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BDF4" lockStructure="1"/>
  <bookViews>
    <workbookView xWindow="120" yWindow="45" windowWidth="23820" windowHeight="10575"/>
  </bookViews>
  <sheets>
    <sheet name="기준일시_입력" sheetId="1" r:id="rId1"/>
    <sheet name="직원정보_입력" sheetId="4" r:id="rId2"/>
    <sheet name="출퇴근 기록부_입력" sheetId="7" r:id="rId3"/>
    <sheet name="출퇴근현황표_출력" sheetId="3" r:id="rId4"/>
    <sheet name="KEY" sheetId="6" state="hidden" r:id="rId5"/>
  </sheets>
  <calcPr calcId="145621"/>
</workbook>
</file>

<file path=xl/calcChain.xml><?xml version="1.0" encoding="utf-8"?>
<calcChain xmlns="http://schemas.openxmlformats.org/spreadsheetml/2006/main">
  <c r="BBO36" i="7" l="1"/>
  <c r="BBN36" i="7"/>
  <c r="BBL36" i="7"/>
  <c r="BBK36" i="7"/>
  <c r="BBB36" i="7"/>
  <c r="BAV36" i="7"/>
  <c r="BAT36" i="7"/>
  <c r="BAP36" i="7"/>
  <c r="BAN36" i="7"/>
  <c r="BAM36" i="7"/>
  <c r="BAL36" i="7"/>
  <c r="BAJ36" i="7"/>
  <c r="BAI36" i="7"/>
  <c r="AZZ36" i="7"/>
  <c r="AZT36" i="7"/>
  <c r="AZR36" i="7"/>
  <c r="AZL36" i="7"/>
  <c r="AZK36" i="7"/>
  <c r="AZJ36" i="7"/>
  <c r="AZN36" i="7" s="1"/>
  <c r="AZH36" i="7"/>
  <c r="AZG36" i="7"/>
  <c r="AYX36" i="7"/>
  <c r="AYP36" i="7"/>
  <c r="AYN36" i="7"/>
  <c r="AYI36" i="7"/>
  <c r="AYH36" i="7"/>
  <c r="AYF36" i="7"/>
  <c r="AYE36" i="7"/>
  <c r="AXV36" i="7"/>
  <c r="AXL36" i="7"/>
  <c r="AXJ36" i="7"/>
  <c r="AXG36" i="7"/>
  <c r="AXF36" i="7"/>
  <c r="AXD36" i="7"/>
  <c r="AXC36" i="7"/>
  <c r="AWT36" i="7"/>
  <c r="AWN36" i="7"/>
  <c r="AWL36" i="7"/>
  <c r="AWH36" i="7"/>
  <c r="AWF36" i="7"/>
  <c r="AWE36" i="7"/>
  <c r="AWD36" i="7"/>
  <c r="AWB36" i="7"/>
  <c r="AWA36" i="7"/>
  <c r="AVR36" i="7"/>
  <c r="AVL36" i="7"/>
  <c r="AVJ36" i="7"/>
  <c r="AVD36" i="7"/>
  <c r="AVC36" i="7"/>
  <c r="AVB36" i="7"/>
  <c r="AVF36" i="7" s="1"/>
  <c r="AUZ36" i="7"/>
  <c r="AUY36" i="7"/>
  <c r="AUP36" i="7"/>
  <c r="AUA36" i="7"/>
  <c r="ATZ36" i="7"/>
  <c r="ATX36" i="7"/>
  <c r="ATW36" i="7"/>
  <c r="ATN36" i="7"/>
  <c r="ATB36" i="7"/>
  <c r="ASY36" i="7"/>
  <c r="ASX36" i="7"/>
  <c r="ASV36" i="7"/>
  <c r="ASU36" i="7"/>
  <c r="ASL36" i="7"/>
  <c r="ASF36" i="7"/>
  <c r="ASD36" i="7"/>
  <c r="ARZ36" i="7"/>
  <c r="ARX36" i="7"/>
  <c r="ARW36" i="7"/>
  <c r="ARV36" i="7"/>
  <c r="ART36" i="7"/>
  <c r="ARS36" i="7"/>
  <c r="ARJ36" i="7"/>
  <c r="ARD36" i="7"/>
  <c r="ARB36" i="7"/>
  <c r="AQV36" i="7"/>
  <c r="AQU36" i="7"/>
  <c r="AQT36" i="7"/>
  <c r="AQX36" i="7" s="1"/>
  <c r="AQR36" i="7"/>
  <c r="AQQ36" i="7"/>
  <c r="AQH36" i="7"/>
  <c r="APZ36" i="7"/>
  <c r="APS36" i="7"/>
  <c r="APR36" i="7"/>
  <c r="APP36" i="7"/>
  <c r="APO36" i="7"/>
  <c r="APF36" i="7"/>
  <c r="AOV36" i="7"/>
  <c r="AOQ36" i="7"/>
  <c r="AOP36" i="7"/>
  <c r="AON36" i="7"/>
  <c r="AOM36" i="7"/>
  <c r="AOD36" i="7"/>
  <c r="ANX36" i="7"/>
  <c r="ANV36" i="7"/>
  <c r="ANR36" i="7"/>
  <c r="ANP36" i="7"/>
  <c r="ANO36" i="7"/>
  <c r="ANN36" i="7"/>
  <c r="ANL36" i="7"/>
  <c r="ANK36" i="7"/>
  <c r="ANB36" i="7"/>
  <c r="AMV36" i="7"/>
  <c r="AMT36" i="7"/>
  <c r="AMN36" i="7"/>
  <c r="AMM36" i="7"/>
  <c r="AML36" i="7"/>
  <c r="AMP36" i="7" s="1"/>
  <c r="AMJ36" i="7"/>
  <c r="AMI36" i="7"/>
  <c r="ALZ36" i="7"/>
  <c r="ALK36" i="7"/>
  <c r="ALJ36" i="7"/>
  <c r="ALH36" i="7"/>
  <c r="ALG36" i="7"/>
  <c r="AKX36" i="7"/>
  <c r="AKJ36" i="7"/>
  <c r="AKI36" i="7"/>
  <c r="AKH36" i="7"/>
  <c r="AKF36" i="7"/>
  <c r="AKE36" i="7"/>
  <c r="AJV36" i="7"/>
  <c r="AJP36" i="7"/>
  <c r="AJN36" i="7"/>
  <c r="AJJ36" i="7"/>
  <c r="AJH36" i="7"/>
  <c r="AJG36" i="7"/>
  <c r="AJF36" i="7"/>
  <c r="AJD36" i="7"/>
  <c r="AJC36" i="7"/>
  <c r="AIT36" i="7"/>
  <c r="AIN36" i="7"/>
  <c r="AIJ36" i="7"/>
  <c r="AIE36" i="7"/>
  <c r="AID36" i="7"/>
  <c r="AIF36" i="7" s="1"/>
  <c r="AIB36" i="7"/>
  <c r="AIA36" i="7"/>
  <c r="AHR36" i="7"/>
  <c r="AHF36" i="7"/>
  <c r="AHC36" i="7"/>
  <c r="AHB36" i="7"/>
  <c r="AGZ36" i="7"/>
  <c r="AGY36" i="7"/>
  <c r="AGP36" i="7"/>
  <c r="AGA36" i="7"/>
  <c r="AFZ36" i="7"/>
  <c r="AFX36" i="7"/>
  <c r="AFW36" i="7"/>
  <c r="AFN36" i="7"/>
  <c r="AFH36" i="7"/>
  <c r="AFF36" i="7"/>
  <c r="AFB36" i="7"/>
  <c r="AEZ36" i="7"/>
  <c r="AEY36" i="7"/>
  <c r="AEX36" i="7"/>
  <c r="AEV36" i="7"/>
  <c r="AEU36" i="7"/>
  <c r="AEL36" i="7"/>
  <c r="AEF36" i="7"/>
  <c r="AEB36" i="7"/>
  <c r="ADW36" i="7"/>
  <c r="ADV36" i="7"/>
  <c r="ADT36" i="7"/>
  <c r="ADS36" i="7"/>
  <c r="ADJ36" i="7"/>
  <c r="ACU36" i="7"/>
  <c r="ACT36" i="7"/>
  <c r="ACR36" i="7"/>
  <c r="ACQ36" i="7"/>
  <c r="ACH36" i="7"/>
  <c r="ABY36" i="7"/>
  <c r="ABW36" i="7"/>
  <c r="ABT36" i="7"/>
  <c r="ABS36" i="7"/>
  <c r="ACB36" i="7" s="1"/>
  <c r="ABR36" i="7"/>
  <c r="ABP36" i="7"/>
  <c r="ABO36" i="7"/>
  <c r="ABF36" i="7"/>
  <c r="AAY36" i="7"/>
  <c r="AAT36" i="7"/>
  <c r="AAQ36" i="7"/>
  <c r="AAW36" i="7" s="1"/>
  <c r="AAP36" i="7"/>
  <c r="AAN36" i="7"/>
  <c r="AAM36" i="7"/>
  <c r="AAD36" i="7"/>
  <c r="ZX36" i="7"/>
  <c r="ZW36" i="7"/>
  <c r="ZU36" i="7"/>
  <c r="ZS36" i="7"/>
  <c r="ZQ36" i="7"/>
  <c r="ZP36" i="7"/>
  <c r="ZO36" i="7"/>
  <c r="ZY36" i="7" s="1"/>
  <c r="ZN36" i="7"/>
  <c r="ZV36" i="7" s="1"/>
  <c r="ZL36" i="7"/>
  <c r="ZK36" i="7"/>
  <c r="ZB36" i="7"/>
  <c r="YU36" i="7"/>
  <c r="YS36" i="7"/>
  <c r="YP36" i="7"/>
  <c r="YM36" i="7"/>
  <c r="YL36" i="7"/>
  <c r="YJ36" i="7"/>
  <c r="YI36" i="7"/>
  <c r="XZ36" i="7"/>
  <c r="XT36" i="7"/>
  <c r="XQ36" i="7"/>
  <c r="XO36" i="7"/>
  <c r="XL36" i="7"/>
  <c r="XK36" i="7"/>
  <c r="XS36" i="7" s="1"/>
  <c r="XJ36" i="7"/>
  <c r="XR36" i="7" s="1"/>
  <c r="XH36" i="7"/>
  <c r="XG36" i="7"/>
  <c r="WX36" i="7"/>
  <c r="WQ36" i="7"/>
  <c r="WO36" i="7"/>
  <c r="WL36" i="7"/>
  <c r="WI36" i="7"/>
  <c r="WH36" i="7"/>
  <c r="WF36" i="7"/>
  <c r="WE36" i="7"/>
  <c r="VV36" i="7"/>
  <c r="VP36" i="7"/>
  <c r="VO36" i="7"/>
  <c r="VM36" i="7"/>
  <c r="VK36" i="7"/>
  <c r="VI36" i="7"/>
  <c r="VH36" i="7"/>
  <c r="VG36" i="7"/>
  <c r="VQ36" i="7" s="1"/>
  <c r="VF36" i="7"/>
  <c r="VN36" i="7" s="1"/>
  <c r="VD36" i="7"/>
  <c r="VC36" i="7"/>
  <c r="UT36" i="7"/>
  <c r="UM36" i="7"/>
  <c r="UH36" i="7"/>
  <c r="UE36" i="7"/>
  <c r="UD36" i="7"/>
  <c r="UB36" i="7"/>
  <c r="UA36" i="7"/>
  <c r="TR36" i="7"/>
  <c r="TL36" i="7"/>
  <c r="TI36" i="7"/>
  <c r="TG36" i="7"/>
  <c r="TD36" i="7"/>
  <c r="TC36" i="7"/>
  <c r="TK36" i="7" s="1"/>
  <c r="TB36" i="7"/>
  <c r="TJ36" i="7" s="1"/>
  <c r="SZ36" i="7"/>
  <c r="SY36" i="7"/>
  <c r="SP36" i="7"/>
  <c r="SI36" i="7"/>
  <c r="SD36" i="7"/>
  <c r="SA36" i="7"/>
  <c r="SG36" i="7" s="1"/>
  <c r="RZ36" i="7"/>
  <c r="RX36" i="7"/>
  <c r="RW36" i="7"/>
  <c r="RN36" i="7"/>
  <c r="RH36" i="7"/>
  <c r="RG36" i="7"/>
  <c r="RE36" i="7"/>
  <c r="RC36" i="7"/>
  <c r="RA36" i="7"/>
  <c r="QZ36" i="7"/>
  <c r="QY36" i="7"/>
  <c r="RI36" i="7" s="1"/>
  <c r="QX36" i="7"/>
  <c r="RF36" i="7" s="1"/>
  <c r="QV36" i="7"/>
  <c r="QU36" i="7"/>
  <c r="QL36" i="7"/>
  <c r="QE36" i="7"/>
  <c r="QC36" i="7"/>
  <c r="PZ36" i="7"/>
  <c r="PW36" i="7"/>
  <c r="PV36" i="7"/>
  <c r="PT36" i="7"/>
  <c r="PS36" i="7"/>
  <c r="PJ36" i="7"/>
  <c r="PD36" i="7"/>
  <c r="PA36" i="7"/>
  <c r="OY36" i="7"/>
  <c r="OV36" i="7"/>
  <c r="OU36" i="7"/>
  <c r="PC36" i="7" s="1"/>
  <c r="OT36" i="7"/>
  <c r="PB36" i="7" s="1"/>
  <c r="OR36" i="7"/>
  <c r="OQ36" i="7"/>
  <c r="OH36" i="7"/>
  <c r="OA36" i="7"/>
  <c r="NY36" i="7"/>
  <c r="NV36" i="7"/>
  <c r="NS36" i="7"/>
  <c r="NR36" i="7"/>
  <c r="NP36" i="7"/>
  <c r="NO36" i="7"/>
  <c r="NF36" i="7"/>
  <c r="MZ36" i="7"/>
  <c r="MU36" i="7"/>
  <c r="MR36" i="7"/>
  <c r="MQ36" i="7"/>
  <c r="MP36" i="7"/>
  <c r="MN36" i="7"/>
  <c r="MM36" i="7"/>
  <c r="MD36" i="7"/>
  <c r="LP36" i="7"/>
  <c r="LO36" i="7"/>
  <c r="LN36" i="7"/>
  <c r="LT36" i="7" s="1"/>
  <c r="LL36" i="7"/>
  <c r="LK36" i="7"/>
  <c r="LB36" i="7"/>
  <c r="KT36" i="7"/>
  <c r="KP36" i="7"/>
  <c r="KM36" i="7"/>
  <c r="KL36" i="7"/>
  <c r="KJ36" i="7"/>
  <c r="KI36" i="7"/>
  <c r="JZ36" i="7"/>
  <c r="JL36" i="7"/>
  <c r="JK36" i="7"/>
  <c r="JJ36" i="7"/>
  <c r="JP36" i="7" s="1"/>
  <c r="JH36" i="7"/>
  <c r="JG36" i="7"/>
  <c r="IX36" i="7"/>
  <c r="IR36" i="7"/>
  <c r="IP36" i="7"/>
  <c r="IL36" i="7"/>
  <c r="IJ36" i="7"/>
  <c r="II36" i="7"/>
  <c r="IH36" i="7"/>
  <c r="IF36" i="7"/>
  <c r="IE36" i="7"/>
  <c r="HV36" i="7"/>
  <c r="HP36" i="7"/>
  <c r="HL36" i="7"/>
  <c r="HG36" i="7"/>
  <c r="HF36" i="7"/>
  <c r="HD36" i="7"/>
  <c r="HC36" i="7"/>
  <c r="GT36" i="7"/>
  <c r="GL36" i="7"/>
  <c r="GH36" i="7"/>
  <c r="GE36" i="7"/>
  <c r="GD36" i="7"/>
  <c r="GB36" i="7"/>
  <c r="GA36" i="7"/>
  <c r="FR36" i="7"/>
  <c r="FQ36" i="7"/>
  <c r="GS36" i="7" s="1"/>
  <c r="HU36" i="7" s="1"/>
  <c r="IW36" i="7" s="1"/>
  <c r="JY36" i="7" s="1"/>
  <c r="LA36" i="7" s="1"/>
  <c r="MC36" i="7" s="1"/>
  <c r="NE36" i="7" s="1"/>
  <c r="OG36" i="7" s="1"/>
  <c r="PI36" i="7" s="1"/>
  <c r="QK36" i="7" s="1"/>
  <c r="RM36" i="7" s="1"/>
  <c r="SO36" i="7" s="1"/>
  <c r="TQ36" i="7" s="1"/>
  <c r="US36" i="7" s="1"/>
  <c r="VU36" i="7" s="1"/>
  <c r="WW36" i="7" s="1"/>
  <c r="XY36" i="7" s="1"/>
  <c r="ZA36" i="7" s="1"/>
  <c r="AAC36" i="7" s="1"/>
  <c r="ABE36" i="7" s="1"/>
  <c r="ACG36" i="7" s="1"/>
  <c r="ADI36" i="7" s="1"/>
  <c r="AEK36" i="7" s="1"/>
  <c r="AFM36" i="7" s="1"/>
  <c r="AGO36" i="7" s="1"/>
  <c r="AHQ36" i="7" s="1"/>
  <c r="AIS36" i="7" s="1"/>
  <c r="AJU36" i="7" s="1"/>
  <c r="AKW36" i="7" s="1"/>
  <c r="ALY36" i="7" s="1"/>
  <c r="ANA36" i="7" s="1"/>
  <c r="AOC36" i="7" s="1"/>
  <c r="APE36" i="7" s="1"/>
  <c r="AQG36" i="7" s="1"/>
  <c r="ARI36" i="7" s="1"/>
  <c r="ASK36" i="7" s="1"/>
  <c r="ATM36" i="7" s="1"/>
  <c r="AUO36" i="7" s="1"/>
  <c r="AVQ36" i="7" s="1"/>
  <c r="AWS36" i="7" s="1"/>
  <c r="AXU36" i="7" s="1"/>
  <c r="AYW36" i="7" s="1"/>
  <c r="AZY36" i="7" s="1"/>
  <c r="BBA36" i="7" s="1"/>
  <c r="FO36" i="7"/>
  <c r="GQ36" i="7" s="1"/>
  <c r="HS36" i="7" s="1"/>
  <c r="IU36" i="7" s="1"/>
  <c r="JW36" i="7" s="1"/>
  <c r="KY36" i="7" s="1"/>
  <c r="MA36" i="7" s="1"/>
  <c r="NC36" i="7" s="1"/>
  <c r="OE36" i="7" s="1"/>
  <c r="PG36" i="7" s="1"/>
  <c r="QI36" i="7" s="1"/>
  <c r="RK36" i="7" s="1"/>
  <c r="SM36" i="7" s="1"/>
  <c r="TO36" i="7" s="1"/>
  <c r="UQ36" i="7" s="1"/>
  <c r="VS36" i="7" s="1"/>
  <c r="WU36" i="7" s="1"/>
  <c r="XW36" i="7" s="1"/>
  <c r="YY36" i="7" s="1"/>
  <c r="AAA36" i="7" s="1"/>
  <c r="ABC36" i="7" s="1"/>
  <c r="ACE36" i="7" s="1"/>
  <c r="ADG36" i="7" s="1"/>
  <c r="AEI36" i="7" s="1"/>
  <c r="AFK36" i="7" s="1"/>
  <c r="AGM36" i="7" s="1"/>
  <c r="AHO36" i="7" s="1"/>
  <c r="AIQ36" i="7" s="1"/>
  <c r="AJS36" i="7" s="1"/>
  <c r="AKU36" i="7" s="1"/>
  <c r="ALW36" i="7" s="1"/>
  <c r="AMY36" i="7" s="1"/>
  <c r="AOA36" i="7" s="1"/>
  <c r="APC36" i="7" s="1"/>
  <c r="AQE36" i="7" s="1"/>
  <c r="ARG36" i="7" s="1"/>
  <c r="ASI36" i="7" s="1"/>
  <c r="ATK36" i="7" s="1"/>
  <c r="AUM36" i="7" s="1"/>
  <c r="AVO36" i="7" s="1"/>
  <c r="AWQ36" i="7" s="1"/>
  <c r="AXS36" i="7" s="1"/>
  <c r="AYU36" i="7" s="1"/>
  <c r="AZW36" i="7" s="1"/>
  <c r="BAY36" i="7" s="1"/>
  <c r="BBV35" i="7"/>
  <c r="BBR35" i="7"/>
  <c r="BBO35" i="7"/>
  <c r="BBN35" i="7"/>
  <c r="BBL35" i="7"/>
  <c r="BBK35" i="7"/>
  <c r="BBB35" i="7"/>
  <c r="BAV35" i="7"/>
  <c r="BAM35" i="7"/>
  <c r="BAL35" i="7"/>
  <c r="BAJ35" i="7"/>
  <c r="BAI35" i="7"/>
  <c r="AZZ35" i="7"/>
  <c r="AZT35" i="7"/>
  <c r="AZR35" i="7"/>
  <c r="AZN35" i="7"/>
  <c r="AZL35" i="7"/>
  <c r="AZK35" i="7"/>
  <c r="AZJ35" i="7"/>
  <c r="AZH35" i="7"/>
  <c r="AZG35" i="7"/>
  <c r="AYX35" i="7"/>
  <c r="AYN35" i="7"/>
  <c r="AYJ35" i="7"/>
  <c r="AYI35" i="7"/>
  <c r="AYH35" i="7"/>
  <c r="AYF35" i="7"/>
  <c r="AYE35" i="7"/>
  <c r="AXV35" i="7"/>
  <c r="AXN35" i="7"/>
  <c r="AXJ35" i="7"/>
  <c r="AXG35" i="7"/>
  <c r="AXF35" i="7"/>
  <c r="AXD35" i="7"/>
  <c r="AXC35" i="7"/>
  <c r="AWT35" i="7"/>
  <c r="AWJ35" i="7"/>
  <c r="AWF35" i="7"/>
  <c r="AWE35" i="7"/>
  <c r="AWD35" i="7"/>
  <c r="AWB35" i="7"/>
  <c r="AWA35" i="7"/>
  <c r="AVR35" i="7"/>
  <c r="AVJ35" i="7"/>
  <c r="AVC35" i="7"/>
  <c r="AVB35" i="7"/>
  <c r="AUZ35" i="7"/>
  <c r="AUY35" i="7"/>
  <c r="AUP35" i="7"/>
  <c r="AUJ35" i="7"/>
  <c r="AUB35" i="7"/>
  <c r="AUA35" i="7"/>
  <c r="ATZ35" i="7"/>
  <c r="AUD35" i="7" s="1"/>
  <c r="ATX35" i="7"/>
  <c r="ATW35" i="7"/>
  <c r="ATN35" i="7"/>
  <c r="ATD35" i="7"/>
  <c r="ATB35" i="7"/>
  <c r="ASY35" i="7"/>
  <c r="ATG35" i="7" s="1"/>
  <c r="ASX35" i="7"/>
  <c r="ASV35" i="7"/>
  <c r="ASU35" i="7"/>
  <c r="ASL35" i="7"/>
  <c r="ASG35" i="7"/>
  <c r="ASD35" i="7"/>
  <c r="ASC35" i="7"/>
  <c r="ASB35" i="7"/>
  <c r="ARY35" i="7"/>
  <c r="ARX35" i="7"/>
  <c r="ARW35" i="7"/>
  <c r="ARV35" i="7"/>
  <c r="ART35" i="7"/>
  <c r="ARS35" i="7"/>
  <c r="ARJ35" i="7"/>
  <c r="AQU35" i="7"/>
  <c r="AQT35" i="7"/>
  <c r="AQR35" i="7"/>
  <c r="AQQ35" i="7"/>
  <c r="AQH35" i="7"/>
  <c r="AQB35" i="7"/>
  <c r="APV35" i="7"/>
  <c r="APT35" i="7"/>
  <c r="APS35" i="7"/>
  <c r="APR35" i="7"/>
  <c r="APP35" i="7"/>
  <c r="APO35" i="7"/>
  <c r="APF35" i="7"/>
  <c r="AOY35" i="7"/>
  <c r="AOV35" i="7"/>
  <c r="AOT35" i="7"/>
  <c r="AOQ35" i="7"/>
  <c r="AOP35" i="7"/>
  <c r="AON35" i="7"/>
  <c r="AOM35" i="7"/>
  <c r="AOD35" i="7"/>
  <c r="ANY35" i="7"/>
  <c r="ANV35" i="7"/>
  <c r="ANT35" i="7"/>
  <c r="ANQ35" i="7"/>
  <c r="ANO35" i="7"/>
  <c r="ANN35" i="7"/>
  <c r="ANL35" i="7"/>
  <c r="ANK35" i="7"/>
  <c r="ANB35" i="7"/>
  <c r="AMQ35" i="7"/>
  <c r="AMM35" i="7"/>
  <c r="AML35" i="7"/>
  <c r="AMT35" i="7" s="1"/>
  <c r="AMJ35" i="7"/>
  <c r="AMI35" i="7"/>
  <c r="ALZ35" i="7"/>
  <c r="ALT35" i="7"/>
  <c r="ALL35" i="7"/>
  <c r="ALK35" i="7"/>
  <c r="ALJ35" i="7"/>
  <c r="ALN35" i="7" s="1"/>
  <c r="ALH35" i="7"/>
  <c r="ALG35" i="7"/>
  <c r="AKX35" i="7"/>
  <c r="AKN35" i="7"/>
  <c r="AKL35" i="7"/>
  <c r="AKI35" i="7"/>
  <c r="AKQ35" i="7" s="1"/>
  <c r="AKH35" i="7"/>
  <c r="AKF35" i="7"/>
  <c r="AKE35" i="7"/>
  <c r="AJV35" i="7"/>
  <c r="AJQ35" i="7"/>
  <c r="AJN35" i="7"/>
  <c r="AJM35" i="7"/>
  <c r="AJL35" i="7"/>
  <c r="AJI35" i="7"/>
  <c r="AJH35" i="7"/>
  <c r="AJG35" i="7"/>
  <c r="AJF35" i="7"/>
  <c r="AJD35" i="7"/>
  <c r="AJC35" i="7"/>
  <c r="AIT35" i="7"/>
  <c r="AIN35" i="7"/>
  <c r="AIL35" i="7"/>
  <c r="AIE35" i="7"/>
  <c r="AID35" i="7"/>
  <c r="AIB35" i="7"/>
  <c r="AIA35" i="7"/>
  <c r="AHR35" i="7"/>
  <c r="AHL35" i="7"/>
  <c r="AHF35" i="7"/>
  <c r="AHD35" i="7"/>
  <c r="AHC35" i="7"/>
  <c r="AHB35" i="7"/>
  <c r="AGZ35" i="7"/>
  <c r="AGY35" i="7"/>
  <c r="AGP35" i="7"/>
  <c r="AGI35" i="7"/>
  <c r="AGF35" i="7"/>
  <c r="AGD35" i="7"/>
  <c r="AGA35" i="7"/>
  <c r="AFZ35" i="7"/>
  <c r="AFX35" i="7"/>
  <c r="AFW35" i="7"/>
  <c r="AFN35" i="7"/>
  <c r="AFI35" i="7"/>
  <c r="AFF35" i="7"/>
  <c r="AFD35" i="7"/>
  <c r="AFA35" i="7"/>
  <c r="AEY35" i="7"/>
  <c r="AEX35" i="7"/>
  <c r="AEV35" i="7"/>
  <c r="AEU35" i="7"/>
  <c r="AEL35" i="7"/>
  <c r="ADW35" i="7"/>
  <c r="ADV35" i="7"/>
  <c r="ADT35" i="7"/>
  <c r="ADS35" i="7"/>
  <c r="ADJ35" i="7"/>
  <c r="ADG35" i="7"/>
  <c r="AEI35" i="7" s="1"/>
  <c r="AFK35" i="7" s="1"/>
  <c r="AGM35" i="7" s="1"/>
  <c r="AHO35" i="7" s="1"/>
  <c r="AIQ35" i="7" s="1"/>
  <c r="AJS35" i="7" s="1"/>
  <c r="AKU35" i="7" s="1"/>
  <c r="ALW35" i="7" s="1"/>
  <c r="AMY35" i="7" s="1"/>
  <c r="AOA35" i="7" s="1"/>
  <c r="APC35" i="7" s="1"/>
  <c r="AQE35" i="7" s="1"/>
  <c r="ARG35" i="7" s="1"/>
  <c r="ASI35" i="7" s="1"/>
  <c r="ATK35" i="7" s="1"/>
  <c r="AUM35" i="7" s="1"/>
  <c r="AVO35" i="7" s="1"/>
  <c r="AWQ35" i="7" s="1"/>
  <c r="AXS35" i="7" s="1"/>
  <c r="AYU35" i="7" s="1"/>
  <c r="AZW35" i="7" s="1"/>
  <c r="BAY35" i="7" s="1"/>
  <c r="ADD35" i="7"/>
  <c r="ACV35" i="7"/>
  <c r="ACU35" i="7"/>
  <c r="ACT35" i="7"/>
  <c r="ACX35" i="7" s="1"/>
  <c r="ACR35" i="7"/>
  <c r="ACQ35" i="7"/>
  <c r="ACH35" i="7"/>
  <c r="ABX35" i="7"/>
  <c r="ABV35" i="7"/>
  <c r="ABS35" i="7"/>
  <c r="ACA35" i="7" s="1"/>
  <c r="ABR35" i="7"/>
  <c r="ABP35" i="7"/>
  <c r="ABO35" i="7"/>
  <c r="ABF35" i="7"/>
  <c r="ABA35" i="7"/>
  <c r="AAX35" i="7"/>
  <c r="AAW35" i="7"/>
  <c r="AAV35" i="7"/>
  <c r="AAS35" i="7"/>
  <c r="AAR35" i="7"/>
  <c r="AAQ35" i="7"/>
  <c r="AAP35" i="7"/>
  <c r="AAN35" i="7"/>
  <c r="AAM35" i="7"/>
  <c r="AAD35" i="7"/>
  <c r="ZQ35" i="7"/>
  <c r="ZO35" i="7"/>
  <c r="ZN35" i="7"/>
  <c r="ZL35" i="7"/>
  <c r="ZK35" i="7"/>
  <c r="ZB35" i="7"/>
  <c r="YO35" i="7"/>
  <c r="YM35" i="7"/>
  <c r="YL35" i="7"/>
  <c r="YJ35" i="7"/>
  <c r="YI35" i="7"/>
  <c r="XZ35" i="7"/>
  <c r="XQ35" i="7"/>
  <c r="XO35" i="7"/>
  <c r="XK35" i="7"/>
  <c r="XJ35" i="7"/>
  <c r="XH35" i="7"/>
  <c r="XG35" i="7"/>
  <c r="WX35" i="7"/>
  <c r="WR35" i="7"/>
  <c r="WQ35" i="7"/>
  <c r="WO35" i="7"/>
  <c r="WM35" i="7"/>
  <c r="WK35" i="7"/>
  <c r="WJ35" i="7"/>
  <c r="WI35" i="7"/>
  <c r="WS35" i="7" s="1"/>
  <c r="WH35" i="7"/>
  <c r="WP35" i="7" s="1"/>
  <c r="WF35" i="7"/>
  <c r="WE35" i="7"/>
  <c r="VV35" i="7"/>
  <c r="VO35" i="7"/>
  <c r="VN35" i="7"/>
  <c r="VJ35" i="7"/>
  <c r="VI35" i="7"/>
  <c r="VG35" i="7"/>
  <c r="VM35" i="7" s="1"/>
  <c r="VF35" i="7"/>
  <c r="VD35" i="7"/>
  <c r="VC35" i="7"/>
  <c r="UT35" i="7"/>
  <c r="UK35" i="7"/>
  <c r="UJ35" i="7"/>
  <c r="UF35" i="7"/>
  <c r="UE35" i="7"/>
  <c r="UD35" i="7"/>
  <c r="UB35" i="7"/>
  <c r="UA35" i="7"/>
  <c r="TR35" i="7"/>
  <c r="TM35" i="7"/>
  <c r="TC35" i="7"/>
  <c r="TB35" i="7"/>
  <c r="SZ35" i="7"/>
  <c r="SY35" i="7"/>
  <c r="SP35" i="7"/>
  <c r="SJ35" i="7"/>
  <c r="SI35" i="7"/>
  <c r="SG35" i="7"/>
  <c r="SE35" i="7"/>
  <c r="SC35" i="7"/>
  <c r="SB35" i="7"/>
  <c r="SA35" i="7"/>
  <c r="SK35" i="7" s="1"/>
  <c r="RZ35" i="7"/>
  <c r="SH35" i="7" s="1"/>
  <c r="RX35" i="7"/>
  <c r="RW35" i="7"/>
  <c r="RN35" i="7"/>
  <c r="RG35" i="7"/>
  <c r="RF35" i="7"/>
  <c r="RB35" i="7"/>
  <c r="RA35" i="7"/>
  <c r="QY35" i="7"/>
  <c r="RE35" i="7" s="1"/>
  <c r="QX35" i="7"/>
  <c r="QV35" i="7"/>
  <c r="QU35" i="7"/>
  <c r="QL35" i="7"/>
  <c r="PW35" i="7"/>
  <c r="PV35" i="7"/>
  <c r="PT35" i="7"/>
  <c r="PS35" i="7"/>
  <c r="PJ35" i="7"/>
  <c r="PA35" i="7"/>
  <c r="OY35" i="7"/>
  <c r="OU35" i="7"/>
  <c r="OT35" i="7"/>
  <c r="OR35" i="7"/>
  <c r="OQ35" i="7"/>
  <c r="OH35" i="7"/>
  <c r="OB35" i="7"/>
  <c r="OA35" i="7"/>
  <c r="NY35" i="7"/>
  <c r="NW35" i="7"/>
  <c r="NU35" i="7"/>
  <c r="NT35" i="7"/>
  <c r="NS35" i="7"/>
  <c r="OC35" i="7" s="1"/>
  <c r="NR35" i="7"/>
  <c r="NZ35" i="7" s="1"/>
  <c r="NP35" i="7"/>
  <c r="NO35" i="7"/>
  <c r="NF35" i="7"/>
  <c r="MY35" i="7"/>
  <c r="MX35" i="7"/>
  <c r="MT35" i="7"/>
  <c r="MS35" i="7"/>
  <c r="MQ35" i="7"/>
  <c r="MW35" i="7" s="1"/>
  <c r="MP35" i="7"/>
  <c r="MN35" i="7"/>
  <c r="MM35" i="7"/>
  <c r="MD35" i="7"/>
  <c r="LU35" i="7"/>
  <c r="LT35" i="7"/>
  <c r="LP35" i="7"/>
  <c r="LO35" i="7"/>
  <c r="LN35" i="7"/>
  <c r="LL35" i="7"/>
  <c r="LK35" i="7"/>
  <c r="LB35" i="7"/>
  <c r="KY35" i="7"/>
  <c r="MA35" i="7" s="1"/>
  <c r="NC35" i="7" s="1"/>
  <c r="OE35" i="7" s="1"/>
  <c r="PG35" i="7" s="1"/>
  <c r="QI35" i="7" s="1"/>
  <c r="RK35" i="7" s="1"/>
  <c r="SM35" i="7" s="1"/>
  <c r="TO35" i="7" s="1"/>
  <c r="UQ35" i="7" s="1"/>
  <c r="VS35" i="7" s="1"/>
  <c r="WU35" i="7" s="1"/>
  <c r="XW35" i="7" s="1"/>
  <c r="YY35" i="7" s="1"/>
  <c r="AAA35" i="7" s="1"/>
  <c r="ABC35" i="7" s="1"/>
  <c r="ACE35" i="7" s="1"/>
  <c r="KM35" i="7"/>
  <c r="KL35" i="7"/>
  <c r="KJ35" i="7"/>
  <c r="KI35" i="7"/>
  <c r="JZ35" i="7"/>
  <c r="JT35" i="7"/>
  <c r="JS35" i="7"/>
  <c r="JQ35" i="7"/>
  <c r="JO35" i="7"/>
  <c r="JM35" i="7"/>
  <c r="JL35" i="7"/>
  <c r="JK35" i="7"/>
  <c r="JU35" i="7" s="1"/>
  <c r="JJ35" i="7"/>
  <c r="JR35" i="7" s="1"/>
  <c r="JH35" i="7"/>
  <c r="JG35" i="7"/>
  <c r="IX35" i="7"/>
  <c r="IQ35" i="7"/>
  <c r="IP35" i="7"/>
  <c r="IL35" i="7"/>
  <c r="IK35" i="7"/>
  <c r="II35" i="7"/>
  <c r="IO35" i="7" s="1"/>
  <c r="IH35" i="7"/>
  <c r="IF35" i="7"/>
  <c r="IE35" i="7"/>
  <c r="HV35" i="7"/>
  <c r="HU35" i="7"/>
  <c r="IW35" i="7" s="1"/>
  <c r="JY35" i="7" s="1"/>
  <c r="LA35" i="7" s="1"/>
  <c r="MC35" i="7" s="1"/>
  <c r="NE35" i="7" s="1"/>
  <c r="OG35" i="7" s="1"/>
  <c r="PI35" i="7" s="1"/>
  <c r="QK35" i="7" s="1"/>
  <c r="RM35" i="7" s="1"/>
  <c r="SO35" i="7" s="1"/>
  <c r="TQ35" i="7" s="1"/>
  <c r="US35" i="7" s="1"/>
  <c r="VU35" i="7" s="1"/>
  <c r="WW35" i="7" s="1"/>
  <c r="XY35" i="7" s="1"/>
  <c r="ZA35" i="7" s="1"/>
  <c r="AAC35" i="7" s="1"/>
  <c r="ABE35" i="7" s="1"/>
  <c r="ACG35" i="7" s="1"/>
  <c r="ADI35" i="7" s="1"/>
  <c r="AEK35" i="7" s="1"/>
  <c r="AFM35" i="7" s="1"/>
  <c r="AGO35" i="7" s="1"/>
  <c r="AHQ35" i="7" s="1"/>
  <c r="AIS35" i="7" s="1"/>
  <c r="AJU35" i="7" s="1"/>
  <c r="AKW35" i="7" s="1"/>
  <c r="ALY35" i="7" s="1"/>
  <c r="ANA35" i="7" s="1"/>
  <c r="AOC35" i="7" s="1"/>
  <c r="APE35" i="7" s="1"/>
  <c r="AQG35" i="7" s="1"/>
  <c r="ARI35" i="7" s="1"/>
  <c r="ASK35" i="7" s="1"/>
  <c r="ATM35" i="7" s="1"/>
  <c r="AUO35" i="7" s="1"/>
  <c r="AVQ35" i="7" s="1"/>
  <c r="AWS35" i="7" s="1"/>
  <c r="AXU35" i="7" s="1"/>
  <c r="AYW35" i="7" s="1"/>
  <c r="AZY35" i="7" s="1"/>
  <c r="BBA35" i="7" s="1"/>
  <c r="HH35" i="7"/>
  <c r="HG35" i="7"/>
  <c r="HF35" i="7"/>
  <c r="HD35" i="7"/>
  <c r="HC35" i="7"/>
  <c r="GT35" i="7"/>
  <c r="GQ35" i="7"/>
  <c r="HS35" i="7" s="1"/>
  <c r="IU35" i="7" s="1"/>
  <c r="JW35" i="7" s="1"/>
  <c r="GK35" i="7"/>
  <c r="GI35" i="7"/>
  <c r="GE35" i="7"/>
  <c r="GD35" i="7"/>
  <c r="GB35" i="7"/>
  <c r="GA35" i="7"/>
  <c r="FR35" i="7"/>
  <c r="FQ35" i="7"/>
  <c r="GS35" i="7" s="1"/>
  <c r="FO35" i="7"/>
  <c r="BBY34" i="7"/>
  <c r="BBO34" i="7"/>
  <c r="BBN34" i="7"/>
  <c r="BBL34" i="7"/>
  <c r="BBK34" i="7"/>
  <c r="BBB34" i="7"/>
  <c r="BAW34" i="7"/>
  <c r="BAQ34" i="7"/>
  <c r="BAP34" i="7"/>
  <c r="BAM34" i="7"/>
  <c r="BAL34" i="7"/>
  <c r="BAJ34" i="7"/>
  <c r="BAI34" i="7"/>
  <c r="AZZ34" i="7"/>
  <c r="AZS34" i="7"/>
  <c r="AZQ34" i="7"/>
  <c r="AZM34" i="7"/>
  <c r="AZL34" i="7"/>
  <c r="AZK34" i="7"/>
  <c r="AZU34" i="7" s="1"/>
  <c r="AZJ34" i="7"/>
  <c r="AZH34" i="7"/>
  <c r="AZG34" i="7"/>
  <c r="AYX34" i="7"/>
  <c r="AYI34" i="7"/>
  <c r="AYH34" i="7"/>
  <c r="AYF34" i="7"/>
  <c r="AYE34" i="7"/>
  <c r="AXV34" i="7"/>
  <c r="AXQ34" i="7"/>
  <c r="AXK34" i="7"/>
  <c r="AXG34" i="7"/>
  <c r="AXF34" i="7"/>
  <c r="AXD34" i="7"/>
  <c r="AXC34" i="7"/>
  <c r="AWT34" i="7"/>
  <c r="AWO34" i="7"/>
  <c r="AWI34" i="7"/>
  <c r="AWH34" i="7"/>
  <c r="AWE34" i="7"/>
  <c r="AWD34" i="7"/>
  <c r="AWB34" i="7"/>
  <c r="AWA34" i="7"/>
  <c r="AVR34" i="7"/>
  <c r="AVK34" i="7"/>
  <c r="AVI34" i="7"/>
  <c r="AVE34" i="7"/>
  <c r="AVD34" i="7"/>
  <c r="AVC34" i="7"/>
  <c r="AVM34" i="7" s="1"/>
  <c r="AVB34" i="7"/>
  <c r="AUZ34" i="7"/>
  <c r="AUY34" i="7"/>
  <c r="AUP34" i="7"/>
  <c r="AUH34" i="7"/>
  <c r="AUA34" i="7"/>
  <c r="ATZ34" i="7"/>
  <c r="AUI34" i="7" s="1"/>
  <c r="ATX34" i="7"/>
  <c r="ATW34" i="7"/>
  <c r="ATN34" i="7"/>
  <c r="ATB34" i="7"/>
  <c r="ASY34" i="7"/>
  <c r="ASX34" i="7"/>
  <c r="ASV34" i="7"/>
  <c r="ASU34" i="7"/>
  <c r="ASL34" i="7"/>
  <c r="ASF34" i="7"/>
  <c r="ASB34" i="7"/>
  <c r="ASA34" i="7"/>
  <c r="ARX34" i="7"/>
  <c r="ARW34" i="7"/>
  <c r="ARV34" i="7"/>
  <c r="ASD34" i="7" s="1"/>
  <c r="ART34" i="7"/>
  <c r="ARS34" i="7"/>
  <c r="ARJ34" i="7"/>
  <c r="ARE34" i="7"/>
  <c r="ARB34" i="7"/>
  <c r="AQX34" i="7"/>
  <c r="AQW34" i="7"/>
  <c r="AQU34" i="7"/>
  <c r="AQT34" i="7"/>
  <c r="AQR34" i="7"/>
  <c r="AQQ34" i="7"/>
  <c r="AQH34" i="7"/>
  <c r="AQB34" i="7"/>
  <c r="APW34" i="7"/>
  <c r="APT34" i="7"/>
  <c r="APS34" i="7"/>
  <c r="APX34" i="7" s="1"/>
  <c r="APR34" i="7"/>
  <c r="APP34" i="7"/>
  <c r="APO34" i="7"/>
  <c r="APF34" i="7"/>
  <c r="APA34" i="7"/>
  <c r="AOX34" i="7"/>
  <c r="AOS34" i="7"/>
  <c r="AOQ34" i="7"/>
  <c r="AOP34" i="7"/>
  <c r="AOT34" i="7" s="1"/>
  <c r="AON34" i="7"/>
  <c r="AOM34" i="7"/>
  <c r="AOD34" i="7"/>
  <c r="ANW34" i="7"/>
  <c r="ANO34" i="7"/>
  <c r="ANN34" i="7"/>
  <c r="ANL34" i="7"/>
  <c r="ANK34" i="7"/>
  <c r="ANB34" i="7"/>
  <c r="AMM34" i="7"/>
  <c r="AML34" i="7"/>
  <c r="AMJ34" i="7"/>
  <c r="AMI34" i="7"/>
  <c r="ALZ34" i="7"/>
  <c r="ALS34" i="7"/>
  <c r="ALK34" i="7"/>
  <c r="ALJ34" i="7"/>
  <c r="ALH34" i="7"/>
  <c r="ALG34" i="7"/>
  <c r="AKX34" i="7"/>
  <c r="AKO34" i="7"/>
  <c r="AKL34" i="7"/>
  <c r="AKI34" i="7"/>
  <c r="AKH34" i="7"/>
  <c r="AKF34" i="7"/>
  <c r="AKE34" i="7"/>
  <c r="AJV34" i="7"/>
  <c r="AJP34" i="7"/>
  <c r="AJL34" i="7"/>
  <c r="AJK34" i="7"/>
  <c r="AJH34" i="7"/>
  <c r="AJG34" i="7"/>
  <c r="AJF34" i="7"/>
  <c r="AJN34" i="7" s="1"/>
  <c r="AJD34" i="7"/>
  <c r="AJC34" i="7"/>
  <c r="AIT34" i="7"/>
  <c r="AIQ34" i="7"/>
  <c r="AJS34" i="7" s="1"/>
  <c r="AKU34" i="7" s="1"/>
  <c r="ALW34" i="7" s="1"/>
  <c r="AMY34" i="7" s="1"/>
  <c r="AOA34" i="7" s="1"/>
  <c r="APC34" i="7" s="1"/>
  <c r="AQE34" i="7" s="1"/>
  <c r="ARG34" i="7" s="1"/>
  <c r="ASI34" i="7" s="1"/>
  <c r="ATK34" i="7" s="1"/>
  <c r="AUM34" i="7" s="1"/>
  <c r="AVO34" i="7" s="1"/>
  <c r="AWQ34" i="7" s="1"/>
  <c r="AXS34" i="7" s="1"/>
  <c r="AYU34" i="7" s="1"/>
  <c r="AZW34" i="7" s="1"/>
  <c r="BAY34" i="7" s="1"/>
  <c r="AIO34" i="7"/>
  <c r="AIL34" i="7"/>
  <c r="AIH34" i="7"/>
  <c r="AIG34" i="7"/>
  <c r="AIE34" i="7"/>
  <c r="AID34" i="7"/>
  <c r="AIB34" i="7"/>
  <c r="AIA34" i="7"/>
  <c r="AHR34" i="7"/>
  <c r="AHL34" i="7"/>
  <c r="AHG34" i="7"/>
  <c r="AHD34" i="7"/>
  <c r="AHC34" i="7"/>
  <c r="AHH34" i="7" s="1"/>
  <c r="AHB34" i="7"/>
  <c r="AGZ34" i="7"/>
  <c r="AGY34" i="7"/>
  <c r="AGP34" i="7"/>
  <c r="AGK34" i="7"/>
  <c r="AGH34" i="7"/>
  <c r="AGC34" i="7"/>
  <c r="AGA34" i="7"/>
  <c r="AFZ34" i="7"/>
  <c r="AGD34" i="7" s="1"/>
  <c r="AFX34" i="7"/>
  <c r="AFW34" i="7"/>
  <c r="AFN34" i="7"/>
  <c r="AFH34" i="7"/>
  <c r="AEZ34" i="7"/>
  <c r="AEY34" i="7"/>
  <c r="AEX34" i="7"/>
  <c r="AEV34" i="7"/>
  <c r="AEU34" i="7"/>
  <c r="AEL34" i="7"/>
  <c r="AED34" i="7"/>
  <c r="ADW34" i="7"/>
  <c r="ADV34" i="7"/>
  <c r="ADT34" i="7"/>
  <c r="ADS34" i="7"/>
  <c r="ADJ34" i="7"/>
  <c r="ADC34" i="7"/>
  <c r="ACZ34" i="7"/>
  <c r="ACU34" i="7"/>
  <c r="ACT34" i="7"/>
  <c r="ADB34" i="7" s="1"/>
  <c r="ACR34" i="7"/>
  <c r="ACQ34" i="7"/>
  <c r="ACH34" i="7"/>
  <c r="ABV34" i="7"/>
  <c r="ABS34" i="7"/>
  <c r="ABR34" i="7"/>
  <c r="ABP34" i="7"/>
  <c r="ABO34" i="7"/>
  <c r="ABF34" i="7"/>
  <c r="AAZ34" i="7"/>
  <c r="AAV34" i="7"/>
  <c r="AAU34" i="7"/>
  <c r="AAR34" i="7"/>
  <c r="AAQ34" i="7"/>
  <c r="AAP34" i="7"/>
  <c r="AAX34" i="7" s="1"/>
  <c r="AAN34" i="7"/>
  <c r="AAM34" i="7"/>
  <c r="AAD34" i="7"/>
  <c r="ZY34" i="7"/>
  <c r="ZV34" i="7"/>
  <c r="ZR34" i="7"/>
  <c r="ZQ34" i="7"/>
  <c r="ZO34" i="7"/>
  <c r="ZN34" i="7"/>
  <c r="ZL34" i="7"/>
  <c r="ZK34" i="7"/>
  <c r="ZB34" i="7"/>
  <c r="YV34" i="7"/>
  <c r="YU34" i="7"/>
  <c r="YQ34" i="7"/>
  <c r="YO34" i="7"/>
  <c r="YN34" i="7"/>
  <c r="YM34" i="7"/>
  <c r="YL34" i="7"/>
  <c r="YT34" i="7" s="1"/>
  <c r="YJ34" i="7"/>
  <c r="YI34" i="7"/>
  <c r="XZ34" i="7"/>
  <c r="XS34" i="7"/>
  <c r="XR34" i="7"/>
  <c r="XN34" i="7"/>
  <c r="XM34" i="7"/>
  <c r="XK34" i="7"/>
  <c r="XQ34" i="7" s="1"/>
  <c r="XJ34" i="7"/>
  <c r="XH34" i="7"/>
  <c r="XG34" i="7"/>
  <c r="WX34" i="7"/>
  <c r="WS34" i="7"/>
  <c r="WI34" i="7"/>
  <c r="WH34" i="7"/>
  <c r="WF34" i="7"/>
  <c r="WE34" i="7"/>
  <c r="VV34" i="7"/>
  <c r="VK34" i="7"/>
  <c r="VG34" i="7"/>
  <c r="VF34" i="7"/>
  <c r="VD34" i="7"/>
  <c r="VC34" i="7"/>
  <c r="UT34" i="7"/>
  <c r="UO34" i="7"/>
  <c r="UG34" i="7"/>
  <c r="UE34" i="7"/>
  <c r="UD34" i="7"/>
  <c r="UB34" i="7"/>
  <c r="UA34" i="7"/>
  <c r="TR34" i="7"/>
  <c r="TL34" i="7"/>
  <c r="TH34" i="7"/>
  <c r="TG34" i="7"/>
  <c r="TD34" i="7"/>
  <c r="TC34" i="7"/>
  <c r="TB34" i="7"/>
  <c r="TJ34" i="7" s="1"/>
  <c r="SZ34" i="7"/>
  <c r="SY34" i="7"/>
  <c r="SP34" i="7"/>
  <c r="SK34" i="7"/>
  <c r="SH34" i="7"/>
  <c r="SD34" i="7"/>
  <c r="SC34" i="7"/>
  <c r="SA34" i="7"/>
  <c r="RZ34" i="7"/>
  <c r="RX34" i="7"/>
  <c r="RW34" i="7"/>
  <c r="RN34" i="7"/>
  <c r="RC34" i="7"/>
  <c r="QY34" i="7"/>
  <c r="QX34" i="7"/>
  <c r="QV34" i="7"/>
  <c r="QU34" i="7"/>
  <c r="QL34" i="7"/>
  <c r="PW34" i="7"/>
  <c r="PV34" i="7"/>
  <c r="PT34" i="7"/>
  <c r="PS34" i="7"/>
  <c r="PJ34" i="7"/>
  <c r="PD34" i="7"/>
  <c r="OZ34" i="7"/>
  <c r="OV34" i="7"/>
  <c r="OU34" i="7"/>
  <c r="OT34" i="7"/>
  <c r="PB34" i="7" s="1"/>
  <c r="OR34" i="7"/>
  <c r="OQ34" i="7"/>
  <c r="OH34" i="7"/>
  <c r="OE34" i="7"/>
  <c r="PG34" i="7" s="1"/>
  <c r="QI34" i="7" s="1"/>
  <c r="RK34" i="7" s="1"/>
  <c r="SM34" i="7" s="1"/>
  <c r="TO34" i="7" s="1"/>
  <c r="UQ34" i="7" s="1"/>
  <c r="VS34" i="7" s="1"/>
  <c r="WU34" i="7" s="1"/>
  <c r="XW34" i="7" s="1"/>
  <c r="YY34" i="7" s="1"/>
  <c r="AAA34" i="7" s="1"/>
  <c r="ABC34" i="7" s="1"/>
  <c r="ACE34" i="7" s="1"/>
  <c r="ADG34" i="7" s="1"/>
  <c r="AEI34" i="7" s="1"/>
  <c r="AFK34" i="7" s="1"/>
  <c r="AGM34" i="7" s="1"/>
  <c r="AHO34" i="7" s="1"/>
  <c r="NZ34" i="7"/>
  <c r="NV34" i="7"/>
  <c r="NS34" i="7"/>
  <c r="NR34" i="7"/>
  <c r="NP34" i="7"/>
  <c r="NO34" i="7"/>
  <c r="NF34" i="7"/>
  <c r="MY34" i="7"/>
  <c r="MQ34" i="7"/>
  <c r="MP34" i="7"/>
  <c r="MN34" i="7"/>
  <c r="MM34" i="7"/>
  <c r="MD34" i="7"/>
  <c r="LU34" i="7"/>
  <c r="LQ34" i="7"/>
  <c r="LO34" i="7"/>
  <c r="LN34" i="7"/>
  <c r="LL34" i="7"/>
  <c r="LK34" i="7"/>
  <c r="LB34" i="7"/>
  <c r="KV34" i="7"/>
  <c r="KR34" i="7"/>
  <c r="KQ34" i="7"/>
  <c r="KN34" i="7"/>
  <c r="KM34" i="7"/>
  <c r="KL34" i="7"/>
  <c r="KT34" i="7" s="1"/>
  <c r="KJ34" i="7"/>
  <c r="KI34" i="7"/>
  <c r="JZ34" i="7"/>
  <c r="JW34" i="7"/>
  <c r="KY34" i="7" s="1"/>
  <c r="MA34" i="7" s="1"/>
  <c r="NC34" i="7" s="1"/>
  <c r="JU34" i="7"/>
  <c r="JR34" i="7"/>
  <c r="JN34" i="7"/>
  <c r="JM34" i="7"/>
  <c r="JK34" i="7"/>
  <c r="JJ34" i="7"/>
  <c r="JH34" i="7"/>
  <c r="JG34" i="7"/>
  <c r="IX34" i="7"/>
  <c r="IW34" i="7"/>
  <c r="JY34" i="7" s="1"/>
  <c r="LA34" i="7" s="1"/>
  <c r="MC34" i="7" s="1"/>
  <c r="NE34" i="7" s="1"/>
  <c r="OG34" i="7" s="1"/>
  <c r="PI34" i="7" s="1"/>
  <c r="QK34" i="7" s="1"/>
  <c r="RM34" i="7" s="1"/>
  <c r="SO34" i="7" s="1"/>
  <c r="TQ34" i="7" s="1"/>
  <c r="US34" i="7" s="1"/>
  <c r="VU34" i="7" s="1"/>
  <c r="WW34" i="7" s="1"/>
  <c r="XY34" i="7" s="1"/>
  <c r="ZA34" i="7" s="1"/>
  <c r="AAC34" i="7" s="1"/>
  <c r="ABE34" i="7" s="1"/>
  <c r="ACG34" i="7" s="1"/>
  <c r="ADI34" i="7" s="1"/>
  <c r="AEK34" i="7" s="1"/>
  <c r="AFM34" i="7" s="1"/>
  <c r="AGO34" i="7" s="1"/>
  <c r="AHQ34" i="7" s="1"/>
  <c r="AIS34" i="7" s="1"/>
  <c r="AJU34" i="7" s="1"/>
  <c r="AKW34" i="7" s="1"/>
  <c r="ALY34" i="7" s="1"/>
  <c r="ANA34" i="7" s="1"/>
  <c r="AOC34" i="7" s="1"/>
  <c r="APE34" i="7" s="1"/>
  <c r="AQG34" i="7" s="1"/>
  <c r="ARI34" i="7" s="1"/>
  <c r="ASK34" i="7" s="1"/>
  <c r="ATM34" i="7" s="1"/>
  <c r="AUO34" i="7" s="1"/>
  <c r="AVQ34" i="7" s="1"/>
  <c r="AWS34" i="7" s="1"/>
  <c r="AXU34" i="7" s="1"/>
  <c r="AYW34" i="7" s="1"/>
  <c r="AZY34" i="7" s="1"/>
  <c r="BBA34" i="7" s="1"/>
  <c r="II34" i="7"/>
  <c r="IH34" i="7"/>
  <c r="IF34" i="7"/>
  <c r="IE34" i="7"/>
  <c r="HV34" i="7"/>
  <c r="HM34" i="7"/>
  <c r="HI34" i="7"/>
  <c r="HG34" i="7"/>
  <c r="HF34" i="7"/>
  <c r="HD34" i="7"/>
  <c r="HC34" i="7"/>
  <c r="GT34" i="7"/>
  <c r="GS34" i="7"/>
  <c r="HU34" i="7" s="1"/>
  <c r="GN34" i="7"/>
  <c r="GJ34" i="7"/>
  <c r="GF34" i="7"/>
  <c r="GE34" i="7"/>
  <c r="GD34" i="7"/>
  <c r="GL34" i="7" s="1"/>
  <c r="GB34" i="7"/>
  <c r="GA34" i="7"/>
  <c r="FR34" i="7"/>
  <c r="FQ34" i="7"/>
  <c r="FO34" i="7"/>
  <c r="GQ34" i="7" s="1"/>
  <c r="HS34" i="7" s="1"/>
  <c r="IU34" i="7" s="1"/>
  <c r="BBQ33" i="7"/>
  <c r="BBO33" i="7"/>
  <c r="BBN33" i="7"/>
  <c r="BBL33" i="7"/>
  <c r="BBK33" i="7"/>
  <c r="BBB33" i="7"/>
  <c r="BAV33" i="7"/>
  <c r="BAR33" i="7"/>
  <c r="BAN33" i="7"/>
  <c r="BAM33" i="7"/>
  <c r="BAL33" i="7"/>
  <c r="BAT33" i="7" s="1"/>
  <c r="BAJ33" i="7"/>
  <c r="BAI33" i="7"/>
  <c r="AZZ33" i="7"/>
  <c r="AZR33" i="7"/>
  <c r="AZN33" i="7"/>
  <c r="AZK33" i="7"/>
  <c r="AZJ33" i="7"/>
  <c r="AZH33" i="7"/>
  <c r="AZG33" i="7"/>
  <c r="AYX33" i="7"/>
  <c r="AYQ33" i="7"/>
  <c r="AYI33" i="7"/>
  <c r="AYH33" i="7"/>
  <c r="AYF33" i="7"/>
  <c r="AYE33" i="7"/>
  <c r="AXV33" i="7"/>
  <c r="AXM33" i="7"/>
  <c r="AXI33" i="7"/>
  <c r="AXG33" i="7"/>
  <c r="AXF33" i="7"/>
  <c r="AXD33" i="7"/>
  <c r="AXC33" i="7"/>
  <c r="AWT33" i="7"/>
  <c r="AWN33" i="7"/>
  <c r="AWJ33" i="7"/>
  <c r="AWI33" i="7"/>
  <c r="AWF33" i="7"/>
  <c r="AWE33" i="7"/>
  <c r="AWD33" i="7"/>
  <c r="AWL33" i="7" s="1"/>
  <c r="AWB33" i="7"/>
  <c r="AWA33" i="7"/>
  <c r="AVR33" i="7"/>
  <c r="AVM33" i="7"/>
  <c r="AVJ33" i="7"/>
  <c r="AVF33" i="7"/>
  <c r="AVE33" i="7"/>
  <c r="AVC33" i="7"/>
  <c r="AVB33" i="7"/>
  <c r="AUZ33" i="7"/>
  <c r="AUY33" i="7"/>
  <c r="AUP33" i="7"/>
  <c r="AUI33" i="7"/>
  <c r="AUA33" i="7"/>
  <c r="ATZ33" i="7"/>
  <c r="ATX33" i="7"/>
  <c r="ATW33" i="7"/>
  <c r="ATN33" i="7"/>
  <c r="ATE33" i="7"/>
  <c r="ATA33" i="7"/>
  <c r="ASY33" i="7"/>
  <c r="ASX33" i="7"/>
  <c r="ASV33" i="7"/>
  <c r="ASU33" i="7"/>
  <c r="ASL33" i="7"/>
  <c r="ASF33" i="7"/>
  <c r="ASB33" i="7"/>
  <c r="ARX33" i="7"/>
  <c r="ARW33" i="7"/>
  <c r="ARV33" i="7"/>
  <c r="ASD33" i="7" s="1"/>
  <c r="ART33" i="7"/>
  <c r="ARS33" i="7"/>
  <c r="ARJ33" i="7"/>
  <c r="ARB33" i="7"/>
  <c r="AQX33" i="7"/>
  <c r="AQU33" i="7"/>
  <c r="AQT33" i="7"/>
  <c r="AQR33" i="7"/>
  <c r="AQQ33" i="7"/>
  <c r="AQH33" i="7"/>
  <c r="AQA33" i="7"/>
  <c r="APW33" i="7"/>
  <c r="APS33" i="7"/>
  <c r="APR33" i="7"/>
  <c r="APP33" i="7"/>
  <c r="APO33" i="7"/>
  <c r="APF33" i="7"/>
  <c r="AOQ33" i="7"/>
  <c r="AOP33" i="7"/>
  <c r="AON33" i="7"/>
  <c r="AOM33" i="7"/>
  <c r="AOD33" i="7"/>
  <c r="ANX33" i="7"/>
  <c r="ANT33" i="7"/>
  <c r="ANS33" i="7"/>
  <c r="ANP33" i="7"/>
  <c r="ANO33" i="7"/>
  <c r="ANN33" i="7"/>
  <c r="ANV33" i="7" s="1"/>
  <c r="ANL33" i="7"/>
  <c r="ANK33" i="7"/>
  <c r="ANB33" i="7"/>
  <c r="AMW33" i="7"/>
  <c r="AMT33" i="7"/>
  <c r="AMP33" i="7"/>
  <c r="AMO33" i="7"/>
  <c r="AMM33" i="7"/>
  <c r="AML33" i="7"/>
  <c r="AMJ33" i="7"/>
  <c r="AMI33" i="7"/>
  <c r="ALZ33" i="7"/>
  <c r="ALS33" i="7"/>
  <c r="ALO33" i="7"/>
  <c r="ALK33" i="7"/>
  <c r="ALJ33" i="7"/>
  <c r="ALH33" i="7"/>
  <c r="ALG33" i="7"/>
  <c r="AKX33" i="7"/>
  <c r="AKK33" i="7"/>
  <c r="AKI33" i="7"/>
  <c r="AKH33" i="7"/>
  <c r="AKF33" i="7"/>
  <c r="AKE33" i="7"/>
  <c r="AJV33" i="7"/>
  <c r="AJP33" i="7"/>
  <c r="AJL33" i="7"/>
  <c r="AJH33" i="7"/>
  <c r="AJG33" i="7"/>
  <c r="AJF33" i="7"/>
  <c r="AJN33" i="7" s="1"/>
  <c r="AJD33" i="7"/>
  <c r="AJC33" i="7"/>
  <c r="AIT33" i="7"/>
  <c r="AIL33" i="7"/>
  <c r="AIH33" i="7"/>
  <c r="AIE33" i="7"/>
  <c r="AID33" i="7"/>
  <c r="AIB33" i="7"/>
  <c r="AIA33" i="7"/>
  <c r="AHR33" i="7"/>
  <c r="AHK33" i="7"/>
  <c r="AHC33" i="7"/>
  <c r="AHB33" i="7"/>
  <c r="AGZ33" i="7"/>
  <c r="AGY33" i="7"/>
  <c r="AGP33" i="7"/>
  <c r="AGG33" i="7"/>
  <c r="AGA33" i="7"/>
  <c r="AFZ33" i="7"/>
  <c r="AFX33" i="7"/>
  <c r="AFW33" i="7"/>
  <c r="AFN33" i="7"/>
  <c r="AFH33" i="7"/>
  <c r="AFD33" i="7"/>
  <c r="AFC33" i="7"/>
  <c r="AEZ33" i="7"/>
  <c r="AEY33" i="7"/>
  <c r="AEX33" i="7"/>
  <c r="AFF33" i="7" s="1"/>
  <c r="AEV33" i="7"/>
  <c r="AEU33" i="7"/>
  <c r="AEL33" i="7"/>
  <c r="AEG33" i="7"/>
  <c r="AED33" i="7"/>
  <c r="ADZ33" i="7"/>
  <c r="ADY33" i="7"/>
  <c r="ADW33" i="7"/>
  <c r="ADV33" i="7"/>
  <c r="ADT33" i="7"/>
  <c r="ADS33" i="7"/>
  <c r="ADJ33" i="7"/>
  <c r="ACU33" i="7"/>
  <c r="ACT33" i="7"/>
  <c r="ACR33" i="7"/>
  <c r="ACQ33" i="7"/>
  <c r="ACH33" i="7"/>
  <c r="ABY33" i="7"/>
  <c r="ABS33" i="7"/>
  <c r="ABR33" i="7"/>
  <c r="ABP33" i="7"/>
  <c r="ABO33" i="7"/>
  <c r="ABF33" i="7"/>
  <c r="AAZ33" i="7"/>
  <c r="AAV33" i="7"/>
  <c r="AAR33" i="7"/>
  <c r="AAQ33" i="7"/>
  <c r="AAP33" i="7"/>
  <c r="AAX33" i="7" s="1"/>
  <c r="AAN33" i="7"/>
  <c r="AAM33" i="7"/>
  <c r="AAD33" i="7"/>
  <c r="ZV33" i="7"/>
  <c r="ZR33" i="7"/>
  <c r="ZO33" i="7"/>
  <c r="ZN33" i="7"/>
  <c r="ZL33" i="7"/>
  <c r="ZK33" i="7"/>
  <c r="ZB33" i="7"/>
  <c r="YQ33" i="7"/>
  <c r="YM33" i="7"/>
  <c r="YL33" i="7"/>
  <c r="YJ33" i="7"/>
  <c r="YI33" i="7"/>
  <c r="XZ33" i="7"/>
  <c r="XU33" i="7"/>
  <c r="XM33" i="7"/>
  <c r="XK33" i="7"/>
  <c r="XJ33" i="7"/>
  <c r="XH33" i="7"/>
  <c r="XG33" i="7"/>
  <c r="WX33" i="7"/>
  <c r="WR33" i="7"/>
  <c r="WN33" i="7"/>
  <c r="WM33" i="7"/>
  <c r="WJ33" i="7"/>
  <c r="WI33" i="7"/>
  <c r="WH33" i="7"/>
  <c r="WP33" i="7" s="1"/>
  <c r="WF33" i="7"/>
  <c r="WE33" i="7"/>
  <c r="VV33" i="7"/>
  <c r="VQ33" i="7"/>
  <c r="VN33" i="7"/>
  <c r="VJ33" i="7"/>
  <c r="VI33" i="7"/>
  <c r="VG33" i="7"/>
  <c r="VF33" i="7"/>
  <c r="VD33" i="7"/>
  <c r="VC33" i="7"/>
  <c r="UT33" i="7"/>
  <c r="UI33" i="7"/>
  <c r="UE33" i="7"/>
  <c r="UD33" i="7"/>
  <c r="UB33" i="7"/>
  <c r="UA33" i="7"/>
  <c r="TR33" i="7"/>
  <c r="TC33" i="7"/>
  <c r="TB33" i="7"/>
  <c r="SZ33" i="7"/>
  <c r="SY33" i="7"/>
  <c r="SP33" i="7"/>
  <c r="SJ33" i="7"/>
  <c r="SF33" i="7"/>
  <c r="SB33" i="7"/>
  <c r="SA33" i="7"/>
  <c r="RZ33" i="7"/>
  <c r="SH33" i="7" s="1"/>
  <c r="RX33" i="7"/>
  <c r="RW33" i="7"/>
  <c r="RN33" i="7"/>
  <c r="RK33" i="7"/>
  <c r="SM33" i="7" s="1"/>
  <c r="TO33" i="7" s="1"/>
  <c r="UQ33" i="7" s="1"/>
  <c r="VS33" i="7" s="1"/>
  <c r="WU33" i="7" s="1"/>
  <c r="XW33" i="7" s="1"/>
  <c r="YY33" i="7" s="1"/>
  <c r="AAA33" i="7" s="1"/>
  <c r="ABC33" i="7" s="1"/>
  <c r="ACE33" i="7" s="1"/>
  <c r="ADG33" i="7" s="1"/>
  <c r="AEI33" i="7" s="1"/>
  <c r="AFK33" i="7" s="1"/>
  <c r="AGM33" i="7" s="1"/>
  <c r="AHO33" i="7" s="1"/>
  <c r="AIQ33" i="7" s="1"/>
  <c r="AJS33" i="7" s="1"/>
  <c r="AKU33" i="7" s="1"/>
  <c r="ALW33" i="7" s="1"/>
  <c r="AMY33" i="7" s="1"/>
  <c r="AOA33" i="7" s="1"/>
  <c r="APC33" i="7" s="1"/>
  <c r="AQE33" i="7" s="1"/>
  <c r="ARG33" i="7" s="1"/>
  <c r="ASI33" i="7" s="1"/>
  <c r="ATK33" i="7" s="1"/>
  <c r="AUM33" i="7" s="1"/>
  <c r="AVO33" i="7" s="1"/>
  <c r="AWQ33" i="7" s="1"/>
  <c r="AXS33" i="7" s="1"/>
  <c r="AYU33" i="7" s="1"/>
  <c r="AZW33" i="7" s="1"/>
  <c r="BAY33" i="7" s="1"/>
  <c r="RF33" i="7"/>
  <c r="RB33" i="7"/>
  <c r="QY33" i="7"/>
  <c r="QX33" i="7"/>
  <c r="QV33" i="7"/>
  <c r="QU33" i="7"/>
  <c r="QL33" i="7"/>
  <c r="QE33" i="7"/>
  <c r="PW33" i="7"/>
  <c r="PV33" i="7"/>
  <c r="PT33" i="7"/>
  <c r="PS33" i="7"/>
  <c r="PJ33" i="7"/>
  <c r="PA33" i="7"/>
  <c r="OW33" i="7"/>
  <c r="OU33" i="7"/>
  <c r="OT33" i="7"/>
  <c r="OR33" i="7"/>
  <c r="OQ33" i="7"/>
  <c r="OH33" i="7"/>
  <c r="OB33" i="7"/>
  <c r="NX33" i="7"/>
  <c r="NW33" i="7"/>
  <c r="NT33" i="7"/>
  <c r="NS33" i="7"/>
  <c r="NR33" i="7"/>
  <c r="NZ33" i="7" s="1"/>
  <c r="NP33" i="7"/>
  <c r="NO33" i="7"/>
  <c r="NF33" i="7"/>
  <c r="NC33" i="7"/>
  <c r="OE33" i="7" s="1"/>
  <c r="PG33" i="7" s="1"/>
  <c r="QI33" i="7" s="1"/>
  <c r="NA33" i="7"/>
  <c r="MX33" i="7"/>
  <c r="MT33" i="7"/>
  <c r="MS33" i="7"/>
  <c r="MQ33" i="7"/>
  <c r="MP33" i="7"/>
  <c r="MN33" i="7"/>
  <c r="MM33" i="7"/>
  <c r="MD33" i="7"/>
  <c r="LW33" i="7"/>
  <c r="LO33" i="7"/>
  <c r="LN33" i="7"/>
  <c r="LL33" i="7"/>
  <c r="LK33" i="7"/>
  <c r="LB33" i="7"/>
  <c r="KS33" i="7"/>
  <c r="KO33" i="7"/>
  <c r="KM33" i="7"/>
  <c r="KL33" i="7"/>
  <c r="KJ33" i="7"/>
  <c r="KI33" i="7"/>
  <c r="JZ33" i="7"/>
  <c r="JT33" i="7"/>
  <c r="JP33" i="7"/>
  <c r="JL33" i="7"/>
  <c r="JK33" i="7"/>
  <c r="JJ33" i="7"/>
  <c r="JR33" i="7" s="1"/>
  <c r="JH33" i="7"/>
  <c r="JG33" i="7"/>
  <c r="IX33" i="7"/>
  <c r="IU33" i="7"/>
  <c r="JW33" i="7" s="1"/>
  <c r="KY33" i="7" s="1"/>
  <c r="MA33" i="7" s="1"/>
  <c r="IP33" i="7"/>
  <c r="IL33" i="7"/>
  <c r="II33" i="7"/>
  <c r="IH33" i="7"/>
  <c r="IF33" i="7"/>
  <c r="IE33" i="7"/>
  <c r="HV33" i="7"/>
  <c r="HU33" i="7"/>
  <c r="IW33" i="7" s="1"/>
  <c r="JY33" i="7" s="1"/>
  <c r="LA33" i="7" s="1"/>
  <c r="MC33" i="7" s="1"/>
  <c r="NE33" i="7" s="1"/>
  <c r="OG33" i="7" s="1"/>
  <c r="PI33" i="7" s="1"/>
  <c r="QK33" i="7" s="1"/>
  <c r="RM33" i="7" s="1"/>
  <c r="SO33" i="7" s="1"/>
  <c r="TQ33" i="7" s="1"/>
  <c r="US33" i="7" s="1"/>
  <c r="VU33" i="7" s="1"/>
  <c r="WW33" i="7" s="1"/>
  <c r="XY33" i="7" s="1"/>
  <c r="ZA33" i="7" s="1"/>
  <c r="AAC33" i="7" s="1"/>
  <c r="ABE33" i="7" s="1"/>
  <c r="ACG33" i="7" s="1"/>
  <c r="ADI33" i="7" s="1"/>
  <c r="AEK33" i="7" s="1"/>
  <c r="AFM33" i="7" s="1"/>
  <c r="AGO33" i="7" s="1"/>
  <c r="AHQ33" i="7" s="1"/>
  <c r="AIS33" i="7" s="1"/>
  <c r="AJU33" i="7" s="1"/>
  <c r="AKW33" i="7" s="1"/>
  <c r="ALY33" i="7" s="1"/>
  <c r="ANA33" i="7" s="1"/>
  <c r="AOC33" i="7" s="1"/>
  <c r="APE33" i="7" s="1"/>
  <c r="AQG33" i="7" s="1"/>
  <c r="ARI33" i="7" s="1"/>
  <c r="ASK33" i="7" s="1"/>
  <c r="ATM33" i="7" s="1"/>
  <c r="AUO33" i="7" s="1"/>
  <c r="AVQ33" i="7" s="1"/>
  <c r="AWS33" i="7" s="1"/>
  <c r="AXU33" i="7" s="1"/>
  <c r="AYW33" i="7" s="1"/>
  <c r="AZY33" i="7" s="1"/>
  <c r="BBA33" i="7" s="1"/>
  <c r="HO33" i="7"/>
  <c r="HK33" i="7"/>
  <c r="HG33" i="7"/>
  <c r="HF33" i="7"/>
  <c r="HD33" i="7"/>
  <c r="HC33" i="7"/>
  <c r="GT33" i="7"/>
  <c r="GQ33" i="7"/>
  <c r="HS33" i="7" s="1"/>
  <c r="GK33" i="7"/>
  <c r="GE33" i="7"/>
  <c r="GD33" i="7"/>
  <c r="GB33" i="7"/>
  <c r="GA33" i="7"/>
  <c r="FR33" i="7"/>
  <c r="FQ33" i="7"/>
  <c r="GS33" i="7" s="1"/>
  <c r="FO33" i="7"/>
  <c r="BBS32" i="7"/>
  <c r="BBO32" i="7"/>
  <c r="BBN32" i="7"/>
  <c r="BBL32" i="7"/>
  <c r="BBK32" i="7"/>
  <c r="BBB32" i="7"/>
  <c r="BAO32" i="7"/>
  <c r="BAM32" i="7"/>
  <c r="BAL32" i="7"/>
  <c r="BAJ32" i="7"/>
  <c r="BAI32" i="7"/>
  <c r="AZZ32" i="7"/>
  <c r="AZK32" i="7"/>
  <c r="AZJ32" i="7"/>
  <c r="AZH32" i="7"/>
  <c r="AZG32" i="7"/>
  <c r="AYX32" i="7"/>
  <c r="AYI32" i="7"/>
  <c r="AYH32" i="7"/>
  <c r="AYF32" i="7"/>
  <c r="AYE32" i="7"/>
  <c r="AXV32" i="7"/>
  <c r="AXQ32" i="7"/>
  <c r="AXG32" i="7"/>
  <c r="AXF32" i="7"/>
  <c r="AXD32" i="7"/>
  <c r="AXC32" i="7"/>
  <c r="AWT32" i="7"/>
  <c r="AWG32" i="7"/>
  <c r="AWE32" i="7"/>
  <c r="AWD32" i="7"/>
  <c r="AWB32" i="7"/>
  <c r="AWA32" i="7"/>
  <c r="AVR32" i="7"/>
  <c r="AVC32" i="7"/>
  <c r="AVB32" i="7"/>
  <c r="AUZ32" i="7"/>
  <c r="AUY32" i="7"/>
  <c r="AUP32" i="7"/>
  <c r="AUA32" i="7"/>
  <c r="ATZ32" i="7"/>
  <c r="ATX32" i="7"/>
  <c r="ATW32" i="7"/>
  <c r="ATN32" i="7"/>
  <c r="ATI32" i="7"/>
  <c r="ASY32" i="7"/>
  <c r="ASX32" i="7"/>
  <c r="ASV32" i="7"/>
  <c r="ASU32" i="7"/>
  <c r="ASL32" i="7"/>
  <c r="ARY32" i="7"/>
  <c r="ARW32" i="7"/>
  <c r="ARV32" i="7"/>
  <c r="ART32" i="7"/>
  <c r="ARS32" i="7"/>
  <c r="ARJ32" i="7"/>
  <c r="AQU32" i="7"/>
  <c r="AQT32" i="7"/>
  <c r="AQR32" i="7"/>
  <c r="AQQ32" i="7"/>
  <c r="AQH32" i="7"/>
  <c r="APS32" i="7"/>
  <c r="APR32" i="7"/>
  <c r="APP32" i="7"/>
  <c r="APO32" i="7"/>
  <c r="APF32" i="7"/>
  <c r="APA32" i="7"/>
  <c r="AOQ32" i="7"/>
  <c r="AOP32" i="7"/>
  <c r="AON32" i="7"/>
  <c r="AOM32" i="7"/>
  <c r="AOD32" i="7"/>
  <c r="ANQ32" i="7"/>
  <c r="ANO32" i="7"/>
  <c r="ANN32" i="7"/>
  <c r="ANL32" i="7"/>
  <c r="ANK32" i="7"/>
  <c r="ANB32" i="7"/>
  <c r="AMM32" i="7"/>
  <c r="AML32" i="7"/>
  <c r="AMJ32" i="7"/>
  <c r="AMI32" i="7"/>
  <c r="ALZ32" i="7"/>
  <c r="ALK32" i="7"/>
  <c r="ALJ32" i="7"/>
  <c r="ALH32" i="7"/>
  <c r="ALG32" i="7"/>
  <c r="AKX32" i="7"/>
  <c r="AKS32" i="7"/>
  <c r="AKI32" i="7"/>
  <c r="AKH32" i="7"/>
  <c r="AKF32" i="7"/>
  <c r="AKE32" i="7"/>
  <c r="AJV32" i="7"/>
  <c r="AJI32" i="7"/>
  <c r="AJG32" i="7"/>
  <c r="AJF32" i="7"/>
  <c r="AJD32" i="7"/>
  <c r="AJC32" i="7"/>
  <c r="AIT32" i="7"/>
  <c r="AIE32" i="7"/>
  <c r="AID32" i="7"/>
  <c r="AIB32" i="7"/>
  <c r="AIA32" i="7"/>
  <c r="AHR32" i="7"/>
  <c r="AHC32" i="7"/>
  <c r="AHB32" i="7"/>
  <c r="AGZ32" i="7"/>
  <c r="AGY32" i="7"/>
  <c r="AGP32" i="7"/>
  <c r="AGK32" i="7"/>
  <c r="AGA32" i="7"/>
  <c r="AFZ32" i="7"/>
  <c r="AFX32" i="7"/>
  <c r="AFW32" i="7"/>
  <c r="AFN32" i="7"/>
  <c r="AFC32" i="7"/>
  <c r="AEY32" i="7"/>
  <c r="AEX32" i="7"/>
  <c r="AEV32" i="7"/>
  <c r="AEU32" i="7"/>
  <c r="AEL32" i="7"/>
  <c r="ADW32" i="7"/>
  <c r="ADV32" i="7"/>
  <c r="ADT32" i="7"/>
  <c r="ADS32" i="7"/>
  <c r="ADJ32" i="7"/>
  <c r="ADA32" i="7"/>
  <c r="ACW32" i="7"/>
  <c r="ACU32" i="7"/>
  <c r="ACT32" i="7"/>
  <c r="ACR32" i="7"/>
  <c r="ACQ32" i="7"/>
  <c r="ACH32" i="7"/>
  <c r="ACA32" i="7"/>
  <c r="ABS32" i="7"/>
  <c r="ABR32" i="7"/>
  <c r="ABP32" i="7"/>
  <c r="ABO32" i="7"/>
  <c r="ABF32" i="7"/>
  <c r="AAU32" i="7"/>
  <c r="AAQ32" i="7"/>
  <c r="AAP32" i="7"/>
  <c r="AAN32" i="7"/>
  <c r="AAM32" i="7"/>
  <c r="AAD32" i="7"/>
  <c r="ZU32" i="7"/>
  <c r="ZO32" i="7"/>
  <c r="ZN32" i="7"/>
  <c r="ZL32" i="7"/>
  <c r="ZK32" i="7"/>
  <c r="ZB32" i="7"/>
  <c r="YS32" i="7"/>
  <c r="YO32" i="7"/>
  <c r="YM32" i="7"/>
  <c r="YL32" i="7"/>
  <c r="YJ32" i="7"/>
  <c r="YI32" i="7"/>
  <c r="XZ32" i="7"/>
  <c r="XK32" i="7"/>
  <c r="XJ32" i="7"/>
  <c r="XH32" i="7"/>
  <c r="XG32" i="7"/>
  <c r="WX32" i="7"/>
  <c r="WM32" i="7"/>
  <c r="WI32" i="7"/>
  <c r="WH32" i="7"/>
  <c r="WF32" i="7"/>
  <c r="WE32" i="7"/>
  <c r="VV32" i="7"/>
  <c r="VM32" i="7"/>
  <c r="VG32" i="7"/>
  <c r="VF32" i="7"/>
  <c r="VD32" i="7"/>
  <c r="VC32" i="7"/>
  <c r="UT32" i="7"/>
  <c r="US32" i="7"/>
  <c r="VU32" i="7" s="1"/>
  <c r="WW32" i="7" s="1"/>
  <c r="XY32" i="7" s="1"/>
  <c r="ZA32" i="7" s="1"/>
  <c r="AAC32" i="7" s="1"/>
  <c r="ABE32" i="7" s="1"/>
  <c r="ACG32" i="7" s="1"/>
  <c r="ADI32" i="7" s="1"/>
  <c r="AEK32" i="7" s="1"/>
  <c r="AFM32" i="7" s="1"/>
  <c r="AGO32" i="7" s="1"/>
  <c r="AHQ32" i="7" s="1"/>
  <c r="AIS32" i="7" s="1"/>
  <c r="AJU32" i="7" s="1"/>
  <c r="AKW32" i="7" s="1"/>
  <c r="ALY32" i="7" s="1"/>
  <c r="ANA32" i="7" s="1"/>
  <c r="AOC32" i="7" s="1"/>
  <c r="APE32" i="7" s="1"/>
  <c r="AQG32" i="7" s="1"/>
  <c r="ARI32" i="7" s="1"/>
  <c r="ASK32" i="7" s="1"/>
  <c r="ATM32" i="7" s="1"/>
  <c r="AUO32" i="7" s="1"/>
  <c r="AVQ32" i="7" s="1"/>
  <c r="AWS32" i="7" s="1"/>
  <c r="AXU32" i="7" s="1"/>
  <c r="AYW32" i="7" s="1"/>
  <c r="AZY32" i="7" s="1"/>
  <c r="BBA32" i="7" s="1"/>
  <c r="UK32" i="7"/>
  <c r="UG32" i="7"/>
  <c r="UE32" i="7"/>
  <c r="UD32" i="7"/>
  <c r="UB32" i="7"/>
  <c r="UA32" i="7"/>
  <c r="TR32" i="7"/>
  <c r="TK32" i="7"/>
  <c r="TC32" i="7"/>
  <c r="TB32" i="7"/>
  <c r="SZ32" i="7"/>
  <c r="SY32" i="7"/>
  <c r="SP32" i="7"/>
  <c r="SE32" i="7"/>
  <c r="SA32" i="7"/>
  <c r="RZ32" i="7"/>
  <c r="RX32" i="7"/>
  <c r="RW32" i="7"/>
  <c r="RN32" i="7"/>
  <c r="RG32" i="7"/>
  <c r="RB32" i="7"/>
  <c r="QY32" i="7"/>
  <c r="QX32" i="7"/>
  <c r="QV32" i="7"/>
  <c r="QU32" i="7"/>
  <c r="QL32" i="7"/>
  <c r="QG32" i="7"/>
  <c r="QD32" i="7"/>
  <c r="QC32" i="7"/>
  <c r="QB32" i="7"/>
  <c r="PY32" i="7"/>
  <c r="PX32" i="7"/>
  <c r="PW32" i="7"/>
  <c r="PV32" i="7"/>
  <c r="PT32" i="7"/>
  <c r="PS32" i="7"/>
  <c r="PJ32" i="7"/>
  <c r="OU32" i="7"/>
  <c r="OT32" i="7"/>
  <c r="OR32" i="7"/>
  <c r="OQ32" i="7"/>
  <c r="OH32" i="7"/>
  <c r="NS32" i="7"/>
  <c r="NR32" i="7"/>
  <c r="NP32" i="7"/>
  <c r="NO32" i="7"/>
  <c r="NF32" i="7"/>
  <c r="MV32" i="7"/>
  <c r="MQ32" i="7"/>
  <c r="MP32" i="7"/>
  <c r="MN32" i="7"/>
  <c r="MM32" i="7"/>
  <c r="MD32" i="7"/>
  <c r="LY32" i="7"/>
  <c r="LV32" i="7"/>
  <c r="LT32" i="7"/>
  <c r="LQ32" i="7"/>
  <c r="LO32" i="7"/>
  <c r="LN32" i="7"/>
  <c r="LL32" i="7"/>
  <c r="LK32" i="7"/>
  <c r="LB32" i="7"/>
  <c r="KV32" i="7"/>
  <c r="KQ32" i="7"/>
  <c r="KN32" i="7"/>
  <c r="KM32" i="7"/>
  <c r="KL32" i="7"/>
  <c r="KJ32" i="7"/>
  <c r="KI32" i="7"/>
  <c r="JZ32" i="7"/>
  <c r="JT32" i="7"/>
  <c r="JN32" i="7"/>
  <c r="JK32" i="7"/>
  <c r="JJ32" i="7"/>
  <c r="JH32" i="7"/>
  <c r="JG32" i="7"/>
  <c r="IX32" i="7"/>
  <c r="IU32" i="7"/>
  <c r="JW32" i="7" s="1"/>
  <c r="KY32" i="7" s="1"/>
  <c r="MA32" i="7" s="1"/>
  <c r="NC32" i="7" s="1"/>
  <c r="OE32" i="7" s="1"/>
  <c r="PG32" i="7" s="1"/>
  <c r="QI32" i="7" s="1"/>
  <c r="RK32" i="7" s="1"/>
  <c r="SM32" i="7" s="1"/>
  <c r="TO32" i="7" s="1"/>
  <c r="UQ32" i="7" s="1"/>
  <c r="VS32" i="7" s="1"/>
  <c r="WU32" i="7" s="1"/>
  <c r="XW32" i="7" s="1"/>
  <c r="YY32" i="7" s="1"/>
  <c r="AAA32" i="7" s="1"/>
  <c r="ABC32" i="7" s="1"/>
  <c r="ACE32" i="7" s="1"/>
  <c r="ADG32" i="7" s="1"/>
  <c r="AEI32" i="7" s="1"/>
  <c r="AFK32" i="7" s="1"/>
  <c r="AGM32" i="7" s="1"/>
  <c r="AHO32" i="7" s="1"/>
  <c r="AIQ32" i="7" s="1"/>
  <c r="AJS32" i="7" s="1"/>
  <c r="AKU32" i="7" s="1"/>
  <c r="ALW32" i="7" s="1"/>
  <c r="AMY32" i="7" s="1"/>
  <c r="AOA32" i="7" s="1"/>
  <c r="APC32" i="7" s="1"/>
  <c r="AQE32" i="7" s="1"/>
  <c r="ARG32" i="7" s="1"/>
  <c r="ASI32" i="7" s="1"/>
  <c r="ATK32" i="7" s="1"/>
  <c r="AUM32" i="7" s="1"/>
  <c r="AVO32" i="7" s="1"/>
  <c r="AWQ32" i="7" s="1"/>
  <c r="AXS32" i="7" s="1"/>
  <c r="AYU32" i="7" s="1"/>
  <c r="AZW32" i="7" s="1"/>
  <c r="BAY32" i="7" s="1"/>
  <c r="IQ32" i="7"/>
  <c r="IL32" i="7"/>
  <c r="II32" i="7"/>
  <c r="IH32" i="7"/>
  <c r="IF32" i="7"/>
  <c r="IE32" i="7"/>
  <c r="HV32" i="7"/>
  <c r="HQ32" i="7"/>
  <c r="HN32" i="7"/>
  <c r="HM32" i="7"/>
  <c r="HL32" i="7"/>
  <c r="HI32" i="7"/>
  <c r="HH32" i="7"/>
  <c r="HG32" i="7"/>
  <c r="HF32" i="7"/>
  <c r="HD32" i="7"/>
  <c r="HC32" i="7"/>
  <c r="GT32" i="7"/>
  <c r="GS32" i="7"/>
  <c r="HU32" i="7" s="1"/>
  <c r="IW32" i="7" s="1"/>
  <c r="JY32" i="7" s="1"/>
  <c r="LA32" i="7" s="1"/>
  <c r="MC32" i="7" s="1"/>
  <c r="NE32" i="7" s="1"/>
  <c r="OG32" i="7" s="1"/>
  <c r="PI32" i="7" s="1"/>
  <c r="QK32" i="7" s="1"/>
  <c r="RM32" i="7" s="1"/>
  <c r="SO32" i="7" s="1"/>
  <c r="TQ32" i="7" s="1"/>
  <c r="GQ32" i="7"/>
  <c r="HS32" i="7" s="1"/>
  <c r="GN32" i="7"/>
  <c r="GI32" i="7"/>
  <c r="GE32" i="7"/>
  <c r="GD32" i="7"/>
  <c r="GB32" i="7"/>
  <c r="GA32" i="7"/>
  <c r="FR32" i="7"/>
  <c r="FQ32" i="7"/>
  <c r="FO32" i="7"/>
  <c r="BBY31" i="7"/>
  <c r="BBV31" i="7"/>
  <c r="BBT31" i="7"/>
  <c r="BBQ31" i="7"/>
  <c r="BBO31" i="7"/>
  <c r="BBN31" i="7"/>
  <c r="BBL31" i="7"/>
  <c r="BBK31" i="7"/>
  <c r="BBB31" i="7"/>
  <c r="BAV31" i="7"/>
  <c r="BAQ31" i="7"/>
  <c r="BAN31" i="7"/>
  <c r="BAM31" i="7"/>
  <c r="BAL31" i="7"/>
  <c r="BAJ31" i="7"/>
  <c r="BAI31" i="7"/>
  <c r="AZZ31" i="7"/>
  <c r="AZT31" i="7"/>
  <c r="AZN31" i="7"/>
  <c r="AZK31" i="7"/>
  <c r="AZJ31" i="7"/>
  <c r="AZH31" i="7"/>
  <c r="AZG31" i="7"/>
  <c r="AYX31" i="7"/>
  <c r="AYQ31" i="7"/>
  <c r="AYL31" i="7"/>
  <c r="AYI31" i="7"/>
  <c r="AYH31" i="7"/>
  <c r="AYF31" i="7"/>
  <c r="AYE31" i="7"/>
  <c r="AXV31" i="7"/>
  <c r="AXQ31" i="7"/>
  <c r="AXN31" i="7"/>
  <c r="AXM31" i="7"/>
  <c r="AXL31" i="7"/>
  <c r="AXI31" i="7"/>
  <c r="AXH31" i="7"/>
  <c r="AXG31" i="7"/>
  <c r="AXF31" i="7"/>
  <c r="AXD31" i="7"/>
  <c r="AXC31" i="7"/>
  <c r="AWT31" i="7"/>
  <c r="AWF31" i="7"/>
  <c r="AWE31" i="7"/>
  <c r="AWD31" i="7"/>
  <c r="AWL31" i="7" s="1"/>
  <c r="AWB31" i="7"/>
  <c r="AWA31" i="7"/>
  <c r="AVR31" i="7"/>
  <c r="AVD31" i="7"/>
  <c r="AVC31" i="7"/>
  <c r="AVB31" i="7"/>
  <c r="AVI31" i="7" s="1"/>
  <c r="AUZ31" i="7"/>
  <c r="AUY31" i="7"/>
  <c r="AUP31" i="7"/>
  <c r="AUA31" i="7"/>
  <c r="ATZ31" i="7"/>
  <c r="ATX31" i="7"/>
  <c r="ATW31" i="7"/>
  <c r="ATN31" i="7"/>
  <c r="ATI31" i="7"/>
  <c r="ATF31" i="7"/>
  <c r="ATD31" i="7"/>
  <c r="ATA31" i="7"/>
  <c r="ASY31" i="7"/>
  <c r="ASX31" i="7"/>
  <c r="ASV31" i="7"/>
  <c r="ASU31" i="7"/>
  <c r="ASL31" i="7"/>
  <c r="ASF31" i="7"/>
  <c r="ASA31" i="7"/>
  <c r="ARX31" i="7"/>
  <c r="ARW31" i="7"/>
  <c r="ARV31" i="7"/>
  <c r="ART31" i="7"/>
  <c r="ARS31" i="7"/>
  <c r="ARJ31" i="7"/>
  <c r="ARD31" i="7"/>
  <c r="AQX31" i="7"/>
  <c r="AQU31" i="7"/>
  <c r="AQT31" i="7"/>
  <c r="AQR31" i="7"/>
  <c r="AQQ31" i="7"/>
  <c r="AQH31" i="7"/>
  <c r="AQA31" i="7"/>
  <c r="APV31" i="7"/>
  <c r="APS31" i="7"/>
  <c r="APR31" i="7"/>
  <c r="APP31" i="7"/>
  <c r="APO31" i="7"/>
  <c r="APF31" i="7"/>
  <c r="APA31" i="7"/>
  <c r="AOX31" i="7"/>
  <c r="AOW31" i="7"/>
  <c r="AOV31" i="7"/>
  <c r="AOS31" i="7"/>
  <c r="AOR31" i="7"/>
  <c r="AOQ31" i="7"/>
  <c r="AOP31" i="7"/>
  <c r="AON31" i="7"/>
  <c r="AOM31" i="7"/>
  <c r="AOD31" i="7"/>
  <c r="ANV31" i="7"/>
  <c r="ANO31" i="7"/>
  <c r="ANN31" i="7"/>
  <c r="ANL31" i="7"/>
  <c r="ANK31" i="7"/>
  <c r="ANB31" i="7"/>
  <c r="AMM31" i="7"/>
  <c r="AML31" i="7"/>
  <c r="AMJ31" i="7"/>
  <c r="AMI31" i="7"/>
  <c r="ALZ31" i="7"/>
  <c r="ALP31" i="7"/>
  <c r="ALK31" i="7"/>
  <c r="ALJ31" i="7"/>
  <c r="ALH31" i="7"/>
  <c r="ALG31" i="7"/>
  <c r="AKX31" i="7"/>
  <c r="AKN31" i="7"/>
  <c r="AKJ31" i="7"/>
  <c r="AKI31" i="7"/>
  <c r="AKH31" i="7"/>
  <c r="AKF31" i="7"/>
  <c r="AKE31" i="7"/>
  <c r="AJV31" i="7"/>
  <c r="AJN31" i="7"/>
  <c r="AJJ31" i="7"/>
  <c r="AJG31" i="7"/>
  <c r="AJF31" i="7"/>
  <c r="AJD31" i="7"/>
  <c r="AJC31" i="7"/>
  <c r="AIT31" i="7"/>
  <c r="AIJ31" i="7"/>
  <c r="AIF31" i="7"/>
  <c r="AIE31" i="7"/>
  <c r="AID31" i="7"/>
  <c r="AIB31" i="7"/>
  <c r="AIA31" i="7"/>
  <c r="AHR31" i="7"/>
  <c r="AHL31" i="7"/>
  <c r="AHJ31" i="7"/>
  <c r="AHF31" i="7"/>
  <c r="AHD31" i="7"/>
  <c r="AHC31" i="7"/>
  <c r="AHB31" i="7"/>
  <c r="AGZ31" i="7"/>
  <c r="AGY31" i="7"/>
  <c r="AGP31" i="7"/>
  <c r="AGA31" i="7"/>
  <c r="AFZ31" i="7"/>
  <c r="AFX31" i="7"/>
  <c r="AFW31" i="7"/>
  <c r="AFN31" i="7"/>
  <c r="AFK31" i="7"/>
  <c r="AGM31" i="7" s="1"/>
  <c r="AHO31" i="7" s="1"/>
  <c r="AIQ31" i="7" s="1"/>
  <c r="AJS31" i="7" s="1"/>
  <c r="AKU31" i="7" s="1"/>
  <c r="ALW31" i="7" s="1"/>
  <c r="AMY31" i="7" s="1"/>
  <c r="AOA31" i="7" s="1"/>
  <c r="APC31" i="7" s="1"/>
  <c r="AQE31" i="7" s="1"/>
  <c r="ARG31" i="7" s="1"/>
  <c r="ASI31" i="7" s="1"/>
  <c r="ATK31" i="7" s="1"/>
  <c r="AUM31" i="7" s="1"/>
  <c r="AVO31" i="7" s="1"/>
  <c r="AWQ31" i="7" s="1"/>
  <c r="AXS31" i="7" s="1"/>
  <c r="AYU31" i="7" s="1"/>
  <c r="AZW31" i="7" s="1"/>
  <c r="BAY31" i="7" s="1"/>
  <c r="AFF31" i="7"/>
  <c r="AFB31" i="7"/>
  <c r="AEY31" i="7"/>
  <c r="AEX31" i="7"/>
  <c r="AEV31" i="7"/>
  <c r="AEU31" i="7"/>
  <c r="AEL31" i="7"/>
  <c r="AEF31" i="7"/>
  <c r="ADW31" i="7"/>
  <c r="ADV31" i="7"/>
  <c r="ADT31" i="7"/>
  <c r="ADS31" i="7"/>
  <c r="ADJ31" i="7"/>
  <c r="ADD31" i="7"/>
  <c r="ADB31" i="7"/>
  <c r="ACX31" i="7"/>
  <c r="ACV31" i="7"/>
  <c r="ACU31" i="7"/>
  <c r="ACT31" i="7"/>
  <c r="ACR31" i="7"/>
  <c r="ACQ31" i="7"/>
  <c r="ACH31" i="7"/>
  <c r="ABX31" i="7"/>
  <c r="ABT31" i="7"/>
  <c r="ABS31" i="7"/>
  <c r="ABR31" i="7"/>
  <c r="ABP31" i="7"/>
  <c r="ABO31" i="7"/>
  <c r="ABF31" i="7"/>
  <c r="AAX31" i="7"/>
  <c r="AAT31" i="7"/>
  <c r="AAQ31" i="7"/>
  <c r="AAP31" i="7"/>
  <c r="AAN31" i="7"/>
  <c r="AAM31" i="7"/>
  <c r="AAD31" i="7"/>
  <c r="ZT31" i="7"/>
  <c r="ZP31" i="7"/>
  <c r="ZO31" i="7"/>
  <c r="ZN31" i="7"/>
  <c r="ZL31" i="7"/>
  <c r="ZK31" i="7"/>
  <c r="ZB31" i="7"/>
  <c r="YV31" i="7"/>
  <c r="YT31" i="7"/>
  <c r="YP31" i="7"/>
  <c r="YN31" i="7"/>
  <c r="YM31" i="7"/>
  <c r="YL31" i="7"/>
  <c r="YJ31" i="7"/>
  <c r="YI31" i="7"/>
  <c r="XZ31" i="7"/>
  <c r="XK31" i="7"/>
  <c r="XJ31" i="7"/>
  <c r="XH31" i="7"/>
  <c r="XG31" i="7"/>
  <c r="WX31" i="7"/>
  <c r="WP31" i="7"/>
  <c r="WL31" i="7"/>
  <c r="WI31" i="7"/>
  <c r="WH31" i="7"/>
  <c r="WF31" i="7"/>
  <c r="WE31" i="7"/>
  <c r="VV31" i="7"/>
  <c r="VP31" i="7"/>
  <c r="VG31" i="7"/>
  <c r="VF31" i="7"/>
  <c r="VD31" i="7"/>
  <c r="VC31" i="7"/>
  <c r="UT31" i="7"/>
  <c r="UN31" i="7"/>
  <c r="UL31" i="7"/>
  <c r="UH31" i="7"/>
  <c r="UF31" i="7"/>
  <c r="UE31" i="7"/>
  <c r="UD31" i="7"/>
  <c r="UB31" i="7"/>
  <c r="UA31" i="7"/>
  <c r="TR31" i="7"/>
  <c r="TH31" i="7"/>
  <c r="TD31" i="7"/>
  <c r="TC31" i="7"/>
  <c r="TB31" i="7"/>
  <c r="SZ31" i="7"/>
  <c r="SY31" i="7"/>
  <c r="SP31" i="7"/>
  <c r="SH31" i="7"/>
  <c r="SD31" i="7"/>
  <c r="SA31" i="7"/>
  <c r="RZ31" i="7"/>
  <c r="RX31" i="7"/>
  <c r="RW31" i="7"/>
  <c r="RN31" i="7"/>
  <c r="RD31" i="7"/>
  <c r="QZ31" i="7"/>
  <c r="QY31" i="7"/>
  <c r="QX31" i="7"/>
  <c r="QV31" i="7"/>
  <c r="QU31" i="7"/>
  <c r="QL31" i="7"/>
  <c r="QF31" i="7"/>
  <c r="QD31" i="7"/>
  <c r="PZ31" i="7"/>
  <c r="PX31" i="7"/>
  <c r="PW31" i="7"/>
  <c r="PV31" i="7"/>
  <c r="PT31" i="7"/>
  <c r="PS31" i="7"/>
  <c r="PJ31" i="7"/>
  <c r="OU31" i="7"/>
  <c r="OT31" i="7"/>
  <c r="OR31" i="7"/>
  <c r="OQ31" i="7"/>
  <c r="OH31" i="7"/>
  <c r="OE31" i="7"/>
  <c r="PG31" i="7" s="1"/>
  <c r="QI31" i="7" s="1"/>
  <c r="RK31" i="7" s="1"/>
  <c r="SM31" i="7" s="1"/>
  <c r="TO31" i="7" s="1"/>
  <c r="UQ31" i="7" s="1"/>
  <c r="VS31" i="7" s="1"/>
  <c r="WU31" i="7" s="1"/>
  <c r="XW31" i="7" s="1"/>
  <c r="YY31" i="7" s="1"/>
  <c r="AAA31" i="7" s="1"/>
  <c r="ABC31" i="7" s="1"/>
  <c r="ACE31" i="7" s="1"/>
  <c r="ADG31" i="7" s="1"/>
  <c r="AEI31" i="7" s="1"/>
  <c r="NZ31" i="7"/>
  <c r="NV31" i="7"/>
  <c r="NS31" i="7"/>
  <c r="NR31" i="7"/>
  <c r="NP31" i="7"/>
  <c r="NO31" i="7"/>
  <c r="NF31" i="7"/>
  <c r="MZ31" i="7"/>
  <c r="MQ31" i="7"/>
  <c r="MP31" i="7"/>
  <c r="MN31" i="7"/>
  <c r="MM31" i="7"/>
  <c r="MD31" i="7"/>
  <c r="LX31" i="7"/>
  <c r="LV31" i="7"/>
  <c r="LR31" i="7"/>
  <c r="LP31" i="7"/>
  <c r="LO31" i="7"/>
  <c r="LN31" i="7"/>
  <c r="LL31" i="7"/>
  <c r="LK31" i="7"/>
  <c r="LB31" i="7"/>
  <c r="KR31" i="7"/>
  <c r="KN31" i="7"/>
  <c r="KM31" i="7"/>
  <c r="KL31" i="7"/>
  <c r="KJ31" i="7"/>
  <c r="KI31" i="7"/>
  <c r="JZ31" i="7"/>
  <c r="JR31" i="7"/>
  <c r="JN31" i="7"/>
  <c r="JK31" i="7"/>
  <c r="JJ31" i="7"/>
  <c r="JH31" i="7"/>
  <c r="JG31" i="7"/>
  <c r="IX31" i="7"/>
  <c r="IN31" i="7"/>
  <c r="IJ31" i="7"/>
  <c r="II31" i="7"/>
  <c r="IH31" i="7"/>
  <c r="IF31" i="7"/>
  <c r="IE31" i="7"/>
  <c r="HV31" i="7"/>
  <c r="HP31" i="7"/>
  <c r="HN31" i="7"/>
  <c r="HJ31" i="7"/>
  <c r="HH31" i="7"/>
  <c r="HG31" i="7"/>
  <c r="HF31" i="7"/>
  <c r="HD31" i="7"/>
  <c r="HC31" i="7"/>
  <c r="GT31" i="7"/>
  <c r="GE31" i="7"/>
  <c r="GD31" i="7"/>
  <c r="GB31" i="7"/>
  <c r="GA31" i="7"/>
  <c r="FR31" i="7"/>
  <c r="FQ31" i="7"/>
  <c r="GS31" i="7" s="1"/>
  <c r="HU31" i="7" s="1"/>
  <c r="IW31" i="7" s="1"/>
  <c r="JY31" i="7" s="1"/>
  <c r="LA31" i="7" s="1"/>
  <c r="MC31" i="7" s="1"/>
  <c r="NE31" i="7" s="1"/>
  <c r="OG31" i="7" s="1"/>
  <c r="PI31" i="7" s="1"/>
  <c r="QK31" i="7" s="1"/>
  <c r="RM31" i="7" s="1"/>
  <c r="SO31" i="7" s="1"/>
  <c r="TQ31" i="7" s="1"/>
  <c r="US31" i="7" s="1"/>
  <c r="VU31" i="7" s="1"/>
  <c r="WW31" i="7" s="1"/>
  <c r="XY31" i="7" s="1"/>
  <c r="ZA31" i="7" s="1"/>
  <c r="AAC31" i="7" s="1"/>
  <c r="ABE31" i="7" s="1"/>
  <c r="ACG31" i="7" s="1"/>
  <c r="ADI31" i="7" s="1"/>
  <c r="AEK31" i="7" s="1"/>
  <c r="AFM31" i="7" s="1"/>
  <c r="AGO31" i="7" s="1"/>
  <c r="AHQ31" i="7" s="1"/>
  <c r="AIS31" i="7" s="1"/>
  <c r="AJU31" i="7" s="1"/>
  <c r="AKW31" i="7" s="1"/>
  <c r="ALY31" i="7" s="1"/>
  <c r="ANA31" i="7" s="1"/>
  <c r="AOC31" i="7" s="1"/>
  <c r="APE31" i="7" s="1"/>
  <c r="AQG31" i="7" s="1"/>
  <c r="ARI31" i="7" s="1"/>
  <c r="ASK31" i="7" s="1"/>
  <c r="ATM31" i="7" s="1"/>
  <c r="AUO31" i="7" s="1"/>
  <c r="AVQ31" i="7" s="1"/>
  <c r="AWS31" i="7" s="1"/>
  <c r="AXU31" i="7" s="1"/>
  <c r="AYW31" i="7" s="1"/>
  <c r="AZY31" i="7" s="1"/>
  <c r="BBA31" i="7" s="1"/>
  <c r="FO31" i="7"/>
  <c r="GQ31" i="7" s="1"/>
  <c r="HS31" i="7" s="1"/>
  <c r="IU31" i="7" s="1"/>
  <c r="JW31" i="7" s="1"/>
  <c r="KY31" i="7" s="1"/>
  <c r="MA31" i="7" s="1"/>
  <c r="NC31" i="7" s="1"/>
  <c r="BBT30" i="7"/>
  <c r="BBP30" i="7"/>
  <c r="BBO30" i="7"/>
  <c r="BBN30" i="7"/>
  <c r="BBL30" i="7"/>
  <c r="BBK30" i="7"/>
  <c r="BBB30" i="7"/>
  <c r="BAT30" i="7"/>
  <c r="BAP30" i="7"/>
  <c r="BAM30" i="7"/>
  <c r="BAL30" i="7"/>
  <c r="BAJ30" i="7"/>
  <c r="BAI30" i="7"/>
  <c r="AZZ30" i="7"/>
  <c r="AZP30" i="7"/>
  <c r="AZL30" i="7"/>
  <c r="AZK30" i="7"/>
  <c r="AZJ30" i="7"/>
  <c r="AZH30" i="7"/>
  <c r="AZG30" i="7"/>
  <c r="AYX30" i="7"/>
  <c r="AYR30" i="7"/>
  <c r="AYP30" i="7"/>
  <c r="AYL30" i="7"/>
  <c r="AYJ30" i="7"/>
  <c r="AYI30" i="7"/>
  <c r="AYH30" i="7"/>
  <c r="AYF30" i="7"/>
  <c r="AYE30" i="7"/>
  <c r="AXV30" i="7"/>
  <c r="AXP30" i="7"/>
  <c r="AXG30" i="7"/>
  <c r="AXF30" i="7"/>
  <c r="AXD30" i="7"/>
  <c r="AXC30" i="7"/>
  <c r="AWT30" i="7"/>
  <c r="AWL30" i="7"/>
  <c r="AWH30" i="7"/>
  <c r="AWE30" i="7"/>
  <c r="AWD30" i="7"/>
  <c r="AWB30" i="7"/>
  <c r="AWA30" i="7"/>
  <c r="AVR30" i="7"/>
  <c r="AVC30" i="7"/>
  <c r="AVB30" i="7"/>
  <c r="AUZ30" i="7"/>
  <c r="AUY30" i="7"/>
  <c r="AUP30" i="7"/>
  <c r="AUJ30" i="7"/>
  <c r="AUH30" i="7"/>
  <c r="AUD30" i="7"/>
  <c r="AUB30" i="7"/>
  <c r="AUA30" i="7"/>
  <c r="ATZ30" i="7"/>
  <c r="ATX30" i="7"/>
  <c r="ATW30" i="7"/>
  <c r="ATN30" i="7"/>
  <c r="ATD30" i="7"/>
  <c r="ASZ30" i="7"/>
  <c r="ASY30" i="7"/>
  <c r="ASX30" i="7"/>
  <c r="ASV30" i="7"/>
  <c r="ASU30" i="7"/>
  <c r="ASL30" i="7"/>
  <c r="ASD30" i="7"/>
  <c r="ARZ30" i="7"/>
  <c r="ARW30" i="7"/>
  <c r="ARV30" i="7"/>
  <c r="ART30" i="7"/>
  <c r="ARS30" i="7"/>
  <c r="ARJ30" i="7"/>
  <c r="AQZ30" i="7"/>
  <c r="AQV30" i="7"/>
  <c r="AQU30" i="7"/>
  <c r="AQT30" i="7"/>
  <c r="AQR30" i="7"/>
  <c r="AQQ30" i="7"/>
  <c r="AQH30" i="7"/>
  <c r="AQB30" i="7"/>
  <c r="APZ30" i="7"/>
  <c r="APV30" i="7"/>
  <c r="APT30" i="7"/>
  <c r="APS30" i="7"/>
  <c r="APR30" i="7"/>
  <c r="APP30" i="7"/>
  <c r="APO30" i="7"/>
  <c r="APF30" i="7"/>
  <c r="AOZ30" i="7"/>
  <c r="AOQ30" i="7"/>
  <c r="AOP30" i="7"/>
  <c r="AON30" i="7"/>
  <c r="AOM30" i="7"/>
  <c r="AOD30" i="7"/>
  <c r="ANV30" i="7"/>
  <c r="ANR30" i="7"/>
  <c r="ANO30" i="7"/>
  <c r="ANN30" i="7"/>
  <c r="ANL30" i="7"/>
  <c r="ANK30" i="7"/>
  <c r="ANB30" i="7"/>
  <c r="AMM30" i="7"/>
  <c r="AML30" i="7"/>
  <c r="AMJ30" i="7"/>
  <c r="AMI30" i="7"/>
  <c r="ALZ30" i="7"/>
  <c r="ALT30" i="7"/>
  <c r="ALR30" i="7"/>
  <c r="ALN30" i="7"/>
  <c r="ALL30" i="7"/>
  <c r="ALK30" i="7"/>
  <c r="ALJ30" i="7"/>
  <c r="ALH30" i="7"/>
  <c r="ALG30" i="7"/>
  <c r="AKX30" i="7"/>
  <c r="AKN30" i="7"/>
  <c r="AKJ30" i="7"/>
  <c r="AKI30" i="7"/>
  <c r="AKH30" i="7"/>
  <c r="AKF30" i="7"/>
  <c r="AKE30" i="7"/>
  <c r="AJV30" i="7"/>
  <c r="AJN30" i="7"/>
  <c r="AJJ30" i="7"/>
  <c r="AJG30" i="7"/>
  <c r="AJF30" i="7"/>
  <c r="AJD30" i="7"/>
  <c r="AJC30" i="7"/>
  <c r="AIT30" i="7"/>
  <c r="AIJ30" i="7"/>
  <c r="AIF30" i="7"/>
  <c r="AIE30" i="7"/>
  <c r="AID30" i="7"/>
  <c r="AIB30" i="7"/>
  <c r="AIA30" i="7"/>
  <c r="AHR30" i="7"/>
  <c r="AHL30" i="7"/>
  <c r="AHJ30" i="7"/>
  <c r="AHF30" i="7"/>
  <c r="AHD30" i="7"/>
  <c r="AHC30" i="7"/>
  <c r="AHB30" i="7"/>
  <c r="AGZ30" i="7"/>
  <c r="AGY30" i="7"/>
  <c r="AGP30" i="7"/>
  <c r="AGJ30" i="7"/>
  <c r="AGA30" i="7"/>
  <c r="AFZ30" i="7"/>
  <c r="AFX30" i="7"/>
  <c r="AFW30" i="7"/>
  <c r="AFN30" i="7"/>
  <c r="AFF30" i="7"/>
  <c r="AFB30" i="7"/>
  <c r="AEY30" i="7"/>
  <c r="AEX30" i="7"/>
  <c r="AEV30" i="7"/>
  <c r="AEU30" i="7"/>
  <c r="AEL30" i="7"/>
  <c r="ADW30" i="7"/>
  <c r="ADV30" i="7"/>
  <c r="ADT30" i="7"/>
  <c r="ADS30" i="7"/>
  <c r="ADJ30" i="7"/>
  <c r="ADD30" i="7"/>
  <c r="ADB30" i="7"/>
  <c r="ACX30" i="7"/>
  <c r="ACV30" i="7"/>
  <c r="ACU30" i="7"/>
  <c r="ACT30" i="7"/>
  <c r="ACR30" i="7"/>
  <c r="ACQ30" i="7"/>
  <c r="ACH30" i="7"/>
  <c r="ABX30" i="7"/>
  <c r="ABT30" i="7"/>
  <c r="ABS30" i="7"/>
  <c r="ABR30" i="7"/>
  <c r="ABP30" i="7"/>
  <c r="ABO30" i="7"/>
  <c r="ABF30" i="7"/>
  <c r="AAX30" i="7"/>
  <c r="AAT30" i="7"/>
  <c r="AAQ30" i="7"/>
  <c r="AAP30" i="7"/>
  <c r="AAN30" i="7"/>
  <c r="AAM30" i="7"/>
  <c r="AAD30" i="7"/>
  <c r="ZT30" i="7"/>
  <c r="ZP30" i="7"/>
  <c r="ZO30" i="7"/>
  <c r="ZN30" i="7"/>
  <c r="ZL30" i="7"/>
  <c r="ZK30" i="7"/>
  <c r="ZB30" i="7"/>
  <c r="YV30" i="7"/>
  <c r="YT30" i="7"/>
  <c r="YP30" i="7"/>
  <c r="YN30" i="7"/>
  <c r="YM30" i="7"/>
  <c r="YL30" i="7"/>
  <c r="YJ30" i="7"/>
  <c r="YI30" i="7"/>
  <c r="XZ30" i="7"/>
  <c r="XT30" i="7"/>
  <c r="XK30" i="7"/>
  <c r="XJ30" i="7"/>
  <c r="XH30" i="7"/>
  <c r="XG30" i="7"/>
  <c r="WX30" i="7"/>
  <c r="WR30" i="7"/>
  <c r="WL30" i="7"/>
  <c r="WJ30" i="7"/>
  <c r="WI30" i="7"/>
  <c r="WH30" i="7"/>
  <c r="WF30" i="7"/>
  <c r="WE30" i="7"/>
  <c r="VV30" i="7"/>
  <c r="VO30" i="7"/>
  <c r="VL30" i="7"/>
  <c r="VJ30" i="7"/>
  <c r="VG30" i="7"/>
  <c r="VF30" i="7"/>
  <c r="VD30" i="7"/>
  <c r="VC30" i="7"/>
  <c r="UT30" i="7"/>
  <c r="UO30" i="7"/>
  <c r="UL30" i="7"/>
  <c r="UJ30" i="7"/>
  <c r="UG30" i="7"/>
  <c r="UE30" i="7"/>
  <c r="UD30" i="7"/>
  <c r="UB30" i="7"/>
  <c r="UA30" i="7"/>
  <c r="TR30" i="7"/>
  <c r="TJ30" i="7"/>
  <c r="TG30" i="7"/>
  <c r="TC30" i="7"/>
  <c r="TB30" i="7"/>
  <c r="SZ30" i="7"/>
  <c r="SY30" i="7"/>
  <c r="SP30" i="7"/>
  <c r="SJ30" i="7"/>
  <c r="SB30" i="7"/>
  <c r="SA30" i="7"/>
  <c r="RZ30" i="7"/>
  <c r="SD30" i="7" s="1"/>
  <c r="RX30" i="7"/>
  <c r="RW30" i="7"/>
  <c r="RN30" i="7"/>
  <c r="RD30" i="7"/>
  <c r="RB30" i="7"/>
  <c r="QY30" i="7"/>
  <c r="RG30" i="7" s="1"/>
  <c r="QX30" i="7"/>
  <c r="QV30" i="7"/>
  <c r="QU30" i="7"/>
  <c r="QL30" i="7"/>
  <c r="QG30" i="7"/>
  <c r="QD30" i="7"/>
  <c r="QC30" i="7"/>
  <c r="QB30" i="7"/>
  <c r="PY30" i="7"/>
  <c r="PX30" i="7"/>
  <c r="PW30" i="7"/>
  <c r="PV30" i="7"/>
  <c r="PT30" i="7"/>
  <c r="PS30" i="7"/>
  <c r="PJ30" i="7"/>
  <c r="OU30" i="7"/>
  <c r="OT30" i="7"/>
  <c r="OR30" i="7"/>
  <c r="OQ30" i="7"/>
  <c r="OH30" i="7"/>
  <c r="OE30" i="7"/>
  <c r="PG30" i="7" s="1"/>
  <c r="QI30" i="7" s="1"/>
  <c r="RK30" i="7" s="1"/>
  <c r="SM30" i="7" s="1"/>
  <c r="TO30" i="7" s="1"/>
  <c r="UQ30" i="7" s="1"/>
  <c r="VS30" i="7" s="1"/>
  <c r="WU30" i="7" s="1"/>
  <c r="XW30" i="7" s="1"/>
  <c r="YY30" i="7" s="1"/>
  <c r="AAA30" i="7" s="1"/>
  <c r="ABC30" i="7" s="1"/>
  <c r="ACE30" i="7" s="1"/>
  <c r="ADG30" i="7" s="1"/>
  <c r="AEI30" i="7" s="1"/>
  <c r="AFK30" i="7" s="1"/>
  <c r="AGM30" i="7" s="1"/>
  <c r="AHO30" i="7" s="1"/>
  <c r="AIQ30" i="7" s="1"/>
  <c r="AJS30" i="7" s="1"/>
  <c r="AKU30" i="7" s="1"/>
  <c r="ALW30" i="7" s="1"/>
  <c r="AMY30" i="7" s="1"/>
  <c r="AOA30" i="7" s="1"/>
  <c r="APC30" i="7" s="1"/>
  <c r="AQE30" i="7" s="1"/>
  <c r="ARG30" i="7" s="1"/>
  <c r="ASI30" i="7" s="1"/>
  <c r="ATK30" i="7" s="1"/>
  <c r="AUM30" i="7" s="1"/>
  <c r="AVO30" i="7" s="1"/>
  <c r="AWQ30" i="7" s="1"/>
  <c r="AXS30" i="7" s="1"/>
  <c r="AYU30" i="7" s="1"/>
  <c r="AZW30" i="7" s="1"/>
  <c r="BAY30" i="7" s="1"/>
  <c r="OB30" i="7"/>
  <c r="NV30" i="7"/>
  <c r="NT30" i="7"/>
  <c r="NS30" i="7"/>
  <c r="NR30" i="7"/>
  <c r="NP30" i="7"/>
  <c r="NO30" i="7"/>
  <c r="NF30" i="7"/>
  <c r="MY30" i="7"/>
  <c r="MV30" i="7"/>
  <c r="MT30" i="7"/>
  <c r="MQ30" i="7"/>
  <c r="MP30" i="7"/>
  <c r="MN30" i="7"/>
  <c r="MM30" i="7"/>
  <c r="MD30" i="7"/>
  <c r="LY30" i="7"/>
  <c r="LV30" i="7"/>
  <c r="LT30" i="7"/>
  <c r="LQ30" i="7"/>
  <c r="LO30" i="7"/>
  <c r="LN30" i="7"/>
  <c r="LL30" i="7"/>
  <c r="LK30" i="7"/>
  <c r="LB30" i="7"/>
  <c r="LA30" i="7"/>
  <c r="MC30" i="7" s="1"/>
  <c r="NE30" i="7" s="1"/>
  <c r="OG30" i="7" s="1"/>
  <c r="PI30" i="7" s="1"/>
  <c r="QK30" i="7" s="1"/>
  <c r="RM30" i="7" s="1"/>
  <c r="SO30" i="7" s="1"/>
  <c r="TQ30" i="7" s="1"/>
  <c r="US30" i="7" s="1"/>
  <c r="VU30" i="7" s="1"/>
  <c r="WW30" i="7" s="1"/>
  <c r="XY30" i="7" s="1"/>
  <c r="ZA30" i="7" s="1"/>
  <c r="AAC30" i="7" s="1"/>
  <c r="ABE30" i="7" s="1"/>
  <c r="ACG30" i="7" s="1"/>
  <c r="ADI30" i="7" s="1"/>
  <c r="AEK30" i="7" s="1"/>
  <c r="AFM30" i="7" s="1"/>
  <c r="AGO30" i="7" s="1"/>
  <c r="AHQ30" i="7" s="1"/>
  <c r="AIS30" i="7" s="1"/>
  <c r="AJU30" i="7" s="1"/>
  <c r="AKW30" i="7" s="1"/>
  <c r="ALY30" i="7" s="1"/>
  <c r="ANA30" i="7" s="1"/>
  <c r="AOC30" i="7" s="1"/>
  <c r="APE30" i="7" s="1"/>
  <c r="AQG30" i="7" s="1"/>
  <c r="ARI30" i="7" s="1"/>
  <c r="ASK30" i="7" s="1"/>
  <c r="ATM30" i="7" s="1"/>
  <c r="AUO30" i="7" s="1"/>
  <c r="AVQ30" i="7" s="1"/>
  <c r="AWS30" i="7" s="1"/>
  <c r="AXU30" i="7" s="1"/>
  <c r="AYW30" i="7" s="1"/>
  <c r="AZY30" i="7" s="1"/>
  <c r="BBA30" i="7" s="1"/>
  <c r="KQ30" i="7"/>
  <c r="KM30" i="7"/>
  <c r="KL30" i="7"/>
  <c r="KT30" i="7" s="1"/>
  <c r="KJ30" i="7"/>
  <c r="KI30" i="7"/>
  <c r="JZ30" i="7"/>
  <c r="JT30" i="7"/>
  <c r="JL30" i="7"/>
  <c r="JK30" i="7"/>
  <c r="JJ30" i="7"/>
  <c r="JN30" i="7" s="1"/>
  <c r="JH30" i="7"/>
  <c r="JG30" i="7"/>
  <c r="IX30" i="7"/>
  <c r="IN30" i="7"/>
  <c r="IL30" i="7"/>
  <c r="II30" i="7"/>
  <c r="IQ30" i="7" s="1"/>
  <c r="IH30" i="7"/>
  <c r="IF30" i="7"/>
  <c r="IE30" i="7"/>
  <c r="HV30" i="7"/>
  <c r="HQ30" i="7"/>
  <c r="HN30" i="7"/>
  <c r="HM30" i="7"/>
  <c r="HL30" i="7"/>
  <c r="HI30" i="7"/>
  <c r="HH30" i="7"/>
  <c r="HG30" i="7"/>
  <c r="HF30" i="7"/>
  <c r="HD30" i="7"/>
  <c r="HC30" i="7"/>
  <c r="GT30" i="7"/>
  <c r="GS30" i="7"/>
  <c r="HU30" i="7" s="1"/>
  <c r="IW30" i="7" s="1"/>
  <c r="JY30" i="7" s="1"/>
  <c r="GQ30" i="7"/>
  <c r="HS30" i="7" s="1"/>
  <c r="IU30" i="7" s="1"/>
  <c r="JW30" i="7" s="1"/>
  <c r="KY30" i="7" s="1"/>
  <c r="MA30" i="7" s="1"/>
  <c r="NC30" i="7" s="1"/>
  <c r="GN30" i="7"/>
  <c r="GF30" i="7"/>
  <c r="GE30" i="7"/>
  <c r="GD30" i="7"/>
  <c r="GI30" i="7" s="1"/>
  <c r="GB30" i="7"/>
  <c r="GA30" i="7"/>
  <c r="FR30" i="7"/>
  <c r="FQ30" i="7"/>
  <c r="FO30" i="7"/>
  <c r="BBY29" i="7"/>
  <c r="BBV29" i="7"/>
  <c r="BBT29" i="7"/>
  <c r="BBQ29" i="7"/>
  <c r="BBO29" i="7"/>
  <c r="BBN29" i="7"/>
  <c r="BBL29" i="7"/>
  <c r="BBK29" i="7"/>
  <c r="BBB29" i="7"/>
  <c r="BAT29" i="7"/>
  <c r="BAQ29" i="7"/>
  <c r="BAM29" i="7"/>
  <c r="BAL29" i="7"/>
  <c r="BAJ29" i="7"/>
  <c r="BAI29" i="7"/>
  <c r="AZZ29" i="7"/>
  <c r="AZT29" i="7"/>
  <c r="AZL29" i="7"/>
  <c r="AZK29" i="7"/>
  <c r="AZJ29" i="7"/>
  <c r="AZN29" i="7" s="1"/>
  <c r="AZH29" i="7"/>
  <c r="AZG29" i="7"/>
  <c r="AYX29" i="7"/>
  <c r="AYN29" i="7"/>
  <c r="AYL29" i="7"/>
  <c r="AYI29" i="7"/>
  <c r="AYQ29" i="7" s="1"/>
  <c r="AYH29" i="7"/>
  <c r="AYF29" i="7"/>
  <c r="AYE29" i="7"/>
  <c r="AXV29" i="7"/>
  <c r="AXQ29" i="7"/>
  <c r="AXN29" i="7"/>
  <c r="AXM29" i="7"/>
  <c r="AXL29" i="7"/>
  <c r="AXI29" i="7"/>
  <c r="AXH29" i="7"/>
  <c r="AXG29" i="7"/>
  <c r="AXF29" i="7"/>
  <c r="AXD29" i="7"/>
  <c r="AXC29" i="7"/>
  <c r="AWT29" i="7"/>
  <c r="AWE29" i="7"/>
  <c r="AWD29" i="7"/>
  <c r="AWB29" i="7"/>
  <c r="AWA29" i="7"/>
  <c r="AVR29" i="7"/>
  <c r="AVL29" i="7"/>
  <c r="AVF29" i="7"/>
  <c r="AVD29" i="7"/>
  <c r="AVC29" i="7"/>
  <c r="AVB29" i="7"/>
  <c r="AUZ29" i="7"/>
  <c r="AUY29" i="7"/>
  <c r="AUP29" i="7"/>
  <c r="AUJ29" i="7"/>
  <c r="AUH29" i="7"/>
  <c r="AUB29" i="7"/>
  <c r="AUA29" i="7"/>
  <c r="ATZ29" i="7"/>
  <c r="AUD29" i="7" s="1"/>
  <c r="ATX29" i="7"/>
  <c r="ATW29" i="7"/>
  <c r="ATN29" i="7"/>
  <c r="ASY29" i="7"/>
  <c r="ASX29" i="7"/>
  <c r="ASV29" i="7"/>
  <c r="ASU29" i="7"/>
  <c r="ASL29" i="7"/>
  <c r="ASB29" i="7"/>
  <c r="ARW29" i="7"/>
  <c r="ARV29" i="7"/>
  <c r="ART29" i="7"/>
  <c r="ARS29" i="7"/>
  <c r="ARJ29" i="7"/>
  <c r="ARD29" i="7"/>
  <c r="ARB29" i="7"/>
  <c r="AQX29" i="7"/>
  <c r="AQV29" i="7"/>
  <c r="AQU29" i="7"/>
  <c r="AQT29" i="7"/>
  <c r="AQR29" i="7"/>
  <c r="AQQ29" i="7"/>
  <c r="AQH29" i="7"/>
  <c r="AQB29" i="7"/>
  <c r="APZ29" i="7"/>
  <c r="APT29" i="7"/>
  <c r="APS29" i="7"/>
  <c r="APR29" i="7"/>
  <c r="APV29" i="7" s="1"/>
  <c r="APP29" i="7"/>
  <c r="APO29" i="7"/>
  <c r="APF29" i="7"/>
  <c r="AOQ29" i="7"/>
  <c r="AOP29" i="7"/>
  <c r="AON29" i="7"/>
  <c r="AOM29" i="7"/>
  <c r="AOD29" i="7"/>
  <c r="ANO29" i="7"/>
  <c r="ANN29" i="7"/>
  <c r="ANL29" i="7"/>
  <c r="ANK29" i="7"/>
  <c r="ANB29" i="7"/>
  <c r="AMV29" i="7"/>
  <c r="AMT29" i="7"/>
  <c r="AMP29" i="7"/>
  <c r="AMN29" i="7"/>
  <c r="AMM29" i="7"/>
  <c r="AML29" i="7"/>
  <c r="AMJ29" i="7"/>
  <c r="AMI29" i="7"/>
  <c r="ALZ29" i="7"/>
  <c r="ALT29" i="7"/>
  <c r="ALR29" i="7"/>
  <c r="ALL29" i="7"/>
  <c r="ALK29" i="7"/>
  <c r="ALJ29" i="7"/>
  <c r="ALN29" i="7" s="1"/>
  <c r="ALH29" i="7"/>
  <c r="ALG29" i="7"/>
  <c r="AKX29" i="7"/>
  <c r="AKN29" i="7"/>
  <c r="AKI29" i="7"/>
  <c r="AKH29" i="7"/>
  <c r="AKP29" i="7" s="1"/>
  <c r="AKF29" i="7"/>
  <c r="AKE29" i="7"/>
  <c r="AJV29" i="7"/>
  <c r="AJJ29" i="7"/>
  <c r="AJG29" i="7"/>
  <c r="AJF29" i="7"/>
  <c r="AJL29" i="7" s="1"/>
  <c r="AJD29" i="7"/>
  <c r="AJC29" i="7"/>
  <c r="AIT29" i="7"/>
  <c r="AIN29" i="7"/>
  <c r="AIL29" i="7"/>
  <c r="AIH29" i="7"/>
  <c r="AIF29" i="7"/>
  <c r="AIE29" i="7"/>
  <c r="AID29" i="7"/>
  <c r="AIB29" i="7"/>
  <c r="AIA29" i="7"/>
  <c r="AHR29" i="7"/>
  <c r="AHL29" i="7"/>
  <c r="AHJ29" i="7"/>
  <c r="AHD29" i="7"/>
  <c r="AHC29" i="7"/>
  <c r="AHB29" i="7"/>
  <c r="AHF29" i="7" s="1"/>
  <c r="AGZ29" i="7"/>
  <c r="AGY29" i="7"/>
  <c r="AGP29" i="7"/>
  <c r="AGH29" i="7"/>
  <c r="AGF29" i="7"/>
  <c r="AGA29" i="7"/>
  <c r="AFZ29" i="7"/>
  <c r="AFX29" i="7"/>
  <c r="AFW29" i="7"/>
  <c r="AFN29" i="7"/>
  <c r="AFD29" i="7"/>
  <c r="AFB29" i="7"/>
  <c r="AEY29" i="7"/>
  <c r="AEX29" i="7"/>
  <c r="AEV29" i="7"/>
  <c r="AEU29" i="7"/>
  <c r="AEL29" i="7"/>
  <c r="AEF29" i="7"/>
  <c r="AED29" i="7"/>
  <c r="ADZ29" i="7"/>
  <c r="ADX29" i="7"/>
  <c r="ADW29" i="7"/>
  <c r="ADV29" i="7"/>
  <c r="ADT29" i="7"/>
  <c r="ADS29" i="7"/>
  <c r="ADJ29" i="7"/>
  <c r="ADD29" i="7"/>
  <c r="ADB29" i="7"/>
  <c r="ACV29" i="7"/>
  <c r="ACU29" i="7"/>
  <c r="ACT29" i="7"/>
  <c r="ACX29" i="7" s="1"/>
  <c r="ACR29" i="7"/>
  <c r="ACQ29" i="7"/>
  <c r="ACH29" i="7"/>
  <c r="ABS29" i="7"/>
  <c r="ABR29" i="7"/>
  <c r="ABP29" i="7"/>
  <c r="ABO29" i="7"/>
  <c r="ABF29" i="7"/>
  <c r="AAV29" i="7"/>
  <c r="AAQ29" i="7"/>
  <c r="AAP29" i="7"/>
  <c r="AAN29" i="7"/>
  <c r="AAM29" i="7"/>
  <c r="AAD29" i="7"/>
  <c r="ZX29" i="7"/>
  <c r="ZV29" i="7"/>
  <c r="ZR29" i="7"/>
  <c r="ZP29" i="7"/>
  <c r="ZO29" i="7"/>
  <c r="ZN29" i="7"/>
  <c r="ZL29" i="7"/>
  <c r="ZK29" i="7"/>
  <c r="ZB29" i="7"/>
  <c r="YV29" i="7"/>
  <c r="YT29" i="7"/>
  <c r="YN29" i="7"/>
  <c r="YM29" i="7"/>
  <c r="YL29" i="7"/>
  <c r="YP29" i="7" s="1"/>
  <c r="YJ29" i="7"/>
  <c r="YI29" i="7"/>
  <c r="XZ29" i="7"/>
  <c r="XK29" i="7"/>
  <c r="XJ29" i="7"/>
  <c r="XH29" i="7"/>
  <c r="XG29" i="7"/>
  <c r="WX29" i="7"/>
  <c r="WI29" i="7"/>
  <c r="WH29" i="7"/>
  <c r="WF29" i="7"/>
  <c r="WE29" i="7"/>
  <c r="VV29" i="7"/>
  <c r="VS29" i="7"/>
  <c r="WU29" i="7" s="1"/>
  <c r="XW29" i="7" s="1"/>
  <c r="YY29" i="7" s="1"/>
  <c r="AAA29" i="7" s="1"/>
  <c r="ABC29" i="7" s="1"/>
  <c r="ACE29" i="7" s="1"/>
  <c r="ADG29" i="7" s="1"/>
  <c r="AEI29" i="7" s="1"/>
  <c r="AFK29" i="7" s="1"/>
  <c r="AGM29" i="7" s="1"/>
  <c r="AHO29" i="7" s="1"/>
  <c r="AIQ29" i="7" s="1"/>
  <c r="AJS29" i="7" s="1"/>
  <c r="AKU29" i="7" s="1"/>
  <c r="ALW29" i="7" s="1"/>
  <c r="AMY29" i="7" s="1"/>
  <c r="AOA29" i="7" s="1"/>
  <c r="APC29" i="7" s="1"/>
  <c r="AQE29" i="7" s="1"/>
  <c r="ARG29" i="7" s="1"/>
  <c r="ASI29" i="7" s="1"/>
  <c r="ATK29" i="7" s="1"/>
  <c r="AUM29" i="7" s="1"/>
  <c r="AVO29" i="7" s="1"/>
  <c r="AWQ29" i="7" s="1"/>
  <c r="AXS29" i="7" s="1"/>
  <c r="AYU29" i="7" s="1"/>
  <c r="AZW29" i="7" s="1"/>
  <c r="BAY29" i="7" s="1"/>
  <c r="VP29" i="7"/>
  <c r="VN29" i="7"/>
  <c r="VJ29" i="7"/>
  <c r="VH29" i="7"/>
  <c r="VG29" i="7"/>
  <c r="VF29" i="7"/>
  <c r="VD29" i="7"/>
  <c r="VC29" i="7"/>
  <c r="UT29" i="7"/>
  <c r="UN29" i="7"/>
  <c r="UL29" i="7"/>
  <c r="UF29" i="7"/>
  <c r="UE29" i="7"/>
  <c r="UD29" i="7"/>
  <c r="UH29" i="7" s="1"/>
  <c r="UB29" i="7"/>
  <c r="UA29" i="7"/>
  <c r="TR29" i="7"/>
  <c r="TH29" i="7"/>
  <c r="TC29" i="7"/>
  <c r="TB29" i="7"/>
  <c r="TJ29" i="7" s="1"/>
  <c r="SZ29" i="7"/>
  <c r="SY29" i="7"/>
  <c r="SP29" i="7"/>
  <c r="SD29" i="7"/>
  <c r="SA29" i="7"/>
  <c r="RZ29" i="7"/>
  <c r="SF29" i="7" s="1"/>
  <c r="RX29" i="7"/>
  <c r="RW29" i="7"/>
  <c r="RN29" i="7"/>
  <c r="RH29" i="7"/>
  <c r="RF29" i="7"/>
  <c r="RB29" i="7"/>
  <c r="QZ29" i="7"/>
  <c r="QY29" i="7"/>
  <c r="QX29" i="7"/>
  <c r="QV29" i="7"/>
  <c r="QU29" i="7"/>
  <c r="QL29" i="7"/>
  <c r="QF29" i="7"/>
  <c r="QD29" i="7"/>
  <c r="PX29" i="7"/>
  <c r="PW29" i="7"/>
  <c r="PV29" i="7"/>
  <c r="PZ29" i="7" s="1"/>
  <c r="PT29" i="7"/>
  <c r="PS29" i="7"/>
  <c r="PJ29" i="7"/>
  <c r="PB29" i="7"/>
  <c r="OZ29" i="7"/>
  <c r="OU29" i="7"/>
  <c r="OT29" i="7"/>
  <c r="OR29" i="7"/>
  <c r="OQ29" i="7"/>
  <c r="OH29" i="7"/>
  <c r="NX29" i="7"/>
  <c r="NV29" i="7"/>
  <c r="NS29" i="7"/>
  <c r="NR29" i="7"/>
  <c r="NP29" i="7"/>
  <c r="NO29" i="7"/>
  <c r="NF29" i="7"/>
  <c r="MZ29" i="7"/>
  <c r="MX29" i="7"/>
  <c r="MT29" i="7"/>
  <c r="MR29" i="7"/>
  <c r="MQ29" i="7"/>
  <c r="MP29" i="7"/>
  <c r="MN29" i="7"/>
  <c r="MM29" i="7"/>
  <c r="MD29" i="7"/>
  <c r="LX29" i="7"/>
  <c r="LV29" i="7"/>
  <c r="LP29" i="7"/>
  <c r="LO29" i="7"/>
  <c r="LN29" i="7"/>
  <c r="LR29" i="7" s="1"/>
  <c r="LL29" i="7"/>
  <c r="LK29" i="7"/>
  <c r="LB29" i="7"/>
  <c r="KM29" i="7"/>
  <c r="KL29" i="7"/>
  <c r="KJ29" i="7"/>
  <c r="KI29" i="7"/>
  <c r="JZ29" i="7"/>
  <c r="JW29" i="7"/>
  <c r="KY29" i="7" s="1"/>
  <c r="MA29" i="7" s="1"/>
  <c r="NC29" i="7" s="1"/>
  <c r="OE29" i="7" s="1"/>
  <c r="PG29" i="7" s="1"/>
  <c r="QI29" i="7" s="1"/>
  <c r="RK29" i="7" s="1"/>
  <c r="SM29" i="7" s="1"/>
  <c r="TO29" i="7" s="1"/>
  <c r="UQ29" i="7" s="1"/>
  <c r="JP29" i="7"/>
  <c r="JK29" i="7"/>
  <c r="JJ29" i="7"/>
  <c r="JH29" i="7"/>
  <c r="JG29" i="7"/>
  <c r="IX29" i="7"/>
  <c r="IU29" i="7"/>
  <c r="IR29" i="7"/>
  <c r="IP29" i="7"/>
  <c r="IL29" i="7"/>
  <c r="IJ29" i="7"/>
  <c r="II29" i="7"/>
  <c r="IH29" i="7"/>
  <c r="IF29" i="7"/>
  <c r="IE29" i="7"/>
  <c r="HV29" i="7"/>
  <c r="HP29" i="7"/>
  <c r="HN29" i="7"/>
  <c r="HH29" i="7"/>
  <c r="HG29" i="7"/>
  <c r="HF29" i="7"/>
  <c r="HJ29" i="7" s="1"/>
  <c r="HD29" i="7"/>
  <c r="HC29" i="7"/>
  <c r="GT29" i="7"/>
  <c r="GE29" i="7"/>
  <c r="GD29" i="7"/>
  <c r="GB29" i="7"/>
  <c r="GA29" i="7"/>
  <c r="FR29" i="7"/>
  <c r="FQ29" i="7"/>
  <c r="GS29" i="7" s="1"/>
  <c r="HU29" i="7" s="1"/>
  <c r="IW29" i="7" s="1"/>
  <c r="JY29" i="7" s="1"/>
  <c r="LA29" i="7" s="1"/>
  <c r="MC29" i="7" s="1"/>
  <c r="NE29" i="7" s="1"/>
  <c r="OG29" i="7" s="1"/>
  <c r="PI29" i="7" s="1"/>
  <c r="QK29" i="7" s="1"/>
  <c r="RM29" i="7" s="1"/>
  <c r="SO29" i="7" s="1"/>
  <c r="TQ29" i="7" s="1"/>
  <c r="US29" i="7" s="1"/>
  <c r="VU29" i="7" s="1"/>
  <c r="WW29" i="7" s="1"/>
  <c r="XY29" i="7" s="1"/>
  <c r="ZA29" i="7" s="1"/>
  <c r="AAC29" i="7" s="1"/>
  <c r="ABE29" i="7" s="1"/>
  <c r="ACG29" i="7" s="1"/>
  <c r="ADI29" i="7" s="1"/>
  <c r="AEK29" i="7" s="1"/>
  <c r="AFM29" i="7" s="1"/>
  <c r="AGO29" i="7" s="1"/>
  <c r="AHQ29" i="7" s="1"/>
  <c r="AIS29" i="7" s="1"/>
  <c r="AJU29" i="7" s="1"/>
  <c r="AKW29" i="7" s="1"/>
  <c r="ALY29" i="7" s="1"/>
  <c r="ANA29" i="7" s="1"/>
  <c r="AOC29" i="7" s="1"/>
  <c r="APE29" i="7" s="1"/>
  <c r="AQG29" i="7" s="1"/>
  <c r="ARI29" i="7" s="1"/>
  <c r="ASK29" i="7" s="1"/>
  <c r="ATM29" i="7" s="1"/>
  <c r="AUO29" i="7" s="1"/>
  <c r="AVQ29" i="7" s="1"/>
  <c r="AWS29" i="7" s="1"/>
  <c r="AXU29" i="7" s="1"/>
  <c r="AYW29" i="7" s="1"/>
  <c r="AZY29" i="7" s="1"/>
  <c r="BBA29" i="7" s="1"/>
  <c r="FO29" i="7"/>
  <c r="GQ29" i="7" s="1"/>
  <c r="HS29" i="7" s="1"/>
  <c r="BBT28" i="7"/>
  <c r="BBO28" i="7"/>
  <c r="BBN28" i="7"/>
  <c r="BBV28" i="7" s="1"/>
  <c r="BBL28" i="7"/>
  <c r="BBK28" i="7"/>
  <c r="BBB28" i="7"/>
  <c r="BAP28" i="7"/>
  <c r="BAM28" i="7"/>
  <c r="BAL28" i="7"/>
  <c r="BAR28" i="7" s="1"/>
  <c r="BAJ28" i="7"/>
  <c r="BAI28" i="7"/>
  <c r="AZZ28" i="7"/>
  <c r="AZT28" i="7"/>
  <c r="AZR28" i="7"/>
  <c r="AZN28" i="7"/>
  <c r="AZL28" i="7"/>
  <c r="AZK28" i="7"/>
  <c r="AZJ28" i="7"/>
  <c r="AZH28" i="7"/>
  <c r="AZG28" i="7"/>
  <c r="AYX28" i="7"/>
  <c r="AYR28" i="7"/>
  <c r="AYP28" i="7"/>
  <c r="AYJ28" i="7"/>
  <c r="AYI28" i="7"/>
  <c r="AYH28" i="7"/>
  <c r="AYL28" i="7" s="1"/>
  <c r="AYF28" i="7"/>
  <c r="AYE28" i="7"/>
  <c r="AXV28" i="7"/>
  <c r="AXN28" i="7"/>
  <c r="AXL28" i="7"/>
  <c r="AXG28" i="7"/>
  <c r="AXF28" i="7"/>
  <c r="AXD28" i="7"/>
  <c r="AXC28" i="7"/>
  <c r="AWT28" i="7"/>
  <c r="AWJ28" i="7"/>
  <c r="AWH28" i="7"/>
  <c r="AWE28" i="7"/>
  <c r="AWD28" i="7"/>
  <c r="AWB28" i="7"/>
  <c r="AWA28" i="7"/>
  <c r="AVR28" i="7"/>
  <c r="AVL28" i="7"/>
  <c r="AVJ28" i="7"/>
  <c r="AVF28" i="7"/>
  <c r="AVD28" i="7"/>
  <c r="AVC28" i="7"/>
  <c r="AVB28" i="7"/>
  <c r="AUZ28" i="7"/>
  <c r="AUY28" i="7"/>
  <c r="AUP28" i="7"/>
  <c r="AUJ28" i="7"/>
  <c r="AUH28" i="7"/>
  <c r="AUB28" i="7"/>
  <c r="AUA28" i="7"/>
  <c r="ATZ28" i="7"/>
  <c r="AUD28" i="7" s="1"/>
  <c r="ATX28" i="7"/>
  <c r="ATW28" i="7"/>
  <c r="ATN28" i="7"/>
  <c r="ATF28" i="7"/>
  <c r="ASY28" i="7"/>
  <c r="ASX28" i="7"/>
  <c r="ASV28" i="7"/>
  <c r="ASU28" i="7"/>
  <c r="ASL28" i="7"/>
  <c r="ARW28" i="7"/>
  <c r="ARV28" i="7"/>
  <c r="ART28" i="7"/>
  <c r="ARS28" i="7"/>
  <c r="ARJ28" i="7"/>
  <c r="ARD28" i="7"/>
  <c r="ARB28" i="7"/>
  <c r="AQX28" i="7"/>
  <c r="AQV28" i="7"/>
  <c r="AQU28" i="7"/>
  <c r="AQT28" i="7"/>
  <c r="AQR28" i="7"/>
  <c r="AQQ28" i="7"/>
  <c r="AQH28" i="7"/>
  <c r="AQB28" i="7"/>
  <c r="APZ28" i="7"/>
  <c r="APT28" i="7"/>
  <c r="APS28" i="7"/>
  <c r="APR28" i="7"/>
  <c r="APV28" i="7" s="1"/>
  <c r="APP28" i="7"/>
  <c r="APO28" i="7"/>
  <c r="APF28" i="7"/>
  <c r="AOQ28" i="7"/>
  <c r="AOP28" i="7"/>
  <c r="AON28" i="7"/>
  <c r="AOM28" i="7"/>
  <c r="AOD28" i="7"/>
  <c r="ANO28" i="7"/>
  <c r="ANN28" i="7"/>
  <c r="ANL28" i="7"/>
  <c r="ANK28" i="7"/>
  <c r="ANB28" i="7"/>
  <c r="AMV28" i="7"/>
  <c r="AMT28" i="7"/>
  <c r="AMP28" i="7"/>
  <c r="AMN28" i="7"/>
  <c r="AMM28" i="7"/>
  <c r="AML28" i="7"/>
  <c r="AMJ28" i="7"/>
  <c r="AMI28" i="7"/>
  <c r="ALZ28" i="7"/>
  <c r="ALT28" i="7"/>
  <c r="ALR28" i="7"/>
  <c r="ALL28" i="7"/>
  <c r="ALK28" i="7"/>
  <c r="ALJ28" i="7"/>
  <c r="ALN28" i="7" s="1"/>
  <c r="ALH28" i="7"/>
  <c r="ALG28" i="7"/>
  <c r="AKX28" i="7"/>
  <c r="AKN28" i="7"/>
  <c r="AKI28" i="7"/>
  <c r="AKH28" i="7"/>
  <c r="AKP28" i="7" s="1"/>
  <c r="AKF28" i="7"/>
  <c r="AKE28" i="7"/>
  <c r="AJV28" i="7"/>
  <c r="AJJ28" i="7"/>
  <c r="AJG28" i="7"/>
  <c r="AJF28" i="7"/>
  <c r="AJL28" i="7" s="1"/>
  <c r="AJD28" i="7"/>
  <c r="AJC28" i="7"/>
  <c r="AIT28" i="7"/>
  <c r="AIN28" i="7"/>
  <c r="AIL28" i="7"/>
  <c r="AIH28" i="7"/>
  <c r="AIF28" i="7"/>
  <c r="AIE28" i="7"/>
  <c r="AID28" i="7"/>
  <c r="AIB28" i="7"/>
  <c r="AIA28" i="7"/>
  <c r="AHR28" i="7"/>
  <c r="AHL28" i="7"/>
  <c r="AHJ28" i="7"/>
  <c r="AHD28" i="7"/>
  <c r="AHC28" i="7"/>
  <c r="AHB28" i="7"/>
  <c r="AHF28" i="7" s="1"/>
  <c r="AGZ28" i="7"/>
  <c r="AGY28" i="7"/>
  <c r="AGP28" i="7"/>
  <c r="AGH28" i="7"/>
  <c r="AGF28" i="7"/>
  <c r="AGA28" i="7"/>
  <c r="AFZ28" i="7"/>
  <c r="AFX28" i="7"/>
  <c r="AFW28" i="7"/>
  <c r="AFN28" i="7"/>
  <c r="AFD28" i="7"/>
  <c r="AFB28" i="7"/>
  <c r="AEY28" i="7"/>
  <c r="AEX28" i="7"/>
  <c r="AEV28" i="7"/>
  <c r="AEU28" i="7"/>
  <c r="AEL28" i="7"/>
  <c r="AEF28" i="7"/>
  <c r="AED28" i="7"/>
  <c r="ADZ28" i="7"/>
  <c r="ADX28" i="7"/>
  <c r="ADW28" i="7"/>
  <c r="ADV28" i="7"/>
  <c r="ADT28" i="7"/>
  <c r="ADS28" i="7"/>
  <c r="ADJ28" i="7"/>
  <c r="ADD28" i="7"/>
  <c r="ADB28" i="7"/>
  <c r="ACV28" i="7"/>
  <c r="ACU28" i="7"/>
  <c r="ACT28" i="7"/>
  <c r="ACX28" i="7" s="1"/>
  <c r="ACR28" i="7"/>
  <c r="ACQ28" i="7"/>
  <c r="ACH28" i="7"/>
  <c r="ABZ28" i="7"/>
  <c r="ABS28" i="7"/>
  <c r="ABR28" i="7"/>
  <c r="ABP28" i="7"/>
  <c r="ABO28" i="7"/>
  <c r="ABF28" i="7"/>
  <c r="AAQ28" i="7"/>
  <c r="AAP28" i="7"/>
  <c r="AAN28" i="7"/>
  <c r="AAM28" i="7"/>
  <c r="AAD28" i="7"/>
  <c r="ZX28" i="7"/>
  <c r="ZV28" i="7"/>
  <c r="ZR28" i="7"/>
  <c r="ZP28" i="7"/>
  <c r="ZO28" i="7"/>
  <c r="ZN28" i="7"/>
  <c r="ZL28" i="7"/>
  <c r="ZK28" i="7"/>
  <c r="ZB28" i="7"/>
  <c r="YV28" i="7"/>
  <c r="YT28" i="7"/>
  <c r="YN28" i="7"/>
  <c r="YM28" i="7"/>
  <c r="YL28" i="7"/>
  <c r="YP28" i="7" s="1"/>
  <c r="YJ28" i="7"/>
  <c r="YI28" i="7"/>
  <c r="XZ28" i="7"/>
  <c r="XK28" i="7"/>
  <c r="XJ28" i="7"/>
  <c r="XH28" i="7"/>
  <c r="XG28" i="7"/>
  <c r="WX28" i="7"/>
  <c r="WU28" i="7"/>
  <c r="XW28" i="7" s="1"/>
  <c r="YY28" i="7" s="1"/>
  <c r="AAA28" i="7" s="1"/>
  <c r="ABC28" i="7" s="1"/>
  <c r="ACE28" i="7" s="1"/>
  <c r="ADG28" i="7" s="1"/>
  <c r="AEI28" i="7" s="1"/>
  <c r="AFK28" i="7" s="1"/>
  <c r="AGM28" i="7" s="1"/>
  <c r="AHO28" i="7" s="1"/>
  <c r="AIQ28" i="7" s="1"/>
  <c r="AJS28" i="7" s="1"/>
  <c r="AKU28" i="7" s="1"/>
  <c r="ALW28" i="7" s="1"/>
  <c r="AMY28" i="7" s="1"/>
  <c r="AOA28" i="7" s="1"/>
  <c r="APC28" i="7" s="1"/>
  <c r="AQE28" i="7" s="1"/>
  <c r="ARG28" i="7" s="1"/>
  <c r="ASI28" i="7" s="1"/>
  <c r="ATK28" i="7" s="1"/>
  <c r="AUM28" i="7" s="1"/>
  <c r="AVO28" i="7" s="1"/>
  <c r="AWQ28" i="7" s="1"/>
  <c r="AXS28" i="7" s="1"/>
  <c r="AYU28" i="7" s="1"/>
  <c r="AZW28" i="7" s="1"/>
  <c r="BAY28" i="7" s="1"/>
  <c r="WI28" i="7"/>
  <c r="WH28" i="7"/>
  <c r="WF28" i="7"/>
  <c r="WE28" i="7"/>
  <c r="VV28" i="7"/>
  <c r="VP28" i="7"/>
  <c r="VN28" i="7"/>
  <c r="VJ28" i="7"/>
  <c r="VH28" i="7"/>
  <c r="VG28" i="7"/>
  <c r="VF28" i="7"/>
  <c r="VD28" i="7"/>
  <c r="VC28" i="7"/>
  <c r="UT28" i="7"/>
  <c r="UN28" i="7"/>
  <c r="UL28" i="7"/>
  <c r="UF28" i="7"/>
  <c r="UE28" i="7"/>
  <c r="UD28" i="7"/>
  <c r="UH28" i="7" s="1"/>
  <c r="UB28" i="7"/>
  <c r="UA28" i="7"/>
  <c r="TR28" i="7"/>
  <c r="TH28" i="7"/>
  <c r="TC28" i="7"/>
  <c r="TB28" i="7"/>
  <c r="TJ28" i="7" s="1"/>
  <c r="SZ28" i="7"/>
  <c r="SY28" i="7"/>
  <c r="SP28" i="7"/>
  <c r="SD28" i="7"/>
  <c r="SA28" i="7"/>
  <c r="RZ28" i="7"/>
  <c r="SF28" i="7" s="1"/>
  <c r="RX28" i="7"/>
  <c r="RW28" i="7"/>
  <c r="RN28" i="7"/>
  <c r="RH28" i="7"/>
  <c r="RF28" i="7"/>
  <c r="RB28" i="7"/>
  <c r="QZ28" i="7"/>
  <c r="QY28" i="7"/>
  <c r="QX28" i="7"/>
  <c r="QV28" i="7"/>
  <c r="QU28" i="7"/>
  <c r="QL28" i="7"/>
  <c r="QF28" i="7"/>
  <c r="QD28" i="7"/>
  <c r="PX28" i="7"/>
  <c r="PW28" i="7"/>
  <c r="PV28" i="7"/>
  <c r="PZ28" i="7" s="1"/>
  <c r="PT28" i="7"/>
  <c r="PS28" i="7"/>
  <c r="PJ28" i="7"/>
  <c r="PB28" i="7"/>
  <c r="OZ28" i="7"/>
  <c r="OU28" i="7"/>
  <c r="OT28" i="7"/>
  <c r="OR28" i="7"/>
  <c r="OQ28" i="7"/>
  <c r="OH28" i="7"/>
  <c r="NX28" i="7"/>
  <c r="NV28" i="7"/>
  <c r="NS28" i="7"/>
  <c r="NR28" i="7"/>
  <c r="NP28" i="7"/>
  <c r="NO28" i="7"/>
  <c r="NF28" i="7"/>
  <c r="MZ28" i="7"/>
  <c r="MX28" i="7"/>
  <c r="MT28" i="7"/>
  <c r="MR28" i="7"/>
  <c r="MQ28" i="7"/>
  <c r="MP28" i="7"/>
  <c r="MN28" i="7"/>
  <c r="MM28" i="7"/>
  <c r="MD28" i="7"/>
  <c r="LX28" i="7"/>
  <c r="LV28" i="7"/>
  <c r="LP28" i="7"/>
  <c r="LO28" i="7"/>
  <c r="LN28" i="7"/>
  <c r="LR28" i="7" s="1"/>
  <c r="LL28" i="7"/>
  <c r="LK28" i="7"/>
  <c r="LB28" i="7"/>
  <c r="KT28" i="7"/>
  <c r="KM28" i="7"/>
  <c r="KL28" i="7"/>
  <c r="KJ28" i="7"/>
  <c r="KI28" i="7"/>
  <c r="JZ28" i="7"/>
  <c r="JK28" i="7"/>
  <c r="JJ28" i="7"/>
  <c r="JH28" i="7"/>
  <c r="JG28" i="7"/>
  <c r="IX28" i="7"/>
  <c r="IR28" i="7"/>
  <c r="IP28" i="7"/>
  <c r="IL28" i="7"/>
  <c r="IJ28" i="7"/>
  <c r="II28" i="7"/>
  <c r="IH28" i="7"/>
  <c r="IF28" i="7"/>
  <c r="IE28" i="7"/>
  <c r="HV28" i="7"/>
  <c r="HP28" i="7"/>
  <c r="HN28" i="7"/>
  <c r="HH28" i="7"/>
  <c r="HG28" i="7"/>
  <c r="HF28" i="7"/>
  <c r="HJ28" i="7" s="1"/>
  <c r="HD28" i="7"/>
  <c r="HC28" i="7"/>
  <c r="GT28" i="7"/>
  <c r="GS28" i="7"/>
  <c r="HU28" i="7" s="1"/>
  <c r="IW28" i="7" s="1"/>
  <c r="JY28" i="7" s="1"/>
  <c r="LA28" i="7" s="1"/>
  <c r="MC28" i="7" s="1"/>
  <c r="NE28" i="7" s="1"/>
  <c r="OG28" i="7" s="1"/>
  <c r="PI28" i="7" s="1"/>
  <c r="QK28" i="7" s="1"/>
  <c r="RM28" i="7" s="1"/>
  <c r="SO28" i="7" s="1"/>
  <c r="TQ28" i="7" s="1"/>
  <c r="US28" i="7" s="1"/>
  <c r="VU28" i="7" s="1"/>
  <c r="WW28" i="7" s="1"/>
  <c r="XY28" i="7" s="1"/>
  <c r="ZA28" i="7" s="1"/>
  <c r="AAC28" i="7" s="1"/>
  <c r="ABE28" i="7" s="1"/>
  <c r="ACG28" i="7" s="1"/>
  <c r="ADI28" i="7" s="1"/>
  <c r="AEK28" i="7" s="1"/>
  <c r="AFM28" i="7" s="1"/>
  <c r="AGO28" i="7" s="1"/>
  <c r="AHQ28" i="7" s="1"/>
  <c r="AIS28" i="7" s="1"/>
  <c r="AJU28" i="7" s="1"/>
  <c r="AKW28" i="7" s="1"/>
  <c r="ALY28" i="7" s="1"/>
  <c r="ANA28" i="7" s="1"/>
  <c r="AOC28" i="7" s="1"/>
  <c r="APE28" i="7" s="1"/>
  <c r="AQG28" i="7" s="1"/>
  <c r="ARI28" i="7" s="1"/>
  <c r="ASK28" i="7" s="1"/>
  <c r="ATM28" i="7" s="1"/>
  <c r="AUO28" i="7" s="1"/>
  <c r="AVQ28" i="7" s="1"/>
  <c r="AWS28" i="7" s="1"/>
  <c r="AXU28" i="7" s="1"/>
  <c r="AYW28" i="7" s="1"/>
  <c r="AZY28" i="7" s="1"/>
  <c r="BBA28" i="7" s="1"/>
  <c r="GN28" i="7"/>
  <c r="GL28" i="7"/>
  <c r="GF28" i="7"/>
  <c r="GE28" i="7"/>
  <c r="GD28" i="7"/>
  <c r="GH28" i="7" s="1"/>
  <c r="GB28" i="7"/>
  <c r="GA28" i="7"/>
  <c r="FR28" i="7"/>
  <c r="FQ28" i="7"/>
  <c r="FO28" i="7"/>
  <c r="GQ28" i="7" s="1"/>
  <c r="HS28" i="7" s="1"/>
  <c r="IU28" i="7" s="1"/>
  <c r="JW28" i="7" s="1"/>
  <c r="KY28" i="7" s="1"/>
  <c r="MA28" i="7" s="1"/>
  <c r="NC28" i="7" s="1"/>
  <c r="OE28" i="7" s="1"/>
  <c r="PG28" i="7" s="1"/>
  <c r="QI28" i="7" s="1"/>
  <c r="RK28" i="7" s="1"/>
  <c r="SM28" i="7" s="1"/>
  <c r="TO28" i="7" s="1"/>
  <c r="UQ28" i="7" s="1"/>
  <c r="VS28" i="7" s="1"/>
  <c r="BBX27" i="7"/>
  <c r="BBV27" i="7"/>
  <c r="BBP27" i="7"/>
  <c r="BBO27" i="7"/>
  <c r="BBN27" i="7"/>
  <c r="BBR27" i="7" s="1"/>
  <c r="BBL27" i="7"/>
  <c r="BBK27" i="7"/>
  <c r="BBB27" i="7"/>
  <c r="BAM27" i="7"/>
  <c r="BAL27" i="7"/>
  <c r="BAJ27" i="7"/>
  <c r="BAI27" i="7"/>
  <c r="AZZ27" i="7"/>
  <c r="AZP27" i="7"/>
  <c r="AZK27" i="7"/>
  <c r="AZJ27" i="7"/>
  <c r="AZH27" i="7"/>
  <c r="AZG27" i="7"/>
  <c r="AYX27" i="7"/>
  <c r="AYR27" i="7"/>
  <c r="AYP27" i="7"/>
  <c r="AYL27" i="7"/>
  <c r="AYJ27" i="7"/>
  <c r="AYI27" i="7"/>
  <c r="AYH27" i="7"/>
  <c r="AYF27" i="7"/>
  <c r="AYE27" i="7"/>
  <c r="AXV27" i="7"/>
  <c r="AXQ27" i="7"/>
  <c r="AXL27" i="7"/>
  <c r="AXJ27" i="7"/>
  <c r="AXG27" i="7"/>
  <c r="AXF27" i="7"/>
  <c r="AXD27" i="7"/>
  <c r="AXC27" i="7"/>
  <c r="AWT27" i="7"/>
  <c r="AWM27" i="7"/>
  <c r="AWE27" i="7"/>
  <c r="AWD27" i="7"/>
  <c r="AWB27" i="7"/>
  <c r="AWA27" i="7"/>
  <c r="AVR27" i="7"/>
  <c r="AVM27" i="7"/>
  <c r="AVI27" i="7"/>
  <c r="AVH27" i="7"/>
  <c r="AVD27" i="7"/>
  <c r="AVC27" i="7"/>
  <c r="AVB27" i="7"/>
  <c r="AVJ27" i="7" s="1"/>
  <c r="AUZ27" i="7"/>
  <c r="AUY27" i="7"/>
  <c r="AUP27" i="7"/>
  <c r="AUF27" i="7"/>
  <c r="AUE27" i="7"/>
  <c r="AUA27" i="7"/>
  <c r="ATZ27" i="7"/>
  <c r="ATX27" i="7"/>
  <c r="ATW27" i="7"/>
  <c r="ATN27" i="7"/>
  <c r="ATI27" i="7"/>
  <c r="ATF27" i="7"/>
  <c r="ATE27" i="7"/>
  <c r="ATD27" i="7"/>
  <c r="ATA27" i="7"/>
  <c r="ASZ27" i="7"/>
  <c r="ASY27" i="7"/>
  <c r="ASX27" i="7"/>
  <c r="ASV27" i="7"/>
  <c r="ASU27" i="7"/>
  <c r="ASL27" i="7"/>
  <c r="ARW27" i="7"/>
  <c r="ARV27" i="7"/>
  <c r="ART27" i="7"/>
  <c r="ARS27" i="7"/>
  <c r="ARJ27" i="7"/>
  <c r="ARD27" i="7"/>
  <c r="AQX27" i="7"/>
  <c r="AQW27" i="7"/>
  <c r="AQU27" i="7"/>
  <c r="AQT27" i="7"/>
  <c r="AQR27" i="7"/>
  <c r="AQQ27" i="7"/>
  <c r="AQH27" i="7"/>
  <c r="AQA27" i="7"/>
  <c r="APZ27" i="7"/>
  <c r="APV27" i="7"/>
  <c r="APT27" i="7"/>
  <c r="APS27" i="7"/>
  <c r="APR27" i="7"/>
  <c r="APP27" i="7"/>
  <c r="APO27" i="7"/>
  <c r="APF27" i="7"/>
  <c r="APA27" i="7"/>
  <c r="AOV27" i="7"/>
  <c r="AOT27" i="7"/>
  <c r="AOQ27" i="7"/>
  <c r="AOP27" i="7"/>
  <c r="AON27" i="7"/>
  <c r="AOM27" i="7"/>
  <c r="AOD27" i="7"/>
  <c r="ANW27" i="7"/>
  <c r="ANS27" i="7"/>
  <c r="ANO27" i="7"/>
  <c r="ANN27" i="7"/>
  <c r="ANL27" i="7"/>
  <c r="ANK27" i="7"/>
  <c r="ANB27" i="7"/>
  <c r="AMW27" i="7"/>
  <c r="AMS27" i="7"/>
  <c r="AMR27" i="7"/>
  <c r="AMN27" i="7"/>
  <c r="AMM27" i="7"/>
  <c r="AML27" i="7"/>
  <c r="AMT27" i="7" s="1"/>
  <c r="AMJ27" i="7"/>
  <c r="AMI27" i="7"/>
  <c r="ALZ27" i="7"/>
  <c r="ALP27" i="7"/>
  <c r="ALO27" i="7"/>
  <c r="ALK27" i="7"/>
  <c r="ALJ27" i="7"/>
  <c r="ALH27" i="7"/>
  <c r="ALG27" i="7"/>
  <c r="AKX27" i="7"/>
  <c r="AKS27" i="7"/>
  <c r="AKP27" i="7"/>
  <c r="AKO27" i="7"/>
  <c r="AKN27" i="7"/>
  <c r="AKK27" i="7"/>
  <c r="AKJ27" i="7"/>
  <c r="AKI27" i="7"/>
  <c r="AKH27" i="7"/>
  <c r="AKF27" i="7"/>
  <c r="AKE27" i="7"/>
  <c r="AJV27" i="7"/>
  <c r="AJH27" i="7"/>
  <c r="AJG27" i="7"/>
  <c r="AJF27" i="7"/>
  <c r="AJD27" i="7"/>
  <c r="AJC27" i="7"/>
  <c r="AIT27" i="7"/>
  <c r="AIN27" i="7"/>
  <c r="AIH27" i="7"/>
  <c r="AIG27" i="7"/>
  <c r="AIE27" i="7"/>
  <c r="AID27" i="7"/>
  <c r="AIB27" i="7"/>
  <c r="AIA27" i="7"/>
  <c r="AHR27" i="7"/>
  <c r="AHK27" i="7"/>
  <c r="AHJ27" i="7"/>
  <c r="AHF27" i="7"/>
  <c r="AHD27" i="7"/>
  <c r="AHC27" i="7"/>
  <c r="AHB27" i="7"/>
  <c r="AGZ27" i="7"/>
  <c r="AGY27" i="7"/>
  <c r="AGP27" i="7"/>
  <c r="AGK27" i="7"/>
  <c r="AGF27" i="7"/>
  <c r="AGD27" i="7"/>
  <c r="AGA27" i="7"/>
  <c r="AFZ27" i="7"/>
  <c r="AFX27" i="7"/>
  <c r="AFW27" i="7"/>
  <c r="AFN27" i="7"/>
  <c r="AFC27" i="7"/>
  <c r="AEY27" i="7"/>
  <c r="AEX27" i="7"/>
  <c r="AFG27" i="7" s="1"/>
  <c r="AEV27" i="7"/>
  <c r="AEU27" i="7"/>
  <c r="AEL27" i="7"/>
  <c r="AEG27" i="7"/>
  <c r="AEC27" i="7"/>
  <c r="AEB27" i="7"/>
  <c r="ADX27" i="7"/>
  <c r="ADW27" i="7"/>
  <c r="ADV27" i="7"/>
  <c r="AED27" i="7" s="1"/>
  <c r="ADT27" i="7"/>
  <c r="ADS27" i="7"/>
  <c r="ADJ27" i="7"/>
  <c r="ACZ27" i="7"/>
  <c r="ACY27" i="7"/>
  <c r="ACU27" i="7"/>
  <c r="ACT27" i="7"/>
  <c r="ACR27" i="7"/>
  <c r="ACQ27" i="7"/>
  <c r="ACH27" i="7"/>
  <c r="ACC27" i="7"/>
  <c r="ABZ27" i="7"/>
  <c r="ABY27" i="7"/>
  <c r="ABX27" i="7"/>
  <c r="ABU27" i="7"/>
  <c r="ABT27" i="7"/>
  <c r="ABS27" i="7"/>
  <c r="ABR27" i="7"/>
  <c r="ABP27" i="7"/>
  <c r="ABO27" i="7"/>
  <c r="ABF27" i="7"/>
  <c r="AAR27" i="7"/>
  <c r="AAQ27" i="7"/>
  <c r="AAP27" i="7"/>
  <c r="AAN27" i="7"/>
  <c r="AAM27" i="7"/>
  <c r="AAD27" i="7"/>
  <c r="ZX27" i="7"/>
  <c r="ZR27" i="7"/>
  <c r="ZQ27" i="7"/>
  <c r="ZO27" i="7"/>
  <c r="ZN27" i="7"/>
  <c r="ZL27" i="7"/>
  <c r="ZK27" i="7"/>
  <c r="ZB27" i="7"/>
  <c r="YU27" i="7"/>
  <c r="YT27" i="7"/>
  <c r="YP27" i="7"/>
  <c r="YN27" i="7"/>
  <c r="YM27" i="7"/>
  <c r="YL27" i="7"/>
  <c r="YJ27" i="7"/>
  <c r="YI27" i="7"/>
  <c r="XZ27" i="7"/>
  <c r="XU27" i="7"/>
  <c r="XP27" i="7"/>
  <c r="XN27" i="7"/>
  <c r="XK27" i="7"/>
  <c r="XJ27" i="7"/>
  <c r="XH27" i="7"/>
  <c r="XG27" i="7"/>
  <c r="WX27" i="7"/>
  <c r="WI27" i="7"/>
  <c r="WH27" i="7"/>
  <c r="WF27" i="7"/>
  <c r="WE27" i="7"/>
  <c r="VV27" i="7"/>
  <c r="VS27" i="7"/>
  <c r="WU27" i="7" s="1"/>
  <c r="XW27" i="7" s="1"/>
  <c r="YY27" i="7" s="1"/>
  <c r="AAA27" i="7" s="1"/>
  <c r="ABC27" i="7" s="1"/>
  <c r="ACE27" i="7" s="1"/>
  <c r="ADG27" i="7" s="1"/>
  <c r="AEI27" i="7" s="1"/>
  <c r="AFK27" i="7" s="1"/>
  <c r="AGM27" i="7" s="1"/>
  <c r="AHO27" i="7" s="1"/>
  <c r="AIQ27" i="7" s="1"/>
  <c r="AJS27" i="7" s="1"/>
  <c r="AKU27" i="7" s="1"/>
  <c r="ALW27" i="7" s="1"/>
  <c r="AMY27" i="7" s="1"/>
  <c r="AOA27" i="7" s="1"/>
  <c r="APC27" i="7" s="1"/>
  <c r="AQE27" i="7" s="1"/>
  <c r="ARG27" i="7" s="1"/>
  <c r="ASI27" i="7" s="1"/>
  <c r="ATK27" i="7" s="1"/>
  <c r="AUM27" i="7" s="1"/>
  <c r="AVO27" i="7" s="1"/>
  <c r="AWQ27" i="7" s="1"/>
  <c r="AXS27" i="7" s="1"/>
  <c r="AYU27" i="7" s="1"/>
  <c r="AZW27" i="7" s="1"/>
  <c r="BAY27" i="7" s="1"/>
  <c r="VQ27" i="7"/>
  <c r="VM27" i="7"/>
  <c r="VL27" i="7"/>
  <c r="VH27" i="7"/>
  <c r="VG27" i="7"/>
  <c r="VF27" i="7"/>
  <c r="VN27" i="7" s="1"/>
  <c r="VD27" i="7"/>
  <c r="VC27" i="7"/>
  <c r="UT27" i="7"/>
  <c r="UJ27" i="7"/>
  <c r="UI27" i="7"/>
  <c r="UE27" i="7"/>
  <c r="UD27" i="7"/>
  <c r="UB27" i="7"/>
  <c r="UA27" i="7"/>
  <c r="TR27" i="7"/>
  <c r="TM27" i="7"/>
  <c r="TJ27" i="7"/>
  <c r="TI27" i="7"/>
  <c r="TH27" i="7"/>
  <c r="TE27" i="7"/>
  <c r="TD27" i="7"/>
  <c r="TC27" i="7"/>
  <c r="TB27" i="7"/>
  <c r="SZ27" i="7"/>
  <c r="SY27" i="7"/>
  <c r="SP27" i="7"/>
  <c r="SB27" i="7"/>
  <c r="SA27" i="7"/>
  <c r="RZ27" i="7"/>
  <c r="RX27" i="7"/>
  <c r="RW27" i="7"/>
  <c r="RN27" i="7"/>
  <c r="RH27" i="7"/>
  <c r="RB27" i="7"/>
  <c r="RA27" i="7"/>
  <c r="QY27" i="7"/>
  <c r="QX27" i="7"/>
  <c r="QV27" i="7"/>
  <c r="QU27" i="7"/>
  <c r="QL27" i="7"/>
  <c r="QE27" i="7"/>
  <c r="QD27" i="7"/>
  <c r="PZ27" i="7"/>
  <c r="PX27" i="7"/>
  <c r="PW27" i="7"/>
  <c r="PV27" i="7"/>
  <c r="PT27" i="7"/>
  <c r="PS27" i="7"/>
  <c r="PJ27" i="7"/>
  <c r="PE27" i="7"/>
  <c r="OZ27" i="7"/>
  <c r="OX27" i="7"/>
  <c r="OU27" i="7"/>
  <c r="OT27" i="7"/>
  <c r="OR27" i="7"/>
  <c r="OQ27" i="7"/>
  <c r="OH27" i="7"/>
  <c r="OA27" i="7"/>
  <c r="NS27" i="7"/>
  <c r="NR27" i="7"/>
  <c r="NP27" i="7"/>
  <c r="NO27" i="7"/>
  <c r="NF27" i="7"/>
  <c r="NA27" i="7"/>
  <c r="MW27" i="7"/>
  <c r="MV27" i="7"/>
  <c r="MR27" i="7"/>
  <c r="MQ27" i="7"/>
  <c r="MP27" i="7"/>
  <c r="MX27" i="7" s="1"/>
  <c r="MN27" i="7"/>
  <c r="MM27" i="7"/>
  <c r="MD27" i="7"/>
  <c r="LT27" i="7"/>
  <c r="LS27" i="7"/>
  <c r="LO27" i="7"/>
  <c r="LN27" i="7"/>
  <c r="LL27" i="7"/>
  <c r="LK27" i="7"/>
  <c r="LB27" i="7"/>
  <c r="KW27" i="7"/>
  <c r="KT27" i="7"/>
  <c r="KS27" i="7"/>
  <c r="KR27" i="7"/>
  <c r="KO27" i="7"/>
  <c r="KN27" i="7"/>
  <c r="KM27" i="7"/>
  <c r="KL27" i="7"/>
  <c r="KJ27" i="7"/>
  <c r="KI27" i="7"/>
  <c r="JZ27" i="7"/>
  <c r="JY27" i="7"/>
  <c r="LA27" i="7" s="1"/>
  <c r="MC27" i="7" s="1"/>
  <c r="NE27" i="7" s="1"/>
  <c r="OG27" i="7" s="1"/>
  <c r="PI27" i="7" s="1"/>
  <c r="QK27" i="7" s="1"/>
  <c r="RM27" i="7" s="1"/>
  <c r="SO27" i="7" s="1"/>
  <c r="TQ27" i="7" s="1"/>
  <c r="US27" i="7" s="1"/>
  <c r="VU27" i="7" s="1"/>
  <c r="WW27" i="7" s="1"/>
  <c r="XY27" i="7" s="1"/>
  <c r="ZA27" i="7" s="1"/>
  <c r="AAC27" i="7" s="1"/>
  <c r="ABE27" i="7" s="1"/>
  <c r="ACG27" i="7" s="1"/>
  <c r="ADI27" i="7" s="1"/>
  <c r="AEK27" i="7" s="1"/>
  <c r="AFM27" i="7" s="1"/>
  <c r="AGO27" i="7" s="1"/>
  <c r="AHQ27" i="7" s="1"/>
  <c r="AIS27" i="7" s="1"/>
  <c r="AJU27" i="7" s="1"/>
  <c r="AKW27" i="7" s="1"/>
  <c r="ALY27" i="7" s="1"/>
  <c r="ANA27" i="7" s="1"/>
  <c r="AOC27" i="7" s="1"/>
  <c r="APE27" i="7" s="1"/>
  <c r="AQG27" i="7" s="1"/>
  <c r="ARI27" i="7" s="1"/>
  <c r="ASK27" i="7" s="1"/>
  <c r="ATM27" i="7" s="1"/>
  <c r="AUO27" i="7" s="1"/>
  <c r="AVQ27" i="7" s="1"/>
  <c r="AWS27" i="7" s="1"/>
  <c r="AXU27" i="7" s="1"/>
  <c r="AYW27" i="7" s="1"/>
  <c r="AZY27" i="7" s="1"/>
  <c r="BBA27" i="7" s="1"/>
  <c r="JK27" i="7"/>
  <c r="JJ27" i="7"/>
  <c r="JH27" i="7"/>
  <c r="JG27" i="7"/>
  <c r="IX27" i="7"/>
  <c r="IR27" i="7"/>
  <c r="IL27" i="7"/>
  <c r="IK27" i="7"/>
  <c r="II27" i="7"/>
  <c r="IH27" i="7"/>
  <c r="IF27" i="7"/>
  <c r="IE27" i="7"/>
  <c r="HV27" i="7"/>
  <c r="HU27" i="7"/>
  <c r="IW27" i="7" s="1"/>
  <c r="HO27" i="7"/>
  <c r="HN27" i="7"/>
  <c r="HJ27" i="7"/>
  <c r="HH27" i="7"/>
  <c r="HG27" i="7"/>
  <c r="HF27" i="7"/>
  <c r="HD27" i="7"/>
  <c r="HC27" i="7"/>
  <c r="GT27" i="7"/>
  <c r="GO27" i="7"/>
  <c r="GJ27" i="7"/>
  <c r="GH27" i="7"/>
  <c r="GE27" i="7"/>
  <c r="GD27" i="7"/>
  <c r="GB27" i="7"/>
  <c r="GA27" i="7"/>
  <c r="FR27" i="7"/>
  <c r="FQ27" i="7"/>
  <c r="GS27" i="7" s="1"/>
  <c r="FO27" i="7"/>
  <c r="GQ27" i="7" s="1"/>
  <c r="HS27" i="7" s="1"/>
  <c r="IU27" i="7" s="1"/>
  <c r="JW27" i="7" s="1"/>
  <c r="KY27" i="7" s="1"/>
  <c r="MA27" i="7" s="1"/>
  <c r="NC27" i="7" s="1"/>
  <c r="OE27" i="7" s="1"/>
  <c r="PG27" i="7" s="1"/>
  <c r="QI27" i="7" s="1"/>
  <c r="RK27" i="7" s="1"/>
  <c r="SM27" i="7" s="1"/>
  <c r="TO27" i="7" s="1"/>
  <c r="UQ27" i="7" s="1"/>
  <c r="BBX26" i="7"/>
  <c r="BBR26" i="7"/>
  <c r="BBO26" i="7"/>
  <c r="BBN26" i="7"/>
  <c r="BBS26" i="7" s="1"/>
  <c r="BBL26" i="7"/>
  <c r="BBK26" i="7"/>
  <c r="BBB26" i="7"/>
  <c r="BAW26" i="7"/>
  <c r="BAS26" i="7"/>
  <c r="BAR26" i="7"/>
  <c r="BAN26" i="7"/>
  <c r="BAM26" i="7"/>
  <c r="BAL26" i="7"/>
  <c r="BAT26" i="7" s="1"/>
  <c r="BAJ26" i="7"/>
  <c r="BAI26" i="7"/>
  <c r="AZZ26" i="7"/>
  <c r="AZK26" i="7"/>
  <c r="AZJ26" i="7"/>
  <c r="AZH26" i="7"/>
  <c r="AZG26" i="7"/>
  <c r="AYX26" i="7"/>
  <c r="AYS26" i="7"/>
  <c r="AYP26" i="7"/>
  <c r="AYO26" i="7"/>
  <c r="AYN26" i="7"/>
  <c r="AYK26" i="7"/>
  <c r="AYJ26" i="7"/>
  <c r="AYI26" i="7"/>
  <c r="AYH26" i="7"/>
  <c r="AYF26" i="7"/>
  <c r="AYE26" i="7"/>
  <c r="AXV26" i="7"/>
  <c r="AXN26" i="7"/>
  <c r="AXL26" i="7"/>
  <c r="AXH26" i="7"/>
  <c r="AXG26" i="7"/>
  <c r="AXF26" i="7"/>
  <c r="AXO26" i="7" s="1"/>
  <c r="AXD26" i="7"/>
  <c r="AXC26" i="7"/>
  <c r="AWT26" i="7"/>
  <c r="AWN26" i="7"/>
  <c r="AWE26" i="7"/>
  <c r="AWD26" i="7"/>
  <c r="AWB26" i="7"/>
  <c r="AWA26" i="7"/>
  <c r="AVR26" i="7"/>
  <c r="AVK26" i="7"/>
  <c r="AVJ26" i="7"/>
  <c r="AVF26" i="7"/>
  <c r="AVD26" i="7"/>
  <c r="AVC26" i="7"/>
  <c r="AVB26" i="7"/>
  <c r="AUZ26" i="7"/>
  <c r="AUY26" i="7"/>
  <c r="AUP26" i="7"/>
  <c r="AUK26" i="7"/>
  <c r="AUA26" i="7"/>
  <c r="ATZ26" i="7"/>
  <c r="ATX26" i="7"/>
  <c r="ATW26" i="7"/>
  <c r="ATN26" i="7"/>
  <c r="ATH26" i="7"/>
  <c r="ATB26" i="7"/>
  <c r="ASY26" i="7"/>
  <c r="ASX26" i="7"/>
  <c r="ATC26" i="7" s="1"/>
  <c r="ASV26" i="7"/>
  <c r="ASU26" i="7"/>
  <c r="ASL26" i="7"/>
  <c r="ASC26" i="7"/>
  <c r="ASB26" i="7"/>
  <c r="ARX26" i="7"/>
  <c r="ARW26" i="7"/>
  <c r="ARV26" i="7"/>
  <c r="ASD26" i="7" s="1"/>
  <c r="ART26" i="7"/>
  <c r="ARS26" i="7"/>
  <c r="ARJ26" i="7"/>
  <c r="ARE26" i="7"/>
  <c r="ARB26" i="7"/>
  <c r="AQX26" i="7"/>
  <c r="AQW26" i="7"/>
  <c r="AQU26" i="7"/>
  <c r="AQT26" i="7"/>
  <c r="AQR26" i="7"/>
  <c r="AQQ26" i="7"/>
  <c r="AQH26" i="7"/>
  <c r="AQB26" i="7"/>
  <c r="APW26" i="7"/>
  <c r="APT26" i="7"/>
  <c r="APS26" i="7"/>
  <c r="APX26" i="7" s="1"/>
  <c r="APR26" i="7"/>
  <c r="APP26" i="7"/>
  <c r="APO26" i="7"/>
  <c r="APF26" i="7"/>
  <c r="APA26" i="7"/>
  <c r="AOX26" i="7"/>
  <c r="AOS26" i="7"/>
  <c r="AOQ26" i="7"/>
  <c r="AOP26" i="7"/>
  <c r="AOT26" i="7" s="1"/>
  <c r="AON26" i="7"/>
  <c r="AOM26" i="7"/>
  <c r="AOD26" i="7"/>
  <c r="ANW26" i="7"/>
  <c r="ANP26" i="7"/>
  <c r="ANO26" i="7"/>
  <c r="ANX26" i="7" s="1"/>
  <c r="ANN26" i="7"/>
  <c r="ANL26" i="7"/>
  <c r="ANK26" i="7"/>
  <c r="ANB26" i="7"/>
  <c r="AMS26" i="7"/>
  <c r="AMM26" i="7"/>
  <c r="AML26" i="7"/>
  <c r="AMT26" i="7" s="1"/>
  <c r="AMJ26" i="7"/>
  <c r="AMI26" i="7"/>
  <c r="ALZ26" i="7"/>
  <c r="ALK26" i="7"/>
  <c r="ALJ26" i="7"/>
  <c r="ALH26" i="7"/>
  <c r="ALG26" i="7"/>
  <c r="AKX26" i="7"/>
  <c r="AKS26" i="7"/>
  <c r="AKP26" i="7"/>
  <c r="AKO26" i="7"/>
  <c r="AKN26" i="7"/>
  <c r="AKK26" i="7"/>
  <c r="AKJ26" i="7"/>
  <c r="AKI26" i="7"/>
  <c r="AKH26" i="7"/>
  <c r="AKF26" i="7"/>
  <c r="AKE26" i="7"/>
  <c r="AJV26" i="7"/>
  <c r="AJN26" i="7"/>
  <c r="AJL26" i="7"/>
  <c r="AJH26" i="7"/>
  <c r="AJG26" i="7"/>
  <c r="AJF26" i="7"/>
  <c r="AJO26" i="7" s="1"/>
  <c r="AJD26" i="7"/>
  <c r="AJC26" i="7"/>
  <c r="AIT26" i="7"/>
  <c r="AIN26" i="7"/>
  <c r="AIL26" i="7"/>
  <c r="AIE26" i="7"/>
  <c r="AID26" i="7"/>
  <c r="AIB26" i="7"/>
  <c r="AIA26" i="7"/>
  <c r="AHR26" i="7"/>
  <c r="AHK26" i="7"/>
  <c r="AHJ26" i="7"/>
  <c r="AHF26" i="7"/>
  <c r="AHD26" i="7"/>
  <c r="AHC26" i="7"/>
  <c r="AHB26" i="7"/>
  <c r="AGZ26" i="7"/>
  <c r="AGY26" i="7"/>
  <c r="AGP26" i="7"/>
  <c r="AGK26" i="7"/>
  <c r="AGJ26" i="7"/>
  <c r="AGA26" i="7"/>
  <c r="AFZ26" i="7"/>
  <c r="AFX26" i="7"/>
  <c r="AFW26" i="7"/>
  <c r="AFN26" i="7"/>
  <c r="AFH26" i="7"/>
  <c r="AFB26" i="7"/>
  <c r="AEY26" i="7"/>
  <c r="AEX26" i="7"/>
  <c r="AFC26" i="7" s="1"/>
  <c r="AEV26" i="7"/>
  <c r="AEU26" i="7"/>
  <c r="AEL26" i="7"/>
  <c r="AEG26" i="7"/>
  <c r="AEC26" i="7"/>
  <c r="AEB26" i="7"/>
  <c r="ADX26" i="7"/>
  <c r="ADW26" i="7"/>
  <c r="ADV26" i="7"/>
  <c r="AED26" i="7" s="1"/>
  <c r="ADT26" i="7"/>
  <c r="ADS26" i="7"/>
  <c r="ADJ26" i="7"/>
  <c r="ACU26" i="7"/>
  <c r="ACT26" i="7"/>
  <c r="ACR26" i="7"/>
  <c r="ACQ26" i="7"/>
  <c r="ACH26" i="7"/>
  <c r="ACC26" i="7"/>
  <c r="ABZ26" i="7"/>
  <c r="ABY26" i="7"/>
  <c r="ABX26" i="7"/>
  <c r="ABU26" i="7"/>
  <c r="ABT26" i="7"/>
  <c r="ABS26" i="7"/>
  <c r="ABR26" i="7"/>
  <c r="ABP26" i="7"/>
  <c r="ABO26" i="7"/>
  <c r="ABF26" i="7"/>
  <c r="AAX26" i="7"/>
  <c r="AAV26" i="7"/>
  <c r="AAR26" i="7"/>
  <c r="AAQ26" i="7"/>
  <c r="AAP26" i="7"/>
  <c r="AAY26" i="7" s="1"/>
  <c r="AAN26" i="7"/>
  <c r="AAM26" i="7"/>
  <c r="AAD26" i="7"/>
  <c r="ZX26" i="7"/>
  <c r="ZO26" i="7"/>
  <c r="ZN26" i="7"/>
  <c r="ZL26" i="7"/>
  <c r="ZK26" i="7"/>
  <c r="ZB26" i="7"/>
  <c r="YU26" i="7"/>
  <c r="YT26" i="7"/>
  <c r="YP26" i="7"/>
  <c r="YN26" i="7"/>
  <c r="YM26" i="7"/>
  <c r="YL26" i="7"/>
  <c r="YJ26" i="7"/>
  <c r="YI26" i="7"/>
  <c r="XZ26" i="7"/>
  <c r="XU26" i="7"/>
  <c r="XK26" i="7"/>
  <c r="XJ26" i="7"/>
  <c r="XH26" i="7"/>
  <c r="XG26" i="7"/>
  <c r="WX26" i="7"/>
  <c r="WR26" i="7"/>
  <c r="WL26" i="7"/>
  <c r="WI26" i="7"/>
  <c r="WH26" i="7"/>
  <c r="WM26" i="7" s="1"/>
  <c r="WF26" i="7"/>
  <c r="WE26" i="7"/>
  <c r="VV26" i="7"/>
  <c r="VQ26" i="7"/>
  <c r="VM26" i="7"/>
  <c r="VL26" i="7"/>
  <c r="VH26" i="7"/>
  <c r="VG26" i="7"/>
  <c r="VF26" i="7"/>
  <c r="VN26" i="7" s="1"/>
  <c r="VD26" i="7"/>
  <c r="VC26" i="7"/>
  <c r="UT26" i="7"/>
  <c r="UE26" i="7"/>
  <c r="UD26" i="7"/>
  <c r="UB26" i="7"/>
  <c r="UA26" i="7"/>
  <c r="TR26" i="7"/>
  <c r="TO26" i="7"/>
  <c r="UQ26" i="7" s="1"/>
  <c r="VS26" i="7" s="1"/>
  <c r="WU26" i="7" s="1"/>
  <c r="XW26" i="7" s="1"/>
  <c r="YY26" i="7" s="1"/>
  <c r="AAA26" i="7" s="1"/>
  <c r="ABC26" i="7" s="1"/>
  <c r="ACE26" i="7" s="1"/>
  <c r="ADG26" i="7" s="1"/>
  <c r="AEI26" i="7" s="1"/>
  <c r="AFK26" i="7" s="1"/>
  <c r="AGM26" i="7" s="1"/>
  <c r="AHO26" i="7" s="1"/>
  <c r="AIQ26" i="7" s="1"/>
  <c r="AJS26" i="7" s="1"/>
  <c r="AKU26" i="7" s="1"/>
  <c r="ALW26" i="7" s="1"/>
  <c r="AMY26" i="7" s="1"/>
  <c r="AOA26" i="7" s="1"/>
  <c r="APC26" i="7" s="1"/>
  <c r="AQE26" i="7" s="1"/>
  <c r="ARG26" i="7" s="1"/>
  <c r="ASI26" i="7" s="1"/>
  <c r="ATK26" i="7" s="1"/>
  <c r="AUM26" i="7" s="1"/>
  <c r="AVO26" i="7" s="1"/>
  <c r="AWQ26" i="7" s="1"/>
  <c r="AXS26" i="7" s="1"/>
  <c r="AYU26" i="7" s="1"/>
  <c r="AZW26" i="7" s="1"/>
  <c r="BAY26" i="7" s="1"/>
  <c r="TM26" i="7"/>
  <c r="TJ26" i="7"/>
  <c r="TI26" i="7"/>
  <c r="TH26" i="7"/>
  <c r="TE26" i="7"/>
  <c r="TD26" i="7"/>
  <c r="TC26" i="7"/>
  <c r="TB26" i="7"/>
  <c r="SZ26" i="7"/>
  <c r="SY26" i="7"/>
  <c r="SP26" i="7"/>
  <c r="SH26" i="7"/>
  <c r="SF26" i="7"/>
  <c r="SB26" i="7"/>
  <c r="SA26" i="7"/>
  <c r="RZ26" i="7"/>
  <c r="SI26" i="7" s="1"/>
  <c r="RX26" i="7"/>
  <c r="RW26" i="7"/>
  <c r="RN26" i="7"/>
  <c r="RH26" i="7"/>
  <c r="RF26" i="7"/>
  <c r="QY26" i="7"/>
  <c r="QX26" i="7"/>
  <c r="QV26" i="7"/>
  <c r="QU26" i="7"/>
  <c r="QL26" i="7"/>
  <c r="QE26" i="7"/>
  <c r="QD26" i="7"/>
  <c r="PZ26" i="7"/>
  <c r="PX26" i="7"/>
  <c r="PW26" i="7"/>
  <c r="PV26" i="7"/>
  <c r="PT26" i="7"/>
  <c r="PS26" i="7"/>
  <c r="PJ26" i="7"/>
  <c r="PE26" i="7"/>
  <c r="PD26" i="7"/>
  <c r="OU26" i="7"/>
  <c r="OT26" i="7"/>
  <c r="OR26" i="7"/>
  <c r="OQ26" i="7"/>
  <c r="OH26" i="7"/>
  <c r="OB26" i="7"/>
  <c r="NV26" i="7"/>
  <c r="NS26" i="7"/>
  <c r="NR26" i="7"/>
  <c r="NW26" i="7" s="1"/>
  <c r="NP26" i="7"/>
  <c r="NO26" i="7"/>
  <c r="NF26" i="7"/>
  <c r="NA26" i="7"/>
  <c r="MW26" i="7"/>
  <c r="MV26" i="7"/>
  <c r="MR26" i="7"/>
  <c r="MQ26" i="7"/>
  <c r="MP26" i="7"/>
  <c r="MX26" i="7" s="1"/>
  <c r="MN26" i="7"/>
  <c r="MM26" i="7"/>
  <c r="MD26" i="7"/>
  <c r="LO26" i="7"/>
  <c r="LX26" i="7" s="1"/>
  <c r="LN26" i="7"/>
  <c r="LL26" i="7"/>
  <c r="LK26" i="7"/>
  <c r="LB26" i="7"/>
  <c r="KY26" i="7"/>
  <c r="MA26" i="7" s="1"/>
  <c r="NC26" i="7" s="1"/>
  <c r="OE26" i="7" s="1"/>
  <c r="PG26" i="7" s="1"/>
  <c r="QI26" i="7" s="1"/>
  <c r="RK26" i="7" s="1"/>
  <c r="SM26" i="7" s="1"/>
  <c r="KW26" i="7"/>
  <c r="KT26" i="7"/>
  <c r="KS26" i="7"/>
  <c r="KR26" i="7"/>
  <c r="KO26" i="7"/>
  <c r="KN26" i="7"/>
  <c r="KM26" i="7"/>
  <c r="KL26" i="7"/>
  <c r="KJ26" i="7"/>
  <c r="KI26" i="7"/>
  <c r="JZ26" i="7"/>
  <c r="JR26" i="7"/>
  <c r="JP26" i="7"/>
  <c r="JL26" i="7"/>
  <c r="JK26" i="7"/>
  <c r="JJ26" i="7"/>
  <c r="JS26" i="7" s="1"/>
  <c r="JH26" i="7"/>
  <c r="JG26" i="7"/>
  <c r="IX26" i="7"/>
  <c r="II26" i="7"/>
  <c r="IH26" i="7"/>
  <c r="IF26" i="7"/>
  <c r="IE26" i="7"/>
  <c r="HV26" i="7"/>
  <c r="HU26" i="7"/>
  <c r="IW26" i="7" s="1"/>
  <c r="JY26" i="7" s="1"/>
  <c r="LA26" i="7" s="1"/>
  <c r="MC26" i="7" s="1"/>
  <c r="NE26" i="7" s="1"/>
  <c r="OG26" i="7" s="1"/>
  <c r="PI26" i="7" s="1"/>
  <c r="QK26" i="7" s="1"/>
  <c r="RM26" i="7" s="1"/>
  <c r="SO26" i="7" s="1"/>
  <c r="TQ26" i="7" s="1"/>
  <c r="US26" i="7" s="1"/>
  <c r="VU26" i="7" s="1"/>
  <c r="WW26" i="7" s="1"/>
  <c r="XY26" i="7" s="1"/>
  <c r="ZA26" i="7" s="1"/>
  <c r="AAC26" i="7" s="1"/>
  <c r="ABE26" i="7" s="1"/>
  <c r="ACG26" i="7" s="1"/>
  <c r="ADI26" i="7" s="1"/>
  <c r="AEK26" i="7" s="1"/>
  <c r="AFM26" i="7" s="1"/>
  <c r="AGO26" i="7" s="1"/>
  <c r="AHQ26" i="7" s="1"/>
  <c r="AIS26" i="7" s="1"/>
  <c r="AJU26" i="7" s="1"/>
  <c r="AKW26" i="7" s="1"/>
  <c r="ALY26" i="7" s="1"/>
  <c r="ANA26" i="7" s="1"/>
  <c r="AOC26" i="7" s="1"/>
  <c r="APE26" i="7" s="1"/>
  <c r="AQG26" i="7" s="1"/>
  <c r="ARI26" i="7" s="1"/>
  <c r="ASK26" i="7" s="1"/>
  <c r="ATM26" i="7" s="1"/>
  <c r="AUO26" i="7" s="1"/>
  <c r="AVQ26" i="7" s="1"/>
  <c r="AWS26" i="7" s="1"/>
  <c r="AXU26" i="7" s="1"/>
  <c r="AYW26" i="7" s="1"/>
  <c r="AZY26" i="7" s="1"/>
  <c r="BBA26" i="7" s="1"/>
  <c r="HO26" i="7"/>
  <c r="HN26" i="7"/>
  <c r="HJ26" i="7"/>
  <c r="HH26" i="7"/>
  <c r="HG26" i="7"/>
  <c r="HF26" i="7"/>
  <c r="HD26" i="7"/>
  <c r="HC26" i="7"/>
  <c r="GT26" i="7"/>
  <c r="GE26" i="7"/>
  <c r="GD26" i="7"/>
  <c r="GB26" i="7"/>
  <c r="GA26" i="7"/>
  <c r="FR26" i="7"/>
  <c r="FQ26" i="7"/>
  <c r="GS26" i="7" s="1"/>
  <c r="FO26" i="7"/>
  <c r="GQ26" i="7" s="1"/>
  <c r="HS26" i="7" s="1"/>
  <c r="IU26" i="7" s="1"/>
  <c r="JW26" i="7" s="1"/>
  <c r="BBW25" i="7"/>
  <c r="BBS25" i="7"/>
  <c r="BBO25" i="7"/>
  <c r="BBN25" i="7"/>
  <c r="BBL25" i="7"/>
  <c r="BBK25" i="7"/>
  <c r="BBB25" i="7"/>
  <c r="BAW25" i="7"/>
  <c r="BAS25" i="7"/>
  <c r="BAR25" i="7"/>
  <c r="BAN25" i="7"/>
  <c r="BAM25" i="7"/>
  <c r="BAL25" i="7"/>
  <c r="BAT25" i="7" s="1"/>
  <c r="BAJ25" i="7"/>
  <c r="BAI25" i="7"/>
  <c r="AZZ25" i="7"/>
  <c r="AZP25" i="7"/>
  <c r="AZO25" i="7"/>
  <c r="AZK25" i="7"/>
  <c r="AZJ25" i="7"/>
  <c r="AZH25" i="7"/>
  <c r="AZG25" i="7"/>
  <c r="AYX25" i="7"/>
  <c r="AYS25" i="7"/>
  <c r="AYP25" i="7"/>
  <c r="AYO25" i="7"/>
  <c r="AYN25" i="7"/>
  <c r="AYK25" i="7"/>
  <c r="AYJ25" i="7"/>
  <c r="AYI25" i="7"/>
  <c r="AYH25" i="7"/>
  <c r="AYF25" i="7"/>
  <c r="AYE25" i="7"/>
  <c r="AXV25" i="7"/>
  <c r="AXH25" i="7"/>
  <c r="AXG25" i="7"/>
  <c r="AXF25" i="7"/>
  <c r="AXD25" i="7"/>
  <c r="AXC25" i="7"/>
  <c r="AWT25" i="7"/>
  <c r="AWN25" i="7"/>
  <c r="AWH25" i="7"/>
  <c r="AWG25" i="7"/>
  <c r="AWE25" i="7"/>
  <c r="AWD25" i="7"/>
  <c r="AWB25" i="7"/>
  <c r="AWA25" i="7"/>
  <c r="AVR25" i="7"/>
  <c r="AVK25" i="7"/>
  <c r="AVJ25" i="7"/>
  <c r="AVF25" i="7"/>
  <c r="AVD25" i="7"/>
  <c r="AVC25" i="7"/>
  <c r="AVB25" i="7"/>
  <c r="AUZ25" i="7"/>
  <c r="AUY25" i="7"/>
  <c r="AUP25" i="7"/>
  <c r="AUK25" i="7"/>
  <c r="AUF25" i="7"/>
  <c r="AUD25" i="7"/>
  <c r="AUA25" i="7"/>
  <c r="ATZ25" i="7"/>
  <c r="ATX25" i="7"/>
  <c r="ATW25" i="7"/>
  <c r="ATN25" i="7"/>
  <c r="ATI25" i="7"/>
  <c r="ATH25" i="7"/>
  <c r="ATE25" i="7"/>
  <c r="ATD25" i="7"/>
  <c r="ATA25" i="7"/>
  <c r="ASZ25" i="7"/>
  <c r="ASY25" i="7"/>
  <c r="ATG25" i="7" s="1"/>
  <c r="ASX25" i="7"/>
  <c r="ATF25" i="7" s="1"/>
  <c r="ASV25" i="7"/>
  <c r="ASU25" i="7"/>
  <c r="ASL25" i="7"/>
  <c r="ARW25" i="7"/>
  <c r="ARV25" i="7"/>
  <c r="ART25" i="7"/>
  <c r="ARS25" i="7"/>
  <c r="ARJ25" i="7"/>
  <c r="ARE25" i="7"/>
  <c r="ARD25" i="7"/>
  <c r="ARA25" i="7"/>
  <c r="AQZ25" i="7"/>
  <c r="AQW25" i="7"/>
  <c r="AQV25" i="7"/>
  <c r="AQU25" i="7"/>
  <c r="ARC25" i="7" s="1"/>
  <c r="AQT25" i="7"/>
  <c r="ARB25" i="7" s="1"/>
  <c r="AQR25" i="7"/>
  <c r="AQQ25" i="7"/>
  <c r="AQH25" i="7"/>
  <c r="APS25" i="7"/>
  <c r="APR25" i="7"/>
  <c r="APP25" i="7"/>
  <c r="APO25" i="7"/>
  <c r="APF25" i="7"/>
  <c r="APA25" i="7"/>
  <c r="AOZ25" i="7"/>
  <c r="AOW25" i="7"/>
  <c r="AOV25" i="7"/>
  <c r="AOS25" i="7"/>
  <c r="AOR25" i="7"/>
  <c r="AOQ25" i="7"/>
  <c r="AOY25" i="7" s="1"/>
  <c r="AOP25" i="7"/>
  <c r="AOX25" i="7" s="1"/>
  <c r="AON25" i="7"/>
  <c r="AOM25" i="7"/>
  <c r="AOD25" i="7"/>
  <c r="ANO25" i="7"/>
  <c r="ANN25" i="7"/>
  <c r="ANL25" i="7"/>
  <c r="ANK25" i="7"/>
  <c r="ANB25" i="7"/>
  <c r="AMW25" i="7"/>
  <c r="AMV25" i="7"/>
  <c r="AMS25" i="7"/>
  <c r="AMR25" i="7"/>
  <c r="AMO25" i="7"/>
  <c r="AMN25" i="7"/>
  <c r="AMM25" i="7"/>
  <c r="AMU25" i="7" s="1"/>
  <c r="AML25" i="7"/>
  <c r="AMT25" i="7" s="1"/>
  <c r="AMJ25" i="7"/>
  <c r="AMI25" i="7"/>
  <c r="ALZ25" i="7"/>
  <c r="ALO25" i="7"/>
  <c r="ALN25" i="7"/>
  <c r="ALK25" i="7"/>
  <c r="ALJ25" i="7"/>
  <c r="ALH25" i="7"/>
  <c r="ALG25" i="7"/>
  <c r="AKX25" i="7"/>
  <c r="AKS25" i="7"/>
  <c r="AKR25" i="7"/>
  <c r="AKO25" i="7"/>
  <c r="AKN25" i="7"/>
  <c r="AKK25" i="7"/>
  <c r="AKJ25" i="7"/>
  <c r="AKI25" i="7"/>
  <c r="AKQ25" i="7" s="1"/>
  <c r="AKH25" i="7"/>
  <c r="AKP25" i="7" s="1"/>
  <c r="AKF25" i="7"/>
  <c r="AKE25" i="7"/>
  <c r="AJV25" i="7"/>
  <c r="AJO25" i="7"/>
  <c r="AJJ25" i="7"/>
  <c r="AJG25" i="7"/>
  <c r="AJF25" i="7"/>
  <c r="AJK25" i="7" s="1"/>
  <c r="AJD25" i="7"/>
  <c r="AJC25" i="7"/>
  <c r="AIT25" i="7"/>
  <c r="AIO25" i="7"/>
  <c r="AIN25" i="7"/>
  <c r="AIK25" i="7"/>
  <c r="AIJ25" i="7"/>
  <c r="AIG25" i="7"/>
  <c r="AIF25" i="7"/>
  <c r="AIE25" i="7"/>
  <c r="AIM25" i="7" s="1"/>
  <c r="AID25" i="7"/>
  <c r="AIL25" i="7" s="1"/>
  <c r="AIB25" i="7"/>
  <c r="AIA25" i="7"/>
  <c r="AHR25" i="7"/>
  <c r="AHC25" i="7"/>
  <c r="AHB25" i="7"/>
  <c r="AGZ25" i="7"/>
  <c r="AGY25" i="7"/>
  <c r="AGP25" i="7"/>
  <c r="AGK25" i="7"/>
  <c r="AGJ25" i="7"/>
  <c r="AGG25" i="7"/>
  <c r="AGF25" i="7"/>
  <c r="AGC25" i="7"/>
  <c r="AGB25" i="7"/>
  <c r="AGA25" i="7"/>
  <c r="AGI25" i="7" s="1"/>
  <c r="AFZ25" i="7"/>
  <c r="AGH25" i="7" s="1"/>
  <c r="AFX25" i="7"/>
  <c r="AFW25" i="7"/>
  <c r="AFN25" i="7"/>
  <c r="AEY25" i="7"/>
  <c r="AEX25" i="7"/>
  <c r="AEV25" i="7"/>
  <c r="AEU25" i="7"/>
  <c r="AEL25" i="7"/>
  <c r="AEG25" i="7"/>
  <c r="AEF25" i="7"/>
  <c r="AEC25" i="7"/>
  <c r="AEB25" i="7"/>
  <c r="ADY25" i="7"/>
  <c r="ADX25" i="7"/>
  <c r="ADW25" i="7"/>
  <c r="AEE25" i="7" s="1"/>
  <c r="ADV25" i="7"/>
  <c r="AED25" i="7" s="1"/>
  <c r="ADT25" i="7"/>
  <c r="ADS25" i="7"/>
  <c r="ADJ25" i="7"/>
  <c r="ACY25" i="7"/>
  <c r="ACX25" i="7"/>
  <c r="ACU25" i="7"/>
  <c r="ACT25" i="7"/>
  <c r="ACR25" i="7"/>
  <c r="ACQ25" i="7"/>
  <c r="ACH25" i="7"/>
  <c r="ACC25" i="7"/>
  <c r="ACB25" i="7"/>
  <c r="ABY25" i="7"/>
  <c r="ABX25" i="7"/>
  <c r="ABU25" i="7"/>
  <c r="ABT25" i="7"/>
  <c r="ABS25" i="7"/>
  <c r="ACA25" i="7" s="1"/>
  <c r="ABR25" i="7"/>
  <c r="ABZ25" i="7" s="1"/>
  <c r="ABP25" i="7"/>
  <c r="ABO25" i="7"/>
  <c r="ABF25" i="7"/>
  <c r="AAT25" i="7"/>
  <c r="AAQ25" i="7"/>
  <c r="AAP25" i="7"/>
  <c r="AAN25" i="7"/>
  <c r="AAM25" i="7"/>
  <c r="AAD25" i="7"/>
  <c r="ZY25" i="7"/>
  <c r="ZX25" i="7"/>
  <c r="ZU25" i="7"/>
  <c r="ZT25" i="7"/>
  <c r="ZQ25" i="7"/>
  <c r="ZP25" i="7"/>
  <c r="ZO25" i="7"/>
  <c r="ZW25" i="7" s="1"/>
  <c r="ZN25" i="7"/>
  <c r="ZV25" i="7" s="1"/>
  <c r="ZL25" i="7"/>
  <c r="ZK25" i="7"/>
  <c r="ZB25" i="7"/>
  <c r="YM25" i="7"/>
  <c r="YL25" i="7"/>
  <c r="YJ25" i="7"/>
  <c r="YI25" i="7"/>
  <c r="XZ25" i="7"/>
  <c r="XU25" i="7"/>
  <c r="XT25" i="7"/>
  <c r="XQ25" i="7"/>
  <c r="XP25" i="7"/>
  <c r="XM25" i="7"/>
  <c r="XL25" i="7"/>
  <c r="XK25" i="7"/>
  <c r="XS25" i="7" s="1"/>
  <c r="XJ25" i="7"/>
  <c r="XR25" i="7" s="1"/>
  <c r="XH25" i="7"/>
  <c r="XG25" i="7"/>
  <c r="WX25" i="7"/>
  <c r="WP25" i="7"/>
  <c r="WI25" i="7"/>
  <c r="WH25" i="7"/>
  <c r="WF25" i="7"/>
  <c r="WE25" i="7"/>
  <c r="VV25" i="7"/>
  <c r="VQ25" i="7"/>
  <c r="VP25" i="7"/>
  <c r="VM25" i="7"/>
  <c r="VL25" i="7"/>
  <c r="VI25" i="7"/>
  <c r="VH25" i="7"/>
  <c r="VG25" i="7"/>
  <c r="VO25" i="7" s="1"/>
  <c r="VF25" i="7"/>
  <c r="VN25" i="7" s="1"/>
  <c r="VD25" i="7"/>
  <c r="VC25" i="7"/>
  <c r="UT25" i="7"/>
  <c r="UQ25" i="7"/>
  <c r="VS25" i="7" s="1"/>
  <c r="WU25" i="7" s="1"/>
  <c r="XW25" i="7" s="1"/>
  <c r="YY25" i="7" s="1"/>
  <c r="AAA25" i="7" s="1"/>
  <c r="ABC25" i="7" s="1"/>
  <c r="ACE25" i="7" s="1"/>
  <c r="ADG25" i="7" s="1"/>
  <c r="AEI25" i="7" s="1"/>
  <c r="AFK25" i="7" s="1"/>
  <c r="AGM25" i="7" s="1"/>
  <c r="AHO25" i="7" s="1"/>
  <c r="AIQ25" i="7" s="1"/>
  <c r="AJS25" i="7" s="1"/>
  <c r="AKU25" i="7" s="1"/>
  <c r="ALW25" i="7" s="1"/>
  <c r="AMY25" i="7" s="1"/>
  <c r="AOA25" i="7" s="1"/>
  <c r="APC25" i="7" s="1"/>
  <c r="AQE25" i="7" s="1"/>
  <c r="ARG25" i="7" s="1"/>
  <c r="ASI25" i="7" s="1"/>
  <c r="ATK25" i="7" s="1"/>
  <c r="AUM25" i="7" s="1"/>
  <c r="AVO25" i="7" s="1"/>
  <c r="AWQ25" i="7" s="1"/>
  <c r="AXS25" i="7" s="1"/>
  <c r="AYU25" i="7" s="1"/>
  <c r="AZW25" i="7" s="1"/>
  <c r="BAY25" i="7" s="1"/>
  <c r="UI25" i="7"/>
  <c r="UH25" i="7"/>
  <c r="UE25" i="7"/>
  <c r="UD25" i="7"/>
  <c r="UB25" i="7"/>
  <c r="UA25" i="7"/>
  <c r="TR25" i="7"/>
  <c r="TM25" i="7"/>
  <c r="TL25" i="7"/>
  <c r="TI25" i="7"/>
  <c r="TH25" i="7"/>
  <c r="TE25" i="7"/>
  <c r="TD25" i="7"/>
  <c r="TC25" i="7"/>
  <c r="TK25" i="7" s="1"/>
  <c r="TB25" i="7"/>
  <c r="TJ25" i="7" s="1"/>
  <c r="SZ25" i="7"/>
  <c r="SY25" i="7"/>
  <c r="SP25" i="7"/>
  <c r="SM25" i="7"/>
  <c r="TO25" i="7" s="1"/>
  <c r="SI25" i="7"/>
  <c r="SD25" i="7"/>
  <c r="SA25" i="7"/>
  <c r="RZ25" i="7"/>
  <c r="SE25" i="7" s="1"/>
  <c r="RX25" i="7"/>
  <c r="RW25" i="7"/>
  <c r="RN25" i="7"/>
  <c r="RI25" i="7"/>
  <c r="RH25" i="7"/>
  <c r="RE25" i="7"/>
  <c r="RD25" i="7"/>
  <c r="RA25" i="7"/>
  <c r="QZ25" i="7"/>
  <c r="QY25" i="7"/>
  <c r="RG25" i="7" s="1"/>
  <c r="QX25" i="7"/>
  <c r="RF25" i="7" s="1"/>
  <c r="QV25" i="7"/>
  <c r="QU25" i="7"/>
  <c r="QL25" i="7"/>
  <c r="PW25" i="7"/>
  <c r="PV25" i="7"/>
  <c r="PT25" i="7"/>
  <c r="PS25" i="7"/>
  <c r="PJ25" i="7"/>
  <c r="PE25" i="7"/>
  <c r="PD25" i="7"/>
  <c r="PA25" i="7"/>
  <c r="OZ25" i="7"/>
  <c r="OW25" i="7"/>
  <c r="OV25" i="7"/>
  <c r="OU25" i="7"/>
  <c r="PC25" i="7" s="1"/>
  <c r="OT25" i="7"/>
  <c r="PB25" i="7" s="1"/>
  <c r="OR25" i="7"/>
  <c r="OQ25" i="7"/>
  <c r="OH25" i="7"/>
  <c r="NS25" i="7"/>
  <c r="NR25" i="7"/>
  <c r="NP25" i="7"/>
  <c r="NO25" i="7"/>
  <c r="NF25" i="7"/>
  <c r="NA25" i="7"/>
  <c r="MZ25" i="7"/>
  <c r="MW25" i="7"/>
  <c r="MV25" i="7"/>
  <c r="MS25" i="7"/>
  <c r="MR25" i="7"/>
  <c r="MQ25" i="7"/>
  <c r="MY25" i="7" s="1"/>
  <c r="MP25" i="7"/>
  <c r="MX25" i="7" s="1"/>
  <c r="MN25" i="7"/>
  <c r="MM25" i="7"/>
  <c r="MD25" i="7"/>
  <c r="MC25" i="7"/>
  <c r="NE25" i="7" s="1"/>
  <c r="OG25" i="7" s="1"/>
  <c r="PI25" i="7" s="1"/>
  <c r="QK25" i="7" s="1"/>
  <c r="RM25" i="7" s="1"/>
  <c r="SO25" i="7" s="1"/>
  <c r="TQ25" i="7" s="1"/>
  <c r="US25" i="7" s="1"/>
  <c r="VU25" i="7" s="1"/>
  <c r="WW25" i="7" s="1"/>
  <c r="XY25" i="7" s="1"/>
  <c r="ZA25" i="7" s="1"/>
  <c r="AAC25" i="7" s="1"/>
  <c r="ABE25" i="7" s="1"/>
  <c r="ACG25" i="7" s="1"/>
  <c r="ADI25" i="7" s="1"/>
  <c r="AEK25" i="7" s="1"/>
  <c r="AFM25" i="7" s="1"/>
  <c r="AGO25" i="7" s="1"/>
  <c r="AHQ25" i="7" s="1"/>
  <c r="AIS25" i="7" s="1"/>
  <c r="AJU25" i="7" s="1"/>
  <c r="AKW25" i="7" s="1"/>
  <c r="ALY25" i="7" s="1"/>
  <c r="ANA25" i="7" s="1"/>
  <c r="AOC25" i="7" s="1"/>
  <c r="APE25" i="7" s="1"/>
  <c r="AQG25" i="7" s="1"/>
  <c r="ARI25" i="7" s="1"/>
  <c r="ASK25" i="7" s="1"/>
  <c r="ATM25" i="7" s="1"/>
  <c r="AUO25" i="7" s="1"/>
  <c r="AVQ25" i="7" s="1"/>
  <c r="AWS25" i="7" s="1"/>
  <c r="AXU25" i="7" s="1"/>
  <c r="AYW25" i="7" s="1"/>
  <c r="AZY25" i="7" s="1"/>
  <c r="BBA25" i="7" s="1"/>
  <c r="LS25" i="7"/>
  <c r="LR25" i="7"/>
  <c r="LO25" i="7"/>
  <c r="LN25" i="7"/>
  <c r="LL25" i="7"/>
  <c r="LK25" i="7"/>
  <c r="LB25" i="7"/>
  <c r="KW25" i="7"/>
  <c r="KV25" i="7"/>
  <c r="KS25" i="7"/>
  <c r="KR25" i="7"/>
  <c r="KO25" i="7"/>
  <c r="KN25" i="7"/>
  <c r="KM25" i="7"/>
  <c r="KU25" i="7" s="1"/>
  <c r="KL25" i="7"/>
  <c r="KT25" i="7" s="1"/>
  <c r="KJ25" i="7"/>
  <c r="KI25" i="7"/>
  <c r="JZ25" i="7"/>
  <c r="JW25" i="7"/>
  <c r="KY25" i="7" s="1"/>
  <c r="MA25" i="7" s="1"/>
  <c r="NC25" i="7" s="1"/>
  <c r="OE25" i="7" s="1"/>
  <c r="PG25" i="7" s="1"/>
  <c r="QI25" i="7" s="1"/>
  <c r="RK25" i="7" s="1"/>
  <c r="JN25" i="7"/>
  <c r="JK25" i="7"/>
  <c r="JJ25" i="7"/>
  <c r="JH25" i="7"/>
  <c r="JG25" i="7"/>
  <c r="IX25" i="7"/>
  <c r="IS25" i="7"/>
  <c r="IR25" i="7"/>
  <c r="IO25" i="7"/>
  <c r="IN25" i="7"/>
  <c r="IK25" i="7"/>
  <c r="IJ25" i="7"/>
  <c r="II25" i="7"/>
  <c r="IQ25" i="7" s="1"/>
  <c r="IH25" i="7"/>
  <c r="IP25" i="7" s="1"/>
  <c r="IF25" i="7"/>
  <c r="IE25" i="7"/>
  <c r="HV25" i="7"/>
  <c r="HG25" i="7"/>
  <c r="HF25" i="7"/>
  <c r="HD25" i="7"/>
  <c r="HC25" i="7"/>
  <c r="GT25" i="7"/>
  <c r="GM25" i="7"/>
  <c r="GK25" i="7"/>
  <c r="GG25" i="7"/>
  <c r="GF25" i="7"/>
  <c r="GE25" i="7"/>
  <c r="GO25" i="7" s="1"/>
  <c r="GD25" i="7"/>
  <c r="GB25" i="7"/>
  <c r="GA25" i="7"/>
  <c r="FR25" i="7"/>
  <c r="FQ25" i="7"/>
  <c r="GS25" i="7" s="1"/>
  <c r="HU25" i="7" s="1"/>
  <c r="IW25" i="7" s="1"/>
  <c r="JY25" i="7" s="1"/>
  <c r="LA25" i="7" s="1"/>
  <c r="FO25" i="7"/>
  <c r="GQ25" i="7" s="1"/>
  <c r="HS25" i="7" s="1"/>
  <c r="IU25" i="7" s="1"/>
  <c r="BBV24" i="7"/>
  <c r="BBU24" i="7"/>
  <c r="BBQ24" i="7"/>
  <c r="BBO24" i="7"/>
  <c r="BBN24" i="7"/>
  <c r="BBW24" i="7" s="1"/>
  <c r="BBL24" i="7"/>
  <c r="BBK24" i="7"/>
  <c r="BBB24" i="7"/>
  <c r="BAM24" i="7"/>
  <c r="BAL24" i="7"/>
  <c r="BAT24" i="7" s="1"/>
  <c r="BAJ24" i="7"/>
  <c r="BAI24" i="7"/>
  <c r="AZZ24" i="7"/>
  <c r="AZU24" i="7"/>
  <c r="AZK24" i="7"/>
  <c r="AZJ24" i="7"/>
  <c r="AZH24" i="7"/>
  <c r="AZG24" i="7"/>
  <c r="AYX24" i="7"/>
  <c r="AYQ24" i="7"/>
  <c r="AYO24" i="7"/>
  <c r="AYK24" i="7"/>
  <c r="AYJ24" i="7"/>
  <c r="AYI24" i="7"/>
  <c r="AYS24" i="7" s="1"/>
  <c r="AYH24" i="7"/>
  <c r="AYF24" i="7"/>
  <c r="AYE24" i="7"/>
  <c r="AXV24" i="7"/>
  <c r="AXN24" i="7"/>
  <c r="AXM24" i="7"/>
  <c r="AXI24" i="7"/>
  <c r="AXG24" i="7"/>
  <c r="AXF24" i="7"/>
  <c r="AXO24" i="7" s="1"/>
  <c r="AXD24" i="7"/>
  <c r="AXC24" i="7"/>
  <c r="AWT24" i="7"/>
  <c r="AWO24" i="7"/>
  <c r="AWN24" i="7"/>
  <c r="AWE24" i="7"/>
  <c r="AWD24" i="7"/>
  <c r="AWL24" i="7" s="1"/>
  <c r="AWB24" i="7"/>
  <c r="AWA24" i="7"/>
  <c r="AVR24" i="7"/>
  <c r="AVM24" i="7"/>
  <c r="AVK24" i="7"/>
  <c r="AVC24" i="7"/>
  <c r="AVB24" i="7"/>
  <c r="AUZ24" i="7"/>
  <c r="AUY24" i="7"/>
  <c r="AUP24" i="7"/>
  <c r="AUI24" i="7"/>
  <c r="AUG24" i="7"/>
  <c r="AUC24" i="7"/>
  <c r="AUB24" i="7"/>
  <c r="AUA24" i="7"/>
  <c r="AUK24" i="7" s="1"/>
  <c r="ATZ24" i="7"/>
  <c r="ATX24" i="7"/>
  <c r="ATW24" i="7"/>
  <c r="ATN24" i="7"/>
  <c r="ATF24" i="7"/>
  <c r="ATE24" i="7"/>
  <c r="ATA24" i="7"/>
  <c r="ASY24" i="7"/>
  <c r="ASX24" i="7"/>
  <c r="ATG24" i="7" s="1"/>
  <c r="ASV24" i="7"/>
  <c r="ASU24" i="7"/>
  <c r="ASL24" i="7"/>
  <c r="ASG24" i="7"/>
  <c r="ASF24" i="7"/>
  <c r="ASB24" i="7"/>
  <c r="ARW24" i="7"/>
  <c r="ARV24" i="7"/>
  <c r="ASD24" i="7" s="1"/>
  <c r="ART24" i="7"/>
  <c r="ARS24" i="7"/>
  <c r="ARJ24" i="7"/>
  <c r="ARC24" i="7"/>
  <c r="AQX24" i="7"/>
  <c r="AQU24" i="7"/>
  <c r="AQT24" i="7"/>
  <c r="AQR24" i="7"/>
  <c r="AQQ24" i="7"/>
  <c r="AQH24" i="7"/>
  <c r="AQA24" i="7"/>
  <c r="APY24" i="7"/>
  <c r="APU24" i="7"/>
  <c r="APT24" i="7"/>
  <c r="APS24" i="7"/>
  <c r="AQC24" i="7" s="1"/>
  <c r="APR24" i="7"/>
  <c r="APP24" i="7"/>
  <c r="APO24" i="7"/>
  <c r="APF24" i="7"/>
  <c r="AOX24" i="7"/>
  <c r="AOW24" i="7"/>
  <c r="AOS24" i="7"/>
  <c r="AOQ24" i="7"/>
  <c r="AOP24" i="7"/>
  <c r="AOY24" i="7" s="1"/>
  <c r="AON24" i="7"/>
  <c r="AOM24" i="7"/>
  <c r="AOD24" i="7"/>
  <c r="ANT24" i="7"/>
  <c r="ANO24" i="7"/>
  <c r="ANN24" i="7"/>
  <c r="ANL24" i="7"/>
  <c r="ANK24" i="7"/>
  <c r="ANB24" i="7"/>
  <c r="AMU24" i="7"/>
  <c r="AMP24" i="7"/>
  <c r="AMM24" i="7"/>
  <c r="AML24" i="7"/>
  <c r="AMJ24" i="7"/>
  <c r="AMI24" i="7"/>
  <c r="ALZ24" i="7"/>
  <c r="ALS24" i="7"/>
  <c r="ALQ24" i="7"/>
  <c r="ALM24" i="7"/>
  <c r="ALL24" i="7"/>
  <c r="ALK24" i="7"/>
  <c r="ALU24" i="7" s="1"/>
  <c r="ALJ24" i="7"/>
  <c r="ALH24" i="7"/>
  <c r="ALG24" i="7"/>
  <c r="AKX24" i="7"/>
  <c r="AKP24" i="7"/>
  <c r="AKO24" i="7"/>
  <c r="AKK24" i="7"/>
  <c r="AKI24" i="7"/>
  <c r="AKH24" i="7"/>
  <c r="AKQ24" i="7" s="1"/>
  <c r="AKF24" i="7"/>
  <c r="AKE24" i="7"/>
  <c r="AJV24" i="7"/>
  <c r="AJQ24" i="7"/>
  <c r="AJG24" i="7"/>
  <c r="AJF24" i="7"/>
  <c r="AJN24" i="7" s="1"/>
  <c r="AJD24" i="7"/>
  <c r="AJC24" i="7"/>
  <c r="AIT24" i="7"/>
  <c r="AIE24" i="7"/>
  <c r="AID24" i="7"/>
  <c r="AIB24" i="7"/>
  <c r="AIA24" i="7"/>
  <c r="AHR24" i="7"/>
  <c r="AHK24" i="7"/>
  <c r="AHI24" i="7"/>
  <c r="AHE24" i="7"/>
  <c r="AHD24" i="7"/>
  <c r="AHC24" i="7"/>
  <c r="AHM24" i="7" s="1"/>
  <c r="AHB24" i="7"/>
  <c r="AGZ24" i="7"/>
  <c r="AGY24" i="7"/>
  <c r="AGP24" i="7"/>
  <c r="AGH24" i="7"/>
  <c r="AGG24" i="7"/>
  <c r="AGC24" i="7"/>
  <c r="AGA24" i="7"/>
  <c r="AFZ24" i="7"/>
  <c r="AGI24" i="7" s="1"/>
  <c r="AFX24" i="7"/>
  <c r="AFW24" i="7"/>
  <c r="AFN24" i="7"/>
  <c r="AFI24" i="7"/>
  <c r="AFH24" i="7"/>
  <c r="AEY24" i="7"/>
  <c r="AEX24" i="7"/>
  <c r="AFF24" i="7" s="1"/>
  <c r="AEV24" i="7"/>
  <c r="AEU24" i="7"/>
  <c r="AEL24" i="7"/>
  <c r="AEG24" i="7"/>
  <c r="ADW24" i="7"/>
  <c r="ADV24" i="7"/>
  <c r="ADT24" i="7"/>
  <c r="ADS24" i="7"/>
  <c r="ADJ24" i="7"/>
  <c r="ADC24" i="7"/>
  <c r="ADA24" i="7"/>
  <c r="ACW24" i="7"/>
  <c r="ACV24" i="7"/>
  <c r="ACU24" i="7"/>
  <c r="ADE24" i="7" s="1"/>
  <c r="ACT24" i="7"/>
  <c r="ACR24" i="7"/>
  <c r="ACQ24" i="7"/>
  <c r="ACH24" i="7"/>
  <c r="ABZ24" i="7"/>
  <c r="ABY24" i="7"/>
  <c r="ABU24" i="7"/>
  <c r="ABS24" i="7"/>
  <c r="ABR24" i="7"/>
  <c r="ACA24" i="7" s="1"/>
  <c r="ABP24" i="7"/>
  <c r="ABO24" i="7"/>
  <c r="ABF24" i="7"/>
  <c r="ABA24" i="7"/>
  <c r="AAZ24" i="7"/>
  <c r="AAV24" i="7"/>
  <c r="AAQ24" i="7"/>
  <c r="AAP24" i="7"/>
  <c r="AAX24" i="7" s="1"/>
  <c r="AAN24" i="7"/>
  <c r="AAM24" i="7"/>
  <c r="AAD24" i="7"/>
  <c r="ZW24" i="7"/>
  <c r="ZR24" i="7"/>
  <c r="ZO24" i="7"/>
  <c r="ZN24" i="7"/>
  <c r="ZL24" i="7"/>
  <c r="ZK24" i="7"/>
  <c r="ZB24" i="7"/>
  <c r="YU24" i="7"/>
  <c r="YS24" i="7"/>
  <c r="YO24" i="7"/>
  <c r="YN24" i="7"/>
  <c r="YM24" i="7"/>
  <c r="YW24" i="7" s="1"/>
  <c r="YL24" i="7"/>
  <c r="YJ24" i="7"/>
  <c r="YI24" i="7"/>
  <c r="XZ24" i="7"/>
  <c r="XR24" i="7"/>
  <c r="XQ24" i="7"/>
  <c r="XM24" i="7"/>
  <c r="XK24" i="7"/>
  <c r="XJ24" i="7"/>
  <c r="XS24" i="7" s="1"/>
  <c r="XH24" i="7"/>
  <c r="XG24" i="7"/>
  <c r="WX24" i="7"/>
  <c r="WI24" i="7"/>
  <c r="WH24" i="7"/>
  <c r="WF24" i="7"/>
  <c r="WE24" i="7"/>
  <c r="VV24" i="7"/>
  <c r="VO24" i="7"/>
  <c r="VJ24" i="7"/>
  <c r="VG24" i="7"/>
  <c r="VF24" i="7"/>
  <c r="VD24" i="7"/>
  <c r="VC24" i="7"/>
  <c r="UT24" i="7"/>
  <c r="UM24" i="7"/>
  <c r="UK24" i="7"/>
  <c r="UG24" i="7"/>
  <c r="UF24" i="7"/>
  <c r="UE24" i="7"/>
  <c r="UO24" i="7" s="1"/>
  <c r="UD24" i="7"/>
  <c r="UB24" i="7"/>
  <c r="UA24" i="7"/>
  <c r="TR24" i="7"/>
  <c r="TJ24" i="7"/>
  <c r="TI24" i="7"/>
  <c r="TE24" i="7"/>
  <c r="TC24" i="7"/>
  <c r="TB24" i="7"/>
  <c r="TK24" i="7" s="1"/>
  <c r="SZ24" i="7"/>
  <c r="SY24" i="7"/>
  <c r="SP24" i="7"/>
  <c r="SA24" i="7"/>
  <c r="RZ24" i="7"/>
  <c r="SH24" i="7" s="1"/>
  <c r="RX24" i="7"/>
  <c r="RW24" i="7"/>
  <c r="RN24" i="7"/>
  <c r="RI24" i="7"/>
  <c r="QY24" i="7"/>
  <c r="QX24" i="7"/>
  <c r="QV24" i="7"/>
  <c r="QU24" i="7"/>
  <c r="QL24" i="7"/>
  <c r="QE24" i="7"/>
  <c r="QC24" i="7"/>
  <c r="PY24" i="7"/>
  <c r="PX24" i="7"/>
  <c r="PW24" i="7"/>
  <c r="QG24" i="7" s="1"/>
  <c r="PV24" i="7"/>
  <c r="PT24" i="7"/>
  <c r="PS24" i="7"/>
  <c r="PJ24" i="7"/>
  <c r="PB24" i="7"/>
  <c r="PA24" i="7"/>
  <c r="OW24" i="7"/>
  <c r="OU24" i="7"/>
  <c r="OT24" i="7"/>
  <c r="PC24" i="7" s="1"/>
  <c r="OR24" i="7"/>
  <c r="OQ24" i="7"/>
  <c r="OH24" i="7"/>
  <c r="OC24" i="7"/>
  <c r="OB24" i="7"/>
  <c r="NS24" i="7"/>
  <c r="NR24" i="7"/>
  <c r="NZ24" i="7" s="1"/>
  <c r="NP24" i="7"/>
  <c r="NO24" i="7"/>
  <c r="NF24" i="7"/>
  <c r="NA24" i="7"/>
  <c r="MY24" i="7"/>
  <c r="MQ24" i="7"/>
  <c r="MP24" i="7"/>
  <c r="MN24" i="7"/>
  <c r="MM24" i="7"/>
  <c r="MD24" i="7"/>
  <c r="LW24" i="7"/>
  <c r="LU24" i="7"/>
  <c r="LQ24" i="7"/>
  <c r="LP24" i="7"/>
  <c r="LO24" i="7"/>
  <c r="LY24" i="7" s="1"/>
  <c r="LN24" i="7"/>
  <c r="LL24" i="7"/>
  <c r="LK24" i="7"/>
  <c r="LB24" i="7"/>
  <c r="KT24" i="7"/>
  <c r="KS24" i="7"/>
  <c r="KO24" i="7"/>
  <c r="KM24" i="7"/>
  <c r="KL24" i="7"/>
  <c r="KU24" i="7" s="1"/>
  <c r="KJ24" i="7"/>
  <c r="KI24" i="7"/>
  <c r="JZ24" i="7"/>
  <c r="JU24" i="7"/>
  <c r="JT24" i="7"/>
  <c r="JP24" i="7"/>
  <c r="JK24" i="7"/>
  <c r="JJ24" i="7"/>
  <c r="JR24" i="7" s="1"/>
  <c r="JH24" i="7"/>
  <c r="JG24" i="7"/>
  <c r="IX24" i="7"/>
  <c r="IQ24" i="7"/>
  <c r="IL24" i="7"/>
  <c r="II24" i="7"/>
  <c r="IH24" i="7"/>
  <c r="IF24" i="7"/>
  <c r="IE24" i="7"/>
  <c r="HV24" i="7"/>
  <c r="HO24" i="7"/>
  <c r="HM24" i="7"/>
  <c r="HI24" i="7"/>
  <c r="HH24" i="7"/>
  <c r="HG24" i="7"/>
  <c r="HQ24" i="7" s="1"/>
  <c r="HF24" i="7"/>
  <c r="HD24" i="7"/>
  <c r="HC24" i="7"/>
  <c r="GT24" i="7"/>
  <c r="GS24" i="7"/>
  <c r="HU24" i="7" s="1"/>
  <c r="IW24" i="7" s="1"/>
  <c r="JY24" i="7" s="1"/>
  <c r="LA24" i="7" s="1"/>
  <c r="MC24" i="7" s="1"/>
  <c r="NE24" i="7" s="1"/>
  <c r="OG24" i="7" s="1"/>
  <c r="PI24" i="7" s="1"/>
  <c r="QK24" i="7" s="1"/>
  <c r="RM24" i="7" s="1"/>
  <c r="SO24" i="7" s="1"/>
  <c r="TQ24" i="7" s="1"/>
  <c r="US24" i="7" s="1"/>
  <c r="VU24" i="7" s="1"/>
  <c r="WW24" i="7" s="1"/>
  <c r="XY24" i="7" s="1"/>
  <c r="ZA24" i="7" s="1"/>
  <c r="AAC24" i="7" s="1"/>
  <c r="ABE24" i="7" s="1"/>
  <c r="ACG24" i="7" s="1"/>
  <c r="ADI24" i="7" s="1"/>
  <c r="AEK24" i="7" s="1"/>
  <c r="AFM24" i="7" s="1"/>
  <c r="AGO24" i="7" s="1"/>
  <c r="AHQ24" i="7" s="1"/>
  <c r="AIS24" i="7" s="1"/>
  <c r="AJU24" i="7" s="1"/>
  <c r="AKW24" i="7" s="1"/>
  <c r="ALY24" i="7" s="1"/>
  <c r="ANA24" i="7" s="1"/>
  <c r="AOC24" i="7" s="1"/>
  <c r="APE24" i="7" s="1"/>
  <c r="AQG24" i="7" s="1"/>
  <c r="ARI24" i="7" s="1"/>
  <c r="ASK24" i="7" s="1"/>
  <c r="ATM24" i="7" s="1"/>
  <c r="AUO24" i="7" s="1"/>
  <c r="AVQ24" i="7" s="1"/>
  <c r="AWS24" i="7" s="1"/>
  <c r="AXU24" i="7" s="1"/>
  <c r="AYW24" i="7" s="1"/>
  <c r="AZY24" i="7" s="1"/>
  <c r="BBA24" i="7" s="1"/>
  <c r="GQ24" i="7"/>
  <c r="HS24" i="7" s="1"/>
  <c r="IU24" i="7" s="1"/>
  <c r="JW24" i="7" s="1"/>
  <c r="KY24" i="7" s="1"/>
  <c r="MA24" i="7" s="1"/>
  <c r="NC24" i="7" s="1"/>
  <c r="OE24" i="7" s="1"/>
  <c r="PG24" i="7" s="1"/>
  <c r="QI24" i="7" s="1"/>
  <c r="RK24" i="7" s="1"/>
  <c r="SM24" i="7" s="1"/>
  <c r="TO24" i="7" s="1"/>
  <c r="UQ24" i="7" s="1"/>
  <c r="VS24" i="7" s="1"/>
  <c r="WU24" i="7" s="1"/>
  <c r="XW24" i="7" s="1"/>
  <c r="YY24" i="7" s="1"/>
  <c r="AAA24" i="7" s="1"/>
  <c r="ABC24" i="7" s="1"/>
  <c r="ACE24" i="7" s="1"/>
  <c r="ADG24" i="7" s="1"/>
  <c r="AEI24" i="7" s="1"/>
  <c r="AFK24" i="7" s="1"/>
  <c r="AGM24" i="7" s="1"/>
  <c r="AHO24" i="7" s="1"/>
  <c r="AIQ24" i="7" s="1"/>
  <c r="AJS24" i="7" s="1"/>
  <c r="AKU24" i="7" s="1"/>
  <c r="ALW24" i="7" s="1"/>
  <c r="AMY24" i="7" s="1"/>
  <c r="AOA24" i="7" s="1"/>
  <c r="APC24" i="7" s="1"/>
  <c r="AQE24" i="7" s="1"/>
  <c r="ARG24" i="7" s="1"/>
  <c r="ASI24" i="7" s="1"/>
  <c r="ATK24" i="7" s="1"/>
  <c r="AUM24" i="7" s="1"/>
  <c r="AVO24" i="7" s="1"/>
  <c r="AWQ24" i="7" s="1"/>
  <c r="AXS24" i="7" s="1"/>
  <c r="AYU24" i="7" s="1"/>
  <c r="AZW24" i="7" s="1"/>
  <c r="BAY24" i="7" s="1"/>
  <c r="GL24" i="7"/>
  <c r="GK24" i="7"/>
  <c r="GG24" i="7"/>
  <c r="GE24" i="7"/>
  <c r="GD24" i="7"/>
  <c r="GM24" i="7" s="1"/>
  <c r="GB24" i="7"/>
  <c r="GA24" i="7"/>
  <c r="FR24" i="7"/>
  <c r="FQ24" i="7"/>
  <c r="FO24" i="7"/>
  <c r="BBO23" i="7"/>
  <c r="BBN23" i="7"/>
  <c r="BBL23" i="7"/>
  <c r="BBK23" i="7"/>
  <c r="BBB23" i="7"/>
  <c r="BAM23" i="7"/>
  <c r="BAL23" i="7"/>
  <c r="BAJ23" i="7"/>
  <c r="BAI23" i="7"/>
  <c r="AZZ23" i="7"/>
  <c r="AZT23" i="7"/>
  <c r="AZS23" i="7"/>
  <c r="AZQ23" i="7"/>
  <c r="AZO23" i="7"/>
  <c r="AZM23" i="7"/>
  <c r="AZL23" i="7"/>
  <c r="AZK23" i="7"/>
  <c r="AZU23" i="7" s="1"/>
  <c r="AZJ23" i="7"/>
  <c r="AZR23" i="7" s="1"/>
  <c r="AZH23" i="7"/>
  <c r="AZG23" i="7"/>
  <c r="AYX23" i="7"/>
  <c r="AYQ23" i="7"/>
  <c r="AYP23" i="7"/>
  <c r="AYL23" i="7"/>
  <c r="AYK23" i="7"/>
  <c r="AYI23" i="7"/>
  <c r="AYO23" i="7" s="1"/>
  <c r="AYH23" i="7"/>
  <c r="AYF23" i="7"/>
  <c r="AYE23" i="7"/>
  <c r="AXV23" i="7"/>
  <c r="AXQ23" i="7"/>
  <c r="AXM23" i="7"/>
  <c r="AXL23" i="7"/>
  <c r="AXG23" i="7"/>
  <c r="AXF23" i="7"/>
  <c r="AXD23" i="7"/>
  <c r="AXC23" i="7"/>
  <c r="AWT23" i="7"/>
  <c r="AWO23" i="7"/>
  <c r="AWI23" i="7"/>
  <c r="AWE23" i="7"/>
  <c r="AWD23" i="7"/>
  <c r="AWB23" i="7"/>
  <c r="AWA23" i="7"/>
  <c r="AVR23" i="7"/>
  <c r="AVL23" i="7"/>
  <c r="AVK23" i="7"/>
  <c r="AVI23" i="7"/>
  <c r="AVG23" i="7"/>
  <c r="AVE23" i="7"/>
  <c r="AVD23" i="7"/>
  <c r="AVC23" i="7"/>
  <c r="AVM23" i="7" s="1"/>
  <c r="AVB23" i="7"/>
  <c r="AVJ23" i="7" s="1"/>
  <c r="AUZ23" i="7"/>
  <c r="AUY23" i="7"/>
  <c r="AUP23" i="7"/>
  <c r="AUI23" i="7"/>
  <c r="AUH23" i="7"/>
  <c r="AUD23" i="7"/>
  <c r="AUC23" i="7"/>
  <c r="AUA23" i="7"/>
  <c r="AUG23" i="7" s="1"/>
  <c r="ATZ23" i="7"/>
  <c r="ATX23" i="7"/>
  <c r="ATW23" i="7"/>
  <c r="ATN23" i="7"/>
  <c r="ATI23" i="7"/>
  <c r="ATD23" i="7"/>
  <c r="ASZ23" i="7"/>
  <c r="ASY23" i="7"/>
  <c r="ASX23" i="7"/>
  <c r="ASV23" i="7"/>
  <c r="ASU23" i="7"/>
  <c r="ASL23" i="7"/>
  <c r="ASC23" i="7"/>
  <c r="ASA23" i="7"/>
  <c r="ARW23" i="7"/>
  <c r="ARV23" i="7"/>
  <c r="ART23" i="7"/>
  <c r="ARS23" i="7"/>
  <c r="ARJ23" i="7"/>
  <c r="ARD23" i="7"/>
  <c r="ARC23" i="7"/>
  <c r="ARA23" i="7"/>
  <c r="AQY23" i="7"/>
  <c r="AQW23" i="7"/>
  <c r="AQV23" i="7"/>
  <c r="AQU23" i="7"/>
  <c r="ARE23" i="7" s="1"/>
  <c r="AQT23" i="7"/>
  <c r="ARB23" i="7" s="1"/>
  <c r="AQR23" i="7"/>
  <c r="AQQ23" i="7"/>
  <c r="AQH23" i="7"/>
  <c r="AQA23" i="7"/>
  <c r="APZ23" i="7"/>
  <c r="APV23" i="7"/>
  <c r="APU23" i="7"/>
  <c r="APS23" i="7"/>
  <c r="APY23" i="7" s="1"/>
  <c r="APR23" i="7"/>
  <c r="APP23" i="7"/>
  <c r="APO23" i="7"/>
  <c r="APF23" i="7"/>
  <c r="AOQ23" i="7"/>
  <c r="AOP23" i="7"/>
  <c r="AON23" i="7"/>
  <c r="AOM23" i="7"/>
  <c r="AOD23" i="7"/>
  <c r="ANO23" i="7"/>
  <c r="ANN23" i="7"/>
  <c r="ANL23" i="7"/>
  <c r="ANK23" i="7"/>
  <c r="ANB23" i="7"/>
  <c r="AMV23" i="7"/>
  <c r="AMU23" i="7"/>
  <c r="AMS23" i="7"/>
  <c r="AMQ23" i="7"/>
  <c r="AMO23" i="7"/>
  <c r="AMN23" i="7"/>
  <c r="AMM23" i="7"/>
  <c r="AMW23" i="7" s="1"/>
  <c r="AML23" i="7"/>
  <c r="AMT23" i="7" s="1"/>
  <c r="AMJ23" i="7"/>
  <c r="AMI23" i="7"/>
  <c r="ALZ23" i="7"/>
  <c r="ALS23" i="7"/>
  <c r="ALR23" i="7"/>
  <c r="ALN23" i="7"/>
  <c r="ALM23" i="7"/>
  <c r="ALK23" i="7"/>
  <c r="ALQ23" i="7" s="1"/>
  <c r="ALJ23" i="7"/>
  <c r="ALH23" i="7"/>
  <c r="ALG23" i="7"/>
  <c r="AKX23" i="7"/>
  <c r="AKI23" i="7"/>
  <c r="AKH23" i="7"/>
  <c r="AKF23" i="7"/>
  <c r="AKE23" i="7"/>
  <c r="AJV23" i="7"/>
  <c r="AJG23" i="7"/>
  <c r="AJF23" i="7"/>
  <c r="AJD23" i="7"/>
  <c r="AJC23" i="7"/>
  <c r="AIT23" i="7"/>
  <c r="AIN23" i="7"/>
  <c r="AIM23" i="7"/>
  <c r="AIK23" i="7"/>
  <c r="AII23" i="7"/>
  <c r="AIG23" i="7"/>
  <c r="AIF23" i="7"/>
  <c r="AIE23" i="7"/>
  <c r="AIO23" i="7" s="1"/>
  <c r="AID23" i="7"/>
  <c r="AIL23" i="7" s="1"/>
  <c r="AIB23" i="7"/>
  <c r="AIA23" i="7"/>
  <c r="AHR23" i="7"/>
  <c r="AHK23" i="7"/>
  <c r="AHJ23" i="7"/>
  <c r="AHF23" i="7"/>
  <c r="AHE23" i="7"/>
  <c r="AHC23" i="7"/>
  <c r="AHI23" i="7" s="1"/>
  <c r="AHB23" i="7"/>
  <c r="AGZ23" i="7"/>
  <c r="AGY23" i="7"/>
  <c r="AGP23" i="7"/>
  <c r="AGK23" i="7"/>
  <c r="AGG23" i="7"/>
  <c r="AGF23" i="7"/>
  <c r="AGA23" i="7"/>
  <c r="AFZ23" i="7"/>
  <c r="AFX23" i="7"/>
  <c r="AFW23" i="7"/>
  <c r="AFN23" i="7"/>
  <c r="AFI23" i="7"/>
  <c r="AFC23" i="7"/>
  <c r="AEY23" i="7"/>
  <c r="AEX23" i="7"/>
  <c r="AEV23" i="7"/>
  <c r="AEU23" i="7"/>
  <c r="AEL23" i="7"/>
  <c r="AEF23" i="7"/>
  <c r="AEE23" i="7"/>
  <c r="AEC23" i="7"/>
  <c r="AEA23" i="7"/>
  <c r="ADY23" i="7"/>
  <c r="ADX23" i="7"/>
  <c r="ADW23" i="7"/>
  <c r="AEG23" i="7" s="1"/>
  <c r="ADV23" i="7"/>
  <c r="AED23" i="7" s="1"/>
  <c r="ADT23" i="7"/>
  <c r="ADS23" i="7"/>
  <c r="ADJ23" i="7"/>
  <c r="ADC23" i="7"/>
  <c r="ADB23" i="7"/>
  <c r="ACX23" i="7"/>
  <c r="ACW23" i="7"/>
  <c r="ACU23" i="7"/>
  <c r="ADA23" i="7" s="1"/>
  <c r="ACT23" i="7"/>
  <c r="ACR23" i="7"/>
  <c r="ACQ23" i="7"/>
  <c r="ACH23" i="7"/>
  <c r="ACC23" i="7"/>
  <c r="ABX23" i="7"/>
  <c r="ABT23" i="7"/>
  <c r="ABS23" i="7"/>
  <c r="ABR23" i="7"/>
  <c r="ABP23" i="7"/>
  <c r="ABO23" i="7"/>
  <c r="ABF23" i="7"/>
  <c r="AAW23" i="7"/>
  <c r="AAU23" i="7"/>
  <c r="AAQ23" i="7"/>
  <c r="AAP23" i="7"/>
  <c r="AAN23" i="7"/>
  <c r="AAM23" i="7"/>
  <c r="AAD23" i="7"/>
  <c r="ZX23" i="7"/>
  <c r="ZW23" i="7"/>
  <c r="ZU23" i="7"/>
  <c r="ZS23" i="7"/>
  <c r="ZQ23" i="7"/>
  <c r="ZP23" i="7"/>
  <c r="ZO23" i="7"/>
  <c r="ZY23" i="7" s="1"/>
  <c r="ZN23" i="7"/>
  <c r="ZV23" i="7" s="1"/>
  <c r="ZL23" i="7"/>
  <c r="ZK23" i="7"/>
  <c r="ZB23" i="7"/>
  <c r="YU23" i="7"/>
  <c r="YT23" i="7"/>
  <c r="YP23" i="7"/>
  <c r="YO23" i="7"/>
  <c r="YM23" i="7"/>
  <c r="YS23" i="7" s="1"/>
  <c r="YL23" i="7"/>
  <c r="YJ23" i="7"/>
  <c r="YI23" i="7"/>
  <c r="XZ23" i="7"/>
  <c r="XK23" i="7"/>
  <c r="XJ23" i="7"/>
  <c r="XH23" i="7"/>
  <c r="XG23" i="7"/>
  <c r="WX23" i="7"/>
  <c r="WI23" i="7"/>
  <c r="WH23" i="7"/>
  <c r="WF23" i="7"/>
  <c r="WE23" i="7"/>
  <c r="VV23" i="7"/>
  <c r="VP23" i="7"/>
  <c r="VO23" i="7"/>
  <c r="VM23" i="7"/>
  <c r="VK23" i="7"/>
  <c r="VI23" i="7"/>
  <c r="VH23" i="7"/>
  <c r="VG23" i="7"/>
  <c r="VQ23" i="7" s="1"/>
  <c r="VF23" i="7"/>
  <c r="VN23" i="7" s="1"/>
  <c r="VD23" i="7"/>
  <c r="VC23" i="7"/>
  <c r="UT23" i="7"/>
  <c r="UM23" i="7"/>
  <c r="UL23" i="7"/>
  <c r="UH23" i="7"/>
  <c r="UG23" i="7"/>
  <c r="UE23" i="7"/>
  <c r="UK23" i="7" s="1"/>
  <c r="UD23" i="7"/>
  <c r="UB23" i="7"/>
  <c r="UA23" i="7"/>
  <c r="TR23" i="7"/>
  <c r="TC23" i="7"/>
  <c r="TB23" i="7"/>
  <c r="SZ23" i="7"/>
  <c r="SY23" i="7"/>
  <c r="SP23" i="7"/>
  <c r="SA23" i="7"/>
  <c r="RZ23" i="7"/>
  <c r="RX23" i="7"/>
  <c r="RW23" i="7"/>
  <c r="RN23" i="7"/>
  <c r="RH23" i="7"/>
  <c r="RG23" i="7"/>
  <c r="RE23" i="7"/>
  <c r="RC23" i="7"/>
  <c r="RA23" i="7"/>
  <c r="QZ23" i="7"/>
  <c r="QY23" i="7"/>
  <c r="RI23" i="7" s="1"/>
  <c r="QX23" i="7"/>
  <c r="RF23" i="7" s="1"/>
  <c r="QV23" i="7"/>
  <c r="QU23" i="7"/>
  <c r="QL23" i="7"/>
  <c r="QK23" i="7"/>
  <c r="RM23" i="7" s="1"/>
  <c r="SO23" i="7" s="1"/>
  <c r="TQ23" i="7" s="1"/>
  <c r="US23" i="7" s="1"/>
  <c r="VU23" i="7" s="1"/>
  <c r="WW23" i="7" s="1"/>
  <c r="XY23" i="7" s="1"/>
  <c r="ZA23" i="7" s="1"/>
  <c r="AAC23" i="7" s="1"/>
  <c r="ABE23" i="7" s="1"/>
  <c r="ACG23" i="7" s="1"/>
  <c r="ADI23" i="7" s="1"/>
  <c r="AEK23" i="7" s="1"/>
  <c r="AFM23" i="7" s="1"/>
  <c r="AGO23" i="7" s="1"/>
  <c r="AHQ23" i="7" s="1"/>
  <c r="AIS23" i="7" s="1"/>
  <c r="AJU23" i="7" s="1"/>
  <c r="AKW23" i="7" s="1"/>
  <c r="ALY23" i="7" s="1"/>
  <c r="ANA23" i="7" s="1"/>
  <c r="AOC23" i="7" s="1"/>
  <c r="APE23" i="7" s="1"/>
  <c r="AQG23" i="7" s="1"/>
  <c r="ARI23" i="7" s="1"/>
  <c r="ASK23" i="7" s="1"/>
  <c r="ATM23" i="7" s="1"/>
  <c r="AUO23" i="7" s="1"/>
  <c r="AVQ23" i="7" s="1"/>
  <c r="AWS23" i="7" s="1"/>
  <c r="AXU23" i="7" s="1"/>
  <c r="AYW23" i="7" s="1"/>
  <c r="AZY23" i="7" s="1"/>
  <c r="BBA23" i="7" s="1"/>
  <c r="QE23" i="7"/>
  <c r="QD23" i="7"/>
  <c r="PZ23" i="7"/>
  <c r="PY23" i="7"/>
  <c r="PW23" i="7"/>
  <c r="QC23" i="7" s="1"/>
  <c r="PV23" i="7"/>
  <c r="PT23" i="7"/>
  <c r="PS23" i="7"/>
  <c r="PJ23" i="7"/>
  <c r="PE23" i="7"/>
  <c r="PA23" i="7"/>
  <c r="OZ23" i="7"/>
  <c r="OU23" i="7"/>
  <c r="OT23" i="7"/>
  <c r="OR23" i="7"/>
  <c r="OQ23" i="7"/>
  <c r="OH23" i="7"/>
  <c r="OC23" i="7"/>
  <c r="NW23" i="7"/>
  <c r="NS23" i="7"/>
  <c r="NR23" i="7"/>
  <c r="NP23" i="7"/>
  <c r="NO23" i="7"/>
  <c r="NF23" i="7"/>
  <c r="MZ23" i="7"/>
  <c r="MY23" i="7"/>
  <c r="MW23" i="7"/>
  <c r="MU23" i="7"/>
  <c r="MS23" i="7"/>
  <c r="MR23" i="7"/>
  <c r="MQ23" i="7"/>
  <c r="NA23" i="7" s="1"/>
  <c r="MP23" i="7"/>
  <c r="MX23" i="7" s="1"/>
  <c r="MN23" i="7"/>
  <c r="MM23" i="7"/>
  <c r="MD23" i="7"/>
  <c r="LW23" i="7"/>
  <c r="LV23" i="7"/>
  <c r="LR23" i="7"/>
  <c r="LQ23" i="7"/>
  <c r="LO23" i="7"/>
  <c r="LU23" i="7" s="1"/>
  <c r="LN23" i="7"/>
  <c r="LL23" i="7"/>
  <c r="LK23" i="7"/>
  <c r="LB23" i="7"/>
  <c r="KW23" i="7"/>
  <c r="KR23" i="7"/>
  <c r="KN23" i="7"/>
  <c r="KM23" i="7"/>
  <c r="KL23" i="7"/>
  <c r="KJ23" i="7"/>
  <c r="KI23" i="7"/>
  <c r="JZ23" i="7"/>
  <c r="JQ23" i="7"/>
  <c r="JO23" i="7"/>
  <c r="JK23" i="7"/>
  <c r="JJ23" i="7"/>
  <c r="JH23" i="7"/>
  <c r="JG23" i="7"/>
  <c r="IX23" i="7"/>
  <c r="IR23" i="7"/>
  <c r="IQ23" i="7"/>
  <c r="IO23" i="7"/>
  <c r="IM23" i="7"/>
  <c r="IK23" i="7"/>
  <c r="IJ23" i="7"/>
  <c r="II23" i="7"/>
  <c r="IS23" i="7" s="1"/>
  <c r="IH23" i="7"/>
  <c r="IP23" i="7" s="1"/>
  <c r="IF23" i="7"/>
  <c r="IE23" i="7"/>
  <c r="HV23" i="7"/>
  <c r="HU23" i="7"/>
  <c r="IW23" i="7" s="1"/>
  <c r="JY23" i="7" s="1"/>
  <c r="LA23" i="7" s="1"/>
  <c r="MC23" i="7" s="1"/>
  <c r="NE23" i="7" s="1"/>
  <c r="OG23" i="7" s="1"/>
  <c r="PI23" i="7" s="1"/>
  <c r="HO23" i="7"/>
  <c r="HN23" i="7"/>
  <c r="HJ23" i="7"/>
  <c r="HI23" i="7"/>
  <c r="HG23" i="7"/>
  <c r="HM23" i="7" s="1"/>
  <c r="HF23" i="7"/>
  <c r="HD23" i="7"/>
  <c r="HC23" i="7"/>
  <c r="GT23" i="7"/>
  <c r="GS23" i="7"/>
  <c r="GE23" i="7"/>
  <c r="GD23" i="7"/>
  <c r="GB23" i="7"/>
  <c r="GA23" i="7"/>
  <c r="FR23" i="7"/>
  <c r="FQ23" i="7"/>
  <c r="FO23" i="7"/>
  <c r="GQ23" i="7" s="1"/>
  <c r="HS23" i="7" s="1"/>
  <c r="IU23" i="7" s="1"/>
  <c r="JW23" i="7" s="1"/>
  <c r="KY23" i="7" s="1"/>
  <c r="MA23" i="7" s="1"/>
  <c r="NC23" i="7" s="1"/>
  <c r="OE23" i="7" s="1"/>
  <c r="PG23" i="7" s="1"/>
  <c r="QI23" i="7" s="1"/>
  <c r="RK23" i="7" s="1"/>
  <c r="SM23" i="7" s="1"/>
  <c r="TO23" i="7" s="1"/>
  <c r="UQ23" i="7" s="1"/>
  <c r="VS23" i="7" s="1"/>
  <c r="WU23" i="7" s="1"/>
  <c r="XW23" i="7" s="1"/>
  <c r="YY23" i="7" s="1"/>
  <c r="AAA23" i="7" s="1"/>
  <c r="ABC23" i="7" s="1"/>
  <c r="ACE23" i="7" s="1"/>
  <c r="ADG23" i="7" s="1"/>
  <c r="AEI23" i="7" s="1"/>
  <c r="AFK23" i="7" s="1"/>
  <c r="AGM23" i="7" s="1"/>
  <c r="AHO23" i="7" s="1"/>
  <c r="AIQ23" i="7" s="1"/>
  <c r="AJS23" i="7" s="1"/>
  <c r="AKU23" i="7" s="1"/>
  <c r="ALW23" i="7" s="1"/>
  <c r="AMY23" i="7" s="1"/>
  <c r="AOA23" i="7" s="1"/>
  <c r="APC23" i="7" s="1"/>
  <c r="AQE23" i="7" s="1"/>
  <c r="ARG23" i="7" s="1"/>
  <c r="ASI23" i="7" s="1"/>
  <c r="ATK23" i="7" s="1"/>
  <c r="AUM23" i="7" s="1"/>
  <c r="AVO23" i="7" s="1"/>
  <c r="AWQ23" i="7" s="1"/>
  <c r="AXS23" i="7" s="1"/>
  <c r="AYU23" i="7" s="1"/>
  <c r="AZW23" i="7" s="1"/>
  <c r="BAY23" i="7" s="1"/>
  <c r="BBU22" i="7"/>
  <c r="BBS22" i="7"/>
  <c r="BBO22" i="7"/>
  <c r="BBN22" i="7"/>
  <c r="BBL22" i="7"/>
  <c r="BBK22" i="7"/>
  <c r="BBB22" i="7"/>
  <c r="BAV22" i="7"/>
  <c r="BAU22" i="7"/>
  <c r="BAS22" i="7"/>
  <c r="BAQ22" i="7"/>
  <c r="BAO22" i="7"/>
  <c r="BAN22" i="7"/>
  <c r="BAM22" i="7"/>
  <c r="BAW22" i="7" s="1"/>
  <c r="BAL22" i="7"/>
  <c r="BAT22" i="7" s="1"/>
  <c r="BAJ22" i="7"/>
  <c r="BAI22" i="7"/>
  <c r="AZZ22" i="7"/>
  <c r="AZS22" i="7"/>
  <c r="AZR22" i="7"/>
  <c r="AZN22" i="7"/>
  <c r="AZM22" i="7"/>
  <c r="AZK22" i="7"/>
  <c r="AZQ22" i="7" s="1"/>
  <c r="AZJ22" i="7"/>
  <c r="AZH22" i="7"/>
  <c r="AZG22" i="7"/>
  <c r="AYX22" i="7"/>
  <c r="AYO22" i="7"/>
  <c r="AYN22" i="7"/>
  <c r="AYJ22" i="7"/>
  <c r="AYI22" i="7"/>
  <c r="AYH22" i="7"/>
  <c r="AYF22" i="7"/>
  <c r="AYE22" i="7"/>
  <c r="AXV22" i="7"/>
  <c r="AXG22" i="7"/>
  <c r="AXF22" i="7"/>
  <c r="AXD22" i="7"/>
  <c r="AXC22" i="7"/>
  <c r="AWT22" i="7"/>
  <c r="AWN22" i="7"/>
  <c r="AWM22" i="7"/>
  <c r="AWK22" i="7"/>
  <c r="AWI22" i="7"/>
  <c r="AWG22" i="7"/>
  <c r="AWF22" i="7"/>
  <c r="AWE22" i="7"/>
  <c r="AWO22" i="7" s="1"/>
  <c r="AWD22" i="7"/>
  <c r="AWL22" i="7" s="1"/>
  <c r="AWB22" i="7"/>
  <c r="AWA22" i="7"/>
  <c r="AVR22" i="7"/>
  <c r="AVK22" i="7"/>
  <c r="AVJ22" i="7"/>
  <c r="AVF22" i="7"/>
  <c r="AVE22" i="7"/>
  <c r="AVC22" i="7"/>
  <c r="AVI22" i="7" s="1"/>
  <c r="AVB22" i="7"/>
  <c r="AUZ22" i="7"/>
  <c r="AUY22" i="7"/>
  <c r="AUP22" i="7"/>
  <c r="AUK22" i="7"/>
  <c r="AUA22" i="7"/>
  <c r="ATZ22" i="7"/>
  <c r="ATX22" i="7"/>
  <c r="ATW22" i="7"/>
  <c r="ATN22" i="7"/>
  <c r="ASY22" i="7"/>
  <c r="ASX22" i="7"/>
  <c r="ASV22" i="7"/>
  <c r="ASU22" i="7"/>
  <c r="ASL22" i="7"/>
  <c r="ASF22" i="7"/>
  <c r="ASE22" i="7"/>
  <c r="ASC22" i="7"/>
  <c r="ASA22" i="7"/>
  <c r="ARY22" i="7"/>
  <c r="ARX22" i="7"/>
  <c r="ARW22" i="7"/>
  <c r="ASG22" i="7" s="1"/>
  <c r="ARV22" i="7"/>
  <c r="ASD22" i="7" s="1"/>
  <c r="ART22" i="7"/>
  <c r="ARS22" i="7"/>
  <c r="ARJ22" i="7"/>
  <c r="ARC22" i="7"/>
  <c r="ARB22" i="7"/>
  <c r="AQX22" i="7"/>
  <c r="AQW22" i="7"/>
  <c r="AQU22" i="7"/>
  <c r="ARA22" i="7" s="1"/>
  <c r="AQT22" i="7"/>
  <c r="AQR22" i="7"/>
  <c r="AQQ22" i="7"/>
  <c r="AQH22" i="7"/>
  <c r="APY22" i="7"/>
  <c r="APX22" i="7"/>
  <c r="APT22" i="7"/>
  <c r="APS22" i="7"/>
  <c r="APR22" i="7"/>
  <c r="APP22" i="7"/>
  <c r="APO22" i="7"/>
  <c r="APF22" i="7"/>
  <c r="APA22" i="7"/>
  <c r="AOW22" i="7"/>
  <c r="AOQ22" i="7"/>
  <c r="AOP22" i="7"/>
  <c r="AON22" i="7"/>
  <c r="AOM22" i="7"/>
  <c r="AOD22" i="7"/>
  <c r="ANX22" i="7"/>
  <c r="ANW22" i="7"/>
  <c r="ANU22" i="7"/>
  <c r="ANS22" i="7"/>
  <c r="ANQ22" i="7"/>
  <c r="ANP22" i="7"/>
  <c r="ANO22" i="7"/>
  <c r="ANY22" i="7" s="1"/>
  <c r="ANN22" i="7"/>
  <c r="ANV22" i="7" s="1"/>
  <c r="ANL22" i="7"/>
  <c r="ANK22" i="7"/>
  <c r="ANB22" i="7"/>
  <c r="AMU22" i="7"/>
  <c r="AMT22" i="7"/>
  <c r="AMP22" i="7"/>
  <c r="AMO22" i="7"/>
  <c r="AMM22" i="7"/>
  <c r="AMS22" i="7" s="1"/>
  <c r="AML22" i="7"/>
  <c r="AMJ22" i="7"/>
  <c r="AMI22" i="7"/>
  <c r="ALZ22" i="7"/>
  <c r="ALU22" i="7"/>
  <c r="ALQ22" i="7"/>
  <c r="ALL22" i="7"/>
  <c r="ALK22" i="7"/>
  <c r="ALJ22" i="7"/>
  <c r="ALH22" i="7"/>
  <c r="ALG22" i="7"/>
  <c r="AKX22" i="7"/>
  <c r="AKO22" i="7"/>
  <c r="AKM22" i="7"/>
  <c r="AKI22" i="7"/>
  <c r="AKH22" i="7"/>
  <c r="AKF22" i="7"/>
  <c r="AKE22" i="7"/>
  <c r="AJV22" i="7"/>
  <c r="AJP22" i="7"/>
  <c r="AJO22" i="7"/>
  <c r="AJM22" i="7"/>
  <c r="AJK22" i="7"/>
  <c r="AJI22" i="7"/>
  <c r="AJH22" i="7"/>
  <c r="AJG22" i="7"/>
  <c r="AJQ22" i="7" s="1"/>
  <c r="AJF22" i="7"/>
  <c r="AJN22" i="7" s="1"/>
  <c r="AJD22" i="7"/>
  <c r="AJC22" i="7"/>
  <c r="AIT22" i="7"/>
  <c r="AIM22" i="7"/>
  <c r="AIL22" i="7"/>
  <c r="AIH22" i="7"/>
  <c r="AIG22" i="7"/>
  <c r="AIE22" i="7"/>
  <c r="AIK22" i="7" s="1"/>
  <c r="AID22" i="7"/>
  <c r="AIB22" i="7"/>
  <c r="AIA22" i="7"/>
  <c r="AHR22" i="7"/>
  <c r="AHI22" i="7"/>
  <c r="AHH22" i="7"/>
  <c r="AHD22" i="7"/>
  <c r="AHC22" i="7"/>
  <c r="AHB22" i="7"/>
  <c r="AGZ22" i="7"/>
  <c r="AGY22" i="7"/>
  <c r="AGP22" i="7"/>
  <c r="AGA22" i="7"/>
  <c r="AFZ22" i="7"/>
  <c r="AFX22" i="7"/>
  <c r="AFW22" i="7"/>
  <c r="AFN22" i="7"/>
  <c r="AFH22" i="7"/>
  <c r="AFG22" i="7"/>
  <c r="AFE22" i="7"/>
  <c r="AFC22" i="7"/>
  <c r="AFA22" i="7"/>
  <c r="AEZ22" i="7"/>
  <c r="AEY22" i="7"/>
  <c r="AFI22" i="7" s="1"/>
  <c r="AEX22" i="7"/>
  <c r="AFF22" i="7" s="1"/>
  <c r="AEV22" i="7"/>
  <c r="AEU22" i="7"/>
  <c r="AEL22" i="7"/>
  <c r="AEE22" i="7"/>
  <c r="AED22" i="7"/>
  <c r="ADZ22" i="7"/>
  <c r="ADY22" i="7"/>
  <c r="ADW22" i="7"/>
  <c r="AEC22" i="7" s="1"/>
  <c r="ADV22" i="7"/>
  <c r="ADT22" i="7"/>
  <c r="ADS22" i="7"/>
  <c r="ADJ22" i="7"/>
  <c r="ACU22" i="7"/>
  <c r="ADE22" i="7" s="1"/>
  <c r="ACT22" i="7"/>
  <c r="ACR22" i="7"/>
  <c r="ACQ22" i="7"/>
  <c r="ACH22" i="7"/>
  <c r="ACE22" i="7"/>
  <c r="ADG22" i="7" s="1"/>
  <c r="AEI22" i="7" s="1"/>
  <c r="AFK22" i="7" s="1"/>
  <c r="AGM22" i="7" s="1"/>
  <c r="AHO22" i="7" s="1"/>
  <c r="AIQ22" i="7" s="1"/>
  <c r="AJS22" i="7" s="1"/>
  <c r="AKU22" i="7" s="1"/>
  <c r="ALW22" i="7" s="1"/>
  <c r="AMY22" i="7" s="1"/>
  <c r="AOA22" i="7" s="1"/>
  <c r="APC22" i="7" s="1"/>
  <c r="AQE22" i="7" s="1"/>
  <c r="ARG22" i="7" s="1"/>
  <c r="ASI22" i="7" s="1"/>
  <c r="ATK22" i="7" s="1"/>
  <c r="AUM22" i="7" s="1"/>
  <c r="AVO22" i="7" s="1"/>
  <c r="AWQ22" i="7" s="1"/>
  <c r="AXS22" i="7" s="1"/>
  <c r="AYU22" i="7" s="1"/>
  <c r="AZW22" i="7" s="1"/>
  <c r="BAY22" i="7" s="1"/>
  <c r="ABS22" i="7"/>
  <c r="ABR22" i="7"/>
  <c r="ABP22" i="7"/>
  <c r="ABO22" i="7"/>
  <c r="ABF22" i="7"/>
  <c r="AAZ22" i="7"/>
  <c r="AAY22" i="7"/>
  <c r="AAW22" i="7"/>
  <c r="AAU22" i="7"/>
  <c r="AAS22" i="7"/>
  <c r="AAR22" i="7"/>
  <c r="AAQ22" i="7"/>
  <c r="ABA22" i="7" s="1"/>
  <c r="AAP22" i="7"/>
  <c r="AAX22" i="7" s="1"/>
  <c r="AAN22" i="7"/>
  <c r="AAM22" i="7"/>
  <c r="AAD22" i="7"/>
  <c r="ZW22" i="7"/>
  <c r="ZV22" i="7"/>
  <c r="ZR22" i="7"/>
  <c r="ZQ22" i="7"/>
  <c r="ZO22" i="7"/>
  <c r="ZU22" i="7" s="1"/>
  <c r="ZN22" i="7"/>
  <c r="ZL22" i="7"/>
  <c r="ZK22" i="7"/>
  <c r="ZB22" i="7"/>
  <c r="YS22" i="7"/>
  <c r="YR22" i="7"/>
  <c r="YN22" i="7"/>
  <c r="YM22" i="7"/>
  <c r="YL22" i="7"/>
  <c r="YJ22" i="7"/>
  <c r="YI22" i="7"/>
  <c r="XZ22" i="7"/>
  <c r="XU22" i="7"/>
  <c r="XQ22" i="7"/>
  <c r="XK22" i="7"/>
  <c r="XJ22" i="7"/>
  <c r="XH22" i="7"/>
  <c r="XG22" i="7"/>
  <c r="WX22" i="7"/>
  <c r="WR22" i="7"/>
  <c r="WQ22" i="7"/>
  <c r="WO22" i="7"/>
  <c r="WM22" i="7"/>
  <c r="WK22" i="7"/>
  <c r="WJ22" i="7"/>
  <c r="WI22" i="7"/>
  <c r="WS22" i="7" s="1"/>
  <c r="WH22" i="7"/>
  <c r="WP22" i="7" s="1"/>
  <c r="WF22" i="7"/>
  <c r="WE22" i="7"/>
  <c r="VV22" i="7"/>
  <c r="VO22" i="7"/>
  <c r="VN22" i="7"/>
  <c r="VJ22" i="7"/>
  <c r="VI22" i="7"/>
  <c r="VG22" i="7"/>
  <c r="VM22" i="7" s="1"/>
  <c r="VF22" i="7"/>
  <c r="VD22" i="7"/>
  <c r="VC22" i="7"/>
  <c r="UT22" i="7"/>
  <c r="UO22" i="7"/>
  <c r="UK22" i="7"/>
  <c r="UF22" i="7"/>
  <c r="UE22" i="7"/>
  <c r="UD22" i="7"/>
  <c r="UM22" i="7" s="1"/>
  <c r="UB22" i="7"/>
  <c r="UA22" i="7"/>
  <c r="TR22" i="7"/>
  <c r="TC22" i="7"/>
  <c r="TB22" i="7"/>
  <c r="SZ22" i="7"/>
  <c r="SY22" i="7"/>
  <c r="SP22" i="7"/>
  <c r="SA22" i="7"/>
  <c r="RZ22" i="7"/>
  <c r="RX22" i="7"/>
  <c r="RW22" i="7"/>
  <c r="RN22" i="7"/>
  <c r="RE22" i="7"/>
  <c r="QY22" i="7"/>
  <c r="QX22" i="7"/>
  <c r="QV22" i="7"/>
  <c r="QU22" i="7"/>
  <c r="QL22" i="7"/>
  <c r="QF22" i="7"/>
  <c r="QB22" i="7"/>
  <c r="QA22" i="7"/>
  <c r="PX22" i="7"/>
  <c r="PW22" i="7"/>
  <c r="PV22" i="7"/>
  <c r="QD22" i="7" s="1"/>
  <c r="PT22" i="7"/>
  <c r="PS22" i="7"/>
  <c r="PJ22" i="7"/>
  <c r="PE22" i="7"/>
  <c r="PB22" i="7"/>
  <c r="OX22" i="7"/>
  <c r="OW22" i="7"/>
  <c r="OU22" i="7"/>
  <c r="OT22" i="7"/>
  <c r="OR22" i="7"/>
  <c r="OQ22" i="7"/>
  <c r="OH22" i="7"/>
  <c r="OA22" i="7"/>
  <c r="NW22" i="7"/>
  <c r="NS22" i="7"/>
  <c r="NR22" i="7"/>
  <c r="NP22" i="7"/>
  <c r="NO22" i="7"/>
  <c r="NF22" i="7"/>
  <c r="NA22" i="7"/>
  <c r="MX22" i="7"/>
  <c r="MQ22" i="7"/>
  <c r="MP22" i="7"/>
  <c r="MN22" i="7"/>
  <c r="MM22" i="7"/>
  <c r="MD22" i="7"/>
  <c r="LO22" i="7"/>
  <c r="LN22" i="7"/>
  <c r="LL22" i="7"/>
  <c r="LK22" i="7"/>
  <c r="LB22" i="7"/>
  <c r="KS22" i="7"/>
  <c r="KP22" i="7"/>
  <c r="KM22" i="7"/>
  <c r="KL22" i="7"/>
  <c r="KJ22" i="7"/>
  <c r="KI22" i="7"/>
  <c r="JZ22" i="7"/>
  <c r="JK22" i="7"/>
  <c r="JJ22" i="7"/>
  <c r="JR22" i="7" s="1"/>
  <c r="JH22" i="7"/>
  <c r="JG22" i="7"/>
  <c r="IX22" i="7"/>
  <c r="IU22" i="7"/>
  <c r="JW22" i="7" s="1"/>
  <c r="KY22" i="7" s="1"/>
  <c r="MA22" i="7" s="1"/>
  <c r="NC22" i="7" s="1"/>
  <c r="OE22" i="7" s="1"/>
  <c r="PG22" i="7" s="1"/>
  <c r="QI22" i="7" s="1"/>
  <c r="RK22" i="7" s="1"/>
  <c r="SM22" i="7" s="1"/>
  <c r="TO22" i="7" s="1"/>
  <c r="UQ22" i="7" s="1"/>
  <c r="VS22" i="7" s="1"/>
  <c r="WU22" i="7" s="1"/>
  <c r="XW22" i="7" s="1"/>
  <c r="YY22" i="7" s="1"/>
  <c r="AAA22" i="7" s="1"/>
  <c r="ABC22" i="7" s="1"/>
  <c r="IL22" i="7"/>
  <c r="IK22" i="7"/>
  <c r="II22" i="7"/>
  <c r="IH22" i="7"/>
  <c r="IF22" i="7"/>
  <c r="IE22" i="7"/>
  <c r="HV22" i="7"/>
  <c r="HU22" i="7"/>
  <c r="IW22" i="7" s="1"/>
  <c r="JY22" i="7" s="1"/>
  <c r="LA22" i="7" s="1"/>
  <c r="MC22" i="7" s="1"/>
  <c r="NE22" i="7" s="1"/>
  <c r="OG22" i="7" s="1"/>
  <c r="PI22" i="7" s="1"/>
  <c r="QK22" i="7" s="1"/>
  <c r="RM22" i="7" s="1"/>
  <c r="SO22" i="7" s="1"/>
  <c r="TQ22" i="7" s="1"/>
  <c r="US22" i="7" s="1"/>
  <c r="VU22" i="7" s="1"/>
  <c r="WW22" i="7" s="1"/>
  <c r="XY22" i="7" s="1"/>
  <c r="ZA22" i="7" s="1"/>
  <c r="AAC22" i="7" s="1"/>
  <c r="ABE22" i="7" s="1"/>
  <c r="ACG22" i="7" s="1"/>
  <c r="ADI22" i="7" s="1"/>
  <c r="AEK22" i="7" s="1"/>
  <c r="AFM22" i="7" s="1"/>
  <c r="AGO22" i="7" s="1"/>
  <c r="AHQ22" i="7" s="1"/>
  <c r="AIS22" i="7" s="1"/>
  <c r="AJU22" i="7" s="1"/>
  <c r="AKW22" i="7" s="1"/>
  <c r="ALY22" i="7" s="1"/>
  <c r="ANA22" i="7" s="1"/>
  <c r="AOC22" i="7" s="1"/>
  <c r="APE22" i="7" s="1"/>
  <c r="AQG22" i="7" s="1"/>
  <c r="ARI22" i="7" s="1"/>
  <c r="ASK22" i="7" s="1"/>
  <c r="ATM22" i="7" s="1"/>
  <c r="AUO22" i="7" s="1"/>
  <c r="AVQ22" i="7" s="1"/>
  <c r="AWS22" i="7" s="1"/>
  <c r="AXU22" i="7" s="1"/>
  <c r="AYW22" i="7" s="1"/>
  <c r="AZY22" i="7" s="1"/>
  <c r="BBA22" i="7" s="1"/>
  <c r="HP22" i="7"/>
  <c r="HL22" i="7"/>
  <c r="HK22" i="7"/>
  <c r="HH22" i="7"/>
  <c r="HG22" i="7"/>
  <c r="HF22" i="7"/>
  <c r="HN22" i="7" s="1"/>
  <c r="HD22" i="7"/>
  <c r="HC22" i="7"/>
  <c r="GT22" i="7"/>
  <c r="GQ22" i="7"/>
  <c r="HS22" i="7" s="1"/>
  <c r="GO22" i="7"/>
  <c r="GL22" i="7"/>
  <c r="GH22" i="7"/>
  <c r="GG22" i="7"/>
  <c r="GE22" i="7"/>
  <c r="GD22" i="7"/>
  <c r="GB22" i="7"/>
  <c r="GA22" i="7"/>
  <c r="FR22" i="7"/>
  <c r="FQ22" i="7"/>
  <c r="GS22" i="7" s="1"/>
  <c r="FO22" i="7"/>
  <c r="BBX21" i="7"/>
  <c r="BBT21" i="7"/>
  <c r="BBS21" i="7"/>
  <c r="BBP21" i="7"/>
  <c r="BBO21" i="7"/>
  <c r="BBN21" i="7"/>
  <c r="BBV21" i="7" s="1"/>
  <c r="BBL21" i="7"/>
  <c r="BBK21" i="7"/>
  <c r="BBB21" i="7"/>
  <c r="BAW21" i="7"/>
  <c r="BAT21" i="7"/>
  <c r="BAP21" i="7"/>
  <c r="BAO21" i="7"/>
  <c r="BAM21" i="7"/>
  <c r="BAL21" i="7"/>
  <c r="BAJ21" i="7"/>
  <c r="BAI21" i="7"/>
  <c r="AZZ21" i="7"/>
  <c r="AZK21" i="7"/>
  <c r="AZJ21" i="7"/>
  <c r="AZH21" i="7"/>
  <c r="AZG21" i="7"/>
  <c r="AYX21" i="7"/>
  <c r="AYS21" i="7"/>
  <c r="AYO21" i="7"/>
  <c r="AYK21" i="7"/>
  <c r="AYI21" i="7"/>
  <c r="AYH21" i="7"/>
  <c r="AYF21" i="7"/>
  <c r="AYE21" i="7"/>
  <c r="AXV21" i="7"/>
  <c r="AXO21" i="7"/>
  <c r="AXL21" i="7"/>
  <c r="AXH21" i="7"/>
  <c r="AXG21" i="7"/>
  <c r="AXF21" i="7"/>
  <c r="AXN21" i="7" s="1"/>
  <c r="AXD21" i="7"/>
  <c r="AXC21" i="7"/>
  <c r="AWT21" i="7"/>
  <c r="AWE21" i="7"/>
  <c r="AWD21" i="7"/>
  <c r="AWB21" i="7"/>
  <c r="AWA21" i="7"/>
  <c r="AVR21" i="7"/>
  <c r="AVC21" i="7"/>
  <c r="AVB21" i="7"/>
  <c r="AUZ21" i="7"/>
  <c r="AUY21" i="7"/>
  <c r="AUP21" i="7"/>
  <c r="AUG21" i="7"/>
  <c r="AUA21" i="7"/>
  <c r="ATZ21" i="7"/>
  <c r="ATX21" i="7"/>
  <c r="ATW21" i="7"/>
  <c r="ATN21" i="7"/>
  <c r="ATH21" i="7"/>
  <c r="ATD21" i="7"/>
  <c r="ATC21" i="7"/>
  <c r="ASZ21" i="7"/>
  <c r="ASY21" i="7"/>
  <c r="ASX21" i="7"/>
  <c r="ATF21" i="7" s="1"/>
  <c r="ASV21" i="7"/>
  <c r="ASU21" i="7"/>
  <c r="ASL21" i="7"/>
  <c r="ASG21" i="7"/>
  <c r="ASD21" i="7"/>
  <c r="ARZ21" i="7"/>
  <c r="ARY21" i="7"/>
  <c r="ARW21" i="7"/>
  <c r="ARV21" i="7"/>
  <c r="ART21" i="7"/>
  <c r="ARS21" i="7"/>
  <c r="ARJ21" i="7"/>
  <c r="ARC21" i="7"/>
  <c r="AQY21" i="7"/>
  <c r="AQU21" i="7"/>
  <c r="AQT21" i="7"/>
  <c r="AQR21" i="7"/>
  <c r="AQQ21" i="7"/>
  <c r="AQH21" i="7"/>
  <c r="AQC21" i="7"/>
  <c r="APZ21" i="7"/>
  <c r="APS21" i="7"/>
  <c r="APR21" i="7"/>
  <c r="APP21" i="7"/>
  <c r="APO21" i="7"/>
  <c r="APF21" i="7"/>
  <c r="AOQ21" i="7"/>
  <c r="AOR21" i="7" s="1"/>
  <c r="AOP21" i="7"/>
  <c r="AON21" i="7"/>
  <c r="AOM21" i="7"/>
  <c r="AOD21" i="7"/>
  <c r="ANU21" i="7"/>
  <c r="ANR21" i="7"/>
  <c r="ANO21" i="7"/>
  <c r="ANN21" i="7"/>
  <c r="ANL21" i="7"/>
  <c r="ANK21" i="7"/>
  <c r="ANB21" i="7"/>
  <c r="AMM21" i="7"/>
  <c r="AML21" i="7"/>
  <c r="AMT21" i="7" s="1"/>
  <c r="AMJ21" i="7"/>
  <c r="AMI21" i="7"/>
  <c r="ALZ21" i="7"/>
  <c r="ALN21" i="7"/>
  <c r="ALM21" i="7"/>
  <c r="ALK21" i="7"/>
  <c r="ALJ21" i="7"/>
  <c r="ALH21" i="7"/>
  <c r="ALG21" i="7"/>
  <c r="AKX21" i="7"/>
  <c r="AKR21" i="7"/>
  <c r="AKN21" i="7"/>
  <c r="AKM21" i="7"/>
  <c r="AKJ21" i="7"/>
  <c r="AKI21" i="7"/>
  <c r="AKH21" i="7"/>
  <c r="AKP21" i="7" s="1"/>
  <c r="AKF21" i="7"/>
  <c r="AKE21" i="7"/>
  <c r="AJV21" i="7"/>
  <c r="AJQ21" i="7"/>
  <c r="AJN21" i="7"/>
  <c r="AJJ21" i="7"/>
  <c r="AJI21" i="7"/>
  <c r="AJG21" i="7"/>
  <c r="AJF21" i="7"/>
  <c r="AJD21" i="7"/>
  <c r="AJC21" i="7"/>
  <c r="AIT21" i="7"/>
  <c r="AIM21" i="7"/>
  <c r="AII21" i="7"/>
  <c r="AIF21" i="7"/>
  <c r="AIE21" i="7"/>
  <c r="AID21" i="7"/>
  <c r="AIB21" i="7"/>
  <c r="AIA21" i="7"/>
  <c r="AHR21" i="7"/>
  <c r="AHC21" i="7"/>
  <c r="AHB21" i="7"/>
  <c r="AHI21" i="7" s="1"/>
  <c r="AGZ21" i="7"/>
  <c r="AGY21" i="7"/>
  <c r="AGP21" i="7"/>
  <c r="AGJ21" i="7"/>
  <c r="AGA21" i="7"/>
  <c r="AFZ21" i="7"/>
  <c r="AGH21" i="7" s="1"/>
  <c r="AFX21" i="7"/>
  <c r="AFW21" i="7"/>
  <c r="AFN21" i="7"/>
  <c r="AFE21" i="7"/>
  <c r="AFB21" i="7"/>
  <c r="AEY21" i="7"/>
  <c r="AEX21" i="7"/>
  <c r="AEV21" i="7"/>
  <c r="AEU21" i="7"/>
  <c r="AEL21" i="7"/>
  <c r="AEE21" i="7"/>
  <c r="AEB21" i="7"/>
  <c r="ADW21" i="7"/>
  <c r="ADV21" i="7"/>
  <c r="AED21" i="7" s="1"/>
  <c r="ADT21" i="7"/>
  <c r="ADS21" i="7"/>
  <c r="ADJ21" i="7"/>
  <c r="ADE21" i="7"/>
  <c r="ACX21" i="7"/>
  <c r="ACW21" i="7"/>
  <c r="ACU21" i="7"/>
  <c r="ACT21" i="7"/>
  <c r="ACR21" i="7"/>
  <c r="ACQ21" i="7"/>
  <c r="ACH21" i="7"/>
  <c r="ACB21" i="7"/>
  <c r="ABX21" i="7"/>
  <c r="ABW21" i="7"/>
  <c r="ABT21" i="7"/>
  <c r="ABS21" i="7"/>
  <c r="ABR21" i="7"/>
  <c r="ABZ21" i="7" s="1"/>
  <c r="ABP21" i="7"/>
  <c r="ABO21" i="7"/>
  <c r="ABF21" i="7"/>
  <c r="ABA21" i="7"/>
  <c r="AAX21" i="7"/>
  <c r="AAT21" i="7"/>
  <c r="AAS21" i="7"/>
  <c r="AAQ21" i="7"/>
  <c r="AAP21" i="7"/>
  <c r="AAN21" i="7"/>
  <c r="AAM21" i="7"/>
  <c r="AAD21" i="7"/>
  <c r="ZX21" i="7"/>
  <c r="ZO21" i="7"/>
  <c r="ZN21" i="7"/>
  <c r="ZL21" i="7"/>
  <c r="ZK21" i="7"/>
  <c r="ZB21" i="7"/>
  <c r="YS21" i="7"/>
  <c r="YO21" i="7"/>
  <c r="YM21" i="7"/>
  <c r="YL21" i="7"/>
  <c r="YJ21" i="7"/>
  <c r="YI21" i="7"/>
  <c r="XZ21" i="7"/>
  <c r="XS21" i="7"/>
  <c r="XP21" i="7"/>
  <c r="XK21" i="7"/>
  <c r="XJ21" i="7"/>
  <c r="XR21" i="7" s="1"/>
  <c r="XH21" i="7"/>
  <c r="XG21" i="7"/>
  <c r="WX21" i="7"/>
  <c r="WI21" i="7"/>
  <c r="WH21" i="7"/>
  <c r="WF21" i="7"/>
  <c r="WE21" i="7"/>
  <c r="VV21" i="7"/>
  <c r="VO21" i="7"/>
  <c r="VL21" i="7"/>
  <c r="VK21" i="7"/>
  <c r="VG21" i="7"/>
  <c r="VF21" i="7"/>
  <c r="VN21" i="7" s="1"/>
  <c r="VD21" i="7"/>
  <c r="VC21" i="7"/>
  <c r="UT21" i="7"/>
  <c r="UO21" i="7"/>
  <c r="UE21" i="7"/>
  <c r="UD21" i="7"/>
  <c r="UB21" i="7"/>
  <c r="UA21" i="7"/>
  <c r="TR21" i="7"/>
  <c r="TL21" i="7"/>
  <c r="TH21" i="7"/>
  <c r="TG21" i="7"/>
  <c r="TD21" i="7"/>
  <c r="TC21" i="7"/>
  <c r="TB21" i="7"/>
  <c r="TJ21" i="7" s="1"/>
  <c r="SZ21" i="7"/>
  <c r="SY21" i="7"/>
  <c r="SP21" i="7"/>
  <c r="SK21" i="7"/>
  <c r="SH21" i="7"/>
  <c r="SD21" i="7"/>
  <c r="SC21" i="7"/>
  <c r="SA21" i="7"/>
  <c r="RZ21" i="7"/>
  <c r="RX21" i="7"/>
  <c r="RW21" i="7"/>
  <c r="RN21" i="7"/>
  <c r="QY21" i="7"/>
  <c r="QX21" i="7"/>
  <c r="QV21" i="7"/>
  <c r="QU21" i="7"/>
  <c r="QL21" i="7"/>
  <c r="QG21" i="7"/>
  <c r="QC21" i="7"/>
  <c r="PY21" i="7"/>
  <c r="PW21" i="7"/>
  <c r="PV21" i="7"/>
  <c r="PT21" i="7"/>
  <c r="PS21" i="7"/>
  <c r="PJ21" i="7"/>
  <c r="PC21" i="7"/>
  <c r="OZ21" i="7"/>
  <c r="OV21" i="7"/>
  <c r="OU21" i="7"/>
  <c r="OT21" i="7"/>
  <c r="PB21" i="7" s="1"/>
  <c r="OR21" i="7"/>
  <c r="OQ21" i="7"/>
  <c r="OH21" i="7"/>
  <c r="NS21" i="7"/>
  <c r="NR21" i="7"/>
  <c r="NP21" i="7"/>
  <c r="NO21" i="7"/>
  <c r="NF21" i="7"/>
  <c r="MQ21" i="7"/>
  <c r="MP21" i="7"/>
  <c r="MN21" i="7"/>
  <c r="MM21" i="7"/>
  <c r="MD21" i="7"/>
  <c r="LU21" i="7"/>
  <c r="LO21" i="7"/>
  <c r="LN21" i="7"/>
  <c r="LL21" i="7"/>
  <c r="LK21" i="7"/>
  <c r="LB21" i="7"/>
  <c r="LA21" i="7"/>
  <c r="MC21" i="7" s="1"/>
  <c r="NE21" i="7" s="1"/>
  <c r="OG21" i="7" s="1"/>
  <c r="PI21" i="7" s="1"/>
  <c r="QK21" i="7" s="1"/>
  <c r="RM21" i="7" s="1"/>
  <c r="SO21" i="7" s="1"/>
  <c r="TQ21" i="7" s="1"/>
  <c r="US21" i="7" s="1"/>
  <c r="VU21" i="7" s="1"/>
  <c r="WW21" i="7" s="1"/>
  <c r="XY21" i="7" s="1"/>
  <c r="ZA21" i="7" s="1"/>
  <c r="AAC21" i="7" s="1"/>
  <c r="ABE21" i="7" s="1"/>
  <c r="ACG21" i="7" s="1"/>
  <c r="ADI21" i="7" s="1"/>
  <c r="AEK21" i="7" s="1"/>
  <c r="AFM21" i="7" s="1"/>
  <c r="AGO21" i="7" s="1"/>
  <c r="AHQ21" i="7" s="1"/>
  <c r="AIS21" i="7" s="1"/>
  <c r="AJU21" i="7" s="1"/>
  <c r="AKW21" i="7" s="1"/>
  <c r="ALY21" i="7" s="1"/>
  <c r="ANA21" i="7" s="1"/>
  <c r="AOC21" i="7" s="1"/>
  <c r="APE21" i="7" s="1"/>
  <c r="AQG21" i="7" s="1"/>
  <c r="ARI21" i="7" s="1"/>
  <c r="ASK21" i="7" s="1"/>
  <c r="ATM21" i="7" s="1"/>
  <c r="AUO21" i="7" s="1"/>
  <c r="AVQ21" i="7" s="1"/>
  <c r="AWS21" i="7" s="1"/>
  <c r="AXU21" i="7" s="1"/>
  <c r="AYW21" i="7" s="1"/>
  <c r="AZY21" i="7" s="1"/>
  <c r="BBA21" i="7" s="1"/>
  <c r="KV21" i="7"/>
  <c r="KR21" i="7"/>
  <c r="KQ21" i="7"/>
  <c r="KN21" i="7"/>
  <c r="KM21" i="7"/>
  <c r="KL21" i="7"/>
  <c r="KT21" i="7" s="1"/>
  <c r="KJ21" i="7"/>
  <c r="KI21" i="7"/>
  <c r="JZ21" i="7"/>
  <c r="JU21" i="7"/>
  <c r="JR21" i="7"/>
  <c r="JN21" i="7"/>
  <c r="JM21" i="7"/>
  <c r="JK21" i="7"/>
  <c r="JJ21" i="7"/>
  <c r="JH21" i="7"/>
  <c r="JG21" i="7"/>
  <c r="IX21" i="7"/>
  <c r="IW21" i="7"/>
  <c r="JY21" i="7" s="1"/>
  <c r="IQ21" i="7"/>
  <c r="IM21" i="7"/>
  <c r="II21" i="7"/>
  <c r="IH21" i="7"/>
  <c r="IF21" i="7"/>
  <c r="IE21" i="7"/>
  <c r="HV21" i="7"/>
  <c r="HQ21" i="7"/>
  <c r="HN21" i="7"/>
  <c r="HG21" i="7"/>
  <c r="HF21" i="7"/>
  <c r="HD21" i="7"/>
  <c r="HC21" i="7"/>
  <c r="GT21" i="7"/>
  <c r="GS21" i="7"/>
  <c r="HU21" i="7" s="1"/>
  <c r="GM21" i="7"/>
  <c r="GJ21" i="7"/>
  <c r="GF21" i="7"/>
  <c r="GE21" i="7"/>
  <c r="GD21" i="7"/>
  <c r="GL21" i="7" s="1"/>
  <c r="GB21" i="7"/>
  <c r="GA21" i="7"/>
  <c r="FR21" i="7"/>
  <c r="FQ21" i="7"/>
  <c r="FO21" i="7"/>
  <c r="GQ21" i="7" s="1"/>
  <c r="HS21" i="7" s="1"/>
  <c r="IU21" i="7" s="1"/>
  <c r="JW21" i="7" s="1"/>
  <c r="KY21" i="7" s="1"/>
  <c r="MA21" i="7" s="1"/>
  <c r="NC21" i="7" s="1"/>
  <c r="OE21" i="7" s="1"/>
  <c r="PG21" i="7" s="1"/>
  <c r="QI21" i="7" s="1"/>
  <c r="RK21" i="7" s="1"/>
  <c r="SM21" i="7" s="1"/>
  <c r="TO21" i="7" s="1"/>
  <c r="UQ21" i="7" s="1"/>
  <c r="VS21" i="7" s="1"/>
  <c r="WU21" i="7" s="1"/>
  <c r="XW21" i="7" s="1"/>
  <c r="YY21" i="7" s="1"/>
  <c r="AAA21" i="7" s="1"/>
  <c r="ABC21" i="7" s="1"/>
  <c r="ACE21" i="7" s="1"/>
  <c r="ADG21" i="7" s="1"/>
  <c r="AEI21" i="7" s="1"/>
  <c r="AFK21" i="7" s="1"/>
  <c r="AGM21" i="7" s="1"/>
  <c r="AHO21" i="7" s="1"/>
  <c r="AIQ21" i="7" s="1"/>
  <c r="AJS21" i="7" s="1"/>
  <c r="AKU21" i="7" s="1"/>
  <c r="ALW21" i="7" s="1"/>
  <c r="AMY21" i="7" s="1"/>
  <c r="AOA21" i="7" s="1"/>
  <c r="APC21" i="7" s="1"/>
  <c r="AQE21" i="7" s="1"/>
  <c r="ARG21" i="7" s="1"/>
  <c r="ASI21" i="7" s="1"/>
  <c r="ATK21" i="7" s="1"/>
  <c r="AUM21" i="7" s="1"/>
  <c r="AVO21" i="7" s="1"/>
  <c r="AWQ21" i="7" s="1"/>
  <c r="AXS21" i="7" s="1"/>
  <c r="AYU21" i="7" s="1"/>
  <c r="AZW21" i="7" s="1"/>
  <c r="BAY21" i="7" s="1"/>
  <c r="BBY20" i="7"/>
  <c r="BBU20" i="7"/>
  <c r="BBQ20" i="7"/>
  <c r="BBO20" i="7"/>
  <c r="BBN20" i="7"/>
  <c r="BBL20" i="7"/>
  <c r="BBK20" i="7"/>
  <c r="BBB20" i="7"/>
  <c r="BAU20" i="7"/>
  <c r="BAR20" i="7"/>
  <c r="BAN20" i="7"/>
  <c r="BAM20" i="7"/>
  <c r="BAL20" i="7"/>
  <c r="BAT20" i="7" s="1"/>
  <c r="BAJ20" i="7"/>
  <c r="BAI20" i="7"/>
  <c r="AZZ20" i="7"/>
  <c r="AZK20" i="7"/>
  <c r="AZJ20" i="7"/>
  <c r="AZQ20" i="7" s="1"/>
  <c r="AZH20" i="7"/>
  <c r="AZG20" i="7"/>
  <c r="AYX20" i="7"/>
  <c r="AYI20" i="7"/>
  <c r="AYH20" i="7"/>
  <c r="AYF20" i="7"/>
  <c r="AYE20" i="7"/>
  <c r="AXV20" i="7"/>
  <c r="AXM20" i="7"/>
  <c r="AXG20" i="7"/>
  <c r="AXF20" i="7"/>
  <c r="AXD20" i="7"/>
  <c r="AXC20" i="7"/>
  <c r="AWT20" i="7"/>
  <c r="AWN20" i="7"/>
  <c r="AWJ20" i="7"/>
  <c r="AWI20" i="7"/>
  <c r="AWF20" i="7"/>
  <c r="AWE20" i="7"/>
  <c r="AWD20" i="7"/>
  <c r="AWL20" i="7" s="1"/>
  <c r="AWB20" i="7"/>
  <c r="AWA20" i="7"/>
  <c r="AVR20" i="7"/>
  <c r="AVM20" i="7"/>
  <c r="AVJ20" i="7"/>
  <c r="AVF20" i="7"/>
  <c r="AVE20" i="7"/>
  <c r="AVC20" i="7"/>
  <c r="AVB20" i="7"/>
  <c r="AUZ20" i="7"/>
  <c r="AUY20" i="7"/>
  <c r="AUP20" i="7"/>
  <c r="AUI20" i="7"/>
  <c r="AUE20" i="7"/>
  <c r="AUA20" i="7"/>
  <c r="ATZ20" i="7"/>
  <c r="ATX20" i="7"/>
  <c r="ATW20" i="7"/>
  <c r="ATN20" i="7"/>
  <c r="ATI20" i="7"/>
  <c r="ATF20" i="7"/>
  <c r="ASY20" i="7"/>
  <c r="ASX20" i="7"/>
  <c r="ASV20" i="7"/>
  <c r="ASU20" i="7"/>
  <c r="ASL20" i="7"/>
  <c r="ARW20" i="7"/>
  <c r="ARV20" i="7"/>
  <c r="ART20" i="7"/>
  <c r="ARS20" i="7"/>
  <c r="ARJ20" i="7"/>
  <c r="ARA20" i="7"/>
  <c r="AQX20" i="7"/>
  <c r="AQU20" i="7"/>
  <c r="AQT20" i="7"/>
  <c r="AQR20" i="7"/>
  <c r="AQQ20" i="7"/>
  <c r="AQH20" i="7"/>
  <c r="APS20" i="7"/>
  <c r="APR20" i="7"/>
  <c r="APZ20" i="7" s="1"/>
  <c r="APP20" i="7"/>
  <c r="APO20" i="7"/>
  <c r="APF20" i="7"/>
  <c r="AOT20" i="7"/>
  <c r="AOS20" i="7"/>
  <c r="AOQ20" i="7"/>
  <c r="AOP20" i="7"/>
  <c r="AON20" i="7"/>
  <c r="AOM20" i="7"/>
  <c r="AOD20" i="7"/>
  <c r="ANX20" i="7"/>
  <c r="ANT20" i="7"/>
  <c r="ANS20" i="7"/>
  <c r="ANP20" i="7"/>
  <c r="ANO20" i="7"/>
  <c r="ANN20" i="7"/>
  <c r="ANV20" i="7" s="1"/>
  <c r="ANL20" i="7"/>
  <c r="ANK20" i="7"/>
  <c r="ANB20" i="7"/>
  <c r="AMW20" i="7"/>
  <c r="AMT20" i="7"/>
  <c r="AMP20" i="7"/>
  <c r="AMO20" i="7"/>
  <c r="AMM20" i="7"/>
  <c r="AML20" i="7"/>
  <c r="AMJ20" i="7"/>
  <c r="AMI20" i="7"/>
  <c r="ALZ20" i="7"/>
  <c r="ALS20" i="7"/>
  <c r="ALO20" i="7"/>
  <c r="ALL20" i="7"/>
  <c r="ALK20" i="7"/>
  <c r="ALJ20" i="7"/>
  <c r="ALH20" i="7"/>
  <c r="ALG20" i="7"/>
  <c r="AKX20" i="7"/>
  <c r="AKI20" i="7"/>
  <c r="AKH20" i="7"/>
  <c r="AKO20" i="7" s="1"/>
  <c r="AKF20" i="7"/>
  <c r="AKE20" i="7"/>
  <c r="AJV20" i="7"/>
  <c r="AJP20" i="7"/>
  <c r="AJG20" i="7"/>
  <c r="AJF20" i="7"/>
  <c r="AJN20" i="7" s="1"/>
  <c r="AJD20" i="7"/>
  <c r="AJC20" i="7"/>
  <c r="AIT20" i="7"/>
  <c r="AIK20" i="7"/>
  <c r="AIH20" i="7"/>
  <c r="AIE20" i="7"/>
  <c r="AID20" i="7"/>
  <c r="AIB20" i="7"/>
  <c r="AIA20" i="7"/>
  <c r="AHR20" i="7"/>
  <c r="AHK20" i="7"/>
  <c r="AHH20" i="7"/>
  <c r="AHC20" i="7"/>
  <c r="AHB20" i="7"/>
  <c r="AHJ20" i="7" s="1"/>
  <c r="AGZ20" i="7"/>
  <c r="AGY20" i="7"/>
  <c r="AGP20" i="7"/>
  <c r="AGK20" i="7"/>
  <c r="AGD20" i="7"/>
  <c r="AGC20" i="7"/>
  <c r="AGA20" i="7"/>
  <c r="AFZ20" i="7"/>
  <c r="AFX20" i="7"/>
  <c r="AFW20" i="7"/>
  <c r="AFN20" i="7"/>
  <c r="AFH20" i="7"/>
  <c r="AFD20" i="7"/>
  <c r="AFC20" i="7"/>
  <c r="AEZ20" i="7"/>
  <c r="AEY20" i="7"/>
  <c r="AEX20" i="7"/>
  <c r="AFF20" i="7" s="1"/>
  <c r="AEV20" i="7"/>
  <c r="AEU20" i="7"/>
  <c r="AEL20" i="7"/>
  <c r="AEG20" i="7"/>
  <c r="AED20" i="7"/>
  <c r="ADZ20" i="7"/>
  <c r="ADY20" i="7"/>
  <c r="ADW20" i="7"/>
  <c r="ADV20" i="7"/>
  <c r="ADT20" i="7"/>
  <c r="ADS20" i="7"/>
  <c r="ADJ20" i="7"/>
  <c r="ADD20" i="7"/>
  <c r="ACU20" i="7"/>
  <c r="ACT20" i="7"/>
  <c r="ACR20" i="7"/>
  <c r="ACQ20" i="7"/>
  <c r="ACH20" i="7"/>
  <c r="ABY20" i="7"/>
  <c r="ABU20" i="7"/>
  <c r="ABS20" i="7"/>
  <c r="ABR20" i="7"/>
  <c r="ABP20" i="7"/>
  <c r="ABO20" i="7"/>
  <c r="ABF20" i="7"/>
  <c r="AAY20" i="7"/>
  <c r="AAV20" i="7"/>
  <c r="AAQ20" i="7"/>
  <c r="AAP20" i="7"/>
  <c r="AAX20" i="7" s="1"/>
  <c r="AAN20" i="7"/>
  <c r="AAM20" i="7"/>
  <c r="AAD20" i="7"/>
  <c r="ZO20" i="7"/>
  <c r="ZN20" i="7"/>
  <c r="ZL20" i="7"/>
  <c r="ZK20" i="7"/>
  <c r="ZB20" i="7"/>
  <c r="YU20" i="7"/>
  <c r="YR20" i="7"/>
  <c r="YQ20" i="7"/>
  <c r="YM20" i="7"/>
  <c r="YL20" i="7"/>
  <c r="YT20" i="7" s="1"/>
  <c r="YJ20" i="7"/>
  <c r="YI20" i="7"/>
  <c r="XZ20" i="7"/>
  <c r="XU20" i="7"/>
  <c r="XK20" i="7"/>
  <c r="XJ20" i="7"/>
  <c r="XH20" i="7"/>
  <c r="XG20" i="7"/>
  <c r="WX20" i="7"/>
  <c r="WR20" i="7"/>
  <c r="WN20" i="7"/>
  <c r="WM20" i="7"/>
  <c r="WJ20" i="7"/>
  <c r="WI20" i="7"/>
  <c r="WH20" i="7"/>
  <c r="WP20" i="7" s="1"/>
  <c r="WF20" i="7"/>
  <c r="WE20" i="7"/>
  <c r="VV20" i="7"/>
  <c r="VS20" i="7"/>
  <c r="WU20" i="7" s="1"/>
  <c r="XW20" i="7" s="1"/>
  <c r="YY20" i="7" s="1"/>
  <c r="AAA20" i="7" s="1"/>
  <c r="ABC20" i="7" s="1"/>
  <c r="ACE20" i="7" s="1"/>
  <c r="ADG20" i="7" s="1"/>
  <c r="AEI20" i="7" s="1"/>
  <c r="AFK20" i="7" s="1"/>
  <c r="AGM20" i="7" s="1"/>
  <c r="AHO20" i="7" s="1"/>
  <c r="AIQ20" i="7" s="1"/>
  <c r="AJS20" i="7" s="1"/>
  <c r="AKU20" i="7" s="1"/>
  <c r="ALW20" i="7" s="1"/>
  <c r="AMY20" i="7" s="1"/>
  <c r="AOA20" i="7" s="1"/>
  <c r="APC20" i="7" s="1"/>
  <c r="AQE20" i="7" s="1"/>
  <c r="ARG20" i="7" s="1"/>
  <c r="ASI20" i="7" s="1"/>
  <c r="ATK20" i="7" s="1"/>
  <c r="AUM20" i="7" s="1"/>
  <c r="AVO20" i="7" s="1"/>
  <c r="AWQ20" i="7" s="1"/>
  <c r="AXS20" i="7" s="1"/>
  <c r="AYU20" i="7" s="1"/>
  <c r="AZW20" i="7" s="1"/>
  <c r="BAY20" i="7" s="1"/>
  <c r="VQ20" i="7"/>
  <c r="VN20" i="7"/>
  <c r="VJ20" i="7"/>
  <c r="VI20" i="7"/>
  <c r="VG20" i="7"/>
  <c r="VF20" i="7"/>
  <c r="VD20" i="7"/>
  <c r="VC20" i="7"/>
  <c r="UT20" i="7"/>
  <c r="UE20" i="7"/>
  <c r="UN20" i="7" s="1"/>
  <c r="UD20" i="7"/>
  <c r="UB20" i="7"/>
  <c r="UA20" i="7"/>
  <c r="TR20" i="7"/>
  <c r="TM20" i="7"/>
  <c r="TI20" i="7"/>
  <c r="TE20" i="7"/>
  <c r="TC20" i="7"/>
  <c r="TB20" i="7"/>
  <c r="SZ20" i="7"/>
  <c r="SY20" i="7"/>
  <c r="SP20" i="7"/>
  <c r="SI20" i="7"/>
  <c r="SF20" i="7"/>
  <c r="SB20" i="7"/>
  <c r="SA20" i="7"/>
  <c r="RZ20" i="7"/>
  <c r="SH20" i="7" s="1"/>
  <c r="RX20" i="7"/>
  <c r="RW20" i="7"/>
  <c r="RN20" i="7"/>
  <c r="QY20" i="7"/>
  <c r="QX20" i="7"/>
  <c r="RE20" i="7" s="1"/>
  <c r="QV20" i="7"/>
  <c r="QU20" i="7"/>
  <c r="QL20" i="7"/>
  <c r="PW20" i="7"/>
  <c r="QA20" i="7" s="1"/>
  <c r="PV20" i="7"/>
  <c r="PT20" i="7"/>
  <c r="PS20" i="7"/>
  <c r="PJ20" i="7"/>
  <c r="PA20" i="7"/>
  <c r="OU20" i="7"/>
  <c r="OT20" i="7"/>
  <c r="OR20" i="7"/>
  <c r="OQ20" i="7"/>
  <c r="OH20" i="7"/>
  <c r="OB20" i="7"/>
  <c r="NX20" i="7"/>
  <c r="NW20" i="7"/>
  <c r="NT20" i="7"/>
  <c r="NS20" i="7"/>
  <c r="NR20" i="7"/>
  <c r="NZ20" i="7" s="1"/>
  <c r="NP20" i="7"/>
  <c r="NO20" i="7"/>
  <c r="NF20" i="7"/>
  <c r="NA20" i="7"/>
  <c r="MX20" i="7"/>
  <c r="MT20" i="7"/>
  <c r="MS20" i="7"/>
  <c r="MQ20" i="7"/>
  <c r="MP20" i="7"/>
  <c r="MN20" i="7"/>
  <c r="MM20" i="7"/>
  <c r="MD20" i="7"/>
  <c r="LW20" i="7"/>
  <c r="LS20" i="7"/>
  <c r="LO20" i="7"/>
  <c r="LN20" i="7"/>
  <c r="LL20" i="7"/>
  <c r="LK20" i="7"/>
  <c r="LB20" i="7"/>
  <c r="KW20" i="7"/>
  <c r="KT20" i="7"/>
  <c r="KM20" i="7"/>
  <c r="KL20" i="7"/>
  <c r="KJ20" i="7"/>
  <c r="KI20" i="7"/>
  <c r="JZ20" i="7"/>
  <c r="JK20" i="7"/>
  <c r="JJ20" i="7"/>
  <c r="JH20" i="7"/>
  <c r="JG20" i="7"/>
  <c r="IX20" i="7"/>
  <c r="IO20" i="7"/>
  <c r="IL20" i="7"/>
  <c r="II20" i="7"/>
  <c r="IH20" i="7"/>
  <c r="IF20" i="7"/>
  <c r="IE20" i="7"/>
  <c r="HV20" i="7"/>
  <c r="HG20" i="7"/>
  <c r="HF20" i="7"/>
  <c r="HN20" i="7" s="1"/>
  <c r="HD20" i="7"/>
  <c r="HC20" i="7"/>
  <c r="GT20" i="7"/>
  <c r="GQ20" i="7"/>
  <c r="HS20" i="7" s="1"/>
  <c r="IU20" i="7" s="1"/>
  <c r="JW20" i="7" s="1"/>
  <c r="KY20" i="7" s="1"/>
  <c r="MA20" i="7" s="1"/>
  <c r="NC20" i="7" s="1"/>
  <c r="OE20" i="7" s="1"/>
  <c r="PG20" i="7" s="1"/>
  <c r="QI20" i="7" s="1"/>
  <c r="RK20" i="7" s="1"/>
  <c r="SM20" i="7" s="1"/>
  <c r="TO20" i="7" s="1"/>
  <c r="UQ20" i="7" s="1"/>
  <c r="GH20" i="7"/>
  <c r="GG20" i="7"/>
  <c r="GE20" i="7"/>
  <c r="GD20" i="7"/>
  <c r="GB20" i="7"/>
  <c r="GA20" i="7"/>
  <c r="FR20" i="7"/>
  <c r="FQ20" i="7"/>
  <c r="GS20" i="7" s="1"/>
  <c r="HU20" i="7" s="1"/>
  <c r="IW20" i="7" s="1"/>
  <c r="JY20" i="7" s="1"/>
  <c r="LA20" i="7" s="1"/>
  <c r="MC20" i="7" s="1"/>
  <c r="NE20" i="7" s="1"/>
  <c r="OG20" i="7" s="1"/>
  <c r="PI20" i="7" s="1"/>
  <c r="QK20" i="7" s="1"/>
  <c r="RM20" i="7" s="1"/>
  <c r="SO20" i="7" s="1"/>
  <c r="TQ20" i="7" s="1"/>
  <c r="US20" i="7" s="1"/>
  <c r="VU20" i="7" s="1"/>
  <c r="WW20" i="7" s="1"/>
  <c r="XY20" i="7" s="1"/>
  <c r="ZA20" i="7" s="1"/>
  <c r="AAC20" i="7" s="1"/>
  <c r="ABE20" i="7" s="1"/>
  <c r="ACG20" i="7" s="1"/>
  <c r="ADI20" i="7" s="1"/>
  <c r="AEK20" i="7" s="1"/>
  <c r="AFM20" i="7" s="1"/>
  <c r="AGO20" i="7" s="1"/>
  <c r="AHQ20" i="7" s="1"/>
  <c r="AIS20" i="7" s="1"/>
  <c r="AJU20" i="7" s="1"/>
  <c r="AKW20" i="7" s="1"/>
  <c r="ALY20" i="7" s="1"/>
  <c r="ANA20" i="7" s="1"/>
  <c r="AOC20" i="7" s="1"/>
  <c r="APE20" i="7" s="1"/>
  <c r="AQG20" i="7" s="1"/>
  <c r="ARI20" i="7" s="1"/>
  <c r="ASK20" i="7" s="1"/>
  <c r="ATM20" i="7" s="1"/>
  <c r="AUO20" i="7" s="1"/>
  <c r="AVQ20" i="7" s="1"/>
  <c r="AWS20" i="7" s="1"/>
  <c r="AXU20" i="7" s="1"/>
  <c r="AYW20" i="7" s="1"/>
  <c r="AZY20" i="7" s="1"/>
  <c r="BBA20" i="7" s="1"/>
  <c r="FO20" i="7"/>
  <c r="BBO19" i="7"/>
  <c r="BBN19" i="7"/>
  <c r="BBL19" i="7"/>
  <c r="BBK19" i="7"/>
  <c r="BBB19" i="7"/>
  <c r="BAS19" i="7"/>
  <c r="BAM19" i="7"/>
  <c r="BAL19" i="7"/>
  <c r="BAJ19" i="7"/>
  <c r="BAI19" i="7"/>
  <c r="AZZ19" i="7"/>
  <c r="AZT19" i="7"/>
  <c r="AZP19" i="7"/>
  <c r="AZO19" i="7"/>
  <c r="AZL19" i="7"/>
  <c r="AZK19" i="7"/>
  <c r="AZJ19" i="7"/>
  <c r="AZR19" i="7" s="1"/>
  <c r="AZH19" i="7"/>
  <c r="AZG19" i="7"/>
  <c r="AYX19" i="7"/>
  <c r="AYS19" i="7"/>
  <c r="AYP19" i="7"/>
  <c r="AYL19" i="7"/>
  <c r="AYK19" i="7"/>
  <c r="AYI19" i="7"/>
  <c r="AYH19" i="7"/>
  <c r="AYF19" i="7"/>
  <c r="AYE19" i="7"/>
  <c r="AXV19" i="7"/>
  <c r="AXO19" i="7"/>
  <c r="AXK19" i="7"/>
  <c r="AXG19" i="7"/>
  <c r="AXF19" i="7"/>
  <c r="AXD19" i="7"/>
  <c r="AXC19" i="7"/>
  <c r="AWT19" i="7"/>
  <c r="AWO19" i="7"/>
  <c r="AWL19" i="7"/>
  <c r="AWE19" i="7"/>
  <c r="AWD19" i="7"/>
  <c r="AWB19" i="7"/>
  <c r="AWA19" i="7"/>
  <c r="AVR19" i="7"/>
  <c r="AVC19" i="7"/>
  <c r="AVD19" i="7" s="1"/>
  <c r="AVB19" i="7"/>
  <c r="AUZ19" i="7"/>
  <c r="AUY19" i="7"/>
  <c r="AUP19" i="7"/>
  <c r="AUG19" i="7"/>
  <c r="AUD19" i="7"/>
  <c r="AUA19" i="7"/>
  <c r="ATZ19" i="7"/>
  <c r="ATX19" i="7"/>
  <c r="ATW19" i="7"/>
  <c r="ATN19" i="7"/>
  <c r="ASY19" i="7"/>
  <c r="ASX19" i="7"/>
  <c r="ATF19" i="7" s="1"/>
  <c r="ASV19" i="7"/>
  <c r="ASU19" i="7"/>
  <c r="ASL19" i="7"/>
  <c r="ARZ19" i="7"/>
  <c r="ARY19" i="7"/>
  <c r="ARW19" i="7"/>
  <c r="ARV19" i="7"/>
  <c r="ART19" i="7"/>
  <c r="ARS19" i="7"/>
  <c r="ARJ19" i="7"/>
  <c r="ARD19" i="7"/>
  <c r="AQZ19" i="7"/>
  <c r="AQY19" i="7"/>
  <c r="AQV19" i="7"/>
  <c r="AQU19" i="7"/>
  <c r="AQT19" i="7"/>
  <c r="ARB19" i="7" s="1"/>
  <c r="AQR19" i="7"/>
  <c r="AQQ19" i="7"/>
  <c r="AQH19" i="7"/>
  <c r="AQC19" i="7"/>
  <c r="APZ19" i="7"/>
  <c r="APV19" i="7"/>
  <c r="APU19" i="7"/>
  <c r="APS19" i="7"/>
  <c r="APR19" i="7"/>
  <c r="APP19" i="7"/>
  <c r="APO19" i="7"/>
  <c r="APF19" i="7"/>
  <c r="AOY19" i="7"/>
  <c r="AOU19" i="7"/>
  <c r="AOR19" i="7"/>
  <c r="AOQ19" i="7"/>
  <c r="AOP19" i="7"/>
  <c r="AON19" i="7"/>
  <c r="AOM19" i="7"/>
  <c r="AOD19" i="7"/>
  <c r="ANO19" i="7"/>
  <c r="ANN19" i="7"/>
  <c r="ANL19" i="7"/>
  <c r="ANK19" i="7"/>
  <c r="ANB19" i="7"/>
  <c r="AMV19" i="7"/>
  <c r="AMM19" i="7"/>
  <c r="AML19" i="7"/>
  <c r="AMT19" i="7" s="1"/>
  <c r="AMJ19" i="7"/>
  <c r="AMI19" i="7"/>
  <c r="ALZ19" i="7"/>
  <c r="ALQ19" i="7"/>
  <c r="ALN19" i="7"/>
  <c r="ALK19" i="7"/>
  <c r="ALJ19" i="7"/>
  <c r="ALH19" i="7"/>
  <c r="ALG19" i="7"/>
  <c r="AKX19" i="7"/>
  <c r="AKQ19" i="7"/>
  <c r="AKN19" i="7"/>
  <c r="AKI19" i="7"/>
  <c r="AKH19" i="7"/>
  <c r="AKP19" i="7" s="1"/>
  <c r="AKF19" i="7"/>
  <c r="AKE19" i="7"/>
  <c r="AJV19" i="7"/>
  <c r="AJQ19" i="7"/>
  <c r="AJJ19" i="7"/>
  <c r="AJI19" i="7"/>
  <c r="AJG19" i="7"/>
  <c r="AJF19" i="7"/>
  <c r="AJD19" i="7"/>
  <c r="AJC19" i="7"/>
  <c r="AIT19" i="7"/>
  <c r="AIN19" i="7"/>
  <c r="AIJ19" i="7"/>
  <c r="AII19" i="7"/>
  <c r="AIF19" i="7"/>
  <c r="AIE19" i="7"/>
  <c r="AID19" i="7"/>
  <c r="AIL19" i="7" s="1"/>
  <c r="AIB19" i="7"/>
  <c r="AIA19" i="7"/>
  <c r="AHR19" i="7"/>
  <c r="AHM19" i="7"/>
  <c r="AHJ19" i="7"/>
  <c r="AHF19" i="7"/>
  <c r="AHE19" i="7"/>
  <c r="AHC19" i="7"/>
  <c r="AHB19" i="7"/>
  <c r="AGZ19" i="7"/>
  <c r="AGY19" i="7"/>
  <c r="AGP19" i="7"/>
  <c r="AGJ19" i="7"/>
  <c r="AGB19" i="7"/>
  <c r="AGA19" i="7"/>
  <c r="AFZ19" i="7"/>
  <c r="AFX19" i="7"/>
  <c r="AFW19" i="7"/>
  <c r="AFN19" i="7"/>
  <c r="AFE19" i="7"/>
  <c r="AFA19" i="7"/>
  <c r="AEY19" i="7"/>
  <c r="AEX19" i="7"/>
  <c r="AEV19" i="7"/>
  <c r="AEU19" i="7"/>
  <c r="AEL19" i="7"/>
  <c r="AEE19" i="7"/>
  <c r="AEB19" i="7"/>
  <c r="ADW19" i="7"/>
  <c r="ADV19" i="7"/>
  <c r="AED19" i="7" s="1"/>
  <c r="ADT19" i="7"/>
  <c r="ADS19" i="7"/>
  <c r="ADJ19" i="7"/>
  <c r="ACU19" i="7"/>
  <c r="ACT19" i="7"/>
  <c r="ADB19" i="7" s="1"/>
  <c r="ACR19" i="7"/>
  <c r="ACQ19" i="7"/>
  <c r="ACH19" i="7"/>
  <c r="ACA19" i="7"/>
  <c r="ABX19" i="7"/>
  <c r="ABW19" i="7"/>
  <c r="ABS19" i="7"/>
  <c r="ABR19" i="7"/>
  <c r="ABZ19" i="7" s="1"/>
  <c r="ABP19" i="7"/>
  <c r="ABO19" i="7"/>
  <c r="ABF19" i="7"/>
  <c r="ABA19" i="7"/>
  <c r="AAQ19" i="7"/>
  <c r="AAP19" i="7"/>
  <c r="AAN19" i="7"/>
  <c r="AAM19" i="7"/>
  <c r="AAD19" i="7"/>
  <c r="ZX19" i="7"/>
  <c r="ZT19" i="7"/>
  <c r="ZS19" i="7"/>
  <c r="ZP19" i="7"/>
  <c r="ZO19" i="7"/>
  <c r="ZN19" i="7"/>
  <c r="ZV19" i="7" s="1"/>
  <c r="ZL19" i="7"/>
  <c r="ZK19" i="7"/>
  <c r="ZB19" i="7"/>
  <c r="YY19" i="7"/>
  <c r="AAA19" i="7" s="1"/>
  <c r="ABC19" i="7" s="1"/>
  <c r="ACE19" i="7" s="1"/>
  <c r="ADG19" i="7" s="1"/>
  <c r="AEI19" i="7" s="1"/>
  <c r="AFK19" i="7" s="1"/>
  <c r="AGM19" i="7" s="1"/>
  <c r="AHO19" i="7" s="1"/>
  <c r="AIQ19" i="7" s="1"/>
  <c r="AJS19" i="7" s="1"/>
  <c r="AKU19" i="7" s="1"/>
  <c r="ALW19" i="7" s="1"/>
  <c r="AMY19" i="7" s="1"/>
  <c r="AOA19" i="7" s="1"/>
  <c r="APC19" i="7" s="1"/>
  <c r="AQE19" i="7" s="1"/>
  <c r="ARG19" i="7" s="1"/>
  <c r="ASI19" i="7" s="1"/>
  <c r="ATK19" i="7" s="1"/>
  <c r="AUM19" i="7" s="1"/>
  <c r="AVO19" i="7" s="1"/>
  <c r="AWQ19" i="7" s="1"/>
  <c r="AXS19" i="7" s="1"/>
  <c r="AYU19" i="7" s="1"/>
  <c r="AZW19" i="7" s="1"/>
  <c r="BAY19" i="7" s="1"/>
  <c r="YW19" i="7"/>
  <c r="YT19" i="7"/>
  <c r="YP19" i="7"/>
  <c r="YO19" i="7"/>
  <c r="YM19" i="7"/>
  <c r="YL19" i="7"/>
  <c r="YJ19" i="7"/>
  <c r="YI19" i="7"/>
  <c r="XZ19" i="7"/>
  <c r="XK19" i="7"/>
  <c r="XJ19" i="7"/>
  <c r="XH19" i="7"/>
  <c r="XG19" i="7"/>
  <c r="WX19" i="7"/>
  <c r="WS19" i="7"/>
  <c r="WO19" i="7"/>
  <c r="WK19" i="7"/>
  <c r="WI19" i="7"/>
  <c r="WH19" i="7"/>
  <c r="WF19" i="7"/>
  <c r="WE19" i="7"/>
  <c r="VV19" i="7"/>
  <c r="VO19" i="7"/>
  <c r="VL19" i="7"/>
  <c r="VH19" i="7"/>
  <c r="VG19" i="7"/>
  <c r="VF19" i="7"/>
  <c r="VN19" i="7" s="1"/>
  <c r="VD19" i="7"/>
  <c r="VC19" i="7"/>
  <c r="UT19" i="7"/>
  <c r="UE19" i="7"/>
  <c r="UD19" i="7"/>
  <c r="UB19" i="7"/>
  <c r="UA19" i="7"/>
  <c r="TR19" i="7"/>
  <c r="TC19" i="7"/>
  <c r="TG19" i="7" s="1"/>
  <c r="TB19" i="7"/>
  <c r="SZ19" i="7"/>
  <c r="SY19" i="7"/>
  <c r="SP19" i="7"/>
  <c r="SG19" i="7"/>
  <c r="SA19" i="7"/>
  <c r="RZ19" i="7"/>
  <c r="RX19" i="7"/>
  <c r="RW19" i="7"/>
  <c r="RN19" i="7"/>
  <c r="RH19" i="7"/>
  <c r="RD19" i="7"/>
  <c r="RC19" i="7"/>
  <c r="QZ19" i="7"/>
  <c r="QY19" i="7"/>
  <c r="QX19" i="7"/>
  <c r="RF19" i="7" s="1"/>
  <c r="QV19" i="7"/>
  <c r="QU19" i="7"/>
  <c r="QL19" i="7"/>
  <c r="QG19" i="7"/>
  <c r="QD19" i="7"/>
  <c r="PZ19" i="7"/>
  <c r="PY19" i="7"/>
  <c r="PW19" i="7"/>
  <c r="PV19" i="7"/>
  <c r="PT19" i="7"/>
  <c r="PS19" i="7"/>
  <c r="PJ19" i="7"/>
  <c r="PC19" i="7"/>
  <c r="OY19" i="7"/>
  <c r="OU19" i="7"/>
  <c r="OT19" i="7"/>
  <c r="OR19" i="7"/>
  <c r="OQ19" i="7"/>
  <c r="OH19" i="7"/>
  <c r="NZ19" i="7"/>
  <c r="NS19" i="7"/>
  <c r="NR19" i="7"/>
  <c r="OC19" i="7" s="1"/>
  <c r="NP19" i="7"/>
  <c r="NO19" i="7"/>
  <c r="NF19" i="7"/>
  <c r="MQ19" i="7"/>
  <c r="MP19" i="7"/>
  <c r="MN19" i="7"/>
  <c r="MM19" i="7"/>
  <c r="MD19" i="7"/>
  <c r="LU19" i="7"/>
  <c r="LR19" i="7"/>
  <c r="LO19" i="7"/>
  <c r="LN19" i="7"/>
  <c r="LL19" i="7"/>
  <c r="LK19" i="7"/>
  <c r="LB19" i="7"/>
  <c r="KU19" i="7"/>
  <c r="KM19" i="7"/>
  <c r="KL19" i="7"/>
  <c r="KT19" i="7" s="1"/>
  <c r="KJ19" i="7"/>
  <c r="KI19" i="7"/>
  <c r="JZ19" i="7"/>
  <c r="JW19" i="7"/>
  <c r="KY19" i="7" s="1"/>
  <c r="MA19" i="7" s="1"/>
  <c r="NC19" i="7" s="1"/>
  <c r="OE19" i="7" s="1"/>
  <c r="PG19" i="7" s="1"/>
  <c r="QI19" i="7" s="1"/>
  <c r="RK19" i="7" s="1"/>
  <c r="SM19" i="7" s="1"/>
  <c r="TO19" i="7" s="1"/>
  <c r="UQ19" i="7" s="1"/>
  <c r="VS19" i="7" s="1"/>
  <c r="WU19" i="7" s="1"/>
  <c r="XW19" i="7" s="1"/>
  <c r="JN19" i="7"/>
  <c r="JM19" i="7"/>
  <c r="JK19" i="7"/>
  <c r="JJ19" i="7"/>
  <c r="JH19" i="7"/>
  <c r="JG19" i="7"/>
  <c r="IX19" i="7"/>
  <c r="IR19" i="7"/>
  <c r="IN19" i="7"/>
  <c r="IM19" i="7"/>
  <c r="IJ19" i="7"/>
  <c r="II19" i="7"/>
  <c r="IH19" i="7"/>
  <c r="IP19" i="7" s="1"/>
  <c r="IF19" i="7"/>
  <c r="IE19" i="7"/>
  <c r="HV19" i="7"/>
  <c r="HQ19" i="7"/>
  <c r="HN19" i="7"/>
  <c r="HJ19" i="7"/>
  <c r="HI19" i="7"/>
  <c r="HG19" i="7"/>
  <c r="HF19" i="7"/>
  <c r="HD19" i="7"/>
  <c r="HC19" i="7"/>
  <c r="GT19" i="7"/>
  <c r="GS19" i="7"/>
  <c r="HU19" i="7" s="1"/>
  <c r="IW19" i="7" s="1"/>
  <c r="JY19" i="7" s="1"/>
  <c r="LA19" i="7" s="1"/>
  <c r="MC19" i="7" s="1"/>
  <c r="NE19" i="7" s="1"/>
  <c r="OG19" i="7" s="1"/>
  <c r="PI19" i="7" s="1"/>
  <c r="QK19" i="7" s="1"/>
  <c r="RM19" i="7" s="1"/>
  <c r="SO19" i="7" s="1"/>
  <c r="TQ19" i="7" s="1"/>
  <c r="US19" i="7" s="1"/>
  <c r="VU19" i="7" s="1"/>
  <c r="WW19" i="7" s="1"/>
  <c r="XY19" i="7" s="1"/>
  <c r="ZA19" i="7" s="1"/>
  <c r="AAC19" i="7" s="1"/>
  <c r="ABE19" i="7" s="1"/>
  <c r="ACG19" i="7" s="1"/>
  <c r="ADI19" i="7" s="1"/>
  <c r="AEK19" i="7" s="1"/>
  <c r="AFM19" i="7" s="1"/>
  <c r="AGO19" i="7" s="1"/>
  <c r="AHQ19" i="7" s="1"/>
  <c r="AIS19" i="7" s="1"/>
  <c r="AJU19" i="7" s="1"/>
  <c r="AKW19" i="7" s="1"/>
  <c r="ALY19" i="7" s="1"/>
  <c r="ANA19" i="7" s="1"/>
  <c r="AOC19" i="7" s="1"/>
  <c r="APE19" i="7" s="1"/>
  <c r="AQG19" i="7" s="1"/>
  <c r="ARI19" i="7" s="1"/>
  <c r="ASK19" i="7" s="1"/>
  <c r="ATM19" i="7" s="1"/>
  <c r="AUO19" i="7" s="1"/>
  <c r="AVQ19" i="7" s="1"/>
  <c r="AWS19" i="7" s="1"/>
  <c r="AXU19" i="7" s="1"/>
  <c r="AYW19" i="7" s="1"/>
  <c r="AZY19" i="7" s="1"/>
  <c r="BBA19" i="7" s="1"/>
  <c r="GM19" i="7"/>
  <c r="GI19" i="7"/>
  <c r="GF19" i="7"/>
  <c r="GE19" i="7"/>
  <c r="GD19" i="7"/>
  <c r="GB19" i="7"/>
  <c r="GA19" i="7"/>
  <c r="FR19" i="7"/>
  <c r="FQ19" i="7"/>
  <c r="FO19" i="7"/>
  <c r="GQ19" i="7" s="1"/>
  <c r="HS19" i="7" s="1"/>
  <c r="IU19" i="7" s="1"/>
  <c r="BBY18" i="7"/>
  <c r="BBV18" i="7"/>
  <c r="BBR18" i="7"/>
  <c r="BBQ18" i="7"/>
  <c r="BBO18" i="7"/>
  <c r="BBN18" i="7"/>
  <c r="BBL18" i="7"/>
  <c r="BBK18" i="7"/>
  <c r="BBB18" i="7"/>
  <c r="BAV18" i="7"/>
  <c r="BAU18" i="7"/>
  <c r="BAM18" i="7"/>
  <c r="BAL18" i="7"/>
  <c r="BAJ18" i="7"/>
  <c r="BAI18" i="7"/>
  <c r="AZZ18" i="7"/>
  <c r="AZU18" i="7"/>
  <c r="AZQ18" i="7"/>
  <c r="AZM18" i="7"/>
  <c r="AZK18" i="7"/>
  <c r="AZJ18" i="7"/>
  <c r="AZH18" i="7"/>
  <c r="AZG18" i="7"/>
  <c r="AYX18" i="7"/>
  <c r="AYQ18" i="7"/>
  <c r="AYN18" i="7"/>
  <c r="AYJ18" i="7"/>
  <c r="AYI18" i="7"/>
  <c r="AYH18" i="7"/>
  <c r="AYP18" i="7" s="1"/>
  <c r="AYF18" i="7"/>
  <c r="AYE18" i="7"/>
  <c r="AXV18" i="7"/>
  <c r="AXN18" i="7"/>
  <c r="AXM18" i="7"/>
  <c r="AXG18" i="7"/>
  <c r="AXF18" i="7"/>
  <c r="AXD18" i="7"/>
  <c r="AXC18" i="7"/>
  <c r="AWT18" i="7"/>
  <c r="AWI18" i="7"/>
  <c r="AWE18" i="7"/>
  <c r="AWD18" i="7"/>
  <c r="AWB18" i="7"/>
  <c r="AWA18" i="7"/>
  <c r="AVR18" i="7"/>
  <c r="AVF18" i="7"/>
  <c r="AVC18" i="7"/>
  <c r="AVB18" i="7"/>
  <c r="AVI18" i="7" s="1"/>
  <c r="AUZ18" i="7"/>
  <c r="AUY18" i="7"/>
  <c r="AUP18" i="7"/>
  <c r="AUJ18" i="7"/>
  <c r="AUF18" i="7"/>
  <c r="AUE18" i="7"/>
  <c r="AUB18" i="7"/>
  <c r="AUA18" i="7"/>
  <c r="ATZ18" i="7"/>
  <c r="AUH18" i="7" s="1"/>
  <c r="ATX18" i="7"/>
  <c r="ATW18" i="7"/>
  <c r="ATN18" i="7"/>
  <c r="ATI18" i="7"/>
  <c r="ATF18" i="7"/>
  <c r="ATB18" i="7"/>
  <c r="ATA18" i="7"/>
  <c r="ASY18" i="7"/>
  <c r="ASX18" i="7"/>
  <c r="ASV18" i="7"/>
  <c r="ASU18" i="7"/>
  <c r="ASL18" i="7"/>
  <c r="ASE18" i="7"/>
  <c r="ASA18" i="7"/>
  <c r="ARW18" i="7"/>
  <c r="ARV18" i="7"/>
  <c r="ART18" i="7"/>
  <c r="ARS18" i="7"/>
  <c r="ARJ18" i="7"/>
  <c r="ARE18" i="7"/>
  <c r="AQU18" i="7"/>
  <c r="AQT18" i="7"/>
  <c r="AQR18" i="7"/>
  <c r="AQQ18" i="7"/>
  <c r="AQH18" i="7"/>
  <c r="AQB18" i="7"/>
  <c r="APT18" i="7"/>
  <c r="APS18" i="7"/>
  <c r="APR18" i="7"/>
  <c r="APP18" i="7"/>
  <c r="APO18" i="7"/>
  <c r="APF18" i="7"/>
  <c r="AOW18" i="7"/>
  <c r="AOT18" i="7"/>
  <c r="AOQ18" i="7"/>
  <c r="AOP18" i="7"/>
  <c r="AON18" i="7"/>
  <c r="AOM18" i="7"/>
  <c r="AOD18" i="7"/>
  <c r="ANO18" i="7"/>
  <c r="ANN18" i="7"/>
  <c r="ANL18" i="7"/>
  <c r="ANK18" i="7"/>
  <c r="ANB18" i="7"/>
  <c r="AMP18" i="7"/>
  <c r="AMO18" i="7"/>
  <c r="AMM18" i="7"/>
  <c r="AML18" i="7"/>
  <c r="AMJ18" i="7"/>
  <c r="AMI18" i="7"/>
  <c r="ALZ18" i="7"/>
  <c r="ALT18" i="7"/>
  <c r="ALP18" i="7"/>
  <c r="ALO18" i="7"/>
  <c r="ALL18" i="7"/>
  <c r="ALK18" i="7"/>
  <c r="ALJ18" i="7"/>
  <c r="ALR18" i="7" s="1"/>
  <c r="ALH18" i="7"/>
  <c r="ALG18" i="7"/>
  <c r="AKX18" i="7"/>
  <c r="AKS18" i="7"/>
  <c r="AKP18" i="7"/>
  <c r="AKL18" i="7"/>
  <c r="AKK18" i="7"/>
  <c r="AKI18" i="7"/>
  <c r="AKH18" i="7"/>
  <c r="AKF18" i="7"/>
  <c r="AKE18" i="7"/>
  <c r="AJV18" i="7"/>
  <c r="AJO18" i="7"/>
  <c r="AJK18" i="7"/>
  <c r="AJH18" i="7"/>
  <c r="AJG18" i="7"/>
  <c r="AJF18" i="7"/>
  <c r="AJD18" i="7"/>
  <c r="AJC18" i="7"/>
  <c r="AIT18" i="7"/>
  <c r="AIL18" i="7"/>
  <c r="AIK18" i="7"/>
  <c r="AIE18" i="7"/>
  <c r="AID18" i="7"/>
  <c r="AIB18" i="7"/>
  <c r="AIA18" i="7"/>
  <c r="AHR18" i="7"/>
  <c r="AHC18" i="7"/>
  <c r="AHB18" i="7"/>
  <c r="AGZ18" i="7"/>
  <c r="AGY18" i="7"/>
  <c r="AGP18" i="7"/>
  <c r="AGG18" i="7"/>
  <c r="AGD18" i="7"/>
  <c r="AGA18" i="7"/>
  <c r="AFZ18" i="7"/>
  <c r="AFX18" i="7"/>
  <c r="AFW18" i="7"/>
  <c r="AFN18" i="7"/>
  <c r="AFG18" i="7"/>
  <c r="AFD18" i="7"/>
  <c r="AEY18" i="7"/>
  <c r="AEX18" i="7"/>
  <c r="AFF18" i="7" s="1"/>
  <c r="AEV18" i="7"/>
  <c r="AEU18" i="7"/>
  <c r="AEL18" i="7"/>
  <c r="AEG18" i="7"/>
  <c r="ADZ18" i="7"/>
  <c r="ADY18" i="7"/>
  <c r="ADW18" i="7"/>
  <c r="ADV18" i="7"/>
  <c r="ADT18" i="7"/>
  <c r="ADS18" i="7"/>
  <c r="ADJ18" i="7"/>
  <c r="ADD18" i="7"/>
  <c r="ACZ18" i="7"/>
  <c r="ACY18" i="7"/>
  <c r="ACV18" i="7"/>
  <c r="ACU18" i="7"/>
  <c r="ACT18" i="7"/>
  <c r="ADB18" i="7" s="1"/>
  <c r="ACR18" i="7"/>
  <c r="ACQ18" i="7"/>
  <c r="ACH18" i="7"/>
  <c r="ACC18" i="7"/>
  <c r="ABZ18" i="7"/>
  <c r="ABV18" i="7"/>
  <c r="ABU18" i="7"/>
  <c r="ABS18" i="7"/>
  <c r="ABR18" i="7"/>
  <c r="ABP18" i="7"/>
  <c r="ABO18" i="7"/>
  <c r="ABF18" i="7"/>
  <c r="AAQ18" i="7"/>
  <c r="AAP18" i="7"/>
  <c r="AAN18" i="7"/>
  <c r="AAM18" i="7"/>
  <c r="AAD18" i="7"/>
  <c r="ZU18" i="7"/>
  <c r="ZQ18" i="7"/>
  <c r="ZO18" i="7"/>
  <c r="ZN18" i="7"/>
  <c r="ZL18" i="7"/>
  <c r="ZK18" i="7"/>
  <c r="ZB18" i="7"/>
  <c r="YU18" i="7"/>
  <c r="YR18" i="7"/>
  <c r="YM18" i="7"/>
  <c r="YL18" i="7"/>
  <c r="YT18" i="7" s="1"/>
  <c r="YJ18" i="7"/>
  <c r="YI18" i="7"/>
  <c r="XZ18" i="7"/>
  <c r="XR18" i="7"/>
  <c r="XK18" i="7"/>
  <c r="XJ18" i="7"/>
  <c r="XH18" i="7"/>
  <c r="XG18" i="7"/>
  <c r="WX18" i="7"/>
  <c r="WQ18" i="7"/>
  <c r="WN18" i="7"/>
  <c r="WM18" i="7"/>
  <c r="WI18" i="7"/>
  <c r="WH18" i="7"/>
  <c r="WP18" i="7" s="1"/>
  <c r="WF18" i="7"/>
  <c r="WE18" i="7"/>
  <c r="VV18" i="7"/>
  <c r="VM18" i="7"/>
  <c r="VG18" i="7"/>
  <c r="VF18" i="7"/>
  <c r="VQ18" i="7" s="1"/>
  <c r="VD18" i="7"/>
  <c r="VC18" i="7"/>
  <c r="UT18" i="7"/>
  <c r="UN18" i="7"/>
  <c r="UJ18" i="7"/>
  <c r="UI18" i="7"/>
  <c r="UF18" i="7"/>
  <c r="UE18" i="7"/>
  <c r="UD18" i="7"/>
  <c r="UL18" i="7" s="1"/>
  <c r="UB18" i="7"/>
  <c r="UA18" i="7"/>
  <c r="TR18" i="7"/>
  <c r="TM18" i="7"/>
  <c r="TJ18" i="7"/>
  <c r="TF18" i="7"/>
  <c r="TE18" i="7"/>
  <c r="TC18" i="7"/>
  <c r="TB18" i="7"/>
  <c r="SZ18" i="7"/>
  <c r="SY18" i="7"/>
  <c r="SP18" i="7"/>
  <c r="SJ18" i="7"/>
  <c r="SI18" i="7"/>
  <c r="SA18" i="7"/>
  <c r="RZ18" i="7"/>
  <c r="RX18" i="7"/>
  <c r="RW18" i="7"/>
  <c r="RN18" i="7"/>
  <c r="RI18" i="7"/>
  <c r="RE18" i="7"/>
  <c r="RA18" i="7"/>
  <c r="QY18" i="7"/>
  <c r="QX18" i="7"/>
  <c r="QV18" i="7"/>
  <c r="QU18" i="7"/>
  <c r="QL18" i="7"/>
  <c r="QE18" i="7"/>
  <c r="QB18" i="7"/>
  <c r="PX18" i="7"/>
  <c r="PW18" i="7"/>
  <c r="PV18" i="7"/>
  <c r="QD18" i="7" s="1"/>
  <c r="PT18" i="7"/>
  <c r="PS18" i="7"/>
  <c r="PJ18" i="7"/>
  <c r="PB18" i="7"/>
  <c r="PA18" i="7"/>
  <c r="OU18" i="7"/>
  <c r="OT18" i="7"/>
  <c r="OR18" i="7"/>
  <c r="OQ18" i="7"/>
  <c r="OH18" i="7"/>
  <c r="NW18" i="7"/>
  <c r="NS18" i="7"/>
  <c r="NR18" i="7"/>
  <c r="NP18" i="7"/>
  <c r="NO18" i="7"/>
  <c r="NF18" i="7"/>
  <c r="MT18" i="7"/>
  <c r="MQ18" i="7"/>
  <c r="MP18" i="7"/>
  <c r="MW18" i="7" s="1"/>
  <c r="MN18" i="7"/>
  <c r="MM18" i="7"/>
  <c r="MD18" i="7"/>
  <c r="LX18" i="7"/>
  <c r="LT18" i="7"/>
  <c r="LS18" i="7"/>
  <c r="LP18" i="7"/>
  <c r="LO18" i="7"/>
  <c r="LN18" i="7"/>
  <c r="LV18" i="7" s="1"/>
  <c r="LL18" i="7"/>
  <c r="LK18" i="7"/>
  <c r="LB18" i="7"/>
  <c r="KY18" i="7"/>
  <c r="MA18" i="7" s="1"/>
  <c r="NC18" i="7" s="1"/>
  <c r="OE18" i="7" s="1"/>
  <c r="PG18" i="7" s="1"/>
  <c r="QI18" i="7" s="1"/>
  <c r="RK18" i="7" s="1"/>
  <c r="SM18" i="7" s="1"/>
  <c r="TO18" i="7" s="1"/>
  <c r="UQ18" i="7" s="1"/>
  <c r="VS18" i="7" s="1"/>
  <c r="WU18" i="7" s="1"/>
  <c r="XW18" i="7" s="1"/>
  <c r="YY18" i="7" s="1"/>
  <c r="AAA18" i="7" s="1"/>
  <c r="ABC18" i="7" s="1"/>
  <c r="ACE18" i="7" s="1"/>
  <c r="ADG18" i="7" s="1"/>
  <c r="AEI18" i="7" s="1"/>
  <c r="AFK18" i="7" s="1"/>
  <c r="AGM18" i="7" s="1"/>
  <c r="AHO18" i="7" s="1"/>
  <c r="AIQ18" i="7" s="1"/>
  <c r="AJS18" i="7" s="1"/>
  <c r="AKU18" i="7" s="1"/>
  <c r="ALW18" i="7" s="1"/>
  <c r="AMY18" i="7" s="1"/>
  <c r="AOA18" i="7" s="1"/>
  <c r="APC18" i="7" s="1"/>
  <c r="AQE18" i="7" s="1"/>
  <c r="ARG18" i="7" s="1"/>
  <c r="ASI18" i="7" s="1"/>
  <c r="ATK18" i="7" s="1"/>
  <c r="AUM18" i="7" s="1"/>
  <c r="AVO18" i="7" s="1"/>
  <c r="AWQ18" i="7" s="1"/>
  <c r="AXS18" i="7" s="1"/>
  <c r="AYU18" i="7" s="1"/>
  <c r="AZW18" i="7" s="1"/>
  <c r="BAY18" i="7" s="1"/>
  <c r="KW18" i="7"/>
  <c r="KT18" i="7"/>
  <c r="KP18" i="7"/>
  <c r="KO18" i="7"/>
  <c r="KM18" i="7"/>
  <c r="KL18" i="7"/>
  <c r="KJ18" i="7"/>
  <c r="KI18" i="7"/>
  <c r="JZ18" i="7"/>
  <c r="JS18" i="7"/>
  <c r="JO18" i="7"/>
  <c r="JK18" i="7"/>
  <c r="JJ18" i="7"/>
  <c r="JH18" i="7"/>
  <c r="JG18" i="7"/>
  <c r="IX18" i="7"/>
  <c r="II18" i="7"/>
  <c r="IH18" i="7"/>
  <c r="IF18" i="7"/>
  <c r="IE18" i="7"/>
  <c r="HV18" i="7"/>
  <c r="HP18" i="7"/>
  <c r="HH18" i="7"/>
  <c r="HG18" i="7"/>
  <c r="HF18" i="7"/>
  <c r="HD18" i="7"/>
  <c r="HC18" i="7"/>
  <c r="GT18" i="7"/>
  <c r="GQ18" i="7"/>
  <c r="HS18" i="7" s="1"/>
  <c r="IU18" i="7" s="1"/>
  <c r="JW18" i="7" s="1"/>
  <c r="GK18" i="7"/>
  <c r="GH18" i="7"/>
  <c r="GE18" i="7"/>
  <c r="GD18" i="7"/>
  <c r="GB18" i="7"/>
  <c r="GA18" i="7"/>
  <c r="FR18" i="7"/>
  <c r="FQ18" i="7"/>
  <c r="GS18" i="7" s="1"/>
  <c r="HU18" i="7" s="1"/>
  <c r="IW18" i="7" s="1"/>
  <c r="JY18" i="7" s="1"/>
  <c r="LA18" i="7" s="1"/>
  <c r="MC18" i="7" s="1"/>
  <c r="NE18" i="7" s="1"/>
  <c r="OG18" i="7" s="1"/>
  <c r="PI18" i="7" s="1"/>
  <c r="QK18" i="7" s="1"/>
  <c r="RM18" i="7" s="1"/>
  <c r="SO18" i="7" s="1"/>
  <c r="TQ18" i="7" s="1"/>
  <c r="US18" i="7" s="1"/>
  <c r="VU18" i="7" s="1"/>
  <c r="WW18" i="7" s="1"/>
  <c r="XY18" i="7" s="1"/>
  <c r="ZA18" i="7" s="1"/>
  <c r="AAC18" i="7" s="1"/>
  <c r="ABE18" i="7" s="1"/>
  <c r="ACG18" i="7" s="1"/>
  <c r="ADI18" i="7" s="1"/>
  <c r="AEK18" i="7" s="1"/>
  <c r="AFM18" i="7" s="1"/>
  <c r="AGO18" i="7" s="1"/>
  <c r="AHQ18" i="7" s="1"/>
  <c r="AIS18" i="7" s="1"/>
  <c r="AJU18" i="7" s="1"/>
  <c r="AKW18" i="7" s="1"/>
  <c r="ALY18" i="7" s="1"/>
  <c r="ANA18" i="7" s="1"/>
  <c r="AOC18" i="7" s="1"/>
  <c r="APE18" i="7" s="1"/>
  <c r="AQG18" i="7" s="1"/>
  <c r="ARI18" i="7" s="1"/>
  <c r="ASK18" i="7" s="1"/>
  <c r="ATM18" i="7" s="1"/>
  <c r="AUO18" i="7" s="1"/>
  <c r="AVQ18" i="7" s="1"/>
  <c r="AWS18" i="7" s="1"/>
  <c r="AXU18" i="7" s="1"/>
  <c r="AYW18" i="7" s="1"/>
  <c r="AZY18" i="7" s="1"/>
  <c r="BBA18" i="7" s="1"/>
  <c r="FO18" i="7"/>
  <c r="BBW17" i="7"/>
  <c r="BBT17" i="7"/>
  <c r="BBP17" i="7"/>
  <c r="BBO17" i="7"/>
  <c r="BBN17" i="7"/>
  <c r="BBV17" i="7" s="1"/>
  <c r="BBL17" i="7"/>
  <c r="BBK17" i="7"/>
  <c r="BBB17" i="7"/>
  <c r="BAS17" i="7"/>
  <c r="BAM17" i="7"/>
  <c r="BAL17" i="7"/>
  <c r="BAT17" i="7" s="1"/>
  <c r="BAJ17" i="7"/>
  <c r="BAI17" i="7"/>
  <c r="AZZ17" i="7"/>
  <c r="AZK17" i="7"/>
  <c r="AZJ17" i="7"/>
  <c r="AZH17" i="7"/>
  <c r="AZG17" i="7"/>
  <c r="AYX17" i="7"/>
  <c r="AYI17" i="7"/>
  <c r="AYH17" i="7"/>
  <c r="AYF17" i="7"/>
  <c r="AYE17" i="7"/>
  <c r="AXV17" i="7"/>
  <c r="AXP17" i="7"/>
  <c r="AXL17" i="7"/>
  <c r="AXK17" i="7"/>
  <c r="AXH17" i="7"/>
  <c r="AXG17" i="7"/>
  <c r="AXF17" i="7"/>
  <c r="AXN17" i="7" s="1"/>
  <c r="AXD17" i="7"/>
  <c r="AXC17" i="7"/>
  <c r="AWT17" i="7"/>
  <c r="AWO17" i="7"/>
  <c r="AWL17" i="7"/>
  <c r="AWH17" i="7"/>
  <c r="AWG17" i="7"/>
  <c r="AWE17" i="7"/>
  <c r="AWD17" i="7"/>
  <c r="AWB17" i="7"/>
  <c r="AWA17" i="7"/>
  <c r="AVR17" i="7"/>
  <c r="AVK17" i="7"/>
  <c r="AVG17" i="7"/>
  <c r="AVC17" i="7"/>
  <c r="AVB17" i="7"/>
  <c r="AUZ17" i="7"/>
  <c r="AUY17" i="7"/>
  <c r="AUP17" i="7"/>
  <c r="AUK17" i="7"/>
  <c r="AUH17" i="7"/>
  <c r="AUA17" i="7"/>
  <c r="ATZ17" i="7"/>
  <c r="ATX17" i="7"/>
  <c r="ATW17" i="7"/>
  <c r="ATN17" i="7"/>
  <c r="ASY17" i="7"/>
  <c r="ATH17" i="7" s="1"/>
  <c r="ASX17" i="7"/>
  <c r="ASV17" i="7"/>
  <c r="ASU17" i="7"/>
  <c r="ASL17" i="7"/>
  <c r="ASC17" i="7"/>
  <c r="ARZ17" i="7"/>
  <c r="ARW17" i="7"/>
  <c r="ARV17" i="7"/>
  <c r="ART17" i="7"/>
  <c r="ARS17" i="7"/>
  <c r="ARJ17" i="7"/>
  <c r="AQU17" i="7"/>
  <c r="ARC17" i="7" s="1"/>
  <c r="AQT17" i="7"/>
  <c r="ARB17" i="7" s="1"/>
  <c r="AQR17" i="7"/>
  <c r="AQQ17" i="7"/>
  <c r="AQH17" i="7"/>
  <c r="APV17" i="7"/>
  <c r="APU17" i="7"/>
  <c r="APS17" i="7"/>
  <c r="APR17" i="7"/>
  <c r="APP17" i="7"/>
  <c r="APO17" i="7"/>
  <c r="APF17" i="7"/>
  <c r="AOZ17" i="7"/>
  <c r="AOV17" i="7"/>
  <c r="AOU17" i="7"/>
  <c r="AOR17" i="7"/>
  <c r="AOQ17" i="7"/>
  <c r="AOP17" i="7"/>
  <c r="AOX17" i="7" s="1"/>
  <c r="AON17" i="7"/>
  <c r="AOM17" i="7"/>
  <c r="AOD17" i="7"/>
  <c r="ANY17" i="7"/>
  <c r="ANV17" i="7"/>
  <c r="ANR17" i="7"/>
  <c r="ANQ17" i="7"/>
  <c r="ANO17" i="7"/>
  <c r="ANN17" i="7"/>
  <c r="ANL17" i="7"/>
  <c r="ANK17" i="7"/>
  <c r="ANB17" i="7"/>
  <c r="AMU17" i="7"/>
  <c r="AMQ17" i="7"/>
  <c r="AMN17" i="7"/>
  <c r="AMM17" i="7"/>
  <c r="AML17" i="7"/>
  <c r="AMJ17" i="7"/>
  <c r="AMI17" i="7"/>
  <c r="ALZ17" i="7"/>
  <c r="ALQ17" i="7"/>
  <c r="ALK17" i="7"/>
  <c r="ALJ17" i="7"/>
  <c r="ALR17" i="7" s="1"/>
  <c r="ALH17" i="7"/>
  <c r="ALG17" i="7"/>
  <c r="AKX17" i="7"/>
  <c r="AKI17" i="7"/>
  <c r="AKH17" i="7"/>
  <c r="AKP17" i="7" s="1"/>
  <c r="AKF17" i="7"/>
  <c r="AKE17" i="7"/>
  <c r="AJV17" i="7"/>
  <c r="AJM17" i="7"/>
  <c r="AJJ17" i="7"/>
  <c r="AJG17" i="7"/>
  <c r="AJF17" i="7"/>
  <c r="AJD17" i="7"/>
  <c r="AJC17" i="7"/>
  <c r="AIT17" i="7"/>
  <c r="AIM17" i="7"/>
  <c r="AIJ17" i="7"/>
  <c r="AIE17" i="7"/>
  <c r="AID17" i="7"/>
  <c r="AIL17" i="7" s="1"/>
  <c r="AIB17" i="7"/>
  <c r="AIA17" i="7"/>
  <c r="AHR17" i="7"/>
  <c r="AHM17" i="7"/>
  <c r="AHF17" i="7"/>
  <c r="AHE17" i="7"/>
  <c r="AHC17" i="7"/>
  <c r="AHB17" i="7"/>
  <c r="AGZ17" i="7"/>
  <c r="AGY17" i="7"/>
  <c r="AGP17" i="7"/>
  <c r="AGJ17" i="7"/>
  <c r="AGF17" i="7"/>
  <c r="AGE17" i="7"/>
  <c r="AGB17" i="7"/>
  <c r="AGA17" i="7"/>
  <c r="AFZ17" i="7"/>
  <c r="AGH17" i="7" s="1"/>
  <c r="AFX17" i="7"/>
  <c r="AFW17" i="7"/>
  <c r="AFN17" i="7"/>
  <c r="AFI17" i="7"/>
  <c r="AFF17" i="7"/>
  <c r="AFB17" i="7"/>
  <c r="AFA17" i="7"/>
  <c r="AEY17" i="7"/>
  <c r="AEX17" i="7"/>
  <c r="AEV17" i="7"/>
  <c r="AEU17" i="7"/>
  <c r="AEL17" i="7"/>
  <c r="ADW17" i="7"/>
  <c r="ADX17" i="7" s="1"/>
  <c r="ADV17" i="7"/>
  <c r="ADT17" i="7"/>
  <c r="ADS17" i="7"/>
  <c r="ADJ17" i="7"/>
  <c r="ADA17" i="7"/>
  <c r="ACW17" i="7"/>
  <c r="ACU17" i="7"/>
  <c r="ACT17" i="7"/>
  <c r="ACR17" i="7"/>
  <c r="ACQ17" i="7"/>
  <c r="ACH17" i="7"/>
  <c r="ACA17" i="7"/>
  <c r="ABX17" i="7"/>
  <c r="ABS17" i="7"/>
  <c r="ABR17" i="7"/>
  <c r="ABZ17" i="7" s="1"/>
  <c r="ABP17" i="7"/>
  <c r="ABO17" i="7"/>
  <c r="ABF17" i="7"/>
  <c r="AAX17" i="7"/>
  <c r="AAQ17" i="7"/>
  <c r="AAP17" i="7"/>
  <c r="AAN17" i="7"/>
  <c r="AAM17" i="7"/>
  <c r="AAD17" i="7"/>
  <c r="ZW17" i="7"/>
  <c r="ZT17" i="7"/>
  <c r="ZS17" i="7"/>
  <c r="ZO17" i="7"/>
  <c r="ZN17" i="7"/>
  <c r="ZV17" i="7" s="1"/>
  <c r="ZL17" i="7"/>
  <c r="ZK17" i="7"/>
  <c r="ZB17" i="7"/>
  <c r="YM17" i="7"/>
  <c r="YL17" i="7"/>
  <c r="YJ17" i="7"/>
  <c r="YI17" i="7"/>
  <c r="XZ17" i="7"/>
  <c r="XT17" i="7"/>
  <c r="XP17" i="7"/>
  <c r="XO17" i="7"/>
  <c r="XL17" i="7"/>
  <c r="XK17" i="7"/>
  <c r="XJ17" i="7"/>
  <c r="XR17" i="7" s="1"/>
  <c r="XH17" i="7"/>
  <c r="XG17" i="7"/>
  <c r="WX17" i="7"/>
  <c r="WS17" i="7"/>
  <c r="WP17" i="7"/>
  <c r="WL17" i="7"/>
  <c r="WK17" i="7"/>
  <c r="WI17" i="7"/>
  <c r="WH17" i="7"/>
  <c r="WF17" i="7"/>
  <c r="WE17" i="7"/>
  <c r="VV17" i="7"/>
  <c r="VP17" i="7"/>
  <c r="VO17" i="7"/>
  <c r="VG17" i="7"/>
  <c r="VF17" i="7"/>
  <c r="VD17" i="7"/>
  <c r="VC17" i="7"/>
  <c r="UT17" i="7"/>
  <c r="UO17" i="7"/>
  <c r="UK17" i="7"/>
  <c r="UG17" i="7"/>
  <c r="UE17" i="7"/>
  <c r="UD17" i="7"/>
  <c r="UB17" i="7"/>
  <c r="UA17" i="7"/>
  <c r="TR17" i="7"/>
  <c r="TK17" i="7"/>
  <c r="TH17" i="7"/>
  <c r="TD17" i="7"/>
  <c r="TC17" i="7"/>
  <c r="TB17" i="7"/>
  <c r="TJ17" i="7" s="1"/>
  <c r="SZ17" i="7"/>
  <c r="SY17" i="7"/>
  <c r="SP17" i="7"/>
  <c r="SG17" i="7"/>
  <c r="SA17" i="7"/>
  <c r="RZ17" i="7"/>
  <c r="SH17" i="7" s="1"/>
  <c r="RX17" i="7"/>
  <c r="RW17" i="7"/>
  <c r="RN17" i="7"/>
  <c r="QY17" i="7"/>
  <c r="QX17" i="7"/>
  <c r="QV17" i="7"/>
  <c r="QU17" i="7"/>
  <c r="QL17" i="7"/>
  <c r="PW17" i="7"/>
  <c r="PV17" i="7"/>
  <c r="PT17" i="7"/>
  <c r="PS17" i="7"/>
  <c r="PJ17" i="7"/>
  <c r="PD17" i="7"/>
  <c r="OZ17" i="7"/>
  <c r="OY17" i="7"/>
  <c r="OV17" i="7"/>
  <c r="OU17" i="7"/>
  <c r="OT17" i="7"/>
  <c r="PB17" i="7" s="1"/>
  <c r="OR17" i="7"/>
  <c r="OQ17" i="7"/>
  <c r="OH17" i="7"/>
  <c r="OC17" i="7"/>
  <c r="NZ17" i="7"/>
  <c r="NV17" i="7"/>
  <c r="NU17" i="7"/>
  <c r="NS17" i="7"/>
  <c r="NR17" i="7"/>
  <c r="NP17" i="7"/>
  <c r="NO17" i="7"/>
  <c r="NF17" i="7"/>
  <c r="MY17" i="7"/>
  <c r="MU17" i="7"/>
  <c r="MQ17" i="7"/>
  <c r="MP17" i="7"/>
  <c r="MN17" i="7"/>
  <c r="MM17" i="7"/>
  <c r="MD17" i="7"/>
  <c r="LY17" i="7"/>
  <c r="LV17" i="7"/>
  <c r="LO17" i="7"/>
  <c r="LN17" i="7"/>
  <c r="LL17" i="7"/>
  <c r="LK17" i="7"/>
  <c r="LB17" i="7"/>
  <c r="KM17" i="7"/>
  <c r="KL17" i="7"/>
  <c r="KJ17" i="7"/>
  <c r="KI17" i="7"/>
  <c r="JZ17" i="7"/>
  <c r="JQ17" i="7"/>
  <c r="JN17" i="7"/>
  <c r="JK17" i="7"/>
  <c r="JJ17" i="7"/>
  <c r="JH17" i="7"/>
  <c r="JG17" i="7"/>
  <c r="IX17" i="7"/>
  <c r="II17" i="7"/>
  <c r="IH17" i="7"/>
  <c r="IP17" i="7" s="1"/>
  <c r="IF17" i="7"/>
  <c r="IE17" i="7"/>
  <c r="HV17" i="7"/>
  <c r="HS17" i="7"/>
  <c r="IU17" i="7" s="1"/>
  <c r="JW17" i="7" s="1"/>
  <c r="KY17" i="7" s="1"/>
  <c r="MA17" i="7" s="1"/>
  <c r="NC17" i="7" s="1"/>
  <c r="OE17" i="7" s="1"/>
  <c r="PG17" i="7" s="1"/>
  <c r="QI17" i="7" s="1"/>
  <c r="RK17" i="7" s="1"/>
  <c r="SM17" i="7" s="1"/>
  <c r="TO17" i="7" s="1"/>
  <c r="UQ17" i="7" s="1"/>
  <c r="VS17" i="7" s="1"/>
  <c r="WU17" i="7" s="1"/>
  <c r="XW17" i="7" s="1"/>
  <c r="YY17" i="7" s="1"/>
  <c r="AAA17" i="7" s="1"/>
  <c r="ABC17" i="7" s="1"/>
  <c r="ACE17" i="7" s="1"/>
  <c r="ADG17" i="7" s="1"/>
  <c r="AEI17" i="7" s="1"/>
  <c r="AFK17" i="7" s="1"/>
  <c r="AGM17" i="7" s="1"/>
  <c r="AHO17" i="7" s="1"/>
  <c r="AIQ17" i="7" s="1"/>
  <c r="AJS17" i="7" s="1"/>
  <c r="AKU17" i="7" s="1"/>
  <c r="ALW17" i="7" s="1"/>
  <c r="AMY17" i="7" s="1"/>
  <c r="AOA17" i="7" s="1"/>
  <c r="APC17" i="7" s="1"/>
  <c r="AQE17" i="7" s="1"/>
  <c r="ARG17" i="7" s="1"/>
  <c r="ASI17" i="7" s="1"/>
  <c r="ATK17" i="7" s="1"/>
  <c r="AUM17" i="7" s="1"/>
  <c r="AVO17" i="7" s="1"/>
  <c r="AWQ17" i="7" s="1"/>
  <c r="AXS17" i="7" s="1"/>
  <c r="AYU17" i="7" s="1"/>
  <c r="AZW17" i="7" s="1"/>
  <c r="BAY17" i="7" s="1"/>
  <c r="HJ17" i="7"/>
  <c r="HI17" i="7"/>
  <c r="HG17" i="7"/>
  <c r="HF17" i="7"/>
  <c r="HD17" i="7"/>
  <c r="HC17" i="7"/>
  <c r="GT17" i="7"/>
  <c r="GS17" i="7"/>
  <c r="HU17" i="7" s="1"/>
  <c r="IW17" i="7" s="1"/>
  <c r="JY17" i="7" s="1"/>
  <c r="LA17" i="7" s="1"/>
  <c r="MC17" i="7" s="1"/>
  <c r="NE17" i="7" s="1"/>
  <c r="OG17" i="7" s="1"/>
  <c r="PI17" i="7" s="1"/>
  <c r="QK17" i="7" s="1"/>
  <c r="RM17" i="7" s="1"/>
  <c r="SO17" i="7" s="1"/>
  <c r="TQ17" i="7" s="1"/>
  <c r="US17" i="7" s="1"/>
  <c r="VU17" i="7" s="1"/>
  <c r="WW17" i="7" s="1"/>
  <c r="XY17" i="7" s="1"/>
  <c r="ZA17" i="7" s="1"/>
  <c r="AAC17" i="7" s="1"/>
  <c r="ABE17" i="7" s="1"/>
  <c r="ACG17" i="7" s="1"/>
  <c r="ADI17" i="7" s="1"/>
  <c r="AEK17" i="7" s="1"/>
  <c r="AFM17" i="7" s="1"/>
  <c r="AGO17" i="7" s="1"/>
  <c r="AHQ17" i="7" s="1"/>
  <c r="AIS17" i="7" s="1"/>
  <c r="AJU17" i="7" s="1"/>
  <c r="AKW17" i="7" s="1"/>
  <c r="ALY17" i="7" s="1"/>
  <c r="ANA17" i="7" s="1"/>
  <c r="AOC17" i="7" s="1"/>
  <c r="APE17" i="7" s="1"/>
  <c r="AQG17" i="7" s="1"/>
  <c r="ARI17" i="7" s="1"/>
  <c r="ASK17" i="7" s="1"/>
  <c r="ATM17" i="7" s="1"/>
  <c r="AUO17" i="7" s="1"/>
  <c r="AVQ17" i="7" s="1"/>
  <c r="AWS17" i="7" s="1"/>
  <c r="AXU17" i="7" s="1"/>
  <c r="AYW17" i="7" s="1"/>
  <c r="AZY17" i="7" s="1"/>
  <c r="BBA17" i="7" s="1"/>
  <c r="GN17" i="7"/>
  <c r="GJ17" i="7"/>
  <c r="GI17" i="7"/>
  <c r="GF17" i="7"/>
  <c r="GE17" i="7"/>
  <c r="GD17" i="7"/>
  <c r="GL17" i="7" s="1"/>
  <c r="GB17" i="7"/>
  <c r="GA17" i="7"/>
  <c r="FR17" i="7"/>
  <c r="FQ17" i="7"/>
  <c r="FO17" i="7"/>
  <c r="GQ17" i="7" s="1"/>
  <c r="BBO16" i="7"/>
  <c r="BBN16" i="7"/>
  <c r="BBL16" i="7"/>
  <c r="BBK16" i="7"/>
  <c r="BBB16" i="7"/>
  <c r="BAU16" i="7"/>
  <c r="BAM16" i="7"/>
  <c r="BAL16" i="7"/>
  <c r="BAJ16" i="7"/>
  <c r="BAI16" i="7"/>
  <c r="AZZ16" i="7"/>
  <c r="AZU16" i="7"/>
  <c r="AZO16" i="7"/>
  <c r="AZM16" i="7"/>
  <c r="AZK16" i="7"/>
  <c r="AZJ16" i="7"/>
  <c r="AZH16" i="7"/>
  <c r="AZG16" i="7"/>
  <c r="AYX16" i="7"/>
  <c r="AYI16" i="7"/>
  <c r="AYH16" i="7"/>
  <c r="AYF16" i="7"/>
  <c r="AYE16" i="7"/>
  <c r="AXV16" i="7"/>
  <c r="AXQ16" i="7"/>
  <c r="AXO16" i="7"/>
  <c r="AXJ16" i="7"/>
  <c r="AXI16" i="7"/>
  <c r="AXG16" i="7"/>
  <c r="AXF16" i="7"/>
  <c r="AXD16" i="7"/>
  <c r="AXC16" i="7"/>
  <c r="AWT16" i="7"/>
  <c r="AWO16" i="7"/>
  <c r="AWJ16" i="7"/>
  <c r="AWG16" i="7"/>
  <c r="AWE16" i="7"/>
  <c r="AWD16" i="7"/>
  <c r="AWB16" i="7"/>
  <c r="AWA16" i="7"/>
  <c r="AVR16" i="7"/>
  <c r="AVC16" i="7"/>
  <c r="AVI16" i="7" s="1"/>
  <c r="AVB16" i="7"/>
  <c r="AVJ16" i="7" s="1"/>
  <c r="AUZ16" i="7"/>
  <c r="AUY16" i="7"/>
  <c r="AUP16" i="7"/>
  <c r="AUK16" i="7"/>
  <c r="AUF16" i="7"/>
  <c r="AUE16" i="7"/>
  <c r="AUA16" i="7"/>
  <c r="ATZ16" i="7"/>
  <c r="AUH16" i="7" s="1"/>
  <c r="ATX16" i="7"/>
  <c r="ATW16" i="7"/>
  <c r="ATN16" i="7"/>
  <c r="ATF16" i="7"/>
  <c r="ATC16" i="7"/>
  <c r="ASY16" i="7"/>
  <c r="ASX16" i="7"/>
  <c r="ASV16" i="7"/>
  <c r="ASU16" i="7"/>
  <c r="ASL16" i="7"/>
  <c r="ASC16" i="7"/>
  <c r="ARX16" i="7"/>
  <c r="ARW16" i="7"/>
  <c r="ASE16" i="7" s="1"/>
  <c r="ARV16" i="7"/>
  <c r="ART16" i="7"/>
  <c r="ARS16" i="7"/>
  <c r="ARJ16" i="7"/>
  <c r="ARE16" i="7"/>
  <c r="AQY16" i="7"/>
  <c r="AQW16" i="7"/>
  <c r="AQU16" i="7"/>
  <c r="AQT16" i="7"/>
  <c r="AQR16" i="7"/>
  <c r="AQQ16" i="7"/>
  <c r="AQH16" i="7"/>
  <c r="AQB16" i="7"/>
  <c r="AQA16" i="7"/>
  <c r="APU16" i="7"/>
  <c r="APS16" i="7"/>
  <c r="APR16" i="7"/>
  <c r="APP16" i="7"/>
  <c r="APO16" i="7"/>
  <c r="APF16" i="7"/>
  <c r="APA16" i="7"/>
  <c r="AOY16" i="7"/>
  <c r="AOT16" i="7"/>
  <c r="AOS16" i="7"/>
  <c r="AOQ16" i="7"/>
  <c r="AOP16" i="7"/>
  <c r="AON16" i="7"/>
  <c r="AOM16" i="7"/>
  <c r="AOD16" i="7"/>
  <c r="ANY16" i="7"/>
  <c r="ANT16" i="7"/>
  <c r="ANQ16" i="7"/>
  <c r="ANO16" i="7"/>
  <c r="ANN16" i="7"/>
  <c r="ANL16" i="7"/>
  <c r="ANK16" i="7"/>
  <c r="ANB16" i="7"/>
  <c r="AMT16" i="7"/>
  <c r="AMM16" i="7"/>
  <c r="AML16" i="7"/>
  <c r="AMJ16" i="7"/>
  <c r="AMI16" i="7"/>
  <c r="ALZ16" i="7"/>
  <c r="ALU16" i="7"/>
  <c r="ALP16" i="7"/>
  <c r="ALO16" i="7"/>
  <c r="ALK16" i="7"/>
  <c r="ALJ16" i="7"/>
  <c r="ALR16" i="7" s="1"/>
  <c r="ALH16" i="7"/>
  <c r="ALG16" i="7"/>
  <c r="AKX16" i="7"/>
  <c r="AKI16" i="7"/>
  <c r="AKH16" i="7"/>
  <c r="AKF16" i="7"/>
  <c r="AKE16" i="7"/>
  <c r="AJV16" i="7"/>
  <c r="AJO16" i="7"/>
  <c r="AJG16" i="7"/>
  <c r="AJF16" i="7"/>
  <c r="AJD16" i="7"/>
  <c r="AJC16" i="7"/>
  <c r="AIT16" i="7"/>
  <c r="AIO16" i="7"/>
  <c r="AII16" i="7"/>
  <c r="AIG16" i="7"/>
  <c r="AIE16" i="7"/>
  <c r="AID16" i="7"/>
  <c r="AIB16" i="7"/>
  <c r="AIA16" i="7"/>
  <c r="AHR16" i="7"/>
  <c r="AHC16" i="7"/>
  <c r="AHB16" i="7"/>
  <c r="AGZ16" i="7"/>
  <c r="AGY16" i="7"/>
  <c r="AGP16" i="7"/>
  <c r="AGK16" i="7"/>
  <c r="AGI16" i="7"/>
  <c r="AGD16" i="7"/>
  <c r="AGC16" i="7"/>
  <c r="AGA16" i="7"/>
  <c r="AFZ16" i="7"/>
  <c r="AFX16" i="7"/>
  <c r="AFW16" i="7"/>
  <c r="AFN16" i="7"/>
  <c r="AEY16" i="7"/>
  <c r="AFD16" i="7" s="1"/>
  <c r="AEX16" i="7"/>
  <c r="AEV16" i="7"/>
  <c r="AEU16" i="7"/>
  <c r="AEL16" i="7"/>
  <c r="AEC16" i="7"/>
  <c r="AEA16" i="7"/>
  <c r="ADW16" i="7"/>
  <c r="ADV16" i="7"/>
  <c r="ADT16" i="7"/>
  <c r="ADS16" i="7"/>
  <c r="ADJ16" i="7"/>
  <c r="ADD16" i="7"/>
  <c r="ADC16" i="7"/>
  <c r="ACY16" i="7"/>
  <c r="ACW16" i="7"/>
  <c r="ACU16" i="7"/>
  <c r="ADA16" i="7" s="1"/>
  <c r="ACT16" i="7"/>
  <c r="ADB16" i="7" s="1"/>
  <c r="ACR16" i="7"/>
  <c r="ACQ16" i="7"/>
  <c r="ACH16" i="7"/>
  <c r="ACA16" i="7"/>
  <c r="ABZ16" i="7"/>
  <c r="ABV16" i="7"/>
  <c r="ABU16" i="7"/>
  <c r="ABS16" i="7"/>
  <c r="ABR16" i="7"/>
  <c r="ABP16" i="7"/>
  <c r="ABO16" i="7"/>
  <c r="ABF16" i="7"/>
  <c r="AAQ16" i="7"/>
  <c r="AAP16" i="7"/>
  <c r="AAN16" i="7"/>
  <c r="AAM16" i="7"/>
  <c r="AAD16" i="7"/>
  <c r="ZU16" i="7"/>
  <c r="ZS16" i="7"/>
  <c r="ZO16" i="7"/>
  <c r="ZN16" i="7"/>
  <c r="ZL16" i="7"/>
  <c r="ZK16" i="7"/>
  <c r="ZB16" i="7"/>
  <c r="YV16" i="7"/>
  <c r="YU16" i="7"/>
  <c r="YQ16" i="7"/>
  <c r="YO16" i="7"/>
  <c r="YM16" i="7"/>
  <c r="YS16" i="7" s="1"/>
  <c r="YL16" i="7"/>
  <c r="YT16" i="7" s="1"/>
  <c r="YJ16" i="7"/>
  <c r="YI16" i="7"/>
  <c r="XZ16" i="7"/>
  <c r="XS16" i="7"/>
  <c r="XR16" i="7"/>
  <c r="XN16" i="7"/>
  <c r="XM16" i="7"/>
  <c r="XK16" i="7"/>
  <c r="XJ16" i="7"/>
  <c r="XH16" i="7"/>
  <c r="XG16" i="7"/>
  <c r="WX16" i="7"/>
  <c r="WI16" i="7"/>
  <c r="WN16" i="7" s="1"/>
  <c r="WH16" i="7"/>
  <c r="WF16" i="7"/>
  <c r="WE16" i="7"/>
  <c r="VV16" i="7"/>
  <c r="VM16" i="7"/>
  <c r="VK16" i="7"/>
  <c r="VG16" i="7"/>
  <c r="VF16" i="7"/>
  <c r="VD16" i="7"/>
  <c r="VC16" i="7"/>
  <c r="UT16" i="7"/>
  <c r="UN16" i="7"/>
  <c r="UM16" i="7"/>
  <c r="UI16" i="7"/>
  <c r="UG16" i="7"/>
  <c r="UE16" i="7"/>
  <c r="UK16" i="7" s="1"/>
  <c r="UD16" i="7"/>
  <c r="UL16" i="7" s="1"/>
  <c r="UB16" i="7"/>
  <c r="UA16" i="7"/>
  <c r="TR16" i="7"/>
  <c r="TK16" i="7"/>
  <c r="TJ16" i="7"/>
  <c r="TF16" i="7"/>
  <c r="TE16" i="7"/>
  <c r="TC16" i="7"/>
  <c r="TB16" i="7"/>
  <c r="SZ16" i="7"/>
  <c r="SY16" i="7"/>
  <c r="SP16" i="7"/>
  <c r="SA16" i="7"/>
  <c r="SF16" i="7" s="1"/>
  <c r="RZ16" i="7"/>
  <c r="RX16" i="7"/>
  <c r="RW16" i="7"/>
  <c r="RN16" i="7"/>
  <c r="RE16" i="7"/>
  <c r="RC16" i="7"/>
  <c r="QY16" i="7"/>
  <c r="QX16" i="7"/>
  <c r="QV16" i="7"/>
  <c r="QU16" i="7"/>
  <c r="QL16" i="7"/>
  <c r="QF16" i="7"/>
  <c r="QE16" i="7"/>
  <c r="QA16" i="7"/>
  <c r="PY16" i="7"/>
  <c r="PW16" i="7"/>
  <c r="QC16" i="7" s="1"/>
  <c r="PV16" i="7"/>
  <c r="QD16" i="7" s="1"/>
  <c r="PT16" i="7"/>
  <c r="PS16" i="7"/>
  <c r="PJ16" i="7"/>
  <c r="PC16" i="7"/>
  <c r="PB16" i="7"/>
  <c r="OX16" i="7"/>
  <c r="OW16" i="7"/>
  <c r="OU16" i="7"/>
  <c r="OT16" i="7"/>
  <c r="OR16" i="7"/>
  <c r="OQ16" i="7"/>
  <c r="OH16" i="7"/>
  <c r="NS16" i="7"/>
  <c r="NX16" i="7" s="1"/>
  <c r="NR16" i="7"/>
  <c r="NP16" i="7"/>
  <c r="NO16" i="7"/>
  <c r="NF16" i="7"/>
  <c r="MW16" i="7"/>
  <c r="MU16" i="7"/>
  <c r="MQ16" i="7"/>
  <c r="MP16" i="7"/>
  <c r="MN16" i="7"/>
  <c r="MM16" i="7"/>
  <c r="MD16" i="7"/>
  <c r="LX16" i="7"/>
  <c r="LW16" i="7"/>
  <c r="LS16" i="7"/>
  <c r="LQ16" i="7"/>
  <c r="LO16" i="7"/>
  <c r="LU16" i="7" s="1"/>
  <c r="LN16" i="7"/>
  <c r="LV16" i="7" s="1"/>
  <c r="LL16" i="7"/>
  <c r="LK16" i="7"/>
  <c r="LB16" i="7"/>
  <c r="KU16" i="7"/>
  <c r="KT16" i="7"/>
  <c r="KP16" i="7"/>
  <c r="KO16" i="7"/>
  <c r="KM16" i="7"/>
  <c r="KL16" i="7"/>
  <c r="KJ16" i="7"/>
  <c r="KI16" i="7"/>
  <c r="JZ16" i="7"/>
  <c r="JK16" i="7"/>
  <c r="JP16" i="7" s="1"/>
  <c r="JJ16" i="7"/>
  <c r="JH16" i="7"/>
  <c r="JG16" i="7"/>
  <c r="IX16" i="7"/>
  <c r="IU16" i="7"/>
  <c r="JW16" i="7" s="1"/>
  <c r="KY16" i="7" s="1"/>
  <c r="MA16" i="7" s="1"/>
  <c r="NC16" i="7" s="1"/>
  <c r="OE16" i="7" s="1"/>
  <c r="PG16" i="7" s="1"/>
  <c r="QI16" i="7" s="1"/>
  <c r="RK16" i="7" s="1"/>
  <c r="SM16" i="7" s="1"/>
  <c r="TO16" i="7" s="1"/>
  <c r="UQ16" i="7" s="1"/>
  <c r="VS16" i="7" s="1"/>
  <c r="WU16" i="7" s="1"/>
  <c r="XW16" i="7" s="1"/>
  <c r="YY16" i="7" s="1"/>
  <c r="AAA16" i="7" s="1"/>
  <c r="ABC16" i="7" s="1"/>
  <c r="ACE16" i="7" s="1"/>
  <c r="ADG16" i="7" s="1"/>
  <c r="AEI16" i="7" s="1"/>
  <c r="AFK16" i="7" s="1"/>
  <c r="AGM16" i="7" s="1"/>
  <c r="AHO16" i="7" s="1"/>
  <c r="AIQ16" i="7" s="1"/>
  <c r="AJS16" i="7" s="1"/>
  <c r="AKU16" i="7" s="1"/>
  <c r="ALW16" i="7" s="1"/>
  <c r="AMY16" i="7" s="1"/>
  <c r="AOA16" i="7" s="1"/>
  <c r="APC16" i="7" s="1"/>
  <c r="AQE16" i="7" s="1"/>
  <c r="ARG16" i="7" s="1"/>
  <c r="ASI16" i="7" s="1"/>
  <c r="ATK16" i="7" s="1"/>
  <c r="AUM16" i="7" s="1"/>
  <c r="AVO16" i="7" s="1"/>
  <c r="AWQ16" i="7" s="1"/>
  <c r="AXS16" i="7" s="1"/>
  <c r="AYU16" i="7" s="1"/>
  <c r="AZW16" i="7" s="1"/>
  <c r="BAY16" i="7" s="1"/>
  <c r="IO16" i="7"/>
  <c r="IM16" i="7"/>
  <c r="II16" i="7"/>
  <c r="IH16" i="7"/>
  <c r="IF16" i="7"/>
  <c r="IE16" i="7"/>
  <c r="HV16" i="7"/>
  <c r="HP16" i="7"/>
  <c r="HO16" i="7"/>
  <c r="HK16" i="7"/>
  <c r="HI16" i="7"/>
  <c r="HG16" i="7"/>
  <c r="HM16" i="7" s="1"/>
  <c r="HF16" i="7"/>
  <c r="HN16" i="7" s="1"/>
  <c r="HD16" i="7"/>
  <c r="HC16" i="7"/>
  <c r="GT16" i="7"/>
  <c r="GQ16" i="7"/>
  <c r="HS16" i="7" s="1"/>
  <c r="GM16" i="7"/>
  <c r="GL16" i="7"/>
  <c r="GH16" i="7"/>
  <c r="GG16" i="7"/>
  <c r="GE16" i="7"/>
  <c r="GD16" i="7"/>
  <c r="GB16" i="7"/>
  <c r="GA16" i="7"/>
  <c r="FR16" i="7"/>
  <c r="FQ16" i="7"/>
  <c r="GS16" i="7" s="1"/>
  <c r="HU16" i="7" s="1"/>
  <c r="IW16" i="7" s="1"/>
  <c r="JY16" i="7" s="1"/>
  <c r="LA16" i="7" s="1"/>
  <c r="MC16" i="7" s="1"/>
  <c r="NE16" i="7" s="1"/>
  <c r="OG16" i="7" s="1"/>
  <c r="PI16" i="7" s="1"/>
  <c r="QK16" i="7" s="1"/>
  <c r="RM16" i="7" s="1"/>
  <c r="SO16" i="7" s="1"/>
  <c r="TQ16" i="7" s="1"/>
  <c r="US16" i="7" s="1"/>
  <c r="VU16" i="7" s="1"/>
  <c r="WW16" i="7" s="1"/>
  <c r="XY16" i="7" s="1"/>
  <c r="ZA16" i="7" s="1"/>
  <c r="AAC16" i="7" s="1"/>
  <c r="ABE16" i="7" s="1"/>
  <c r="ACG16" i="7" s="1"/>
  <c r="ADI16" i="7" s="1"/>
  <c r="AEK16" i="7" s="1"/>
  <c r="AFM16" i="7" s="1"/>
  <c r="AGO16" i="7" s="1"/>
  <c r="AHQ16" i="7" s="1"/>
  <c r="AIS16" i="7" s="1"/>
  <c r="AJU16" i="7" s="1"/>
  <c r="AKW16" i="7" s="1"/>
  <c r="ALY16" i="7" s="1"/>
  <c r="ANA16" i="7" s="1"/>
  <c r="AOC16" i="7" s="1"/>
  <c r="APE16" i="7" s="1"/>
  <c r="AQG16" i="7" s="1"/>
  <c r="ARI16" i="7" s="1"/>
  <c r="ASK16" i="7" s="1"/>
  <c r="ATM16" i="7" s="1"/>
  <c r="AUO16" i="7" s="1"/>
  <c r="AVQ16" i="7" s="1"/>
  <c r="AWS16" i="7" s="1"/>
  <c r="AXU16" i="7" s="1"/>
  <c r="AYW16" i="7" s="1"/>
  <c r="AZY16" i="7" s="1"/>
  <c r="BBA16" i="7" s="1"/>
  <c r="FO16" i="7"/>
  <c r="BBX15" i="7"/>
  <c r="BBW15" i="7"/>
  <c r="BBU15" i="7"/>
  <c r="BBS15" i="7"/>
  <c r="BBQ15" i="7"/>
  <c r="BBP15" i="7"/>
  <c r="BBO15" i="7"/>
  <c r="BBY15" i="7" s="1"/>
  <c r="BBN15" i="7"/>
  <c r="BBV15" i="7" s="1"/>
  <c r="BBL15" i="7"/>
  <c r="BBK15" i="7"/>
  <c r="BBB15" i="7"/>
  <c r="BAT15" i="7"/>
  <c r="BAM15" i="7"/>
  <c r="BAO15" i="7" s="1"/>
  <c r="BAL15" i="7"/>
  <c r="BAJ15" i="7"/>
  <c r="BAI15" i="7"/>
  <c r="AZZ15" i="7"/>
  <c r="AZK15" i="7"/>
  <c r="AZJ15" i="7"/>
  <c r="AZH15" i="7"/>
  <c r="AZG15" i="7"/>
  <c r="AYX15" i="7"/>
  <c r="AYS15" i="7"/>
  <c r="AYM15" i="7"/>
  <c r="AYL15" i="7"/>
  <c r="AYI15" i="7"/>
  <c r="AYH15" i="7"/>
  <c r="AYF15" i="7"/>
  <c r="AYE15" i="7"/>
  <c r="AXV15" i="7"/>
  <c r="AXP15" i="7"/>
  <c r="AXO15" i="7"/>
  <c r="AXM15" i="7"/>
  <c r="AXK15" i="7"/>
  <c r="AXI15" i="7"/>
  <c r="AXH15" i="7"/>
  <c r="AXG15" i="7"/>
  <c r="AXQ15" i="7" s="1"/>
  <c r="AXF15" i="7"/>
  <c r="AXN15" i="7" s="1"/>
  <c r="AXD15" i="7"/>
  <c r="AXC15" i="7"/>
  <c r="AWT15" i="7"/>
  <c r="AWK15" i="7"/>
  <c r="AWG15" i="7"/>
  <c r="AWE15" i="7"/>
  <c r="AWL15" i="7" s="1"/>
  <c r="AWD15" i="7"/>
  <c r="AWB15" i="7"/>
  <c r="AWA15" i="7"/>
  <c r="AVR15" i="7"/>
  <c r="AVL15" i="7"/>
  <c r="AVH15" i="7"/>
  <c r="AVG15" i="7"/>
  <c r="AVC15" i="7"/>
  <c r="AVB15" i="7"/>
  <c r="AVJ15" i="7" s="1"/>
  <c r="AUZ15" i="7"/>
  <c r="AUY15" i="7"/>
  <c r="AUP15" i="7"/>
  <c r="AUA15" i="7"/>
  <c r="ATZ15" i="7"/>
  <c r="ATX15" i="7"/>
  <c r="ATW15" i="7"/>
  <c r="ATN15" i="7"/>
  <c r="ATH15" i="7"/>
  <c r="ATG15" i="7"/>
  <c r="ATE15" i="7"/>
  <c r="ATC15" i="7"/>
  <c r="ATA15" i="7"/>
  <c r="ASZ15" i="7"/>
  <c r="ASY15" i="7"/>
  <c r="ATI15" i="7" s="1"/>
  <c r="ASX15" i="7"/>
  <c r="ATF15" i="7" s="1"/>
  <c r="ASV15" i="7"/>
  <c r="ASU15" i="7"/>
  <c r="ASL15" i="7"/>
  <c r="ASD15" i="7"/>
  <c r="ARW15" i="7"/>
  <c r="ARY15" i="7" s="1"/>
  <c r="ARV15" i="7"/>
  <c r="ART15" i="7"/>
  <c r="ARS15" i="7"/>
  <c r="ARJ15" i="7"/>
  <c r="AQU15" i="7"/>
  <c r="AQT15" i="7"/>
  <c r="AQR15" i="7"/>
  <c r="AQQ15" i="7"/>
  <c r="AQH15" i="7"/>
  <c r="AQC15" i="7"/>
  <c r="APW15" i="7"/>
  <c r="APV15" i="7"/>
  <c r="APS15" i="7"/>
  <c r="APR15" i="7"/>
  <c r="APP15" i="7"/>
  <c r="APO15" i="7"/>
  <c r="APF15" i="7"/>
  <c r="AOZ15" i="7"/>
  <c r="AOY15" i="7"/>
  <c r="AOW15" i="7"/>
  <c r="AOU15" i="7"/>
  <c r="AOS15" i="7"/>
  <c r="AOR15" i="7"/>
  <c r="AOQ15" i="7"/>
  <c r="APA15" i="7" s="1"/>
  <c r="AOP15" i="7"/>
  <c r="AOX15" i="7" s="1"/>
  <c r="AON15" i="7"/>
  <c r="AOM15" i="7"/>
  <c r="AOD15" i="7"/>
  <c r="ANU15" i="7"/>
  <c r="ANQ15" i="7"/>
  <c r="ANO15" i="7"/>
  <c r="ANV15" i="7" s="1"/>
  <c r="ANN15" i="7"/>
  <c r="ANL15" i="7"/>
  <c r="ANK15" i="7"/>
  <c r="ANB15" i="7"/>
  <c r="AMV15" i="7"/>
  <c r="AMR15" i="7"/>
  <c r="AMQ15" i="7"/>
  <c r="AMM15" i="7"/>
  <c r="AML15" i="7"/>
  <c r="AMT15" i="7" s="1"/>
  <c r="AMJ15" i="7"/>
  <c r="AMI15" i="7"/>
  <c r="ALZ15" i="7"/>
  <c r="ALK15" i="7"/>
  <c r="ALJ15" i="7"/>
  <c r="ALN15" i="7" s="1"/>
  <c r="ALH15" i="7"/>
  <c r="ALG15" i="7"/>
  <c r="AKX15" i="7"/>
  <c r="AKR15" i="7"/>
  <c r="AKQ15" i="7"/>
  <c r="AKO15" i="7"/>
  <c r="AKM15" i="7"/>
  <c r="AKK15" i="7"/>
  <c r="AKJ15" i="7"/>
  <c r="AKI15" i="7"/>
  <c r="AKS15" i="7" s="1"/>
  <c r="AKH15" i="7"/>
  <c r="AKP15" i="7" s="1"/>
  <c r="AKF15" i="7"/>
  <c r="AKE15" i="7"/>
  <c r="AJV15" i="7"/>
  <c r="AJN15" i="7"/>
  <c r="AJG15" i="7"/>
  <c r="AJI15" i="7" s="1"/>
  <c r="AJF15" i="7"/>
  <c r="AJD15" i="7"/>
  <c r="AJC15" i="7"/>
  <c r="AIT15" i="7"/>
  <c r="AIE15" i="7"/>
  <c r="AIJ15" i="7" s="1"/>
  <c r="AID15" i="7"/>
  <c r="AIB15" i="7"/>
  <c r="AIA15" i="7"/>
  <c r="AHR15" i="7"/>
  <c r="AHM15" i="7"/>
  <c r="AHG15" i="7"/>
  <c r="AHF15" i="7"/>
  <c r="AHC15" i="7"/>
  <c r="AHB15" i="7"/>
  <c r="AGZ15" i="7"/>
  <c r="AGY15" i="7"/>
  <c r="AGP15" i="7"/>
  <c r="AGJ15" i="7"/>
  <c r="AGI15" i="7"/>
  <c r="AGG15" i="7"/>
  <c r="AGE15" i="7"/>
  <c r="AGC15" i="7"/>
  <c r="AGB15" i="7"/>
  <c r="AGA15" i="7"/>
  <c r="AGK15" i="7" s="1"/>
  <c r="AFZ15" i="7"/>
  <c r="AGH15" i="7" s="1"/>
  <c r="AFX15" i="7"/>
  <c r="AFW15" i="7"/>
  <c r="AFN15" i="7"/>
  <c r="AFE15" i="7"/>
  <c r="AFA15" i="7"/>
  <c r="AEY15" i="7"/>
  <c r="AFF15" i="7" s="1"/>
  <c r="AEX15" i="7"/>
  <c r="AEV15" i="7"/>
  <c r="AEU15" i="7"/>
  <c r="AEL15" i="7"/>
  <c r="AEF15" i="7"/>
  <c r="AEB15" i="7"/>
  <c r="AEA15" i="7"/>
  <c r="ADW15" i="7"/>
  <c r="ADV15" i="7"/>
  <c r="AED15" i="7" s="1"/>
  <c r="ADT15" i="7"/>
  <c r="ADS15" i="7"/>
  <c r="ADJ15" i="7"/>
  <c r="ACU15" i="7"/>
  <c r="ACT15" i="7"/>
  <c r="ACR15" i="7"/>
  <c r="ACQ15" i="7"/>
  <c r="ACH15" i="7"/>
  <c r="ACB15" i="7"/>
  <c r="ACA15" i="7"/>
  <c r="ABY15" i="7"/>
  <c r="ABW15" i="7"/>
  <c r="ABU15" i="7"/>
  <c r="ABT15" i="7"/>
  <c r="ABS15" i="7"/>
  <c r="ACC15" i="7" s="1"/>
  <c r="ABR15" i="7"/>
  <c r="ABZ15" i="7" s="1"/>
  <c r="ABP15" i="7"/>
  <c r="ABO15" i="7"/>
  <c r="ABF15" i="7"/>
  <c r="AAX15" i="7"/>
  <c r="AAQ15" i="7"/>
  <c r="AAS15" i="7" s="1"/>
  <c r="AAP15" i="7"/>
  <c r="AAN15" i="7"/>
  <c r="AAM15" i="7"/>
  <c r="AAD15" i="7"/>
  <c r="ZO15" i="7"/>
  <c r="ZT15" i="7" s="1"/>
  <c r="ZN15" i="7"/>
  <c r="ZL15" i="7"/>
  <c r="ZK15" i="7"/>
  <c r="ZB15" i="7"/>
  <c r="YW15" i="7"/>
  <c r="YQ15" i="7"/>
  <c r="YP15" i="7"/>
  <c r="YM15" i="7"/>
  <c r="YL15" i="7"/>
  <c r="YJ15" i="7"/>
  <c r="YI15" i="7"/>
  <c r="XZ15" i="7"/>
  <c r="XT15" i="7"/>
  <c r="XS15" i="7"/>
  <c r="XQ15" i="7"/>
  <c r="XO15" i="7"/>
  <c r="XM15" i="7"/>
  <c r="XL15" i="7"/>
  <c r="XK15" i="7"/>
  <c r="XU15" i="7" s="1"/>
  <c r="XJ15" i="7"/>
  <c r="XR15" i="7" s="1"/>
  <c r="XH15" i="7"/>
  <c r="XG15" i="7"/>
  <c r="WX15" i="7"/>
  <c r="WO15" i="7"/>
  <c r="WK15" i="7"/>
  <c r="WI15" i="7"/>
  <c r="WP15" i="7" s="1"/>
  <c r="WH15" i="7"/>
  <c r="WF15" i="7"/>
  <c r="WE15" i="7"/>
  <c r="VV15" i="7"/>
  <c r="VP15" i="7"/>
  <c r="VL15" i="7"/>
  <c r="VK15" i="7"/>
  <c r="VG15" i="7"/>
  <c r="VF15" i="7"/>
  <c r="VN15" i="7" s="1"/>
  <c r="VD15" i="7"/>
  <c r="VC15" i="7"/>
  <c r="UT15" i="7"/>
  <c r="UE15" i="7"/>
  <c r="UD15" i="7"/>
  <c r="UB15" i="7"/>
  <c r="UA15" i="7"/>
  <c r="TR15" i="7"/>
  <c r="TL15" i="7"/>
  <c r="TK15" i="7"/>
  <c r="TI15" i="7"/>
  <c r="TG15" i="7"/>
  <c r="TE15" i="7"/>
  <c r="TD15" i="7"/>
  <c r="TC15" i="7"/>
  <c r="TM15" i="7" s="1"/>
  <c r="TB15" i="7"/>
  <c r="TJ15" i="7" s="1"/>
  <c r="SZ15" i="7"/>
  <c r="SY15" i="7"/>
  <c r="SP15" i="7"/>
  <c r="SH15" i="7"/>
  <c r="SA15" i="7"/>
  <c r="SC15" i="7" s="1"/>
  <c r="RZ15" i="7"/>
  <c r="RX15" i="7"/>
  <c r="RW15" i="7"/>
  <c r="RN15" i="7"/>
  <c r="QY15" i="7"/>
  <c r="QX15" i="7"/>
  <c r="QV15" i="7"/>
  <c r="QU15" i="7"/>
  <c r="QL15" i="7"/>
  <c r="QG15" i="7"/>
  <c r="QA15" i="7"/>
  <c r="PZ15" i="7"/>
  <c r="PW15" i="7"/>
  <c r="PV15" i="7"/>
  <c r="PT15" i="7"/>
  <c r="PS15" i="7"/>
  <c r="PJ15" i="7"/>
  <c r="PD15" i="7"/>
  <c r="PC15" i="7"/>
  <c r="PA15" i="7"/>
  <c r="OY15" i="7"/>
  <c r="OW15" i="7"/>
  <c r="OV15" i="7"/>
  <c r="OU15" i="7"/>
  <c r="PE15" i="7" s="1"/>
  <c r="OT15" i="7"/>
  <c r="PB15" i="7" s="1"/>
  <c r="OR15" i="7"/>
  <c r="OQ15" i="7"/>
  <c r="OH15" i="7"/>
  <c r="NZ15" i="7"/>
  <c r="NY15" i="7"/>
  <c r="NU15" i="7"/>
  <c r="NT15" i="7"/>
  <c r="NS15" i="7"/>
  <c r="NR15" i="7"/>
  <c r="NP15" i="7"/>
  <c r="NO15" i="7"/>
  <c r="NF15" i="7"/>
  <c r="MU15" i="7"/>
  <c r="MQ15" i="7"/>
  <c r="MP15" i="7"/>
  <c r="MN15" i="7"/>
  <c r="MM15" i="7"/>
  <c r="MD15" i="7"/>
  <c r="LY15" i="7"/>
  <c r="LX15" i="7"/>
  <c r="LU15" i="7"/>
  <c r="LT15" i="7"/>
  <c r="LQ15" i="7"/>
  <c r="LP15" i="7"/>
  <c r="LO15" i="7"/>
  <c r="LN15" i="7"/>
  <c r="LW15" i="7" s="1"/>
  <c r="LL15" i="7"/>
  <c r="LK15" i="7"/>
  <c r="LB15" i="7"/>
  <c r="KY15" i="7"/>
  <c r="MA15" i="7" s="1"/>
  <c r="NC15" i="7" s="1"/>
  <c r="OE15" i="7" s="1"/>
  <c r="PG15" i="7" s="1"/>
  <c r="QI15" i="7" s="1"/>
  <c r="RK15" i="7" s="1"/>
  <c r="SM15" i="7" s="1"/>
  <c r="TO15" i="7" s="1"/>
  <c r="UQ15" i="7" s="1"/>
  <c r="VS15" i="7" s="1"/>
  <c r="WU15" i="7" s="1"/>
  <c r="XW15" i="7" s="1"/>
  <c r="YY15" i="7" s="1"/>
  <c r="AAA15" i="7" s="1"/>
  <c r="ABC15" i="7" s="1"/>
  <c r="ACE15" i="7" s="1"/>
  <c r="ADG15" i="7" s="1"/>
  <c r="AEI15" i="7" s="1"/>
  <c r="AFK15" i="7" s="1"/>
  <c r="AGM15" i="7" s="1"/>
  <c r="AHO15" i="7" s="1"/>
  <c r="AIQ15" i="7" s="1"/>
  <c r="AJS15" i="7" s="1"/>
  <c r="AKU15" i="7" s="1"/>
  <c r="ALW15" i="7" s="1"/>
  <c r="AMY15" i="7" s="1"/>
  <c r="AOA15" i="7" s="1"/>
  <c r="APC15" i="7" s="1"/>
  <c r="AQE15" i="7" s="1"/>
  <c r="ARG15" i="7" s="1"/>
  <c r="ASI15" i="7" s="1"/>
  <c r="ATK15" i="7" s="1"/>
  <c r="AUM15" i="7" s="1"/>
  <c r="AVO15" i="7" s="1"/>
  <c r="AWQ15" i="7" s="1"/>
  <c r="AXS15" i="7" s="1"/>
  <c r="AYU15" i="7" s="1"/>
  <c r="AZW15" i="7" s="1"/>
  <c r="BAY15" i="7" s="1"/>
  <c r="KQ15" i="7"/>
  <c r="KP15" i="7"/>
  <c r="KM15" i="7"/>
  <c r="KL15" i="7"/>
  <c r="KJ15" i="7"/>
  <c r="KI15" i="7"/>
  <c r="JZ15" i="7"/>
  <c r="JU15" i="7"/>
  <c r="JT15" i="7"/>
  <c r="JQ15" i="7"/>
  <c r="JP15" i="7"/>
  <c r="JM15" i="7"/>
  <c r="JL15" i="7"/>
  <c r="JK15" i="7"/>
  <c r="JJ15" i="7"/>
  <c r="JS15" i="7" s="1"/>
  <c r="JH15" i="7"/>
  <c r="JG15" i="7"/>
  <c r="IX15" i="7"/>
  <c r="IU15" i="7"/>
  <c r="JW15" i="7" s="1"/>
  <c r="II15" i="7"/>
  <c r="IL15" i="7" s="1"/>
  <c r="IH15" i="7"/>
  <c r="IM15" i="7" s="1"/>
  <c r="IF15" i="7"/>
  <c r="IE15" i="7"/>
  <c r="HV15" i="7"/>
  <c r="HQ15" i="7"/>
  <c r="HP15" i="7"/>
  <c r="HM15" i="7"/>
  <c r="HL15" i="7"/>
  <c r="HI15" i="7"/>
  <c r="HH15" i="7"/>
  <c r="HG15" i="7"/>
  <c r="HF15" i="7"/>
  <c r="HO15" i="7" s="1"/>
  <c r="HD15" i="7"/>
  <c r="HC15" i="7"/>
  <c r="GT15" i="7"/>
  <c r="GS15" i="7"/>
  <c r="HU15" i="7" s="1"/>
  <c r="IW15" i="7" s="1"/>
  <c r="JY15" i="7" s="1"/>
  <c r="LA15" i="7" s="1"/>
  <c r="MC15" i="7" s="1"/>
  <c r="NE15" i="7" s="1"/>
  <c r="OG15" i="7" s="1"/>
  <c r="PI15" i="7" s="1"/>
  <c r="QK15" i="7" s="1"/>
  <c r="RM15" i="7" s="1"/>
  <c r="SO15" i="7" s="1"/>
  <c r="TQ15" i="7" s="1"/>
  <c r="US15" i="7" s="1"/>
  <c r="VU15" i="7" s="1"/>
  <c r="WW15" i="7" s="1"/>
  <c r="XY15" i="7" s="1"/>
  <c r="ZA15" i="7" s="1"/>
  <c r="AAC15" i="7" s="1"/>
  <c r="ABE15" i="7" s="1"/>
  <c r="ACG15" i="7" s="1"/>
  <c r="ADI15" i="7" s="1"/>
  <c r="AEK15" i="7" s="1"/>
  <c r="AFM15" i="7" s="1"/>
  <c r="AGO15" i="7" s="1"/>
  <c r="AHQ15" i="7" s="1"/>
  <c r="AIS15" i="7" s="1"/>
  <c r="AJU15" i="7" s="1"/>
  <c r="AKW15" i="7" s="1"/>
  <c r="ALY15" i="7" s="1"/>
  <c r="ANA15" i="7" s="1"/>
  <c r="AOC15" i="7" s="1"/>
  <c r="APE15" i="7" s="1"/>
  <c r="AQG15" i="7" s="1"/>
  <c r="ARI15" i="7" s="1"/>
  <c r="ASK15" i="7" s="1"/>
  <c r="ATM15" i="7" s="1"/>
  <c r="AUO15" i="7" s="1"/>
  <c r="AVQ15" i="7" s="1"/>
  <c r="AWS15" i="7" s="1"/>
  <c r="AXU15" i="7" s="1"/>
  <c r="AYW15" i="7" s="1"/>
  <c r="AZY15" i="7" s="1"/>
  <c r="BBA15" i="7" s="1"/>
  <c r="GQ15" i="7"/>
  <c r="HS15" i="7" s="1"/>
  <c r="GE15" i="7"/>
  <c r="GD15" i="7"/>
  <c r="GH15" i="7" s="1"/>
  <c r="GB15" i="7"/>
  <c r="GA15" i="7"/>
  <c r="FR15" i="7"/>
  <c r="FQ15" i="7"/>
  <c r="FO15" i="7"/>
  <c r="BBY14" i="7"/>
  <c r="BBX14" i="7"/>
  <c r="BBU14" i="7"/>
  <c r="BBT14" i="7"/>
  <c r="BBQ14" i="7"/>
  <c r="BBP14" i="7"/>
  <c r="BBO14" i="7"/>
  <c r="BBN14" i="7"/>
  <c r="BBW14" i="7" s="1"/>
  <c r="BBL14" i="7"/>
  <c r="BBK14" i="7"/>
  <c r="BBB14" i="7"/>
  <c r="BAM14" i="7"/>
  <c r="BAL14" i="7"/>
  <c r="BAQ14" i="7" s="1"/>
  <c r="BAJ14" i="7"/>
  <c r="BAI14" i="7"/>
  <c r="AZZ14" i="7"/>
  <c r="AZU14" i="7"/>
  <c r="AZT14" i="7"/>
  <c r="AZQ14" i="7"/>
  <c r="AZP14" i="7"/>
  <c r="AZM14" i="7"/>
  <c r="AZL14" i="7"/>
  <c r="AZK14" i="7"/>
  <c r="AZJ14" i="7"/>
  <c r="AZS14" i="7" s="1"/>
  <c r="AZH14" i="7"/>
  <c r="AZG14" i="7"/>
  <c r="AYX14" i="7"/>
  <c r="AYI14" i="7"/>
  <c r="AYH14" i="7"/>
  <c r="AYL14" i="7" s="1"/>
  <c r="AYF14" i="7"/>
  <c r="AYE14" i="7"/>
  <c r="AXV14" i="7"/>
  <c r="AXQ14" i="7"/>
  <c r="AXP14" i="7"/>
  <c r="AXM14" i="7"/>
  <c r="AXL14" i="7"/>
  <c r="AXI14" i="7"/>
  <c r="AXH14" i="7"/>
  <c r="AXG14" i="7"/>
  <c r="AXF14" i="7"/>
  <c r="AXO14" i="7" s="1"/>
  <c r="AXD14" i="7"/>
  <c r="AXC14" i="7"/>
  <c r="AWT14" i="7"/>
  <c r="AWI14" i="7"/>
  <c r="AWE14" i="7"/>
  <c r="AWD14" i="7"/>
  <c r="AWB14" i="7"/>
  <c r="AWA14" i="7"/>
  <c r="AVR14" i="7"/>
  <c r="AVM14" i="7"/>
  <c r="AVL14" i="7"/>
  <c r="AVI14" i="7"/>
  <c r="AVH14" i="7"/>
  <c r="AVE14" i="7"/>
  <c r="AVD14" i="7"/>
  <c r="AVC14" i="7"/>
  <c r="AVB14" i="7"/>
  <c r="AVK14" i="7" s="1"/>
  <c r="AUZ14" i="7"/>
  <c r="AUY14" i="7"/>
  <c r="AUP14" i="7"/>
  <c r="AUE14" i="7"/>
  <c r="AUD14" i="7"/>
  <c r="AUA14" i="7"/>
  <c r="ATZ14" i="7"/>
  <c r="ATX14" i="7"/>
  <c r="ATW14" i="7"/>
  <c r="ATN14" i="7"/>
  <c r="ATI14" i="7"/>
  <c r="ATH14" i="7"/>
  <c r="ATE14" i="7"/>
  <c r="ATD14" i="7"/>
  <c r="ATA14" i="7"/>
  <c r="ASZ14" i="7"/>
  <c r="ASY14" i="7"/>
  <c r="ASX14" i="7"/>
  <c r="ATG14" i="7" s="1"/>
  <c r="ASV14" i="7"/>
  <c r="ASU14" i="7"/>
  <c r="ASL14" i="7"/>
  <c r="ARW14" i="7"/>
  <c r="ARV14" i="7"/>
  <c r="ASA14" i="7" s="1"/>
  <c r="ART14" i="7"/>
  <c r="ARS14" i="7"/>
  <c r="ARJ14" i="7"/>
  <c r="ARE14" i="7"/>
  <c r="ARD14" i="7"/>
  <c r="ARA14" i="7"/>
  <c r="AQZ14" i="7"/>
  <c r="AQW14" i="7"/>
  <c r="AQV14" i="7"/>
  <c r="AQU14" i="7"/>
  <c r="AQT14" i="7"/>
  <c r="ARC14" i="7" s="1"/>
  <c r="AQR14" i="7"/>
  <c r="AQQ14" i="7"/>
  <c r="AQH14" i="7"/>
  <c r="APS14" i="7"/>
  <c r="APR14" i="7"/>
  <c r="APV14" i="7" s="1"/>
  <c r="APP14" i="7"/>
  <c r="APO14" i="7"/>
  <c r="APF14" i="7"/>
  <c r="APA14" i="7"/>
  <c r="AOZ14" i="7"/>
  <c r="AOW14" i="7"/>
  <c r="AOV14" i="7"/>
  <c r="AOS14" i="7"/>
  <c r="AOR14" i="7"/>
  <c r="AOQ14" i="7"/>
  <c r="AOP14" i="7"/>
  <c r="AOY14" i="7" s="1"/>
  <c r="AON14" i="7"/>
  <c r="AOM14" i="7"/>
  <c r="AOD14" i="7"/>
  <c r="ANS14" i="7"/>
  <c r="ANO14" i="7"/>
  <c r="ANN14" i="7"/>
  <c r="ANW14" i="7" s="1"/>
  <c r="ANL14" i="7"/>
  <c r="ANK14" i="7"/>
  <c r="ANB14" i="7"/>
  <c r="AMW14" i="7"/>
  <c r="AMV14" i="7"/>
  <c r="AMS14" i="7"/>
  <c r="AMR14" i="7"/>
  <c r="AMO14" i="7"/>
  <c r="AMN14" i="7"/>
  <c r="AMM14" i="7"/>
  <c r="AML14" i="7"/>
  <c r="AMU14" i="7" s="1"/>
  <c r="AMJ14" i="7"/>
  <c r="AMI14" i="7"/>
  <c r="ALZ14" i="7"/>
  <c r="ALO14" i="7"/>
  <c r="ALN14" i="7"/>
  <c r="ALK14" i="7"/>
  <c r="ALJ14" i="7"/>
  <c r="ALH14" i="7"/>
  <c r="ALG14" i="7"/>
  <c r="AKX14" i="7"/>
  <c r="AKS14" i="7"/>
  <c r="AKR14" i="7"/>
  <c r="AKO14" i="7"/>
  <c r="AKN14" i="7"/>
  <c r="AKK14" i="7"/>
  <c r="AKJ14" i="7"/>
  <c r="AKI14" i="7"/>
  <c r="AKH14" i="7"/>
  <c r="AKQ14" i="7" s="1"/>
  <c r="AKF14" i="7"/>
  <c r="AKE14" i="7"/>
  <c r="AJV14" i="7"/>
  <c r="AJG14" i="7"/>
  <c r="AJO14" i="7" s="1"/>
  <c r="AJF14" i="7"/>
  <c r="AJK14" i="7" s="1"/>
  <c r="AJD14" i="7"/>
  <c r="AJC14" i="7"/>
  <c r="AIT14" i="7"/>
  <c r="AIO14" i="7"/>
  <c r="AIN14" i="7"/>
  <c r="AIK14" i="7"/>
  <c r="AIJ14" i="7"/>
  <c r="AIG14" i="7"/>
  <c r="AIF14" i="7"/>
  <c r="AIE14" i="7"/>
  <c r="AID14" i="7"/>
  <c r="AIM14" i="7" s="1"/>
  <c r="AIB14" i="7"/>
  <c r="AIA14" i="7"/>
  <c r="AHR14" i="7"/>
  <c r="AHC14" i="7"/>
  <c r="AHB14" i="7"/>
  <c r="AGZ14" i="7"/>
  <c r="AGY14" i="7"/>
  <c r="AGP14" i="7"/>
  <c r="AGK14" i="7"/>
  <c r="AGJ14" i="7"/>
  <c r="AGG14" i="7"/>
  <c r="AGF14" i="7"/>
  <c r="AGC14" i="7"/>
  <c r="AGB14" i="7"/>
  <c r="AGA14" i="7"/>
  <c r="AFZ14" i="7"/>
  <c r="AGI14" i="7" s="1"/>
  <c r="AFX14" i="7"/>
  <c r="AFW14" i="7"/>
  <c r="AFN14" i="7"/>
  <c r="AFC14" i="7"/>
  <c r="AEY14" i="7"/>
  <c r="AEX14" i="7"/>
  <c r="AFG14" i="7" s="1"/>
  <c r="AEV14" i="7"/>
  <c r="AEU14" i="7"/>
  <c r="AEL14" i="7"/>
  <c r="AEG14" i="7"/>
  <c r="AEF14" i="7"/>
  <c r="AEC14" i="7"/>
  <c r="AEB14" i="7"/>
  <c r="ADY14" i="7"/>
  <c r="ADX14" i="7"/>
  <c r="ADW14" i="7"/>
  <c r="ADV14" i="7"/>
  <c r="AEE14" i="7" s="1"/>
  <c r="ADT14" i="7"/>
  <c r="ADS14" i="7"/>
  <c r="ADJ14" i="7"/>
  <c r="ACY14" i="7"/>
  <c r="ACX14" i="7"/>
  <c r="ACU14" i="7"/>
  <c r="ACT14" i="7"/>
  <c r="ACR14" i="7"/>
  <c r="ACQ14" i="7"/>
  <c r="ACH14" i="7"/>
  <c r="ACC14" i="7"/>
  <c r="ACB14" i="7"/>
  <c r="ABY14" i="7"/>
  <c r="ABX14" i="7"/>
  <c r="ABU14" i="7"/>
  <c r="ABT14" i="7"/>
  <c r="ABS14" i="7"/>
  <c r="ABR14" i="7"/>
  <c r="ACA14" i="7" s="1"/>
  <c r="ABP14" i="7"/>
  <c r="ABO14" i="7"/>
  <c r="ABF14" i="7"/>
  <c r="AAQ14" i="7"/>
  <c r="AAP14" i="7"/>
  <c r="AAU14" i="7" s="1"/>
  <c r="AAN14" i="7"/>
  <c r="AAM14" i="7"/>
  <c r="AAD14" i="7"/>
  <c r="ZY14" i="7"/>
  <c r="ZX14" i="7"/>
  <c r="ZU14" i="7"/>
  <c r="ZT14" i="7"/>
  <c r="ZQ14" i="7"/>
  <c r="ZP14" i="7"/>
  <c r="ZO14" i="7"/>
  <c r="ZN14" i="7"/>
  <c r="ZW14" i="7" s="1"/>
  <c r="ZL14" i="7"/>
  <c r="ZK14" i="7"/>
  <c r="ZB14" i="7"/>
  <c r="YM14" i="7"/>
  <c r="YL14" i="7"/>
  <c r="YJ14" i="7"/>
  <c r="YI14" i="7"/>
  <c r="XZ14" i="7"/>
  <c r="XU14" i="7"/>
  <c r="XT14" i="7"/>
  <c r="XQ14" i="7"/>
  <c r="XP14" i="7"/>
  <c r="XM14" i="7"/>
  <c r="XL14" i="7"/>
  <c r="XK14" i="7"/>
  <c r="XJ14" i="7"/>
  <c r="XS14" i="7" s="1"/>
  <c r="XH14" i="7"/>
  <c r="XG14" i="7"/>
  <c r="WX14" i="7"/>
  <c r="WM14" i="7"/>
  <c r="WI14" i="7"/>
  <c r="WH14" i="7"/>
  <c r="WF14" i="7"/>
  <c r="WE14" i="7"/>
  <c r="VV14" i="7"/>
  <c r="VQ14" i="7"/>
  <c r="VP14" i="7"/>
  <c r="VM14" i="7"/>
  <c r="VL14" i="7"/>
  <c r="VI14" i="7"/>
  <c r="VH14" i="7"/>
  <c r="VG14" i="7"/>
  <c r="VF14" i="7"/>
  <c r="VO14" i="7" s="1"/>
  <c r="VD14" i="7"/>
  <c r="VC14" i="7"/>
  <c r="UT14" i="7"/>
  <c r="UI14" i="7"/>
  <c r="UH14" i="7"/>
  <c r="UE14" i="7"/>
  <c r="UD14" i="7"/>
  <c r="UB14" i="7"/>
  <c r="UA14" i="7"/>
  <c r="TR14" i="7"/>
  <c r="TM14" i="7"/>
  <c r="TL14" i="7"/>
  <c r="TI14" i="7"/>
  <c r="TH14" i="7"/>
  <c r="TE14" i="7"/>
  <c r="TD14" i="7"/>
  <c r="TC14" i="7"/>
  <c r="TB14" i="7"/>
  <c r="TK14" i="7" s="1"/>
  <c r="SZ14" i="7"/>
  <c r="SY14" i="7"/>
  <c r="SP14" i="7"/>
  <c r="SA14" i="7"/>
  <c r="SD14" i="7" s="1"/>
  <c r="RZ14" i="7"/>
  <c r="SE14" i="7" s="1"/>
  <c r="RX14" i="7"/>
  <c r="RW14" i="7"/>
  <c r="RN14" i="7"/>
  <c r="RI14" i="7"/>
  <c r="RH14" i="7"/>
  <c r="RE14" i="7"/>
  <c r="RD14" i="7"/>
  <c r="RA14" i="7"/>
  <c r="QZ14" i="7"/>
  <c r="QY14" i="7"/>
  <c r="QX14" i="7"/>
  <c r="RG14" i="7" s="1"/>
  <c r="QV14" i="7"/>
  <c r="QU14" i="7"/>
  <c r="QL14" i="7"/>
  <c r="PW14" i="7"/>
  <c r="PV14" i="7"/>
  <c r="PZ14" i="7" s="1"/>
  <c r="PT14" i="7"/>
  <c r="PS14" i="7"/>
  <c r="PJ14" i="7"/>
  <c r="PE14" i="7"/>
  <c r="PD14" i="7"/>
  <c r="PA14" i="7"/>
  <c r="OZ14" i="7"/>
  <c r="OW14" i="7"/>
  <c r="OV14" i="7"/>
  <c r="OU14" i="7"/>
  <c r="OT14" i="7"/>
  <c r="PC14" i="7" s="1"/>
  <c r="OR14" i="7"/>
  <c r="OQ14" i="7"/>
  <c r="OH14" i="7"/>
  <c r="NW14" i="7"/>
  <c r="NS14" i="7"/>
  <c r="NR14" i="7"/>
  <c r="OA14" i="7" s="1"/>
  <c r="NP14" i="7"/>
  <c r="NO14" i="7"/>
  <c r="NF14" i="7"/>
  <c r="NA14" i="7"/>
  <c r="MZ14" i="7"/>
  <c r="MW14" i="7"/>
  <c r="MV14" i="7"/>
  <c r="MS14" i="7"/>
  <c r="MR14" i="7"/>
  <c r="MQ14" i="7"/>
  <c r="MP14" i="7"/>
  <c r="MY14" i="7" s="1"/>
  <c r="MN14" i="7"/>
  <c r="MM14" i="7"/>
  <c r="MD14" i="7"/>
  <c r="LS14" i="7"/>
  <c r="LR14" i="7"/>
  <c r="LO14" i="7"/>
  <c r="LN14" i="7"/>
  <c r="LL14" i="7"/>
  <c r="LK14" i="7"/>
  <c r="LB14" i="7"/>
  <c r="KW14" i="7"/>
  <c r="KV14" i="7"/>
  <c r="KS14" i="7"/>
  <c r="KR14" i="7"/>
  <c r="KO14" i="7"/>
  <c r="KN14" i="7"/>
  <c r="KM14" i="7"/>
  <c r="KL14" i="7"/>
  <c r="KU14" i="7" s="1"/>
  <c r="KJ14" i="7"/>
  <c r="KI14" i="7"/>
  <c r="JZ14" i="7"/>
  <c r="JK14" i="7"/>
  <c r="JJ14" i="7"/>
  <c r="JO14" i="7" s="1"/>
  <c r="JH14" i="7"/>
  <c r="JG14" i="7"/>
  <c r="IX14" i="7"/>
  <c r="IS14" i="7"/>
  <c r="IR14" i="7"/>
  <c r="IO14" i="7"/>
  <c r="IN14" i="7"/>
  <c r="IK14" i="7"/>
  <c r="IJ14" i="7"/>
  <c r="II14" i="7"/>
  <c r="IH14" i="7"/>
  <c r="IQ14" i="7" s="1"/>
  <c r="IF14" i="7"/>
  <c r="IE14" i="7"/>
  <c r="HV14" i="7"/>
  <c r="HG14" i="7"/>
  <c r="HF14" i="7"/>
  <c r="HJ14" i="7" s="1"/>
  <c r="HD14" i="7"/>
  <c r="HC14" i="7"/>
  <c r="GT14" i="7"/>
  <c r="GO14" i="7"/>
  <c r="GN14" i="7"/>
  <c r="GK14" i="7"/>
  <c r="GJ14" i="7"/>
  <c r="GG14" i="7"/>
  <c r="GF14" i="7"/>
  <c r="GE14" i="7"/>
  <c r="GD14" i="7"/>
  <c r="GM14" i="7" s="1"/>
  <c r="GB14" i="7"/>
  <c r="GA14" i="7"/>
  <c r="FR14" i="7"/>
  <c r="FQ14" i="7"/>
  <c r="GS14" i="7" s="1"/>
  <c r="HU14" i="7" s="1"/>
  <c r="IW14" i="7" s="1"/>
  <c r="JY14" i="7" s="1"/>
  <c r="LA14" i="7" s="1"/>
  <c r="MC14" i="7" s="1"/>
  <c r="NE14" i="7" s="1"/>
  <c r="OG14" i="7" s="1"/>
  <c r="PI14" i="7" s="1"/>
  <c r="QK14" i="7" s="1"/>
  <c r="RM14" i="7" s="1"/>
  <c r="SO14" i="7" s="1"/>
  <c r="TQ14" i="7" s="1"/>
  <c r="US14" i="7" s="1"/>
  <c r="VU14" i="7" s="1"/>
  <c r="WW14" i="7" s="1"/>
  <c r="XY14" i="7" s="1"/>
  <c r="ZA14" i="7" s="1"/>
  <c r="AAC14" i="7" s="1"/>
  <c r="ABE14" i="7" s="1"/>
  <c r="ACG14" i="7" s="1"/>
  <c r="ADI14" i="7" s="1"/>
  <c r="AEK14" i="7" s="1"/>
  <c r="AFM14" i="7" s="1"/>
  <c r="AGO14" i="7" s="1"/>
  <c r="AHQ14" i="7" s="1"/>
  <c r="AIS14" i="7" s="1"/>
  <c r="AJU14" i="7" s="1"/>
  <c r="AKW14" i="7" s="1"/>
  <c r="ALY14" i="7" s="1"/>
  <c r="ANA14" i="7" s="1"/>
  <c r="AOC14" i="7" s="1"/>
  <c r="APE14" i="7" s="1"/>
  <c r="AQG14" i="7" s="1"/>
  <c r="ARI14" i="7" s="1"/>
  <c r="ASK14" i="7" s="1"/>
  <c r="ATM14" i="7" s="1"/>
  <c r="AUO14" i="7" s="1"/>
  <c r="AVQ14" i="7" s="1"/>
  <c r="AWS14" i="7" s="1"/>
  <c r="AXU14" i="7" s="1"/>
  <c r="AYW14" i="7" s="1"/>
  <c r="AZY14" i="7" s="1"/>
  <c r="BBA14" i="7" s="1"/>
  <c r="FO14" i="7"/>
  <c r="GQ14" i="7" s="1"/>
  <c r="HS14" i="7" s="1"/>
  <c r="IU14" i="7" s="1"/>
  <c r="JW14" i="7" s="1"/>
  <c r="KY14" i="7" s="1"/>
  <c r="MA14" i="7" s="1"/>
  <c r="NC14" i="7" s="1"/>
  <c r="OE14" i="7" s="1"/>
  <c r="PG14" i="7" s="1"/>
  <c r="QI14" i="7" s="1"/>
  <c r="RK14" i="7" s="1"/>
  <c r="SM14" i="7" s="1"/>
  <c r="TO14" i="7" s="1"/>
  <c r="UQ14" i="7" s="1"/>
  <c r="VS14" i="7" s="1"/>
  <c r="WU14" i="7" s="1"/>
  <c r="XW14" i="7" s="1"/>
  <c r="YY14" i="7" s="1"/>
  <c r="AAA14" i="7" s="1"/>
  <c r="ABC14" i="7" s="1"/>
  <c r="ACE14" i="7" s="1"/>
  <c r="ADG14" i="7" s="1"/>
  <c r="AEI14" i="7" s="1"/>
  <c r="AFK14" i="7" s="1"/>
  <c r="AGM14" i="7" s="1"/>
  <c r="AHO14" i="7" s="1"/>
  <c r="AIQ14" i="7" s="1"/>
  <c r="AJS14" i="7" s="1"/>
  <c r="AKU14" i="7" s="1"/>
  <c r="ALW14" i="7" s="1"/>
  <c r="AMY14" i="7" s="1"/>
  <c r="AOA14" i="7" s="1"/>
  <c r="APC14" i="7" s="1"/>
  <c r="AQE14" i="7" s="1"/>
  <c r="ARG14" i="7" s="1"/>
  <c r="ASI14" i="7" s="1"/>
  <c r="ATK14" i="7" s="1"/>
  <c r="AUM14" i="7" s="1"/>
  <c r="AVO14" i="7" s="1"/>
  <c r="AWQ14" i="7" s="1"/>
  <c r="AXS14" i="7" s="1"/>
  <c r="AYU14" i="7" s="1"/>
  <c r="AZW14" i="7" s="1"/>
  <c r="BAY14" i="7" s="1"/>
  <c r="BBS13" i="7"/>
  <c r="BBO13" i="7"/>
  <c r="BBN13" i="7"/>
  <c r="BBW13" i="7" s="1"/>
  <c r="BBL13" i="7"/>
  <c r="BBK13" i="7"/>
  <c r="BBB13" i="7"/>
  <c r="BAW13" i="7"/>
  <c r="BAV13" i="7"/>
  <c r="BAS13" i="7"/>
  <c r="BAR13" i="7"/>
  <c r="BAO13" i="7"/>
  <c r="BAN13" i="7"/>
  <c r="BAM13" i="7"/>
  <c r="BAL13" i="7"/>
  <c r="BAU13" i="7" s="1"/>
  <c r="BAJ13" i="7"/>
  <c r="BAI13" i="7"/>
  <c r="AZZ13" i="7"/>
  <c r="AZO13" i="7"/>
  <c r="AZN13" i="7"/>
  <c r="AZK13" i="7"/>
  <c r="AZJ13" i="7"/>
  <c r="AZH13" i="7"/>
  <c r="AZG13" i="7"/>
  <c r="AYX13" i="7"/>
  <c r="AYS13" i="7"/>
  <c r="AYR13" i="7"/>
  <c r="AYO13" i="7"/>
  <c r="AYN13" i="7"/>
  <c r="AYK13" i="7"/>
  <c r="AYJ13" i="7"/>
  <c r="AYI13" i="7"/>
  <c r="AYH13" i="7"/>
  <c r="AYQ13" i="7" s="1"/>
  <c r="AYF13" i="7"/>
  <c r="AYE13" i="7"/>
  <c r="AXV13" i="7"/>
  <c r="AXG13" i="7"/>
  <c r="AXF13" i="7"/>
  <c r="AXK13" i="7" s="1"/>
  <c r="AXD13" i="7"/>
  <c r="AXC13" i="7"/>
  <c r="AWT13" i="7"/>
  <c r="AWO13" i="7"/>
  <c r="AWN13" i="7"/>
  <c r="AWK13" i="7"/>
  <c r="AWJ13" i="7"/>
  <c r="AWG13" i="7"/>
  <c r="AWF13" i="7"/>
  <c r="AWE13" i="7"/>
  <c r="AWD13" i="7"/>
  <c r="AWM13" i="7" s="1"/>
  <c r="AWB13" i="7"/>
  <c r="AWA13" i="7"/>
  <c r="AVR13" i="7"/>
  <c r="AVC13" i="7"/>
  <c r="AVB13" i="7"/>
  <c r="AUZ13" i="7"/>
  <c r="AUY13" i="7"/>
  <c r="AUP13" i="7"/>
  <c r="AUK13" i="7"/>
  <c r="AUJ13" i="7"/>
  <c r="AUG13" i="7"/>
  <c r="AUF13" i="7"/>
  <c r="AUC13" i="7"/>
  <c r="AUB13" i="7"/>
  <c r="AUA13" i="7"/>
  <c r="ATZ13" i="7"/>
  <c r="AUI13" i="7" s="1"/>
  <c r="ATX13" i="7"/>
  <c r="ATW13" i="7"/>
  <c r="ATN13" i="7"/>
  <c r="ATC13" i="7"/>
  <c r="ASY13" i="7"/>
  <c r="ASX13" i="7"/>
  <c r="ATG13" i="7" s="1"/>
  <c r="ASV13" i="7"/>
  <c r="ASU13" i="7"/>
  <c r="ASL13" i="7"/>
  <c r="ASG13" i="7"/>
  <c r="ASF13" i="7"/>
  <c r="ASC13" i="7"/>
  <c r="ASB13" i="7"/>
  <c r="ARY13" i="7"/>
  <c r="ARX13" i="7"/>
  <c r="ARW13" i="7"/>
  <c r="ARV13" i="7"/>
  <c r="ASE13" i="7" s="1"/>
  <c r="ART13" i="7"/>
  <c r="ARS13" i="7"/>
  <c r="ARJ13" i="7"/>
  <c r="AQY13" i="7"/>
  <c r="AQX13" i="7"/>
  <c r="AQU13" i="7"/>
  <c r="AQT13" i="7"/>
  <c r="AQR13" i="7"/>
  <c r="AQQ13" i="7"/>
  <c r="AQH13" i="7"/>
  <c r="AQC13" i="7"/>
  <c r="AQB13" i="7"/>
  <c r="APY13" i="7"/>
  <c r="APX13" i="7"/>
  <c r="APU13" i="7"/>
  <c r="APT13" i="7"/>
  <c r="APS13" i="7"/>
  <c r="APR13" i="7"/>
  <c r="AQA13" i="7" s="1"/>
  <c r="APP13" i="7"/>
  <c r="APO13" i="7"/>
  <c r="APF13" i="7"/>
  <c r="AOQ13" i="7"/>
  <c r="AOP13" i="7"/>
  <c r="AOU13" i="7" s="1"/>
  <c r="AON13" i="7"/>
  <c r="AOM13" i="7"/>
  <c r="AOD13" i="7"/>
  <c r="ANY13" i="7"/>
  <c r="ANX13" i="7"/>
  <c r="ANU13" i="7"/>
  <c r="ANT13" i="7"/>
  <c r="ANQ13" i="7"/>
  <c r="ANP13" i="7"/>
  <c r="ANO13" i="7"/>
  <c r="ANN13" i="7"/>
  <c r="ANW13" i="7" s="1"/>
  <c r="ANL13" i="7"/>
  <c r="ANK13" i="7"/>
  <c r="ANB13" i="7"/>
  <c r="AMM13" i="7"/>
  <c r="AML13" i="7"/>
  <c r="AMJ13" i="7"/>
  <c r="AMI13" i="7"/>
  <c r="ALZ13" i="7"/>
  <c r="ALU13" i="7"/>
  <c r="ALT13" i="7"/>
  <c r="ALQ13" i="7"/>
  <c r="ALP13" i="7"/>
  <c r="ALM13" i="7"/>
  <c r="ALL13" i="7"/>
  <c r="ALK13" i="7"/>
  <c r="ALJ13" i="7"/>
  <c r="ALS13" i="7" s="1"/>
  <c r="ALH13" i="7"/>
  <c r="ALG13" i="7"/>
  <c r="AKX13" i="7"/>
  <c r="AKM13" i="7"/>
  <c r="AKI13" i="7"/>
  <c r="AKH13" i="7"/>
  <c r="AKQ13" i="7" s="1"/>
  <c r="AKF13" i="7"/>
  <c r="AKE13" i="7"/>
  <c r="AJV13" i="7"/>
  <c r="AJQ13" i="7"/>
  <c r="AJP13" i="7"/>
  <c r="AJM13" i="7"/>
  <c r="AJL13" i="7"/>
  <c r="AJI13" i="7"/>
  <c r="AJH13" i="7"/>
  <c r="AJG13" i="7"/>
  <c r="AJF13" i="7"/>
  <c r="AJO13" i="7" s="1"/>
  <c r="AJD13" i="7"/>
  <c r="AJC13" i="7"/>
  <c r="AIT13" i="7"/>
  <c r="AII13" i="7"/>
  <c r="AIH13" i="7"/>
  <c r="AIE13" i="7"/>
  <c r="AID13" i="7"/>
  <c r="AIB13" i="7"/>
  <c r="AIA13" i="7"/>
  <c r="AHR13" i="7"/>
  <c r="AHM13" i="7"/>
  <c r="AHL13" i="7"/>
  <c r="AHI13" i="7"/>
  <c r="AHH13" i="7"/>
  <c r="AHE13" i="7"/>
  <c r="AHD13" i="7"/>
  <c r="AHC13" i="7"/>
  <c r="AHB13" i="7"/>
  <c r="AHK13" i="7" s="1"/>
  <c r="AGZ13" i="7"/>
  <c r="AGY13" i="7"/>
  <c r="AGP13" i="7"/>
  <c r="AGA13" i="7"/>
  <c r="AFZ13" i="7"/>
  <c r="AGE13" i="7" s="1"/>
  <c r="AFX13" i="7"/>
  <c r="AFW13" i="7"/>
  <c r="AFN13" i="7"/>
  <c r="AFI13" i="7"/>
  <c r="AFH13" i="7"/>
  <c r="AFE13" i="7"/>
  <c r="AFD13" i="7"/>
  <c r="AFA13" i="7"/>
  <c r="AEZ13" i="7"/>
  <c r="AEY13" i="7"/>
  <c r="AEX13" i="7"/>
  <c r="AFG13" i="7" s="1"/>
  <c r="AEV13" i="7"/>
  <c r="AEU13" i="7"/>
  <c r="AEL13" i="7"/>
  <c r="ADW13" i="7"/>
  <c r="ADV13" i="7"/>
  <c r="ADT13" i="7"/>
  <c r="ADS13" i="7"/>
  <c r="ADJ13" i="7"/>
  <c r="ADE13" i="7"/>
  <c r="ADD13" i="7"/>
  <c r="ADA13" i="7"/>
  <c r="ACZ13" i="7"/>
  <c r="ACW13" i="7"/>
  <c r="ACV13" i="7"/>
  <c r="ACU13" i="7"/>
  <c r="ACT13" i="7"/>
  <c r="ADC13" i="7" s="1"/>
  <c r="ACR13" i="7"/>
  <c r="ACQ13" i="7"/>
  <c r="ACH13" i="7"/>
  <c r="ABW13" i="7"/>
  <c r="ABS13" i="7"/>
  <c r="ABR13" i="7"/>
  <c r="ACA13" i="7" s="1"/>
  <c r="ABP13" i="7"/>
  <c r="ABO13" i="7"/>
  <c r="ABF13" i="7"/>
  <c r="ABA13" i="7"/>
  <c r="AAZ13" i="7"/>
  <c r="AAW13" i="7"/>
  <c r="AAV13" i="7"/>
  <c r="AAS13" i="7"/>
  <c r="AAR13" i="7"/>
  <c r="AAQ13" i="7"/>
  <c r="AAP13" i="7"/>
  <c r="AAY13" i="7" s="1"/>
  <c r="AAN13" i="7"/>
  <c r="AAM13" i="7"/>
  <c r="AAD13" i="7"/>
  <c r="ZS13" i="7"/>
  <c r="ZR13" i="7"/>
  <c r="ZO13" i="7"/>
  <c r="ZN13" i="7"/>
  <c r="ZL13" i="7"/>
  <c r="ZK13" i="7"/>
  <c r="ZB13" i="7"/>
  <c r="YW13" i="7"/>
  <c r="YV13" i="7"/>
  <c r="YS13" i="7"/>
  <c r="YR13" i="7"/>
  <c r="YO13" i="7"/>
  <c r="YN13" i="7"/>
  <c r="YM13" i="7"/>
  <c r="YL13" i="7"/>
  <c r="YU13" i="7" s="1"/>
  <c r="YJ13" i="7"/>
  <c r="YI13" i="7"/>
  <c r="XZ13" i="7"/>
  <c r="XK13" i="7"/>
  <c r="XN13" i="7" s="1"/>
  <c r="XJ13" i="7"/>
  <c r="XO13" i="7" s="1"/>
  <c r="XH13" i="7"/>
  <c r="XG13" i="7"/>
  <c r="WX13" i="7"/>
  <c r="WS13" i="7"/>
  <c r="WR13" i="7"/>
  <c r="WO13" i="7"/>
  <c r="WN13" i="7"/>
  <c r="WK13" i="7"/>
  <c r="WJ13" i="7"/>
  <c r="WI13" i="7"/>
  <c r="WH13" i="7"/>
  <c r="WQ13" i="7" s="1"/>
  <c r="WF13" i="7"/>
  <c r="WE13" i="7"/>
  <c r="VV13" i="7"/>
  <c r="VG13" i="7"/>
  <c r="VF13" i="7"/>
  <c r="VJ13" i="7" s="1"/>
  <c r="VD13" i="7"/>
  <c r="VC13" i="7"/>
  <c r="UT13" i="7"/>
  <c r="UO13" i="7"/>
  <c r="UN13" i="7"/>
  <c r="UK13" i="7"/>
  <c r="UJ13" i="7"/>
  <c r="UG13" i="7"/>
  <c r="UF13" i="7"/>
  <c r="UE13" i="7"/>
  <c r="UD13" i="7"/>
  <c r="UM13" i="7" s="1"/>
  <c r="UB13" i="7"/>
  <c r="UA13" i="7"/>
  <c r="TR13" i="7"/>
  <c r="TG13" i="7"/>
  <c r="TC13" i="7"/>
  <c r="TB13" i="7"/>
  <c r="TK13" i="7" s="1"/>
  <c r="SZ13" i="7"/>
  <c r="SY13" i="7"/>
  <c r="SP13" i="7"/>
  <c r="SK13" i="7"/>
  <c r="SJ13" i="7"/>
  <c r="SG13" i="7"/>
  <c r="SF13" i="7"/>
  <c r="SC13" i="7"/>
  <c r="SB13" i="7"/>
  <c r="SA13" i="7"/>
  <c r="RZ13" i="7"/>
  <c r="SI13" i="7" s="1"/>
  <c r="RX13" i="7"/>
  <c r="RW13" i="7"/>
  <c r="RN13" i="7"/>
  <c r="RC13" i="7"/>
  <c r="RB13" i="7"/>
  <c r="QY13" i="7"/>
  <c r="QX13" i="7"/>
  <c r="QV13" i="7"/>
  <c r="QU13" i="7"/>
  <c r="QL13" i="7"/>
  <c r="QG13" i="7"/>
  <c r="QF13" i="7"/>
  <c r="QC13" i="7"/>
  <c r="QB13" i="7"/>
  <c r="PY13" i="7"/>
  <c r="PX13" i="7"/>
  <c r="PW13" i="7"/>
  <c r="PV13" i="7"/>
  <c r="QE13" i="7" s="1"/>
  <c r="PT13" i="7"/>
  <c r="PS13" i="7"/>
  <c r="PJ13" i="7"/>
  <c r="OU13" i="7"/>
  <c r="OT13" i="7"/>
  <c r="OY13" i="7" s="1"/>
  <c r="OR13" i="7"/>
  <c r="OQ13" i="7"/>
  <c r="OH13" i="7"/>
  <c r="OC13" i="7"/>
  <c r="OB13" i="7"/>
  <c r="NY13" i="7"/>
  <c r="NX13" i="7"/>
  <c r="NU13" i="7"/>
  <c r="NT13" i="7"/>
  <c r="NS13" i="7"/>
  <c r="NR13" i="7"/>
  <c r="OA13" i="7" s="1"/>
  <c r="NP13" i="7"/>
  <c r="NO13" i="7"/>
  <c r="NF13" i="7"/>
  <c r="MQ13" i="7"/>
  <c r="MP13" i="7"/>
  <c r="MN13" i="7"/>
  <c r="MM13" i="7"/>
  <c r="MD13" i="7"/>
  <c r="LY13" i="7"/>
  <c r="LX13" i="7"/>
  <c r="LU13" i="7"/>
  <c r="LT13" i="7"/>
  <c r="LQ13" i="7"/>
  <c r="LP13" i="7"/>
  <c r="LO13" i="7"/>
  <c r="LN13" i="7"/>
  <c r="LW13" i="7" s="1"/>
  <c r="LL13" i="7"/>
  <c r="LK13" i="7"/>
  <c r="LB13" i="7"/>
  <c r="LA13" i="7"/>
  <c r="MC13" i="7" s="1"/>
  <c r="NE13" i="7" s="1"/>
  <c r="OG13" i="7" s="1"/>
  <c r="PI13" i="7" s="1"/>
  <c r="QK13" i="7" s="1"/>
  <c r="RM13" i="7" s="1"/>
  <c r="SO13" i="7" s="1"/>
  <c r="TQ13" i="7" s="1"/>
  <c r="US13" i="7" s="1"/>
  <c r="VU13" i="7" s="1"/>
  <c r="WW13" i="7" s="1"/>
  <c r="XY13" i="7" s="1"/>
  <c r="ZA13" i="7" s="1"/>
  <c r="AAC13" i="7" s="1"/>
  <c r="ABE13" i="7" s="1"/>
  <c r="ACG13" i="7" s="1"/>
  <c r="ADI13" i="7" s="1"/>
  <c r="AEK13" i="7" s="1"/>
  <c r="AFM13" i="7" s="1"/>
  <c r="AGO13" i="7" s="1"/>
  <c r="AHQ13" i="7" s="1"/>
  <c r="AIS13" i="7" s="1"/>
  <c r="AJU13" i="7" s="1"/>
  <c r="AKW13" i="7" s="1"/>
  <c r="ALY13" i="7" s="1"/>
  <c r="ANA13" i="7" s="1"/>
  <c r="AOC13" i="7" s="1"/>
  <c r="APE13" i="7" s="1"/>
  <c r="AQG13" i="7" s="1"/>
  <c r="ARI13" i="7" s="1"/>
  <c r="ASK13" i="7" s="1"/>
  <c r="ATM13" i="7" s="1"/>
  <c r="AUO13" i="7" s="1"/>
  <c r="AVQ13" i="7" s="1"/>
  <c r="AWS13" i="7" s="1"/>
  <c r="AXU13" i="7" s="1"/>
  <c r="AYW13" i="7" s="1"/>
  <c r="AZY13" i="7" s="1"/>
  <c r="BBA13" i="7" s="1"/>
  <c r="KQ13" i="7"/>
  <c r="KM13" i="7"/>
  <c r="KL13" i="7"/>
  <c r="KU13" i="7" s="1"/>
  <c r="KJ13" i="7"/>
  <c r="KI13" i="7"/>
  <c r="JZ13" i="7"/>
  <c r="JU13" i="7"/>
  <c r="JT13" i="7"/>
  <c r="JQ13" i="7"/>
  <c r="JP13" i="7"/>
  <c r="JM13" i="7"/>
  <c r="JL13" i="7"/>
  <c r="JK13" i="7"/>
  <c r="JJ13" i="7"/>
  <c r="JS13" i="7" s="1"/>
  <c r="JH13" i="7"/>
  <c r="JG13" i="7"/>
  <c r="IX13" i="7"/>
  <c r="IW13" i="7"/>
  <c r="JY13" i="7" s="1"/>
  <c r="IU13" i="7"/>
  <c r="JW13" i="7" s="1"/>
  <c r="KY13" i="7" s="1"/>
  <c r="MA13" i="7" s="1"/>
  <c r="NC13" i="7" s="1"/>
  <c r="OE13" i="7" s="1"/>
  <c r="PG13" i="7" s="1"/>
  <c r="QI13" i="7" s="1"/>
  <c r="RK13" i="7" s="1"/>
  <c r="SM13" i="7" s="1"/>
  <c r="TO13" i="7" s="1"/>
  <c r="UQ13" i="7" s="1"/>
  <c r="VS13" i="7" s="1"/>
  <c r="WU13" i="7" s="1"/>
  <c r="XW13" i="7" s="1"/>
  <c r="YY13" i="7" s="1"/>
  <c r="AAA13" i="7" s="1"/>
  <c r="ABC13" i="7" s="1"/>
  <c r="ACE13" i="7" s="1"/>
  <c r="ADG13" i="7" s="1"/>
  <c r="AEI13" i="7" s="1"/>
  <c r="AFK13" i="7" s="1"/>
  <c r="AGM13" i="7" s="1"/>
  <c r="AHO13" i="7" s="1"/>
  <c r="AIQ13" i="7" s="1"/>
  <c r="AJS13" i="7" s="1"/>
  <c r="AKU13" i="7" s="1"/>
  <c r="ALW13" i="7" s="1"/>
  <c r="AMY13" i="7" s="1"/>
  <c r="AOA13" i="7" s="1"/>
  <c r="APC13" i="7" s="1"/>
  <c r="AQE13" i="7" s="1"/>
  <c r="ARG13" i="7" s="1"/>
  <c r="ASI13" i="7" s="1"/>
  <c r="ATK13" i="7" s="1"/>
  <c r="AUM13" i="7" s="1"/>
  <c r="AVO13" i="7" s="1"/>
  <c r="AWQ13" i="7" s="1"/>
  <c r="AXS13" i="7" s="1"/>
  <c r="AYU13" i="7" s="1"/>
  <c r="AZW13" i="7" s="1"/>
  <c r="BAY13" i="7" s="1"/>
  <c r="IM13" i="7"/>
  <c r="IL13" i="7"/>
  <c r="II13" i="7"/>
  <c r="IH13" i="7"/>
  <c r="IF13" i="7"/>
  <c r="IE13" i="7"/>
  <c r="HV13" i="7"/>
  <c r="HQ13" i="7"/>
  <c r="HP13" i="7"/>
  <c r="HM13" i="7"/>
  <c r="HL13" i="7"/>
  <c r="HI13" i="7"/>
  <c r="HH13" i="7"/>
  <c r="HG13" i="7"/>
  <c r="HF13" i="7"/>
  <c r="HO13" i="7" s="1"/>
  <c r="HD13" i="7"/>
  <c r="HC13" i="7"/>
  <c r="GT13" i="7"/>
  <c r="GS13" i="7"/>
  <c r="HU13" i="7" s="1"/>
  <c r="GQ13" i="7"/>
  <c r="HS13" i="7" s="1"/>
  <c r="GE13" i="7"/>
  <c r="GD13" i="7"/>
  <c r="GI13" i="7" s="1"/>
  <c r="GB13" i="7"/>
  <c r="GA13" i="7"/>
  <c r="FR13" i="7"/>
  <c r="FQ13" i="7"/>
  <c r="FO13" i="7"/>
  <c r="BBY12" i="7"/>
  <c r="BBX12" i="7"/>
  <c r="BBU12" i="7"/>
  <c r="BBT12" i="7"/>
  <c r="BBQ12" i="7"/>
  <c r="BBP12" i="7"/>
  <c r="BBO12" i="7"/>
  <c r="BBN12" i="7"/>
  <c r="BBW12" i="7" s="1"/>
  <c r="BBL12" i="7"/>
  <c r="BBK12" i="7"/>
  <c r="BBB12" i="7"/>
  <c r="BAQ12" i="7"/>
  <c r="BAP12" i="7"/>
  <c r="BAM12" i="7"/>
  <c r="BAL12" i="7"/>
  <c r="BAJ12" i="7"/>
  <c r="BAI12" i="7"/>
  <c r="AZZ12" i="7"/>
  <c r="AZU12" i="7"/>
  <c r="AZT12" i="7"/>
  <c r="AZQ12" i="7"/>
  <c r="AZP12" i="7"/>
  <c r="AZM12" i="7"/>
  <c r="AZL12" i="7"/>
  <c r="AZK12" i="7"/>
  <c r="AZJ12" i="7"/>
  <c r="AZS12" i="7" s="1"/>
  <c r="AZH12" i="7"/>
  <c r="AZG12" i="7"/>
  <c r="AYX12" i="7"/>
  <c r="AYI12" i="7"/>
  <c r="AYL12" i="7" s="1"/>
  <c r="AYH12" i="7"/>
  <c r="AYM12" i="7" s="1"/>
  <c r="AYF12" i="7"/>
  <c r="AYE12" i="7"/>
  <c r="AXV12" i="7"/>
  <c r="AXQ12" i="7"/>
  <c r="AXP12" i="7"/>
  <c r="AXM12" i="7"/>
  <c r="AXL12" i="7"/>
  <c r="AXI12" i="7"/>
  <c r="AXH12" i="7"/>
  <c r="AXG12" i="7"/>
  <c r="AXF12" i="7"/>
  <c r="AXO12" i="7" s="1"/>
  <c r="AXD12" i="7"/>
  <c r="AXC12" i="7"/>
  <c r="AWT12" i="7"/>
  <c r="AWE12" i="7"/>
  <c r="AWD12" i="7"/>
  <c r="AWH12" i="7" s="1"/>
  <c r="AWB12" i="7"/>
  <c r="AWA12" i="7"/>
  <c r="AVR12" i="7"/>
  <c r="AVM12" i="7"/>
  <c r="AVL12" i="7"/>
  <c r="AVI12" i="7"/>
  <c r="AVH12" i="7"/>
  <c r="AVE12" i="7"/>
  <c r="AVD12" i="7"/>
  <c r="AVC12" i="7"/>
  <c r="AVB12" i="7"/>
  <c r="AVK12" i="7" s="1"/>
  <c r="AUZ12" i="7"/>
  <c r="AUY12" i="7"/>
  <c r="AUP12" i="7"/>
  <c r="AUE12" i="7"/>
  <c r="AUA12" i="7"/>
  <c r="ATZ12" i="7"/>
  <c r="AUI12" i="7" s="1"/>
  <c r="ATX12" i="7"/>
  <c r="ATW12" i="7"/>
  <c r="ATN12" i="7"/>
  <c r="ATI12" i="7"/>
  <c r="ATH12" i="7"/>
  <c r="ATE12" i="7"/>
  <c r="ATD12" i="7"/>
  <c r="ATA12" i="7"/>
  <c r="ASZ12" i="7"/>
  <c r="ASY12" i="7"/>
  <c r="ASX12" i="7"/>
  <c r="ATG12" i="7" s="1"/>
  <c r="ASV12" i="7"/>
  <c r="ASU12" i="7"/>
  <c r="ASL12" i="7"/>
  <c r="ASA12" i="7"/>
  <c r="ARZ12" i="7"/>
  <c r="ARW12" i="7"/>
  <c r="ARV12" i="7"/>
  <c r="ART12" i="7"/>
  <c r="ARS12" i="7"/>
  <c r="ARJ12" i="7"/>
  <c r="ARE12" i="7"/>
  <c r="ARD12" i="7"/>
  <c r="ARA12" i="7"/>
  <c r="AQZ12" i="7"/>
  <c r="AQW12" i="7"/>
  <c r="AQV12" i="7"/>
  <c r="AQU12" i="7"/>
  <c r="AQT12" i="7"/>
  <c r="ARC12" i="7" s="1"/>
  <c r="AQR12" i="7"/>
  <c r="AQQ12" i="7"/>
  <c r="AQH12" i="7"/>
  <c r="APS12" i="7"/>
  <c r="APR12" i="7"/>
  <c r="APW12" i="7" s="1"/>
  <c r="APP12" i="7"/>
  <c r="APO12" i="7"/>
  <c r="APF12" i="7"/>
  <c r="APA12" i="7"/>
  <c r="AOZ12" i="7"/>
  <c r="AOW12" i="7"/>
  <c r="AOV12" i="7"/>
  <c r="AOS12" i="7"/>
  <c r="AOR12" i="7"/>
  <c r="AOQ12" i="7"/>
  <c r="AOP12" i="7"/>
  <c r="AOY12" i="7" s="1"/>
  <c r="AON12" i="7"/>
  <c r="AOM12" i="7"/>
  <c r="AOD12" i="7"/>
  <c r="ANO12" i="7"/>
  <c r="ANN12" i="7"/>
  <c r="ANL12" i="7"/>
  <c r="ANK12" i="7"/>
  <c r="ANB12" i="7"/>
  <c r="AMW12" i="7"/>
  <c r="AMV12" i="7"/>
  <c r="AMS12" i="7"/>
  <c r="AMR12" i="7"/>
  <c r="AMO12" i="7"/>
  <c r="AMN12" i="7"/>
  <c r="AMM12" i="7"/>
  <c r="AML12" i="7"/>
  <c r="AMU12" i="7" s="1"/>
  <c r="AMJ12" i="7"/>
  <c r="AMI12" i="7"/>
  <c r="ALZ12" i="7"/>
  <c r="ALO12" i="7"/>
  <c r="ALK12" i="7"/>
  <c r="ALJ12" i="7"/>
  <c r="ALS12" i="7" s="1"/>
  <c r="ALH12" i="7"/>
  <c r="ALG12" i="7"/>
  <c r="AKX12" i="7"/>
  <c r="AKS12" i="7"/>
  <c r="AKR12" i="7"/>
  <c r="AKO12" i="7"/>
  <c r="AKN12" i="7"/>
  <c r="AKK12" i="7"/>
  <c r="AKJ12" i="7"/>
  <c r="AKI12" i="7"/>
  <c r="AKH12" i="7"/>
  <c r="AKQ12" i="7" s="1"/>
  <c r="AKF12" i="7"/>
  <c r="AKE12" i="7"/>
  <c r="AJV12" i="7"/>
  <c r="AJK12" i="7"/>
  <c r="AJJ12" i="7"/>
  <c r="AJG12" i="7"/>
  <c r="AJF12" i="7"/>
  <c r="AJD12" i="7"/>
  <c r="AJC12" i="7"/>
  <c r="AIT12" i="7"/>
  <c r="AIO12" i="7"/>
  <c r="AIN12" i="7"/>
  <c r="AIK12" i="7"/>
  <c r="AIJ12" i="7"/>
  <c r="AIG12" i="7"/>
  <c r="AIF12" i="7"/>
  <c r="AIE12" i="7"/>
  <c r="AID12" i="7"/>
  <c r="AIM12" i="7" s="1"/>
  <c r="AIB12" i="7"/>
  <c r="AIA12" i="7"/>
  <c r="AHR12" i="7"/>
  <c r="AHC12" i="7"/>
  <c r="AHB12" i="7"/>
  <c r="AHG12" i="7" s="1"/>
  <c r="AGZ12" i="7"/>
  <c r="AGY12" i="7"/>
  <c r="AGP12" i="7"/>
  <c r="AGK12" i="7"/>
  <c r="AGJ12" i="7"/>
  <c r="AGG12" i="7"/>
  <c r="AGF12" i="7"/>
  <c r="AGC12" i="7"/>
  <c r="AGB12" i="7"/>
  <c r="AGA12" i="7"/>
  <c r="AFZ12" i="7"/>
  <c r="AGI12" i="7" s="1"/>
  <c r="AFX12" i="7"/>
  <c r="AFW12" i="7"/>
  <c r="AFN12" i="7"/>
  <c r="AEY12" i="7"/>
  <c r="AEX12" i="7"/>
  <c r="AEV12" i="7"/>
  <c r="AEU12" i="7"/>
  <c r="AEL12" i="7"/>
  <c r="AEG12" i="7"/>
  <c r="AEF12" i="7"/>
  <c r="AEC12" i="7"/>
  <c r="AEB12" i="7"/>
  <c r="ADY12" i="7"/>
  <c r="ADX12" i="7"/>
  <c r="ADW12" i="7"/>
  <c r="ADV12" i="7"/>
  <c r="AEE12" i="7" s="1"/>
  <c r="ADT12" i="7"/>
  <c r="ADS12" i="7"/>
  <c r="ADJ12" i="7"/>
  <c r="ACY12" i="7"/>
  <c r="ACU12" i="7"/>
  <c r="ACT12" i="7"/>
  <c r="ADC12" i="7" s="1"/>
  <c r="ACR12" i="7"/>
  <c r="ACQ12" i="7"/>
  <c r="ACH12" i="7"/>
  <c r="ACC12" i="7"/>
  <c r="ACB12" i="7"/>
  <c r="ABY12" i="7"/>
  <c r="ABX12" i="7"/>
  <c r="ABU12" i="7"/>
  <c r="ABT12" i="7"/>
  <c r="ABS12" i="7"/>
  <c r="ABR12" i="7"/>
  <c r="ACA12" i="7" s="1"/>
  <c r="ABP12" i="7"/>
  <c r="ABO12" i="7"/>
  <c r="ABF12" i="7"/>
  <c r="AAU12" i="7"/>
  <c r="AAT12" i="7"/>
  <c r="AAQ12" i="7"/>
  <c r="AAP12" i="7"/>
  <c r="AAN12" i="7"/>
  <c r="AAM12" i="7"/>
  <c r="AAD12" i="7"/>
  <c r="ZY12" i="7"/>
  <c r="ZX12" i="7"/>
  <c r="ZU12" i="7"/>
  <c r="ZT12" i="7"/>
  <c r="ZQ12" i="7"/>
  <c r="ZP12" i="7"/>
  <c r="ZO12" i="7"/>
  <c r="ZN12" i="7"/>
  <c r="ZW12" i="7" s="1"/>
  <c r="ZL12" i="7"/>
  <c r="ZK12" i="7"/>
  <c r="ZB12" i="7"/>
  <c r="YM12" i="7"/>
  <c r="YL12" i="7"/>
  <c r="YQ12" i="7" s="1"/>
  <c r="YJ12" i="7"/>
  <c r="YI12" i="7"/>
  <c r="XZ12" i="7"/>
  <c r="XU12" i="7"/>
  <c r="XT12" i="7"/>
  <c r="XQ12" i="7"/>
  <c r="XP12" i="7"/>
  <c r="XM12" i="7"/>
  <c r="XL12" i="7"/>
  <c r="XK12" i="7"/>
  <c r="XJ12" i="7"/>
  <c r="XS12" i="7" s="1"/>
  <c r="XH12" i="7"/>
  <c r="XG12" i="7"/>
  <c r="WX12" i="7"/>
  <c r="WI12" i="7"/>
  <c r="WH12" i="7"/>
  <c r="WF12" i="7"/>
  <c r="WE12" i="7"/>
  <c r="VV12" i="7"/>
  <c r="VQ12" i="7"/>
  <c r="VP12" i="7"/>
  <c r="VM12" i="7"/>
  <c r="VL12" i="7"/>
  <c r="VI12" i="7"/>
  <c r="VH12" i="7"/>
  <c r="VG12" i="7"/>
  <c r="VF12" i="7"/>
  <c r="VO12" i="7" s="1"/>
  <c r="VD12" i="7"/>
  <c r="VC12" i="7"/>
  <c r="UT12" i="7"/>
  <c r="UI12" i="7"/>
  <c r="UE12" i="7"/>
  <c r="UD12" i="7"/>
  <c r="UM12" i="7" s="1"/>
  <c r="UB12" i="7"/>
  <c r="UA12" i="7"/>
  <c r="TR12" i="7"/>
  <c r="TM12" i="7"/>
  <c r="TL12" i="7"/>
  <c r="TI12" i="7"/>
  <c r="TH12" i="7"/>
  <c r="TE12" i="7"/>
  <c r="TD12" i="7"/>
  <c r="TC12" i="7"/>
  <c r="TB12" i="7"/>
  <c r="TK12" i="7" s="1"/>
  <c r="SZ12" i="7"/>
  <c r="SY12" i="7"/>
  <c r="SP12" i="7"/>
  <c r="SE12" i="7"/>
  <c r="SD12" i="7"/>
  <c r="SA12" i="7"/>
  <c r="RZ12" i="7"/>
  <c r="RX12" i="7"/>
  <c r="RW12" i="7"/>
  <c r="RN12" i="7"/>
  <c r="RI12" i="7"/>
  <c r="RH12" i="7"/>
  <c r="RE12" i="7"/>
  <c r="RD12" i="7"/>
  <c r="RA12" i="7"/>
  <c r="QZ12" i="7"/>
  <c r="QY12" i="7"/>
  <c r="QX12" i="7"/>
  <c r="RG12" i="7" s="1"/>
  <c r="QV12" i="7"/>
  <c r="QU12" i="7"/>
  <c r="QL12" i="7"/>
  <c r="PW12" i="7"/>
  <c r="QE12" i="7" s="1"/>
  <c r="PV12" i="7"/>
  <c r="QA12" i="7" s="1"/>
  <c r="PT12" i="7"/>
  <c r="PS12" i="7"/>
  <c r="PJ12" i="7"/>
  <c r="PE12" i="7"/>
  <c r="PD12" i="7"/>
  <c r="PA12" i="7"/>
  <c r="OZ12" i="7"/>
  <c r="OW12" i="7"/>
  <c r="OV12" i="7"/>
  <c r="OU12" i="7"/>
  <c r="OT12" i="7"/>
  <c r="PC12" i="7" s="1"/>
  <c r="OR12" i="7"/>
  <c r="OQ12" i="7"/>
  <c r="OH12" i="7"/>
  <c r="NS12" i="7"/>
  <c r="NR12" i="7"/>
  <c r="NP12" i="7"/>
  <c r="NO12" i="7"/>
  <c r="NF12" i="7"/>
  <c r="NA12" i="7"/>
  <c r="MZ12" i="7"/>
  <c r="MW12" i="7"/>
  <c r="MV12" i="7"/>
  <c r="MS12" i="7"/>
  <c r="MR12" i="7"/>
  <c r="MQ12" i="7"/>
  <c r="MP12" i="7"/>
  <c r="MY12" i="7" s="1"/>
  <c r="MN12" i="7"/>
  <c r="MM12" i="7"/>
  <c r="MD12" i="7"/>
  <c r="LS12" i="7"/>
  <c r="LO12" i="7"/>
  <c r="LN12" i="7"/>
  <c r="LL12" i="7"/>
  <c r="LK12" i="7"/>
  <c r="LB12" i="7"/>
  <c r="KW12" i="7"/>
  <c r="KV12" i="7"/>
  <c r="KS12" i="7"/>
  <c r="KR12" i="7"/>
  <c r="KO12" i="7"/>
  <c r="KN12" i="7"/>
  <c r="KM12" i="7"/>
  <c r="KL12" i="7"/>
  <c r="KU12" i="7" s="1"/>
  <c r="KJ12" i="7"/>
  <c r="KI12" i="7"/>
  <c r="JZ12" i="7"/>
  <c r="JW12" i="7"/>
  <c r="KY12" i="7" s="1"/>
  <c r="MA12" i="7" s="1"/>
  <c r="NC12" i="7" s="1"/>
  <c r="OE12" i="7" s="1"/>
  <c r="PG12" i="7" s="1"/>
  <c r="QI12" i="7" s="1"/>
  <c r="RK12" i="7" s="1"/>
  <c r="SM12" i="7" s="1"/>
  <c r="TO12" i="7" s="1"/>
  <c r="UQ12" i="7" s="1"/>
  <c r="VS12" i="7" s="1"/>
  <c r="WU12" i="7" s="1"/>
  <c r="XW12" i="7" s="1"/>
  <c r="YY12" i="7" s="1"/>
  <c r="AAA12" i="7" s="1"/>
  <c r="ABC12" i="7" s="1"/>
  <c r="ACE12" i="7" s="1"/>
  <c r="ADG12" i="7" s="1"/>
  <c r="AEI12" i="7" s="1"/>
  <c r="AFK12" i="7" s="1"/>
  <c r="AGM12" i="7" s="1"/>
  <c r="AHO12" i="7" s="1"/>
  <c r="AIQ12" i="7" s="1"/>
  <c r="AJS12" i="7" s="1"/>
  <c r="AKU12" i="7" s="1"/>
  <c r="ALW12" i="7" s="1"/>
  <c r="AMY12" i="7" s="1"/>
  <c r="AOA12" i="7" s="1"/>
  <c r="APC12" i="7" s="1"/>
  <c r="AQE12" i="7" s="1"/>
  <c r="ARG12" i="7" s="1"/>
  <c r="ASI12" i="7" s="1"/>
  <c r="ATK12" i="7" s="1"/>
  <c r="AUM12" i="7" s="1"/>
  <c r="AVO12" i="7" s="1"/>
  <c r="AWQ12" i="7" s="1"/>
  <c r="AXS12" i="7" s="1"/>
  <c r="AYU12" i="7" s="1"/>
  <c r="AZW12" i="7" s="1"/>
  <c r="BAY12" i="7" s="1"/>
  <c r="JO12" i="7"/>
  <c r="JN12" i="7"/>
  <c r="JK12" i="7"/>
  <c r="JJ12" i="7"/>
  <c r="JH12" i="7"/>
  <c r="JG12" i="7"/>
  <c r="IX12" i="7"/>
  <c r="IS12" i="7"/>
  <c r="IR12" i="7"/>
  <c r="IO12" i="7"/>
  <c r="IN12" i="7"/>
  <c r="IK12" i="7"/>
  <c r="IJ12" i="7"/>
  <c r="II12" i="7"/>
  <c r="IH12" i="7"/>
  <c r="IQ12" i="7" s="1"/>
  <c r="IF12" i="7"/>
  <c r="IE12" i="7"/>
  <c r="HV12" i="7"/>
  <c r="HS12" i="7"/>
  <c r="IU12" i="7" s="1"/>
  <c r="HG12" i="7"/>
  <c r="HF12" i="7"/>
  <c r="HK12" i="7" s="1"/>
  <c r="HD12" i="7"/>
  <c r="HC12" i="7"/>
  <c r="GT12" i="7"/>
  <c r="GO12" i="7"/>
  <c r="GN12" i="7"/>
  <c r="GK12" i="7"/>
  <c r="GJ12" i="7"/>
  <c r="GG12" i="7"/>
  <c r="GF12" i="7"/>
  <c r="GE12" i="7"/>
  <c r="GD12" i="7"/>
  <c r="GM12" i="7" s="1"/>
  <c r="GB12" i="7"/>
  <c r="GA12" i="7"/>
  <c r="FR12" i="7"/>
  <c r="FQ12" i="7"/>
  <c r="GS12" i="7" s="1"/>
  <c r="HU12" i="7" s="1"/>
  <c r="IW12" i="7" s="1"/>
  <c r="JY12" i="7" s="1"/>
  <c r="LA12" i="7" s="1"/>
  <c r="MC12" i="7" s="1"/>
  <c r="NE12" i="7" s="1"/>
  <c r="OG12" i="7" s="1"/>
  <c r="PI12" i="7" s="1"/>
  <c r="QK12" i="7" s="1"/>
  <c r="RM12" i="7" s="1"/>
  <c r="SO12" i="7" s="1"/>
  <c r="TQ12" i="7" s="1"/>
  <c r="US12" i="7" s="1"/>
  <c r="VU12" i="7" s="1"/>
  <c r="WW12" i="7" s="1"/>
  <c r="XY12" i="7" s="1"/>
  <c r="ZA12" i="7" s="1"/>
  <c r="AAC12" i="7" s="1"/>
  <c r="ABE12" i="7" s="1"/>
  <c r="ACG12" i="7" s="1"/>
  <c r="ADI12" i="7" s="1"/>
  <c r="AEK12" i="7" s="1"/>
  <c r="AFM12" i="7" s="1"/>
  <c r="AGO12" i="7" s="1"/>
  <c r="AHQ12" i="7" s="1"/>
  <c r="AIS12" i="7" s="1"/>
  <c r="AJU12" i="7" s="1"/>
  <c r="AKW12" i="7" s="1"/>
  <c r="ALY12" i="7" s="1"/>
  <c r="ANA12" i="7" s="1"/>
  <c r="AOC12" i="7" s="1"/>
  <c r="APE12" i="7" s="1"/>
  <c r="AQG12" i="7" s="1"/>
  <c r="ARI12" i="7" s="1"/>
  <c r="ASK12" i="7" s="1"/>
  <c r="ATM12" i="7" s="1"/>
  <c r="AUO12" i="7" s="1"/>
  <c r="AVQ12" i="7" s="1"/>
  <c r="AWS12" i="7" s="1"/>
  <c r="AXU12" i="7" s="1"/>
  <c r="AYW12" i="7" s="1"/>
  <c r="AZY12" i="7" s="1"/>
  <c r="BBA12" i="7" s="1"/>
  <c r="FO12" i="7"/>
  <c r="GQ12" i="7" s="1"/>
  <c r="BBO11" i="7"/>
  <c r="BBN11" i="7"/>
  <c r="BBL11" i="7"/>
  <c r="BBK11" i="7"/>
  <c r="BBB11" i="7"/>
  <c r="BAW11" i="7"/>
  <c r="BAV11" i="7"/>
  <c r="BAS11" i="7"/>
  <c r="BAR11" i="7"/>
  <c r="BAO11" i="7"/>
  <c r="BAN11" i="7"/>
  <c r="BAM11" i="7"/>
  <c r="BAL11" i="7"/>
  <c r="BAU11" i="7" s="1"/>
  <c r="BAJ11" i="7"/>
  <c r="BAI11" i="7"/>
  <c r="AZZ11" i="7"/>
  <c r="AZO11" i="7"/>
  <c r="AZK11" i="7"/>
  <c r="AZJ11" i="7"/>
  <c r="AZH11" i="7"/>
  <c r="AZG11" i="7"/>
  <c r="AYX11" i="7"/>
  <c r="AYS11" i="7"/>
  <c r="AYR11" i="7"/>
  <c r="AYO11" i="7"/>
  <c r="AYN11" i="7"/>
  <c r="AYK11" i="7"/>
  <c r="AYJ11" i="7"/>
  <c r="AYI11" i="7"/>
  <c r="AYH11" i="7"/>
  <c r="AYQ11" i="7" s="1"/>
  <c r="AYF11" i="7"/>
  <c r="AYE11" i="7"/>
  <c r="AXV11" i="7"/>
  <c r="AXK11" i="7"/>
  <c r="AXJ11" i="7"/>
  <c r="AXG11" i="7"/>
  <c r="AXF11" i="7"/>
  <c r="AXD11" i="7"/>
  <c r="AXC11" i="7"/>
  <c r="AWT11" i="7"/>
  <c r="AWO11" i="7"/>
  <c r="AWN11" i="7"/>
  <c r="AWK11" i="7"/>
  <c r="AWJ11" i="7"/>
  <c r="AWG11" i="7"/>
  <c r="AWF11" i="7"/>
  <c r="AWE11" i="7"/>
  <c r="AWD11" i="7"/>
  <c r="AWM11" i="7" s="1"/>
  <c r="AWB11" i="7"/>
  <c r="AWA11" i="7"/>
  <c r="AVR11" i="7"/>
  <c r="AVC11" i="7"/>
  <c r="AVB11" i="7"/>
  <c r="AVG11" i="7" s="1"/>
  <c r="AUZ11" i="7"/>
  <c r="AUY11" i="7"/>
  <c r="AUP11" i="7"/>
  <c r="AUK11" i="7"/>
  <c r="AUJ11" i="7"/>
  <c r="AUG11" i="7"/>
  <c r="AUF11" i="7"/>
  <c r="AUC11" i="7"/>
  <c r="AUB11" i="7"/>
  <c r="AUA11" i="7"/>
  <c r="ATZ11" i="7"/>
  <c r="AUI11" i="7" s="1"/>
  <c r="ATX11" i="7"/>
  <c r="ATW11" i="7"/>
  <c r="ATN11" i="7"/>
  <c r="ASY11" i="7"/>
  <c r="ASX11" i="7"/>
  <c r="ASV11" i="7"/>
  <c r="ASU11" i="7"/>
  <c r="ASL11" i="7"/>
  <c r="ASG11" i="7"/>
  <c r="ASF11" i="7"/>
  <c r="ASC11" i="7"/>
  <c r="ASB11" i="7"/>
  <c r="ARY11" i="7"/>
  <c r="ARX11" i="7"/>
  <c r="ARW11" i="7"/>
  <c r="ARV11" i="7"/>
  <c r="ASE11" i="7" s="1"/>
  <c r="ART11" i="7"/>
  <c r="ARS11" i="7"/>
  <c r="ARJ11" i="7"/>
  <c r="AQY11" i="7"/>
  <c r="AQU11" i="7"/>
  <c r="AQT11" i="7"/>
  <c r="ARC11" i="7" s="1"/>
  <c r="AQR11" i="7"/>
  <c r="AQQ11" i="7"/>
  <c r="AQH11" i="7"/>
  <c r="AQC11" i="7"/>
  <c r="AQB11" i="7"/>
  <c r="APY11" i="7"/>
  <c r="APX11" i="7"/>
  <c r="APU11" i="7"/>
  <c r="APT11" i="7"/>
  <c r="APS11" i="7"/>
  <c r="APR11" i="7"/>
  <c r="AQA11" i="7" s="1"/>
  <c r="APP11" i="7"/>
  <c r="APO11" i="7"/>
  <c r="APF11" i="7"/>
  <c r="AOU11" i="7"/>
  <c r="AOT11" i="7"/>
  <c r="AOQ11" i="7"/>
  <c r="AOP11" i="7"/>
  <c r="AON11" i="7"/>
  <c r="AOM11" i="7"/>
  <c r="AOD11" i="7"/>
  <c r="ANY11" i="7"/>
  <c r="ANX11" i="7"/>
  <c r="ANU11" i="7"/>
  <c r="ANT11" i="7"/>
  <c r="ANQ11" i="7"/>
  <c r="ANP11" i="7"/>
  <c r="ANO11" i="7"/>
  <c r="ANN11" i="7"/>
  <c r="ANW11" i="7" s="1"/>
  <c r="ANL11" i="7"/>
  <c r="ANK11" i="7"/>
  <c r="ANB11" i="7"/>
  <c r="AMM11" i="7"/>
  <c r="AML11" i="7"/>
  <c r="AMQ11" i="7" s="1"/>
  <c r="AMJ11" i="7"/>
  <c r="AMI11" i="7"/>
  <c r="ALZ11" i="7"/>
  <c r="ALU11" i="7"/>
  <c r="ALT11" i="7"/>
  <c r="ALQ11" i="7"/>
  <c r="ALP11" i="7"/>
  <c r="ALM11" i="7"/>
  <c r="ALL11" i="7"/>
  <c r="ALK11" i="7"/>
  <c r="ALJ11" i="7"/>
  <c r="ALS11" i="7" s="1"/>
  <c r="ALH11" i="7"/>
  <c r="ALG11" i="7"/>
  <c r="AKX11" i="7"/>
  <c r="AKI11" i="7"/>
  <c r="AKH11" i="7"/>
  <c r="AKF11" i="7"/>
  <c r="AKE11" i="7"/>
  <c r="AJV11" i="7"/>
  <c r="AJQ11" i="7"/>
  <c r="AJP11" i="7"/>
  <c r="AJM11" i="7"/>
  <c r="AJL11" i="7"/>
  <c r="AJI11" i="7"/>
  <c r="AJH11" i="7"/>
  <c r="AJG11" i="7"/>
  <c r="AJF11" i="7"/>
  <c r="AJO11" i="7" s="1"/>
  <c r="AJD11" i="7"/>
  <c r="AJC11" i="7"/>
  <c r="AIT11" i="7"/>
  <c r="AII11" i="7"/>
  <c r="AIE11" i="7"/>
  <c r="AID11" i="7"/>
  <c r="AIM11" i="7" s="1"/>
  <c r="AIB11" i="7"/>
  <c r="AIA11" i="7"/>
  <c r="AHR11" i="7"/>
  <c r="AHM11" i="7"/>
  <c r="AHL11" i="7"/>
  <c r="AHI11" i="7"/>
  <c r="AHH11" i="7"/>
  <c r="AHE11" i="7"/>
  <c r="AHD11" i="7"/>
  <c r="AHC11" i="7"/>
  <c r="AHB11" i="7"/>
  <c r="AHK11" i="7" s="1"/>
  <c r="AGZ11" i="7"/>
  <c r="AGY11" i="7"/>
  <c r="AGP11" i="7"/>
  <c r="AGE11" i="7"/>
  <c r="AGD11" i="7"/>
  <c r="AGA11" i="7"/>
  <c r="AFZ11" i="7"/>
  <c r="AFX11" i="7"/>
  <c r="AFW11" i="7"/>
  <c r="AFN11" i="7"/>
  <c r="AFI11" i="7"/>
  <c r="AFH11" i="7"/>
  <c r="AFE11" i="7"/>
  <c r="AFD11" i="7"/>
  <c r="AFA11" i="7"/>
  <c r="AEZ11" i="7"/>
  <c r="AEY11" i="7"/>
  <c r="AEX11" i="7"/>
  <c r="AFG11" i="7" s="1"/>
  <c r="AEV11" i="7"/>
  <c r="AEU11" i="7"/>
  <c r="AEL11" i="7"/>
  <c r="ADW11" i="7"/>
  <c r="ADZ11" i="7" s="1"/>
  <c r="ADV11" i="7"/>
  <c r="AEA11" i="7" s="1"/>
  <c r="ADT11" i="7"/>
  <c r="ADS11" i="7"/>
  <c r="ADJ11" i="7"/>
  <c r="ADE11" i="7"/>
  <c r="ADD11" i="7"/>
  <c r="ADA11" i="7"/>
  <c r="ACZ11" i="7"/>
  <c r="ACW11" i="7"/>
  <c r="ACV11" i="7"/>
  <c r="ACU11" i="7"/>
  <c r="ACT11" i="7"/>
  <c r="ADC11" i="7" s="1"/>
  <c r="ACR11" i="7"/>
  <c r="ACQ11" i="7"/>
  <c r="ACH11" i="7"/>
  <c r="ABS11" i="7"/>
  <c r="ABR11" i="7"/>
  <c r="ABV11" i="7" s="1"/>
  <c r="ABP11" i="7"/>
  <c r="ABO11" i="7"/>
  <c r="ABF11" i="7"/>
  <c r="ABA11" i="7"/>
  <c r="AAZ11" i="7"/>
  <c r="AAW11" i="7"/>
  <c r="AAV11" i="7"/>
  <c r="AAS11" i="7"/>
  <c r="AAR11" i="7"/>
  <c r="AAQ11" i="7"/>
  <c r="AAP11" i="7"/>
  <c r="AAY11" i="7" s="1"/>
  <c r="AAN11" i="7"/>
  <c r="AAM11" i="7"/>
  <c r="AAD11" i="7"/>
  <c r="ZS11" i="7"/>
  <c r="ZO11" i="7"/>
  <c r="ZN11" i="7"/>
  <c r="ZW11" i="7" s="1"/>
  <c r="ZL11" i="7"/>
  <c r="ZK11" i="7"/>
  <c r="ZB11" i="7"/>
  <c r="YW11" i="7"/>
  <c r="YV11" i="7"/>
  <c r="YS11" i="7"/>
  <c r="YR11" i="7"/>
  <c r="YO11" i="7"/>
  <c r="YN11" i="7"/>
  <c r="YM11" i="7"/>
  <c r="YL11" i="7"/>
  <c r="YU11" i="7" s="1"/>
  <c r="YJ11" i="7"/>
  <c r="YI11" i="7"/>
  <c r="XZ11" i="7"/>
  <c r="XO11" i="7"/>
  <c r="XN11" i="7"/>
  <c r="XK11" i="7"/>
  <c r="XJ11" i="7"/>
  <c r="XH11" i="7"/>
  <c r="XG11" i="7"/>
  <c r="WX11" i="7"/>
  <c r="WS11" i="7"/>
  <c r="WR11" i="7"/>
  <c r="WO11" i="7"/>
  <c r="WN11" i="7"/>
  <c r="WK11" i="7"/>
  <c r="WJ11" i="7"/>
  <c r="WI11" i="7"/>
  <c r="WH11" i="7"/>
  <c r="WQ11" i="7" s="1"/>
  <c r="WF11" i="7"/>
  <c r="WE11" i="7"/>
  <c r="VV11" i="7"/>
  <c r="VG11" i="7"/>
  <c r="VJ11" i="7" s="1"/>
  <c r="VF11" i="7"/>
  <c r="VK11" i="7" s="1"/>
  <c r="VD11" i="7"/>
  <c r="VC11" i="7"/>
  <c r="UT11" i="7"/>
  <c r="UO11" i="7"/>
  <c r="UN11" i="7"/>
  <c r="UK11" i="7"/>
  <c r="UJ11" i="7"/>
  <c r="UG11" i="7"/>
  <c r="UF11" i="7"/>
  <c r="UE11" i="7"/>
  <c r="UD11" i="7"/>
  <c r="UM11" i="7" s="1"/>
  <c r="UB11" i="7"/>
  <c r="UA11" i="7"/>
  <c r="TR11" i="7"/>
  <c r="TC11" i="7"/>
  <c r="TB11" i="7"/>
  <c r="TF11" i="7" s="1"/>
  <c r="SZ11" i="7"/>
  <c r="SY11" i="7"/>
  <c r="SP11" i="7"/>
  <c r="SK11" i="7"/>
  <c r="SJ11" i="7"/>
  <c r="SG11" i="7"/>
  <c r="SF11" i="7"/>
  <c r="SC11" i="7"/>
  <c r="SB11" i="7"/>
  <c r="SA11" i="7"/>
  <c r="RZ11" i="7"/>
  <c r="SI11" i="7" s="1"/>
  <c r="RX11" i="7"/>
  <c r="RW11" i="7"/>
  <c r="RN11" i="7"/>
  <c r="RC11" i="7"/>
  <c r="QY11" i="7"/>
  <c r="QX11" i="7"/>
  <c r="RG11" i="7" s="1"/>
  <c r="QV11" i="7"/>
  <c r="QU11" i="7"/>
  <c r="QL11" i="7"/>
  <c r="QG11" i="7"/>
  <c r="QF11" i="7"/>
  <c r="QC11" i="7"/>
  <c r="QB11" i="7"/>
  <c r="PY11" i="7"/>
  <c r="PX11" i="7"/>
  <c r="PW11" i="7"/>
  <c r="PV11" i="7"/>
  <c r="QE11" i="7" s="1"/>
  <c r="PT11" i="7"/>
  <c r="PS11" i="7"/>
  <c r="PJ11" i="7"/>
  <c r="OY11" i="7"/>
  <c r="OX11" i="7"/>
  <c r="OU11" i="7"/>
  <c r="OT11" i="7"/>
  <c r="OR11" i="7"/>
  <c r="OQ11" i="7"/>
  <c r="OH11" i="7"/>
  <c r="OC11" i="7"/>
  <c r="OB11" i="7"/>
  <c r="NY11" i="7"/>
  <c r="NX11" i="7"/>
  <c r="NU11" i="7"/>
  <c r="NT11" i="7"/>
  <c r="NS11" i="7"/>
  <c r="NR11" i="7"/>
  <c r="OA11" i="7" s="1"/>
  <c r="NP11" i="7"/>
  <c r="NO11" i="7"/>
  <c r="NF11" i="7"/>
  <c r="MQ11" i="7"/>
  <c r="MT11" i="7" s="1"/>
  <c r="MP11" i="7"/>
  <c r="MU11" i="7" s="1"/>
  <c r="MN11" i="7"/>
  <c r="MM11" i="7"/>
  <c r="MD11" i="7"/>
  <c r="LY11" i="7"/>
  <c r="LX11" i="7"/>
  <c r="LU11" i="7"/>
  <c r="LT11" i="7"/>
  <c r="LQ11" i="7"/>
  <c r="LP11" i="7"/>
  <c r="LO11" i="7"/>
  <c r="LN11" i="7"/>
  <c r="LW11" i="7" s="1"/>
  <c r="LL11" i="7"/>
  <c r="LK11" i="7"/>
  <c r="LB11" i="7"/>
  <c r="KM11" i="7"/>
  <c r="KL11" i="7"/>
  <c r="KJ11" i="7"/>
  <c r="KI11" i="7"/>
  <c r="JZ11" i="7"/>
  <c r="JU11" i="7"/>
  <c r="JT11" i="7"/>
  <c r="JQ11" i="7"/>
  <c r="JP11" i="7"/>
  <c r="JM11" i="7"/>
  <c r="JL11" i="7"/>
  <c r="JK11" i="7"/>
  <c r="JJ11" i="7"/>
  <c r="JS11" i="7" s="1"/>
  <c r="JH11" i="7"/>
  <c r="JG11" i="7"/>
  <c r="IX11" i="7"/>
  <c r="IW11" i="7"/>
  <c r="JY11" i="7" s="1"/>
  <c r="LA11" i="7" s="1"/>
  <c r="MC11" i="7" s="1"/>
  <c r="NE11" i="7" s="1"/>
  <c r="OG11" i="7" s="1"/>
  <c r="PI11" i="7" s="1"/>
  <c r="QK11" i="7" s="1"/>
  <c r="RM11" i="7" s="1"/>
  <c r="SO11" i="7" s="1"/>
  <c r="TQ11" i="7" s="1"/>
  <c r="US11" i="7" s="1"/>
  <c r="VU11" i="7" s="1"/>
  <c r="WW11" i="7" s="1"/>
  <c r="XY11" i="7" s="1"/>
  <c r="ZA11" i="7" s="1"/>
  <c r="AAC11" i="7" s="1"/>
  <c r="ABE11" i="7" s="1"/>
  <c r="ACG11" i="7" s="1"/>
  <c r="ADI11" i="7" s="1"/>
  <c r="AEK11" i="7" s="1"/>
  <c r="AFM11" i="7" s="1"/>
  <c r="AGO11" i="7" s="1"/>
  <c r="AHQ11" i="7" s="1"/>
  <c r="AIS11" i="7" s="1"/>
  <c r="AJU11" i="7" s="1"/>
  <c r="AKW11" i="7" s="1"/>
  <c r="ALY11" i="7" s="1"/>
  <c r="ANA11" i="7" s="1"/>
  <c r="AOC11" i="7" s="1"/>
  <c r="APE11" i="7" s="1"/>
  <c r="AQG11" i="7" s="1"/>
  <c r="ARI11" i="7" s="1"/>
  <c r="ASK11" i="7" s="1"/>
  <c r="ATM11" i="7" s="1"/>
  <c r="AUO11" i="7" s="1"/>
  <c r="AVQ11" i="7" s="1"/>
  <c r="AWS11" i="7" s="1"/>
  <c r="AXU11" i="7" s="1"/>
  <c r="AYW11" i="7" s="1"/>
  <c r="AZY11" i="7" s="1"/>
  <c r="BBA11" i="7" s="1"/>
  <c r="IM11" i="7"/>
  <c r="II11" i="7"/>
  <c r="IH11" i="7"/>
  <c r="IQ11" i="7" s="1"/>
  <c r="IF11" i="7"/>
  <c r="IE11" i="7"/>
  <c r="HV11" i="7"/>
  <c r="HQ11" i="7"/>
  <c r="HP11" i="7"/>
  <c r="HM11" i="7"/>
  <c r="HL11" i="7"/>
  <c r="HI11" i="7"/>
  <c r="HH11" i="7"/>
  <c r="HG11" i="7"/>
  <c r="HF11" i="7"/>
  <c r="HO11" i="7" s="1"/>
  <c r="HD11" i="7"/>
  <c r="HC11" i="7"/>
  <c r="GT11" i="7"/>
  <c r="GS11" i="7"/>
  <c r="HU11" i="7" s="1"/>
  <c r="GQ11" i="7"/>
  <c r="HS11" i="7" s="1"/>
  <c r="IU11" i="7" s="1"/>
  <c r="JW11" i="7" s="1"/>
  <c r="KY11" i="7" s="1"/>
  <c r="MA11" i="7" s="1"/>
  <c r="NC11" i="7" s="1"/>
  <c r="OE11" i="7" s="1"/>
  <c r="PG11" i="7" s="1"/>
  <c r="QI11" i="7" s="1"/>
  <c r="RK11" i="7" s="1"/>
  <c r="SM11" i="7" s="1"/>
  <c r="TO11" i="7" s="1"/>
  <c r="UQ11" i="7" s="1"/>
  <c r="VS11" i="7" s="1"/>
  <c r="WU11" i="7" s="1"/>
  <c r="XW11" i="7" s="1"/>
  <c r="YY11" i="7" s="1"/>
  <c r="AAA11" i="7" s="1"/>
  <c r="ABC11" i="7" s="1"/>
  <c r="ACE11" i="7" s="1"/>
  <c r="ADG11" i="7" s="1"/>
  <c r="AEI11" i="7" s="1"/>
  <c r="AFK11" i="7" s="1"/>
  <c r="AGM11" i="7" s="1"/>
  <c r="AHO11" i="7" s="1"/>
  <c r="AIQ11" i="7" s="1"/>
  <c r="AJS11" i="7" s="1"/>
  <c r="AKU11" i="7" s="1"/>
  <c r="ALW11" i="7" s="1"/>
  <c r="AMY11" i="7" s="1"/>
  <c r="AOA11" i="7" s="1"/>
  <c r="APC11" i="7" s="1"/>
  <c r="AQE11" i="7" s="1"/>
  <c r="ARG11" i="7" s="1"/>
  <c r="ASI11" i="7" s="1"/>
  <c r="ATK11" i="7" s="1"/>
  <c r="AUM11" i="7" s="1"/>
  <c r="AVO11" i="7" s="1"/>
  <c r="AWQ11" i="7" s="1"/>
  <c r="AXS11" i="7" s="1"/>
  <c r="AYU11" i="7" s="1"/>
  <c r="AZW11" i="7" s="1"/>
  <c r="BAY11" i="7" s="1"/>
  <c r="GI11" i="7"/>
  <c r="GH11" i="7"/>
  <c r="GE11" i="7"/>
  <c r="GD11" i="7"/>
  <c r="GB11" i="7"/>
  <c r="GA11" i="7"/>
  <c r="FR11" i="7"/>
  <c r="FQ11" i="7"/>
  <c r="FO11" i="7"/>
  <c r="BBY10" i="7"/>
  <c r="BBX10" i="7"/>
  <c r="BBU10" i="7"/>
  <c r="BBT10" i="7"/>
  <c r="BBQ10" i="7"/>
  <c r="BBP10" i="7"/>
  <c r="BBO10" i="7"/>
  <c r="BBN10" i="7"/>
  <c r="BBW10" i="7" s="1"/>
  <c r="BBL10" i="7"/>
  <c r="BBK10" i="7"/>
  <c r="BBB10" i="7"/>
  <c r="BAQ10" i="7"/>
  <c r="BAM10" i="7"/>
  <c r="BAL10" i="7"/>
  <c r="BAU10" i="7" s="1"/>
  <c r="BAJ10" i="7"/>
  <c r="BAI10" i="7"/>
  <c r="AZZ10" i="7"/>
  <c r="AZU10" i="7"/>
  <c r="AZT10" i="7"/>
  <c r="AZQ10" i="7"/>
  <c r="AZP10" i="7"/>
  <c r="AZM10" i="7"/>
  <c r="AZL10" i="7"/>
  <c r="AZK10" i="7"/>
  <c r="AZJ10" i="7"/>
  <c r="AZS10" i="7" s="1"/>
  <c r="AZH10" i="7"/>
  <c r="AZG10" i="7"/>
  <c r="AYX10" i="7"/>
  <c r="AYM10" i="7"/>
  <c r="AYL10" i="7"/>
  <c r="AYI10" i="7"/>
  <c r="AYH10" i="7"/>
  <c r="AYF10" i="7"/>
  <c r="AYE10" i="7"/>
  <c r="AXV10" i="7"/>
  <c r="AXQ10" i="7"/>
  <c r="AXP10" i="7"/>
  <c r="AXM10" i="7"/>
  <c r="AXL10" i="7"/>
  <c r="AXI10" i="7"/>
  <c r="AXH10" i="7"/>
  <c r="AXG10" i="7"/>
  <c r="AXF10" i="7"/>
  <c r="AXO10" i="7" s="1"/>
  <c r="AXD10" i="7"/>
  <c r="AXC10" i="7"/>
  <c r="AWT10" i="7"/>
  <c r="AWE10" i="7"/>
  <c r="AWD10" i="7"/>
  <c r="AWI10" i="7" s="1"/>
  <c r="AWB10" i="7"/>
  <c r="AWA10" i="7"/>
  <c r="AVR10" i="7"/>
  <c r="AVM10" i="7"/>
  <c r="AVL10" i="7"/>
  <c r="AVI10" i="7"/>
  <c r="AVH10" i="7"/>
  <c r="AVE10" i="7"/>
  <c r="AVD10" i="7"/>
  <c r="AVC10" i="7"/>
  <c r="AVB10" i="7"/>
  <c r="AVK10" i="7" s="1"/>
  <c r="AUZ10" i="7"/>
  <c r="AUY10" i="7"/>
  <c r="AUP10" i="7"/>
  <c r="AUA10" i="7"/>
  <c r="ATZ10" i="7"/>
  <c r="AUD10" i="7" s="1"/>
  <c r="ATX10" i="7"/>
  <c r="ATW10" i="7"/>
  <c r="ATN10" i="7"/>
  <c r="ATI10" i="7"/>
  <c r="ATH10" i="7"/>
  <c r="ATE10" i="7"/>
  <c r="ATD10" i="7"/>
  <c r="ATA10" i="7"/>
  <c r="ASZ10" i="7"/>
  <c r="ASY10" i="7"/>
  <c r="ASX10" i="7"/>
  <c r="ATG10" i="7" s="1"/>
  <c r="ASV10" i="7"/>
  <c r="ASU10" i="7"/>
  <c r="ASL10" i="7"/>
  <c r="ASA10" i="7"/>
  <c r="ARW10" i="7"/>
  <c r="ARV10" i="7"/>
  <c r="ASE10" i="7" s="1"/>
  <c r="ART10" i="7"/>
  <c r="ARS10" i="7"/>
  <c r="ARJ10" i="7"/>
  <c r="ARE10" i="7"/>
  <c r="ARD10" i="7"/>
  <c r="ARA10" i="7"/>
  <c r="AQZ10" i="7"/>
  <c r="AQW10" i="7"/>
  <c r="AQV10" i="7"/>
  <c r="AQU10" i="7"/>
  <c r="AQT10" i="7"/>
  <c r="ARC10" i="7" s="1"/>
  <c r="AQR10" i="7"/>
  <c r="AQQ10" i="7"/>
  <c r="AQH10" i="7"/>
  <c r="APW10" i="7"/>
  <c r="APV10" i="7"/>
  <c r="APS10" i="7"/>
  <c r="APR10" i="7"/>
  <c r="APP10" i="7"/>
  <c r="APO10" i="7"/>
  <c r="APF10" i="7"/>
  <c r="APA10" i="7"/>
  <c r="AOZ10" i="7"/>
  <c r="AOW10" i="7"/>
  <c r="AOV10" i="7"/>
  <c r="AOS10" i="7"/>
  <c r="AOR10" i="7"/>
  <c r="AOQ10" i="7"/>
  <c r="AOP10" i="7"/>
  <c r="AOY10" i="7" s="1"/>
  <c r="AON10" i="7"/>
  <c r="AOM10" i="7"/>
  <c r="AOD10" i="7"/>
  <c r="ANO10" i="7"/>
  <c r="ANR10" i="7" s="1"/>
  <c r="ANN10" i="7"/>
  <c r="ANS10" i="7" s="1"/>
  <c r="ANL10" i="7"/>
  <c r="ANK10" i="7"/>
  <c r="ANB10" i="7"/>
  <c r="AMW10" i="7"/>
  <c r="AMV10" i="7"/>
  <c r="AMS10" i="7"/>
  <c r="AMR10" i="7"/>
  <c r="AMO10" i="7"/>
  <c r="AMN10" i="7"/>
  <c r="AMM10" i="7"/>
  <c r="AML10" i="7"/>
  <c r="AMU10" i="7" s="1"/>
  <c r="AMJ10" i="7"/>
  <c r="AMI10" i="7"/>
  <c r="ALZ10" i="7"/>
  <c r="ALK10" i="7"/>
  <c r="ALJ10" i="7"/>
  <c r="ALN10" i="7" s="1"/>
  <c r="ALH10" i="7"/>
  <c r="ALG10" i="7"/>
  <c r="AKX10" i="7"/>
  <c r="AKS10" i="7"/>
  <c r="AKR10" i="7"/>
  <c r="AKO10" i="7"/>
  <c r="AKN10" i="7"/>
  <c r="AKK10" i="7"/>
  <c r="AKJ10" i="7"/>
  <c r="AKI10" i="7"/>
  <c r="AKH10" i="7"/>
  <c r="AKQ10" i="7" s="1"/>
  <c r="AKF10" i="7"/>
  <c r="AKE10" i="7"/>
  <c r="AJV10" i="7"/>
  <c r="AJK10" i="7"/>
  <c r="AJG10" i="7"/>
  <c r="AJF10" i="7"/>
  <c r="AJO10" i="7" s="1"/>
  <c r="AJD10" i="7"/>
  <c r="AJC10" i="7"/>
  <c r="AIT10" i="7"/>
  <c r="AIO10" i="7"/>
  <c r="AIN10" i="7"/>
  <c r="AIK10" i="7"/>
  <c r="AIJ10" i="7"/>
  <c r="AIG10" i="7"/>
  <c r="AIF10" i="7"/>
  <c r="AIE10" i="7"/>
  <c r="AID10" i="7"/>
  <c r="AIM10" i="7" s="1"/>
  <c r="AIB10" i="7"/>
  <c r="AIA10" i="7"/>
  <c r="AHR10" i="7"/>
  <c r="AHG10" i="7"/>
  <c r="AHF10" i="7"/>
  <c r="AHC10" i="7"/>
  <c r="AHB10" i="7"/>
  <c r="AGZ10" i="7"/>
  <c r="AGY10" i="7"/>
  <c r="AGP10" i="7"/>
  <c r="AGK10" i="7"/>
  <c r="AGJ10" i="7"/>
  <c r="AGG10" i="7"/>
  <c r="AGF10" i="7"/>
  <c r="AGC10" i="7"/>
  <c r="AGB10" i="7"/>
  <c r="AGA10" i="7"/>
  <c r="AFZ10" i="7"/>
  <c r="AGI10" i="7" s="1"/>
  <c r="AFX10" i="7"/>
  <c r="AFW10" i="7"/>
  <c r="AFN10" i="7"/>
  <c r="AEY10" i="7"/>
  <c r="AFB10" i="7" s="1"/>
  <c r="AEX10" i="7"/>
  <c r="AFC10" i="7" s="1"/>
  <c r="AEV10" i="7"/>
  <c r="AEU10" i="7"/>
  <c r="AEL10" i="7"/>
  <c r="AEG10" i="7"/>
  <c r="AEF10" i="7"/>
  <c r="AEC10" i="7"/>
  <c r="AEB10" i="7"/>
  <c r="ADY10" i="7"/>
  <c r="ADX10" i="7"/>
  <c r="ADW10" i="7"/>
  <c r="ADV10" i="7"/>
  <c r="AEE10" i="7" s="1"/>
  <c r="ADT10" i="7"/>
  <c r="ADS10" i="7"/>
  <c r="ADJ10" i="7"/>
  <c r="ACU10" i="7"/>
  <c r="ACT10" i="7"/>
  <c r="ACR10" i="7"/>
  <c r="ACQ10" i="7"/>
  <c r="ACH10" i="7"/>
  <c r="ACC10" i="7"/>
  <c r="ACB10" i="7"/>
  <c r="ABY10" i="7"/>
  <c r="ABX10" i="7"/>
  <c r="ABU10" i="7"/>
  <c r="ABT10" i="7"/>
  <c r="ABS10" i="7"/>
  <c r="ABR10" i="7"/>
  <c r="ACA10" i="7" s="1"/>
  <c r="ABP10" i="7"/>
  <c r="ABO10" i="7"/>
  <c r="ABF10" i="7"/>
  <c r="AAU10" i="7"/>
  <c r="AAQ10" i="7"/>
  <c r="AAP10" i="7"/>
  <c r="AAY10" i="7" s="1"/>
  <c r="AAN10" i="7"/>
  <c r="AAM10" i="7"/>
  <c r="AAD10" i="7"/>
  <c r="ZY10" i="7"/>
  <c r="ZX10" i="7"/>
  <c r="ZU10" i="7"/>
  <c r="ZT10" i="7"/>
  <c r="ZQ10" i="7"/>
  <c r="ZP10" i="7"/>
  <c r="ZO10" i="7"/>
  <c r="ZN10" i="7"/>
  <c r="ZW10" i="7" s="1"/>
  <c r="ZL10" i="7"/>
  <c r="ZK10" i="7"/>
  <c r="ZB10" i="7"/>
  <c r="YQ10" i="7"/>
  <c r="YP10" i="7"/>
  <c r="YM10" i="7"/>
  <c r="YL10" i="7"/>
  <c r="YJ10" i="7"/>
  <c r="YI10" i="7"/>
  <c r="XZ10" i="7"/>
  <c r="XU10" i="7"/>
  <c r="XT10" i="7"/>
  <c r="XQ10" i="7"/>
  <c r="XP10" i="7"/>
  <c r="XM10" i="7"/>
  <c r="XL10" i="7"/>
  <c r="XK10" i="7"/>
  <c r="XJ10" i="7"/>
  <c r="XS10" i="7" s="1"/>
  <c r="XH10" i="7"/>
  <c r="XG10" i="7"/>
  <c r="WX10" i="7"/>
  <c r="WI10" i="7"/>
  <c r="WH10" i="7"/>
  <c r="WM10" i="7" s="1"/>
  <c r="WF10" i="7"/>
  <c r="WE10" i="7"/>
  <c r="VV10" i="7"/>
  <c r="VQ10" i="7"/>
  <c r="VP10" i="7"/>
  <c r="VM10" i="7"/>
  <c r="VL10" i="7"/>
  <c r="VI10" i="7"/>
  <c r="VH10" i="7"/>
  <c r="VG10" i="7"/>
  <c r="VF10" i="7"/>
  <c r="VO10" i="7" s="1"/>
  <c r="VD10" i="7"/>
  <c r="VC10" i="7"/>
  <c r="UT10" i="7"/>
  <c r="UE10" i="7"/>
  <c r="UD10" i="7"/>
  <c r="UB10" i="7"/>
  <c r="UA10" i="7"/>
  <c r="TR10" i="7"/>
  <c r="TM10" i="7"/>
  <c r="TL10" i="7"/>
  <c r="TI10" i="7"/>
  <c r="TH10" i="7"/>
  <c r="TE10" i="7"/>
  <c r="TD10" i="7"/>
  <c r="TC10" i="7"/>
  <c r="TB10" i="7"/>
  <c r="TK10" i="7" s="1"/>
  <c r="SZ10" i="7"/>
  <c r="SY10" i="7"/>
  <c r="SP10" i="7"/>
  <c r="SE10" i="7"/>
  <c r="SA10" i="7"/>
  <c r="RZ10" i="7"/>
  <c r="SI10" i="7" s="1"/>
  <c r="RX10" i="7"/>
  <c r="RW10" i="7"/>
  <c r="RN10" i="7"/>
  <c r="RI10" i="7"/>
  <c r="RH10" i="7"/>
  <c r="RE10" i="7"/>
  <c r="RD10" i="7"/>
  <c r="RA10" i="7"/>
  <c r="QZ10" i="7"/>
  <c r="QY10" i="7"/>
  <c r="QX10" i="7"/>
  <c r="RG10" i="7" s="1"/>
  <c r="QV10" i="7"/>
  <c r="QU10" i="7"/>
  <c r="QL10" i="7"/>
  <c r="QA10" i="7"/>
  <c r="PZ10" i="7"/>
  <c r="PW10" i="7"/>
  <c r="PV10" i="7"/>
  <c r="PT10" i="7"/>
  <c r="PS10" i="7"/>
  <c r="PJ10" i="7"/>
  <c r="PE10" i="7"/>
  <c r="PD10" i="7"/>
  <c r="PA10" i="7"/>
  <c r="OZ10" i="7"/>
  <c r="OW10" i="7"/>
  <c r="OV10" i="7"/>
  <c r="OU10" i="7"/>
  <c r="OT10" i="7"/>
  <c r="PC10" i="7" s="1"/>
  <c r="OR10" i="7"/>
  <c r="OQ10" i="7"/>
  <c r="OH10" i="7"/>
  <c r="NS10" i="7"/>
  <c r="NV10" i="7" s="1"/>
  <c r="NR10" i="7"/>
  <c r="NW10" i="7" s="1"/>
  <c r="NP10" i="7"/>
  <c r="NO10" i="7"/>
  <c r="NF10" i="7"/>
  <c r="NA10" i="7"/>
  <c r="MZ10" i="7"/>
  <c r="MW10" i="7"/>
  <c r="MV10" i="7"/>
  <c r="MS10" i="7"/>
  <c r="MR10" i="7"/>
  <c r="MQ10" i="7"/>
  <c r="MP10" i="7"/>
  <c r="MY10" i="7" s="1"/>
  <c r="MN10" i="7"/>
  <c r="MM10" i="7"/>
  <c r="MD10" i="7"/>
  <c r="LO10" i="7"/>
  <c r="LN10" i="7"/>
  <c r="LR10" i="7" s="1"/>
  <c r="LL10" i="7"/>
  <c r="LK10" i="7"/>
  <c r="LB10" i="7"/>
  <c r="KW10" i="7"/>
  <c r="KV10" i="7"/>
  <c r="KS10" i="7"/>
  <c r="KR10" i="7"/>
  <c r="KO10" i="7"/>
  <c r="KN10" i="7"/>
  <c r="KM10" i="7"/>
  <c r="KL10" i="7"/>
  <c r="KU10" i="7" s="1"/>
  <c r="KJ10" i="7"/>
  <c r="KI10" i="7"/>
  <c r="JZ10" i="7"/>
  <c r="JY10" i="7"/>
  <c r="LA10" i="7" s="1"/>
  <c r="MC10" i="7" s="1"/>
  <c r="NE10" i="7" s="1"/>
  <c r="OG10" i="7" s="1"/>
  <c r="PI10" i="7" s="1"/>
  <c r="QK10" i="7" s="1"/>
  <c r="RM10" i="7" s="1"/>
  <c r="SO10" i="7" s="1"/>
  <c r="TQ10" i="7" s="1"/>
  <c r="US10" i="7" s="1"/>
  <c r="VU10" i="7" s="1"/>
  <c r="WW10" i="7" s="1"/>
  <c r="XY10" i="7" s="1"/>
  <c r="ZA10" i="7" s="1"/>
  <c r="AAC10" i="7" s="1"/>
  <c r="ABE10" i="7" s="1"/>
  <c r="ACG10" i="7" s="1"/>
  <c r="ADI10" i="7" s="1"/>
  <c r="AEK10" i="7" s="1"/>
  <c r="AFM10" i="7" s="1"/>
  <c r="AGO10" i="7" s="1"/>
  <c r="AHQ10" i="7" s="1"/>
  <c r="AIS10" i="7" s="1"/>
  <c r="AJU10" i="7" s="1"/>
  <c r="AKW10" i="7" s="1"/>
  <c r="ALY10" i="7" s="1"/>
  <c r="ANA10" i="7" s="1"/>
  <c r="AOC10" i="7" s="1"/>
  <c r="APE10" i="7" s="1"/>
  <c r="AQG10" i="7" s="1"/>
  <c r="ARI10" i="7" s="1"/>
  <c r="ASK10" i="7" s="1"/>
  <c r="ATM10" i="7" s="1"/>
  <c r="AUO10" i="7" s="1"/>
  <c r="AVQ10" i="7" s="1"/>
  <c r="AWS10" i="7" s="1"/>
  <c r="AXU10" i="7" s="1"/>
  <c r="AYW10" i="7" s="1"/>
  <c r="AZY10" i="7" s="1"/>
  <c r="BBA10" i="7" s="1"/>
  <c r="JO10" i="7"/>
  <c r="JK10" i="7"/>
  <c r="JJ10" i="7"/>
  <c r="JS10" i="7" s="1"/>
  <c r="JH10" i="7"/>
  <c r="JG10" i="7"/>
  <c r="IX10" i="7"/>
  <c r="IS10" i="7"/>
  <c r="IR10" i="7"/>
  <c r="IO10" i="7"/>
  <c r="IN10" i="7"/>
  <c r="IK10" i="7"/>
  <c r="IJ10" i="7"/>
  <c r="II10" i="7"/>
  <c r="IH10" i="7"/>
  <c r="IQ10" i="7" s="1"/>
  <c r="IF10" i="7"/>
  <c r="IE10" i="7"/>
  <c r="HV10" i="7"/>
  <c r="HU10" i="7"/>
  <c r="IW10" i="7" s="1"/>
  <c r="HS10" i="7"/>
  <c r="IU10" i="7" s="1"/>
  <c r="JW10" i="7" s="1"/>
  <c r="KY10" i="7" s="1"/>
  <c r="MA10" i="7" s="1"/>
  <c r="NC10" i="7" s="1"/>
  <c r="OE10" i="7" s="1"/>
  <c r="PG10" i="7" s="1"/>
  <c r="QI10" i="7" s="1"/>
  <c r="RK10" i="7" s="1"/>
  <c r="SM10" i="7" s="1"/>
  <c r="TO10" i="7" s="1"/>
  <c r="UQ10" i="7" s="1"/>
  <c r="VS10" i="7" s="1"/>
  <c r="WU10" i="7" s="1"/>
  <c r="XW10" i="7" s="1"/>
  <c r="YY10" i="7" s="1"/>
  <c r="AAA10" i="7" s="1"/>
  <c r="ABC10" i="7" s="1"/>
  <c r="ACE10" i="7" s="1"/>
  <c r="ADG10" i="7" s="1"/>
  <c r="AEI10" i="7" s="1"/>
  <c r="AFK10" i="7" s="1"/>
  <c r="AGM10" i="7" s="1"/>
  <c r="AHO10" i="7" s="1"/>
  <c r="AIQ10" i="7" s="1"/>
  <c r="AJS10" i="7" s="1"/>
  <c r="AKU10" i="7" s="1"/>
  <c r="ALW10" i="7" s="1"/>
  <c r="AMY10" i="7" s="1"/>
  <c r="AOA10" i="7" s="1"/>
  <c r="APC10" i="7" s="1"/>
  <c r="AQE10" i="7" s="1"/>
  <c r="ARG10" i="7" s="1"/>
  <c r="ASI10" i="7" s="1"/>
  <c r="ATK10" i="7" s="1"/>
  <c r="AUM10" i="7" s="1"/>
  <c r="AVO10" i="7" s="1"/>
  <c r="AWQ10" i="7" s="1"/>
  <c r="AXS10" i="7" s="1"/>
  <c r="AYU10" i="7" s="1"/>
  <c r="AZW10" i="7" s="1"/>
  <c r="BAY10" i="7" s="1"/>
  <c r="HK10" i="7"/>
  <c r="HJ10" i="7"/>
  <c r="HG10" i="7"/>
  <c r="HF10" i="7"/>
  <c r="HD10" i="7"/>
  <c r="HC10" i="7"/>
  <c r="GT10" i="7"/>
  <c r="GO10" i="7"/>
  <c r="GN10" i="7"/>
  <c r="GK10" i="7"/>
  <c r="GJ10" i="7"/>
  <c r="GG10" i="7"/>
  <c r="GF10" i="7"/>
  <c r="GE10" i="7"/>
  <c r="GD10" i="7"/>
  <c r="GM10" i="7" s="1"/>
  <c r="GB10" i="7"/>
  <c r="GA10" i="7"/>
  <c r="FR10" i="7"/>
  <c r="FQ10" i="7"/>
  <c r="GS10" i="7" s="1"/>
  <c r="FO10" i="7"/>
  <c r="GQ10" i="7" s="1"/>
  <c r="BBO9" i="7"/>
  <c r="BBN9" i="7"/>
  <c r="BBS9" i="7" s="1"/>
  <c r="BBL9" i="7"/>
  <c r="BBK9" i="7"/>
  <c r="BBB9" i="7"/>
  <c r="BAW9" i="7"/>
  <c r="BAV9" i="7"/>
  <c r="BAS9" i="7"/>
  <c r="BAR9" i="7"/>
  <c r="BAO9" i="7"/>
  <c r="BAN9" i="7"/>
  <c r="BAM9" i="7"/>
  <c r="BAL9" i="7"/>
  <c r="BAU9" i="7" s="1"/>
  <c r="BAJ9" i="7"/>
  <c r="BAI9" i="7"/>
  <c r="AZZ9" i="7"/>
  <c r="AZK9" i="7"/>
  <c r="AZJ9" i="7"/>
  <c r="AZH9" i="7"/>
  <c r="AZG9" i="7"/>
  <c r="AYX9" i="7"/>
  <c r="AYS9" i="7"/>
  <c r="AYR9" i="7"/>
  <c r="AYO9" i="7"/>
  <c r="AYN9" i="7"/>
  <c r="AYK9" i="7"/>
  <c r="AYJ9" i="7"/>
  <c r="AYI9" i="7"/>
  <c r="AYH9" i="7"/>
  <c r="AYQ9" i="7" s="1"/>
  <c r="AYF9" i="7"/>
  <c r="AYE9" i="7"/>
  <c r="AXV9" i="7"/>
  <c r="AXK9" i="7"/>
  <c r="AXG9" i="7"/>
  <c r="AXF9" i="7"/>
  <c r="AXO9" i="7" s="1"/>
  <c r="AXD9" i="7"/>
  <c r="AXC9" i="7"/>
  <c r="AWT9" i="7"/>
  <c r="AWO9" i="7"/>
  <c r="AWN9" i="7"/>
  <c r="AWK9" i="7"/>
  <c r="AWJ9" i="7"/>
  <c r="AWG9" i="7"/>
  <c r="AWF9" i="7"/>
  <c r="AWE9" i="7"/>
  <c r="AWD9" i="7"/>
  <c r="AWM9" i="7" s="1"/>
  <c r="AWB9" i="7"/>
  <c r="AWA9" i="7"/>
  <c r="AVR9" i="7"/>
  <c r="AVG9" i="7"/>
  <c r="AVF9" i="7"/>
  <c r="AVC9" i="7"/>
  <c r="AVB9" i="7"/>
  <c r="AUZ9" i="7"/>
  <c r="AUY9" i="7"/>
  <c r="AUP9" i="7"/>
  <c r="AUK9" i="7"/>
  <c r="AUJ9" i="7"/>
  <c r="AUG9" i="7"/>
  <c r="AUF9" i="7"/>
  <c r="AUC9" i="7"/>
  <c r="AUB9" i="7"/>
  <c r="AUA9" i="7"/>
  <c r="ATZ9" i="7"/>
  <c r="AUI9" i="7" s="1"/>
  <c r="ATX9" i="7"/>
  <c r="ATW9" i="7"/>
  <c r="ATN9" i="7"/>
  <c r="ASY9" i="7"/>
  <c r="ASX9" i="7"/>
  <c r="ATC9" i="7" s="1"/>
  <c r="ASV9" i="7"/>
  <c r="ASU9" i="7"/>
  <c r="ASL9" i="7"/>
  <c r="ASG9" i="7"/>
  <c r="ASF9" i="7"/>
  <c r="ASC9" i="7"/>
  <c r="ASB9" i="7"/>
  <c r="ARY9" i="7"/>
  <c r="ARX9" i="7"/>
  <c r="ARW9" i="7"/>
  <c r="ARV9" i="7"/>
  <c r="ASE9" i="7" s="1"/>
  <c r="ART9" i="7"/>
  <c r="ARS9" i="7"/>
  <c r="ARJ9" i="7"/>
  <c r="AQU9" i="7"/>
  <c r="AQT9" i="7"/>
  <c r="AQR9" i="7"/>
  <c r="AQQ9" i="7"/>
  <c r="AQH9" i="7"/>
  <c r="AQC9" i="7"/>
  <c r="AQB9" i="7"/>
  <c r="APY9" i="7"/>
  <c r="APX9" i="7"/>
  <c r="APU9" i="7"/>
  <c r="APT9" i="7"/>
  <c r="APS9" i="7"/>
  <c r="APR9" i="7"/>
  <c r="AQA9" i="7" s="1"/>
  <c r="APP9" i="7"/>
  <c r="APO9" i="7"/>
  <c r="APF9" i="7"/>
  <c r="AOU9" i="7"/>
  <c r="AOQ9" i="7"/>
  <c r="AOP9" i="7"/>
  <c r="AOY9" i="7" s="1"/>
  <c r="AON9" i="7"/>
  <c r="AOM9" i="7"/>
  <c r="AOD9" i="7"/>
  <c r="ANY9" i="7"/>
  <c r="ANX9" i="7"/>
  <c r="ANU9" i="7"/>
  <c r="ANT9" i="7"/>
  <c r="ANQ9" i="7"/>
  <c r="ANP9" i="7"/>
  <c r="ANO9" i="7"/>
  <c r="ANN9" i="7"/>
  <c r="ANW9" i="7" s="1"/>
  <c r="ANL9" i="7"/>
  <c r="ANK9" i="7"/>
  <c r="ANB9" i="7"/>
  <c r="AMQ9" i="7"/>
  <c r="AMP9" i="7"/>
  <c r="AMM9" i="7"/>
  <c r="AML9" i="7"/>
  <c r="AMJ9" i="7"/>
  <c r="AMI9" i="7"/>
  <c r="ALZ9" i="7"/>
  <c r="ALU9" i="7"/>
  <c r="ALT9" i="7"/>
  <c r="ALQ9" i="7"/>
  <c r="ALP9" i="7"/>
  <c r="ALM9" i="7"/>
  <c r="ALL9" i="7"/>
  <c r="ALK9" i="7"/>
  <c r="ALJ9" i="7"/>
  <c r="ALS9" i="7" s="1"/>
  <c r="ALH9" i="7"/>
  <c r="ALG9" i="7"/>
  <c r="AKX9" i="7"/>
  <c r="AKI9" i="7"/>
  <c r="AKH9" i="7"/>
  <c r="AKM9" i="7" s="1"/>
  <c r="AKF9" i="7"/>
  <c r="AKE9" i="7"/>
  <c r="AJV9" i="7"/>
  <c r="AJQ9" i="7"/>
  <c r="AJP9" i="7"/>
  <c r="AJM9" i="7"/>
  <c r="AJL9" i="7"/>
  <c r="AJI9" i="7"/>
  <c r="AJH9" i="7"/>
  <c r="AJG9" i="7"/>
  <c r="AJF9" i="7"/>
  <c r="AJO9" i="7" s="1"/>
  <c r="AJD9" i="7"/>
  <c r="AJC9" i="7"/>
  <c r="AIT9" i="7"/>
  <c r="AIE9" i="7"/>
  <c r="AID9" i="7"/>
  <c r="AIB9" i="7"/>
  <c r="AIA9" i="7"/>
  <c r="AHR9" i="7"/>
  <c r="AHM9" i="7"/>
  <c r="AHL9" i="7"/>
  <c r="AHI9" i="7"/>
  <c r="AHH9" i="7"/>
  <c r="AHE9" i="7"/>
  <c r="AHD9" i="7"/>
  <c r="AHC9" i="7"/>
  <c r="AHB9" i="7"/>
  <c r="AHK9" i="7" s="1"/>
  <c r="AGZ9" i="7"/>
  <c r="AGY9" i="7"/>
  <c r="AGP9" i="7"/>
  <c r="AGE9" i="7"/>
  <c r="AGA9" i="7"/>
  <c r="AFZ9" i="7"/>
  <c r="AFX9" i="7"/>
  <c r="AFW9" i="7"/>
  <c r="AFN9" i="7"/>
  <c r="AFI9" i="7"/>
  <c r="AFH9" i="7"/>
  <c r="AFE9" i="7"/>
  <c r="AFD9" i="7"/>
  <c r="AFA9" i="7"/>
  <c r="AEZ9" i="7"/>
  <c r="AEY9" i="7"/>
  <c r="AEX9" i="7"/>
  <c r="AFG9" i="7" s="1"/>
  <c r="AEV9" i="7"/>
  <c r="AEU9" i="7"/>
  <c r="AEL9" i="7"/>
  <c r="AEA9" i="7"/>
  <c r="ADZ9" i="7"/>
  <c r="ADW9" i="7"/>
  <c r="ADV9" i="7"/>
  <c r="ADT9" i="7"/>
  <c r="ADS9" i="7"/>
  <c r="ADJ9" i="7"/>
  <c r="ADE9" i="7"/>
  <c r="ADD9" i="7"/>
  <c r="ADA9" i="7"/>
  <c r="ACZ9" i="7"/>
  <c r="ACW9" i="7"/>
  <c r="ACV9" i="7"/>
  <c r="ACU9" i="7"/>
  <c r="ACT9" i="7"/>
  <c r="ADC9" i="7" s="1"/>
  <c r="ACR9" i="7"/>
  <c r="ACQ9" i="7"/>
  <c r="ACH9" i="7"/>
  <c r="ABS9" i="7"/>
  <c r="ABR9" i="7"/>
  <c r="ABW9" i="7" s="1"/>
  <c r="ABP9" i="7"/>
  <c r="ABO9" i="7"/>
  <c r="ABF9" i="7"/>
  <c r="ABA9" i="7"/>
  <c r="AAZ9" i="7"/>
  <c r="AAW9" i="7"/>
  <c r="AAV9" i="7"/>
  <c r="AAS9" i="7"/>
  <c r="AAR9" i="7"/>
  <c r="AAQ9" i="7"/>
  <c r="AAP9" i="7"/>
  <c r="AAY9" i="7" s="1"/>
  <c r="AAN9" i="7"/>
  <c r="AAM9" i="7"/>
  <c r="AAD9" i="7"/>
  <c r="ZO9" i="7"/>
  <c r="ZN9" i="7"/>
  <c r="ZR9" i="7" s="1"/>
  <c r="ZL9" i="7"/>
  <c r="ZK9" i="7"/>
  <c r="ZB9" i="7"/>
  <c r="YW9" i="7"/>
  <c r="YV9" i="7"/>
  <c r="YS9" i="7"/>
  <c r="YR9" i="7"/>
  <c r="YO9" i="7"/>
  <c r="YN9" i="7"/>
  <c r="YM9" i="7"/>
  <c r="YL9" i="7"/>
  <c r="YU9" i="7" s="1"/>
  <c r="YJ9" i="7"/>
  <c r="YI9" i="7"/>
  <c r="XZ9" i="7"/>
  <c r="XO9" i="7"/>
  <c r="XK9" i="7"/>
  <c r="XJ9" i="7"/>
  <c r="XS9" i="7" s="1"/>
  <c r="XH9" i="7"/>
  <c r="XG9" i="7"/>
  <c r="WX9" i="7"/>
  <c r="WS9" i="7"/>
  <c r="WR9" i="7"/>
  <c r="WO9" i="7"/>
  <c r="WN9" i="7"/>
  <c r="WK9" i="7"/>
  <c r="WJ9" i="7"/>
  <c r="WI9" i="7"/>
  <c r="WH9" i="7"/>
  <c r="WQ9" i="7" s="1"/>
  <c r="WF9" i="7"/>
  <c r="WE9" i="7"/>
  <c r="VV9" i="7"/>
  <c r="VK9" i="7"/>
  <c r="VJ9" i="7"/>
  <c r="VG9" i="7"/>
  <c r="VF9" i="7"/>
  <c r="VD9" i="7"/>
  <c r="VC9" i="7"/>
  <c r="UT9" i="7"/>
  <c r="UO9" i="7"/>
  <c r="UN9" i="7"/>
  <c r="UK9" i="7"/>
  <c r="UJ9" i="7"/>
  <c r="UG9" i="7"/>
  <c r="UF9" i="7"/>
  <c r="UE9" i="7"/>
  <c r="UD9" i="7"/>
  <c r="UM9" i="7" s="1"/>
  <c r="UB9" i="7"/>
  <c r="UA9" i="7"/>
  <c r="TR9" i="7"/>
  <c r="TC9" i="7"/>
  <c r="TB9" i="7"/>
  <c r="TG9" i="7" s="1"/>
  <c r="SZ9" i="7"/>
  <c r="SY9" i="7"/>
  <c r="SP9" i="7"/>
  <c r="SK9" i="7"/>
  <c r="SJ9" i="7"/>
  <c r="SG9" i="7"/>
  <c r="SF9" i="7"/>
  <c r="SC9" i="7"/>
  <c r="SB9" i="7"/>
  <c r="SA9" i="7"/>
  <c r="RZ9" i="7"/>
  <c r="SI9" i="7" s="1"/>
  <c r="RX9" i="7"/>
  <c r="RW9" i="7"/>
  <c r="RN9" i="7"/>
  <c r="QY9" i="7"/>
  <c r="QX9" i="7"/>
  <c r="QV9" i="7"/>
  <c r="QU9" i="7"/>
  <c r="QL9" i="7"/>
  <c r="QG9" i="7"/>
  <c r="QF9" i="7"/>
  <c r="QC9" i="7"/>
  <c r="QB9" i="7"/>
  <c r="PY9" i="7"/>
  <c r="PX9" i="7"/>
  <c r="PW9" i="7"/>
  <c r="PV9" i="7"/>
  <c r="QE9" i="7" s="1"/>
  <c r="PT9" i="7"/>
  <c r="PS9" i="7"/>
  <c r="PJ9" i="7"/>
  <c r="OY9" i="7"/>
  <c r="OU9" i="7"/>
  <c r="OT9" i="7"/>
  <c r="PC9" i="7" s="1"/>
  <c r="OR9" i="7"/>
  <c r="OQ9" i="7"/>
  <c r="OH9" i="7"/>
  <c r="OC9" i="7"/>
  <c r="OB9" i="7"/>
  <c r="NY9" i="7"/>
  <c r="NX9" i="7"/>
  <c r="NU9" i="7"/>
  <c r="NT9" i="7"/>
  <c r="NS9" i="7"/>
  <c r="NR9" i="7"/>
  <c r="OA9" i="7" s="1"/>
  <c r="NP9" i="7"/>
  <c r="NO9" i="7"/>
  <c r="NF9" i="7"/>
  <c r="MU9" i="7"/>
  <c r="MT9" i="7"/>
  <c r="MQ9" i="7"/>
  <c r="MP9" i="7"/>
  <c r="MN9" i="7"/>
  <c r="MM9" i="7"/>
  <c r="MD9" i="7"/>
  <c r="LY9" i="7"/>
  <c r="LX9" i="7"/>
  <c r="LU9" i="7"/>
  <c r="LT9" i="7"/>
  <c r="LQ9" i="7"/>
  <c r="LP9" i="7"/>
  <c r="LO9" i="7"/>
  <c r="LN9" i="7"/>
  <c r="LW9" i="7" s="1"/>
  <c r="LL9" i="7"/>
  <c r="LK9" i="7"/>
  <c r="LB9" i="7"/>
  <c r="KM9" i="7"/>
  <c r="KU9" i="7" s="1"/>
  <c r="KL9" i="7"/>
  <c r="KQ9" i="7" s="1"/>
  <c r="KJ9" i="7"/>
  <c r="KI9" i="7"/>
  <c r="JZ9" i="7"/>
  <c r="JU9" i="7"/>
  <c r="JT9" i="7"/>
  <c r="JQ9" i="7"/>
  <c r="JP9" i="7"/>
  <c r="JM9" i="7"/>
  <c r="JL9" i="7"/>
  <c r="JK9" i="7"/>
  <c r="JJ9" i="7"/>
  <c r="JS9" i="7" s="1"/>
  <c r="JH9" i="7"/>
  <c r="JG9" i="7"/>
  <c r="IX9" i="7"/>
  <c r="II9" i="7"/>
  <c r="IH9" i="7"/>
  <c r="IF9" i="7"/>
  <c r="IE9" i="7"/>
  <c r="HV9" i="7"/>
  <c r="HQ9" i="7"/>
  <c r="HP9" i="7"/>
  <c r="HM9" i="7"/>
  <c r="HL9" i="7"/>
  <c r="HI9" i="7"/>
  <c r="HH9" i="7"/>
  <c r="HG9" i="7"/>
  <c r="HF9" i="7"/>
  <c r="HO9" i="7" s="1"/>
  <c r="HD9" i="7"/>
  <c r="HC9" i="7"/>
  <c r="GT9" i="7"/>
  <c r="GS9" i="7"/>
  <c r="HU9" i="7" s="1"/>
  <c r="IW9" i="7" s="1"/>
  <c r="JY9" i="7" s="1"/>
  <c r="LA9" i="7" s="1"/>
  <c r="MC9" i="7" s="1"/>
  <c r="NE9" i="7" s="1"/>
  <c r="OG9" i="7" s="1"/>
  <c r="PI9" i="7" s="1"/>
  <c r="QK9" i="7" s="1"/>
  <c r="RM9" i="7" s="1"/>
  <c r="SO9" i="7" s="1"/>
  <c r="TQ9" i="7" s="1"/>
  <c r="US9" i="7" s="1"/>
  <c r="VU9" i="7" s="1"/>
  <c r="WW9" i="7" s="1"/>
  <c r="XY9" i="7" s="1"/>
  <c r="ZA9" i="7" s="1"/>
  <c r="AAC9" i="7" s="1"/>
  <c r="ABE9" i="7" s="1"/>
  <c r="ACG9" i="7" s="1"/>
  <c r="ADI9" i="7" s="1"/>
  <c r="AEK9" i="7" s="1"/>
  <c r="AFM9" i="7" s="1"/>
  <c r="AGO9" i="7" s="1"/>
  <c r="AHQ9" i="7" s="1"/>
  <c r="AIS9" i="7" s="1"/>
  <c r="AJU9" i="7" s="1"/>
  <c r="AKW9" i="7" s="1"/>
  <c r="ALY9" i="7" s="1"/>
  <c r="ANA9" i="7" s="1"/>
  <c r="AOC9" i="7" s="1"/>
  <c r="APE9" i="7" s="1"/>
  <c r="AQG9" i="7" s="1"/>
  <c r="ARI9" i="7" s="1"/>
  <c r="ASK9" i="7" s="1"/>
  <c r="ATM9" i="7" s="1"/>
  <c r="AUO9" i="7" s="1"/>
  <c r="AVQ9" i="7" s="1"/>
  <c r="AWS9" i="7" s="1"/>
  <c r="AXU9" i="7" s="1"/>
  <c r="AYW9" i="7" s="1"/>
  <c r="AZY9" i="7" s="1"/>
  <c r="BBA9" i="7" s="1"/>
  <c r="GQ9" i="7"/>
  <c r="HS9" i="7" s="1"/>
  <c r="IU9" i="7" s="1"/>
  <c r="JW9" i="7" s="1"/>
  <c r="KY9" i="7" s="1"/>
  <c r="MA9" i="7" s="1"/>
  <c r="NC9" i="7" s="1"/>
  <c r="OE9" i="7" s="1"/>
  <c r="PG9" i="7" s="1"/>
  <c r="QI9" i="7" s="1"/>
  <c r="RK9" i="7" s="1"/>
  <c r="SM9" i="7" s="1"/>
  <c r="TO9" i="7" s="1"/>
  <c r="UQ9" i="7" s="1"/>
  <c r="VS9" i="7" s="1"/>
  <c r="WU9" i="7" s="1"/>
  <c r="XW9" i="7" s="1"/>
  <c r="YY9" i="7" s="1"/>
  <c r="AAA9" i="7" s="1"/>
  <c r="ABC9" i="7" s="1"/>
  <c r="ACE9" i="7" s="1"/>
  <c r="ADG9" i="7" s="1"/>
  <c r="AEI9" i="7" s="1"/>
  <c r="AFK9" i="7" s="1"/>
  <c r="AGM9" i="7" s="1"/>
  <c r="AHO9" i="7" s="1"/>
  <c r="AIQ9" i="7" s="1"/>
  <c r="AJS9" i="7" s="1"/>
  <c r="AKU9" i="7" s="1"/>
  <c r="ALW9" i="7" s="1"/>
  <c r="AMY9" i="7" s="1"/>
  <c r="AOA9" i="7" s="1"/>
  <c r="APC9" i="7" s="1"/>
  <c r="AQE9" i="7" s="1"/>
  <c r="ARG9" i="7" s="1"/>
  <c r="ASI9" i="7" s="1"/>
  <c r="ATK9" i="7" s="1"/>
  <c r="AUM9" i="7" s="1"/>
  <c r="AVO9" i="7" s="1"/>
  <c r="AWQ9" i="7" s="1"/>
  <c r="AXS9" i="7" s="1"/>
  <c r="AYU9" i="7" s="1"/>
  <c r="AZW9" i="7" s="1"/>
  <c r="BAY9" i="7" s="1"/>
  <c r="GI9" i="7"/>
  <c r="GE9" i="7"/>
  <c r="GD9" i="7"/>
  <c r="GB9" i="7"/>
  <c r="GA9" i="7"/>
  <c r="FR9" i="7"/>
  <c r="FQ9" i="7"/>
  <c r="FO9" i="7"/>
  <c r="BBY8" i="7"/>
  <c r="BBX8" i="7"/>
  <c r="BBU8" i="7"/>
  <c r="BBT8" i="7"/>
  <c r="BBQ8" i="7"/>
  <c r="BBP8" i="7"/>
  <c r="BBO8" i="7"/>
  <c r="BBN8" i="7"/>
  <c r="BBW8" i="7" s="1"/>
  <c r="BBL8" i="7"/>
  <c r="BBK8" i="7"/>
  <c r="BBB8" i="7"/>
  <c r="BAM8" i="7"/>
  <c r="BAL8" i="7"/>
  <c r="BAJ8" i="7"/>
  <c r="BAI8" i="7"/>
  <c r="AZZ8" i="7"/>
  <c r="AZU8" i="7"/>
  <c r="AZT8" i="7"/>
  <c r="AZQ8" i="7"/>
  <c r="AZP8" i="7"/>
  <c r="AZM8" i="7"/>
  <c r="AZL8" i="7"/>
  <c r="AZK8" i="7"/>
  <c r="AZJ8" i="7"/>
  <c r="AZS8" i="7" s="1"/>
  <c r="AZH8" i="7"/>
  <c r="AZG8" i="7"/>
  <c r="AYX8" i="7"/>
  <c r="AYM8" i="7"/>
  <c r="AYI8" i="7"/>
  <c r="AYH8" i="7"/>
  <c r="AYF8" i="7"/>
  <c r="AYE8" i="7"/>
  <c r="AXV8" i="7"/>
  <c r="AXQ8" i="7"/>
  <c r="AXP8" i="7"/>
  <c r="AXM8" i="7"/>
  <c r="AXL8" i="7"/>
  <c r="AXI8" i="7"/>
  <c r="AXH8" i="7"/>
  <c r="AXG8" i="7"/>
  <c r="AXF8" i="7"/>
  <c r="AXO8" i="7" s="1"/>
  <c r="AXD8" i="7"/>
  <c r="AXC8" i="7"/>
  <c r="AWT8" i="7"/>
  <c r="AWI8" i="7"/>
  <c r="AWH8" i="7"/>
  <c r="AWE8" i="7"/>
  <c r="AWD8" i="7"/>
  <c r="AWB8" i="7"/>
  <c r="AWA8" i="7"/>
  <c r="AVR8" i="7"/>
  <c r="AVM8" i="7"/>
  <c r="AVL8" i="7"/>
  <c r="AVI8" i="7"/>
  <c r="AVH8" i="7"/>
  <c r="AVE8" i="7"/>
  <c r="AVD8" i="7"/>
  <c r="AVC8" i="7"/>
  <c r="AVB8" i="7"/>
  <c r="AVK8" i="7" s="1"/>
  <c r="AUZ8" i="7"/>
  <c r="AUY8" i="7"/>
  <c r="AUP8" i="7"/>
  <c r="AUA8" i="7"/>
  <c r="ATZ8" i="7"/>
  <c r="AUE8" i="7" s="1"/>
  <c r="ATX8" i="7"/>
  <c r="ATW8" i="7"/>
  <c r="ATN8" i="7"/>
  <c r="ATI8" i="7"/>
  <c r="ATH8" i="7"/>
  <c r="ATE8" i="7"/>
  <c r="ATD8" i="7"/>
  <c r="ATA8" i="7"/>
  <c r="ASZ8" i="7"/>
  <c r="ASY8" i="7"/>
  <c r="ASX8" i="7"/>
  <c r="ATG8" i="7" s="1"/>
  <c r="ASV8" i="7"/>
  <c r="ASU8" i="7"/>
  <c r="ASL8" i="7"/>
  <c r="ARW8" i="7"/>
  <c r="ARV8" i="7"/>
  <c r="ART8" i="7"/>
  <c r="ARS8" i="7"/>
  <c r="ARJ8" i="7"/>
  <c r="ARE8" i="7"/>
  <c r="ARD8" i="7"/>
  <c r="ARA8" i="7"/>
  <c r="AQZ8" i="7"/>
  <c r="AQW8" i="7"/>
  <c r="AQV8" i="7"/>
  <c r="AQU8" i="7"/>
  <c r="AQT8" i="7"/>
  <c r="ARC8" i="7" s="1"/>
  <c r="AQR8" i="7"/>
  <c r="AQQ8" i="7"/>
  <c r="AQH8" i="7"/>
  <c r="APW8" i="7"/>
  <c r="APS8" i="7"/>
  <c r="APR8" i="7"/>
  <c r="AQA8" i="7" s="1"/>
  <c r="APP8" i="7"/>
  <c r="APO8" i="7"/>
  <c r="APF8" i="7"/>
  <c r="APA8" i="7"/>
  <c r="AOZ8" i="7"/>
  <c r="AOW8" i="7"/>
  <c r="AOV8" i="7"/>
  <c r="AOS8" i="7"/>
  <c r="AOR8" i="7"/>
  <c r="AOQ8" i="7"/>
  <c r="AOP8" i="7"/>
  <c r="AOY8" i="7" s="1"/>
  <c r="AON8" i="7"/>
  <c r="AOM8" i="7"/>
  <c r="AOD8" i="7"/>
  <c r="ANS8" i="7"/>
  <c r="ANR8" i="7"/>
  <c r="ANO8" i="7"/>
  <c r="ANN8" i="7"/>
  <c r="ANL8" i="7"/>
  <c r="ANK8" i="7"/>
  <c r="ANB8" i="7"/>
  <c r="AMW8" i="7"/>
  <c r="AMV8" i="7"/>
  <c r="AMS8" i="7"/>
  <c r="AMR8" i="7"/>
  <c r="AMO8" i="7"/>
  <c r="AMN8" i="7"/>
  <c r="AMM8" i="7"/>
  <c r="AML8" i="7"/>
  <c r="AMU8" i="7" s="1"/>
  <c r="AMJ8" i="7"/>
  <c r="AMI8" i="7"/>
  <c r="ALZ8" i="7"/>
  <c r="ALK8" i="7"/>
  <c r="ALN8" i="7" s="1"/>
  <c r="ALJ8" i="7"/>
  <c r="ALO8" i="7" s="1"/>
  <c r="ALH8" i="7"/>
  <c r="ALG8" i="7"/>
  <c r="AKX8" i="7"/>
  <c r="AKS8" i="7"/>
  <c r="AKR8" i="7"/>
  <c r="AKO8" i="7"/>
  <c r="AKN8" i="7"/>
  <c r="AKK8" i="7"/>
  <c r="AKJ8" i="7"/>
  <c r="AKI8" i="7"/>
  <c r="AKH8" i="7"/>
  <c r="AKQ8" i="7" s="1"/>
  <c r="AKF8" i="7"/>
  <c r="AKE8" i="7"/>
  <c r="AJV8" i="7"/>
  <c r="AJG8" i="7"/>
  <c r="AJF8" i="7"/>
  <c r="AJJ8" i="7" s="1"/>
  <c r="AJD8" i="7"/>
  <c r="AJC8" i="7"/>
  <c r="AIT8" i="7"/>
  <c r="AIO8" i="7"/>
  <c r="AIN8" i="7"/>
  <c r="AIK8" i="7"/>
  <c r="AIJ8" i="7"/>
  <c r="AIG8" i="7"/>
  <c r="AIF8" i="7"/>
  <c r="AIE8" i="7"/>
  <c r="AID8" i="7"/>
  <c r="AIM8" i="7" s="1"/>
  <c r="AIB8" i="7"/>
  <c r="AIA8" i="7"/>
  <c r="AHR8" i="7"/>
  <c r="AHG8" i="7"/>
  <c r="AHC8" i="7"/>
  <c r="AHB8" i="7"/>
  <c r="AHK8" i="7" s="1"/>
  <c r="AGZ8" i="7"/>
  <c r="AGY8" i="7"/>
  <c r="AGP8" i="7"/>
  <c r="AGK8" i="7"/>
  <c r="AGJ8" i="7"/>
  <c r="AGG8" i="7"/>
  <c r="AGF8" i="7"/>
  <c r="AGC8" i="7"/>
  <c r="AGB8" i="7"/>
  <c r="AGA8" i="7"/>
  <c r="AFZ8" i="7"/>
  <c r="AGI8" i="7" s="1"/>
  <c r="AFX8" i="7"/>
  <c r="AFW8" i="7"/>
  <c r="AFN8" i="7"/>
  <c r="AFC8" i="7"/>
  <c r="AFB8" i="7"/>
  <c r="AEY8" i="7"/>
  <c r="AEX8" i="7"/>
  <c r="AEV8" i="7"/>
  <c r="AEU8" i="7"/>
  <c r="AEL8" i="7"/>
  <c r="AEG8" i="7"/>
  <c r="AEF8" i="7"/>
  <c r="AEC8" i="7"/>
  <c r="AEB8" i="7"/>
  <c r="ADY8" i="7"/>
  <c r="ADX8" i="7"/>
  <c r="ADW8" i="7"/>
  <c r="ADV8" i="7"/>
  <c r="AEE8" i="7" s="1"/>
  <c r="ADT8" i="7"/>
  <c r="ADS8" i="7"/>
  <c r="ADJ8" i="7"/>
  <c r="ACU8" i="7"/>
  <c r="ACX8" i="7" s="1"/>
  <c r="ACT8" i="7"/>
  <c r="ACY8" i="7" s="1"/>
  <c r="ACR8" i="7"/>
  <c r="ACQ8" i="7"/>
  <c r="ACH8" i="7"/>
  <c r="ACC8" i="7"/>
  <c r="ACB8" i="7"/>
  <c r="ABY8" i="7"/>
  <c r="ABX8" i="7"/>
  <c r="ABU8" i="7"/>
  <c r="ABT8" i="7"/>
  <c r="ABS8" i="7"/>
  <c r="ABR8" i="7"/>
  <c r="ACA8" i="7" s="1"/>
  <c r="ABP8" i="7"/>
  <c r="ABO8" i="7"/>
  <c r="ABF8" i="7"/>
  <c r="AAQ8" i="7"/>
  <c r="AAP8" i="7"/>
  <c r="AAT8" i="7" s="1"/>
  <c r="AAN8" i="7"/>
  <c r="AAM8" i="7"/>
  <c r="AAD8" i="7"/>
  <c r="ZY8" i="7"/>
  <c r="ZX8" i="7"/>
  <c r="ZU8" i="7"/>
  <c r="ZT8" i="7"/>
  <c r="ZQ8" i="7"/>
  <c r="ZP8" i="7"/>
  <c r="ZO8" i="7"/>
  <c r="ZN8" i="7"/>
  <c r="ZW8" i="7" s="1"/>
  <c r="ZL8" i="7"/>
  <c r="ZK8" i="7"/>
  <c r="ZB8" i="7"/>
  <c r="YQ8" i="7"/>
  <c r="YM8" i="7"/>
  <c r="YL8" i="7"/>
  <c r="YU8" i="7" s="1"/>
  <c r="YJ8" i="7"/>
  <c r="YI8" i="7"/>
  <c r="XZ8" i="7"/>
  <c r="XU8" i="7"/>
  <c r="XT8" i="7"/>
  <c r="XQ8" i="7"/>
  <c r="XP8" i="7"/>
  <c r="XM8" i="7"/>
  <c r="XL8" i="7"/>
  <c r="XK8" i="7"/>
  <c r="XJ8" i="7"/>
  <c r="XS8" i="7" s="1"/>
  <c r="XH8" i="7"/>
  <c r="XG8" i="7"/>
  <c r="WX8" i="7"/>
  <c r="WM8" i="7"/>
  <c r="WL8" i="7"/>
  <c r="WI8" i="7"/>
  <c r="WH8" i="7"/>
  <c r="WF8" i="7"/>
  <c r="WE8" i="7"/>
  <c r="VV8" i="7"/>
  <c r="VQ8" i="7"/>
  <c r="VP8" i="7"/>
  <c r="VM8" i="7"/>
  <c r="VL8" i="7"/>
  <c r="VI8" i="7"/>
  <c r="VH8" i="7"/>
  <c r="VG8" i="7"/>
  <c r="VF8" i="7"/>
  <c r="VO8" i="7" s="1"/>
  <c r="VD8" i="7"/>
  <c r="VC8" i="7"/>
  <c r="UT8" i="7"/>
  <c r="UE8" i="7"/>
  <c r="UD8" i="7"/>
  <c r="UI8" i="7" s="1"/>
  <c r="UB8" i="7"/>
  <c r="UA8" i="7"/>
  <c r="TR8" i="7"/>
  <c r="TM8" i="7"/>
  <c r="TL8" i="7"/>
  <c r="TI8" i="7"/>
  <c r="TH8" i="7"/>
  <c r="TE8" i="7"/>
  <c r="TD8" i="7"/>
  <c r="TC8" i="7"/>
  <c r="TB8" i="7"/>
  <c r="TK8" i="7" s="1"/>
  <c r="SZ8" i="7"/>
  <c r="SY8" i="7"/>
  <c r="SP8" i="7"/>
  <c r="SA8" i="7"/>
  <c r="RZ8" i="7"/>
  <c r="SD8" i="7" s="1"/>
  <c r="RX8" i="7"/>
  <c r="RW8" i="7"/>
  <c r="RN8" i="7"/>
  <c r="RI8" i="7"/>
  <c r="RH8" i="7"/>
  <c r="RE8" i="7"/>
  <c r="RD8" i="7"/>
  <c r="RA8" i="7"/>
  <c r="QZ8" i="7"/>
  <c r="QY8" i="7"/>
  <c r="QX8" i="7"/>
  <c r="RG8" i="7" s="1"/>
  <c r="QV8" i="7"/>
  <c r="QU8" i="7"/>
  <c r="QL8" i="7"/>
  <c r="QA8" i="7"/>
  <c r="PW8" i="7"/>
  <c r="PV8" i="7"/>
  <c r="QE8" i="7" s="1"/>
  <c r="PT8" i="7"/>
  <c r="PS8" i="7"/>
  <c r="PJ8" i="7"/>
  <c r="PE8" i="7"/>
  <c r="PD8" i="7"/>
  <c r="PA8" i="7"/>
  <c r="OZ8" i="7"/>
  <c r="OW8" i="7"/>
  <c r="OV8" i="7"/>
  <c r="OU8" i="7"/>
  <c r="OT8" i="7"/>
  <c r="PC8" i="7" s="1"/>
  <c r="OR8" i="7"/>
  <c r="OQ8" i="7"/>
  <c r="OH8" i="7"/>
  <c r="NW8" i="7"/>
  <c r="NV8" i="7"/>
  <c r="NS8" i="7"/>
  <c r="NR8" i="7"/>
  <c r="NP8" i="7"/>
  <c r="NO8" i="7"/>
  <c r="NF8" i="7"/>
  <c r="NA8" i="7"/>
  <c r="MZ8" i="7"/>
  <c r="MW8" i="7"/>
  <c r="MV8" i="7"/>
  <c r="MS8" i="7"/>
  <c r="MR8" i="7"/>
  <c r="MQ8" i="7"/>
  <c r="MP8" i="7"/>
  <c r="MY8" i="7" s="1"/>
  <c r="MN8" i="7"/>
  <c r="MM8" i="7"/>
  <c r="MD8" i="7"/>
  <c r="LO8" i="7"/>
  <c r="LN8" i="7"/>
  <c r="LS8" i="7" s="1"/>
  <c r="LL8" i="7"/>
  <c r="LK8" i="7"/>
  <c r="LB8" i="7"/>
  <c r="KW8" i="7"/>
  <c r="KV8" i="7"/>
  <c r="KS8" i="7"/>
  <c r="KR8" i="7"/>
  <c r="KO8" i="7"/>
  <c r="KN8" i="7"/>
  <c r="KM8" i="7"/>
  <c r="KL8" i="7"/>
  <c r="KU8" i="7" s="1"/>
  <c r="KJ8" i="7"/>
  <c r="KI8" i="7"/>
  <c r="JZ8" i="7"/>
  <c r="JK8" i="7"/>
  <c r="JJ8" i="7"/>
  <c r="JH8" i="7"/>
  <c r="JG8" i="7"/>
  <c r="IX8" i="7"/>
  <c r="IS8" i="7"/>
  <c r="IR8" i="7"/>
  <c r="IO8" i="7"/>
  <c r="IN8" i="7"/>
  <c r="IK8" i="7"/>
  <c r="IJ8" i="7"/>
  <c r="II8" i="7"/>
  <c r="IH8" i="7"/>
  <c r="IQ8" i="7" s="1"/>
  <c r="IF8" i="7"/>
  <c r="IE8" i="7"/>
  <c r="HV8" i="7"/>
  <c r="HU8" i="7"/>
  <c r="IW8" i="7" s="1"/>
  <c r="JY8" i="7" s="1"/>
  <c r="LA8" i="7" s="1"/>
  <c r="MC8" i="7" s="1"/>
  <c r="NE8" i="7" s="1"/>
  <c r="OG8" i="7" s="1"/>
  <c r="PI8" i="7" s="1"/>
  <c r="QK8" i="7" s="1"/>
  <c r="RM8" i="7" s="1"/>
  <c r="SO8" i="7" s="1"/>
  <c r="TQ8" i="7" s="1"/>
  <c r="US8" i="7" s="1"/>
  <c r="VU8" i="7" s="1"/>
  <c r="WW8" i="7" s="1"/>
  <c r="XY8" i="7" s="1"/>
  <c r="ZA8" i="7" s="1"/>
  <c r="AAC8" i="7" s="1"/>
  <c r="ABE8" i="7" s="1"/>
  <c r="ACG8" i="7" s="1"/>
  <c r="ADI8" i="7" s="1"/>
  <c r="AEK8" i="7" s="1"/>
  <c r="AFM8" i="7" s="1"/>
  <c r="AGO8" i="7" s="1"/>
  <c r="AHQ8" i="7" s="1"/>
  <c r="AIS8" i="7" s="1"/>
  <c r="AJU8" i="7" s="1"/>
  <c r="AKW8" i="7" s="1"/>
  <c r="ALY8" i="7" s="1"/>
  <c r="ANA8" i="7" s="1"/>
  <c r="AOC8" i="7" s="1"/>
  <c r="APE8" i="7" s="1"/>
  <c r="AQG8" i="7" s="1"/>
  <c r="ARI8" i="7" s="1"/>
  <c r="ASK8" i="7" s="1"/>
  <c r="ATM8" i="7" s="1"/>
  <c r="AUO8" i="7" s="1"/>
  <c r="AVQ8" i="7" s="1"/>
  <c r="AWS8" i="7" s="1"/>
  <c r="AXU8" i="7" s="1"/>
  <c r="AYW8" i="7" s="1"/>
  <c r="AZY8" i="7" s="1"/>
  <c r="BBA8" i="7" s="1"/>
  <c r="HK8" i="7"/>
  <c r="HG8" i="7"/>
  <c r="HF8" i="7"/>
  <c r="HD8" i="7"/>
  <c r="HC8" i="7"/>
  <c r="GT8" i="7"/>
  <c r="GO8" i="7"/>
  <c r="GN8" i="7"/>
  <c r="GK8" i="7"/>
  <c r="GJ8" i="7"/>
  <c r="GG8" i="7"/>
  <c r="GF8" i="7"/>
  <c r="GE8" i="7"/>
  <c r="GD8" i="7"/>
  <c r="GM8" i="7" s="1"/>
  <c r="GB8" i="7"/>
  <c r="GA8" i="7"/>
  <c r="FR8" i="7"/>
  <c r="FQ8" i="7"/>
  <c r="GS8" i="7" s="1"/>
  <c r="FO8" i="7"/>
  <c r="GQ8" i="7" s="1"/>
  <c r="HS8" i="7" s="1"/>
  <c r="IU8" i="7" s="1"/>
  <c r="JW8" i="7" s="1"/>
  <c r="KY8" i="7" s="1"/>
  <c r="MA8" i="7" s="1"/>
  <c r="NC8" i="7" s="1"/>
  <c r="OE8" i="7" s="1"/>
  <c r="PG8" i="7" s="1"/>
  <c r="QI8" i="7" s="1"/>
  <c r="RK8" i="7" s="1"/>
  <c r="SM8" i="7" s="1"/>
  <c r="TO8" i="7" s="1"/>
  <c r="UQ8" i="7" s="1"/>
  <c r="VS8" i="7" s="1"/>
  <c r="WU8" i="7" s="1"/>
  <c r="XW8" i="7" s="1"/>
  <c r="YY8" i="7" s="1"/>
  <c r="AAA8" i="7" s="1"/>
  <c r="ABC8" i="7" s="1"/>
  <c r="ACE8" i="7" s="1"/>
  <c r="ADG8" i="7" s="1"/>
  <c r="AEI8" i="7" s="1"/>
  <c r="AFK8" i="7" s="1"/>
  <c r="AGM8" i="7" s="1"/>
  <c r="AHO8" i="7" s="1"/>
  <c r="AIQ8" i="7" s="1"/>
  <c r="AJS8" i="7" s="1"/>
  <c r="AKU8" i="7" s="1"/>
  <c r="ALW8" i="7" s="1"/>
  <c r="AMY8" i="7" s="1"/>
  <c r="AOA8" i="7" s="1"/>
  <c r="APC8" i="7" s="1"/>
  <c r="AQE8" i="7" s="1"/>
  <c r="ARG8" i="7" s="1"/>
  <c r="ASI8" i="7" s="1"/>
  <c r="ATK8" i="7" s="1"/>
  <c r="AUM8" i="7" s="1"/>
  <c r="AVO8" i="7" s="1"/>
  <c r="AWQ8" i="7" s="1"/>
  <c r="AXS8" i="7" s="1"/>
  <c r="AYU8" i="7" s="1"/>
  <c r="AZW8" i="7" s="1"/>
  <c r="BAY8" i="7" s="1"/>
  <c r="BBS7" i="7"/>
  <c r="BBR7" i="7"/>
  <c r="BBO7" i="7"/>
  <c r="BBN7" i="7"/>
  <c r="BBL7" i="7"/>
  <c r="BBK7" i="7"/>
  <c r="BBB7" i="7"/>
  <c r="BAW7" i="7"/>
  <c r="BAV7" i="7"/>
  <c r="BAS7" i="7"/>
  <c r="BAR7" i="7"/>
  <c r="BAO7" i="7"/>
  <c r="BAN7" i="7"/>
  <c r="BAM7" i="7"/>
  <c r="BAL7" i="7"/>
  <c r="BAU7" i="7" s="1"/>
  <c r="BAJ7" i="7"/>
  <c r="BAI7" i="7"/>
  <c r="AZZ7" i="7"/>
  <c r="AZK7" i="7"/>
  <c r="AZJ7" i="7"/>
  <c r="AZO7" i="7" s="1"/>
  <c r="AZH7" i="7"/>
  <c r="AZG7" i="7"/>
  <c r="AYX7" i="7"/>
  <c r="AYS7" i="7"/>
  <c r="AYR7" i="7"/>
  <c r="AYO7" i="7"/>
  <c r="AYN7" i="7"/>
  <c r="AYK7" i="7"/>
  <c r="AYJ7" i="7"/>
  <c r="AYI7" i="7"/>
  <c r="AYH7" i="7"/>
  <c r="AYQ7" i="7" s="1"/>
  <c r="AYF7" i="7"/>
  <c r="AYE7" i="7"/>
  <c r="AXV7" i="7"/>
  <c r="AXG7" i="7"/>
  <c r="AXF7" i="7"/>
  <c r="AXJ7" i="7" s="1"/>
  <c r="AXD7" i="7"/>
  <c r="AXC7" i="7"/>
  <c r="AWT7" i="7"/>
  <c r="AWO7" i="7"/>
  <c r="AWN7" i="7"/>
  <c r="AWK7" i="7"/>
  <c r="AWJ7" i="7"/>
  <c r="AWG7" i="7"/>
  <c r="AWF7" i="7"/>
  <c r="AWE7" i="7"/>
  <c r="AWD7" i="7"/>
  <c r="AWM7" i="7" s="1"/>
  <c r="AWB7" i="7"/>
  <c r="AWA7" i="7"/>
  <c r="AVR7" i="7"/>
  <c r="AVG7" i="7"/>
  <c r="AVC7" i="7"/>
  <c r="AVB7" i="7"/>
  <c r="AVK7" i="7" s="1"/>
  <c r="AUZ7" i="7"/>
  <c r="AUY7" i="7"/>
  <c r="AUP7" i="7"/>
  <c r="AUK7" i="7"/>
  <c r="AUJ7" i="7"/>
  <c r="AUG7" i="7"/>
  <c r="AUF7" i="7"/>
  <c r="AUC7" i="7"/>
  <c r="AUB7" i="7"/>
  <c r="AUA7" i="7"/>
  <c r="ATZ7" i="7"/>
  <c r="AUI7" i="7" s="1"/>
  <c r="ATX7" i="7"/>
  <c r="ATW7" i="7"/>
  <c r="ATN7" i="7"/>
  <c r="ATC7" i="7"/>
  <c r="ATB7" i="7"/>
  <c r="ASY7" i="7"/>
  <c r="ASX7" i="7"/>
  <c r="ASV7" i="7"/>
  <c r="ASU7" i="7"/>
  <c r="ASL7" i="7"/>
  <c r="ASG7" i="7"/>
  <c r="ASF7" i="7"/>
  <c r="ASC7" i="7"/>
  <c r="ASB7" i="7"/>
  <c r="ARY7" i="7"/>
  <c r="ARX7" i="7"/>
  <c r="ARW7" i="7"/>
  <c r="ARV7" i="7"/>
  <c r="ASE7" i="7" s="1"/>
  <c r="ART7" i="7"/>
  <c r="ARS7" i="7"/>
  <c r="ARJ7" i="7"/>
  <c r="AQU7" i="7"/>
  <c r="AQX7" i="7" s="1"/>
  <c r="AQT7" i="7"/>
  <c r="AQY7" i="7" s="1"/>
  <c r="AQR7" i="7"/>
  <c r="AQQ7" i="7"/>
  <c r="AQH7" i="7"/>
  <c r="AQC7" i="7"/>
  <c r="AQB7" i="7"/>
  <c r="APY7" i="7"/>
  <c r="APX7" i="7"/>
  <c r="APU7" i="7"/>
  <c r="APT7" i="7"/>
  <c r="APS7" i="7"/>
  <c r="APR7" i="7"/>
  <c r="AQA7" i="7" s="1"/>
  <c r="APP7" i="7"/>
  <c r="APO7" i="7"/>
  <c r="APF7" i="7"/>
  <c r="AOQ7" i="7"/>
  <c r="AOP7" i="7"/>
  <c r="AOT7" i="7" s="1"/>
  <c r="AON7" i="7"/>
  <c r="AOM7" i="7"/>
  <c r="AOD7" i="7"/>
  <c r="ANY7" i="7"/>
  <c r="ANX7" i="7"/>
  <c r="ANU7" i="7"/>
  <c r="ANT7" i="7"/>
  <c r="ANQ7" i="7"/>
  <c r="ANP7" i="7"/>
  <c r="ANO7" i="7"/>
  <c r="ANN7" i="7"/>
  <c r="ANW7" i="7" s="1"/>
  <c r="ANL7" i="7"/>
  <c r="ANK7" i="7"/>
  <c r="ANB7" i="7"/>
  <c r="AMQ7" i="7"/>
  <c r="AMM7" i="7"/>
  <c r="AML7" i="7"/>
  <c r="AMU7" i="7" s="1"/>
  <c r="AMJ7" i="7"/>
  <c r="AMI7" i="7"/>
  <c r="ALZ7" i="7"/>
  <c r="ALU7" i="7"/>
  <c r="ALT7" i="7"/>
  <c r="ALQ7" i="7"/>
  <c r="ALP7" i="7"/>
  <c r="ALM7" i="7"/>
  <c r="ALL7" i="7"/>
  <c r="ALK7" i="7"/>
  <c r="ALJ7" i="7"/>
  <c r="ALS7" i="7" s="1"/>
  <c r="ALH7" i="7"/>
  <c r="ALG7" i="7"/>
  <c r="AKX7" i="7"/>
  <c r="AKM7" i="7"/>
  <c r="AKL7" i="7"/>
  <c r="AKI7" i="7"/>
  <c r="AKH7" i="7"/>
  <c r="AKF7" i="7"/>
  <c r="AKE7" i="7"/>
  <c r="AJV7" i="7"/>
  <c r="AJQ7" i="7"/>
  <c r="AJP7" i="7"/>
  <c r="AJM7" i="7"/>
  <c r="AJL7" i="7"/>
  <c r="AJI7" i="7"/>
  <c r="AJH7" i="7"/>
  <c r="AJG7" i="7"/>
  <c r="AJF7" i="7"/>
  <c r="AJO7" i="7" s="1"/>
  <c r="AJD7" i="7"/>
  <c r="AJC7" i="7"/>
  <c r="AIT7" i="7"/>
  <c r="AIE7" i="7"/>
  <c r="AID7" i="7"/>
  <c r="AII7" i="7" s="1"/>
  <c r="AIB7" i="7"/>
  <c r="AIA7" i="7"/>
  <c r="AHR7" i="7"/>
  <c r="AHM7" i="7"/>
  <c r="AHL7" i="7"/>
  <c r="AHI7" i="7"/>
  <c r="AHH7" i="7"/>
  <c r="AHE7" i="7"/>
  <c r="AHD7" i="7"/>
  <c r="AHC7" i="7"/>
  <c r="AHB7" i="7"/>
  <c r="AHK7" i="7" s="1"/>
  <c r="AGZ7" i="7"/>
  <c r="AGY7" i="7"/>
  <c r="AGP7" i="7"/>
  <c r="AGA7" i="7"/>
  <c r="AFZ7" i="7"/>
  <c r="AGD7" i="7" s="1"/>
  <c r="AFX7" i="7"/>
  <c r="AFW7" i="7"/>
  <c r="AFN7" i="7"/>
  <c r="AFI7" i="7"/>
  <c r="AFH7" i="7"/>
  <c r="AFE7" i="7"/>
  <c r="AFD7" i="7"/>
  <c r="AFA7" i="7"/>
  <c r="AEZ7" i="7"/>
  <c r="AEY7" i="7"/>
  <c r="AEX7" i="7"/>
  <c r="AFG7" i="7" s="1"/>
  <c r="AEV7" i="7"/>
  <c r="AEU7" i="7"/>
  <c r="AEL7" i="7"/>
  <c r="AEA7" i="7"/>
  <c r="ADW7" i="7"/>
  <c r="ADV7" i="7"/>
  <c r="AEE7" i="7" s="1"/>
  <c r="ADT7" i="7"/>
  <c r="ADS7" i="7"/>
  <c r="ADJ7" i="7"/>
  <c r="ADE7" i="7"/>
  <c r="ADD7" i="7"/>
  <c r="ADA7" i="7"/>
  <c r="ACZ7" i="7"/>
  <c r="ACW7" i="7"/>
  <c r="ACV7" i="7"/>
  <c r="ACU7" i="7"/>
  <c r="ACT7" i="7"/>
  <c r="ADC7" i="7" s="1"/>
  <c r="ACR7" i="7"/>
  <c r="ACQ7" i="7"/>
  <c r="ACH7" i="7"/>
  <c r="ABW7" i="7"/>
  <c r="ABV7" i="7"/>
  <c r="ABS7" i="7"/>
  <c r="ABR7" i="7"/>
  <c r="ABP7" i="7"/>
  <c r="ABO7" i="7"/>
  <c r="ABF7" i="7"/>
  <c r="ABA7" i="7"/>
  <c r="AAZ7" i="7"/>
  <c r="AAW7" i="7"/>
  <c r="AAV7" i="7"/>
  <c r="AAS7" i="7"/>
  <c r="AAR7" i="7"/>
  <c r="AAQ7" i="7"/>
  <c r="AAP7" i="7"/>
  <c r="AAY7" i="7" s="1"/>
  <c r="AAN7" i="7"/>
  <c r="AAM7" i="7"/>
  <c r="AAD7" i="7"/>
  <c r="ZO7" i="7"/>
  <c r="ZN7" i="7"/>
  <c r="ZS7" i="7" s="1"/>
  <c r="ZL7" i="7"/>
  <c r="ZK7" i="7"/>
  <c r="ZB7" i="7"/>
  <c r="YW7" i="7"/>
  <c r="YV7" i="7"/>
  <c r="YS7" i="7"/>
  <c r="YR7" i="7"/>
  <c r="YO7" i="7"/>
  <c r="YN7" i="7"/>
  <c r="YM7" i="7"/>
  <c r="YL7" i="7"/>
  <c r="YU7" i="7" s="1"/>
  <c r="YJ7" i="7"/>
  <c r="YI7" i="7"/>
  <c r="XZ7" i="7"/>
  <c r="XK7" i="7"/>
  <c r="XJ7" i="7"/>
  <c r="XH7" i="7"/>
  <c r="XG7" i="7"/>
  <c r="WX7" i="7"/>
  <c r="WS7" i="7"/>
  <c r="WR7" i="7"/>
  <c r="WO7" i="7"/>
  <c r="WN7" i="7"/>
  <c r="WK7" i="7"/>
  <c r="WJ7" i="7"/>
  <c r="WI7" i="7"/>
  <c r="WH7" i="7"/>
  <c r="WQ7" i="7" s="1"/>
  <c r="WF7" i="7"/>
  <c r="WE7" i="7"/>
  <c r="VV7" i="7"/>
  <c r="VK7" i="7"/>
  <c r="VG7" i="7"/>
  <c r="VF7" i="7"/>
  <c r="VO7" i="7" s="1"/>
  <c r="VD7" i="7"/>
  <c r="VC7" i="7"/>
  <c r="UT7" i="7"/>
  <c r="UO7" i="7"/>
  <c r="UN7" i="7"/>
  <c r="UK7" i="7"/>
  <c r="UJ7" i="7"/>
  <c r="UG7" i="7"/>
  <c r="UF7" i="7"/>
  <c r="UE7" i="7"/>
  <c r="UD7" i="7"/>
  <c r="UM7" i="7" s="1"/>
  <c r="UB7" i="7"/>
  <c r="UA7" i="7"/>
  <c r="TR7" i="7"/>
  <c r="TG7" i="7"/>
  <c r="TF7" i="7"/>
  <c r="TC7" i="7"/>
  <c r="TB7" i="7"/>
  <c r="SZ7" i="7"/>
  <c r="SY7" i="7"/>
  <c r="SP7" i="7"/>
  <c r="SK7" i="7"/>
  <c r="SJ7" i="7"/>
  <c r="SG7" i="7"/>
  <c r="SF7" i="7"/>
  <c r="SC7" i="7"/>
  <c r="SB7" i="7"/>
  <c r="SA7" i="7"/>
  <c r="RZ7" i="7"/>
  <c r="SI7" i="7" s="1"/>
  <c r="RX7" i="7"/>
  <c r="RW7" i="7"/>
  <c r="RN7" i="7"/>
  <c r="QY7" i="7"/>
  <c r="QX7" i="7"/>
  <c r="RC7" i="7" s="1"/>
  <c r="QV7" i="7"/>
  <c r="QU7" i="7"/>
  <c r="QL7" i="7"/>
  <c r="QC7" i="7"/>
  <c r="QB7" i="7"/>
  <c r="PX7" i="7"/>
  <c r="PW7" i="7"/>
  <c r="PV7" i="7"/>
  <c r="QF7" i="7" s="1"/>
  <c r="PT7" i="7"/>
  <c r="PS7" i="7"/>
  <c r="PJ7" i="7"/>
  <c r="OU7" i="7"/>
  <c r="OT7" i="7"/>
  <c r="OR7" i="7"/>
  <c r="OQ7" i="7"/>
  <c r="OH7" i="7"/>
  <c r="OC7" i="7"/>
  <c r="NZ7" i="7"/>
  <c r="NY7" i="7"/>
  <c r="NX7" i="7"/>
  <c r="NU7" i="7"/>
  <c r="NT7" i="7"/>
  <c r="NS7" i="7"/>
  <c r="NR7" i="7"/>
  <c r="NP7" i="7"/>
  <c r="NO7" i="7"/>
  <c r="NF7" i="7"/>
  <c r="MQ7" i="7"/>
  <c r="MP7" i="7"/>
  <c r="MY7" i="7" s="1"/>
  <c r="MN7" i="7"/>
  <c r="MM7" i="7"/>
  <c r="MD7" i="7"/>
  <c r="LV7" i="7"/>
  <c r="LQ7" i="7"/>
  <c r="LO7" i="7"/>
  <c r="LN7" i="7"/>
  <c r="LL7" i="7"/>
  <c r="LK7" i="7"/>
  <c r="LB7" i="7"/>
  <c r="LA7" i="7"/>
  <c r="MC7" i="7" s="1"/>
  <c r="NE7" i="7" s="1"/>
  <c r="OG7" i="7" s="1"/>
  <c r="PI7" i="7" s="1"/>
  <c r="QK7" i="7" s="1"/>
  <c r="RM7" i="7" s="1"/>
  <c r="SO7" i="7" s="1"/>
  <c r="TQ7" i="7" s="1"/>
  <c r="US7" i="7" s="1"/>
  <c r="VU7" i="7" s="1"/>
  <c r="WW7" i="7" s="1"/>
  <c r="XY7" i="7" s="1"/>
  <c r="ZA7" i="7" s="1"/>
  <c r="AAC7" i="7" s="1"/>
  <c r="ABE7" i="7" s="1"/>
  <c r="ACG7" i="7" s="1"/>
  <c r="ADI7" i="7" s="1"/>
  <c r="AEK7" i="7" s="1"/>
  <c r="AFM7" i="7" s="1"/>
  <c r="AGO7" i="7" s="1"/>
  <c r="AHQ7" i="7" s="1"/>
  <c r="AIS7" i="7" s="1"/>
  <c r="AJU7" i="7" s="1"/>
  <c r="AKW7" i="7" s="1"/>
  <c r="ALY7" i="7" s="1"/>
  <c r="ANA7" i="7" s="1"/>
  <c r="AOC7" i="7" s="1"/>
  <c r="APE7" i="7" s="1"/>
  <c r="AQG7" i="7" s="1"/>
  <c r="ARI7" i="7" s="1"/>
  <c r="ASK7" i="7" s="1"/>
  <c r="ATM7" i="7" s="1"/>
  <c r="AUO7" i="7" s="1"/>
  <c r="AVQ7" i="7" s="1"/>
  <c r="AWS7" i="7" s="1"/>
  <c r="AXU7" i="7" s="1"/>
  <c r="AYW7" i="7" s="1"/>
  <c r="AZY7" i="7" s="1"/>
  <c r="BBA7" i="7" s="1"/>
  <c r="KU7" i="7"/>
  <c r="KT7" i="7"/>
  <c r="KP7" i="7"/>
  <c r="KN7" i="7"/>
  <c r="KM7" i="7"/>
  <c r="KL7" i="7"/>
  <c r="KJ7" i="7"/>
  <c r="KI7" i="7"/>
  <c r="JZ7" i="7"/>
  <c r="JK7" i="7"/>
  <c r="JJ7" i="7"/>
  <c r="JH7" i="7"/>
  <c r="JG7" i="7"/>
  <c r="IX7" i="7"/>
  <c r="IW7" i="7"/>
  <c r="JY7" i="7" s="1"/>
  <c r="IQ7" i="7"/>
  <c r="IL7" i="7"/>
  <c r="II7" i="7"/>
  <c r="IH7" i="7"/>
  <c r="IN7" i="7" s="1"/>
  <c r="IF7" i="7"/>
  <c r="IE7" i="7"/>
  <c r="HV7" i="7"/>
  <c r="HQ7" i="7"/>
  <c r="HM7" i="7"/>
  <c r="HL7" i="7"/>
  <c r="HH7" i="7"/>
  <c r="HG7" i="7"/>
  <c r="HF7" i="7"/>
  <c r="HN7" i="7" s="1"/>
  <c r="HD7" i="7"/>
  <c r="HC7" i="7"/>
  <c r="GT7" i="7"/>
  <c r="GS7" i="7"/>
  <c r="HU7" i="7" s="1"/>
  <c r="GQ7" i="7"/>
  <c r="HS7" i="7" s="1"/>
  <c r="IU7" i="7" s="1"/>
  <c r="JW7" i="7" s="1"/>
  <c r="KY7" i="7" s="1"/>
  <c r="MA7" i="7" s="1"/>
  <c r="NC7" i="7" s="1"/>
  <c r="OE7" i="7" s="1"/>
  <c r="PG7" i="7" s="1"/>
  <c r="QI7" i="7" s="1"/>
  <c r="RK7" i="7" s="1"/>
  <c r="SM7" i="7" s="1"/>
  <c r="TO7" i="7" s="1"/>
  <c r="UQ7" i="7" s="1"/>
  <c r="VS7" i="7" s="1"/>
  <c r="WU7" i="7" s="1"/>
  <c r="XW7" i="7" s="1"/>
  <c r="YY7" i="7" s="1"/>
  <c r="AAA7" i="7" s="1"/>
  <c r="ABC7" i="7" s="1"/>
  <c r="ACE7" i="7" s="1"/>
  <c r="ADG7" i="7" s="1"/>
  <c r="AEI7" i="7" s="1"/>
  <c r="AFK7" i="7" s="1"/>
  <c r="AGM7" i="7" s="1"/>
  <c r="AHO7" i="7" s="1"/>
  <c r="AIQ7" i="7" s="1"/>
  <c r="AJS7" i="7" s="1"/>
  <c r="AKU7" i="7" s="1"/>
  <c r="ALW7" i="7" s="1"/>
  <c r="AMY7" i="7" s="1"/>
  <c r="AOA7" i="7" s="1"/>
  <c r="APC7" i="7" s="1"/>
  <c r="AQE7" i="7" s="1"/>
  <c r="ARG7" i="7" s="1"/>
  <c r="ASI7" i="7" s="1"/>
  <c r="ATK7" i="7" s="1"/>
  <c r="AUM7" i="7" s="1"/>
  <c r="AVO7" i="7" s="1"/>
  <c r="AWQ7" i="7" s="1"/>
  <c r="AXS7" i="7" s="1"/>
  <c r="AYU7" i="7" s="1"/>
  <c r="AZW7" i="7" s="1"/>
  <c r="BAY7" i="7" s="1"/>
  <c r="GE7" i="7"/>
  <c r="GD7" i="7"/>
  <c r="GB7" i="7"/>
  <c r="GA7" i="7"/>
  <c r="FR7" i="7"/>
  <c r="FQ7" i="7"/>
  <c r="FO7" i="7"/>
  <c r="BBV6" i="7"/>
  <c r="BBQ6" i="7"/>
  <c r="BBO6" i="7"/>
  <c r="BBN6" i="7"/>
  <c r="BBL6" i="7"/>
  <c r="BBK6" i="7"/>
  <c r="BBB6" i="7"/>
  <c r="BAU6" i="7"/>
  <c r="BAT6" i="7"/>
  <c r="BAP6" i="7"/>
  <c r="BAN6" i="7"/>
  <c r="BAM6" i="7"/>
  <c r="BAL6" i="7"/>
  <c r="BAJ6" i="7"/>
  <c r="BAI6" i="7"/>
  <c r="AZZ6" i="7"/>
  <c r="AZK6" i="7"/>
  <c r="AZJ6" i="7"/>
  <c r="AZQ6" i="7" s="1"/>
  <c r="AZH6" i="7"/>
  <c r="AZG6" i="7"/>
  <c r="AYX6" i="7"/>
  <c r="AYQ6" i="7"/>
  <c r="AYL6" i="7"/>
  <c r="AYI6" i="7"/>
  <c r="AYH6" i="7"/>
  <c r="AYF6" i="7"/>
  <c r="AYE6" i="7"/>
  <c r="AXV6" i="7"/>
  <c r="AXQ6" i="7"/>
  <c r="AXM6" i="7"/>
  <c r="AXL6" i="7"/>
  <c r="AXH6" i="7"/>
  <c r="AXG6" i="7"/>
  <c r="AXF6" i="7"/>
  <c r="AXN6" i="7" s="1"/>
  <c r="AXD6" i="7"/>
  <c r="AXC6" i="7"/>
  <c r="AWT6" i="7"/>
  <c r="AWE6" i="7"/>
  <c r="AWD6" i="7"/>
  <c r="AWL6" i="7" s="1"/>
  <c r="AWB6" i="7"/>
  <c r="AWA6" i="7"/>
  <c r="AVR6" i="7"/>
  <c r="AVM6" i="7"/>
  <c r="AVJ6" i="7"/>
  <c r="AVI6" i="7"/>
  <c r="AVH6" i="7"/>
  <c r="AVE6" i="7"/>
  <c r="AVD6" i="7"/>
  <c r="AVC6" i="7"/>
  <c r="AVB6" i="7"/>
  <c r="AUZ6" i="7"/>
  <c r="AUY6" i="7"/>
  <c r="AUP6" i="7"/>
  <c r="AUA6" i="7"/>
  <c r="ATZ6" i="7"/>
  <c r="AUI6" i="7" s="1"/>
  <c r="ATX6" i="7"/>
  <c r="ATW6" i="7"/>
  <c r="ATN6" i="7"/>
  <c r="ATF6" i="7"/>
  <c r="ATA6" i="7"/>
  <c r="ASY6" i="7"/>
  <c r="ASX6" i="7"/>
  <c r="ATI6" i="7" s="1"/>
  <c r="ASV6" i="7"/>
  <c r="ASU6" i="7"/>
  <c r="ASL6" i="7"/>
  <c r="ASE6" i="7"/>
  <c r="ASD6" i="7"/>
  <c r="ARZ6" i="7"/>
  <c r="ARX6" i="7"/>
  <c r="ARW6" i="7"/>
  <c r="ARV6" i="7"/>
  <c r="ART6" i="7"/>
  <c r="ARS6" i="7"/>
  <c r="ARJ6" i="7"/>
  <c r="AQU6" i="7"/>
  <c r="AQT6" i="7"/>
  <c r="ARA6" i="7" s="1"/>
  <c r="AQR6" i="7"/>
  <c r="AQQ6" i="7"/>
  <c r="AQH6" i="7"/>
  <c r="AQA6" i="7"/>
  <c r="APV6" i="7"/>
  <c r="APS6" i="7"/>
  <c r="APR6" i="7"/>
  <c r="APX6" i="7" s="1"/>
  <c r="APP6" i="7"/>
  <c r="APO6" i="7"/>
  <c r="APF6" i="7"/>
  <c r="APA6" i="7"/>
  <c r="AOW6" i="7"/>
  <c r="AOV6" i="7"/>
  <c r="AOR6" i="7"/>
  <c r="AOQ6" i="7"/>
  <c r="AOP6" i="7"/>
  <c r="AOX6" i="7" s="1"/>
  <c r="AON6" i="7"/>
  <c r="AOM6" i="7"/>
  <c r="AOD6" i="7"/>
  <c r="ANO6" i="7"/>
  <c r="ANN6" i="7"/>
  <c r="ANL6" i="7"/>
  <c r="ANK6" i="7"/>
  <c r="ANB6" i="7"/>
  <c r="AMW6" i="7"/>
  <c r="AMT6" i="7"/>
  <c r="AMS6" i="7"/>
  <c r="AMR6" i="7"/>
  <c r="AMO6" i="7"/>
  <c r="AMN6" i="7"/>
  <c r="AMM6" i="7"/>
  <c r="AML6" i="7"/>
  <c r="AMJ6" i="7"/>
  <c r="AMI6" i="7"/>
  <c r="ALZ6" i="7"/>
  <c r="ALK6" i="7"/>
  <c r="ALJ6" i="7"/>
  <c r="ALS6" i="7" s="1"/>
  <c r="ALH6" i="7"/>
  <c r="ALG6" i="7"/>
  <c r="AKX6" i="7"/>
  <c r="AKP6" i="7"/>
  <c r="AKK6" i="7"/>
  <c r="AKI6" i="7"/>
  <c r="AKH6" i="7"/>
  <c r="AKF6" i="7"/>
  <c r="AKE6" i="7"/>
  <c r="AJV6" i="7"/>
  <c r="AJO6" i="7"/>
  <c r="AJN6" i="7"/>
  <c r="AJJ6" i="7"/>
  <c r="AJH6" i="7"/>
  <c r="AJG6" i="7"/>
  <c r="AJF6" i="7"/>
  <c r="AJD6" i="7"/>
  <c r="AJC6" i="7"/>
  <c r="AIT6" i="7"/>
  <c r="AIE6" i="7"/>
  <c r="AID6" i="7"/>
  <c r="AIB6" i="7"/>
  <c r="AIA6" i="7"/>
  <c r="AHR6" i="7"/>
  <c r="AHK6" i="7"/>
  <c r="AHF6" i="7"/>
  <c r="AHC6" i="7"/>
  <c r="AHB6" i="7"/>
  <c r="AGZ6" i="7"/>
  <c r="AGY6" i="7"/>
  <c r="AGP6" i="7"/>
  <c r="AGK6" i="7"/>
  <c r="AGG6" i="7"/>
  <c r="AGF6" i="7"/>
  <c r="AGB6" i="7"/>
  <c r="AGA6" i="7"/>
  <c r="AFZ6" i="7"/>
  <c r="AGH6" i="7" s="1"/>
  <c r="AFX6" i="7"/>
  <c r="AFW6" i="7"/>
  <c r="AFN6" i="7"/>
  <c r="AEY6" i="7"/>
  <c r="AEX6" i="7"/>
  <c r="AEV6" i="7"/>
  <c r="AEU6" i="7"/>
  <c r="AEL6" i="7"/>
  <c r="AEG6" i="7"/>
  <c r="AED6" i="7"/>
  <c r="AEC6" i="7"/>
  <c r="AEB6" i="7"/>
  <c r="ADY6" i="7"/>
  <c r="ADX6" i="7"/>
  <c r="ADW6" i="7"/>
  <c r="ADV6" i="7"/>
  <c r="ADT6" i="7"/>
  <c r="ADS6" i="7"/>
  <c r="ADJ6" i="7"/>
  <c r="ACU6" i="7"/>
  <c r="ADB6" i="7" s="1"/>
  <c r="ACT6" i="7"/>
  <c r="ADC6" i="7" s="1"/>
  <c r="ACR6" i="7"/>
  <c r="ACQ6" i="7"/>
  <c r="ACH6" i="7"/>
  <c r="ABZ6" i="7"/>
  <c r="ABU6" i="7"/>
  <c r="ABS6" i="7"/>
  <c r="ABR6" i="7"/>
  <c r="ACC6" i="7" s="1"/>
  <c r="ABP6" i="7"/>
  <c r="ABO6" i="7"/>
  <c r="ABF6" i="7"/>
  <c r="AAY6" i="7"/>
  <c r="AAX6" i="7"/>
  <c r="AAT6" i="7"/>
  <c r="AAR6" i="7"/>
  <c r="AAQ6" i="7"/>
  <c r="AAP6" i="7"/>
  <c r="AAN6" i="7"/>
  <c r="AAM6" i="7"/>
  <c r="AAD6" i="7"/>
  <c r="ZO6" i="7"/>
  <c r="ZN6" i="7"/>
  <c r="ZU6" i="7" s="1"/>
  <c r="ZL6" i="7"/>
  <c r="ZK6" i="7"/>
  <c r="ZB6" i="7"/>
  <c r="YU6" i="7"/>
  <c r="YP6" i="7"/>
  <c r="YM6" i="7"/>
  <c r="YL6" i="7"/>
  <c r="YR6" i="7" s="1"/>
  <c r="YJ6" i="7"/>
  <c r="YI6" i="7"/>
  <c r="XZ6" i="7"/>
  <c r="XU6" i="7"/>
  <c r="XQ6" i="7"/>
  <c r="XP6" i="7"/>
  <c r="XL6" i="7"/>
  <c r="XK6" i="7"/>
  <c r="XJ6" i="7"/>
  <c r="XR6" i="7" s="1"/>
  <c r="XH6" i="7"/>
  <c r="XG6" i="7"/>
  <c r="WX6" i="7"/>
  <c r="WI6" i="7"/>
  <c r="WH6" i="7"/>
  <c r="WF6" i="7"/>
  <c r="WE6" i="7"/>
  <c r="VV6" i="7"/>
  <c r="VQ6" i="7"/>
  <c r="VN6" i="7"/>
  <c r="VM6" i="7"/>
  <c r="VL6" i="7"/>
  <c r="VI6" i="7"/>
  <c r="VH6" i="7"/>
  <c r="VG6" i="7"/>
  <c r="VF6" i="7"/>
  <c r="VD6" i="7"/>
  <c r="VC6" i="7"/>
  <c r="UT6" i="7"/>
  <c r="UE6" i="7"/>
  <c r="UD6" i="7"/>
  <c r="UM6" i="7" s="1"/>
  <c r="UB6" i="7"/>
  <c r="UA6" i="7"/>
  <c r="TR6" i="7"/>
  <c r="TJ6" i="7"/>
  <c r="TE6" i="7"/>
  <c r="TC6" i="7"/>
  <c r="TB6" i="7"/>
  <c r="SZ6" i="7"/>
  <c r="SY6" i="7"/>
  <c r="SP6" i="7"/>
  <c r="SI6" i="7"/>
  <c r="SH6" i="7"/>
  <c r="SD6" i="7"/>
  <c r="SB6" i="7"/>
  <c r="SA6" i="7"/>
  <c r="RZ6" i="7"/>
  <c r="RX6" i="7"/>
  <c r="RW6" i="7"/>
  <c r="RN6" i="7"/>
  <c r="QY6" i="7"/>
  <c r="QX6" i="7"/>
  <c r="RE6" i="7" s="1"/>
  <c r="QV6" i="7"/>
  <c r="QU6" i="7"/>
  <c r="QL6" i="7"/>
  <c r="QE6" i="7"/>
  <c r="PZ6" i="7"/>
  <c r="PW6" i="7"/>
  <c r="PV6" i="7"/>
  <c r="PT6" i="7"/>
  <c r="PS6" i="7"/>
  <c r="PJ6" i="7"/>
  <c r="PE6" i="7"/>
  <c r="PA6" i="7"/>
  <c r="OZ6" i="7"/>
  <c r="OV6" i="7"/>
  <c r="OU6" i="7"/>
  <c r="OT6" i="7"/>
  <c r="PB6" i="7" s="1"/>
  <c r="OR6" i="7"/>
  <c r="OQ6" i="7"/>
  <c r="OH6" i="7"/>
  <c r="NS6" i="7"/>
  <c r="NR6" i="7"/>
  <c r="NZ6" i="7" s="1"/>
  <c r="NP6" i="7"/>
  <c r="NO6" i="7"/>
  <c r="NF6" i="7"/>
  <c r="NA6" i="7"/>
  <c r="MX6" i="7"/>
  <c r="MW6" i="7"/>
  <c r="MV6" i="7"/>
  <c r="MS6" i="7"/>
  <c r="MR6" i="7"/>
  <c r="MQ6" i="7"/>
  <c r="MP6" i="7"/>
  <c r="MN6" i="7"/>
  <c r="MM6" i="7"/>
  <c r="MD6" i="7"/>
  <c r="LO6" i="7"/>
  <c r="LN6" i="7"/>
  <c r="LW6" i="7" s="1"/>
  <c r="LL6" i="7"/>
  <c r="LK6" i="7"/>
  <c r="LB6" i="7"/>
  <c r="KT6" i="7"/>
  <c r="KO6" i="7"/>
  <c r="KM6" i="7"/>
  <c r="KL6" i="7"/>
  <c r="KW6" i="7" s="1"/>
  <c r="KJ6" i="7"/>
  <c r="KI6" i="7"/>
  <c r="JZ6" i="7"/>
  <c r="JY6" i="7"/>
  <c r="LA6" i="7" s="1"/>
  <c r="MC6" i="7" s="1"/>
  <c r="NE6" i="7" s="1"/>
  <c r="OG6" i="7" s="1"/>
  <c r="PI6" i="7" s="1"/>
  <c r="QK6" i="7" s="1"/>
  <c r="RM6" i="7" s="1"/>
  <c r="SO6" i="7" s="1"/>
  <c r="TQ6" i="7" s="1"/>
  <c r="US6" i="7" s="1"/>
  <c r="VU6" i="7" s="1"/>
  <c r="WW6" i="7" s="1"/>
  <c r="XY6" i="7" s="1"/>
  <c r="ZA6" i="7" s="1"/>
  <c r="AAC6" i="7" s="1"/>
  <c r="ABE6" i="7" s="1"/>
  <c r="ACG6" i="7" s="1"/>
  <c r="ADI6" i="7" s="1"/>
  <c r="AEK6" i="7" s="1"/>
  <c r="AFM6" i="7" s="1"/>
  <c r="AGO6" i="7" s="1"/>
  <c r="AHQ6" i="7" s="1"/>
  <c r="AIS6" i="7" s="1"/>
  <c r="AJU6" i="7" s="1"/>
  <c r="AKW6" i="7" s="1"/>
  <c r="ALY6" i="7" s="1"/>
  <c r="ANA6" i="7" s="1"/>
  <c r="AOC6" i="7" s="1"/>
  <c r="APE6" i="7" s="1"/>
  <c r="AQG6" i="7" s="1"/>
  <c r="ARI6" i="7" s="1"/>
  <c r="ASK6" i="7" s="1"/>
  <c r="ATM6" i="7" s="1"/>
  <c r="AUO6" i="7" s="1"/>
  <c r="AVQ6" i="7" s="1"/>
  <c r="AWS6" i="7" s="1"/>
  <c r="AXU6" i="7" s="1"/>
  <c r="AYW6" i="7" s="1"/>
  <c r="AZY6" i="7" s="1"/>
  <c r="BBA6" i="7" s="1"/>
  <c r="JS6" i="7"/>
  <c r="JR6" i="7"/>
  <c r="JN6" i="7"/>
  <c r="JL6" i="7"/>
  <c r="JK6" i="7"/>
  <c r="JJ6" i="7"/>
  <c r="JH6" i="7"/>
  <c r="JG6" i="7"/>
  <c r="IX6" i="7"/>
  <c r="II6" i="7"/>
  <c r="IH6" i="7"/>
  <c r="IF6" i="7"/>
  <c r="IE6" i="7"/>
  <c r="HV6" i="7"/>
  <c r="HU6" i="7"/>
  <c r="IW6" i="7" s="1"/>
  <c r="HO6" i="7"/>
  <c r="HJ6" i="7"/>
  <c r="HG6" i="7"/>
  <c r="HF6" i="7"/>
  <c r="HL6" i="7" s="1"/>
  <c r="HD6" i="7"/>
  <c r="HC6" i="7"/>
  <c r="GT6" i="7"/>
  <c r="GO6" i="7"/>
  <c r="GK6" i="7"/>
  <c r="GJ6" i="7"/>
  <c r="GF6" i="7"/>
  <c r="GE6" i="7"/>
  <c r="GD6" i="7"/>
  <c r="GL6" i="7" s="1"/>
  <c r="GB6" i="7"/>
  <c r="GA6" i="7"/>
  <c r="FR6" i="7"/>
  <c r="FQ6" i="7"/>
  <c r="GS6" i="7" s="1"/>
  <c r="FO6" i="7"/>
  <c r="GQ6" i="7" s="1"/>
  <c r="HS6" i="7" s="1"/>
  <c r="IU6" i="7" s="1"/>
  <c r="JW6" i="7" s="1"/>
  <c r="KY6" i="7" s="1"/>
  <c r="MA6" i="7" s="1"/>
  <c r="NC6" i="7" s="1"/>
  <c r="OE6" i="7" s="1"/>
  <c r="PG6" i="7" s="1"/>
  <c r="QI6" i="7" s="1"/>
  <c r="RK6" i="7" s="1"/>
  <c r="SM6" i="7" s="1"/>
  <c r="TO6" i="7" s="1"/>
  <c r="UQ6" i="7" s="1"/>
  <c r="VS6" i="7" s="1"/>
  <c r="WU6" i="7" s="1"/>
  <c r="XW6" i="7" s="1"/>
  <c r="YY6" i="7" s="1"/>
  <c r="AAA6" i="7" s="1"/>
  <c r="ABC6" i="7" s="1"/>
  <c r="ACE6" i="7" s="1"/>
  <c r="ADG6" i="7" s="1"/>
  <c r="AEI6" i="7" s="1"/>
  <c r="AFK6" i="7" s="1"/>
  <c r="AGM6" i="7" s="1"/>
  <c r="AHO6" i="7" s="1"/>
  <c r="AIQ6" i="7" s="1"/>
  <c r="AJS6" i="7" s="1"/>
  <c r="AKU6" i="7" s="1"/>
  <c r="ALW6" i="7" s="1"/>
  <c r="AMY6" i="7" s="1"/>
  <c r="AOA6" i="7" s="1"/>
  <c r="APC6" i="7" s="1"/>
  <c r="AQE6" i="7" s="1"/>
  <c r="ARG6" i="7" s="1"/>
  <c r="ASI6" i="7" s="1"/>
  <c r="ATK6" i="7" s="1"/>
  <c r="AUM6" i="7" s="1"/>
  <c r="AVO6" i="7" s="1"/>
  <c r="AWQ6" i="7" s="1"/>
  <c r="AXS6" i="7" s="1"/>
  <c r="AYU6" i="7" s="1"/>
  <c r="AZW6" i="7" s="1"/>
  <c r="BAY6" i="7" s="1"/>
  <c r="BBH4" i="7"/>
  <c r="BBA4" i="7"/>
  <c r="BAF4" i="7"/>
  <c r="AZY4" i="7"/>
  <c r="AZD4" i="7"/>
  <c r="AYW4" i="7"/>
  <c r="AYB4" i="7"/>
  <c r="AXU4" i="7"/>
  <c r="AWZ4" i="7"/>
  <c r="AWS4" i="7"/>
  <c r="AVX4" i="7"/>
  <c r="AVQ4" i="7"/>
  <c r="AUV4" i="7"/>
  <c r="AUO4" i="7"/>
  <c r="ATT4" i="7"/>
  <c r="ATM4" i="7"/>
  <c r="ASR4" i="7"/>
  <c r="ASK4" i="7"/>
  <c r="ARP4" i="7"/>
  <c r="ARI4" i="7"/>
  <c r="AQN4" i="7"/>
  <c r="AQG4" i="7"/>
  <c r="APL4" i="7"/>
  <c r="APE4" i="7"/>
  <c r="AOJ4" i="7"/>
  <c r="AOC4" i="7"/>
  <c r="ANH4" i="7"/>
  <c r="ANA4" i="7"/>
  <c r="AMF4" i="7"/>
  <c r="ALY4" i="7"/>
  <c r="ALD4" i="7"/>
  <c r="AKW4" i="7"/>
  <c r="AKB4" i="7"/>
  <c r="AJU4" i="7"/>
  <c r="AIZ4" i="7"/>
  <c r="AIS4" i="7"/>
  <c r="AHX4" i="7"/>
  <c r="AHQ4" i="7"/>
  <c r="AGV4" i="7"/>
  <c r="AGO4" i="7"/>
  <c r="AFT4" i="7"/>
  <c r="AFM4" i="7"/>
  <c r="AER4" i="7"/>
  <c r="AEK4" i="7"/>
  <c r="ADP4" i="7"/>
  <c r="ADI4" i="7"/>
  <c r="ACN4" i="7"/>
  <c r="ACG4" i="7"/>
  <c r="ABL4" i="7"/>
  <c r="ABE4" i="7"/>
  <c r="AAJ4" i="7"/>
  <c r="AAC4" i="7"/>
  <c r="ZH4" i="7"/>
  <c r="ZA4" i="7"/>
  <c r="YF4" i="7"/>
  <c r="XY4" i="7"/>
  <c r="XD4" i="7"/>
  <c r="WW4" i="7"/>
  <c r="WB4" i="7"/>
  <c r="VU4" i="7"/>
  <c r="UZ4" i="7"/>
  <c r="US4" i="7"/>
  <c r="TX4" i="7"/>
  <c r="TQ4" i="7"/>
  <c r="SV4" i="7"/>
  <c r="SO4" i="7"/>
  <c r="RT4" i="7"/>
  <c r="RM4" i="7"/>
  <c r="QR4" i="7"/>
  <c r="QK4" i="7"/>
  <c r="PP4" i="7"/>
  <c r="PI4" i="7"/>
  <c r="ON4" i="7"/>
  <c r="OG4" i="7"/>
  <c r="NL4" i="7"/>
  <c r="NE4" i="7"/>
  <c r="MJ4" i="7"/>
  <c r="MC4" i="7"/>
  <c r="LH4" i="7"/>
  <c r="LA4" i="7"/>
  <c r="KF4" i="7"/>
  <c r="JY4" i="7"/>
  <c r="JD4" i="7"/>
  <c r="IW4" i="7"/>
  <c r="IB4" i="7"/>
  <c r="HU4" i="7"/>
  <c r="GZ4" i="7"/>
  <c r="GS4" i="7"/>
  <c r="FX4" i="7"/>
  <c r="FQ4" i="7"/>
  <c r="BBH3" i="7"/>
  <c r="BAF3" i="7"/>
  <c r="AZD3" i="7"/>
  <c r="AYB3" i="7"/>
  <c r="AWZ3" i="7"/>
  <c r="AVX3" i="7"/>
  <c r="AUV3" i="7"/>
  <c r="ATT3" i="7"/>
  <c r="ASR3" i="7"/>
  <c r="ARP3" i="7"/>
  <c r="AQN3" i="7"/>
  <c r="APL3" i="7"/>
  <c r="AOJ3" i="7"/>
  <c r="ANH3" i="7"/>
  <c r="AMF3" i="7"/>
  <c r="ALD3" i="7"/>
  <c r="AKB3" i="7"/>
  <c r="AIZ3" i="7"/>
  <c r="AHX3" i="7"/>
  <c r="AGV3" i="7"/>
  <c r="AFT3" i="7"/>
  <c r="AER3" i="7"/>
  <c r="ADP3" i="7"/>
  <c r="ACN3" i="7"/>
  <c r="ABL3" i="7"/>
  <c r="AAJ3" i="7"/>
  <c r="ZH3" i="7"/>
  <c r="YF3" i="7"/>
  <c r="XD3" i="7"/>
  <c r="WB3" i="7"/>
  <c r="UZ3" i="7"/>
  <c r="TX3" i="7"/>
  <c r="SV3" i="7"/>
  <c r="RT3" i="7"/>
  <c r="QR3" i="7"/>
  <c r="PP3" i="7"/>
  <c r="ON3" i="7"/>
  <c r="NL3" i="7"/>
  <c r="MJ3" i="7"/>
  <c r="LH3" i="7"/>
  <c r="KF3" i="7"/>
  <c r="JD3" i="7"/>
  <c r="IB3" i="7"/>
  <c r="GZ3" i="7"/>
  <c r="FX3" i="7"/>
  <c r="EY36" i="7"/>
  <c r="EY35" i="7"/>
  <c r="EY34" i="7"/>
  <c r="EY33" i="7"/>
  <c r="EY32" i="7"/>
  <c r="EY31" i="7"/>
  <c r="EY30" i="7"/>
  <c r="EY29" i="7"/>
  <c r="EY28" i="7"/>
  <c r="EY27" i="7"/>
  <c r="EY26" i="7"/>
  <c r="EY25" i="7"/>
  <c r="EY24" i="7"/>
  <c r="EY23" i="7"/>
  <c r="EY22" i="7"/>
  <c r="EY21" i="7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DW36" i="7"/>
  <c r="DW35" i="7"/>
  <c r="DW34" i="7"/>
  <c r="DW33" i="7"/>
  <c r="DW32" i="7"/>
  <c r="DW31" i="7"/>
  <c r="DW30" i="7"/>
  <c r="DW29" i="7"/>
  <c r="DW28" i="7"/>
  <c r="DW27" i="7"/>
  <c r="DW26" i="7"/>
  <c r="DW25" i="7"/>
  <c r="DW24" i="7"/>
  <c r="DW23" i="7"/>
  <c r="DW22" i="7"/>
  <c r="DW21" i="7"/>
  <c r="DW20" i="7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ACS7" i="7" l="1"/>
  <c r="YK9" i="7"/>
  <c r="ANM9" i="7"/>
  <c r="AIC10" i="7"/>
  <c r="ARU13" i="7"/>
  <c r="AVA14" i="7"/>
  <c r="AEW9" i="7"/>
  <c r="ZM10" i="7"/>
  <c r="PU11" i="7"/>
  <c r="AJE13" i="7"/>
  <c r="AMK14" i="7"/>
  <c r="AMK25" i="7"/>
  <c r="XI8" i="7"/>
  <c r="IG10" i="7"/>
  <c r="AZI10" i="7"/>
  <c r="BAK7" i="7"/>
  <c r="AQS10" i="7"/>
  <c r="JI13" i="7"/>
  <c r="RY13" i="7"/>
  <c r="BAK13" i="7"/>
  <c r="AWC22" i="7"/>
  <c r="QW23" i="7"/>
  <c r="IQ6" i="7"/>
  <c r="IM6" i="7"/>
  <c r="IL6" i="7"/>
  <c r="IR6" i="7"/>
  <c r="LT6" i="7"/>
  <c r="NW6" i="7"/>
  <c r="UJ6" i="7"/>
  <c r="WS6" i="7"/>
  <c r="WO6" i="7"/>
  <c r="WK6" i="7"/>
  <c r="WR6" i="7"/>
  <c r="AFI6" i="7"/>
  <c r="AFE6" i="7"/>
  <c r="AFA6" i="7"/>
  <c r="AFH6" i="7"/>
  <c r="AIM6" i="7"/>
  <c r="AII6" i="7"/>
  <c r="AIH6" i="7"/>
  <c r="AIN6" i="7"/>
  <c r="ALP6" i="7"/>
  <c r="ANY6" i="7"/>
  <c r="ANU6" i="7"/>
  <c r="ANQ6" i="7"/>
  <c r="ANM6" i="7" s="1"/>
  <c r="ANX6" i="7"/>
  <c r="AUF6" i="7"/>
  <c r="AWN6" i="7"/>
  <c r="GO7" i="7"/>
  <c r="GK7" i="7"/>
  <c r="GG7" i="7"/>
  <c r="GI7" i="7"/>
  <c r="JS7" i="7"/>
  <c r="JO7" i="7"/>
  <c r="JN7" i="7"/>
  <c r="JT7" i="7"/>
  <c r="MV7" i="7"/>
  <c r="PE7" i="7"/>
  <c r="PA7" i="7"/>
  <c r="OW7" i="7"/>
  <c r="OY7" i="7"/>
  <c r="PD7" i="7"/>
  <c r="RG7" i="7"/>
  <c r="XU7" i="7"/>
  <c r="XQ7" i="7"/>
  <c r="XM7" i="7"/>
  <c r="XT7" i="7"/>
  <c r="XL7" i="7"/>
  <c r="XI7" i="7" s="1"/>
  <c r="XP7" i="7"/>
  <c r="XR7" i="7"/>
  <c r="ZW7" i="7"/>
  <c r="AGH7" i="7"/>
  <c r="AOX7" i="7"/>
  <c r="ARC7" i="7"/>
  <c r="AXN7" i="7"/>
  <c r="JU8" i="7"/>
  <c r="JQ8" i="7"/>
  <c r="JM8" i="7"/>
  <c r="JP8" i="7"/>
  <c r="JT8" i="7"/>
  <c r="JL8" i="7"/>
  <c r="LW8" i="7"/>
  <c r="SH8" i="7"/>
  <c r="UM8" i="7"/>
  <c r="AAX8" i="7"/>
  <c r="ADC8" i="7"/>
  <c r="AJN8" i="7"/>
  <c r="ALS8" i="7"/>
  <c r="ASG8" i="7"/>
  <c r="ASC8" i="7"/>
  <c r="ARY8" i="7"/>
  <c r="ASB8" i="7"/>
  <c r="ASF8" i="7"/>
  <c r="ARX8" i="7"/>
  <c r="ASD8" i="7"/>
  <c r="BAW8" i="7"/>
  <c r="BAS8" i="7"/>
  <c r="BAO8" i="7"/>
  <c r="BAV8" i="7"/>
  <c r="BAR8" i="7"/>
  <c r="BAN8" i="7"/>
  <c r="BAT8" i="7"/>
  <c r="IS9" i="7"/>
  <c r="IO9" i="7"/>
  <c r="IK9" i="7"/>
  <c r="IR9" i="7"/>
  <c r="IN9" i="7"/>
  <c r="IJ9" i="7"/>
  <c r="RI9" i="7"/>
  <c r="RE9" i="7"/>
  <c r="RA9" i="7"/>
  <c r="QZ9" i="7"/>
  <c r="QW9" i="7" s="1"/>
  <c r="RH9" i="7"/>
  <c r="RD9" i="7"/>
  <c r="RF9" i="7"/>
  <c r="ZV9" i="7"/>
  <c r="AIO9" i="7"/>
  <c r="AIK9" i="7"/>
  <c r="AIG9" i="7"/>
  <c r="AIN9" i="7"/>
  <c r="AIJ9" i="7"/>
  <c r="AIF9" i="7"/>
  <c r="AIC9" i="7" s="1"/>
  <c r="AIL9" i="7"/>
  <c r="AKQ9" i="7"/>
  <c r="ARE9" i="7"/>
  <c r="ARA9" i="7"/>
  <c r="AQW9" i="7"/>
  <c r="AQS9" i="7" s="1"/>
  <c r="ARD9" i="7"/>
  <c r="AQZ9" i="7"/>
  <c r="AQV9" i="7"/>
  <c r="ARB9" i="7"/>
  <c r="ATG9" i="7"/>
  <c r="AZU9" i="7"/>
  <c r="AZQ9" i="7"/>
  <c r="AZM9" i="7"/>
  <c r="AZI9" i="7" s="1"/>
  <c r="AZT9" i="7"/>
  <c r="AZP9" i="7"/>
  <c r="AZL9" i="7"/>
  <c r="AZR9" i="7"/>
  <c r="BBW9" i="7"/>
  <c r="LV10" i="7"/>
  <c r="OA10" i="7"/>
  <c r="UO10" i="7"/>
  <c r="UK10" i="7"/>
  <c r="UG10" i="7"/>
  <c r="UN10" i="7"/>
  <c r="UJ10" i="7"/>
  <c r="UF10" i="7"/>
  <c r="UL10" i="7"/>
  <c r="WQ10" i="7"/>
  <c r="ADE10" i="7"/>
  <c r="ADA10" i="7"/>
  <c r="ACW10" i="7"/>
  <c r="ADD10" i="7"/>
  <c r="ACZ10" i="7"/>
  <c r="ACV10" i="7"/>
  <c r="ACS10" i="7" s="1"/>
  <c r="AFG10" i="7"/>
  <c r="ALR10" i="7"/>
  <c r="ANW10" i="7"/>
  <c r="AUH10" i="7"/>
  <c r="AWM10" i="7"/>
  <c r="KW11" i="7"/>
  <c r="KS11" i="7"/>
  <c r="KO11" i="7"/>
  <c r="KV11" i="7"/>
  <c r="KR11" i="7"/>
  <c r="KN11" i="7"/>
  <c r="MY11" i="7"/>
  <c r="VO11" i="7"/>
  <c r="ABZ11" i="7"/>
  <c r="AEE11" i="7"/>
  <c r="AKS11" i="7"/>
  <c r="AKO11" i="7"/>
  <c r="AKK11" i="7"/>
  <c r="AKR11" i="7"/>
  <c r="AKN11" i="7"/>
  <c r="AKJ11" i="7"/>
  <c r="AKG11" i="7" s="1"/>
  <c r="AMU11" i="7"/>
  <c r="ATI11" i="7"/>
  <c r="ATE11" i="7"/>
  <c r="ATA11" i="7"/>
  <c r="ATH11" i="7"/>
  <c r="ATD11" i="7"/>
  <c r="ASZ11" i="7"/>
  <c r="ASW11" i="7" s="1"/>
  <c r="ATF11" i="7"/>
  <c r="AVK11" i="7"/>
  <c r="BBY11" i="7"/>
  <c r="BBU11" i="7"/>
  <c r="BBQ11" i="7"/>
  <c r="BBM11" i="7" s="1"/>
  <c r="BBX11" i="7"/>
  <c r="BBT11" i="7"/>
  <c r="BBP11" i="7"/>
  <c r="BBV11" i="7"/>
  <c r="OC12" i="7"/>
  <c r="NY12" i="7"/>
  <c r="NU12" i="7"/>
  <c r="OB12" i="7"/>
  <c r="NX12" i="7"/>
  <c r="NT12" i="7"/>
  <c r="NZ12" i="7"/>
  <c r="WS12" i="7"/>
  <c r="WO12" i="7"/>
  <c r="WK12" i="7"/>
  <c r="WR12" i="7"/>
  <c r="WN12" i="7"/>
  <c r="WJ12" i="7"/>
  <c r="WP12" i="7"/>
  <c r="YU12" i="7"/>
  <c r="AFI12" i="7"/>
  <c r="AFE12" i="7"/>
  <c r="AFA12" i="7"/>
  <c r="AFH12" i="7"/>
  <c r="AFD12" i="7"/>
  <c r="AEZ12" i="7"/>
  <c r="AFF12" i="7"/>
  <c r="AHK12" i="7"/>
  <c r="ANY12" i="7"/>
  <c r="ANU12" i="7"/>
  <c r="ANQ12" i="7"/>
  <c r="ANX12" i="7"/>
  <c r="ANT12" i="7"/>
  <c r="ANP12" i="7"/>
  <c r="ANV12" i="7"/>
  <c r="GM13" i="7"/>
  <c r="NA13" i="7"/>
  <c r="MW13" i="7"/>
  <c r="MS13" i="7"/>
  <c r="MZ13" i="7"/>
  <c r="MV13" i="7"/>
  <c r="MR13" i="7"/>
  <c r="MO13" i="7" s="1"/>
  <c r="MX13" i="7"/>
  <c r="PC13" i="7"/>
  <c r="VN13" i="7"/>
  <c r="XS13" i="7"/>
  <c r="AEG13" i="7"/>
  <c r="AEC13" i="7"/>
  <c r="ADY13" i="7"/>
  <c r="ADU13" i="7" s="1"/>
  <c r="AEF13" i="7"/>
  <c r="AEB13" i="7"/>
  <c r="ADX13" i="7"/>
  <c r="AGI13" i="7"/>
  <c r="AMW13" i="7"/>
  <c r="AMS13" i="7"/>
  <c r="AMO13" i="7"/>
  <c r="AMV13" i="7"/>
  <c r="AMR13" i="7"/>
  <c r="AMN13" i="7"/>
  <c r="AMT13" i="7"/>
  <c r="AOY13" i="7"/>
  <c r="AVM13" i="7"/>
  <c r="AVI13" i="7"/>
  <c r="AVE13" i="7"/>
  <c r="AVL13" i="7"/>
  <c r="AVH13" i="7"/>
  <c r="AVD13" i="7"/>
  <c r="AVA13" i="7" s="1"/>
  <c r="AVJ13" i="7"/>
  <c r="AXO13" i="7"/>
  <c r="QD14" i="7"/>
  <c r="SI14" i="7"/>
  <c r="YW14" i="7"/>
  <c r="YS14" i="7"/>
  <c r="YO14" i="7"/>
  <c r="YV14" i="7"/>
  <c r="YR14" i="7"/>
  <c r="YN14" i="7"/>
  <c r="YK14" i="7" s="1"/>
  <c r="YT14" i="7"/>
  <c r="AHM14" i="7"/>
  <c r="AHI14" i="7"/>
  <c r="AHE14" i="7"/>
  <c r="AHL14" i="7"/>
  <c r="AHH14" i="7"/>
  <c r="AHD14" i="7"/>
  <c r="AHA14" i="7" s="1"/>
  <c r="APZ14" i="7"/>
  <c r="ASE14" i="7"/>
  <c r="AYP14" i="7"/>
  <c r="RG15" i="7"/>
  <c r="RA15" i="7"/>
  <c r="RE15" i="7"/>
  <c r="QZ15" i="7"/>
  <c r="RI15" i="7"/>
  <c r="UN15" i="7"/>
  <c r="UJ15" i="7"/>
  <c r="UF15" i="7"/>
  <c r="UL15" i="7"/>
  <c r="UG15" i="7"/>
  <c r="UK15" i="7"/>
  <c r="UM15" i="7"/>
  <c r="ADD15" i="7"/>
  <c r="ACZ15" i="7"/>
  <c r="ACV15" i="7"/>
  <c r="ADB15" i="7"/>
  <c r="ACW15" i="7"/>
  <c r="ADA15" i="7"/>
  <c r="ADC15" i="7"/>
  <c r="ALS15" i="7"/>
  <c r="ARC15" i="7"/>
  <c r="AQW15" i="7"/>
  <c r="ARA15" i="7"/>
  <c r="AQV15" i="7"/>
  <c r="ARE15" i="7"/>
  <c r="AUJ15" i="7"/>
  <c r="AUF15" i="7"/>
  <c r="AUB15" i="7"/>
  <c r="AUH15" i="7"/>
  <c r="AUC15" i="7"/>
  <c r="AUG15" i="7"/>
  <c r="AUI15" i="7"/>
  <c r="AZS15" i="7"/>
  <c r="AZM15" i="7"/>
  <c r="AZQ15" i="7"/>
  <c r="AZL15" i="7"/>
  <c r="AZI15" i="7" s="1"/>
  <c r="AZU15" i="7"/>
  <c r="AAZ16" i="7"/>
  <c r="AAU16" i="7"/>
  <c r="AAY16" i="7"/>
  <c r="AAS16" i="7"/>
  <c r="ABA16" i="7"/>
  <c r="AHI16" i="7"/>
  <c r="AHD16" i="7"/>
  <c r="AHA16" i="7" s="1"/>
  <c r="AHH16" i="7"/>
  <c r="AHM16" i="7"/>
  <c r="AHG16" i="7"/>
  <c r="AKR16" i="7"/>
  <c r="AKN16" i="7"/>
  <c r="AKJ16" i="7"/>
  <c r="AKG16" i="7" s="1"/>
  <c r="AKO16" i="7"/>
  <c r="AKS16" i="7"/>
  <c r="AKL16" i="7"/>
  <c r="AKQ16" i="7"/>
  <c r="AKK16" i="7"/>
  <c r="AYO16" i="7"/>
  <c r="AYJ16" i="7"/>
  <c r="AYG16" i="7" s="1"/>
  <c r="AYN16" i="7"/>
  <c r="AYS16" i="7"/>
  <c r="AYM16" i="7"/>
  <c r="BBX16" i="7"/>
  <c r="BBT16" i="7"/>
  <c r="BBP16" i="7"/>
  <c r="BBW16" i="7"/>
  <c r="BBS16" i="7"/>
  <c r="BBV16" i="7"/>
  <c r="BBR16" i="7"/>
  <c r="BBQ16" i="7"/>
  <c r="BBM16" i="7" s="1"/>
  <c r="KW17" i="7"/>
  <c r="KS17" i="7"/>
  <c r="KO17" i="7"/>
  <c r="KQ17" i="7"/>
  <c r="KU17" i="7"/>
  <c r="KR17" i="7"/>
  <c r="QF17" i="7"/>
  <c r="QB17" i="7"/>
  <c r="PX17" i="7"/>
  <c r="PU17" i="7" s="1"/>
  <c r="QE17" i="7"/>
  <c r="QA17" i="7"/>
  <c r="QD17" i="7"/>
  <c r="PY17" i="7"/>
  <c r="QG17" i="7"/>
  <c r="RI17" i="7"/>
  <c r="RE17" i="7"/>
  <c r="RA17" i="7"/>
  <c r="RH17" i="7"/>
  <c r="QZ17" i="7"/>
  <c r="RG17" i="7"/>
  <c r="RD17" i="7"/>
  <c r="YV17" i="7"/>
  <c r="YR17" i="7"/>
  <c r="YN17" i="7"/>
  <c r="YU17" i="7"/>
  <c r="YQ17" i="7"/>
  <c r="YT17" i="7"/>
  <c r="YP17" i="7"/>
  <c r="YO17" i="7"/>
  <c r="YK17" i="7" s="1"/>
  <c r="AYR17" i="7"/>
  <c r="AYN17" i="7"/>
  <c r="AYJ17" i="7"/>
  <c r="AYQ17" i="7"/>
  <c r="AYM17" i="7"/>
  <c r="AYP17" i="7"/>
  <c r="AYK17" i="7"/>
  <c r="AYS17" i="7"/>
  <c r="AZU17" i="7"/>
  <c r="AZQ17" i="7"/>
  <c r="AZM17" i="7"/>
  <c r="AZT17" i="7"/>
  <c r="AZL17" i="7"/>
  <c r="AZS17" i="7"/>
  <c r="AZP17" i="7"/>
  <c r="AZI17" i="7" s="1"/>
  <c r="IR18" i="7"/>
  <c r="IN18" i="7"/>
  <c r="IJ18" i="7"/>
  <c r="IG18" i="7" s="1"/>
  <c r="IQ18" i="7"/>
  <c r="IM18" i="7"/>
  <c r="IL18" i="7"/>
  <c r="IO18" i="7"/>
  <c r="IK18" i="7"/>
  <c r="ABA18" i="7"/>
  <c r="AAW18" i="7"/>
  <c r="AAS18" i="7"/>
  <c r="AAV18" i="7"/>
  <c r="AAY18" i="7"/>
  <c r="AAU18" i="7"/>
  <c r="AHM18" i="7"/>
  <c r="AHI18" i="7"/>
  <c r="AHE18" i="7"/>
  <c r="AHG18" i="7"/>
  <c r="AHH18" i="7"/>
  <c r="AHD18" i="7"/>
  <c r="ANX18" i="7"/>
  <c r="ANP18" i="7"/>
  <c r="ANT18" i="7"/>
  <c r="ANS18" i="7"/>
  <c r="UN19" i="7"/>
  <c r="UJ19" i="7"/>
  <c r="UF19" i="7"/>
  <c r="UM19" i="7"/>
  <c r="UI19" i="7"/>
  <c r="UO19" i="7"/>
  <c r="UG19" i="7"/>
  <c r="UH19" i="7"/>
  <c r="UC19" i="7" s="1"/>
  <c r="XP19" i="7"/>
  <c r="XO19" i="7"/>
  <c r="XL19" i="7"/>
  <c r="XI19" i="7" s="1"/>
  <c r="ANX19" i="7"/>
  <c r="ANT19" i="7"/>
  <c r="ANP19" i="7"/>
  <c r="ANM19" i="7" s="1"/>
  <c r="ANW19" i="7"/>
  <c r="ANS19" i="7"/>
  <c r="ANR19" i="7"/>
  <c r="ANQ19" i="7"/>
  <c r="ANY19" i="7"/>
  <c r="ZX20" i="7"/>
  <c r="ZT20" i="7"/>
  <c r="ZP20" i="7"/>
  <c r="ZM20" i="7" s="1"/>
  <c r="ZW20" i="7"/>
  <c r="ZS20" i="7"/>
  <c r="ZY20" i="7"/>
  <c r="ZQ20" i="7"/>
  <c r="ZU20" i="7"/>
  <c r="ZR20" i="7"/>
  <c r="OB21" i="7"/>
  <c r="NX21" i="7"/>
  <c r="NT21" i="7"/>
  <c r="NQ21" i="7" s="1"/>
  <c r="OA21" i="7"/>
  <c r="NW21" i="7"/>
  <c r="OC21" i="7"/>
  <c r="NU21" i="7"/>
  <c r="NV21" i="7"/>
  <c r="RD21" i="7"/>
  <c r="RC21" i="7"/>
  <c r="QZ21" i="7"/>
  <c r="WR21" i="7"/>
  <c r="WN21" i="7"/>
  <c r="WJ21" i="7"/>
  <c r="WQ21" i="7"/>
  <c r="WM21" i="7"/>
  <c r="WG21" i="7" s="1"/>
  <c r="WS21" i="7"/>
  <c r="WK21" i="7"/>
  <c r="WO21" i="7"/>
  <c r="WL21" i="7"/>
  <c r="AWN21" i="7"/>
  <c r="AWJ21" i="7"/>
  <c r="AWF21" i="7"/>
  <c r="AWC21" i="7" s="1"/>
  <c r="AWM21" i="7"/>
  <c r="AWI21" i="7"/>
  <c r="AWO21" i="7"/>
  <c r="AWG21" i="7"/>
  <c r="AWH21" i="7"/>
  <c r="AZP21" i="7"/>
  <c r="AZO21" i="7"/>
  <c r="AZL21" i="7"/>
  <c r="TL22" i="7"/>
  <c r="TH22" i="7"/>
  <c r="TD22" i="7"/>
  <c r="TA22" i="7" s="1"/>
  <c r="TK22" i="7"/>
  <c r="TG22" i="7"/>
  <c r="TM22" i="7"/>
  <c r="TE22" i="7"/>
  <c r="TF22" i="7"/>
  <c r="AXP22" i="7"/>
  <c r="AXL22" i="7"/>
  <c r="AXH22" i="7"/>
  <c r="AXE22" i="7" s="1"/>
  <c r="AXO22" i="7"/>
  <c r="AXJ22" i="7"/>
  <c r="AXN22" i="7"/>
  <c r="AXI22" i="7"/>
  <c r="AXK22" i="7"/>
  <c r="AXQ22" i="7"/>
  <c r="AXM22" i="7"/>
  <c r="AKR23" i="7"/>
  <c r="AKM23" i="7"/>
  <c r="AKQ23" i="7"/>
  <c r="AKK23" i="7"/>
  <c r="AKG23" i="7"/>
  <c r="AKO23" i="7"/>
  <c r="AKN23" i="7"/>
  <c r="AKJ23" i="7"/>
  <c r="AOZ23" i="7"/>
  <c r="AOO23" i="7" s="1"/>
  <c r="AOU23" i="7"/>
  <c r="AOY23" i="7"/>
  <c r="AOS23" i="7"/>
  <c r="AOR23" i="7"/>
  <c r="AOW23" i="7"/>
  <c r="AOV23" i="7"/>
  <c r="BBX23" i="7"/>
  <c r="BBS23" i="7"/>
  <c r="BBW23" i="7"/>
  <c r="BBQ23" i="7"/>
  <c r="BBM23" i="7"/>
  <c r="BBU23" i="7"/>
  <c r="BBT23" i="7"/>
  <c r="BBP23" i="7"/>
  <c r="AIN24" i="7"/>
  <c r="AIJ24" i="7"/>
  <c r="AIF24" i="7"/>
  <c r="AIL24" i="7"/>
  <c r="AIG24" i="7"/>
  <c r="AIC24" i="7" s="1"/>
  <c r="AIK24" i="7"/>
  <c r="AII24" i="7"/>
  <c r="AIM24" i="7"/>
  <c r="AIH24" i="7"/>
  <c r="AQC25" i="7"/>
  <c r="APY25" i="7"/>
  <c r="APU25" i="7"/>
  <c r="AQB25" i="7"/>
  <c r="APX25" i="7"/>
  <c r="APT25" i="7"/>
  <c r="APW25" i="7"/>
  <c r="APV25" i="7"/>
  <c r="APZ25" i="7"/>
  <c r="WS27" i="7"/>
  <c r="WO27" i="7"/>
  <c r="WK27" i="7"/>
  <c r="WP27" i="7"/>
  <c r="WJ27" i="7"/>
  <c r="WN27" i="7"/>
  <c r="WL27" i="7"/>
  <c r="WR27" i="7"/>
  <c r="WQ27" i="7"/>
  <c r="WM27" i="7"/>
  <c r="XU28" i="7"/>
  <c r="XQ28" i="7"/>
  <c r="XM28" i="7"/>
  <c r="XI28" i="7" s="1"/>
  <c r="XS28" i="7"/>
  <c r="XO28" i="7"/>
  <c r="XN28" i="7"/>
  <c r="XT28" i="7"/>
  <c r="XL28" i="7"/>
  <c r="XR28" i="7"/>
  <c r="XP28" i="7"/>
  <c r="LP6" i="7"/>
  <c r="LM6" i="7" s="1"/>
  <c r="LV6" i="7"/>
  <c r="QG6" i="7"/>
  <c r="QC6" i="7"/>
  <c r="PY6" i="7"/>
  <c r="QA6" i="7"/>
  <c r="QF6" i="7"/>
  <c r="RD6" i="7"/>
  <c r="RI6" i="7"/>
  <c r="TK6" i="7"/>
  <c r="TG6" i="7"/>
  <c r="TF6" i="7"/>
  <c r="TL6" i="7"/>
  <c r="WN6" i="7"/>
  <c r="ACV6" i="7"/>
  <c r="ACS6" i="7" s="1"/>
  <c r="AHM6" i="7"/>
  <c r="AHI6" i="7"/>
  <c r="AHE6" i="7"/>
  <c r="AHG6" i="7"/>
  <c r="AHL6" i="7"/>
  <c r="AIJ6" i="7"/>
  <c r="AIO6" i="7"/>
  <c r="AKQ6" i="7"/>
  <c r="AKM6" i="7"/>
  <c r="AKL6" i="7"/>
  <c r="AKR6" i="7"/>
  <c r="AUB6" i="7"/>
  <c r="ATY6" i="7" s="1"/>
  <c r="AUH6" i="7"/>
  <c r="AWJ6" i="7"/>
  <c r="AYS6" i="7"/>
  <c r="AYO6" i="7"/>
  <c r="AYK6" i="7"/>
  <c r="AYM6" i="7"/>
  <c r="AYR6" i="7"/>
  <c r="AZP6" i="7"/>
  <c r="AZU6" i="7"/>
  <c r="BBW6" i="7"/>
  <c r="BBS6" i="7"/>
  <c r="BBR6" i="7"/>
  <c r="BBX6" i="7"/>
  <c r="GJ7" i="7"/>
  <c r="LW7" i="7"/>
  <c r="LS7" i="7"/>
  <c r="LR7" i="7"/>
  <c r="LX7" i="7"/>
  <c r="OZ7" i="7"/>
  <c r="XS7" i="7"/>
  <c r="AIH7" i="7"/>
  <c r="AZN7" i="7"/>
  <c r="AZI7" i="7" s="1"/>
  <c r="HQ8" i="7"/>
  <c r="HM8" i="7"/>
  <c r="HI8" i="7"/>
  <c r="HE8" i="7" s="1"/>
  <c r="HP8" i="7"/>
  <c r="HL8" i="7"/>
  <c r="HH8" i="7"/>
  <c r="HN8" i="7"/>
  <c r="JS8" i="7"/>
  <c r="SI8" i="7"/>
  <c r="AUD8" i="7"/>
  <c r="AYS8" i="7"/>
  <c r="AYO8" i="7"/>
  <c r="AYK8" i="7"/>
  <c r="AYN8" i="7"/>
  <c r="AYR8" i="7"/>
  <c r="AYJ8" i="7"/>
  <c r="AYG8" i="7" s="1"/>
  <c r="AYP8" i="7"/>
  <c r="GO9" i="7"/>
  <c r="GK9" i="7"/>
  <c r="GG9" i="7"/>
  <c r="GJ9" i="7"/>
  <c r="GN9" i="7"/>
  <c r="GF9" i="7"/>
  <c r="GL9" i="7"/>
  <c r="IG9" i="7"/>
  <c r="IQ9" i="7"/>
  <c r="TF9" i="7"/>
  <c r="ABV9" i="7"/>
  <c r="AGK9" i="7"/>
  <c r="AGG9" i="7"/>
  <c r="AGC9" i="7"/>
  <c r="AGB9" i="7"/>
  <c r="AGJ9" i="7"/>
  <c r="AGF9" i="7"/>
  <c r="AGH9" i="7"/>
  <c r="AIM9" i="7"/>
  <c r="ARC9" i="7"/>
  <c r="BBR9" i="7"/>
  <c r="WL10" i="7"/>
  <c r="WG10" i="7" s="1"/>
  <c r="AWH10" i="7"/>
  <c r="AMP11" i="7"/>
  <c r="AVF11" i="7"/>
  <c r="AZU11" i="7"/>
  <c r="AZQ11" i="7"/>
  <c r="AZM11" i="7"/>
  <c r="AZT11" i="7"/>
  <c r="AZP11" i="7"/>
  <c r="AZL11" i="7"/>
  <c r="AZR11" i="7"/>
  <c r="LY12" i="7"/>
  <c r="LU12" i="7"/>
  <c r="LQ12" i="7"/>
  <c r="LX12" i="7"/>
  <c r="LT12" i="7"/>
  <c r="LP12" i="7"/>
  <c r="LM12" i="7" s="1"/>
  <c r="LV12" i="7"/>
  <c r="OA12" i="7"/>
  <c r="WG12" i="7"/>
  <c r="WQ12" i="7"/>
  <c r="AHF12" i="7"/>
  <c r="ANW12" i="7"/>
  <c r="AUH12" i="7"/>
  <c r="OX13" i="7"/>
  <c r="AEE13" i="7"/>
  <c r="AOT13" i="7"/>
  <c r="AXJ13" i="7"/>
  <c r="JN14" i="7"/>
  <c r="WS14" i="7"/>
  <c r="WO14" i="7"/>
  <c r="WK14" i="7"/>
  <c r="WR14" i="7"/>
  <c r="WN14" i="7"/>
  <c r="WJ14" i="7"/>
  <c r="WP14" i="7"/>
  <c r="YU14" i="7"/>
  <c r="AHK14" i="7"/>
  <c r="ARZ14" i="7"/>
  <c r="AWO14" i="7"/>
  <c r="AWK14" i="7"/>
  <c r="AWG14" i="7"/>
  <c r="AWC14" i="7" s="1"/>
  <c r="AWN14" i="7"/>
  <c r="AWJ14" i="7"/>
  <c r="AWF14" i="7"/>
  <c r="AWL14" i="7"/>
  <c r="AYQ14" i="7"/>
  <c r="GM15" i="7"/>
  <c r="NA15" i="7"/>
  <c r="MW15" i="7"/>
  <c r="MS15" i="7"/>
  <c r="MZ15" i="7"/>
  <c r="MV15" i="7"/>
  <c r="MR15" i="7"/>
  <c r="MO15" i="7" s="1"/>
  <c r="MX15" i="7"/>
  <c r="JL16" i="7"/>
  <c r="AAR16" i="7"/>
  <c r="AAO16" i="7" s="1"/>
  <c r="AEZ16" i="7"/>
  <c r="AEW16" i="7" s="1"/>
  <c r="AHE16" i="7"/>
  <c r="AJP16" i="7"/>
  <c r="AJK16" i="7"/>
  <c r="AJL16" i="7"/>
  <c r="AJQ16" i="7"/>
  <c r="AJI16" i="7"/>
  <c r="AMV16" i="7"/>
  <c r="AMR16" i="7"/>
  <c r="AMN16" i="7"/>
  <c r="AMK16" i="7" s="1"/>
  <c r="AMU16" i="7"/>
  <c r="AMP16" i="7"/>
  <c r="AMQ16" i="7"/>
  <c r="AMW16" i="7"/>
  <c r="AMO16" i="7"/>
  <c r="AYK16" i="7"/>
  <c r="BAV16" i="7"/>
  <c r="BAQ16" i="7"/>
  <c r="BAR16" i="7"/>
  <c r="BAW16" i="7"/>
  <c r="BAO16" i="7"/>
  <c r="IS17" i="7"/>
  <c r="IO17" i="7"/>
  <c r="IK17" i="7"/>
  <c r="IR17" i="7"/>
  <c r="IJ17" i="7"/>
  <c r="IG17" i="7" s="1"/>
  <c r="IN17" i="7"/>
  <c r="IM17" i="7"/>
  <c r="KN17" i="7"/>
  <c r="RC17" i="7"/>
  <c r="QW17" i="7" s="1"/>
  <c r="AKS17" i="7"/>
  <c r="AKO17" i="7"/>
  <c r="AKK17" i="7"/>
  <c r="AKG17" i="7"/>
  <c r="AKM17" i="7"/>
  <c r="AKN17" i="7"/>
  <c r="AKJ17" i="7"/>
  <c r="AAR18" i="7"/>
  <c r="AAO18" i="7" s="1"/>
  <c r="AHK18" i="7"/>
  <c r="ANW18" i="7"/>
  <c r="MU19" i="7"/>
  <c r="MY19" i="7"/>
  <c r="MV19" i="7"/>
  <c r="XS19" i="7"/>
  <c r="AAZ19" i="7"/>
  <c r="AAV19" i="7"/>
  <c r="AAR19" i="7"/>
  <c r="AAY19" i="7"/>
  <c r="AAU19" i="7"/>
  <c r="AAX19" i="7"/>
  <c r="AAT19" i="7"/>
  <c r="AAS19" i="7"/>
  <c r="AAO19" i="7" s="1"/>
  <c r="BAV19" i="7"/>
  <c r="BAR19" i="7"/>
  <c r="BAN19" i="7"/>
  <c r="BAU19" i="7"/>
  <c r="BAQ19" i="7"/>
  <c r="BAT19" i="7"/>
  <c r="BAO19" i="7"/>
  <c r="BAW19" i="7"/>
  <c r="BBX19" i="7"/>
  <c r="BBP19" i="7"/>
  <c r="BBM19" i="7" s="1"/>
  <c r="BBW19" i="7"/>
  <c r="BBT19" i="7"/>
  <c r="JO20" i="7"/>
  <c r="JS20" i="7"/>
  <c r="JP20" i="7"/>
  <c r="UM20" i="7"/>
  <c r="XT20" i="7"/>
  <c r="XP20" i="7"/>
  <c r="XL20" i="7"/>
  <c r="XS20" i="7"/>
  <c r="XO20" i="7"/>
  <c r="XR20" i="7"/>
  <c r="XN20" i="7"/>
  <c r="XM20" i="7"/>
  <c r="XI20" i="7" s="1"/>
  <c r="ARU20" i="7"/>
  <c r="ASA20" i="7"/>
  <c r="ASE20" i="7"/>
  <c r="ASB20" i="7"/>
  <c r="AXP20" i="7"/>
  <c r="AXL20" i="7"/>
  <c r="AXH20" i="7"/>
  <c r="AXO20" i="7"/>
  <c r="AXK20" i="7"/>
  <c r="AXN20" i="7"/>
  <c r="AXI20" i="7"/>
  <c r="AXQ20" i="7"/>
  <c r="AYR20" i="7"/>
  <c r="AYJ20" i="7"/>
  <c r="AYQ20" i="7"/>
  <c r="AYN20" i="7"/>
  <c r="LX21" i="7"/>
  <c r="LT21" i="7"/>
  <c r="LP21" i="7"/>
  <c r="LW21" i="7"/>
  <c r="LS21" i="7"/>
  <c r="LV21" i="7"/>
  <c r="LQ21" i="7"/>
  <c r="LY21" i="7"/>
  <c r="MZ21" i="7"/>
  <c r="MR21" i="7"/>
  <c r="MO21" i="7" s="1"/>
  <c r="MY21" i="7"/>
  <c r="MV21" i="7"/>
  <c r="UN21" i="7"/>
  <c r="UJ21" i="7"/>
  <c r="UF21" i="7"/>
  <c r="UC21" i="7" s="1"/>
  <c r="UM21" i="7"/>
  <c r="UI21" i="7"/>
  <c r="UL21" i="7"/>
  <c r="UH21" i="7"/>
  <c r="UG21" i="7"/>
  <c r="AUJ21" i="7"/>
  <c r="AUF21" i="7"/>
  <c r="AUB21" i="7"/>
  <c r="AUI21" i="7"/>
  <c r="AUE21" i="7"/>
  <c r="AUH21" i="7"/>
  <c r="AUC21" i="7"/>
  <c r="AUK21" i="7"/>
  <c r="AVL21" i="7"/>
  <c r="AVD21" i="7"/>
  <c r="AVK21" i="7"/>
  <c r="AVH21" i="7"/>
  <c r="AZS21" i="7"/>
  <c r="LS22" i="7"/>
  <c r="LW22" i="7"/>
  <c r="LT22" i="7"/>
  <c r="RH22" i="7"/>
  <c r="RD22" i="7"/>
  <c r="QZ22" i="7"/>
  <c r="RG22" i="7"/>
  <c r="RC22" i="7"/>
  <c r="RF22" i="7"/>
  <c r="RA22" i="7"/>
  <c r="RI22" i="7"/>
  <c r="SJ22" i="7"/>
  <c r="SB22" i="7"/>
  <c r="RY22" i="7" s="1"/>
  <c r="SI22" i="7"/>
  <c r="SF22" i="7"/>
  <c r="ATE22" i="7"/>
  <c r="ATC22" i="7"/>
  <c r="AJP23" i="7"/>
  <c r="AJL23" i="7"/>
  <c r="AJH23" i="7"/>
  <c r="AJE23" i="7" s="1"/>
  <c r="AJO23" i="7"/>
  <c r="AJJ23" i="7"/>
  <c r="AJN23" i="7"/>
  <c r="AJI23" i="7"/>
  <c r="AJM23" i="7"/>
  <c r="AJK23" i="7"/>
  <c r="AKS23" i="7"/>
  <c r="ANX23" i="7"/>
  <c r="ANT23" i="7"/>
  <c r="ANP23" i="7"/>
  <c r="ANM23" i="7" s="1"/>
  <c r="ANW23" i="7"/>
  <c r="ANR23" i="7"/>
  <c r="ANV23" i="7"/>
  <c r="ANQ23" i="7"/>
  <c r="ANU23" i="7"/>
  <c r="ANY23" i="7"/>
  <c r="ANS23" i="7"/>
  <c r="APA23" i="7"/>
  <c r="SI24" i="7"/>
  <c r="SC24" i="7"/>
  <c r="SG24" i="7"/>
  <c r="SB24" i="7"/>
  <c r="RY24" i="7" s="1"/>
  <c r="SE24" i="7"/>
  <c r="SJ24" i="7"/>
  <c r="SF24" i="7"/>
  <c r="WQ24" i="7"/>
  <c r="WK24" i="7"/>
  <c r="WO24" i="7"/>
  <c r="WJ24" i="7"/>
  <c r="WG24" i="7" s="1"/>
  <c r="WM24" i="7"/>
  <c r="WS24" i="7"/>
  <c r="WR24" i="7"/>
  <c r="AEF24" i="7"/>
  <c r="AEB24" i="7"/>
  <c r="ADX24" i="7"/>
  <c r="AED24" i="7"/>
  <c r="ADY24" i="7"/>
  <c r="ADU24" i="7" s="1"/>
  <c r="AEC24" i="7"/>
  <c r="AEA24" i="7"/>
  <c r="ADZ24" i="7"/>
  <c r="BAU24" i="7"/>
  <c r="BAO24" i="7"/>
  <c r="BAS24" i="7"/>
  <c r="BAN24" i="7"/>
  <c r="BAK24" i="7" s="1"/>
  <c r="BAQ24" i="7"/>
  <c r="BAV24" i="7"/>
  <c r="BAR24" i="7"/>
  <c r="HP25" i="7"/>
  <c r="HL25" i="7"/>
  <c r="HH25" i="7"/>
  <c r="HN25" i="7"/>
  <c r="HI25" i="7"/>
  <c r="HE25" i="7" s="1"/>
  <c r="HM25" i="7"/>
  <c r="HK25" i="7"/>
  <c r="HO25" i="7"/>
  <c r="HJ25" i="7"/>
  <c r="YW25" i="7"/>
  <c r="YS25" i="7"/>
  <c r="YO25" i="7"/>
  <c r="YV25" i="7"/>
  <c r="YR25" i="7"/>
  <c r="YN25" i="7"/>
  <c r="YK25" i="7" s="1"/>
  <c r="YQ25" i="7"/>
  <c r="YP25" i="7"/>
  <c r="YT25" i="7"/>
  <c r="AHM25" i="7"/>
  <c r="AHI25" i="7"/>
  <c r="AHE25" i="7"/>
  <c r="AHL25" i="7"/>
  <c r="AHH25" i="7"/>
  <c r="AHD25" i="7"/>
  <c r="AHA25" i="7" s="1"/>
  <c r="AHG25" i="7"/>
  <c r="AHF25" i="7"/>
  <c r="AHK25" i="7"/>
  <c r="AHJ25" i="7"/>
  <c r="ANY25" i="7"/>
  <c r="ANU25" i="7"/>
  <c r="ANQ25" i="7"/>
  <c r="ANX25" i="7"/>
  <c r="ANT25" i="7"/>
  <c r="ANP25" i="7"/>
  <c r="ANM25" i="7" s="1"/>
  <c r="ANR25" i="7"/>
  <c r="ANW25" i="7"/>
  <c r="ANS25" i="7"/>
  <c r="BAW27" i="7"/>
  <c r="BAS27" i="7"/>
  <c r="BAO27" i="7"/>
  <c r="BAU27" i="7"/>
  <c r="BAQ27" i="7"/>
  <c r="BAP27" i="7"/>
  <c r="BAV27" i="7"/>
  <c r="BAN27" i="7"/>
  <c r="BAK27" i="7" s="1"/>
  <c r="BAR27" i="7"/>
  <c r="BAT27" i="7"/>
  <c r="GG6" i="7"/>
  <c r="GC6" i="7" s="1"/>
  <c r="IJ6" i="7"/>
  <c r="IO6" i="7"/>
  <c r="JU6" i="7"/>
  <c r="JQ6" i="7"/>
  <c r="JM6" i="7"/>
  <c r="JO6" i="7"/>
  <c r="JT6" i="7"/>
  <c r="KR6" i="7"/>
  <c r="LR6" i="7"/>
  <c r="MY6" i="7"/>
  <c r="MU6" i="7"/>
  <c r="MT6" i="7"/>
  <c r="MO6" i="7" s="1"/>
  <c r="MZ6" i="7"/>
  <c r="NT6" i="7"/>
  <c r="OW6" i="7"/>
  <c r="OS6" i="7" s="1"/>
  <c r="QB6" i="7"/>
  <c r="QZ6" i="7"/>
  <c r="QW6" i="7" s="1"/>
  <c r="SK6" i="7"/>
  <c r="SG6" i="7"/>
  <c r="SC6" i="7"/>
  <c r="SE6" i="7"/>
  <c r="SJ6" i="7"/>
  <c r="TH6" i="7"/>
  <c r="TM6" i="7"/>
  <c r="UH6" i="7"/>
  <c r="VO6" i="7"/>
  <c r="VK6" i="7"/>
  <c r="VJ6" i="7"/>
  <c r="VE6" i="7" s="1"/>
  <c r="VP6" i="7"/>
  <c r="WJ6" i="7"/>
  <c r="WG6" i="7" s="1"/>
  <c r="WP6" i="7"/>
  <c r="XM6" i="7"/>
  <c r="XI6" i="7" s="1"/>
  <c r="ZP6" i="7"/>
  <c r="ABA6" i="7"/>
  <c r="AAW6" i="7"/>
  <c r="AAS6" i="7"/>
  <c r="AAU6" i="7"/>
  <c r="AAZ6" i="7"/>
  <c r="ABX6" i="7"/>
  <c r="ACX6" i="7"/>
  <c r="AEE6" i="7"/>
  <c r="AEA6" i="7"/>
  <c r="ADZ6" i="7"/>
  <c r="ADU6" i="7" s="1"/>
  <c r="AEF6" i="7"/>
  <c r="AEZ6" i="7"/>
  <c r="AFF6" i="7"/>
  <c r="AGC6" i="7"/>
  <c r="AFY6" i="7" s="1"/>
  <c r="AHH6" i="7"/>
  <c r="AIF6" i="7"/>
  <c r="AIC6" i="7" s="1"/>
  <c r="AIK6" i="7"/>
  <c r="AJQ6" i="7"/>
  <c r="AJM6" i="7"/>
  <c r="AJI6" i="7"/>
  <c r="AJK6" i="7"/>
  <c r="AJP6" i="7"/>
  <c r="AKN6" i="7"/>
  <c r="AKS6" i="7"/>
  <c r="ALN6" i="7"/>
  <c r="ALI6" i="7" s="1"/>
  <c r="AMU6" i="7"/>
  <c r="AMQ6" i="7"/>
  <c r="AMP6" i="7"/>
  <c r="AMK6" i="7" s="1"/>
  <c r="AMV6" i="7"/>
  <c r="ANP6" i="7"/>
  <c r="ANV6" i="7"/>
  <c r="AOS6" i="7"/>
  <c r="AOO6" i="7" s="1"/>
  <c r="AQV6" i="7"/>
  <c r="AQS6" i="7" s="1"/>
  <c r="ASG6" i="7"/>
  <c r="ASC6" i="7"/>
  <c r="ARY6" i="7"/>
  <c r="ASA6" i="7"/>
  <c r="ASF6" i="7"/>
  <c r="ATD6" i="7"/>
  <c r="AUD6" i="7"/>
  <c r="AVK6" i="7"/>
  <c r="AVG6" i="7"/>
  <c r="AVF6" i="7"/>
  <c r="AVA6" i="7" s="1"/>
  <c r="AVL6" i="7"/>
  <c r="AWF6" i="7"/>
  <c r="AWC6" i="7" s="1"/>
  <c r="AXI6" i="7"/>
  <c r="AXE6" i="7" s="1"/>
  <c r="AYN6" i="7"/>
  <c r="AZL6" i="7"/>
  <c r="AZI6" i="7" s="1"/>
  <c r="BAW6" i="7"/>
  <c r="BAS6" i="7"/>
  <c r="BAO6" i="7"/>
  <c r="BAQ6" i="7"/>
  <c r="BAV6" i="7"/>
  <c r="BBT6" i="7"/>
  <c r="BBY6" i="7"/>
  <c r="GF7" i="7"/>
  <c r="GC7" i="7" s="1"/>
  <c r="GL7" i="7"/>
  <c r="HI7" i="7"/>
  <c r="HE7" i="7" s="1"/>
  <c r="JL7" i="7"/>
  <c r="JQ7" i="7"/>
  <c r="KW7" i="7"/>
  <c r="KS7" i="7"/>
  <c r="KO7" i="7"/>
  <c r="KK7" i="7" s="1"/>
  <c r="KQ7" i="7"/>
  <c r="KV7" i="7"/>
  <c r="LT7" i="7"/>
  <c r="LY7" i="7"/>
  <c r="MT7" i="7"/>
  <c r="OA7" i="7"/>
  <c r="NW7" i="7"/>
  <c r="NV7" i="7"/>
  <c r="NQ7" i="7" s="1"/>
  <c r="OB7" i="7"/>
  <c r="OV7" i="7"/>
  <c r="OS7" i="7" s="1"/>
  <c r="PB7" i="7"/>
  <c r="PY7" i="7"/>
  <c r="TM7" i="7"/>
  <c r="TI7" i="7"/>
  <c r="TE7" i="7"/>
  <c r="TA7" i="7" s="1"/>
  <c r="TL7" i="7"/>
  <c r="TD7" i="7"/>
  <c r="TH7" i="7"/>
  <c r="TJ7" i="7"/>
  <c r="XN7" i="7"/>
  <c r="ACC7" i="7"/>
  <c r="ABY7" i="7"/>
  <c r="ABU7" i="7"/>
  <c r="ACB7" i="7"/>
  <c r="ABX7" i="7"/>
  <c r="ABT7" i="7"/>
  <c r="ABQ7" i="7" s="1"/>
  <c r="ABZ7" i="7"/>
  <c r="AKS7" i="7"/>
  <c r="AKO7" i="7"/>
  <c r="AKK7" i="7"/>
  <c r="AKR7" i="7"/>
  <c r="AKJ7" i="7"/>
  <c r="AKN7" i="7"/>
  <c r="AKP7" i="7"/>
  <c r="ATI7" i="7"/>
  <c r="ATE7" i="7"/>
  <c r="ATA7" i="7"/>
  <c r="ATD7" i="7"/>
  <c r="ATH7" i="7"/>
  <c r="ASZ7" i="7"/>
  <c r="ASW7" i="7" s="1"/>
  <c r="ATF7" i="7"/>
  <c r="BBY7" i="7"/>
  <c r="BBU7" i="7"/>
  <c r="BBQ7" i="7"/>
  <c r="BBX7" i="7"/>
  <c r="BBP7" i="7"/>
  <c r="BBM7" i="7" s="1"/>
  <c r="BBT7" i="7"/>
  <c r="BBV7" i="7"/>
  <c r="HO8" i="7"/>
  <c r="JN8" i="7"/>
  <c r="JI8" i="7" s="1"/>
  <c r="OC8" i="7"/>
  <c r="NY8" i="7"/>
  <c r="NU8" i="7"/>
  <c r="NQ8" i="7" s="1"/>
  <c r="OB8" i="7"/>
  <c r="NT8" i="7"/>
  <c r="NX8" i="7"/>
  <c r="NZ8" i="7"/>
  <c r="WS8" i="7"/>
  <c r="WO8" i="7"/>
  <c r="WK8" i="7"/>
  <c r="WN8" i="7"/>
  <c r="WR8" i="7"/>
  <c r="WJ8" i="7"/>
  <c r="WP8" i="7"/>
  <c r="AFI8" i="7"/>
  <c r="AFE8" i="7"/>
  <c r="AFA8" i="7"/>
  <c r="AFD8" i="7"/>
  <c r="AEW8" i="7" s="1"/>
  <c r="AFH8" i="7"/>
  <c r="AEZ8" i="7"/>
  <c r="AFF8" i="7"/>
  <c r="ANY8" i="7"/>
  <c r="ANU8" i="7"/>
  <c r="ANQ8" i="7"/>
  <c r="ANM8" i="7" s="1"/>
  <c r="ANT8" i="7"/>
  <c r="ANX8" i="7"/>
  <c r="ANP8" i="7"/>
  <c r="ANV8" i="7"/>
  <c r="ARZ8" i="7"/>
  <c r="AWO8" i="7"/>
  <c r="AWK8" i="7"/>
  <c r="AWG8" i="7"/>
  <c r="AWJ8" i="7"/>
  <c r="AWF8" i="7"/>
  <c r="AWC8" i="7" s="1"/>
  <c r="AWN8" i="7"/>
  <c r="AWL8" i="7"/>
  <c r="AYQ8" i="7"/>
  <c r="BAP8" i="7"/>
  <c r="GC9" i="7"/>
  <c r="GM9" i="7"/>
  <c r="IL9" i="7"/>
  <c r="NA9" i="7"/>
  <c r="MW9" i="7"/>
  <c r="MS9" i="7"/>
  <c r="MV9" i="7"/>
  <c r="MZ9" i="7"/>
  <c r="MR9" i="7"/>
  <c r="MO9" i="7" s="1"/>
  <c r="MX9" i="7"/>
  <c r="RB9" i="7"/>
  <c r="VQ9" i="7"/>
  <c r="VM9" i="7"/>
  <c r="VI9" i="7"/>
  <c r="VP9" i="7"/>
  <c r="VH9" i="7"/>
  <c r="VE9" i="7" s="1"/>
  <c r="VL9" i="7"/>
  <c r="VN9" i="7"/>
  <c r="AEG9" i="7"/>
  <c r="AEC9" i="7"/>
  <c r="ADY9" i="7"/>
  <c r="AEF9" i="7"/>
  <c r="AEB9" i="7"/>
  <c r="ADX9" i="7"/>
  <c r="AED9" i="7"/>
  <c r="AGI9" i="7"/>
  <c r="AFY9" i="7" s="1"/>
  <c r="AIH9" i="7"/>
  <c r="AMW9" i="7"/>
  <c r="AMS9" i="7"/>
  <c r="AMO9" i="7"/>
  <c r="AMK9" i="7" s="1"/>
  <c r="AMV9" i="7"/>
  <c r="AMR9" i="7"/>
  <c r="AMN9" i="7"/>
  <c r="AMT9" i="7"/>
  <c r="AQX9" i="7"/>
  <c r="AVM9" i="7"/>
  <c r="AVI9" i="7"/>
  <c r="AVE9" i="7"/>
  <c r="AVL9" i="7"/>
  <c r="AVH9" i="7"/>
  <c r="AVD9" i="7"/>
  <c r="AVA9" i="7" s="1"/>
  <c r="AVJ9" i="7"/>
  <c r="AZN9" i="7"/>
  <c r="HQ10" i="7"/>
  <c r="HM10" i="7"/>
  <c r="HI10" i="7"/>
  <c r="HE10" i="7" s="1"/>
  <c r="HP10" i="7"/>
  <c r="HL10" i="7"/>
  <c r="HH10" i="7"/>
  <c r="HN10" i="7"/>
  <c r="QG10" i="7"/>
  <c r="QC10" i="7"/>
  <c r="PY10" i="7"/>
  <c r="QF10" i="7"/>
  <c r="QB10" i="7"/>
  <c r="PX10" i="7"/>
  <c r="QD10" i="7"/>
  <c r="UH10" i="7"/>
  <c r="YW10" i="7"/>
  <c r="YS10" i="7"/>
  <c r="YO10" i="7"/>
  <c r="YV10" i="7"/>
  <c r="YR10" i="7"/>
  <c r="YN10" i="7"/>
  <c r="YT10" i="7"/>
  <c r="ACX10" i="7"/>
  <c r="AHM10" i="7"/>
  <c r="AHI10" i="7"/>
  <c r="AHE10" i="7"/>
  <c r="AHL10" i="7"/>
  <c r="AHH10" i="7"/>
  <c r="AHD10" i="7"/>
  <c r="AHA10" i="7" s="1"/>
  <c r="AHJ10" i="7"/>
  <c r="AQC10" i="7"/>
  <c r="APY10" i="7"/>
  <c r="APU10" i="7"/>
  <c r="AQB10" i="7"/>
  <c r="APX10" i="7"/>
  <c r="APT10" i="7"/>
  <c r="APQ10" i="7" s="1"/>
  <c r="APZ10" i="7"/>
  <c r="AYS10" i="7"/>
  <c r="AYO10" i="7"/>
  <c r="AYK10" i="7"/>
  <c r="AYR10" i="7"/>
  <c r="AYN10" i="7"/>
  <c r="AYJ10" i="7"/>
  <c r="AYP10" i="7"/>
  <c r="GO11" i="7"/>
  <c r="GK11" i="7"/>
  <c r="GG11" i="7"/>
  <c r="GC11" i="7" s="1"/>
  <c r="GN11" i="7"/>
  <c r="GJ11" i="7"/>
  <c r="GF11" i="7"/>
  <c r="GL11" i="7"/>
  <c r="KP11" i="7"/>
  <c r="PE11" i="7"/>
  <c r="PA11" i="7"/>
  <c r="OW11" i="7"/>
  <c r="PD11" i="7"/>
  <c r="OZ11" i="7"/>
  <c r="OV11" i="7"/>
  <c r="OS11" i="7" s="1"/>
  <c r="PB11" i="7"/>
  <c r="XU11" i="7"/>
  <c r="XQ11" i="7"/>
  <c r="XM11" i="7"/>
  <c r="XT11" i="7"/>
  <c r="XP11" i="7"/>
  <c r="XL11" i="7"/>
  <c r="XI11" i="7" s="1"/>
  <c r="XR11" i="7"/>
  <c r="AGK11" i="7"/>
  <c r="AGG11" i="7"/>
  <c r="AGC11" i="7"/>
  <c r="AGJ11" i="7"/>
  <c r="AGF11" i="7"/>
  <c r="AGB11" i="7"/>
  <c r="AGH11" i="7"/>
  <c r="AKL11" i="7"/>
  <c r="APA11" i="7"/>
  <c r="AOW11" i="7"/>
  <c r="AOS11" i="7"/>
  <c r="AOZ11" i="7"/>
  <c r="AOV11" i="7"/>
  <c r="AOO11" i="7" s="1"/>
  <c r="AOR11" i="7"/>
  <c r="AOX11" i="7"/>
  <c r="ATB11" i="7"/>
  <c r="AXQ11" i="7"/>
  <c r="AXM11" i="7"/>
  <c r="AXI11" i="7"/>
  <c r="AXE11" i="7" s="1"/>
  <c r="AXP11" i="7"/>
  <c r="AXL11" i="7"/>
  <c r="AXH11" i="7"/>
  <c r="AXN11" i="7"/>
  <c r="AZS11" i="7"/>
  <c r="BBR11" i="7"/>
  <c r="JU12" i="7"/>
  <c r="JQ12" i="7"/>
  <c r="JM12" i="7"/>
  <c r="JT12" i="7"/>
  <c r="JP12" i="7"/>
  <c r="JL12" i="7"/>
  <c r="JI12" i="7" s="1"/>
  <c r="JR12" i="7"/>
  <c r="LW12" i="7"/>
  <c r="NV12" i="7"/>
  <c r="NQ12" i="7" s="1"/>
  <c r="SK12" i="7"/>
  <c r="SG12" i="7"/>
  <c r="SC12" i="7"/>
  <c r="SJ12" i="7"/>
  <c r="SF12" i="7"/>
  <c r="SB12" i="7"/>
  <c r="SH12" i="7"/>
  <c r="WL12" i="7"/>
  <c r="ABA12" i="7"/>
  <c r="AAW12" i="7"/>
  <c r="AAS12" i="7"/>
  <c r="AAO12" i="7" s="1"/>
  <c r="AAZ12" i="7"/>
  <c r="AAV12" i="7"/>
  <c r="AAR12" i="7"/>
  <c r="AAX12" i="7"/>
  <c r="AFB12" i="7"/>
  <c r="AJQ12" i="7"/>
  <c r="AJM12" i="7"/>
  <c r="AJI12" i="7"/>
  <c r="AJP12" i="7"/>
  <c r="AJL12" i="7"/>
  <c r="AJH12" i="7"/>
  <c r="AJE12" i="7" s="1"/>
  <c r="AJN12" i="7"/>
  <c r="ANR12" i="7"/>
  <c r="ANM12" i="7" s="1"/>
  <c r="ASG12" i="7"/>
  <c r="ASC12" i="7"/>
  <c r="ARY12" i="7"/>
  <c r="ARU12" i="7" s="1"/>
  <c r="ASF12" i="7"/>
  <c r="ASB12" i="7"/>
  <c r="ARX12" i="7"/>
  <c r="ASD12" i="7"/>
  <c r="BAW12" i="7"/>
  <c r="BAS12" i="7"/>
  <c r="BAO12" i="7"/>
  <c r="BAV12" i="7"/>
  <c r="BAR12" i="7"/>
  <c r="BAN12" i="7"/>
  <c r="BAT12" i="7"/>
  <c r="IS13" i="7"/>
  <c r="IO13" i="7"/>
  <c r="IK13" i="7"/>
  <c r="IR13" i="7"/>
  <c r="IN13" i="7"/>
  <c r="IJ13" i="7"/>
  <c r="IG13" i="7" s="1"/>
  <c r="IP13" i="7"/>
  <c r="MT13" i="7"/>
  <c r="RI13" i="7"/>
  <c r="RE13" i="7"/>
  <c r="RA13" i="7"/>
  <c r="RH13" i="7"/>
  <c r="RD13" i="7"/>
  <c r="QZ13" i="7"/>
  <c r="RF13" i="7"/>
  <c r="ZY13" i="7"/>
  <c r="ZU13" i="7"/>
  <c r="ZQ13" i="7"/>
  <c r="ZX13" i="7"/>
  <c r="ZT13" i="7"/>
  <c r="ZM13" i="7" s="1"/>
  <c r="ZP13" i="7"/>
  <c r="ZV13" i="7"/>
  <c r="ADZ13" i="7"/>
  <c r="AIO13" i="7"/>
  <c r="AIK13" i="7"/>
  <c r="AIG13" i="7"/>
  <c r="AIC13" i="7" s="1"/>
  <c r="AIN13" i="7"/>
  <c r="AIJ13" i="7"/>
  <c r="AIF13" i="7"/>
  <c r="AIL13" i="7"/>
  <c r="AMP13" i="7"/>
  <c r="ARE13" i="7"/>
  <c r="ARA13" i="7"/>
  <c r="AQW13" i="7"/>
  <c r="ARD13" i="7"/>
  <c r="AQZ13" i="7"/>
  <c r="AQV13" i="7"/>
  <c r="AQS13" i="7" s="1"/>
  <c r="ARB13" i="7"/>
  <c r="AVF13" i="7"/>
  <c r="AZU13" i="7"/>
  <c r="AZQ13" i="7"/>
  <c r="AZM13" i="7"/>
  <c r="AZT13" i="7"/>
  <c r="AZP13" i="7"/>
  <c r="AZL13" i="7"/>
  <c r="AZR13" i="7"/>
  <c r="LY14" i="7"/>
  <c r="LU14" i="7"/>
  <c r="LQ14" i="7"/>
  <c r="LX14" i="7"/>
  <c r="LT14" i="7"/>
  <c r="LP14" i="7"/>
  <c r="LM14" i="7" s="1"/>
  <c r="LV14" i="7"/>
  <c r="UO14" i="7"/>
  <c r="UK14" i="7"/>
  <c r="UG14" i="7"/>
  <c r="UN14" i="7"/>
  <c r="UJ14" i="7"/>
  <c r="UF14" i="7"/>
  <c r="UC14" i="7" s="1"/>
  <c r="UL14" i="7"/>
  <c r="WQ14" i="7"/>
  <c r="YP14" i="7"/>
  <c r="ADE14" i="7"/>
  <c r="ADA14" i="7"/>
  <c r="ACW14" i="7"/>
  <c r="ADD14" i="7"/>
  <c r="ACZ14" i="7"/>
  <c r="ACV14" i="7"/>
  <c r="ACS14" i="7" s="1"/>
  <c r="ADB14" i="7"/>
  <c r="AHF14" i="7"/>
  <c r="ALU14" i="7"/>
  <c r="ALQ14" i="7"/>
  <c r="ALM14" i="7"/>
  <c r="ALT14" i="7"/>
  <c r="ALP14" i="7"/>
  <c r="ALL14" i="7"/>
  <c r="ALR14" i="7"/>
  <c r="AUK14" i="7"/>
  <c r="AUG14" i="7"/>
  <c r="AUC14" i="7"/>
  <c r="ATY14" i="7" s="1"/>
  <c r="AUJ14" i="7"/>
  <c r="AUF14" i="7"/>
  <c r="AUB14" i="7"/>
  <c r="AUH14" i="7"/>
  <c r="AWM14" i="7"/>
  <c r="KW15" i="7"/>
  <c r="KS15" i="7"/>
  <c r="KO15" i="7"/>
  <c r="KV15" i="7"/>
  <c r="KR15" i="7"/>
  <c r="KN15" i="7"/>
  <c r="KK15" i="7" s="1"/>
  <c r="KT15" i="7"/>
  <c r="MY15" i="7"/>
  <c r="QF15" i="7"/>
  <c r="QB15" i="7"/>
  <c r="PX15" i="7"/>
  <c r="QD15" i="7"/>
  <c r="PY15" i="7"/>
  <c r="QC15" i="7"/>
  <c r="QE15" i="7"/>
  <c r="RD15" i="7"/>
  <c r="UH15" i="7"/>
  <c r="VO15" i="7"/>
  <c r="VI15" i="7"/>
  <c r="VM15" i="7"/>
  <c r="VE15" i="7" s="1"/>
  <c r="VH15" i="7"/>
  <c r="VQ15" i="7"/>
  <c r="YV15" i="7"/>
  <c r="YR15" i="7"/>
  <c r="YN15" i="7"/>
  <c r="YT15" i="7"/>
  <c r="YO15" i="7"/>
  <c r="YS15" i="7"/>
  <c r="YU15" i="7"/>
  <c r="ACX15" i="7"/>
  <c r="AEE15" i="7"/>
  <c r="ADY15" i="7"/>
  <c r="AEC15" i="7"/>
  <c r="ADX15" i="7"/>
  <c r="ADU15" i="7" s="1"/>
  <c r="AEG15" i="7"/>
  <c r="AHL15" i="7"/>
  <c r="AHH15" i="7"/>
  <c r="AHD15" i="7"/>
  <c r="AHJ15" i="7"/>
  <c r="AHE15" i="7"/>
  <c r="AHI15" i="7"/>
  <c r="AHK15" i="7"/>
  <c r="AMU15" i="7"/>
  <c r="AMO15" i="7"/>
  <c r="AMS15" i="7"/>
  <c r="AMN15" i="7"/>
  <c r="AMK15" i="7" s="1"/>
  <c r="AMW15" i="7"/>
  <c r="AQB15" i="7"/>
  <c r="APX15" i="7"/>
  <c r="APT15" i="7"/>
  <c r="APQ15" i="7" s="1"/>
  <c r="APZ15" i="7"/>
  <c r="APU15" i="7"/>
  <c r="APY15" i="7"/>
  <c r="AQA15" i="7"/>
  <c r="AQZ15" i="7"/>
  <c r="AUD15" i="7"/>
  <c r="AVK15" i="7"/>
  <c r="AVE15" i="7"/>
  <c r="AVI15" i="7"/>
  <c r="AVD15" i="7"/>
  <c r="AVA15" i="7" s="1"/>
  <c r="AVM15" i="7"/>
  <c r="AYR15" i="7"/>
  <c r="AYN15" i="7"/>
  <c r="AYJ15" i="7"/>
  <c r="AYP15" i="7"/>
  <c r="AYK15" i="7"/>
  <c r="AYO15" i="7"/>
  <c r="AYQ15" i="7"/>
  <c r="AZP15" i="7"/>
  <c r="IR16" i="7"/>
  <c r="IN16" i="7"/>
  <c r="IJ16" i="7"/>
  <c r="IQ16" i="7"/>
  <c r="IL16" i="7"/>
  <c r="IP16" i="7"/>
  <c r="IK16" i="7"/>
  <c r="IS16" i="7"/>
  <c r="MZ16" i="7"/>
  <c r="MV16" i="7"/>
  <c r="MR16" i="7"/>
  <c r="MO16" i="7" s="1"/>
  <c r="MY16" i="7"/>
  <c r="MT16" i="7"/>
  <c r="MX16" i="7"/>
  <c r="MS16" i="7"/>
  <c r="NA16" i="7"/>
  <c r="RH16" i="7"/>
  <c r="RD16" i="7"/>
  <c r="QZ16" i="7"/>
  <c r="RG16" i="7"/>
  <c r="RB16" i="7"/>
  <c r="RF16" i="7"/>
  <c r="RA16" i="7"/>
  <c r="RI16" i="7"/>
  <c r="VP16" i="7"/>
  <c r="VL16" i="7"/>
  <c r="VH16" i="7"/>
  <c r="VE16" i="7" s="1"/>
  <c r="VO16" i="7"/>
  <c r="VJ16" i="7"/>
  <c r="VN16" i="7"/>
  <c r="VI16" i="7"/>
  <c r="VQ16" i="7"/>
  <c r="ZX16" i="7"/>
  <c r="ZT16" i="7"/>
  <c r="ZP16" i="7"/>
  <c r="ZW16" i="7"/>
  <c r="ZR16" i="7"/>
  <c r="ZV16" i="7"/>
  <c r="ZQ16" i="7"/>
  <c r="ZY16" i="7"/>
  <c r="AAV16" i="7"/>
  <c r="AEF16" i="7"/>
  <c r="AEB16" i="7"/>
  <c r="ADX16" i="7"/>
  <c r="ADU16" i="7" s="1"/>
  <c r="AEE16" i="7"/>
  <c r="ADZ16" i="7"/>
  <c r="AED16" i="7"/>
  <c r="ADY16" i="7"/>
  <c r="AEG16" i="7"/>
  <c r="AHK16" i="7"/>
  <c r="AJH16" i="7"/>
  <c r="AJE16" i="7" s="1"/>
  <c r="AKM16" i="7"/>
  <c r="APY16" i="7"/>
  <c r="APT16" i="7"/>
  <c r="APQ16" i="7" s="1"/>
  <c r="APX16" i="7"/>
  <c r="AQC16" i="7"/>
  <c r="APW16" i="7"/>
  <c r="ATH16" i="7"/>
  <c r="ATD16" i="7"/>
  <c r="ASZ16" i="7"/>
  <c r="ASW16" i="7" s="1"/>
  <c r="ATE16" i="7"/>
  <c r="ATI16" i="7"/>
  <c r="ATB16" i="7"/>
  <c r="ATG16" i="7"/>
  <c r="ATA16" i="7"/>
  <c r="AYQ16" i="7"/>
  <c r="BAN16" i="7"/>
  <c r="BAK16" i="7" s="1"/>
  <c r="BBU16" i="7"/>
  <c r="IQ17" i="7"/>
  <c r="KV17" i="7"/>
  <c r="LX17" i="7"/>
  <c r="LT17" i="7"/>
  <c r="LP17" i="7"/>
  <c r="LM17" i="7" s="1"/>
  <c r="LW17" i="7"/>
  <c r="LS17" i="7"/>
  <c r="LR17" i="7"/>
  <c r="LU17" i="7"/>
  <c r="LQ17" i="7"/>
  <c r="PZ17" i="7"/>
  <c r="YS17" i="7"/>
  <c r="AKQ17" i="7"/>
  <c r="AUJ17" i="7"/>
  <c r="AUF17" i="7"/>
  <c r="AUB17" i="7"/>
  <c r="AUI17" i="7"/>
  <c r="AUE17" i="7"/>
  <c r="AUD17" i="7"/>
  <c r="AUG17" i="7"/>
  <c r="AUC17" i="7"/>
  <c r="ATY17" i="7" s="1"/>
  <c r="AYL17" i="7"/>
  <c r="HQ18" i="7"/>
  <c r="HM18" i="7"/>
  <c r="HI18" i="7"/>
  <c r="HE18" i="7" s="1"/>
  <c r="HK18" i="7"/>
  <c r="HO18" i="7"/>
  <c r="HL18" i="7"/>
  <c r="IP18" i="7"/>
  <c r="PD18" i="7"/>
  <c r="OZ18" i="7"/>
  <c r="OV18" i="7"/>
  <c r="PC18" i="7"/>
  <c r="OY18" i="7"/>
  <c r="PE18" i="7"/>
  <c r="OW18" i="7"/>
  <c r="OX18" i="7"/>
  <c r="SK18" i="7"/>
  <c r="SG18" i="7"/>
  <c r="SC18" i="7"/>
  <c r="SF18" i="7"/>
  <c r="SE18" i="7"/>
  <c r="SB18" i="7"/>
  <c r="XT18" i="7"/>
  <c r="XP18" i="7"/>
  <c r="XL18" i="7"/>
  <c r="XI18" i="7" s="1"/>
  <c r="XS18" i="7"/>
  <c r="XO18" i="7"/>
  <c r="XU18" i="7"/>
  <c r="XM18" i="7"/>
  <c r="XQ18" i="7"/>
  <c r="XN18" i="7"/>
  <c r="AAZ18" i="7"/>
  <c r="AHL18" i="7"/>
  <c r="AIN18" i="7"/>
  <c r="AIJ18" i="7"/>
  <c r="AIF18" i="7"/>
  <c r="AIC18" i="7" s="1"/>
  <c r="AIM18" i="7"/>
  <c r="AII18" i="7"/>
  <c r="AIH18" i="7"/>
  <c r="AIG18" i="7"/>
  <c r="AIO18" i="7"/>
  <c r="AXP18" i="7"/>
  <c r="AXL18" i="7"/>
  <c r="AXH18" i="7"/>
  <c r="AXO18" i="7"/>
  <c r="AXK18" i="7"/>
  <c r="AXQ18" i="7"/>
  <c r="AXI18" i="7"/>
  <c r="AXJ18" i="7"/>
  <c r="BAR18" i="7"/>
  <c r="BAQ18" i="7"/>
  <c r="BAN18" i="7"/>
  <c r="KV19" i="7"/>
  <c r="KN19" i="7"/>
  <c r="KR19" i="7"/>
  <c r="KQ19" i="7"/>
  <c r="KK19" i="7" s="1"/>
  <c r="MR19" i="7"/>
  <c r="UK19" i="7"/>
  <c r="XT19" i="7"/>
  <c r="AGF19" i="7"/>
  <c r="AGI19" i="7"/>
  <c r="AGE19" i="7"/>
  <c r="AMQ19" i="7"/>
  <c r="AMR19" i="7"/>
  <c r="AMN19" i="7"/>
  <c r="ANU19" i="7"/>
  <c r="ATH19" i="7"/>
  <c r="ASZ19" i="7"/>
  <c r="ASW19" i="7" s="1"/>
  <c r="ATD19" i="7"/>
  <c r="ATC19" i="7"/>
  <c r="BBS19" i="7"/>
  <c r="HP20" i="7"/>
  <c r="HH20" i="7"/>
  <c r="HL20" i="7"/>
  <c r="HK20" i="7"/>
  <c r="JL20" i="7"/>
  <c r="JI20" i="7" s="1"/>
  <c r="ZV20" i="7"/>
  <c r="ACZ20" i="7"/>
  <c r="ADC20" i="7"/>
  <c r="ACY20" i="7"/>
  <c r="AJK20" i="7"/>
  <c r="AJE20" i="7" s="1"/>
  <c r="AJL20" i="7"/>
  <c r="AJH20" i="7"/>
  <c r="AQB20" i="7"/>
  <c r="APT20" i="7"/>
  <c r="APQ20" i="7" s="1"/>
  <c r="APX20" i="7"/>
  <c r="APW20" i="7"/>
  <c r="ARX20" i="7"/>
  <c r="AYM20" i="7"/>
  <c r="HP21" i="7"/>
  <c r="HL21" i="7"/>
  <c r="HH21" i="7"/>
  <c r="HE21" i="7" s="1"/>
  <c r="HO21" i="7"/>
  <c r="HK21" i="7"/>
  <c r="HJ21" i="7"/>
  <c r="HM21" i="7"/>
  <c r="HI21" i="7"/>
  <c r="MU21" i="7"/>
  <c r="NY21" i="7"/>
  <c r="RH21" i="7"/>
  <c r="WP21" i="7"/>
  <c r="ZT21" i="7"/>
  <c r="ZW21" i="7"/>
  <c r="ZS21" i="7"/>
  <c r="AGE21" i="7"/>
  <c r="AGF21" i="7"/>
  <c r="AGB21" i="7"/>
  <c r="AMV21" i="7"/>
  <c r="AMN21" i="7"/>
  <c r="AMK21" i="7" s="1"/>
  <c r="AMR21" i="7"/>
  <c r="AMQ21" i="7"/>
  <c r="AVG21" i="7"/>
  <c r="AVA21" i="7" s="1"/>
  <c r="AWK21" i="7"/>
  <c r="AZT21" i="7"/>
  <c r="JT22" i="7"/>
  <c r="JL22" i="7"/>
  <c r="JI22" i="7" s="1"/>
  <c r="JP22" i="7"/>
  <c r="JO22" i="7"/>
  <c r="LP22" i="7"/>
  <c r="LM22" i="7" s="1"/>
  <c r="SE22" i="7"/>
  <c r="TI22" i="7"/>
  <c r="AGJ22" i="7"/>
  <c r="AGF22" i="7"/>
  <c r="AGB22" i="7"/>
  <c r="AFY22" i="7" s="1"/>
  <c r="AGI22" i="7"/>
  <c r="AGD22" i="7"/>
  <c r="AGH22" i="7"/>
  <c r="AGC22" i="7"/>
  <c r="AGE22" i="7"/>
  <c r="AGK22" i="7"/>
  <c r="AGG22" i="7"/>
  <c r="GN23" i="7"/>
  <c r="GI23" i="7"/>
  <c r="GM23" i="7"/>
  <c r="GG23" i="7"/>
  <c r="GC23" i="7"/>
  <c r="GF23" i="7"/>
  <c r="GO23" i="7"/>
  <c r="GK23" i="7"/>
  <c r="RH24" i="7"/>
  <c r="RD24" i="7"/>
  <c r="QZ24" i="7"/>
  <c r="QW24" i="7" s="1"/>
  <c r="RF24" i="7"/>
  <c r="RA24" i="7"/>
  <c r="RE24" i="7"/>
  <c r="RC24" i="7"/>
  <c r="RG24" i="7"/>
  <c r="RB24" i="7"/>
  <c r="SK24" i="7"/>
  <c r="WN24" i="7"/>
  <c r="AIO24" i="7"/>
  <c r="AZT24" i="7"/>
  <c r="AZP24" i="7"/>
  <c r="AZL24" i="7"/>
  <c r="AZR24" i="7"/>
  <c r="AZM24" i="7"/>
  <c r="AZI24" i="7" s="1"/>
  <c r="AZQ24" i="7"/>
  <c r="AZO24" i="7"/>
  <c r="AZS24" i="7"/>
  <c r="AZN24" i="7"/>
  <c r="BAW24" i="7"/>
  <c r="QG25" i="7"/>
  <c r="QC25" i="7"/>
  <c r="PY25" i="7"/>
  <c r="QF25" i="7"/>
  <c r="QB25" i="7"/>
  <c r="PX25" i="7"/>
  <c r="PU25" i="7" s="1"/>
  <c r="QA25" i="7"/>
  <c r="PZ25" i="7"/>
  <c r="QE25" i="7"/>
  <c r="QD25" i="7"/>
  <c r="WS25" i="7"/>
  <c r="WO25" i="7"/>
  <c r="WK25" i="7"/>
  <c r="WG25" i="7" s="1"/>
  <c r="WR25" i="7"/>
  <c r="WN25" i="7"/>
  <c r="WJ25" i="7"/>
  <c r="WL25" i="7"/>
  <c r="WQ25" i="7"/>
  <c r="WM25" i="7"/>
  <c r="AQA25" i="7"/>
  <c r="ASE25" i="7"/>
  <c r="IQ26" i="7"/>
  <c r="IM26" i="7"/>
  <c r="IO26" i="7"/>
  <c r="IJ26" i="7"/>
  <c r="IS26" i="7"/>
  <c r="IN26" i="7"/>
  <c r="IL26" i="7"/>
  <c r="IK26" i="7"/>
  <c r="IG26" i="7" s="1"/>
  <c r="IP26" i="7"/>
  <c r="IR26" i="7"/>
  <c r="ADE26" i="7"/>
  <c r="ADA26" i="7"/>
  <c r="ACW26" i="7"/>
  <c r="ADC26" i="7"/>
  <c r="ACX26" i="7"/>
  <c r="ADB26" i="7"/>
  <c r="ACV26" i="7"/>
  <c r="ACS26" i="7" s="1"/>
  <c r="ACZ26" i="7"/>
  <c r="ACY26" i="7"/>
  <c r="ADD26" i="7"/>
  <c r="ALR26" i="7"/>
  <c r="ALN26" i="7"/>
  <c r="ALU26" i="7"/>
  <c r="ALQ26" i="7"/>
  <c r="ALM26" i="7"/>
  <c r="ALO26" i="7"/>
  <c r="ALT26" i="7"/>
  <c r="ALL26" i="7"/>
  <c r="ALI26" i="7" s="1"/>
  <c r="ALS26" i="7"/>
  <c r="ALP26" i="7"/>
  <c r="OC6" i="7"/>
  <c r="NY6" i="7"/>
  <c r="NU6" i="7"/>
  <c r="OB6" i="7"/>
  <c r="RG6" i="7"/>
  <c r="RC6" i="7"/>
  <c r="RB6" i="7"/>
  <c r="RH6" i="7"/>
  <c r="WM6" i="7"/>
  <c r="ZW6" i="7"/>
  <c r="ZS6" i="7"/>
  <c r="ZR6" i="7"/>
  <c r="ZX6" i="7"/>
  <c r="ACZ6" i="7"/>
  <c r="AFC6" i="7"/>
  <c r="ANS6" i="7"/>
  <c r="ARC6" i="7"/>
  <c r="AQY6" i="7"/>
  <c r="AQX6" i="7"/>
  <c r="ARD6" i="7"/>
  <c r="AWO6" i="7"/>
  <c r="AWK6" i="7"/>
  <c r="AWG6" i="7"/>
  <c r="AWI6" i="7"/>
  <c r="AZS6" i="7"/>
  <c r="AZO6" i="7"/>
  <c r="AZN6" i="7"/>
  <c r="AZT6" i="7"/>
  <c r="GN7" i="7"/>
  <c r="AGK7" i="7"/>
  <c r="AGG7" i="7"/>
  <c r="AGC7" i="7"/>
  <c r="AFY7" i="7" s="1"/>
  <c r="AGJ7" i="7"/>
  <c r="AGB7" i="7"/>
  <c r="AGF7" i="7"/>
  <c r="AIM7" i="7"/>
  <c r="AIC7" i="7" s="1"/>
  <c r="APA7" i="7"/>
  <c r="AOW7" i="7"/>
  <c r="AOS7" i="7"/>
  <c r="AOZ7" i="7"/>
  <c r="AOV7" i="7"/>
  <c r="AOR7" i="7"/>
  <c r="AXQ7" i="7"/>
  <c r="AXM7" i="7"/>
  <c r="AXI7" i="7"/>
  <c r="AXP7" i="7"/>
  <c r="AXH7" i="7"/>
  <c r="AXL7" i="7"/>
  <c r="AZS7" i="7"/>
  <c r="JR8" i="7"/>
  <c r="SK8" i="7"/>
  <c r="SG8" i="7"/>
  <c r="SC8" i="7"/>
  <c r="RY8" i="7" s="1"/>
  <c r="SF8" i="7"/>
  <c r="SJ8" i="7"/>
  <c r="SB8" i="7"/>
  <c r="ABA8" i="7"/>
  <c r="AAW8" i="7"/>
  <c r="AAS8" i="7"/>
  <c r="AAV8" i="7"/>
  <c r="AAZ8" i="7"/>
  <c r="AAR8" i="7"/>
  <c r="AAO8" i="7" s="1"/>
  <c r="AJQ8" i="7"/>
  <c r="AJM8" i="7"/>
  <c r="AJI8" i="7"/>
  <c r="AJP8" i="7"/>
  <c r="AJL8" i="7"/>
  <c r="AJH8" i="7"/>
  <c r="AUI8" i="7"/>
  <c r="IP9" i="7"/>
  <c r="TK9" i="7"/>
  <c r="ZY9" i="7"/>
  <c r="ZU9" i="7"/>
  <c r="ZQ9" i="7"/>
  <c r="ZX9" i="7"/>
  <c r="ZP9" i="7"/>
  <c r="ZT9" i="7"/>
  <c r="ACA9" i="7"/>
  <c r="LY10" i="7"/>
  <c r="LU10" i="7"/>
  <c r="LQ10" i="7"/>
  <c r="LX10" i="7"/>
  <c r="LT10" i="7"/>
  <c r="LP10" i="7"/>
  <c r="LM10" i="7" s="1"/>
  <c r="ADB10" i="7"/>
  <c r="ALU10" i="7"/>
  <c r="ALQ10" i="7"/>
  <c r="ALM10" i="7"/>
  <c r="ALT10" i="7"/>
  <c r="ALP10" i="7"/>
  <c r="ALI10" i="7" s="1"/>
  <c r="ALL10" i="7"/>
  <c r="AUK10" i="7"/>
  <c r="AUG10" i="7"/>
  <c r="AUC10" i="7"/>
  <c r="AUJ10" i="7"/>
  <c r="AUF10" i="7"/>
  <c r="AUB10" i="7"/>
  <c r="ATY10" i="7" s="1"/>
  <c r="KT11" i="7"/>
  <c r="TM11" i="7"/>
  <c r="TI11" i="7"/>
  <c r="TE11" i="7"/>
  <c r="TL11" i="7"/>
  <c r="TH11" i="7"/>
  <c r="TD11" i="7"/>
  <c r="TJ11" i="7"/>
  <c r="ACC11" i="7"/>
  <c r="ABY11" i="7"/>
  <c r="ABU11" i="7"/>
  <c r="ACB11" i="7"/>
  <c r="ABX11" i="7"/>
  <c r="ABT11" i="7"/>
  <c r="ABQ11" i="7" s="1"/>
  <c r="AKP11" i="7"/>
  <c r="HO12" i="7"/>
  <c r="AQA12" i="7"/>
  <c r="AWO12" i="7"/>
  <c r="AWK12" i="7"/>
  <c r="AWG12" i="7"/>
  <c r="AWN12" i="7"/>
  <c r="AWJ12" i="7"/>
  <c r="AWF12" i="7"/>
  <c r="AWL12" i="7"/>
  <c r="AYQ12" i="7"/>
  <c r="VQ13" i="7"/>
  <c r="VM13" i="7"/>
  <c r="VI13" i="7"/>
  <c r="VP13" i="7"/>
  <c r="VL13" i="7"/>
  <c r="VH13" i="7"/>
  <c r="VE13" i="7" s="1"/>
  <c r="AED13" i="7"/>
  <c r="HQ14" i="7"/>
  <c r="HM14" i="7"/>
  <c r="HI14" i="7"/>
  <c r="HP14" i="7"/>
  <c r="HL14" i="7"/>
  <c r="HH14" i="7"/>
  <c r="HE14" i="7" s="1"/>
  <c r="HN14" i="7"/>
  <c r="JS14" i="7"/>
  <c r="QG14" i="7"/>
  <c r="QC14" i="7"/>
  <c r="PY14" i="7"/>
  <c r="QF14" i="7"/>
  <c r="QB14" i="7"/>
  <c r="PX14" i="7"/>
  <c r="PU14" i="7" s="1"/>
  <c r="AAY14" i="7"/>
  <c r="AHJ14" i="7"/>
  <c r="AQC14" i="7"/>
  <c r="APY14" i="7"/>
  <c r="APU14" i="7"/>
  <c r="AQB14" i="7"/>
  <c r="APX14" i="7"/>
  <c r="APT14" i="7"/>
  <c r="APQ14" i="7" s="1"/>
  <c r="AYS14" i="7"/>
  <c r="AYO14" i="7"/>
  <c r="AYK14" i="7"/>
  <c r="AYR14" i="7"/>
  <c r="AYN14" i="7"/>
  <c r="AYJ14" i="7"/>
  <c r="AYG14" i="7" s="1"/>
  <c r="BAU14" i="7"/>
  <c r="GO15" i="7"/>
  <c r="GK15" i="7"/>
  <c r="GG15" i="7"/>
  <c r="GN15" i="7"/>
  <c r="GJ15" i="7"/>
  <c r="GF15" i="7"/>
  <c r="GC15" i="7" s="1"/>
  <c r="GL15" i="7"/>
  <c r="IQ15" i="7"/>
  <c r="ZW15" i="7"/>
  <c r="ZQ15" i="7"/>
  <c r="ZU15" i="7"/>
  <c r="ZP15" i="7"/>
  <c r="ZM15" i="7" s="1"/>
  <c r="ZY15" i="7"/>
  <c r="AIM15" i="7"/>
  <c r="AIG15" i="7"/>
  <c r="AIK15" i="7"/>
  <c r="AIF15" i="7"/>
  <c r="AIO15" i="7"/>
  <c r="ALT15" i="7"/>
  <c r="ALP15" i="7"/>
  <c r="ALL15" i="7"/>
  <c r="ALR15" i="7"/>
  <c r="ALM15" i="7"/>
  <c r="ALQ15" i="7"/>
  <c r="JT16" i="7"/>
  <c r="JO16" i="7"/>
  <c r="JS16" i="7"/>
  <c r="JM16" i="7"/>
  <c r="JU16" i="7"/>
  <c r="OB16" i="7"/>
  <c r="NW16" i="7"/>
  <c r="OA16" i="7"/>
  <c r="NU16" i="7"/>
  <c r="OC16" i="7"/>
  <c r="SJ16" i="7"/>
  <c r="SE16" i="7"/>
  <c r="SI16" i="7"/>
  <c r="SC16" i="7"/>
  <c r="SK16" i="7"/>
  <c r="WR16" i="7"/>
  <c r="WM16" i="7"/>
  <c r="WQ16" i="7"/>
  <c r="WK16" i="7"/>
  <c r="WS16" i="7"/>
  <c r="AFH16" i="7"/>
  <c r="AFC16" i="7"/>
  <c r="AFG16" i="7"/>
  <c r="AFA16" i="7"/>
  <c r="AFI16" i="7"/>
  <c r="ATI17" i="7"/>
  <c r="ATE17" i="7"/>
  <c r="ATA17" i="7"/>
  <c r="ATC17" i="7"/>
  <c r="ATG17" i="7"/>
  <c r="ATD17" i="7"/>
  <c r="ADD19" i="7"/>
  <c r="ACZ19" i="7"/>
  <c r="ACV19" i="7"/>
  <c r="ADC19" i="7"/>
  <c r="ACY19" i="7"/>
  <c r="ACS19" i="7" s="1"/>
  <c r="ADE19" i="7"/>
  <c r="ACW19" i="7"/>
  <c r="ADA19" i="7"/>
  <c r="ACX19" i="7"/>
  <c r="RH20" i="7"/>
  <c r="RD20" i="7"/>
  <c r="QZ20" i="7"/>
  <c r="RG20" i="7"/>
  <c r="RC20" i="7"/>
  <c r="RI20" i="7"/>
  <c r="RA20" i="7"/>
  <c r="RB20" i="7"/>
  <c r="UJ20" i="7"/>
  <c r="UI20" i="7"/>
  <c r="UF20" i="7"/>
  <c r="AKR20" i="7"/>
  <c r="AKN20" i="7"/>
  <c r="AKJ20" i="7"/>
  <c r="AKG20" i="7" s="1"/>
  <c r="AKQ20" i="7"/>
  <c r="AKM20" i="7"/>
  <c r="AKL20" i="7"/>
  <c r="AKK20" i="7"/>
  <c r="AKS20" i="7"/>
  <c r="AZT20" i="7"/>
  <c r="AZP20" i="7"/>
  <c r="AZL20" i="7"/>
  <c r="AZS20" i="7"/>
  <c r="AZO20" i="7"/>
  <c r="AZI20" i="7" s="1"/>
  <c r="AZU20" i="7"/>
  <c r="AZM20" i="7"/>
  <c r="AZN20" i="7"/>
  <c r="AHL21" i="7"/>
  <c r="AHH21" i="7"/>
  <c r="AHD21" i="7"/>
  <c r="AHK21" i="7"/>
  <c r="AHG21" i="7"/>
  <c r="AHF21" i="7"/>
  <c r="AHE21" i="7"/>
  <c r="AHA21" i="7" s="1"/>
  <c r="AHM21" i="7"/>
  <c r="TL23" i="7"/>
  <c r="TG23" i="7"/>
  <c r="TK23" i="7"/>
  <c r="TE23" i="7"/>
  <c r="TA23" i="7"/>
  <c r="TI23" i="7"/>
  <c r="TH23" i="7"/>
  <c r="TD23" i="7"/>
  <c r="XT23" i="7"/>
  <c r="XI23" i="7" s="1"/>
  <c r="XO23" i="7"/>
  <c r="XS23" i="7"/>
  <c r="XM23" i="7"/>
  <c r="XL23" i="7"/>
  <c r="XQ23" i="7"/>
  <c r="XP23" i="7"/>
  <c r="OC25" i="7"/>
  <c r="NY25" i="7"/>
  <c r="NU25" i="7"/>
  <c r="NQ25" i="7" s="1"/>
  <c r="OB25" i="7"/>
  <c r="NX25" i="7"/>
  <c r="NT25" i="7"/>
  <c r="NV25" i="7"/>
  <c r="OA25" i="7"/>
  <c r="NZ25" i="7"/>
  <c r="NW25" i="7"/>
  <c r="UO26" i="7"/>
  <c r="UK26" i="7"/>
  <c r="UG26" i="7"/>
  <c r="UM26" i="7"/>
  <c r="UH26" i="7"/>
  <c r="UC26" i="7" s="1"/>
  <c r="UL26" i="7"/>
  <c r="UF26" i="7"/>
  <c r="UJ26" i="7"/>
  <c r="UI26" i="7"/>
  <c r="UN26" i="7"/>
  <c r="HQ6" i="7"/>
  <c r="HM6" i="7"/>
  <c r="HI6" i="7"/>
  <c r="HK6" i="7"/>
  <c r="HE6" i="7" s="1"/>
  <c r="HP6" i="7"/>
  <c r="IN6" i="7"/>
  <c r="IS6" i="7"/>
  <c r="KU6" i="7"/>
  <c r="KQ6" i="7"/>
  <c r="KP6" i="7"/>
  <c r="KV6" i="7"/>
  <c r="NQ6" i="7"/>
  <c r="NX6" i="7"/>
  <c r="UF6" i="7"/>
  <c r="UC6" i="7" s="1"/>
  <c r="UL6" i="7"/>
  <c r="YW6" i="7"/>
  <c r="YS6" i="7"/>
  <c r="YO6" i="7"/>
  <c r="YQ6" i="7"/>
  <c r="YV6" i="7"/>
  <c r="ZT6" i="7"/>
  <c r="ZY6" i="7"/>
  <c r="ACA6" i="7"/>
  <c r="ABW6" i="7"/>
  <c r="ABV6" i="7"/>
  <c r="ACB6" i="7"/>
  <c r="AFD6" i="7"/>
  <c r="AEW6" i="7" s="1"/>
  <c r="ALL6" i="7"/>
  <c r="ALR6" i="7"/>
  <c r="ANT6" i="7"/>
  <c r="AQC6" i="7"/>
  <c r="APY6" i="7"/>
  <c r="APU6" i="7"/>
  <c r="APW6" i="7"/>
  <c r="AQB6" i="7"/>
  <c r="AQZ6" i="7"/>
  <c r="ARE6" i="7"/>
  <c r="ATG6" i="7"/>
  <c r="ATC6" i="7"/>
  <c r="ATB6" i="7"/>
  <c r="ATH6" i="7"/>
  <c r="IS7" i="7"/>
  <c r="IO7" i="7"/>
  <c r="IK7" i="7"/>
  <c r="IM7" i="7"/>
  <c r="IG7" i="7" s="1"/>
  <c r="IR7" i="7"/>
  <c r="JP7" i="7"/>
  <c r="JU7" i="7"/>
  <c r="MR7" i="7"/>
  <c r="MO7" i="7" s="1"/>
  <c r="MX7" i="7"/>
  <c r="RB7" i="7"/>
  <c r="VQ7" i="7"/>
  <c r="VM7" i="7"/>
  <c r="VI7" i="7"/>
  <c r="VP7" i="7"/>
  <c r="VH7" i="7"/>
  <c r="VE7" i="7" s="1"/>
  <c r="VL7" i="7"/>
  <c r="VN7" i="7"/>
  <c r="ZR7" i="7"/>
  <c r="AEG7" i="7"/>
  <c r="AEC7" i="7"/>
  <c r="ADY7" i="7"/>
  <c r="AEF7" i="7"/>
  <c r="ADX7" i="7"/>
  <c r="ADU7" i="7" s="1"/>
  <c r="AEB7" i="7"/>
  <c r="AED7" i="7"/>
  <c r="AGI7" i="7"/>
  <c r="AMW7" i="7"/>
  <c r="AMS7" i="7"/>
  <c r="AMO7" i="7"/>
  <c r="AMN7" i="7"/>
  <c r="AMK7" i="7" s="1"/>
  <c r="AMV7" i="7"/>
  <c r="AMR7" i="7"/>
  <c r="AMT7" i="7"/>
  <c r="AOY7" i="7"/>
  <c r="AVM7" i="7"/>
  <c r="AVI7" i="7"/>
  <c r="AVE7" i="7"/>
  <c r="AVA7" i="7" s="1"/>
  <c r="AVL7" i="7"/>
  <c r="AVD7" i="7"/>
  <c r="AVH7" i="7"/>
  <c r="AVJ7" i="7"/>
  <c r="AXE7" i="7"/>
  <c r="AXO7" i="7"/>
  <c r="LR8" i="7"/>
  <c r="QG8" i="7"/>
  <c r="QC8" i="7"/>
  <c r="PY8" i="7"/>
  <c r="QF8" i="7"/>
  <c r="QB8" i="7"/>
  <c r="PX8" i="7"/>
  <c r="PU8" i="7" s="1"/>
  <c r="QD8" i="7"/>
  <c r="UH8" i="7"/>
  <c r="YW8" i="7"/>
  <c r="YS8" i="7"/>
  <c r="YK8" i="7" s="1"/>
  <c r="YO8" i="7"/>
  <c r="YR8" i="7"/>
  <c r="YN8" i="7"/>
  <c r="YV8" i="7"/>
  <c r="YT8" i="7"/>
  <c r="AAY8" i="7"/>
  <c r="AHM8" i="7"/>
  <c r="AHI8" i="7"/>
  <c r="AHE8" i="7"/>
  <c r="AHL8" i="7"/>
  <c r="AHD8" i="7"/>
  <c r="AHA8" i="7" s="1"/>
  <c r="AHH8" i="7"/>
  <c r="AHJ8" i="7"/>
  <c r="AJO8" i="7"/>
  <c r="AJE8" i="7" s="1"/>
  <c r="AQC8" i="7"/>
  <c r="APY8" i="7"/>
  <c r="APU8" i="7"/>
  <c r="APX8" i="7"/>
  <c r="AQB8" i="7"/>
  <c r="APT8" i="7"/>
  <c r="APZ8" i="7"/>
  <c r="ARU8" i="7"/>
  <c r="ASE8" i="7"/>
  <c r="BAU8" i="7"/>
  <c r="KP9" i="7"/>
  <c r="PE9" i="7"/>
  <c r="PA9" i="7"/>
  <c r="OW9" i="7"/>
  <c r="OZ9" i="7"/>
  <c r="OV9" i="7"/>
  <c r="OS9" i="7" s="1"/>
  <c r="PD9" i="7"/>
  <c r="PB9" i="7"/>
  <c r="RG9" i="7"/>
  <c r="XU9" i="7"/>
  <c r="XQ9" i="7"/>
  <c r="XM9" i="7"/>
  <c r="XI9" i="7" s="1"/>
  <c r="XP9" i="7"/>
  <c r="XT9" i="7"/>
  <c r="XL9" i="7"/>
  <c r="XR9" i="7"/>
  <c r="ZW9" i="7"/>
  <c r="AKL9" i="7"/>
  <c r="APA9" i="7"/>
  <c r="AOW9" i="7"/>
  <c r="AOS9" i="7"/>
  <c r="AOZ9" i="7"/>
  <c r="AOV9" i="7"/>
  <c r="AOR9" i="7"/>
  <c r="AOO9" i="7" s="1"/>
  <c r="AOX9" i="7"/>
  <c r="ATB9" i="7"/>
  <c r="AXQ9" i="7"/>
  <c r="AXM9" i="7"/>
  <c r="AXI9" i="7"/>
  <c r="AXP9" i="7"/>
  <c r="AXL9" i="7"/>
  <c r="AXH9" i="7"/>
  <c r="AXE9" i="7" s="1"/>
  <c r="AXN9" i="7"/>
  <c r="AZS9" i="7"/>
  <c r="JU10" i="7"/>
  <c r="JQ10" i="7"/>
  <c r="JM10" i="7"/>
  <c r="JT10" i="7"/>
  <c r="JP10" i="7"/>
  <c r="JL10" i="7"/>
  <c r="JR10" i="7"/>
  <c r="LW10" i="7"/>
  <c r="SK10" i="7"/>
  <c r="SG10" i="7"/>
  <c r="SC10" i="7"/>
  <c r="RY10" i="7" s="1"/>
  <c r="SJ10" i="7"/>
  <c r="SF10" i="7"/>
  <c r="SB10" i="7"/>
  <c r="SH10" i="7"/>
  <c r="UC10" i="7"/>
  <c r="UM10" i="7"/>
  <c r="ABA10" i="7"/>
  <c r="AAW10" i="7"/>
  <c r="AAS10" i="7"/>
  <c r="AAO10" i="7" s="1"/>
  <c r="AAZ10" i="7"/>
  <c r="AAV10" i="7"/>
  <c r="AAR10" i="7"/>
  <c r="AAX10" i="7"/>
  <c r="ADC10" i="7"/>
  <c r="AJQ10" i="7"/>
  <c r="AJM10" i="7"/>
  <c r="AJI10" i="7"/>
  <c r="AJP10" i="7"/>
  <c r="AJL10" i="7"/>
  <c r="AJH10" i="7"/>
  <c r="AJE10" i="7" s="1"/>
  <c r="AJN10" i="7"/>
  <c r="ALS10" i="7"/>
  <c r="ASG10" i="7"/>
  <c r="ASC10" i="7"/>
  <c r="ARY10" i="7"/>
  <c r="ASF10" i="7"/>
  <c r="ASB10" i="7"/>
  <c r="ARX10" i="7"/>
  <c r="ARU10" i="7" s="1"/>
  <c r="ASD10" i="7"/>
  <c r="AUI10" i="7"/>
  <c r="BAW10" i="7"/>
  <c r="BAS10" i="7"/>
  <c r="BAO10" i="7"/>
  <c r="BAV10" i="7"/>
  <c r="BAR10" i="7"/>
  <c r="BAN10" i="7"/>
  <c r="BAK10" i="7" s="1"/>
  <c r="BAT10" i="7"/>
  <c r="IS11" i="7"/>
  <c r="IO11" i="7"/>
  <c r="IK11" i="7"/>
  <c r="IR11" i="7"/>
  <c r="IN11" i="7"/>
  <c r="IJ11" i="7"/>
  <c r="IG11" i="7" s="1"/>
  <c r="IP11" i="7"/>
  <c r="KU11" i="7"/>
  <c r="KK11" i="7" s="1"/>
  <c r="RI11" i="7"/>
  <c r="RE11" i="7"/>
  <c r="RA11" i="7"/>
  <c r="RH11" i="7"/>
  <c r="RD11" i="7"/>
  <c r="QZ11" i="7"/>
  <c r="QW11" i="7" s="1"/>
  <c r="RF11" i="7"/>
  <c r="TA11" i="7"/>
  <c r="TK11" i="7"/>
  <c r="ZY11" i="7"/>
  <c r="ZU11" i="7"/>
  <c r="ZQ11" i="7"/>
  <c r="ZX11" i="7"/>
  <c r="ZT11" i="7"/>
  <c r="ZP11" i="7"/>
  <c r="ZM11" i="7" s="1"/>
  <c r="ZV11" i="7"/>
  <c r="ACA11" i="7"/>
  <c r="AIO11" i="7"/>
  <c r="AIK11" i="7"/>
  <c r="AIG11" i="7"/>
  <c r="AIN11" i="7"/>
  <c r="AIJ11" i="7"/>
  <c r="AIF11" i="7"/>
  <c r="AIC11" i="7" s="1"/>
  <c r="AIL11" i="7"/>
  <c r="AKQ11" i="7"/>
  <c r="ARE11" i="7"/>
  <c r="ARA11" i="7"/>
  <c r="AQW11" i="7"/>
  <c r="ARD11" i="7"/>
  <c r="AQZ11" i="7"/>
  <c r="AQS11" i="7" s="1"/>
  <c r="AQV11" i="7"/>
  <c r="ARB11" i="7"/>
  <c r="ATG11" i="7"/>
  <c r="BBW11" i="7"/>
  <c r="HJ12" i="7"/>
  <c r="PZ12" i="7"/>
  <c r="PU12" i="7" s="1"/>
  <c r="UO12" i="7"/>
  <c r="UK12" i="7"/>
  <c r="UG12" i="7"/>
  <c r="UN12" i="7"/>
  <c r="UC12" i="7" s="1"/>
  <c r="UJ12" i="7"/>
  <c r="UF12" i="7"/>
  <c r="UL12" i="7"/>
  <c r="YP12" i="7"/>
  <c r="ADE12" i="7"/>
  <c r="ADA12" i="7"/>
  <c r="ACW12" i="7"/>
  <c r="ADD12" i="7"/>
  <c r="ACZ12" i="7"/>
  <c r="ACV12" i="7"/>
  <c r="ACS12" i="7" s="1"/>
  <c r="ADB12" i="7"/>
  <c r="AEW12" i="7"/>
  <c r="AFG12" i="7"/>
  <c r="ALU12" i="7"/>
  <c r="ALQ12" i="7"/>
  <c r="ALM12" i="7"/>
  <c r="ALT12" i="7"/>
  <c r="ALP12" i="7"/>
  <c r="ALL12" i="7"/>
  <c r="ALI12" i="7" s="1"/>
  <c r="ALR12" i="7"/>
  <c r="APV12" i="7"/>
  <c r="AUK12" i="7"/>
  <c r="AUG12" i="7"/>
  <c r="AUC12" i="7"/>
  <c r="AUJ12" i="7"/>
  <c r="AUF12" i="7"/>
  <c r="AUB12" i="7"/>
  <c r="ATY12" i="7" s="1"/>
  <c r="AWM12" i="7"/>
  <c r="GH13" i="7"/>
  <c r="KW13" i="7"/>
  <c r="KS13" i="7"/>
  <c r="KO13" i="7"/>
  <c r="KV13" i="7"/>
  <c r="KR13" i="7"/>
  <c r="KN13" i="7"/>
  <c r="KK13" i="7" s="1"/>
  <c r="KT13" i="7"/>
  <c r="MY13" i="7"/>
  <c r="TM13" i="7"/>
  <c r="TI13" i="7"/>
  <c r="TE13" i="7"/>
  <c r="TL13" i="7"/>
  <c r="TH13" i="7"/>
  <c r="TA13" i="7" s="1"/>
  <c r="TD13" i="7"/>
  <c r="TJ13" i="7"/>
  <c r="VO13" i="7"/>
  <c r="ACC13" i="7"/>
  <c r="ABY13" i="7"/>
  <c r="ABU13" i="7"/>
  <c r="ABQ13" i="7" s="1"/>
  <c r="ACB13" i="7"/>
  <c r="ABX13" i="7"/>
  <c r="ABT13" i="7"/>
  <c r="ABZ13" i="7"/>
  <c r="AGD13" i="7"/>
  <c r="AKS13" i="7"/>
  <c r="AKO13" i="7"/>
  <c r="AKK13" i="7"/>
  <c r="AKR13" i="7"/>
  <c r="AKN13" i="7"/>
  <c r="AKJ13" i="7"/>
  <c r="AKP13" i="7"/>
  <c r="AMK13" i="7"/>
  <c r="AMU13" i="7"/>
  <c r="ATI13" i="7"/>
  <c r="ATE13" i="7"/>
  <c r="ATA13" i="7"/>
  <c r="ATH13" i="7"/>
  <c r="ATD13" i="7"/>
  <c r="ASZ13" i="7"/>
  <c r="ASW13" i="7" s="1"/>
  <c r="ATF13" i="7"/>
  <c r="AVK13" i="7"/>
  <c r="BBY13" i="7"/>
  <c r="BBU13" i="7"/>
  <c r="BBQ13" i="7"/>
  <c r="BBX13" i="7"/>
  <c r="BBT13" i="7"/>
  <c r="BBP13" i="7"/>
  <c r="BBM13" i="7" s="1"/>
  <c r="BBV13" i="7"/>
  <c r="HO14" i="7"/>
  <c r="OC14" i="7"/>
  <c r="NY14" i="7"/>
  <c r="NU14" i="7"/>
  <c r="NQ14" i="7" s="1"/>
  <c r="OB14" i="7"/>
  <c r="NX14" i="7"/>
  <c r="NT14" i="7"/>
  <c r="NZ14" i="7"/>
  <c r="QE14" i="7"/>
  <c r="AAT14" i="7"/>
  <c r="AFI14" i="7"/>
  <c r="AFE14" i="7"/>
  <c r="AFA14" i="7"/>
  <c r="AEW14" i="7" s="1"/>
  <c r="AFH14" i="7"/>
  <c r="AFD14" i="7"/>
  <c r="AEZ14" i="7"/>
  <c r="AFF14" i="7"/>
  <c r="AJJ14" i="7"/>
  <c r="ANY14" i="7"/>
  <c r="ANU14" i="7"/>
  <c r="ANQ14" i="7"/>
  <c r="ANX14" i="7"/>
  <c r="ANT14" i="7"/>
  <c r="ANP14" i="7"/>
  <c r="ANM14" i="7" s="1"/>
  <c r="ANV14" i="7"/>
  <c r="AQA14" i="7"/>
  <c r="BAP14" i="7"/>
  <c r="RC15" i="7"/>
  <c r="SI15" i="7"/>
  <c r="SD15" i="7"/>
  <c r="UO15" i="7"/>
  <c r="ZS15" i="7"/>
  <c r="AAY15" i="7"/>
  <c r="AAT15" i="7"/>
  <c r="ADE15" i="7"/>
  <c r="AII15" i="7"/>
  <c r="AJO15" i="7"/>
  <c r="AJJ15" i="7"/>
  <c r="ALU15" i="7"/>
  <c r="AQY15" i="7"/>
  <c r="ASE15" i="7"/>
  <c r="ARZ15" i="7"/>
  <c r="AUK15" i="7"/>
  <c r="AZO15" i="7"/>
  <c r="BAU15" i="7"/>
  <c r="BAP15" i="7"/>
  <c r="NT16" i="7"/>
  <c r="NQ16" i="7" s="1"/>
  <c r="SB16" i="7"/>
  <c r="WJ16" i="7"/>
  <c r="AEG17" i="7"/>
  <c r="AEC17" i="7"/>
  <c r="ADY17" i="7"/>
  <c r="AEB17" i="7"/>
  <c r="AEE17" i="7"/>
  <c r="AEA17" i="7"/>
  <c r="ARE17" i="7"/>
  <c r="ARA17" i="7"/>
  <c r="AQW17" i="7"/>
  <c r="ARD17" i="7"/>
  <c r="AQV17" i="7"/>
  <c r="AQS17" i="7" s="1"/>
  <c r="AQZ17" i="7"/>
  <c r="AQY17" i="7"/>
  <c r="ASZ17" i="7"/>
  <c r="AZO17" i="7"/>
  <c r="ARD18" i="7"/>
  <c r="AQZ18" i="7"/>
  <c r="AQV18" i="7"/>
  <c r="ARC18" i="7"/>
  <c r="AQY18" i="7"/>
  <c r="AQX18" i="7"/>
  <c r="ARA18" i="7"/>
  <c r="AQW18" i="7"/>
  <c r="AQS18" i="7" s="1"/>
  <c r="SJ19" i="7"/>
  <c r="SF19" i="7"/>
  <c r="SB19" i="7"/>
  <c r="SI19" i="7"/>
  <c r="SE19" i="7"/>
  <c r="SH19" i="7"/>
  <c r="SC19" i="7"/>
  <c r="SK19" i="7"/>
  <c r="TL19" i="7"/>
  <c r="TD19" i="7"/>
  <c r="TA19" i="7" s="1"/>
  <c r="TK19" i="7"/>
  <c r="TH19" i="7"/>
  <c r="AVG19" i="7"/>
  <c r="AVK19" i="7"/>
  <c r="AVH19" i="7"/>
  <c r="PD20" i="7"/>
  <c r="OZ20" i="7"/>
  <c r="OV20" i="7"/>
  <c r="PC20" i="7"/>
  <c r="OY20" i="7"/>
  <c r="PB20" i="7"/>
  <c r="OW20" i="7"/>
  <c r="PE20" i="7"/>
  <c r="QF20" i="7"/>
  <c r="PX20" i="7"/>
  <c r="PU20" i="7" s="1"/>
  <c r="QE20" i="7"/>
  <c r="QB20" i="7"/>
  <c r="RG21" i="7"/>
  <c r="AOU21" i="7"/>
  <c r="AOY21" i="7"/>
  <c r="AOV21" i="7"/>
  <c r="ADD22" i="7"/>
  <c r="ACY22" i="7"/>
  <c r="ADC22" i="7"/>
  <c r="ACW22" i="7"/>
  <c r="ACZ22" i="7"/>
  <c r="ADA22" i="7"/>
  <c r="ACV22" i="7"/>
  <c r="SJ23" i="7"/>
  <c r="SF23" i="7"/>
  <c r="SB23" i="7"/>
  <c r="SI23" i="7"/>
  <c r="SD23" i="7"/>
  <c r="SH23" i="7"/>
  <c r="SC23" i="7"/>
  <c r="SG23" i="7"/>
  <c r="SE23" i="7"/>
  <c r="TM23" i="7"/>
  <c r="WR23" i="7"/>
  <c r="WN23" i="7"/>
  <c r="WJ23" i="7"/>
  <c r="WG23" i="7" s="1"/>
  <c r="WQ23" i="7"/>
  <c r="WL23" i="7"/>
  <c r="WP23" i="7"/>
  <c r="WK23" i="7"/>
  <c r="WO23" i="7"/>
  <c r="WS23" i="7"/>
  <c r="WM23" i="7"/>
  <c r="XU23" i="7"/>
  <c r="BAV23" i="7"/>
  <c r="BAR23" i="7"/>
  <c r="BAN23" i="7"/>
  <c r="BAU23" i="7"/>
  <c r="BAP23" i="7"/>
  <c r="BAT23" i="7"/>
  <c r="BAO23" i="7"/>
  <c r="BAS23" i="7"/>
  <c r="BAQ23" i="7"/>
  <c r="BBY23" i="7"/>
  <c r="GM6" i="7"/>
  <c r="GI6" i="7"/>
  <c r="GH6" i="7"/>
  <c r="GN6" i="7"/>
  <c r="HH6" i="7"/>
  <c r="HN6" i="7"/>
  <c r="IK6" i="7"/>
  <c r="IG6" i="7" s="1"/>
  <c r="IP6" i="7"/>
  <c r="JI6" i="7"/>
  <c r="JP6" i="7"/>
  <c r="KN6" i="7"/>
  <c r="KS6" i="7"/>
  <c r="LY6" i="7"/>
  <c r="LU6" i="7"/>
  <c r="LQ6" i="7"/>
  <c r="LS6" i="7"/>
  <c r="LX6" i="7"/>
  <c r="NV6" i="7"/>
  <c r="OA6" i="7"/>
  <c r="PC6" i="7"/>
  <c r="OY6" i="7"/>
  <c r="OX6" i="7"/>
  <c r="PD6" i="7"/>
  <c r="PX6" i="7"/>
  <c r="PU6" i="7" s="1"/>
  <c r="QD6" i="7"/>
  <c r="RA6" i="7"/>
  <c r="RF6" i="7"/>
  <c r="RY6" i="7"/>
  <c r="SF6" i="7"/>
  <c r="TD6" i="7"/>
  <c r="TI6" i="7"/>
  <c r="UO6" i="7"/>
  <c r="UK6" i="7"/>
  <c r="UG6" i="7"/>
  <c r="UI6" i="7"/>
  <c r="UN6" i="7"/>
  <c r="WL6" i="7"/>
  <c r="WQ6" i="7"/>
  <c r="XS6" i="7"/>
  <c r="XO6" i="7"/>
  <c r="XN6" i="7"/>
  <c r="XT6" i="7"/>
  <c r="YN6" i="7"/>
  <c r="YT6" i="7"/>
  <c r="YK6" i="7" s="1"/>
  <c r="ZQ6" i="7"/>
  <c r="ZM6" i="7" s="1"/>
  <c r="ZV6" i="7"/>
  <c r="AAO6" i="7"/>
  <c r="AAV6" i="7"/>
  <c r="ABT6" i="7"/>
  <c r="ABY6" i="7"/>
  <c r="ADE6" i="7"/>
  <c r="ADA6" i="7"/>
  <c r="ACW6" i="7"/>
  <c r="ACY6" i="7"/>
  <c r="ADD6" i="7"/>
  <c r="AFB6" i="7"/>
  <c r="AFG6" i="7"/>
  <c r="AGI6" i="7"/>
  <c r="AGE6" i="7"/>
  <c r="AGD6" i="7"/>
  <c r="AGJ6" i="7"/>
  <c r="AHD6" i="7"/>
  <c r="AHA6" i="7" s="1"/>
  <c r="AHJ6" i="7"/>
  <c r="AIG6" i="7"/>
  <c r="AIL6" i="7"/>
  <c r="AJE6" i="7"/>
  <c r="AJL6" i="7"/>
  <c r="AKJ6" i="7"/>
  <c r="AKO6" i="7"/>
  <c r="ALU6" i="7"/>
  <c r="ALQ6" i="7"/>
  <c r="ALM6" i="7"/>
  <c r="ALO6" i="7"/>
  <c r="ALT6" i="7"/>
  <c r="ANR6" i="7"/>
  <c r="ANW6" i="7"/>
  <c r="AOY6" i="7"/>
  <c r="AOU6" i="7"/>
  <c r="AOT6" i="7"/>
  <c r="AOZ6" i="7"/>
  <c r="APT6" i="7"/>
  <c r="APQ6" i="7" s="1"/>
  <c r="APZ6" i="7"/>
  <c r="AQW6" i="7"/>
  <c r="ARB6" i="7"/>
  <c r="ARU6" i="7"/>
  <c r="ASB6" i="7"/>
  <c r="ASZ6" i="7"/>
  <c r="ATE6" i="7"/>
  <c r="AUK6" i="7"/>
  <c r="AUG6" i="7"/>
  <c r="AUC6" i="7"/>
  <c r="AUE6" i="7"/>
  <c r="AUJ6" i="7"/>
  <c r="AWH6" i="7"/>
  <c r="AWM6" i="7"/>
  <c r="AXO6" i="7"/>
  <c r="AXK6" i="7"/>
  <c r="AXJ6" i="7"/>
  <c r="AXP6" i="7"/>
  <c r="AYJ6" i="7"/>
  <c r="AYG6" i="7" s="1"/>
  <c r="AYP6" i="7"/>
  <c r="AZM6" i="7"/>
  <c r="AZR6" i="7"/>
  <c r="BAK6" i="7"/>
  <c r="BAR6" i="7"/>
  <c r="BBP6" i="7"/>
  <c r="BBU6" i="7"/>
  <c r="GH7" i="7"/>
  <c r="GM7" i="7"/>
  <c r="HO7" i="7"/>
  <c r="HK7" i="7"/>
  <c r="HJ7" i="7"/>
  <c r="HP7" i="7"/>
  <c r="IJ7" i="7"/>
  <c r="IP7" i="7"/>
  <c r="JI7" i="7"/>
  <c r="JM7" i="7"/>
  <c r="JR7" i="7"/>
  <c r="KR7" i="7"/>
  <c r="LP7" i="7"/>
  <c r="LU7" i="7"/>
  <c r="NA7" i="7"/>
  <c r="MW7" i="7"/>
  <c r="MS7" i="7"/>
  <c r="MU7" i="7"/>
  <c r="MZ7" i="7"/>
  <c r="OX7" i="7"/>
  <c r="PC7" i="7"/>
  <c r="QE7" i="7"/>
  <c r="QA7" i="7"/>
  <c r="QD7" i="7"/>
  <c r="PU7" i="7" s="1"/>
  <c r="PZ7" i="7"/>
  <c r="QG7" i="7"/>
  <c r="RI7" i="7"/>
  <c r="RE7" i="7"/>
  <c r="RA7" i="7"/>
  <c r="RD7" i="7"/>
  <c r="RH7" i="7"/>
  <c r="QZ7" i="7"/>
  <c r="QW7" i="7" s="1"/>
  <c r="RF7" i="7"/>
  <c r="TK7" i="7"/>
  <c r="VJ7" i="7"/>
  <c r="XO7" i="7"/>
  <c r="ZY7" i="7"/>
  <c r="ZU7" i="7"/>
  <c r="ZQ7" i="7"/>
  <c r="ZX7" i="7"/>
  <c r="ZP7" i="7"/>
  <c r="ZM7" i="7" s="1"/>
  <c r="ZT7" i="7"/>
  <c r="ZV7" i="7"/>
  <c r="ACA7" i="7"/>
  <c r="ADZ7" i="7"/>
  <c r="AGE7" i="7"/>
  <c r="AIO7" i="7"/>
  <c r="AIK7" i="7"/>
  <c r="AIG7" i="7"/>
  <c r="AIN7" i="7"/>
  <c r="AIF7" i="7"/>
  <c r="AIJ7" i="7"/>
  <c r="AIL7" i="7"/>
  <c r="AKG7" i="7"/>
  <c r="AKQ7" i="7"/>
  <c r="AMP7" i="7"/>
  <c r="AOU7" i="7"/>
  <c r="AOO7" i="7" s="1"/>
  <c r="ARE7" i="7"/>
  <c r="ARA7" i="7"/>
  <c r="AQW7" i="7"/>
  <c r="AQZ7" i="7"/>
  <c r="AQS7" i="7" s="1"/>
  <c r="ARD7" i="7"/>
  <c r="AQV7" i="7"/>
  <c r="ARB7" i="7"/>
  <c r="ATG7" i="7"/>
  <c r="AVF7" i="7"/>
  <c r="AXK7" i="7"/>
  <c r="AZU7" i="7"/>
  <c r="AZQ7" i="7"/>
  <c r="AZM7" i="7"/>
  <c r="AZT7" i="7"/>
  <c r="AZL7" i="7"/>
  <c r="AZP7" i="7"/>
  <c r="AZR7" i="7"/>
  <c r="BBW7" i="7"/>
  <c r="HJ8" i="7"/>
  <c r="JO8" i="7"/>
  <c r="LY8" i="7"/>
  <c r="LU8" i="7"/>
  <c r="LQ8" i="7"/>
  <c r="LM8" i="7" s="1"/>
  <c r="LX8" i="7"/>
  <c r="LP8" i="7"/>
  <c r="LT8" i="7"/>
  <c r="LV8" i="7"/>
  <c r="OA8" i="7"/>
  <c r="PZ8" i="7"/>
  <c r="SE8" i="7"/>
  <c r="UO8" i="7"/>
  <c r="UK8" i="7"/>
  <c r="UG8" i="7"/>
  <c r="UN8" i="7"/>
  <c r="UJ8" i="7"/>
  <c r="UF8" i="7"/>
  <c r="UC8" i="7" s="1"/>
  <c r="UL8" i="7"/>
  <c r="WG8" i="7"/>
  <c r="WQ8" i="7"/>
  <c r="YP8" i="7"/>
  <c r="AAU8" i="7"/>
  <c r="ADE8" i="7"/>
  <c r="ADA8" i="7"/>
  <c r="ACW8" i="7"/>
  <c r="ADD8" i="7"/>
  <c r="ACZ8" i="7"/>
  <c r="ACS8" i="7" s="1"/>
  <c r="ACV8" i="7"/>
  <c r="ADB8" i="7"/>
  <c r="AFG8" i="7"/>
  <c r="AHF8" i="7"/>
  <c r="AJK8" i="7"/>
  <c r="ALU8" i="7"/>
  <c r="ALQ8" i="7"/>
  <c r="ALM8" i="7"/>
  <c r="ALT8" i="7"/>
  <c r="ALP8" i="7"/>
  <c r="ALL8" i="7"/>
  <c r="ALI8" i="7" s="1"/>
  <c r="ALR8" i="7"/>
  <c r="ANW8" i="7"/>
  <c r="APV8" i="7"/>
  <c r="APQ8" i="7" s="1"/>
  <c r="ASA8" i="7"/>
  <c r="AUK8" i="7"/>
  <c r="AUG8" i="7"/>
  <c r="AUC8" i="7"/>
  <c r="AUF8" i="7"/>
  <c r="AUJ8" i="7"/>
  <c r="AUB8" i="7"/>
  <c r="ATY8" i="7" s="1"/>
  <c r="AUH8" i="7"/>
  <c r="AWM8" i="7"/>
  <c r="AYL8" i="7"/>
  <c r="BAQ8" i="7"/>
  <c r="BAK8" i="7" s="1"/>
  <c r="GH9" i="7"/>
  <c r="IM9" i="7"/>
  <c r="KW9" i="7"/>
  <c r="KS9" i="7"/>
  <c r="KO9" i="7"/>
  <c r="KR9" i="7"/>
  <c r="KV9" i="7"/>
  <c r="KN9" i="7"/>
  <c r="KK9" i="7" s="1"/>
  <c r="KT9" i="7"/>
  <c r="MY9" i="7"/>
  <c r="OX9" i="7"/>
  <c r="RC9" i="7"/>
  <c r="TM9" i="7"/>
  <c r="TI9" i="7"/>
  <c r="TE9" i="7"/>
  <c r="TA9" i="7" s="1"/>
  <c r="TL9" i="7"/>
  <c r="TH9" i="7"/>
  <c r="TD9" i="7"/>
  <c r="TJ9" i="7"/>
  <c r="VO9" i="7"/>
  <c r="XN9" i="7"/>
  <c r="ZS9" i="7"/>
  <c r="ZM9" i="7" s="1"/>
  <c r="ACC9" i="7"/>
  <c r="ABY9" i="7"/>
  <c r="ABU9" i="7"/>
  <c r="ABQ9" i="7" s="1"/>
  <c r="ACB9" i="7"/>
  <c r="ABT9" i="7"/>
  <c r="ABX9" i="7"/>
  <c r="ABZ9" i="7"/>
  <c r="ADU9" i="7"/>
  <c r="AEE9" i="7"/>
  <c r="AGD9" i="7"/>
  <c r="AII9" i="7"/>
  <c r="AKS9" i="7"/>
  <c r="AKO9" i="7"/>
  <c r="AKK9" i="7"/>
  <c r="AKG9" i="7" s="1"/>
  <c r="AKR9" i="7"/>
  <c r="AKN9" i="7"/>
  <c r="AKJ9" i="7"/>
  <c r="AKP9" i="7"/>
  <c r="AMU9" i="7"/>
  <c r="AOT9" i="7"/>
  <c r="AQY9" i="7"/>
  <c r="ATI9" i="7"/>
  <c r="ATE9" i="7"/>
  <c r="ATA9" i="7"/>
  <c r="ATH9" i="7"/>
  <c r="ATD9" i="7"/>
  <c r="ASZ9" i="7"/>
  <c r="ASW9" i="7" s="1"/>
  <c r="ATF9" i="7"/>
  <c r="AVK9" i="7"/>
  <c r="AXJ9" i="7"/>
  <c r="AZO9" i="7"/>
  <c r="BBY9" i="7"/>
  <c r="BBU9" i="7"/>
  <c r="BBQ9" i="7"/>
  <c r="BBM9" i="7" s="1"/>
  <c r="BBX9" i="7"/>
  <c r="BBT9" i="7"/>
  <c r="BBP9" i="7"/>
  <c r="BBV9" i="7"/>
  <c r="HO10" i="7"/>
  <c r="JN10" i="7"/>
  <c r="JI10" i="7" s="1"/>
  <c r="LS10" i="7"/>
  <c r="OC10" i="7"/>
  <c r="NY10" i="7"/>
  <c r="NU10" i="7"/>
  <c r="OB10" i="7"/>
  <c r="NX10" i="7"/>
  <c r="NT10" i="7"/>
  <c r="NQ10" i="7" s="1"/>
  <c r="NZ10" i="7"/>
  <c r="PU10" i="7"/>
  <c r="QE10" i="7"/>
  <c r="SD10" i="7"/>
  <c r="UI10" i="7"/>
  <c r="WS10" i="7"/>
  <c r="WO10" i="7"/>
  <c r="WK10" i="7"/>
  <c r="WR10" i="7"/>
  <c r="WN10" i="7"/>
  <c r="WJ10" i="7"/>
  <c r="WP10" i="7"/>
  <c r="YU10" i="7"/>
  <c r="YK10" i="7" s="1"/>
  <c r="AAT10" i="7"/>
  <c r="ACY10" i="7"/>
  <c r="AFI10" i="7"/>
  <c r="AFE10" i="7"/>
  <c r="AFA10" i="7"/>
  <c r="AFH10" i="7"/>
  <c r="AFD10" i="7"/>
  <c r="AEZ10" i="7"/>
  <c r="AEW10" i="7" s="1"/>
  <c r="AFF10" i="7"/>
  <c r="AHK10" i="7"/>
  <c r="AJJ10" i="7"/>
  <c r="ALO10" i="7"/>
  <c r="ANY10" i="7"/>
  <c r="ANU10" i="7"/>
  <c r="ANQ10" i="7"/>
  <c r="ANX10" i="7"/>
  <c r="ANT10" i="7"/>
  <c r="ANP10" i="7"/>
  <c r="ANM10" i="7" s="1"/>
  <c r="ANV10" i="7"/>
  <c r="AQA10" i="7"/>
  <c r="ARZ10" i="7"/>
  <c r="AUE10" i="7"/>
  <c r="AWO10" i="7"/>
  <c r="AWK10" i="7"/>
  <c r="AWG10" i="7"/>
  <c r="AWC10" i="7" s="1"/>
  <c r="AWN10" i="7"/>
  <c r="AWJ10" i="7"/>
  <c r="AWF10" i="7"/>
  <c r="AWL10" i="7"/>
  <c r="AYG10" i="7"/>
  <c r="AYQ10" i="7"/>
  <c r="BAP10" i="7"/>
  <c r="GM11" i="7"/>
  <c r="IL11" i="7"/>
  <c r="KQ11" i="7"/>
  <c r="NA11" i="7"/>
  <c r="MW11" i="7"/>
  <c r="MS11" i="7"/>
  <c r="MZ11" i="7"/>
  <c r="MV11" i="7"/>
  <c r="MR11" i="7"/>
  <c r="MO11" i="7" s="1"/>
  <c r="MX11" i="7"/>
  <c r="PC11" i="7"/>
  <c r="RB11" i="7"/>
  <c r="TG11" i="7"/>
  <c r="VQ11" i="7"/>
  <c r="VM11" i="7"/>
  <c r="VI11" i="7"/>
  <c r="VP11" i="7"/>
  <c r="VL11" i="7"/>
  <c r="VH11" i="7"/>
  <c r="VE11" i="7" s="1"/>
  <c r="VN11" i="7"/>
  <c r="XS11" i="7"/>
  <c r="ZR11" i="7"/>
  <c r="ABW11" i="7"/>
  <c r="AEG11" i="7"/>
  <c r="AEC11" i="7"/>
  <c r="ADY11" i="7"/>
  <c r="AEF11" i="7"/>
  <c r="AEB11" i="7"/>
  <c r="ADX11" i="7"/>
  <c r="ADU11" i="7" s="1"/>
  <c r="AED11" i="7"/>
  <c r="AFY11" i="7"/>
  <c r="AGI11" i="7"/>
  <c r="AIH11" i="7"/>
  <c r="AKM11" i="7"/>
  <c r="AMW11" i="7"/>
  <c r="AMS11" i="7"/>
  <c r="AMO11" i="7"/>
  <c r="AMV11" i="7"/>
  <c r="AMR11" i="7"/>
  <c r="AMN11" i="7"/>
  <c r="AMK11" i="7" s="1"/>
  <c r="AMT11" i="7"/>
  <c r="AOY11" i="7"/>
  <c r="AQX11" i="7"/>
  <c r="ATC11" i="7"/>
  <c r="AVM11" i="7"/>
  <c r="AVI11" i="7"/>
  <c r="AVE11" i="7"/>
  <c r="AVL11" i="7"/>
  <c r="AVH11" i="7"/>
  <c r="AVD11" i="7"/>
  <c r="AVA11" i="7" s="1"/>
  <c r="AVJ11" i="7"/>
  <c r="AXO11" i="7"/>
  <c r="AZN11" i="7"/>
  <c r="AZI11" i="7" s="1"/>
  <c r="BBS11" i="7"/>
  <c r="HQ12" i="7"/>
  <c r="HM12" i="7"/>
  <c r="HI12" i="7"/>
  <c r="HP12" i="7"/>
  <c r="HL12" i="7"/>
  <c r="HH12" i="7"/>
  <c r="HE12" i="7" s="1"/>
  <c r="HN12" i="7"/>
  <c r="JS12" i="7"/>
  <c r="LR12" i="7"/>
  <c r="NW12" i="7"/>
  <c r="QG12" i="7"/>
  <c r="QC12" i="7"/>
  <c r="PY12" i="7"/>
  <c r="QF12" i="7"/>
  <c r="QB12" i="7"/>
  <c r="PX12" i="7"/>
  <c r="QD12" i="7"/>
  <c r="RY12" i="7"/>
  <c r="SI12" i="7"/>
  <c r="UH12" i="7"/>
  <c r="WM12" i="7"/>
  <c r="YW12" i="7"/>
  <c r="YS12" i="7"/>
  <c r="YO12" i="7"/>
  <c r="YK12" i="7" s="1"/>
  <c r="YV12" i="7"/>
  <c r="YR12" i="7"/>
  <c r="YN12" i="7"/>
  <c r="YT12" i="7"/>
  <c r="AAY12" i="7"/>
  <c r="ACX12" i="7"/>
  <c r="AFC12" i="7"/>
  <c r="AHM12" i="7"/>
  <c r="AHI12" i="7"/>
  <c r="AHE12" i="7"/>
  <c r="AHL12" i="7"/>
  <c r="AHH12" i="7"/>
  <c r="AHD12" i="7"/>
  <c r="AHA12" i="7" s="1"/>
  <c r="AHJ12" i="7"/>
  <c r="AJO12" i="7"/>
  <c r="ALN12" i="7"/>
  <c r="ANS12" i="7"/>
  <c r="AQC12" i="7"/>
  <c r="APY12" i="7"/>
  <c r="APU12" i="7"/>
  <c r="APQ12" i="7" s="1"/>
  <c r="AQB12" i="7"/>
  <c r="APX12" i="7"/>
  <c r="APT12" i="7"/>
  <c r="APZ12" i="7"/>
  <c r="ASE12" i="7"/>
  <c r="AUD12" i="7"/>
  <c r="AWI12" i="7"/>
  <c r="AWC12" i="7" s="1"/>
  <c r="AYS12" i="7"/>
  <c r="AYO12" i="7"/>
  <c r="AYK12" i="7"/>
  <c r="AYR12" i="7"/>
  <c r="AYN12" i="7"/>
  <c r="AYJ12" i="7"/>
  <c r="AYG12" i="7" s="1"/>
  <c r="AYP12" i="7"/>
  <c r="BAK12" i="7"/>
  <c r="BAU12" i="7"/>
  <c r="GO13" i="7"/>
  <c r="GK13" i="7"/>
  <c r="GG13" i="7"/>
  <c r="GN13" i="7"/>
  <c r="GJ13" i="7"/>
  <c r="GF13" i="7"/>
  <c r="GC13" i="7" s="1"/>
  <c r="GL13" i="7"/>
  <c r="IQ13" i="7"/>
  <c r="KP13" i="7"/>
  <c r="MU13" i="7"/>
  <c r="PE13" i="7"/>
  <c r="PA13" i="7"/>
  <c r="OW13" i="7"/>
  <c r="PD13" i="7"/>
  <c r="OZ13" i="7"/>
  <c r="OV13" i="7"/>
  <c r="OS13" i="7" s="1"/>
  <c r="PB13" i="7"/>
  <c r="QW13" i="7"/>
  <c r="RG13" i="7"/>
  <c r="TF13" i="7"/>
  <c r="VK13" i="7"/>
  <c r="XU13" i="7"/>
  <c r="XQ13" i="7"/>
  <c r="XM13" i="7"/>
  <c r="XT13" i="7"/>
  <c r="XP13" i="7"/>
  <c r="XL13" i="7"/>
  <c r="XI13" i="7" s="1"/>
  <c r="XR13" i="7"/>
  <c r="ZW13" i="7"/>
  <c r="ABV13" i="7"/>
  <c r="AEA13" i="7"/>
  <c r="AGK13" i="7"/>
  <c r="AGG13" i="7"/>
  <c r="AGC13" i="7"/>
  <c r="AGJ13" i="7"/>
  <c r="AGF13" i="7"/>
  <c r="AGB13" i="7"/>
  <c r="AFY13" i="7" s="1"/>
  <c r="AGH13" i="7"/>
  <c r="AIM13" i="7"/>
  <c r="AKL13" i="7"/>
  <c r="AKG13" i="7" s="1"/>
  <c r="AMQ13" i="7"/>
  <c r="APA13" i="7"/>
  <c r="AOW13" i="7"/>
  <c r="AOS13" i="7"/>
  <c r="AOZ13" i="7"/>
  <c r="AOV13" i="7"/>
  <c r="AOR13" i="7"/>
  <c r="AOO13" i="7" s="1"/>
  <c r="AOX13" i="7"/>
  <c r="ARC13" i="7"/>
  <c r="ATB13" i="7"/>
  <c r="AVG13" i="7"/>
  <c r="AXQ13" i="7"/>
  <c r="AXM13" i="7"/>
  <c r="AXI13" i="7"/>
  <c r="AXP13" i="7"/>
  <c r="AXL13" i="7"/>
  <c r="AXH13" i="7"/>
  <c r="AXE13" i="7" s="1"/>
  <c r="AXN13" i="7"/>
  <c r="AZI13" i="7"/>
  <c r="AZS13" i="7"/>
  <c r="BBR13" i="7"/>
  <c r="HK14" i="7"/>
  <c r="JU14" i="7"/>
  <c r="JQ14" i="7"/>
  <c r="JM14" i="7"/>
  <c r="JT14" i="7"/>
  <c r="JP14" i="7"/>
  <c r="JI14" i="7" s="1"/>
  <c r="JL14" i="7"/>
  <c r="JR14" i="7"/>
  <c r="LW14" i="7"/>
  <c r="NV14" i="7"/>
  <c r="QA14" i="7"/>
  <c r="SK14" i="7"/>
  <c r="SG14" i="7"/>
  <c r="SC14" i="7"/>
  <c r="SJ14" i="7"/>
  <c r="SF14" i="7"/>
  <c r="SB14" i="7"/>
  <c r="RY14" i="7" s="1"/>
  <c r="SH14" i="7"/>
  <c r="UM14" i="7"/>
  <c r="WL14" i="7"/>
  <c r="WG14" i="7" s="1"/>
  <c r="YQ14" i="7"/>
  <c r="ABA14" i="7"/>
  <c r="AAW14" i="7"/>
  <c r="AAS14" i="7"/>
  <c r="AAZ14" i="7"/>
  <c r="AAV14" i="7"/>
  <c r="AAR14" i="7"/>
  <c r="AAO14" i="7" s="1"/>
  <c r="AAX14" i="7"/>
  <c r="ADC14" i="7"/>
  <c r="AFB14" i="7"/>
  <c r="AHG14" i="7"/>
  <c r="AJQ14" i="7"/>
  <c r="AJM14" i="7"/>
  <c r="AJI14" i="7"/>
  <c r="AJP14" i="7"/>
  <c r="AJE14" i="7" s="1"/>
  <c r="AJL14" i="7"/>
  <c r="AJH14" i="7"/>
  <c r="AJN14" i="7"/>
  <c r="ALI14" i="7"/>
  <c r="ALS14" i="7"/>
  <c r="ANR14" i="7"/>
  <c r="APW14" i="7"/>
  <c r="ASG14" i="7"/>
  <c r="ASC14" i="7"/>
  <c r="ARY14" i="7"/>
  <c r="ARU14" i="7" s="1"/>
  <c r="ASF14" i="7"/>
  <c r="ASB14" i="7"/>
  <c r="ARX14" i="7"/>
  <c r="ASD14" i="7"/>
  <c r="AUI14" i="7"/>
  <c r="AWH14" i="7"/>
  <c r="AYM14" i="7"/>
  <c r="BAW14" i="7"/>
  <c r="BAS14" i="7"/>
  <c r="BAO14" i="7"/>
  <c r="BAV14" i="7"/>
  <c r="BAR14" i="7"/>
  <c r="BAN14" i="7"/>
  <c r="BAK14" i="7" s="1"/>
  <c r="BAT14" i="7"/>
  <c r="GI15" i="7"/>
  <c r="IS15" i="7"/>
  <c r="IO15" i="7"/>
  <c r="IK15" i="7"/>
  <c r="IR15" i="7"/>
  <c r="IN15" i="7"/>
  <c r="IJ15" i="7"/>
  <c r="IG15" i="7" s="1"/>
  <c r="IP15" i="7"/>
  <c r="KU15" i="7"/>
  <c r="MT15" i="7"/>
  <c r="RF15" i="7"/>
  <c r="RH15" i="7"/>
  <c r="SG15" i="7"/>
  <c r="UC15" i="7"/>
  <c r="UI15" i="7"/>
  <c r="WQ15" i="7"/>
  <c r="WL15" i="7"/>
  <c r="ZV15" i="7"/>
  <c r="ZX15" i="7"/>
  <c r="AAW15" i="7"/>
  <c r="ACS15" i="7"/>
  <c r="ACY15" i="7"/>
  <c r="AFG15" i="7"/>
  <c r="AFB15" i="7"/>
  <c r="AIL15" i="7"/>
  <c r="AIN15" i="7"/>
  <c r="AJM15" i="7"/>
  <c r="ALI15" i="7"/>
  <c r="ALO15" i="7"/>
  <c r="ANW15" i="7"/>
  <c r="ANR15" i="7"/>
  <c r="ARB15" i="7"/>
  <c r="ARD15" i="7"/>
  <c r="ASC15" i="7"/>
  <c r="ATY15" i="7"/>
  <c r="AUE15" i="7"/>
  <c r="AWM15" i="7"/>
  <c r="AWH15" i="7"/>
  <c r="AZR15" i="7"/>
  <c r="AZT15" i="7"/>
  <c r="BAS15" i="7"/>
  <c r="IG16" i="7"/>
  <c r="JQ16" i="7"/>
  <c r="NY16" i="7"/>
  <c r="QW16" i="7"/>
  <c r="SG16" i="7"/>
  <c r="WO16" i="7"/>
  <c r="ZM16" i="7"/>
  <c r="AAW16" i="7"/>
  <c r="AFE16" i="7"/>
  <c r="AHL16" i="7"/>
  <c r="AJM16" i="7"/>
  <c r="AKP16" i="7"/>
  <c r="AMS16" i="7"/>
  <c r="ASF16" i="7"/>
  <c r="ASA16" i="7"/>
  <c r="ASB16" i="7"/>
  <c r="ASG16" i="7"/>
  <c r="ARY16" i="7"/>
  <c r="ARU16" i="7" s="1"/>
  <c r="AVL16" i="7"/>
  <c r="AVH16" i="7"/>
  <c r="AVD16" i="7"/>
  <c r="AVA16" i="7" s="1"/>
  <c r="AVK16" i="7"/>
  <c r="AVF16" i="7"/>
  <c r="AVG16" i="7"/>
  <c r="AVM16" i="7"/>
  <c r="AVE16" i="7"/>
  <c r="AYR16" i="7"/>
  <c r="BAS16" i="7"/>
  <c r="BBY16" i="7"/>
  <c r="QC17" i="7"/>
  <c r="SJ17" i="7"/>
  <c r="SF17" i="7"/>
  <c r="RY17" i="7" s="1"/>
  <c r="SB17" i="7"/>
  <c r="SI17" i="7"/>
  <c r="SE17" i="7"/>
  <c r="SK17" i="7"/>
  <c r="SC17" i="7"/>
  <c r="SD17" i="7"/>
  <c r="VQ17" i="7"/>
  <c r="VM17" i="7"/>
  <c r="VI17" i="7"/>
  <c r="VL17" i="7"/>
  <c r="VK17" i="7"/>
  <c r="VH17" i="7"/>
  <c r="YW17" i="7"/>
  <c r="AAZ17" i="7"/>
  <c r="AAV17" i="7"/>
  <c r="AAR17" i="7"/>
  <c r="AAY17" i="7"/>
  <c r="AAU17" i="7"/>
  <c r="ABA17" i="7"/>
  <c r="AAS17" i="7"/>
  <c r="AAW17" i="7"/>
  <c r="AAT17" i="7"/>
  <c r="AAO17" i="7" s="1"/>
  <c r="AEF17" i="7"/>
  <c r="AKR17" i="7"/>
  <c r="ALT17" i="7"/>
  <c r="ALP17" i="7"/>
  <c r="ALL17" i="7"/>
  <c r="ALS17" i="7"/>
  <c r="ALO17" i="7"/>
  <c r="ALN17" i="7"/>
  <c r="ALM17" i="7"/>
  <c r="ALI17" i="7" s="1"/>
  <c r="ALU17" i="7"/>
  <c r="AYG17" i="7"/>
  <c r="AYO17" i="7"/>
  <c r="BAV17" i="7"/>
  <c r="BAR17" i="7"/>
  <c r="BAN17" i="7"/>
  <c r="BAK17" i="7" s="1"/>
  <c r="BAU17" i="7"/>
  <c r="BAQ17" i="7"/>
  <c r="BAW17" i="7"/>
  <c r="BAO17" i="7"/>
  <c r="BAP17" i="7"/>
  <c r="IS18" i="7"/>
  <c r="MZ18" i="7"/>
  <c r="MV18" i="7"/>
  <c r="MR18" i="7"/>
  <c r="MY18" i="7"/>
  <c r="MU18" i="7"/>
  <c r="MO18" i="7" s="1"/>
  <c r="MX18" i="7"/>
  <c r="MS18" i="7"/>
  <c r="NA18" i="7"/>
  <c r="OC18" i="7"/>
  <c r="NY18" i="7"/>
  <c r="NU18" i="7"/>
  <c r="OB18" i="7"/>
  <c r="NT18" i="7"/>
  <c r="NQ18" i="7" s="1"/>
  <c r="OA18" i="7"/>
  <c r="NX18" i="7"/>
  <c r="VP18" i="7"/>
  <c r="VL18" i="7"/>
  <c r="VH18" i="7"/>
  <c r="VO18" i="7"/>
  <c r="VK18" i="7"/>
  <c r="VN18" i="7"/>
  <c r="VJ18" i="7"/>
  <c r="VI18" i="7"/>
  <c r="VE18" i="7" s="1"/>
  <c r="AHJ18" i="7"/>
  <c r="AHA18" i="7" s="1"/>
  <c r="ANV18" i="7"/>
  <c r="APW18" i="7"/>
  <c r="AQA18" i="7"/>
  <c r="APX18" i="7"/>
  <c r="ARB18" i="7"/>
  <c r="AVL18" i="7"/>
  <c r="AVH18" i="7"/>
  <c r="AVD18" i="7"/>
  <c r="AVK18" i="7"/>
  <c r="AVG18" i="7"/>
  <c r="AVA18" i="7" s="1"/>
  <c r="AVJ18" i="7"/>
  <c r="AVE18" i="7"/>
  <c r="AVM18" i="7"/>
  <c r="AWN18" i="7"/>
  <c r="AWF18" i="7"/>
  <c r="AWM18" i="7"/>
  <c r="AWJ18" i="7"/>
  <c r="MZ19" i="7"/>
  <c r="OB19" i="7"/>
  <c r="NX19" i="7"/>
  <c r="NT19" i="7"/>
  <c r="NQ19" i="7" s="1"/>
  <c r="OA19" i="7"/>
  <c r="NW19" i="7"/>
  <c r="NV19" i="7"/>
  <c r="NY19" i="7"/>
  <c r="NU19" i="7"/>
  <c r="SD19" i="7"/>
  <c r="UL19" i="7"/>
  <c r="AAW19" i="7"/>
  <c r="AMU19" i="7"/>
  <c r="ANV19" i="7"/>
  <c r="ATG19" i="7"/>
  <c r="AVL19" i="7"/>
  <c r="AWN19" i="7"/>
  <c r="AWJ19" i="7"/>
  <c r="AWF19" i="7"/>
  <c r="AWC19" i="7" s="1"/>
  <c r="AWM19" i="7"/>
  <c r="AWI19" i="7"/>
  <c r="AWH19" i="7"/>
  <c r="AWK19" i="7"/>
  <c r="AWG19" i="7"/>
  <c r="BAP19" i="7"/>
  <c r="HO20" i="7"/>
  <c r="JT20" i="7"/>
  <c r="KV20" i="7"/>
  <c r="KR20" i="7"/>
  <c r="KN20" i="7"/>
  <c r="KK20" i="7" s="1"/>
  <c r="KU20" i="7"/>
  <c r="KQ20" i="7"/>
  <c r="KP20" i="7"/>
  <c r="KS20" i="7"/>
  <c r="KO20" i="7"/>
  <c r="OX20" i="7"/>
  <c r="QW20" i="7"/>
  <c r="RF20" i="7"/>
  <c r="XQ20" i="7"/>
  <c r="ACV20" i="7"/>
  <c r="ACS20" i="7" s="1"/>
  <c r="AJO20" i="7"/>
  <c r="AKP20" i="7"/>
  <c r="AQA20" i="7"/>
  <c r="ASF20" i="7"/>
  <c r="ATH20" i="7"/>
  <c r="ATD20" i="7"/>
  <c r="ASZ20" i="7"/>
  <c r="ASW20" i="7" s="1"/>
  <c r="ATG20" i="7"/>
  <c r="ATC20" i="7"/>
  <c r="ATB20" i="7"/>
  <c r="ATE20" i="7"/>
  <c r="ATA20" i="7"/>
  <c r="AXJ20" i="7"/>
  <c r="AZR20" i="7"/>
  <c r="LR21" i="7"/>
  <c r="NZ21" i="7"/>
  <c r="UK21" i="7"/>
  <c r="ZP21" i="7"/>
  <c r="ZM21" i="7" s="1"/>
  <c r="AGI21" i="7"/>
  <c r="AHJ21" i="7"/>
  <c r="AMU21" i="7"/>
  <c r="AOZ21" i="7"/>
  <c r="AQB21" i="7"/>
  <c r="APX21" i="7"/>
  <c r="APT21" i="7"/>
  <c r="APQ21" i="7" s="1"/>
  <c r="AQA21" i="7"/>
  <c r="APW21" i="7"/>
  <c r="APV21" i="7"/>
  <c r="APY21" i="7"/>
  <c r="APU21" i="7"/>
  <c r="AUD21" i="7"/>
  <c r="AWL21" i="7"/>
  <c r="JS22" i="7"/>
  <c r="LX22" i="7"/>
  <c r="MZ22" i="7"/>
  <c r="MV22" i="7"/>
  <c r="MR22" i="7"/>
  <c r="MY22" i="7"/>
  <c r="MU22" i="7"/>
  <c r="MT22" i="7"/>
  <c r="MW22" i="7"/>
  <c r="MS22" i="7"/>
  <c r="MO22" i="7" s="1"/>
  <c r="RB22" i="7"/>
  <c r="TJ22" i="7"/>
  <c r="ABY22" i="7"/>
  <c r="ABW22" i="7"/>
  <c r="AUJ22" i="7"/>
  <c r="AUE22" i="7"/>
  <c r="ATY22" i="7" s="1"/>
  <c r="AUI22" i="7"/>
  <c r="AUC22" i="7"/>
  <c r="AUF22" i="7"/>
  <c r="AUG22" i="7"/>
  <c r="AUB22" i="7"/>
  <c r="GJ23" i="7"/>
  <c r="SK23" i="7"/>
  <c r="AJQ23" i="7"/>
  <c r="BAW23" i="7"/>
  <c r="MZ24" i="7"/>
  <c r="MV24" i="7"/>
  <c r="MR24" i="7"/>
  <c r="MX24" i="7"/>
  <c r="MS24" i="7"/>
  <c r="MO24" i="7" s="1"/>
  <c r="MW24" i="7"/>
  <c r="MU24" i="7"/>
  <c r="MT24" i="7"/>
  <c r="AEE24" i="7"/>
  <c r="AJO24" i="7"/>
  <c r="AJI24" i="7"/>
  <c r="AJM24" i="7"/>
  <c r="AJH24" i="7"/>
  <c r="AJK24" i="7"/>
  <c r="AJP24" i="7"/>
  <c r="AJL24" i="7"/>
  <c r="AJE24" i="7" s="1"/>
  <c r="ANW24" i="7"/>
  <c r="ANQ24" i="7"/>
  <c r="ANU24" i="7"/>
  <c r="ANP24" i="7"/>
  <c r="ANS24" i="7"/>
  <c r="ANY24" i="7"/>
  <c r="ANX24" i="7"/>
  <c r="AVL24" i="7"/>
  <c r="AVH24" i="7"/>
  <c r="AVD24" i="7"/>
  <c r="AVJ24" i="7"/>
  <c r="AVA24" i="7" s="1"/>
  <c r="AVE24" i="7"/>
  <c r="AVI24" i="7"/>
  <c r="AVG24" i="7"/>
  <c r="AVF24" i="7"/>
  <c r="HQ25" i="7"/>
  <c r="JS25" i="7"/>
  <c r="YU25" i="7"/>
  <c r="AAY25" i="7"/>
  <c r="AFI25" i="7"/>
  <c r="AFE25" i="7"/>
  <c r="AFA25" i="7"/>
  <c r="AFH25" i="7"/>
  <c r="AFD25" i="7"/>
  <c r="AEZ25" i="7"/>
  <c r="AEW25" i="7" s="1"/>
  <c r="AFB25" i="7"/>
  <c r="AFG25" i="7"/>
  <c r="AFF25" i="7"/>
  <c r="AFC25" i="7"/>
  <c r="ANV25" i="7"/>
  <c r="ARZ25" i="7"/>
  <c r="GM26" i="7"/>
  <c r="GI26" i="7"/>
  <c r="GL26" i="7"/>
  <c r="GG26" i="7"/>
  <c r="GK26" i="7"/>
  <c r="GF26" i="7"/>
  <c r="GC26" i="7" s="1"/>
  <c r="GJ26" i="7"/>
  <c r="GH26" i="7"/>
  <c r="GO26" i="7"/>
  <c r="GN26" i="7"/>
  <c r="WS29" i="7"/>
  <c r="WO29" i="7"/>
  <c r="WK29" i="7"/>
  <c r="WQ29" i="7"/>
  <c r="WM29" i="7"/>
  <c r="WR29" i="7"/>
  <c r="WJ29" i="7"/>
  <c r="WP29" i="7"/>
  <c r="WN29" i="7"/>
  <c r="WL29" i="7"/>
  <c r="WG29" i="7" s="1"/>
  <c r="UH7" i="7"/>
  <c r="UL7" i="7"/>
  <c r="WL7" i="7"/>
  <c r="WG7" i="7" s="1"/>
  <c r="WP7" i="7"/>
  <c r="YP7" i="7"/>
  <c r="YT7" i="7"/>
  <c r="AAT7" i="7"/>
  <c r="AAX7" i="7"/>
  <c r="AAO7" i="7" s="1"/>
  <c r="AFB7" i="7"/>
  <c r="AEW7" i="7" s="1"/>
  <c r="AFF7" i="7"/>
  <c r="ANV7" i="7"/>
  <c r="APV7" i="7"/>
  <c r="APQ7" i="7" s="1"/>
  <c r="APZ7" i="7"/>
  <c r="ASD7" i="7"/>
  <c r="AYL7" i="7"/>
  <c r="AYP7" i="7"/>
  <c r="BAP7" i="7"/>
  <c r="BAT7" i="7"/>
  <c r="GH8" i="7"/>
  <c r="GC8" i="7" s="1"/>
  <c r="GL8" i="7"/>
  <c r="IL8" i="7"/>
  <c r="IP8" i="7"/>
  <c r="OX8" i="7"/>
  <c r="OS8" i="7" s="1"/>
  <c r="PB8" i="7"/>
  <c r="RB8" i="7"/>
  <c r="RF8" i="7"/>
  <c r="TJ8" i="7"/>
  <c r="VJ8" i="7"/>
  <c r="VE8" i="7" s="1"/>
  <c r="VN8" i="7"/>
  <c r="ZV8" i="7"/>
  <c r="ABZ8" i="7"/>
  <c r="ADZ8" i="7"/>
  <c r="ADU8" i="7" s="1"/>
  <c r="AED8" i="7"/>
  <c r="AIH8" i="7"/>
  <c r="AIL8" i="7"/>
  <c r="AKL8" i="7"/>
  <c r="AKG8" i="7" s="1"/>
  <c r="AMP8" i="7"/>
  <c r="AMK8" i="7" s="1"/>
  <c r="AMT8" i="7"/>
  <c r="AOX8" i="7"/>
  <c r="ARB8" i="7"/>
  <c r="ATF8" i="7"/>
  <c r="AXN8" i="7"/>
  <c r="AZR8" i="7"/>
  <c r="BBR8" i="7"/>
  <c r="BBM8" i="7" s="1"/>
  <c r="HN9" i="7"/>
  <c r="JN9" i="7"/>
  <c r="JR9" i="7"/>
  <c r="LV9" i="7"/>
  <c r="SH9" i="7"/>
  <c r="UH9" i="7"/>
  <c r="UC9" i="7" s="1"/>
  <c r="UL9" i="7"/>
  <c r="ACX9" i="7"/>
  <c r="ACS9" i="7" s="1"/>
  <c r="ADB9" i="7"/>
  <c r="AFB9" i="7"/>
  <c r="AHF9" i="7"/>
  <c r="AHJ9" i="7"/>
  <c r="AHA9" i="7" s="1"/>
  <c r="AJJ9" i="7"/>
  <c r="AJN9" i="7"/>
  <c r="ALN9" i="7"/>
  <c r="ALI9" i="7" s="1"/>
  <c r="ALR9" i="7"/>
  <c r="ANR9" i="7"/>
  <c r="ANV9" i="7"/>
  <c r="APV9" i="7"/>
  <c r="APQ9" i="7" s="1"/>
  <c r="APZ9" i="7"/>
  <c r="ARZ9" i="7"/>
  <c r="ASD9" i="7"/>
  <c r="AUD9" i="7"/>
  <c r="ATY9" i="7" s="1"/>
  <c r="AUH9" i="7"/>
  <c r="AWH9" i="7"/>
  <c r="AWC9" i="7" s="1"/>
  <c r="AWL9" i="7"/>
  <c r="AYL9" i="7"/>
  <c r="AYG9" i="7" s="1"/>
  <c r="AYP9" i="7"/>
  <c r="BAP9" i="7"/>
  <c r="BAT9" i="7"/>
  <c r="GH10" i="7"/>
  <c r="GC10" i="7" s="1"/>
  <c r="GL10" i="7"/>
  <c r="IL10" i="7"/>
  <c r="IP10" i="7"/>
  <c r="KP10" i="7"/>
  <c r="KK10" i="7" s="1"/>
  <c r="KT10" i="7"/>
  <c r="MT10" i="7"/>
  <c r="MX10" i="7"/>
  <c r="OX10" i="7"/>
  <c r="OS10" i="7" s="1"/>
  <c r="PB10" i="7"/>
  <c r="RB10" i="7"/>
  <c r="QW10" i="7" s="1"/>
  <c r="RF10" i="7"/>
  <c r="TF10" i="7"/>
  <c r="TA10" i="7" s="1"/>
  <c r="TJ10" i="7"/>
  <c r="VJ10" i="7"/>
  <c r="VN10" i="7"/>
  <c r="XN10" i="7"/>
  <c r="XI10" i="7" s="1"/>
  <c r="XR10" i="7"/>
  <c r="ZR10" i="7"/>
  <c r="ZV10" i="7"/>
  <c r="ABV10" i="7"/>
  <c r="ABQ10" i="7" s="1"/>
  <c r="ABZ10" i="7"/>
  <c r="ADZ10" i="7"/>
  <c r="AED10" i="7"/>
  <c r="AGD10" i="7"/>
  <c r="AFY10" i="7" s="1"/>
  <c r="AGH10" i="7"/>
  <c r="AIH10" i="7"/>
  <c r="AIL10" i="7"/>
  <c r="AKL10" i="7"/>
  <c r="AKG10" i="7" s="1"/>
  <c r="AKP10" i="7"/>
  <c r="AMP10" i="7"/>
  <c r="AMT10" i="7"/>
  <c r="AOT10" i="7"/>
  <c r="AOO10" i="7" s="1"/>
  <c r="AOX10" i="7"/>
  <c r="AQX10" i="7"/>
  <c r="ARB10" i="7"/>
  <c r="ATB10" i="7"/>
  <c r="ASW10" i="7" s="1"/>
  <c r="ATF10" i="7"/>
  <c r="AVF10" i="7"/>
  <c r="AVJ10" i="7"/>
  <c r="AXJ10" i="7"/>
  <c r="AXN10" i="7"/>
  <c r="AZN10" i="7"/>
  <c r="AZR10" i="7"/>
  <c r="BBR10" i="7"/>
  <c r="BBM10" i="7" s="1"/>
  <c r="BBV10" i="7"/>
  <c r="HJ11" i="7"/>
  <c r="HN11" i="7"/>
  <c r="JN11" i="7"/>
  <c r="JI11" i="7" s="1"/>
  <c r="JR11" i="7"/>
  <c r="LR11" i="7"/>
  <c r="LV11" i="7"/>
  <c r="NV11" i="7"/>
  <c r="NQ11" i="7" s="1"/>
  <c r="NZ11" i="7"/>
  <c r="PZ11" i="7"/>
  <c r="QD11" i="7"/>
  <c r="SD11" i="7"/>
  <c r="RY11" i="7" s="1"/>
  <c r="SH11" i="7"/>
  <c r="UH11" i="7"/>
  <c r="UL11" i="7"/>
  <c r="WL11" i="7"/>
  <c r="WG11" i="7" s="1"/>
  <c r="WP11" i="7"/>
  <c r="YP11" i="7"/>
  <c r="YT11" i="7"/>
  <c r="AAT11" i="7"/>
  <c r="AAO11" i="7" s="1"/>
  <c r="AAX11" i="7"/>
  <c r="ACX11" i="7"/>
  <c r="ADB11" i="7"/>
  <c r="AFB11" i="7"/>
  <c r="AEW11" i="7" s="1"/>
  <c r="AFF11" i="7"/>
  <c r="AHF11" i="7"/>
  <c r="AHJ11" i="7"/>
  <c r="AJJ11" i="7"/>
  <c r="AJE11" i="7" s="1"/>
  <c r="AJN11" i="7"/>
  <c r="ALN11" i="7"/>
  <c r="ALR11" i="7"/>
  <c r="ANR11" i="7"/>
  <c r="ANV11" i="7"/>
  <c r="ANM11" i="7" s="1"/>
  <c r="APV11" i="7"/>
  <c r="APZ11" i="7"/>
  <c r="ARZ11" i="7"/>
  <c r="ARU11" i="7" s="1"/>
  <c r="ASD11" i="7"/>
  <c r="AUD11" i="7"/>
  <c r="AUH11" i="7"/>
  <c r="AWH11" i="7"/>
  <c r="AWL11" i="7"/>
  <c r="AWC11" i="7" s="1"/>
  <c r="AYL11" i="7"/>
  <c r="AYP11" i="7"/>
  <c r="BAP11" i="7"/>
  <c r="BAK11" i="7" s="1"/>
  <c r="BAT11" i="7"/>
  <c r="GH12" i="7"/>
  <c r="GL12" i="7"/>
  <c r="IL12" i="7"/>
  <c r="IP12" i="7"/>
  <c r="IG12" i="7" s="1"/>
  <c r="KP12" i="7"/>
  <c r="KT12" i="7"/>
  <c r="MT12" i="7"/>
  <c r="MX12" i="7"/>
  <c r="OX12" i="7"/>
  <c r="PB12" i="7"/>
  <c r="RB12" i="7"/>
  <c r="QW12" i="7" s="1"/>
  <c r="RF12" i="7"/>
  <c r="TF12" i="7"/>
  <c r="TJ12" i="7"/>
  <c r="VJ12" i="7"/>
  <c r="VE12" i="7" s="1"/>
  <c r="VN12" i="7"/>
  <c r="XN12" i="7"/>
  <c r="XR12" i="7"/>
  <c r="ZR12" i="7"/>
  <c r="ZM12" i="7" s="1"/>
  <c r="ZV12" i="7"/>
  <c r="ABV12" i="7"/>
  <c r="ABQ12" i="7" s="1"/>
  <c r="ABZ12" i="7"/>
  <c r="ADZ12" i="7"/>
  <c r="AED12" i="7"/>
  <c r="AGD12" i="7"/>
  <c r="AGH12" i="7"/>
  <c r="AIH12" i="7"/>
  <c r="AIC12" i="7" s="1"/>
  <c r="AIL12" i="7"/>
  <c r="AKL12" i="7"/>
  <c r="AKP12" i="7"/>
  <c r="AMP12" i="7"/>
  <c r="AMT12" i="7"/>
  <c r="AOT12" i="7"/>
  <c r="AOX12" i="7"/>
  <c r="AQX12" i="7"/>
  <c r="AQS12" i="7" s="1"/>
  <c r="ARB12" i="7"/>
  <c r="ATB12" i="7"/>
  <c r="ASW12" i="7" s="1"/>
  <c r="ATF12" i="7"/>
  <c r="AVF12" i="7"/>
  <c r="AVA12" i="7" s="1"/>
  <c r="AVJ12" i="7"/>
  <c r="AXJ12" i="7"/>
  <c r="AXN12" i="7"/>
  <c r="AZN12" i="7"/>
  <c r="AZR12" i="7"/>
  <c r="AZI12" i="7" s="1"/>
  <c r="BBR12" i="7"/>
  <c r="BBM12" i="7" s="1"/>
  <c r="BBV12" i="7"/>
  <c r="HJ13" i="7"/>
  <c r="HE13" i="7" s="1"/>
  <c r="HN13" i="7"/>
  <c r="JN13" i="7"/>
  <c r="JR13" i="7"/>
  <c r="LR13" i="7"/>
  <c r="LV13" i="7"/>
  <c r="LM13" i="7" s="1"/>
  <c r="NV13" i="7"/>
  <c r="NZ13" i="7"/>
  <c r="PZ13" i="7"/>
  <c r="PU13" i="7" s="1"/>
  <c r="QD13" i="7"/>
  <c r="SD13" i="7"/>
  <c r="SH13" i="7"/>
  <c r="UH13" i="7"/>
  <c r="UC13" i="7" s="1"/>
  <c r="UL13" i="7"/>
  <c r="WL13" i="7"/>
  <c r="WP13" i="7"/>
  <c r="YP13" i="7"/>
  <c r="YK13" i="7" s="1"/>
  <c r="YT13" i="7"/>
  <c r="AAT13" i="7"/>
  <c r="AAO13" i="7" s="1"/>
  <c r="AAX13" i="7"/>
  <c r="ACX13" i="7"/>
  <c r="ACS13" i="7" s="1"/>
  <c r="ADB13" i="7"/>
  <c r="AFB13" i="7"/>
  <c r="AFF13" i="7"/>
  <c r="AHF13" i="7"/>
  <c r="AHA13" i="7" s="1"/>
  <c r="AHJ13" i="7"/>
  <c r="AJJ13" i="7"/>
  <c r="AJN13" i="7"/>
  <c r="ALN13" i="7"/>
  <c r="ALI13" i="7" s="1"/>
  <c r="ALR13" i="7"/>
  <c r="ANR13" i="7"/>
  <c r="ANV13" i="7"/>
  <c r="APV13" i="7"/>
  <c r="APQ13" i="7" s="1"/>
  <c r="APZ13" i="7"/>
  <c r="ARZ13" i="7"/>
  <c r="ASD13" i="7"/>
  <c r="AUD13" i="7"/>
  <c r="ATY13" i="7" s="1"/>
  <c r="AUH13" i="7"/>
  <c r="AWH13" i="7"/>
  <c r="AWL13" i="7"/>
  <c r="AYL13" i="7"/>
  <c r="AYP13" i="7"/>
  <c r="BAP13" i="7"/>
  <c r="BAT13" i="7"/>
  <c r="GH14" i="7"/>
  <c r="GL14" i="7"/>
  <c r="GC14" i="7" s="1"/>
  <c r="IL14" i="7"/>
  <c r="IP14" i="7"/>
  <c r="KP14" i="7"/>
  <c r="KT14" i="7"/>
  <c r="MT14" i="7"/>
  <c r="MO14" i="7" s="1"/>
  <c r="MX14" i="7"/>
  <c r="OX14" i="7"/>
  <c r="OS14" i="7" s="1"/>
  <c r="PB14" i="7"/>
  <c r="RB14" i="7"/>
  <c r="RF14" i="7"/>
  <c r="TF14" i="7"/>
  <c r="TA14" i="7" s="1"/>
  <c r="TJ14" i="7"/>
  <c r="VJ14" i="7"/>
  <c r="VE14" i="7" s="1"/>
  <c r="VN14" i="7"/>
  <c r="XN14" i="7"/>
  <c r="XI14" i="7" s="1"/>
  <c r="XR14" i="7"/>
  <c r="ZR14" i="7"/>
  <c r="ZV14" i="7"/>
  <c r="ABV14" i="7"/>
  <c r="ABQ14" i="7" s="1"/>
  <c r="ABZ14" i="7"/>
  <c r="ADZ14" i="7"/>
  <c r="AED14" i="7"/>
  <c r="ADU14" i="7" s="1"/>
  <c r="AGD14" i="7"/>
  <c r="AFY14" i="7" s="1"/>
  <c r="AGH14" i="7"/>
  <c r="AIH14" i="7"/>
  <c r="AIL14" i="7"/>
  <c r="AKL14" i="7"/>
  <c r="AKG14" i="7" s="1"/>
  <c r="AKP14" i="7"/>
  <c r="AMP14" i="7"/>
  <c r="AMT14" i="7"/>
  <c r="AOT14" i="7"/>
  <c r="AOO14" i="7" s="1"/>
  <c r="AOX14" i="7"/>
  <c r="AQX14" i="7"/>
  <c r="ARB14" i="7"/>
  <c r="ATB14" i="7"/>
  <c r="ASW14" i="7" s="1"/>
  <c r="ATF14" i="7"/>
  <c r="AVF14" i="7"/>
  <c r="AVJ14" i="7"/>
  <c r="AXJ14" i="7"/>
  <c r="AXN14" i="7"/>
  <c r="AXE14" i="7" s="1"/>
  <c r="AZN14" i="7"/>
  <c r="AZR14" i="7"/>
  <c r="BBR14" i="7"/>
  <c r="BBV14" i="7"/>
  <c r="HJ15" i="7"/>
  <c r="HN15" i="7"/>
  <c r="JN15" i="7"/>
  <c r="JI15" i="7" s="1"/>
  <c r="JR15" i="7"/>
  <c r="LR15" i="7"/>
  <c r="LM15" i="7" s="1"/>
  <c r="LV15" i="7"/>
  <c r="OB15" i="7"/>
  <c r="NX15" i="7"/>
  <c r="NV15" i="7"/>
  <c r="OA15" i="7"/>
  <c r="GN16" i="7"/>
  <c r="GJ16" i="7"/>
  <c r="GF16" i="7"/>
  <c r="GI16" i="7"/>
  <c r="GO16" i="7"/>
  <c r="HL16" i="7"/>
  <c r="HQ16" i="7"/>
  <c r="KV16" i="7"/>
  <c r="KR16" i="7"/>
  <c r="KN16" i="7"/>
  <c r="KQ16" i="7"/>
  <c r="KW16" i="7"/>
  <c r="LT16" i="7"/>
  <c r="LY16" i="7"/>
  <c r="PD16" i="7"/>
  <c r="OZ16" i="7"/>
  <c r="OV16" i="7"/>
  <c r="OY16" i="7"/>
  <c r="PE16" i="7"/>
  <c r="QB16" i="7"/>
  <c r="QG16" i="7"/>
  <c r="TL16" i="7"/>
  <c r="TH16" i="7"/>
  <c r="TD16" i="7"/>
  <c r="TG16" i="7"/>
  <c r="TM16" i="7"/>
  <c r="UJ16" i="7"/>
  <c r="UO16" i="7"/>
  <c r="XT16" i="7"/>
  <c r="XP16" i="7"/>
  <c r="XL16" i="7"/>
  <c r="XO16" i="7"/>
  <c r="XU16" i="7"/>
  <c r="YR16" i="7"/>
  <c r="YW16" i="7"/>
  <c r="ACB16" i="7"/>
  <c r="ABX16" i="7"/>
  <c r="ABT16" i="7"/>
  <c r="ABW16" i="7"/>
  <c r="ACC16" i="7"/>
  <c r="ACZ16" i="7"/>
  <c r="ADE16" i="7"/>
  <c r="AGJ16" i="7"/>
  <c r="AGF16" i="7"/>
  <c r="AGB16" i="7"/>
  <c r="AGG16" i="7"/>
  <c r="AGE16" i="7"/>
  <c r="AIN16" i="7"/>
  <c r="AIJ16" i="7"/>
  <c r="AIF16" i="7"/>
  <c r="AIC16" i="7" s="1"/>
  <c r="AIM16" i="7"/>
  <c r="AIH16" i="7"/>
  <c r="AIK16" i="7"/>
  <c r="ALQ16" i="7"/>
  <c r="ALL16" i="7"/>
  <c r="ALS16" i="7"/>
  <c r="ANX16" i="7"/>
  <c r="ANS16" i="7"/>
  <c r="ANU16" i="7"/>
  <c r="AOZ16" i="7"/>
  <c r="AOV16" i="7"/>
  <c r="AOR16" i="7"/>
  <c r="AOO16" i="7" s="1"/>
  <c r="AOW16" i="7"/>
  <c r="AOU16" i="7"/>
  <c r="ARD16" i="7"/>
  <c r="AQZ16" i="7"/>
  <c r="AQV16" i="7"/>
  <c r="ARC16" i="7"/>
  <c r="AQX16" i="7"/>
  <c r="AQS16" i="7" s="1"/>
  <c r="ARA16" i="7"/>
  <c r="AUG16" i="7"/>
  <c r="AUB16" i="7"/>
  <c r="AUI16" i="7"/>
  <c r="AWN16" i="7"/>
  <c r="AWI16" i="7"/>
  <c r="AWK16" i="7"/>
  <c r="AXP16" i="7"/>
  <c r="AXL16" i="7"/>
  <c r="AXH16" i="7"/>
  <c r="AXM16" i="7"/>
  <c r="AXK16" i="7"/>
  <c r="AZT16" i="7"/>
  <c r="AZP16" i="7"/>
  <c r="AZL16" i="7"/>
  <c r="AZI16" i="7" s="1"/>
  <c r="AZS16" i="7"/>
  <c r="AZN16" i="7"/>
  <c r="AZQ16" i="7"/>
  <c r="HP17" i="7"/>
  <c r="HL17" i="7"/>
  <c r="HH17" i="7"/>
  <c r="HE17" i="7" s="1"/>
  <c r="HO17" i="7"/>
  <c r="HK17" i="7"/>
  <c r="HN17" i="7"/>
  <c r="HM17" i="7"/>
  <c r="JT17" i="7"/>
  <c r="JP17" i="7"/>
  <c r="JL17" i="7"/>
  <c r="JS17" i="7"/>
  <c r="JO17" i="7"/>
  <c r="JU17" i="7"/>
  <c r="JM17" i="7"/>
  <c r="JR17" i="7"/>
  <c r="NA17" i="7"/>
  <c r="MW17" i="7"/>
  <c r="MS17" i="7"/>
  <c r="MV17" i="7"/>
  <c r="MZ17" i="7"/>
  <c r="ACC17" i="7"/>
  <c r="ABY17" i="7"/>
  <c r="ABU17" i="7"/>
  <c r="ABW17" i="7"/>
  <c r="ACB17" i="7"/>
  <c r="ADD17" i="7"/>
  <c r="ACZ17" i="7"/>
  <c r="ACV17" i="7"/>
  <c r="ACS17" i="7" s="1"/>
  <c r="ADC17" i="7"/>
  <c r="ACY17" i="7"/>
  <c r="ACX17" i="7"/>
  <c r="ADB17" i="7"/>
  <c r="AIO17" i="7"/>
  <c r="AIK17" i="7"/>
  <c r="AIG17" i="7"/>
  <c r="AIN17" i="7"/>
  <c r="AIF17" i="7"/>
  <c r="AQB17" i="7"/>
  <c r="APX17" i="7"/>
  <c r="APT17" i="7"/>
  <c r="AQA17" i="7"/>
  <c r="APW17" i="7"/>
  <c r="APZ17" i="7"/>
  <c r="APY17" i="7"/>
  <c r="ASF17" i="7"/>
  <c r="ASB17" i="7"/>
  <c r="ARX17" i="7"/>
  <c r="ASE17" i="7"/>
  <c r="ASA17" i="7"/>
  <c r="ASG17" i="7"/>
  <c r="ARY17" i="7"/>
  <c r="ASD17" i="7"/>
  <c r="AVM17" i="7"/>
  <c r="AVI17" i="7"/>
  <c r="AVE17" i="7"/>
  <c r="AVH17" i="7"/>
  <c r="AVL17" i="7"/>
  <c r="GN18" i="7"/>
  <c r="GJ18" i="7"/>
  <c r="GF18" i="7"/>
  <c r="GM18" i="7"/>
  <c r="GI18" i="7"/>
  <c r="GO18" i="7"/>
  <c r="GG18" i="7"/>
  <c r="GL18" i="7"/>
  <c r="JU18" i="7"/>
  <c r="JQ18" i="7"/>
  <c r="JM18" i="7"/>
  <c r="JP18" i="7"/>
  <c r="JT18" i="7"/>
  <c r="YW18" i="7"/>
  <c r="YS18" i="7"/>
  <c r="YO18" i="7"/>
  <c r="YQ18" i="7"/>
  <c r="YV18" i="7"/>
  <c r="ZX18" i="7"/>
  <c r="ZT18" i="7"/>
  <c r="ZP18" i="7"/>
  <c r="ZM18" i="7" s="1"/>
  <c r="ZW18" i="7"/>
  <c r="ZS18" i="7"/>
  <c r="ZR18" i="7"/>
  <c r="ZV18" i="7"/>
  <c r="AFI18" i="7"/>
  <c r="AFE18" i="7"/>
  <c r="AFA18" i="7"/>
  <c r="AFH18" i="7"/>
  <c r="AEW18" i="7" s="1"/>
  <c r="AEZ18" i="7"/>
  <c r="AMV18" i="7"/>
  <c r="AMR18" i="7"/>
  <c r="AMN18" i="7"/>
  <c r="AMU18" i="7"/>
  <c r="AMQ18" i="7"/>
  <c r="AMT18" i="7"/>
  <c r="AMS18" i="7"/>
  <c r="AOZ18" i="7"/>
  <c r="AOV18" i="7"/>
  <c r="AOR18" i="7"/>
  <c r="AOY18" i="7"/>
  <c r="AOU18" i="7"/>
  <c r="APA18" i="7"/>
  <c r="AOS18" i="7"/>
  <c r="AOX18" i="7"/>
  <c r="ASB18" i="7"/>
  <c r="ASF18" i="7"/>
  <c r="JT19" i="7"/>
  <c r="JP19" i="7"/>
  <c r="JL19" i="7"/>
  <c r="JS19" i="7"/>
  <c r="JO19" i="7"/>
  <c r="JR19" i="7"/>
  <c r="JQ19" i="7"/>
  <c r="LX19" i="7"/>
  <c r="LT19" i="7"/>
  <c r="LP19" i="7"/>
  <c r="LW19" i="7"/>
  <c r="LS19" i="7"/>
  <c r="LY19" i="7"/>
  <c r="LQ19" i="7"/>
  <c r="LV19" i="7"/>
  <c r="OZ19" i="7"/>
  <c r="PD19" i="7"/>
  <c r="AEA19" i="7"/>
  <c r="AEF19" i="7"/>
  <c r="AFH19" i="7"/>
  <c r="AFD19" i="7"/>
  <c r="AEZ19" i="7"/>
  <c r="AEW19" i="7" s="1"/>
  <c r="AFG19" i="7"/>
  <c r="AFC19" i="7"/>
  <c r="AFB19" i="7"/>
  <c r="AFF19" i="7"/>
  <c r="AKR19" i="7"/>
  <c r="AKJ19" i="7"/>
  <c r="AKG19" i="7" s="1"/>
  <c r="ASF19" i="7"/>
  <c r="ASB19" i="7"/>
  <c r="ARX19" i="7"/>
  <c r="ASE19" i="7"/>
  <c r="ASA19" i="7"/>
  <c r="ASD19" i="7"/>
  <c r="ASC19" i="7"/>
  <c r="AUJ19" i="7"/>
  <c r="AUF19" i="7"/>
  <c r="AUB19" i="7"/>
  <c r="AUI19" i="7"/>
  <c r="AUE19" i="7"/>
  <c r="AUK19" i="7"/>
  <c r="AUC19" i="7"/>
  <c r="AUH19" i="7"/>
  <c r="AXL19" i="7"/>
  <c r="AXP19" i="7"/>
  <c r="GN20" i="7"/>
  <c r="GJ20" i="7"/>
  <c r="GF20" i="7"/>
  <c r="GM20" i="7"/>
  <c r="GI20" i="7"/>
  <c r="GL20" i="7"/>
  <c r="GK20" i="7"/>
  <c r="IR20" i="7"/>
  <c r="IN20" i="7"/>
  <c r="IJ20" i="7"/>
  <c r="IQ20" i="7"/>
  <c r="IM20" i="7"/>
  <c r="IS20" i="7"/>
  <c r="IK20" i="7"/>
  <c r="IP20" i="7"/>
  <c r="LT20" i="7"/>
  <c r="LX20" i="7"/>
  <c r="AAO20" i="7"/>
  <c r="AAU20" i="7"/>
  <c r="AAZ20" i="7"/>
  <c r="ACB20" i="7"/>
  <c r="ABX20" i="7"/>
  <c r="ABT20" i="7"/>
  <c r="ACA20" i="7"/>
  <c r="ABW20" i="7"/>
  <c r="ABV20" i="7"/>
  <c r="ABQ20" i="7" s="1"/>
  <c r="ABZ20" i="7"/>
  <c r="AHL20" i="7"/>
  <c r="AHD20" i="7"/>
  <c r="AOZ20" i="7"/>
  <c r="AOV20" i="7"/>
  <c r="AOR20" i="7"/>
  <c r="AOY20" i="7"/>
  <c r="AOU20" i="7"/>
  <c r="AOX20" i="7"/>
  <c r="AOW20" i="7"/>
  <c r="ARD20" i="7"/>
  <c r="AQZ20" i="7"/>
  <c r="AQV20" i="7"/>
  <c r="ARC20" i="7"/>
  <c r="AQY20" i="7"/>
  <c r="ARE20" i="7"/>
  <c r="AQW20" i="7"/>
  <c r="ARB20" i="7"/>
  <c r="AUF20" i="7"/>
  <c r="AUJ20" i="7"/>
  <c r="IN21" i="7"/>
  <c r="IR21" i="7"/>
  <c r="XO21" i="7"/>
  <c r="XT21" i="7"/>
  <c r="YV21" i="7"/>
  <c r="YR21" i="7"/>
  <c r="YN21" i="7"/>
  <c r="YK21" i="7" s="1"/>
  <c r="YU21" i="7"/>
  <c r="YQ21" i="7"/>
  <c r="YP21" i="7"/>
  <c r="YT21" i="7"/>
  <c r="AEF21" i="7"/>
  <c r="ADX21" i="7"/>
  <c r="ADU21" i="7" s="1"/>
  <c r="ALT21" i="7"/>
  <c r="ALP21" i="7"/>
  <c r="ALL21" i="7"/>
  <c r="ALS21" i="7"/>
  <c r="ALO21" i="7"/>
  <c r="ALR21" i="7"/>
  <c r="ALQ21" i="7"/>
  <c r="ANX21" i="7"/>
  <c r="ANT21" i="7"/>
  <c r="ANP21" i="7"/>
  <c r="ANW21" i="7"/>
  <c r="ANS21" i="7"/>
  <c r="ANY21" i="7"/>
  <c r="ANQ21" i="7"/>
  <c r="ANV21" i="7"/>
  <c r="AQZ21" i="7"/>
  <c r="ARD21" i="7"/>
  <c r="IR22" i="7"/>
  <c r="IN22" i="7"/>
  <c r="IJ22" i="7"/>
  <c r="IQ22" i="7"/>
  <c r="IM22" i="7"/>
  <c r="IP22" i="7"/>
  <c r="IO22" i="7"/>
  <c r="KV22" i="7"/>
  <c r="KR22" i="7"/>
  <c r="KN22" i="7"/>
  <c r="KU22" i="7"/>
  <c r="KQ22" i="7"/>
  <c r="KW22" i="7"/>
  <c r="KO22" i="7"/>
  <c r="KT22" i="7"/>
  <c r="NX22" i="7"/>
  <c r="OB22" i="7"/>
  <c r="XT22" i="7"/>
  <c r="XP22" i="7"/>
  <c r="XL22" i="7"/>
  <c r="XS22" i="7"/>
  <c r="XN22" i="7"/>
  <c r="XR22" i="7"/>
  <c r="XM22" i="7"/>
  <c r="XO22" i="7"/>
  <c r="AOZ22" i="7"/>
  <c r="AOV22" i="7"/>
  <c r="AOR22" i="7"/>
  <c r="AOY22" i="7"/>
  <c r="AOT22" i="7"/>
  <c r="AOX22" i="7"/>
  <c r="AOS22" i="7"/>
  <c r="AOU22" i="7"/>
  <c r="JT23" i="7"/>
  <c r="JP23" i="7"/>
  <c r="JL23" i="7"/>
  <c r="JS23" i="7"/>
  <c r="JI23" i="7" s="1"/>
  <c r="JN23" i="7"/>
  <c r="JR23" i="7"/>
  <c r="JM23" i="7"/>
  <c r="JU23" i="7"/>
  <c r="OB23" i="7"/>
  <c r="NX23" i="7"/>
  <c r="NT23" i="7"/>
  <c r="OA23" i="7"/>
  <c r="NV23" i="7"/>
  <c r="NZ23" i="7"/>
  <c r="NU23" i="7"/>
  <c r="NY23" i="7"/>
  <c r="AAZ23" i="7"/>
  <c r="AAV23" i="7"/>
  <c r="AAR23" i="7"/>
  <c r="AAO23" i="7" s="1"/>
  <c r="AAY23" i="7"/>
  <c r="AAT23" i="7"/>
  <c r="AAX23" i="7"/>
  <c r="AAS23" i="7"/>
  <c r="ABA23" i="7"/>
  <c r="AFH23" i="7"/>
  <c r="AFD23" i="7"/>
  <c r="AEZ23" i="7"/>
  <c r="AEW23" i="7" s="1"/>
  <c r="AFG23" i="7"/>
  <c r="AFB23" i="7"/>
  <c r="AFF23" i="7"/>
  <c r="AFA23" i="7"/>
  <c r="AFE23" i="7"/>
  <c r="ASF23" i="7"/>
  <c r="ASB23" i="7"/>
  <c r="ARX23" i="7"/>
  <c r="ASE23" i="7"/>
  <c r="ARU23" i="7" s="1"/>
  <c r="ARZ23" i="7"/>
  <c r="ASD23" i="7"/>
  <c r="ARY23" i="7"/>
  <c r="ASG23" i="7"/>
  <c r="AWN23" i="7"/>
  <c r="AWJ23" i="7"/>
  <c r="AWF23" i="7"/>
  <c r="AWC23" i="7" s="1"/>
  <c r="AWM23" i="7"/>
  <c r="AWH23" i="7"/>
  <c r="AWL23" i="7"/>
  <c r="AWG23" i="7"/>
  <c r="AWK23" i="7"/>
  <c r="IR24" i="7"/>
  <c r="IN24" i="7"/>
  <c r="IJ24" i="7"/>
  <c r="IP24" i="7"/>
  <c r="IG24" i="7" s="1"/>
  <c r="IK24" i="7"/>
  <c r="IO24" i="7"/>
  <c r="IM24" i="7"/>
  <c r="IS24" i="7"/>
  <c r="OA24" i="7"/>
  <c r="NU24" i="7"/>
  <c r="NQ24" i="7"/>
  <c r="NY24" i="7"/>
  <c r="NT24" i="7"/>
  <c r="NW24" i="7"/>
  <c r="ZX24" i="7"/>
  <c r="ZT24" i="7"/>
  <c r="ZP24" i="7"/>
  <c r="ZV24" i="7"/>
  <c r="ZQ24" i="7"/>
  <c r="ZM24" i="7" s="1"/>
  <c r="ZU24" i="7"/>
  <c r="ZS24" i="7"/>
  <c r="ZY24" i="7"/>
  <c r="AFG24" i="7"/>
  <c r="AFA24" i="7"/>
  <c r="AFE24" i="7"/>
  <c r="AEZ24" i="7"/>
  <c r="AFC24" i="7"/>
  <c r="ARD24" i="7"/>
  <c r="AQZ24" i="7"/>
  <c r="AQV24" i="7"/>
  <c r="ARB24" i="7"/>
  <c r="AQW24" i="7"/>
  <c r="AQS24" i="7" s="1"/>
  <c r="ARA24" i="7"/>
  <c r="AQY24" i="7"/>
  <c r="ARE24" i="7"/>
  <c r="AWM24" i="7"/>
  <c r="AWG24" i="7"/>
  <c r="AWK24" i="7"/>
  <c r="AWF24" i="7"/>
  <c r="AWC24" i="7" s="1"/>
  <c r="AWI24" i="7"/>
  <c r="ZW26" i="7"/>
  <c r="ZS26" i="7"/>
  <c r="ZU26" i="7"/>
  <c r="ZP26" i="7"/>
  <c r="ZY26" i="7"/>
  <c r="ZT26" i="7"/>
  <c r="ZR26" i="7"/>
  <c r="ZQ26" i="7"/>
  <c r="ZM26" i="7" s="1"/>
  <c r="ZV26" i="7"/>
  <c r="PE30" i="7"/>
  <c r="PA30" i="7"/>
  <c r="OW30" i="7"/>
  <c r="PC30" i="7"/>
  <c r="OX30" i="7"/>
  <c r="OS30" i="7" s="1"/>
  <c r="OZ30" i="7"/>
  <c r="OY30" i="7"/>
  <c r="OV30" i="7"/>
  <c r="PB30" i="7"/>
  <c r="PD30" i="7"/>
  <c r="AEG30" i="7"/>
  <c r="AEC30" i="7"/>
  <c r="ADY30" i="7"/>
  <c r="AEE30" i="7"/>
  <c r="AEA30" i="7"/>
  <c r="AED30" i="7"/>
  <c r="ADZ30" i="7"/>
  <c r="AEB30" i="7"/>
  <c r="ADX30" i="7"/>
  <c r="ADU30" i="7" s="1"/>
  <c r="AEF30" i="7"/>
  <c r="SD7" i="7"/>
  <c r="RY7" i="7" s="1"/>
  <c r="SH7" i="7"/>
  <c r="ACX7" i="7"/>
  <c r="ADB7" i="7"/>
  <c r="AHF7" i="7"/>
  <c r="AHA7" i="7" s="1"/>
  <c r="AHJ7" i="7"/>
  <c r="AJJ7" i="7"/>
  <c r="AJN7" i="7"/>
  <c r="AJE7" i="7" s="1"/>
  <c r="ALN7" i="7"/>
  <c r="ALI7" i="7" s="1"/>
  <c r="ALR7" i="7"/>
  <c r="ANR7" i="7"/>
  <c r="ARZ7" i="7"/>
  <c r="ARU7" i="7" s="1"/>
  <c r="AUD7" i="7"/>
  <c r="ATY7" i="7" s="1"/>
  <c r="AUH7" i="7"/>
  <c r="AWH7" i="7"/>
  <c r="AWC7" i="7" s="1"/>
  <c r="AWL7" i="7"/>
  <c r="KP8" i="7"/>
  <c r="KK8" i="7" s="1"/>
  <c r="KT8" i="7"/>
  <c r="MT8" i="7"/>
  <c r="MO8" i="7" s="1"/>
  <c r="MX8" i="7"/>
  <c r="TF8" i="7"/>
  <c r="TA8" i="7" s="1"/>
  <c r="XN8" i="7"/>
  <c r="XR8" i="7"/>
  <c r="ZR8" i="7"/>
  <c r="ABV8" i="7"/>
  <c r="ABQ8" i="7" s="1"/>
  <c r="AGD8" i="7"/>
  <c r="AGH8" i="7"/>
  <c r="AKP8" i="7"/>
  <c r="AOT8" i="7"/>
  <c r="AOO8" i="7" s="1"/>
  <c r="AQX8" i="7"/>
  <c r="ATB8" i="7"/>
  <c r="ASW8" i="7" s="1"/>
  <c r="AVF8" i="7"/>
  <c r="AVJ8" i="7"/>
  <c r="AVA8" i="7" s="1"/>
  <c r="AXJ8" i="7"/>
  <c r="AXE8" i="7" s="1"/>
  <c r="AZN8" i="7"/>
  <c r="AZI8" i="7" s="1"/>
  <c r="BBV8" i="7"/>
  <c r="HJ9" i="7"/>
  <c r="HE9" i="7" s="1"/>
  <c r="LR9" i="7"/>
  <c r="NV9" i="7"/>
  <c r="NQ9" i="7" s="1"/>
  <c r="NZ9" i="7"/>
  <c r="PZ9" i="7"/>
  <c r="PU9" i="7" s="1"/>
  <c r="QD9" i="7"/>
  <c r="SD9" i="7"/>
  <c r="WL9" i="7"/>
  <c r="WP9" i="7"/>
  <c r="WG9" i="7" s="1"/>
  <c r="YP9" i="7"/>
  <c r="YT9" i="7"/>
  <c r="AAT9" i="7"/>
  <c r="AAX9" i="7"/>
  <c r="AFF9" i="7"/>
  <c r="SE7" i="7"/>
  <c r="UI7" i="7"/>
  <c r="UC7" i="7" s="1"/>
  <c r="WM7" i="7"/>
  <c r="YQ7" i="7"/>
  <c r="AAU7" i="7"/>
  <c r="ACY7" i="7"/>
  <c r="AFC7" i="7"/>
  <c r="AHG7" i="7"/>
  <c r="AJK7" i="7"/>
  <c r="ALO7" i="7"/>
  <c r="ANS7" i="7"/>
  <c r="ANM7" i="7" s="1"/>
  <c r="APW7" i="7"/>
  <c r="ASA7" i="7"/>
  <c r="AUE7" i="7"/>
  <c r="AWI7" i="7"/>
  <c r="AYM7" i="7"/>
  <c r="BAQ7" i="7"/>
  <c r="GI8" i="7"/>
  <c r="IM8" i="7"/>
  <c r="IG8" i="7" s="1"/>
  <c r="KQ8" i="7"/>
  <c r="MU8" i="7"/>
  <c r="OY8" i="7"/>
  <c r="RC8" i="7"/>
  <c r="QW8" i="7" s="1"/>
  <c r="TG8" i="7"/>
  <c r="VK8" i="7"/>
  <c r="XO8" i="7"/>
  <c r="ZS8" i="7"/>
  <c r="ZM8" i="7" s="1"/>
  <c r="ABW8" i="7"/>
  <c r="AEA8" i="7"/>
  <c r="AGE8" i="7"/>
  <c r="AFY8" i="7" s="1"/>
  <c r="AII8" i="7"/>
  <c r="AIC8" i="7" s="1"/>
  <c r="AKM8" i="7"/>
  <c r="AMQ8" i="7"/>
  <c r="AOU8" i="7"/>
  <c r="AQY8" i="7"/>
  <c r="AQS8" i="7" s="1"/>
  <c r="ATC8" i="7"/>
  <c r="AVG8" i="7"/>
  <c r="AXK8" i="7"/>
  <c r="AZO8" i="7"/>
  <c r="BBS8" i="7"/>
  <c r="HK9" i="7"/>
  <c r="JO9" i="7"/>
  <c r="LS9" i="7"/>
  <c r="LM9" i="7" s="1"/>
  <c r="NW9" i="7"/>
  <c r="QA9" i="7"/>
  <c r="SE9" i="7"/>
  <c r="UI9" i="7"/>
  <c r="WM9" i="7"/>
  <c r="YQ9" i="7"/>
  <c r="AAU9" i="7"/>
  <c r="ACY9" i="7"/>
  <c r="AFC9" i="7"/>
  <c r="AHG9" i="7"/>
  <c r="AJK9" i="7"/>
  <c r="ALO9" i="7"/>
  <c r="ANS9" i="7"/>
  <c r="APW9" i="7"/>
  <c r="ASA9" i="7"/>
  <c r="AUE9" i="7"/>
  <c r="AWI9" i="7"/>
  <c r="AYM9" i="7"/>
  <c r="BAQ9" i="7"/>
  <c r="GI10" i="7"/>
  <c r="IM10" i="7"/>
  <c r="KQ10" i="7"/>
  <c r="MU10" i="7"/>
  <c r="OY10" i="7"/>
  <c r="RC10" i="7"/>
  <c r="TG10" i="7"/>
  <c r="VK10" i="7"/>
  <c r="XO10" i="7"/>
  <c r="ZS10" i="7"/>
  <c r="ABW10" i="7"/>
  <c r="AEA10" i="7"/>
  <c r="AGE10" i="7"/>
  <c r="AII10" i="7"/>
  <c r="AKM10" i="7"/>
  <c r="AMQ10" i="7"/>
  <c r="AOU10" i="7"/>
  <c r="AQY10" i="7"/>
  <c r="ATC10" i="7"/>
  <c r="AVG10" i="7"/>
  <c r="AXK10" i="7"/>
  <c r="AXE10" i="7" s="1"/>
  <c r="AZO10" i="7"/>
  <c r="BBS10" i="7"/>
  <c r="HK11" i="7"/>
  <c r="HE11" i="7" s="1"/>
  <c r="JO11" i="7"/>
  <c r="LS11" i="7"/>
  <c r="NW11" i="7"/>
  <c r="QA11" i="7"/>
  <c r="SE11" i="7"/>
  <c r="UI11" i="7"/>
  <c r="WM11" i="7"/>
  <c r="YQ11" i="7"/>
  <c r="YK11" i="7" s="1"/>
  <c r="AAU11" i="7"/>
  <c r="ACY11" i="7"/>
  <c r="AFC11" i="7"/>
  <c r="AHG11" i="7"/>
  <c r="AHA11" i="7" s="1"/>
  <c r="AJK11" i="7"/>
  <c r="ALO11" i="7"/>
  <c r="ANS11" i="7"/>
  <c r="APW11" i="7"/>
  <c r="APQ11" i="7" s="1"/>
  <c r="ASA11" i="7"/>
  <c r="AUE11" i="7"/>
  <c r="AWI11" i="7"/>
  <c r="AYM11" i="7"/>
  <c r="AYG11" i="7" s="1"/>
  <c r="BAQ11" i="7"/>
  <c r="GI12" i="7"/>
  <c r="IM12" i="7"/>
  <c r="KQ12" i="7"/>
  <c r="KK12" i="7" s="1"/>
  <c r="MU12" i="7"/>
  <c r="MO12" i="7" s="1"/>
  <c r="OY12" i="7"/>
  <c r="RC12" i="7"/>
  <c r="TG12" i="7"/>
  <c r="TA12" i="7" s="1"/>
  <c r="VK12" i="7"/>
  <c r="XO12" i="7"/>
  <c r="ZS12" i="7"/>
  <c r="ABW12" i="7"/>
  <c r="AEA12" i="7"/>
  <c r="ADU12" i="7" s="1"/>
  <c r="AGE12" i="7"/>
  <c r="AII12" i="7"/>
  <c r="AKM12" i="7"/>
  <c r="AKG12" i="7" s="1"/>
  <c r="AMQ12" i="7"/>
  <c r="AMK12" i="7" s="1"/>
  <c r="AOU12" i="7"/>
  <c r="AQY12" i="7"/>
  <c r="ATC12" i="7"/>
  <c r="AVG12" i="7"/>
  <c r="AXK12" i="7"/>
  <c r="AZO12" i="7"/>
  <c r="BBS12" i="7"/>
  <c r="HK13" i="7"/>
  <c r="JO13" i="7"/>
  <c r="LS13" i="7"/>
  <c r="NW13" i="7"/>
  <c r="QA13" i="7"/>
  <c r="SE13" i="7"/>
  <c r="UI13" i="7"/>
  <c r="WM13" i="7"/>
  <c r="YQ13" i="7"/>
  <c r="AAU13" i="7"/>
  <c r="ACY13" i="7"/>
  <c r="AFC13" i="7"/>
  <c r="AHG13" i="7"/>
  <c r="AJK13" i="7"/>
  <c r="ALO13" i="7"/>
  <c r="ANS13" i="7"/>
  <c r="APW13" i="7"/>
  <c r="ASA13" i="7"/>
  <c r="AUE13" i="7"/>
  <c r="AWI13" i="7"/>
  <c r="AYM13" i="7"/>
  <c r="AYG13" i="7" s="1"/>
  <c r="BAQ13" i="7"/>
  <c r="GI14" i="7"/>
  <c r="IM14" i="7"/>
  <c r="KQ14" i="7"/>
  <c r="KK14" i="7" s="1"/>
  <c r="MU14" i="7"/>
  <c r="OY14" i="7"/>
  <c r="RC14" i="7"/>
  <c r="TG14" i="7"/>
  <c r="VK14" i="7"/>
  <c r="XO14" i="7"/>
  <c r="ZS14" i="7"/>
  <c r="ABW14" i="7"/>
  <c r="AEA14" i="7"/>
  <c r="AGE14" i="7"/>
  <c r="AII14" i="7"/>
  <c r="AKM14" i="7"/>
  <c r="AMQ14" i="7"/>
  <c r="AOU14" i="7"/>
  <c r="AQY14" i="7"/>
  <c r="ATC14" i="7"/>
  <c r="AVG14" i="7"/>
  <c r="AXK14" i="7"/>
  <c r="AZO14" i="7"/>
  <c r="BBS14" i="7"/>
  <c r="BBM14" i="7" s="1"/>
  <c r="HK15" i="7"/>
  <c r="JO15" i="7"/>
  <c r="LS15" i="7"/>
  <c r="NW15" i="7"/>
  <c r="NQ15" i="7" s="1"/>
  <c r="OC15" i="7"/>
  <c r="OZ15" i="7"/>
  <c r="SJ15" i="7"/>
  <c r="SF15" i="7"/>
  <c r="RY15" i="7" s="1"/>
  <c r="SB15" i="7"/>
  <c r="SE15" i="7"/>
  <c r="SK15" i="7"/>
  <c r="TH15" i="7"/>
  <c r="TA15" i="7" s="1"/>
  <c r="WR15" i="7"/>
  <c r="WN15" i="7"/>
  <c r="WJ15" i="7"/>
  <c r="WM15" i="7"/>
  <c r="WG15" i="7" s="1"/>
  <c r="WS15" i="7"/>
  <c r="XP15" i="7"/>
  <c r="AAZ15" i="7"/>
  <c r="AAV15" i="7"/>
  <c r="AAO15" i="7" s="1"/>
  <c r="AAR15" i="7"/>
  <c r="AAU15" i="7"/>
  <c r="ABA15" i="7"/>
  <c r="ABX15" i="7"/>
  <c r="ABQ15" i="7" s="1"/>
  <c r="AFH15" i="7"/>
  <c r="AFD15" i="7"/>
  <c r="AEZ15" i="7"/>
  <c r="AFC15" i="7"/>
  <c r="AEW15" i="7" s="1"/>
  <c r="AFI15" i="7"/>
  <c r="AGF15" i="7"/>
  <c r="AJP15" i="7"/>
  <c r="AJL15" i="7"/>
  <c r="AJH15" i="7"/>
  <c r="AJE15" i="7" s="1"/>
  <c r="AJK15" i="7"/>
  <c r="AJQ15" i="7"/>
  <c r="AKN15" i="7"/>
  <c r="ANX15" i="7"/>
  <c r="ANT15" i="7"/>
  <c r="ANP15" i="7"/>
  <c r="ANS15" i="7"/>
  <c r="ANM15" i="7" s="1"/>
  <c r="ANY15" i="7"/>
  <c r="AOV15" i="7"/>
  <c r="ASF15" i="7"/>
  <c r="ASB15" i="7"/>
  <c r="ARX15" i="7"/>
  <c r="ASA15" i="7"/>
  <c r="ARU15" i="7" s="1"/>
  <c r="ASG15" i="7"/>
  <c r="ATD15" i="7"/>
  <c r="ASW15" i="7" s="1"/>
  <c r="AWN15" i="7"/>
  <c r="AWJ15" i="7"/>
  <c r="AWF15" i="7"/>
  <c r="AWI15" i="7"/>
  <c r="AWC15" i="7" s="1"/>
  <c r="AWO15" i="7"/>
  <c r="AXL15" i="7"/>
  <c r="BAV15" i="7"/>
  <c r="BAR15" i="7"/>
  <c r="BAK15" i="7" s="1"/>
  <c r="BAN15" i="7"/>
  <c r="BAQ15" i="7"/>
  <c r="BAW15" i="7"/>
  <c r="BBT15" i="7"/>
  <c r="BBM15" i="7" s="1"/>
  <c r="GK16" i="7"/>
  <c r="HH16" i="7"/>
  <c r="JR16" i="7"/>
  <c r="KS16" i="7"/>
  <c r="LP16" i="7"/>
  <c r="NZ16" i="7"/>
  <c r="PA16" i="7"/>
  <c r="PX16" i="7"/>
  <c r="PU16" i="7" s="1"/>
  <c r="SH16" i="7"/>
  <c r="TI16" i="7"/>
  <c r="UF16" i="7"/>
  <c r="WP16" i="7"/>
  <c r="WG16" i="7" s="1"/>
  <c r="XQ16" i="7"/>
  <c r="YN16" i="7"/>
  <c r="AAX16" i="7"/>
  <c r="ABY16" i="7"/>
  <c r="ACV16" i="7"/>
  <c r="AFF16" i="7"/>
  <c r="AGH16" i="7"/>
  <c r="AHJ16" i="7"/>
  <c r="AIL16" i="7"/>
  <c r="ALM16" i="7"/>
  <c r="ALT16" i="7"/>
  <c r="ANP16" i="7"/>
  <c r="ANW16" i="7"/>
  <c r="AOX16" i="7"/>
  <c r="APZ16" i="7"/>
  <c r="ARB16" i="7"/>
  <c r="AUC16" i="7"/>
  <c r="AUJ16" i="7"/>
  <c r="AWF16" i="7"/>
  <c r="AWM16" i="7"/>
  <c r="AXN16" i="7"/>
  <c r="AYP16" i="7"/>
  <c r="AZR16" i="7"/>
  <c r="HQ17" i="7"/>
  <c r="KT17" i="7"/>
  <c r="KK17" i="7" s="1"/>
  <c r="MR17" i="7"/>
  <c r="RF17" i="7"/>
  <c r="TM17" i="7"/>
  <c r="TI17" i="7"/>
  <c r="TE17" i="7"/>
  <c r="TG17" i="7"/>
  <c r="TL17" i="7"/>
  <c r="UN17" i="7"/>
  <c r="UJ17" i="7"/>
  <c r="UF17" i="7"/>
  <c r="UC17" i="7" s="1"/>
  <c r="UM17" i="7"/>
  <c r="UI17" i="7"/>
  <c r="UH17" i="7"/>
  <c r="UL17" i="7"/>
  <c r="ZY17" i="7"/>
  <c r="ZU17" i="7"/>
  <c r="ZQ17" i="7"/>
  <c r="ZM17" i="7"/>
  <c r="ZX17" i="7"/>
  <c r="ZP17" i="7"/>
  <c r="ABT17" i="7"/>
  <c r="ABQ17" i="7" s="1"/>
  <c r="ADE17" i="7"/>
  <c r="AHL17" i="7"/>
  <c r="AHH17" i="7"/>
  <c r="AHD17" i="7"/>
  <c r="AHK17" i="7"/>
  <c r="AHG17" i="7"/>
  <c r="AHJ17" i="7"/>
  <c r="AHI17" i="7"/>
  <c r="AII17" i="7"/>
  <c r="AIC17" i="7" s="1"/>
  <c r="AJP17" i="7"/>
  <c r="AJL17" i="7"/>
  <c r="AJH17" i="7"/>
  <c r="AJO17" i="7"/>
  <c r="AJK17" i="7"/>
  <c r="AJQ17" i="7"/>
  <c r="AJI17" i="7"/>
  <c r="AJN17" i="7"/>
  <c r="AMW17" i="7"/>
  <c r="AMS17" i="7"/>
  <c r="AMO17" i="7"/>
  <c r="AMR17" i="7"/>
  <c r="AMV17" i="7"/>
  <c r="AQC17" i="7"/>
  <c r="ATF17" i="7"/>
  <c r="ASW17" i="7" s="1"/>
  <c r="AVD17" i="7"/>
  <c r="AVA17" i="7" s="1"/>
  <c r="AZR17" i="7"/>
  <c r="BBY17" i="7"/>
  <c r="BBU17" i="7"/>
  <c r="BBQ17" i="7"/>
  <c r="BBS17" i="7"/>
  <c r="BBX17" i="7"/>
  <c r="HN18" i="7"/>
  <c r="JL18" i="7"/>
  <c r="NZ18" i="7"/>
  <c r="QG18" i="7"/>
  <c r="QC18" i="7"/>
  <c r="PY18" i="7"/>
  <c r="QA18" i="7"/>
  <c r="QF18" i="7"/>
  <c r="RH18" i="7"/>
  <c r="RD18" i="7"/>
  <c r="QZ18" i="7"/>
  <c r="QW18" i="7" s="1"/>
  <c r="RG18" i="7"/>
  <c r="RC18" i="7"/>
  <c r="RB18" i="7"/>
  <c r="RF18" i="7"/>
  <c r="WS18" i="7"/>
  <c r="WO18" i="7"/>
  <c r="WK18" i="7"/>
  <c r="WR18" i="7"/>
  <c r="WJ18" i="7"/>
  <c r="WG18" i="7" s="1"/>
  <c r="YN18" i="7"/>
  <c r="YK18" i="7" s="1"/>
  <c r="ZY18" i="7"/>
  <c r="AEF18" i="7"/>
  <c r="AEB18" i="7"/>
  <c r="ADX18" i="7"/>
  <c r="AEE18" i="7"/>
  <c r="AEA18" i="7"/>
  <c r="AED18" i="7"/>
  <c r="AEC18" i="7"/>
  <c r="AFC18" i="7"/>
  <c r="AGJ18" i="7"/>
  <c r="AGF18" i="7"/>
  <c r="AGB18" i="7"/>
  <c r="AFY18" i="7" s="1"/>
  <c r="AGI18" i="7"/>
  <c r="AGE18" i="7"/>
  <c r="AGK18" i="7"/>
  <c r="AGC18" i="7"/>
  <c r="AGH18" i="7"/>
  <c r="AJQ18" i="7"/>
  <c r="AJM18" i="7"/>
  <c r="AJI18" i="7"/>
  <c r="AJE18" i="7" s="1"/>
  <c r="AJL18" i="7"/>
  <c r="AJP18" i="7"/>
  <c r="AMW18" i="7"/>
  <c r="APZ18" i="7"/>
  <c r="ARX18" i="7"/>
  <c r="ARU18" i="7" s="1"/>
  <c r="AWL18" i="7"/>
  <c r="AYM18" i="7"/>
  <c r="AYR18" i="7"/>
  <c r="AZT18" i="7"/>
  <c r="AZP18" i="7"/>
  <c r="AZL18" i="7"/>
  <c r="AZS18" i="7"/>
  <c r="AZO18" i="7"/>
  <c r="AZN18" i="7"/>
  <c r="AZI18" i="7" s="1"/>
  <c r="AZR18" i="7"/>
  <c r="GJ19" i="7"/>
  <c r="GC19" i="7" s="1"/>
  <c r="GN19" i="7"/>
  <c r="JU19" i="7"/>
  <c r="MX19" i="7"/>
  <c r="OV19" i="7"/>
  <c r="OS19" i="7" s="1"/>
  <c r="TJ19" i="7"/>
  <c r="VK19" i="7"/>
  <c r="VP19" i="7"/>
  <c r="WR19" i="7"/>
  <c r="WN19" i="7"/>
  <c r="WJ19" i="7"/>
  <c r="WG19" i="7" s="1"/>
  <c r="WQ19" i="7"/>
  <c r="WM19" i="7"/>
  <c r="WL19" i="7"/>
  <c r="WP19" i="7"/>
  <c r="ACB19" i="7"/>
  <c r="ABT19" i="7"/>
  <c r="ABQ19" i="7" s="1"/>
  <c r="ADX19" i="7"/>
  <c r="ADU19" i="7" s="1"/>
  <c r="AFI19" i="7"/>
  <c r="AJP19" i="7"/>
  <c r="AJL19" i="7"/>
  <c r="AJH19" i="7"/>
  <c r="AJE19" i="7" s="1"/>
  <c r="AJO19" i="7"/>
  <c r="AJK19" i="7"/>
  <c r="AJN19" i="7"/>
  <c r="AJM19" i="7"/>
  <c r="AKM19" i="7"/>
  <c r="ALT19" i="7"/>
  <c r="ALP19" i="7"/>
  <c r="ALL19" i="7"/>
  <c r="ALS19" i="7"/>
  <c r="ALO19" i="7"/>
  <c r="ALU19" i="7"/>
  <c r="ALM19" i="7"/>
  <c r="ALR19" i="7"/>
  <c r="AOV19" i="7"/>
  <c r="AOO19" i="7" s="1"/>
  <c r="AOZ19" i="7"/>
  <c r="ASG19" i="7"/>
  <c r="AVJ19" i="7"/>
  <c r="AXH19" i="7"/>
  <c r="AXE19" i="7" s="1"/>
  <c r="BBV19" i="7"/>
  <c r="GO20" i="7"/>
  <c r="JR20" i="7"/>
  <c r="LP20" i="7"/>
  <c r="LM20" i="7" s="1"/>
  <c r="QD20" i="7"/>
  <c r="SE20" i="7"/>
  <c r="SJ20" i="7"/>
  <c r="TL20" i="7"/>
  <c r="TH20" i="7"/>
  <c r="TD20" i="7"/>
  <c r="TA20" i="7" s="1"/>
  <c r="TK20" i="7"/>
  <c r="TG20" i="7"/>
  <c r="TF20" i="7"/>
  <c r="TJ20" i="7"/>
  <c r="YV20" i="7"/>
  <c r="YN20" i="7"/>
  <c r="AAR20" i="7"/>
  <c r="ACC20" i="7"/>
  <c r="AGJ20" i="7"/>
  <c r="AGF20" i="7"/>
  <c r="AGB20" i="7"/>
  <c r="AGI20" i="7"/>
  <c r="AGE20" i="7"/>
  <c r="AGH20" i="7"/>
  <c r="AGG20" i="7"/>
  <c r="AHG20" i="7"/>
  <c r="AIN20" i="7"/>
  <c r="AIJ20" i="7"/>
  <c r="AIF20" i="7"/>
  <c r="AIM20" i="7"/>
  <c r="AII20" i="7"/>
  <c r="AIO20" i="7"/>
  <c r="AIG20" i="7"/>
  <c r="AIL20" i="7"/>
  <c r="ALP20" i="7"/>
  <c r="ALT20" i="7"/>
  <c r="APA20" i="7"/>
  <c r="ASD20" i="7"/>
  <c r="AUB20" i="7"/>
  <c r="ATY20" i="7" s="1"/>
  <c r="AYP20" i="7"/>
  <c r="BAK20" i="7"/>
  <c r="BAQ20" i="7"/>
  <c r="BAV20" i="7"/>
  <c r="BBX20" i="7"/>
  <c r="BBT20" i="7"/>
  <c r="BBP20" i="7"/>
  <c r="BBW20" i="7"/>
  <c r="BBS20" i="7"/>
  <c r="BBR20" i="7"/>
  <c r="BBM20" i="7" s="1"/>
  <c r="BBV20" i="7"/>
  <c r="GI21" i="7"/>
  <c r="GN21" i="7"/>
  <c r="IJ21" i="7"/>
  <c r="MX21" i="7"/>
  <c r="OY21" i="7"/>
  <c r="PD21" i="7"/>
  <c r="QF21" i="7"/>
  <c r="QB21" i="7"/>
  <c r="PX21" i="7"/>
  <c r="QE21" i="7"/>
  <c r="QA21" i="7"/>
  <c r="PZ21" i="7"/>
  <c r="PU21" i="7" s="1"/>
  <c r="QD21" i="7"/>
  <c r="VP21" i="7"/>
  <c r="VE21" i="7" s="1"/>
  <c r="VH21" i="7"/>
  <c r="XL21" i="7"/>
  <c r="YW21" i="7"/>
  <c r="ADD21" i="7"/>
  <c r="ACZ21" i="7"/>
  <c r="ACV21" i="7"/>
  <c r="ADC21" i="7"/>
  <c r="ACY21" i="7"/>
  <c r="ADB21" i="7"/>
  <c r="ADA21" i="7"/>
  <c r="AEA21" i="7"/>
  <c r="AFH21" i="7"/>
  <c r="AFD21" i="7"/>
  <c r="AEZ21" i="7"/>
  <c r="AFG21" i="7"/>
  <c r="AFC21" i="7"/>
  <c r="AFI21" i="7"/>
  <c r="AFA21" i="7"/>
  <c r="AFF21" i="7"/>
  <c r="AIJ21" i="7"/>
  <c r="AIN21" i="7"/>
  <c r="ALU21" i="7"/>
  <c r="AOX21" i="7"/>
  <c r="AQV21" i="7"/>
  <c r="AVJ21" i="7"/>
  <c r="AXK21" i="7"/>
  <c r="AXP21" i="7"/>
  <c r="AYR21" i="7"/>
  <c r="AYN21" i="7"/>
  <c r="AYJ21" i="7"/>
  <c r="AYG21" i="7" s="1"/>
  <c r="AYQ21" i="7"/>
  <c r="AYM21" i="7"/>
  <c r="AYL21" i="7"/>
  <c r="AYP21" i="7"/>
  <c r="IS22" i="7"/>
  <c r="LV22" i="7"/>
  <c r="NT22" i="7"/>
  <c r="NQ22" i="7" s="1"/>
  <c r="SH22" i="7"/>
  <c r="UJ22" i="7"/>
  <c r="XI22" i="7"/>
  <c r="ALT22" i="7"/>
  <c r="ALO22" i="7"/>
  <c r="ALI22" i="7" s="1"/>
  <c r="ALS22" i="7"/>
  <c r="ALM22" i="7"/>
  <c r="ALP22" i="7"/>
  <c r="AOO22" i="7"/>
  <c r="KV23" i="7"/>
  <c r="KQ23" i="7"/>
  <c r="KU23" i="7"/>
  <c r="KO23" i="7"/>
  <c r="KS23" i="7"/>
  <c r="NQ23" i="7"/>
  <c r="PD23" i="7"/>
  <c r="OY23" i="7"/>
  <c r="PC23" i="7"/>
  <c r="OW23" i="7"/>
  <c r="OV23" i="7"/>
  <c r="OS23" i="7" s="1"/>
  <c r="ACB23" i="7"/>
  <c r="ABW23" i="7"/>
  <c r="ACA23" i="7"/>
  <c r="ABU23" i="7"/>
  <c r="ABY23" i="7"/>
  <c r="AGJ23" i="7"/>
  <c r="AGE23" i="7"/>
  <c r="AGI23" i="7"/>
  <c r="AGC23" i="7"/>
  <c r="AGB23" i="7"/>
  <c r="AFY23" i="7" s="1"/>
  <c r="ATH23" i="7"/>
  <c r="ATC23" i="7"/>
  <c r="ATG23" i="7"/>
  <c r="ATA23" i="7"/>
  <c r="ASW23" i="7"/>
  <c r="ATE23" i="7"/>
  <c r="AXP23" i="7"/>
  <c r="AXK23" i="7"/>
  <c r="AXO23" i="7"/>
  <c r="AXI23" i="7"/>
  <c r="AXH23" i="7"/>
  <c r="AXE23" i="7" s="1"/>
  <c r="JS24" i="7"/>
  <c r="JM24" i="7"/>
  <c r="JQ24" i="7"/>
  <c r="JI24" i="7" s="1"/>
  <c r="JL24" i="7"/>
  <c r="JO24" i="7"/>
  <c r="NX24" i="7"/>
  <c r="VP24" i="7"/>
  <c r="VL24" i="7"/>
  <c r="VH24" i="7"/>
  <c r="VN24" i="7"/>
  <c r="VI24" i="7"/>
  <c r="VE24" i="7" s="1"/>
  <c r="VM24" i="7"/>
  <c r="VK24" i="7"/>
  <c r="VQ24" i="7"/>
  <c r="WP24" i="7"/>
  <c r="AAY24" i="7"/>
  <c r="AAS24" i="7"/>
  <c r="AAO24" i="7"/>
  <c r="AAW24" i="7"/>
  <c r="AAR24" i="7"/>
  <c r="AAU24" i="7"/>
  <c r="AFD24" i="7"/>
  <c r="AMV24" i="7"/>
  <c r="AMR24" i="7"/>
  <c r="AMN24" i="7"/>
  <c r="AMT24" i="7"/>
  <c r="AMO24" i="7"/>
  <c r="AMS24" i="7"/>
  <c r="AMQ24" i="7"/>
  <c r="AMK24" i="7"/>
  <c r="AMW24" i="7"/>
  <c r="ANV24" i="7"/>
  <c r="ASE24" i="7"/>
  <c r="ARY24" i="7"/>
  <c r="ASC24" i="7"/>
  <c r="ARX24" i="7"/>
  <c r="ARU24" i="7" s="1"/>
  <c r="ASA24" i="7"/>
  <c r="AWJ24" i="7"/>
  <c r="JO25" i="7"/>
  <c r="AAU25" i="7"/>
  <c r="AAO25" i="7" s="1"/>
  <c r="ASA25" i="7"/>
  <c r="LY26" i="7"/>
  <c r="LU26" i="7"/>
  <c r="LQ26" i="7"/>
  <c r="LW26" i="7"/>
  <c r="LR26" i="7"/>
  <c r="LM26" i="7" s="1"/>
  <c r="LV26" i="7"/>
  <c r="LP26" i="7"/>
  <c r="LT26" i="7"/>
  <c r="LS26" i="7"/>
  <c r="XS26" i="7"/>
  <c r="XO26" i="7"/>
  <c r="XR26" i="7"/>
  <c r="XM26" i="7"/>
  <c r="XQ26" i="7"/>
  <c r="XL26" i="7"/>
  <c r="XP26" i="7"/>
  <c r="XN26" i="7"/>
  <c r="XI26" i="7" s="1"/>
  <c r="XT26" i="7"/>
  <c r="AUI26" i="7"/>
  <c r="AUE26" i="7"/>
  <c r="AUH26" i="7"/>
  <c r="AUC26" i="7"/>
  <c r="AUG26" i="7"/>
  <c r="AUB26" i="7"/>
  <c r="ATY26" i="7" s="1"/>
  <c r="AUF26" i="7"/>
  <c r="AUD26" i="7"/>
  <c r="AUJ26" i="7"/>
  <c r="ASD27" i="7"/>
  <c r="ASB27" i="7"/>
  <c r="ARX27" i="7"/>
  <c r="AWO27" i="7"/>
  <c r="AWK27" i="7"/>
  <c r="AWG27" i="7"/>
  <c r="AWL27" i="7"/>
  <c r="AWF27" i="7"/>
  <c r="AWC27" i="7" s="1"/>
  <c r="AWJ27" i="7"/>
  <c r="AWH27" i="7"/>
  <c r="AWN27" i="7"/>
  <c r="AWI27" i="7"/>
  <c r="JS28" i="7"/>
  <c r="JO28" i="7"/>
  <c r="JU28" i="7"/>
  <c r="JQ28" i="7"/>
  <c r="JM28" i="7"/>
  <c r="JT28" i="7"/>
  <c r="JL28" i="7"/>
  <c r="JI28" i="7" s="1"/>
  <c r="JR28" i="7"/>
  <c r="JN28" i="7"/>
  <c r="JP28" i="7"/>
  <c r="ASE28" i="7"/>
  <c r="ASA28" i="7"/>
  <c r="ASG28" i="7"/>
  <c r="ASC28" i="7"/>
  <c r="ARY28" i="7"/>
  <c r="ASF28" i="7"/>
  <c r="ARX28" i="7"/>
  <c r="ARU28" i="7" s="1"/>
  <c r="ASD28" i="7"/>
  <c r="ARZ28" i="7"/>
  <c r="ASB28" i="7"/>
  <c r="ACA29" i="7"/>
  <c r="ABW29" i="7"/>
  <c r="ABQ29" i="7" s="1"/>
  <c r="ACC29" i="7"/>
  <c r="ABY29" i="7"/>
  <c r="ABU29" i="7"/>
  <c r="ABV29" i="7"/>
  <c r="ACB29" i="7"/>
  <c r="ABT29" i="7"/>
  <c r="ABX29" i="7"/>
  <c r="ABZ29" i="7"/>
  <c r="AGI31" i="7"/>
  <c r="AGE31" i="7"/>
  <c r="AGK31" i="7"/>
  <c r="AGG31" i="7"/>
  <c r="AGC31" i="7"/>
  <c r="AGD31" i="7"/>
  <c r="AGH31" i="7"/>
  <c r="AGF31" i="7"/>
  <c r="AGB31" i="7"/>
  <c r="AFY31" i="7" s="1"/>
  <c r="AGJ31" i="7"/>
  <c r="AJN16" i="7"/>
  <c r="ANV16" i="7"/>
  <c r="ASD16" i="7"/>
  <c r="AWL16" i="7"/>
  <c r="BAT16" i="7"/>
  <c r="GO17" i="7"/>
  <c r="GK17" i="7"/>
  <c r="GG17" i="7"/>
  <c r="GM17" i="7"/>
  <c r="MX17" i="7"/>
  <c r="MO17" i="7" s="1"/>
  <c r="OB17" i="7"/>
  <c r="NX17" i="7"/>
  <c r="NT17" i="7"/>
  <c r="OA17" i="7"/>
  <c r="NW17" i="7"/>
  <c r="NY17" i="7"/>
  <c r="PE17" i="7"/>
  <c r="PA17" i="7"/>
  <c r="OW17" i="7"/>
  <c r="PC17" i="7"/>
  <c r="VN17" i="7"/>
  <c r="WR17" i="7"/>
  <c r="WN17" i="7"/>
  <c r="WJ17" i="7"/>
  <c r="WQ17" i="7"/>
  <c r="WM17" i="7"/>
  <c r="WO17" i="7"/>
  <c r="XU17" i="7"/>
  <c r="XQ17" i="7"/>
  <c r="XM17" i="7"/>
  <c r="XS17" i="7"/>
  <c r="AED17" i="7"/>
  <c r="AFH17" i="7"/>
  <c r="AFD17" i="7"/>
  <c r="AEZ17" i="7"/>
  <c r="AFG17" i="7"/>
  <c r="AFC17" i="7"/>
  <c r="AFE17" i="7"/>
  <c r="AGK17" i="7"/>
  <c r="AGG17" i="7"/>
  <c r="AGC17" i="7"/>
  <c r="AGI17" i="7"/>
  <c r="AMT17" i="7"/>
  <c r="AMK17" i="7" s="1"/>
  <c r="ANX17" i="7"/>
  <c r="ANT17" i="7"/>
  <c r="ANP17" i="7"/>
  <c r="ANW17" i="7"/>
  <c r="ANS17" i="7"/>
  <c r="ANU17" i="7"/>
  <c r="APA17" i="7"/>
  <c r="AOW17" i="7"/>
  <c r="AOS17" i="7"/>
  <c r="AOY17" i="7"/>
  <c r="AVJ17" i="7"/>
  <c r="AWN17" i="7"/>
  <c r="AWJ17" i="7"/>
  <c r="AWF17" i="7"/>
  <c r="AWM17" i="7"/>
  <c r="AWI17" i="7"/>
  <c r="AWK17" i="7"/>
  <c r="AXQ17" i="7"/>
  <c r="AXM17" i="7"/>
  <c r="AXI17" i="7"/>
  <c r="AXO17" i="7"/>
  <c r="JR18" i="7"/>
  <c r="KV18" i="7"/>
  <c r="KR18" i="7"/>
  <c r="KN18" i="7"/>
  <c r="KU18" i="7"/>
  <c r="KQ18" i="7"/>
  <c r="KS18" i="7"/>
  <c r="LY18" i="7"/>
  <c r="LU18" i="7"/>
  <c r="LM18" i="7" s="1"/>
  <c r="LQ18" i="7"/>
  <c r="LW18" i="7"/>
  <c r="SH18" i="7"/>
  <c r="TL18" i="7"/>
  <c r="TH18" i="7"/>
  <c r="TD18" i="7"/>
  <c r="TK18" i="7"/>
  <c r="TG18" i="7"/>
  <c r="TI18" i="7"/>
  <c r="UO18" i="7"/>
  <c r="UK18" i="7"/>
  <c r="UC18" i="7" s="1"/>
  <c r="UG18" i="7"/>
  <c r="UM18" i="7"/>
  <c r="AAX18" i="7"/>
  <c r="ACB18" i="7"/>
  <c r="ABX18" i="7"/>
  <c r="ABT18" i="7"/>
  <c r="ACA18" i="7"/>
  <c r="ABW18" i="7"/>
  <c r="ABY18" i="7"/>
  <c r="ADE18" i="7"/>
  <c r="ADA18" i="7"/>
  <c r="ACS18" i="7" s="1"/>
  <c r="ACW18" i="7"/>
  <c r="ADC18" i="7"/>
  <c r="AJN18" i="7"/>
  <c r="AKR18" i="7"/>
  <c r="AKN18" i="7"/>
  <c r="AKJ18" i="7"/>
  <c r="AKQ18" i="7"/>
  <c r="AKM18" i="7"/>
  <c r="AKO18" i="7"/>
  <c r="ALS18" i="7"/>
  <c r="ALI18" i="7" s="1"/>
  <c r="ASD18" i="7"/>
  <c r="ATH18" i="7"/>
  <c r="ATD18" i="7"/>
  <c r="ASZ18" i="7"/>
  <c r="ASW18" i="7" s="1"/>
  <c r="ATG18" i="7"/>
  <c r="ATC18" i="7"/>
  <c r="ATE18" i="7"/>
  <c r="ATY18" i="7"/>
  <c r="AUI18" i="7"/>
  <c r="BAT18" i="7"/>
  <c r="BBX18" i="7"/>
  <c r="BBT18" i="7"/>
  <c r="BBP18" i="7"/>
  <c r="BBW18" i="7"/>
  <c r="BBS18" i="7"/>
  <c r="BBU18" i="7"/>
  <c r="GL19" i="7"/>
  <c r="HP19" i="7"/>
  <c r="HL19" i="7"/>
  <c r="HH19" i="7"/>
  <c r="HE19" i="7" s="1"/>
  <c r="HO19" i="7"/>
  <c r="HK19" i="7"/>
  <c r="HM19" i="7"/>
  <c r="IQ19" i="7"/>
  <c r="PB19" i="7"/>
  <c r="QF19" i="7"/>
  <c r="QB19" i="7"/>
  <c r="PX19" i="7"/>
  <c r="QE19" i="7"/>
  <c r="QA19" i="7"/>
  <c r="QC19" i="7"/>
  <c r="RG19" i="7"/>
  <c r="XR19" i="7"/>
  <c r="YV19" i="7"/>
  <c r="YR19" i="7"/>
  <c r="YN19" i="7"/>
  <c r="YU19" i="7"/>
  <c r="YQ19" i="7"/>
  <c r="YS19" i="7"/>
  <c r="ZW19" i="7"/>
  <c r="AGH19" i="7"/>
  <c r="AFY19" i="7" s="1"/>
  <c r="AHL19" i="7"/>
  <c r="AHH19" i="7"/>
  <c r="AHD19" i="7"/>
  <c r="AHK19" i="7"/>
  <c r="AHG19" i="7"/>
  <c r="AHI19" i="7"/>
  <c r="AIM19" i="7"/>
  <c r="AOX19" i="7"/>
  <c r="AQB19" i="7"/>
  <c r="APX19" i="7"/>
  <c r="APT19" i="7"/>
  <c r="APQ19" i="7" s="1"/>
  <c r="AQA19" i="7"/>
  <c r="APW19" i="7"/>
  <c r="APY19" i="7"/>
  <c r="ARC19" i="7"/>
  <c r="AXN19" i="7"/>
  <c r="AYR19" i="7"/>
  <c r="AYN19" i="7"/>
  <c r="AYJ19" i="7"/>
  <c r="AYQ19" i="7"/>
  <c r="AYM19" i="7"/>
  <c r="AYO19" i="7"/>
  <c r="AZS19" i="7"/>
  <c r="LV20" i="7"/>
  <c r="MZ20" i="7"/>
  <c r="MV20" i="7"/>
  <c r="MR20" i="7"/>
  <c r="MY20" i="7"/>
  <c r="MU20" i="7"/>
  <c r="MW20" i="7"/>
  <c r="OA20" i="7"/>
  <c r="UL20" i="7"/>
  <c r="VP20" i="7"/>
  <c r="VL20" i="7"/>
  <c r="VH20" i="7"/>
  <c r="VO20" i="7"/>
  <c r="VK20" i="7"/>
  <c r="VM20" i="7"/>
  <c r="WQ20" i="7"/>
  <c r="ADB20" i="7"/>
  <c r="AEF20" i="7"/>
  <c r="AEB20" i="7"/>
  <c r="ADX20" i="7"/>
  <c r="ADU20" i="7" s="1"/>
  <c r="AEE20" i="7"/>
  <c r="AEA20" i="7"/>
  <c r="AEC20" i="7"/>
  <c r="AFG20" i="7"/>
  <c r="ALR20" i="7"/>
  <c r="AMV20" i="7"/>
  <c r="AMR20" i="7"/>
  <c r="AMN20" i="7"/>
  <c r="AMU20" i="7"/>
  <c r="AMQ20" i="7"/>
  <c r="AMS20" i="7"/>
  <c r="ANW20" i="7"/>
  <c r="AUH20" i="7"/>
  <c r="AVL20" i="7"/>
  <c r="AVH20" i="7"/>
  <c r="AVD20" i="7"/>
  <c r="AVK20" i="7"/>
  <c r="AVG20" i="7"/>
  <c r="AVI20" i="7"/>
  <c r="AWM20" i="7"/>
  <c r="IP21" i="7"/>
  <c r="JT21" i="7"/>
  <c r="JP21" i="7"/>
  <c r="JL21" i="7"/>
  <c r="JS21" i="7"/>
  <c r="JO21" i="7"/>
  <c r="JQ21" i="7"/>
  <c r="KU21" i="7"/>
  <c r="RF21" i="7"/>
  <c r="SJ21" i="7"/>
  <c r="SF21" i="7"/>
  <c r="SB21" i="7"/>
  <c r="RY21" i="7" s="1"/>
  <c r="SI21" i="7"/>
  <c r="SE21" i="7"/>
  <c r="SG21" i="7"/>
  <c r="TK21" i="7"/>
  <c r="ZV21" i="7"/>
  <c r="AAZ21" i="7"/>
  <c r="AAV21" i="7"/>
  <c r="AAR21" i="7"/>
  <c r="AAY21" i="7"/>
  <c r="AAU21" i="7"/>
  <c r="AAW21" i="7"/>
  <c r="ACA21" i="7"/>
  <c r="AIL21" i="7"/>
  <c r="AJP21" i="7"/>
  <c r="AJL21" i="7"/>
  <c r="AJH21" i="7"/>
  <c r="AJO21" i="7"/>
  <c r="AJK21" i="7"/>
  <c r="AJM21" i="7"/>
  <c r="AKQ21" i="7"/>
  <c r="ARB21" i="7"/>
  <c r="ASF21" i="7"/>
  <c r="ASB21" i="7"/>
  <c r="ARX21" i="7"/>
  <c r="ASE21" i="7"/>
  <c r="ASA21" i="7"/>
  <c r="ASC21" i="7"/>
  <c r="ATG21" i="7"/>
  <c r="AZR21" i="7"/>
  <c r="BAV21" i="7"/>
  <c r="BAR21" i="7"/>
  <c r="BAN21" i="7"/>
  <c r="BAK21" i="7" s="1"/>
  <c r="BAU21" i="7"/>
  <c r="BAQ21" i="7"/>
  <c r="BAS21" i="7"/>
  <c r="BBW21" i="7"/>
  <c r="GN22" i="7"/>
  <c r="GJ22" i="7"/>
  <c r="GF22" i="7"/>
  <c r="GC22" i="7" s="1"/>
  <c r="GM22" i="7"/>
  <c r="GI22" i="7"/>
  <c r="GK22" i="7"/>
  <c r="HE22" i="7"/>
  <c r="HO22" i="7"/>
  <c r="NZ22" i="7"/>
  <c r="PD22" i="7"/>
  <c r="OZ22" i="7"/>
  <c r="OV22" i="7"/>
  <c r="PC22" i="7"/>
  <c r="OY22" i="7"/>
  <c r="PA22" i="7"/>
  <c r="QE22" i="7"/>
  <c r="YV22" i="7"/>
  <c r="YQ22" i="7"/>
  <c r="YU22" i="7"/>
  <c r="YO22" i="7"/>
  <c r="YW22" i="7"/>
  <c r="ACB22" i="7"/>
  <c r="ABX22" i="7"/>
  <c r="ABT22" i="7"/>
  <c r="ABQ22" i="7" s="1"/>
  <c r="ACA22" i="7"/>
  <c r="ABV22" i="7"/>
  <c r="ABZ22" i="7"/>
  <c r="ABU22" i="7"/>
  <c r="ACC22" i="7"/>
  <c r="AHL22" i="7"/>
  <c r="AHG22" i="7"/>
  <c r="AHK22" i="7"/>
  <c r="AHE22" i="7"/>
  <c r="AHA22" i="7" s="1"/>
  <c r="AHM22" i="7"/>
  <c r="AKR22" i="7"/>
  <c r="AKN22" i="7"/>
  <c r="AKJ22" i="7"/>
  <c r="AKG22" i="7" s="1"/>
  <c r="AKQ22" i="7"/>
  <c r="AKL22" i="7"/>
  <c r="AKP22" i="7"/>
  <c r="AKK22" i="7"/>
  <c r="AKS22" i="7"/>
  <c r="AQB22" i="7"/>
  <c r="APW22" i="7"/>
  <c r="AQA22" i="7"/>
  <c r="APU22" i="7"/>
  <c r="AQC22" i="7"/>
  <c r="ATH22" i="7"/>
  <c r="ATD22" i="7"/>
  <c r="ASZ22" i="7"/>
  <c r="ASW22" i="7" s="1"/>
  <c r="ATG22" i="7"/>
  <c r="ATB22" i="7"/>
  <c r="ATF22" i="7"/>
  <c r="ATA22" i="7"/>
  <c r="ATI22" i="7"/>
  <c r="AYR22" i="7"/>
  <c r="AYM22" i="7"/>
  <c r="AYQ22" i="7"/>
  <c r="AYK22" i="7"/>
  <c r="AYG22" i="7" s="1"/>
  <c r="AYS22" i="7"/>
  <c r="BBX22" i="7"/>
  <c r="BBT22" i="7"/>
  <c r="BBP22" i="7"/>
  <c r="BBM22" i="7" s="1"/>
  <c r="BBW22" i="7"/>
  <c r="BBR22" i="7"/>
  <c r="BBV22" i="7"/>
  <c r="BBQ22" i="7"/>
  <c r="BBY22" i="7"/>
  <c r="RY23" i="7"/>
  <c r="BAK23" i="7"/>
  <c r="APQ25" i="7"/>
  <c r="AXN25" i="7"/>
  <c r="AXL25" i="7"/>
  <c r="BBY25" i="7"/>
  <c r="BBU25" i="7"/>
  <c r="BBQ25" i="7"/>
  <c r="BBV25" i="7"/>
  <c r="BBP25" i="7"/>
  <c r="BBM25" i="7" s="1"/>
  <c r="BBT25" i="7"/>
  <c r="BBR25" i="7"/>
  <c r="BBX25" i="7"/>
  <c r="PC26" i="7"/>
  <c r="OY26" i="7"/>
  <c r="PB26" i="7"/>
  <c r="OW26" i="7"/>
  <c r="PA26" i="7"/>
  <c r="OV26" i="7"/>
  <c r="OZ26" i="7"/>
  <c r="OX26" i="7"/>
  <c r="OS26" i="7" s="1"/>
  <c r="RG26" i="7"/>
  <c r="RC26" i="7"/>
  <c r="RE26" i="7"/>
  <c r="QZ26" i="7"/>
  <c r="QW26" i="7" s="1"/>
  <c r="RI26" i="7"/>
  <c r="RD26" i="7"/>
  <c r="RB26" i="7"/>
  <c r="RA26" i="7"/>
  <c r="AGI26" i="7"/>
  <c r="AGE26" i="7"/>
  <c r="AGH26" i="7"/>
  <c r="AGC26" i="7"/>
  <c r="AGG26" i="7"/>
  <c r="AGB26" i="7"/>
  <c r="AGF26" i="7"/>
  <c r="AGD26" i="7"/>
  <c r="AFY26" i="7" s="1"/>
  <c r="AIM26" i="7"/>
  <c r="AII26" i="7"/>
  <c r="AIK26" i="7"/>
  <c r="AIF26" i="7"/>
  <c r="AIC26" i="7" s="1"/>
  <c r="AIO26" i="7"/>
  <c r="AIJ26" i="7"/>
  <c r="AIH26" i="7"/>
  <c r="AIG26" i="7"/>
  <c r="AWM26" i="7"/>
  <c r="AWI26" i="7"/>
  <c r="AWK26" i="7"/>
  <c r="AWF26" i="7"/>
  <c r="AWO26" i="7"/>
  <c r="AWJ26" i="7"/>
  <c r="AWH26" i="7"/>
  <c r="AWG26" i="7"/>
  <c r="AWC26" i="7" s="1"/>
  <c r="AWL26" i="7"/>
  <c r="JR27" i="7"/>
  <c r="JP27" i="7"/>
  <c r="JL27" i="7"/>
  <c r="APA28" i="7"/>
  <c r="AOW28" i="7"/>
  <c r="AOS28" i="7"/>
  <c r="AOO28" i="7" s="1"/>
  <c r="AOY28" i="7"/>
  <c r="AOU28" i="7"/>
  <c r="AOT28" i="7"/>
  <c r="AOZ28" i="7"/>
  <c r="AOR28" i="7"/>
  <c r="AOX28" i="7"/>
  <c r="AOV28" i="7"/>
  <c r="ATG29" i="7"/>
  <c r="ATC29" i="7"/>
  <c r="ATI29" i="7"/>
  <c r="ATE29" i="7"/>
  <c r="ATA29" i="7"/>
  <c r="ATB29" i="7"/>
  <c r="ASW29" i="7" s="1"/>
  <c r="ATH29" i="7"/>
  <c r="ASZ29" i="7"/>
  <c r="ATD29" i="7"/>
  <c r="ATF29" i="7"/>
  <c r="AVM30" i="7"/>
  <c r="AVI30" i="7"/>
  <c r="AVE30" i="7"/>
  <c r="AVA30" i="7" s="1"/>
  <c r="AVK30" i="7"/>
  <c r="AVG30" i="7"/>
  <c r="AVJ30" i="7"/>
  <c r="AVF30" i="7"/>
  <c r="AVH30" i="7"/>
  <c r="AVD30" i="7"/>
  <c r="AVL30" i="7"/>
  <c r="PC31" i="7"/>
  <c r="OY31" i="7"/>
  <c r="PE31" i="7"/>
  <c r="PA31" i="7"/>
  <c r="OW31" i="7"/>
  <c r="OX31" i="7"/>
  <c r="PB31" i="7"/>
  <c r="OZ31" i="7"/>
  <c r="OV31" i="7"/>
  <c r="OS31" i="7" s="1"/>
  <c r="PD31" i="7"/>
  <c r="AHL32" i="7"/>
  <c r="AHH32" i="7"/>
  <c r="AHD32" i="7"/>
  <c r="AHK32" i="7"/>
  <c r="AHF32" i="7"/>
  <c r="AHI32" i="7"/>
  <c r="AHG32" i="7"/>
  <c r="AHM32" i="7"/>
  <c r="AHJ32" i="7"/>
  <c r="AHE32" i="7"/>
  <c r="AHA32" i="7" s="1"/>
  <c r="AQB32" i="7"/>
  <c r="APX32" i="7"/>
  <c r="APT32" i="7"/>
  <c r="AQA32" i="7"/>
  <c r="APQ32" i="7" s="1"/>
  <c r="APV32" i="7"/>
  <c r="APY32" i="7"/>
  <c r="APW32" i="7"/>
  <c r="AQC32" i="7"/>
  <c r="APZ32" i="7"/>
  <c r="APU32" i="7"/>
  <c r="AYR32" i="7"/>
  <c r="AYN32" i="7"/>
  <c r="AYJ32" i="7"/>
  <c r="AYQ32" i="7"/>
  <c r="AYL32" i="7"/>
  <c r="AYO32" i="7"/>
  <c r="AYM32" i="7"/>
  <c r="AYS32" i="7"/>
  <c r="AYP32" i="7"/>
  <c r="AYK32" i="7"/>
  <c r="AYG32" i="7" s="1"/>
  <c r="TL33" i="7"/>
  <c r="TH33" i="7"/>
  <c r="TD33" i="7"/>
  <c r="TA33" i="7" s="1"/>
  <c r="TK33" i="7"/>
  <c r="TG33" i="7"/>
  <c r="TF33" i="7"/>
  <c r="TJ33" i="7"/>
  <c r="TI33" i="7"/>
  <c r="TM33" i="7"/>
  <c r="TE33" i="7"/>
  <c r="ADE33" i="7"/>
  <c r="ADA33" i="7"/>
  <c r="ACW33" i="7"/>
  <c r="ACZ33" i="7"/>
  <c r="ADD33" i="7"/>
  <c r="ACV33" i="7"/>
  <c r="ACY33" i="7"/>
  <c r="ADC33" i="7"/>
  <c r="AOZ33" i="7"/>
  <c r="AOV33" i="7"/>
  <c r="AOR33" i="7"/>
  <c r="AOY33" i="7"/>
  <c r="AOO33" i="7" s="1"/>
  <c r="AOU33" i="7"/>
  <c r="AOX33" i="7"/>
  <c r="AOT33" i="7"/>
  <c r="AOW33" i="7"/>
  <c r="APA33" i="7"/>
  <c r="AOS33" i="7"/>
  <c r="QF34" i="7"/>
  <c r="QB34" i="7"/>
  <c r="PX34" i="7"/>
  <c r="PU34" i="7" s="1"/>
  <c r="QE34" i="7"/>
  <c r="QA34" i="7"/>
  <c r="PZ34" i="7"/>
  <c r="QD34" i="7"/>
  <c r="QC34" i="7"/>
  <c r="QG34" i="7"/>
  <c r="PY34" i="7"/>
  <c r="AEG35" i="7"/>
  <c r="AEC35" i="7"/>
  <c r="ADY35" i="7"/>
  <c r="AEB35" i="7"/>
  <c r="AEE35" i="7"/>
  <c r="ADZ35" i="7"/>
  <c r="ADU35" i="7" s="1"/>
  <c r="ADX35" i="7"/>
  <c r="AEF35" i="7"/>
  <c r="AEA35" i="7"/>
  <c r="AED35" i="7"/>
  <c r="AZU26" i="7"/>
  <c r="AZQ26" i="7"/>
  <c r="AZM26" i="7"/>
  <c r="AZS26" i="7"/>
  <c r="AZN26" i="7"/>
  <c r="AZR26" i="7"/>
  <c r="AZL26" i="7"/>
  <c r="AZI26" i="7" s="1"/>
  <c r="AZP26" i="7"/>
  <c r="AZO26" i="7"/>
  <c r="AZT26" i="7"/>
  <c r="OC27" i="7"/>
  <c r="NY27" i="7"/>
  <c r="NU27" i="7"/>
  <c r="NZ27" i="7"/>
  <c r="NT27" i="7"/>
  <c r="NX27" i="7"/>
  <c r="NQ27" i="7" s="1"/>
  <c r="NV27" i="7"/>
  <c r="OB27" i="7"/>
  <c r="NW27" i="7"/>
  <c r="SH27" i="7"/>
  <c r="SF27" i="7"/>
  <c r="AAY28" i="7"/>
  <c r="AAU28" i="7"/>
  <c r="ABA28" i="7"/>
  <c r="AAW28" i="7"/>
  <c r="AAS28" i="7"/>
  <c r="AAZ28" i="7"/>
  <c r="AAR28" i="7"/>
  <c r="AAX28" i="7"/>
  <c r="AAT28" i="7"/>
  <c r="AAO28" i="7" s="1"/>
  <c r="AAV28" i="7"/>
  <c r="KU29" i="7"/>
  <c r="KQ29" i="7"/>
  <c r="KK29" i="7" s="1"/>
  <c r="KW29" i="7"/>
  <c r="KS29" i="7"/>
  <c r="KO29" i="7"/>
  <c r="KP29" i="7"/>
  <c r="KV29" i="7"/>
  <c r="KN29" i="7"/>
  <c r="KR29" i="7"/>
  <c r="KT29" i="7"/>
  <c r="ANY29" i="7"/>
  <c r="ANU29" i="7"/>
  <c r="ANQ29" i="7"/>
  <c r="ANW29" i="7"/>
  <c r="ANS29" i="7"/>
  <c r="ANX29" i="7"/>
  <c r="ANP29" i="7"/>
  <c r="ANM29" i="7" s="1"/>
  <c r="ANV29" i="7"/>
  <c r="ANT29" i="7"/>
  <c r="ANR29" i="7"/>
  <c r="AWO29" i="7"/>
  <c r="AWK29" i="7"/>
  <c r="AWG29" i="7"/>
  <c r="AWM29" i="7"/>
  <c r="AWH29" i="7"/>
  <c r="AWJ29" i="7"/>
  <c r="AWI29" i="7"/>
  <c r="AWF29" i="7"/>
  <c r="AWC29" i="7" s="1"/>
  <c r="AWL29" i="7"/>
  <c r="AWN29" i="7"/>
  <c r="PE32" i="7"/>
  <c r="PA32" i="7"/>
  <c r="OW32" i="7"/>
  <c r="PC32" i="7"/>
  <c r="OX32" i="7"/>
  <c r="OZ32" i="7"/>
  <c r="PD32" i="7"/>
  <c r="OY32" i="7"/>
  <c r="PB32" i="7"/>
  <c r="OV32" i="7"/>
  <c r="OS32" i="7" s="1"/>
  <c r="ALT32" i="7"/>
  <c r="ALP32" i="7"/>
  <c r="ALL32" i="7"/>
  <c r="ALI32" i="7" s="1"/>
  <c r="ALS32" i="7"/>
  <c r="ALN32" i="7"/>
  <c r="ALQ32" i="7"/>
  <c r="ALO32" i="7"/>
  <c r="ALU32" i="7"/>
  <c r="ALR32" i="7"/>
  <c r="ALM32" i="7"/>
  <c r="AUJ32" i="7"/>
  <c r="AUF32" i="7"/>
  <c r="AUB32" i="7"/>
  <c r="AUI32" i="7"/>
  <c r="AUD32" i="7"/>
  <c r="AUG32" i="7"/>
  <c r="AUE32" i="7"/>
  <c r="AUK32" i="7"/>
  <c r="AUH32" i="7"/>
  <c r="AUC32" i="7"/>
  <c r="ALM18" i="7"/>
  <c r="ALQ18" i="7"/>
  <c r="ALU18" i="7"/>
  <c r="ANQ18" i="7"/>
  <c r="ANM18" i="7" s="1"/>
  <c r="ANU18" i="7"/>
  <c r="ANY18" i="7"/>
  <c r="APU18" i="7"/>
  <c r="APQ18" i="7" s="1"/>
  <c r="APY18" i="7"/>
  <c r="AQC18" i="7"/>
  <c r="ARY18" i="7"/>
  <c r="ASC18" i="7"/>
  <c r="ASG18" i="7"/>
  <c r="AUC18" i="7"/>
  <c r="AUG18" i="7"/>
  <c r="AUK18" i="7"/>
  <c r="AWG18" i="7"/>
  <c r="AWC18" i="7" s="1"/>
  <c r="AWK18" i="7"/>
  <c r="AWO18" i="7"/>
  <c r="AYK18" i="7"/>
  <c r="AYO18" i="7"/>
  <c r="AYG18" i="7" s="1"/>
  <c r="AYS18" i="7"/>
  <c r="BAO18" i="7"/>
  <c r="BAS18" i="7"/>
  <c r="BAW18" i="7"/>
  <c r="GG19" i="7"/>
  <c r="GK19" i="7"/>
  <c r="GO19" i="7"/>
  <c r="IK19" i="7"/>
  <c r="IG19" i="7" s="1"/>
  <c r="IO19" i="7"/>
  <c r="IS19" i="7"/>
  <c r="KO19" i="7"/>
  <c r="KS19" i="7"/>
  <c r="KW19" i="7"/>
  <c r="MS19" i="7"/>
  <c r="MW19" i="7"/>
  <c r="NA19" i="7"/>
  <c r="OW19" i="7"/>
  <c r="PA19" i="7"/>
  <c r="PE19" i="7"/>
  <c r="RA19" i="7"/>
  <c r="QW19" i="7" s="1"/>
  <c r="RE19" i="7"/>
  <c r="RI19" i="7"/>
  <c r="TE19" i="7"/>
  <c r="TI19" i="7"/>
  <c r="TM19" i="7"/>
  <c r="VI19" i="7"/>
  <c r="VE19" i="7" s="1"/>
  <c r="VM19" i="7"/>
  <c r="VQ19" i="7"/>
  <c r="XM19" i="7"/>
  <c r="XQ19" i="7"/>
  <c r="XU19" i="7"/>
  <c r="ZQ19" i="7"/>
  <c r="ZM19" i="7" s="1"/>
  <c r="ZU19" i="7"/>
  <c r="ZY19" i="7"/>
  <c r="ABU19" i="7"/>
  <c r="ABY19" i="7"/>
  <c r="ACC19" i="7"/>
  <c r="ADY19" i="7"/>
  <c r="AEC19" i="7"/>
  <c r="AEG19" i="7"/>
  <c r="AGC19" i="7"/>
  <c r="AGG19" i="7"/>
  <c r="AGK19" i="7"/>
  <c r="AIG19" i="7"/>
  <c r="AIC19" i="7" s="1"/>
  <c r="AIK19" i="7"/>
  <c r="AIO19" i="7"/>
  <c r="AKK19" i="7"/>
  <c r="AKO19" i="7"/>
  <c r="AKS19" i="7"/>
  <c r="AMO19" i="7"/>
  <c r="AMS19" i="7"/>
  <c r="AMW19" i="7"/>
  <c r="AOS19" i="7"/>
  <c r="AOW19" i="7"/>
  <c r="APA19" i="7"/>
  <c r="AQW19" i="7"/>
  <c r="AQS19" i="7" s="1"/>
  <c r="ARA19" i="7"/>
  <c r="ARE19" i="7"/>
  <c r="ATA19" i="7"/>
  <c r="ATE19" i="7"/>
  <c r="ATI19" i="7"/>
  <c r="AVE19" i="7"/>
  <c r="AVA19" i="7" s="1"/>
  <c r="AVI19" i="7"/>
  <c r="AVM19" i="7"/>
  <c r="AXI19" i="7"/>
  <c r="AXM19" i="7"/>
  <c r="AXQ19" i="7"/>
  <c r="AZM19" i="7"/>
  <c r="AZI19" i="7" s="1"/>
  <c r="AZQ19" i="7"/>
  <c r="AZU19" i="7"/>
  <c r="BBQ19" i="7"/>
  <c r="BBU19" i="7"/>
  <c r="BBY19" i="7"/>
  <c r="HI20" i="7"/>
  <c r="HM20" i="7"/>
  <c r="HQ20" i="7"/>
  <c r="JM20" i="7"/>
  <c r="JQ20" i="7"/>
  <c r="JU20" i="7"/>
  <c r="LQ20" i="7"/>
  <c r="LU20" i="7"/>
  <c r="LY20" i="7"/>
  <c r="NU20" i="7"/>
  <c r="NQ20" i="7" s="1"/>
  <c r="NY20" i="7"/>
  <c r="OC20" i="7"/>
  <c r="PY20" i="7"/>
  <c r="QC20" i="7"/>
  <c r="QG20" i="7"/>
  <c r="SC20" i="7"/>
  <c r="RY20" i="7" s="1"/>
  <c r="SG20" i="7"/>
  <c r="SK20" i="7"/>
  <c r="UG20" i="7"/>
  <c r="UC20" i="7" s="1"/>
  <c r="UK20" i="7"/>
  <c r="UO20" i="7"/>
  <c r="WK20" i="7"/>
  <c r="WG20" i="7" s="1"/>
  <c r="WO20" i="7"/>
  <c r="WS20" i="7"/>
  <c r="YO20" i="7"/>
  <c r="YS20" i="7"/>
  <c r="YW20" i="7"/>
  <c r="AAS20" i="7"/>
  <c r="AAW20" i="7"/>
  <c r="ABA20" i="7"/>
  <c r="ACW20" i="7"/>
  <c r="ADA20" i="7"/>
  <c r="ADE20" i="7"/>
  <c r="AFA20" i="7"/>
  <c r="AFE20" i="7"/>
  <c r="AEW20" i="7" s="1"/>
  <c r="AFI20" i="7"/>
  <c r="AHE20" i="7"/>
  <c r="AHI20" i="7"/>
  <c r="AHM20" i="7"/>
  <c r="AJI20" i="7"/>
  <c r="AJM20" i="7"/>
  <c r="AJQ20" i="7"/>
  <c r="ALM20" i="7"/>
  <c r="ALI20" i="7" s="1"/>
  <c r="ALQ20" i="7"/>
  <c r="ALU20" i="7"/>
  <c r="ANQ20" i="7"/>
  <c r="ANM20" i="7" s="1"/>
  <c r="ANU20" i="7"/>
  <c r="ANY20" i="7"/>
  <c r="APU20" i="7"/>
  <c r="APY20" i="7"/>
  <c r="AQC20" i="7"/>
  <c r="ARY20" i="7"/>
  <c r="ASC20" i="7"/>
  <c r="ASG20" i="7"/>
  <c r="AUC20" i="7"/>
  <c r="AUG20" i="7"/>
  <c r="AUK20" i="7"/>
  <c r="AWG20" i="7"/>
  <c r="AWC20" i="7" s="1"/>
  <c r="AWK20" i="7"/>
  <c r="AWO20" i="7"/>
  <c r="AYK20" i="7"/>
  <c r="AYO20" i="7"/>
  <c r="AYS20" i="7"/>
  <c r="BAO20" i="7"/>
  <c r="BAS20" i="7"/>
  <c r="BAW20" i="7"/>
  <c r="GG21" i="7"/>
  <c r="GC21" i="7" s="1"/>
  <c r="GK21" i="7"/>
  <c r="GO21" i="7"/>
  <c r="IK21" i="7"/>
  <c r="IO21" i="7"/>
  <c r="IG21" i="7" s="1"/>
  <c r="IS21" i="7"/>
  <c r="KO21" i="7"/>
  <c r="KS21" i="7"/>
  <c r="KW21" i="7"/>
  <c r="MS21" i="7"/>
  <c r="MW21" i="7"/>
  <c r="NA21" i="7"/>
  <c r="OW21" i="7"/>
  <c r="OS21" i="7" s="1"/>
  <c r="PA21" i="7"/>
  <c r="PE21" i="7"/>
  <c r="RA21" i="7"/>
  <c r="RE21" i="7"/>
  <c r="QW21" i="7" s="1"/>
  <c r="RI21" i="7"/>
  <c r="TE21" i="7"/>
  <c r="TI21" i="7"/>
  <c r="TM21" i="7"/>
  <c r="VI21" i="7"/>
  <c r="VM21" i="7"/>
  <c r="VQ21" i="7"/>
  <c r="XM21" i="7"/>
  <c r="XI21" i="7" s="1"/>
  <c r="XQ21" i="7"/>
  <c r="XU21" i="7"/>
  <c r="ZQ21" i="7"/>
  <c r="ZU21" i="7"/>
  <c r="ZY21" i="7"/>
  <c r="ABU21" i="7"/>
  <c r="ABQ21" i="7" s="1"/>
  <c r="ABY21" i="7"/>
  <c r="ACC21" i="7"/>
  <c r="ADY21" i="7"/>
  <c r="AEC21" i="7"/>
  <c r="AEG21" i="7"/>
  <c r="AGC21" i="7"/>
  <c r="AFY21" i="7" s="1"/>
  <c r="AGG21" i="7"/>
  <c r="AGK21" i="7"/>
  <c r="AIG21" i="7"/>
  <c r="AIK21" i="7"/>
  <c r="AIC21" i="7" s="1"/>
  <c r="AIO21" i="7"/>
  <c r="AKK21" i="7"/>
  <c r="AKG21" i="7" s="1"/>
  <c r="AKO21" i="7"/>
  <c r="AKS21" i="7"/>
  <c r="AMO21" i="7"/>
  <c r="AMS21" i="7"/>
  <c r="AMW21" i="7"/>
  <c r="AOS21" i="7"/>
  <c r="AOO21" i="7" s="1"/>
  <c r="AOW21" i="7"/>
  <c r="APA21" i="7"/>
  <c r="AQW21" i="7"/>
  <c r="ARA21" i="7"/>
  <c r="AQS21" i="7" s="1"/>
  <c r="ARE21" i="7"/>
  <c r="ATA21" i="7"/>
  <c r="ATE21" i="7"/>
  <c r="ATI21" i="7"/>
  <c r="AVE21" i="7"/>
  <c r="AVI21" i="7"/>
  <c r="AVM21" i="7"/>
  <c r="AXI21" i="7"/>
  <c r="AXE21" i="7" s="1"/>
  <c r="AXM21" i="7"/>
  <c r="AXQ21" i="7"/>
  <c r="AZM21" i="7"/>
  <c r="AZI21" i="7" s="1"/>
  <c r="AZQ21" i="7"/>
  <c r="AZU21" i="7"/>
  <c r="BBQ21" i="7"/>
  <c r="BBU21" i="7"/>
  <c r="BBY21" i="7"/>
  <c r="HI22" i="7"/>
  <c r="HM22" i="7"/>
  <c r="HQ22" i="7"/>
  <c r="JM22" i="7"/>
  <c r="JQ22" i="7"/>
  <c r="JU22" i="7"/>
  <c r="LQ22" i="7"/>
  <c r="LU22" i="7"/>
  <c r="LY22" i="7"/>
  <c r="NU22" i="7"/>
  <c r="NY22" i="7"/>
  <c r="OC22" i="7"/>
  <c r="PY22" i="7"/>
  <c r="PU22" i="7" s="1"/>
  <c r="QC22" i="7"/>
  <c r="QG22" i="7"/>
  <c r="SC22" i="7"/>
  <c r="SG22" i="7"/>
  <c r="SK22" i="7"/>
  <c r="UG22" i="7"/>
  <c r="UC22" i="7" s="1"/>
  <c r="VP22" i="7"/>
  <c r="VL22" i="7"/>
  <c r="VH22" i="7"/>
  <c r="VK22" i="7"/>
  <c r="VQ22" i="7"/>
  <c r="WN22" i="7"/>
  <c r="ZX22" i="7"/>
  <c r="ZT22" i="7"/>
  <c r="ZP22" i="7"/>
  <c r="ZM22" i="7" s="1"/>
  <c r="ZS22" i="7"/>
  <c r="ZY22" i="7"/>
  <c r="AAV22" i="7"/>
  <c r="AEF22" i="7"/>
  <c r="AEB22" i="7"/>
  <c r="ADX22" i="7"/>
  <c r="AEA22" i="7"/>
  <c r="AEG22" i="7"/>
  <c r="AFD22" i="7"/>
  <c r="AIN22" i="7"/>
  <c r="AIJ22" i="7"/>
  <c r="AIF22" i="7"/>
  <c r="AIC22" i="7" s="1"/>
  <c r="AII22" i="7"/>
  <c r="AIO22" i="7"/>
  <c r="AJL22" i="7"/>
  <c r="AMV22" i="7"/>
  <c r="AMR22" i="7"/>
  <c r="AMN22" i="7"/>
  <c r="AMQ22" i="7"/>
  <c r="AMW22" i="7"/>
  <c r="ANT22" i="7"/>
  <c r="ARD22" i="7"/>
  <c r="AQZ22" i="7"/>
  <c r="AQV22" i="7"/>
  <c r="AQS22" i="7" s="1"/>
  <c r="AQY22" i="7"/>
  <c r="ARE22" i="7"/>
  <c r="ASB22" i="7"/>
  <c r="AVL22" i="7"/>
  <c r="AVH22" i="7"/>
  <c r="AVD22" i="7"/>
  <c r="AVG22" i="7"/>
  <c r="AVM22" i="7"/>
  <c r="AWJ22" i="7"/>
  <c r="AZT22" i="7"/>
  <c r="AZP22" i="7"/>
  <c r="AZL22" i="7"/>
  <c r="AZI22" i="7" s="1"/>
  <c r="AZO22" i="7"/>
  <c r="AZU22" i="7"/>
  <c r="BAR22" i="7"/>
  <c r="HP23" i="7"/>
  <c r="HL23" i="7"/>
  <c r="HH23" i="7"/>
  <c r="HK23" i="7"/>
  <c r="HQ23" i="7"/>
  <c r="IN23" i="7"/>
  <c r="LX23" i="7"/>
  <c r="LT23" i="7"/>
  <c r="LP23" i="7"/>
  <c r="LM23" i="7" s="1"/>
  <c r="LS23" i="7"/>
  <c r="LY23" i="7"/>
  <c r="MV23" i="7"/>
  <c r="QF23" i="7"/>
  <c r="QB23" i="7"/>
  <c r="PX23" i="7"/>
  <c r="QA23" i="7"/>
  <c r="QG23" i="7"/>
  <c r="RD23" i="7"/>
  <c r="UN23" i="7"/>
  <c r="UJ23" i="7"/>
  <c r="UF23" i="7"/>
  <c r="UC23" i="7" s="1"/>
  <c r="UI23" i="7"/>
  <c r="UO23" i="7"/>
  <c r="VL23" i="7"/>
  <c r="YV23" i="7"/>
  <c r="YR23" i="7"/>
  <c r="YN23" i="7"/>
  <c r="YQ23" i="7"/>
  <c r="YW23" i="7"/>
  <c r="ZT23" i="7"/>
  <c r="ADD23" i="7"/>
  <c r="ACZ23" i="7"/>
  <c r="ACV23" i="7"/>
  <c r="ACS23" i="7" s="1"/>
  <c r="ACY23" i="7"/>
  <c r="ADE23" i="7"/>
  <c r="AEB23" i="7"/>
  <c r="AHL23" i="7"/>
  <c r="AHH23" i="7"/>
  <c r="AHD23" i="7"/>
  <c r="AHG23" i="7"/>
  <c r="AHM23" i="7"/>
  <c r="AIJ23" i="7"/>
  <c r="ALT23" i="7"/>
  <c r="ALP23" i="7"/>
  <c r="ALL23" i="7"/>
  <c r="ALI23" i="7" s="1"/>
  <c r="ALO23" i="7"/>
  <c r="ALU23" i="7"/>
  <c r="AMR23" i="7"/>
  <c r="AQB23" i="7"/>
  <c r="APX23" i="7"/>
  <c r="APT23" i="7"/>
  <c r="APW23" i="7"/>
  <c r="AQC23" i="7"/>
  <c r="AQZ23" i="7"/>
  <c r="AUJ23" i="7"/>
  <c r="AUF23" i="7"/>
  <c r="AUB23" i="7"/>
  <c r="ATY23" i="7" s="1"/>
  <c r="AUE23" i="7"/>
  <c r="AUK23" i="7"/>
  <c r="AVH23" i="7"/>
  <c r="AYR23" i="7"/>
  <c r="AYN23" i="7"/>
  <c r="AYJ23" i="7"/>
  <c r="AYM23" i="7"/>
  <c r="AYS23" i="7"/>
  <c r="AZP23" i="7"/>
  <c r="GH24" i="7"/>
  <c r="HN24" i="7"/>
  <c r="HK24" i="7"/>
  <c r="HP24" i="7"/>
  <c r="KP24" i="7"/>
  <c r="LV24" i="7"/>
  <c r="LS24" i="7"/>
  <c r="LX24" i="7"/>
  <c r="OX24" i="7"/>
  <c r="QD24" i="7"/>
  <c r="QA24" i="7"/>
  <c r="QF24" i="7"/>
  <c r="TF24" i="7"/>
  <c r="UL24" i="7"/>
  <c r="UI24" i="7"/>
  <c r="UN24" i="7"/>
  <c r="XN24" i="7"/>
  <c r="YT24" i="7"/>
  <c r="YQ24" i="7"/>
  <c r="YV24" i="7"/>
  <c r="ABV24" i="7"/>
  <c r="ADB24" i="7"/>
  <c r="ACY24" i="7"/>
  <c r="ADD24" i="7"/>
  <c r="AGD24" i="7"/>
  <c r="AHJ24" i="7"/>
  <c r="AHG24" i="7"/>
  <c r="AHL24" i="7"/>
  <c r="AKL24" i="7"/>
  <c r="ALR24" i="7"/>
  <c r="ALO24" i="7"/>
  <c r="ALT24" i="7"/>
  <c r="AOT24" i="7"/>
  <c r="APZ24" i="7"/>
  <c r="APW24" i="7"/>
  <c r="AQB24" i="7"/>
  <c r="ATB24" i="7"/>
  <c r="AUH24" i="7"/>
  <c r="AUE24" i="7"/>
  <c r="AUJ24" i="7"/>
  <c r="AXJ24" i="7"/>
  <c r="AYP24" i="7"/>
  <c r="AYM24" i="7"/>
  <c r="AYR24" i="7"/>
  <c r="BBR24" i="7"/>
  <c r="GL25" i="7"/>
  <c r="GI25" i="7"/>
  <c r="GN25" i="7"/>
  <c r="LY25" i="7"/>
  <c r="LU25" i="7"/>
  <c r="LQ25" i="7"/>
  <c r="LX25" i="7"/>
  <c r="LT25" i="7"/>
  <c r="LP25" i="7"/>
  <c r="LM25" i="7" s="1"/>
  <c r="LV25" i="7"/>
  <c r="UO25" i="7"/>
  <c r="UK25" i="7"/>
  <c r="UG25" i="7"/>
  <c r="UN25" i="7"/>
  <c r="UJ25" i="7"/>
  <c r="UF25" i="7"/>
  <c r="UC25" i="7" s="1"/>
  <c r="UL25" i="7"/>
  <c r="ADE25" i="7"/>
  <c r="ADA25" i="7"/>
  <c r="ACW25" i="7"/>
  <c r="ACS25" i="7" s="1"/>
  <c r="ADD25" i="7"/>
  <c r="ACZ25" i="7"/>
  <c r="ACV25" i="7"/>
  <c r="ADB25" i="7"/>
  <c r="ALU25" i="7"/>
  <c r="ALQ25" i="7"/>
  <c r="ALM25" i="7"/>
  <c r="ALT25" i="7"/>
  <c r="ALP25" i="7"/>
  <c r="ALL25" i="7"/>
  <c r="ALR25" i="7"/>
  <c r="AUI25" i="7"/>
  <c r="AUE25" i="7"/>
  <c r="AUH25" i="7"/>
  <c r="AUC25" i="7"/>
  <c r="AUG25" i="7"/>
  <c r="AUB25" i="7"/>
  <c r="ATY25" i="7" s="1"/>
  <c r="AUJ25" i="7"/>
  <c r="AWM25" i="7"/>
  <c r="AWI25" i="7"/>
  <c r="AWK25" i="7"/>
  <c r="AWF25" i="7"/>
  <c r="AWO25" i="7"/>
  <c r="AWJ25" i="7"/>
  <c r="AWL25" i="7"/>
  <c r="AZU25" i="7"/>
  <c r="AZQ25" i="7"/>
  <c r="AZM25" i="7"/>
  <c r="AZS25" i="7"/>
  <c r="AZN25" i="7"/>
  <c r="AZR25" i="7"/>
  <c r="AZL25" i="7"/>
  <c r="AZI25" i="7" s="1"/>
  <c r="AZT25" i="7"/>
  <c r="AJN27" i="7"/>
  <c r="AJL27" i="7"/>
  <c r="ANY27" i="7"/>
  <c r="ANU27" i="7"/>
  <c r="ANQ27" i="7"/>
  <c r="ANV27" i="7"/>
  <c r="ANP27" i="7"/>
  <c r="ANM27" i="7" s="1"/>
  <c r="ANT27" i="7"/>
  <c r="ANR27" i="7"/>
  <c r="ANX27" i="7"/>
  <c r="AZS27" i="7"/>
  <c r="AZO27" i="7"/>
  <c r="AZU27" i="7"/>
  <c r="AZQ27" i="7"/>
  <c r="AZM27" i="7"/>
  <c r="AZT27" i="7"/>
  <c r="AZL27" i="7"/>
  <c r="AZI27" i="7" s="1"/>
  <c r="AZR27" i="7"/>
  <c r="AZN27" i="7"/>
  <c r="JU29" i="7"/>
  <c r="JQ29" i="7"/>
  <c r="JM29" i="7"/>
  <c r="JS29" i="7"/>
  <c r="JO29" i="7"/>
  <c r="JT29" i="7"/>
  <c r="JL29" i="7"/>
  <c r="JR29" i="7"/>
  <c r="JN29" i="7"/>
  <c r="JI29" i="7" s="1"/>
  <c r="ABA29" i="7"/>
  <c r="AAW29" i="7"/>
  <c r="AAS29" i="7"/>
  <c r="AAY29" i="7"/>
  <c r="AAU29" i="7"/>
  <c r="AAZ29" i="7"/>
  <c r="AAR29" i="7"/>
  <c r="AAX29" i="7"/>
  <c r="AAO29" i="7" s="1"/>
  <c r="AAT29" i="7"/>
  <c r="ASG29" i="7"/>
  <c r="ASC29" i="7"/>
  <c r="ARY29" i="7"/>
  <c r="ASE29" i="7"/>
  <c r="ASA29" i="7"/>
  <c r="ASF29" i="7"/>
  <c r="ARX29" i="7"/>
  <c r="ARU29" i="7" s="1"/>
  <c r="ASD29" i="7"/>
  <c r="ARZ29" i="7"/>
  <c r="OX15" i="7"/>
  <c r="OS15" i="7" s="1"/>
  <c r="RB15" i="7"/>
  <c r="QW15" i="7" s="1"/>
  <c r="TF15" i="7"/>
  <c r="VJ15" i="7"/>
  <c r="XN15" i="7"/>
  <c r="XI15" i="7" s="1"/>
  <c r="ZR15" i="7"/>
  <c r="ABV15" i="7"/>
  <c r="ADZ15" i="7"/>
  <c r="AGD15" i="7"/>
  <c r="AFY15" i="7" s="1"/>
  <c r="AIH15" i="7"/>
  <c r="AIC15" i="7" s="1"/>
  <c r="AKL15" i="7"/>
  <c r="AKG15" i="7" s="1"/>
  <c r="AMP15" i="7"/>
  <c r="AOT15" i="7"/>
  <c r="AOO15" i="7" s="1"/>
  <c r="AQX15" i="7"/>
  <c r="AQS15" i="7" s="1"/>
  <c r="ATB15" i="7"/>
  <c r="AVF15" i="7"/>
  <c r="AXJ15" i="7"/>
  <c r="AXE15" i="7" s="1"/>
  <c r="AZN15" i="7"/>
  <c r="BBR15" i="7"/>
  <c r="HJ16" i="7"/>
  <c r="JN16" i="7"/>
  <c r="JI16" i="7" s="1"/>
  <c r="LR16" i="7"/>
  <c r="NV16" i="7"/>
  <c r="PZ16" i="7"/>
  <c r="SD16" i="7"/>
  <c r="RY16" i="7" s="1"/>
  <c r="UH16" i="7"/>
  <c r="WL16" i="7"/>
  <c r="YP16" i="7"/>
  <c r="AAT16" i="7"/>
  <c r="ACX16" i="7"/>
  <c r="AFB16" i="7"/>
  <c r="AHF16" i="7"/>
  <c r="AJJ16" i="7"/>
  <c r="ALN16" i="7"/>
  <c r="ANR16" i="7"/>
  <c r="APV16" i="7"/>
  <c r="ARZ16" i="7"/>
  <c r="AUD16" i="7"/>
  <c r="AWH16" i="7"/>
  <c r="AYL16" i="7"/>
  <c r="BAP16" i="7"/>
  <c r="GH17" i="7"/>
  <c r="GC17" i="7" s="1"/>
  <c r="IL17" i="7"/>
  <c r="KP17" i="7"/>
  <c r="MT17" i="7"/>
  <c r="OX17" i="7"/>
  <c r="OS17" i="7" s="1"/>
  <c r="RB17" i="7"/>
  <c r="TF17" i="7"/>
  <c r="TA17" i="7" s="1"/>
  <c r="VJ17" i="7"/>
  <c r="VE17" i="7" s="1"/>
  <c r="XN17" i="7"/>
  <c r="XI17" i="7" s="1"/>
  <c r="ZR17" i="7"/>
  <c r="ABV17" i="7"/>
  <c r="ADZ17" i="7"/>
  <c r="ADU17" i="7" s="1"/>
  <c r="AGD17" i="7"/>
  <c r="AFY17" i="7" s="1"/>
  <c r="AIH17" i="7"/>
  <c r="AKL17" i="7"/>
  <c r="AMP17" i="7"/>
  <c r="AOT17" i="7"/>
  <c r="AOO17" i="7" s="1"/>
  <c r="AQX17" i="7"/>
  <c r="ATB17" i="7"/>
  <c r="AVF17" i="7"/>
  <c r="AXJ17" i="7"/>
  <c r="AXE17" i="7" s="1"/>
  <c r="AZN17" i="7"/>
  <c r="BBR17" i="7"/>
  <c r="BBM17" i="7" s="1"/>
  <c r="HJ18" i="7"/>
  <c r="JN18" i="7"/>
  <c r="JI18" i="7" s="1"/>
  <c r="LR18" i="7"/>
  <c r="NV18" i="7"/>
  <c r="PZ18" i="7"/>
  <c r="PU18" i="7" s="1"/>
  <c r="SD18" i="7"/>
  <c r="RY18" i="7" s="1"/>
  <c r="UH18" i="7"/>
  <c r="WL18" i="7"/>
  <c r="YP18" i="7"/>
  <c r="AAT18" i="7"/>
  <c r="ACX18" i="7"/>
  <c r="AFB18" i="7"/>
  <c r="AHF18" i="7"/>
  <c r="AJJ18" i="7"/>
  <c r="ALN18" i="7"/>
  <c r="ANR18" i="7"/>
  <c r="APV18" i="7"/>
  <c r="ARZ18" i="7"/>
  <c r="AUD18" i="7"/>
  <c r="AWH18" i="7"/>
  <c r="AYL18" i="7"/>
  <c r="BAP18" i="7"/>
  <c r="BAK18" i="7" s="1"/>
  <c r="GH19" i="7"/>
  <c r="IL19" i="7"/>
  <c r="KP19" i="7"/>
  <c r="MT19" i="7"/>
  <c r="MO19" i="7" s="1"/>
  <c r="OX19" i="7"/>
  <c r="RB19" i="7"/>
  <c r="TF19" i="7"/>
  <c r="VJ19" i="7"/>
  <c r="XN19" i="7"/>
  <c r="ZR19" i="7"/>
  <c r="ABV19" i="7"/>
  <c r="ADZ19" i="7"/>
  <c r="AGD19" i="7"/>
  <c r="AIH19" i="7"/>
  <c r="AKL19" i="7"/>
  <c r="AMP19" i="7"/>
  <c r="AMK19" i="7" s="1"/>
  <c r="AOT19" i="7"/>
  <c r="AQX19" i="7"/>
  <c r="ATB19" i="7"/>
  <c r="AVF19" i="7"/>
  <c r="AXJ19" i="7"/>
  <c r="AZN19" i="7"/>
  <c r="BBR19" i="7"/>
  <c r="HJ20" i="7"/>
  <c r="HE20" i="7" s="1"/>
  <c r="JN20" i="7"/>
  <c r="LR20" i="7"/>
  <c r="NV20" i="7"/>
  <c r="PZ20" i="7"/>
  <c r="SD20" i="7"/>
  <c r="UH20" i="7"/>
  <c r="WL20" i="7"/>
  <c r="YP20" i="7"/>
  <c r="YK20" i="7" s="1"/>
  <c r="AAT20" i="7"/>
  <c r="ACX20" i="7"/>
  <c r="AFB20" i="7"/>
  <c r="AHF20" i="7"/>
  <c r="AHA20" i="7" s="1"/>
  <c r="AJJ20" i="7"/>
  <c r="ALN20" i="7"/>
  <c r="ANR20" i="7"/>
  <c r="APV20" i="7"/>
  <c r="ARZ20" i="7"/>
  <c r="AUD20" i="7"/>
  <c r="AWH20" i="7"/>
  <c r="AYL20" i="7"/>
  <c r="AYG20" i="7" s="1"/>
  <c r="BAP20" i="7"/>
  <c r="GH21" i="7"/>
  <c r="IL21" i="7"/>
  <c r="KP21" i="7"/>
  <c r="KK21" i="7" s="1"/>
  <c r="MT21" i="7"/>
  <c r="OX21" i="7"/>
  <c r="RB21" i="7"/>
  <c r="TF21" i="7"/>
  <c r="TA21" i="7" s="1"/>
  <c r="VJ21" i="7"/>
  <c r="XN21" i="7"/>
  <c r="ZR21" i="7"/>
  <c r="ABV21" i="7"/>
  <c r="ADZ21" i="7"/>
  <c r="AGD21" i="7"/>
  <c r="AIH21" i="7"/>
  <c r="AKL21" i="7"/>
  <c r="AMP21" i="7"/>
  <c r="AOT21" i="7"/>
  <c r="AQX21" i="7"/>
  <c r="ATB21" i="7"/>
  <c r="ASW21" i="7" s="1"/>
  <c r="AVF21" i="7"/>
  <c r="AXJ21" i="7"/>
  <c r="AZN21" i="7"/>
  <c r="BBR21" i="7"/>
  <c r="BBM21" i="7" s="1"/>
  <c r="HJ22" i="7"/>
  <c r="JN22" i="7"/>
  <c r="LR22" i="7"/>
  <c r="NV22" i="7"/>
  <c r="PZ22" i="7"/>
  <c r="SD22" i="7"/>
  <c r="UL22" i="7"/>
  <c r="UH22" i="7"/>
  <c r="UI22" i="7"/>
  <c r="UN22" i="7"/>
  <c r="YT22" i="7"/>
  <c r="ADB22" i="7"/>
  <c r="ACS22" i="7" s="1"/>
  <c r="AHJ22" i="7"/>
  <c r="ALR22" i="7"/>
  <c r="APZ22" i="7"/>
  <c r="AUH22" i="7"/>
  <c r="AYP22" i="7"/>
  <c r="GL23" i="7"/>
  <c r="KT23" i="7"/>
  <c r="PB23" i="7"/>
  <c r="TJ23" i="7"/>
  <c r="XR23" i="7"/>
  <c r="ABZ23" i="7"/>
  <c r="AGH23" i="7"/>
  <c r="AKP23" i="7"/>
  <c r="AOX23" i="7"/>
  <c r="ATF23" i="7"/>
  <c r="AXN23" i="7"/>
  <c r="BBV23" i="7"/>
  <c r="GN24" i="7"/>
  <c r="GJ24" i="7"/>
  <c r="GF24" i="7"/>
  <c r="GC24" i="7" s="1"/>
  <c r="GI24" i="7"/>
  <c r="GO24" i="7"/>
  <c r="HL24" i="7"/>
  <c r="KV24" i="7"/>
  <c r="KR24" i="7"/>
  <c r="KN24" i="7"/>
  <c r="KK24" i="7" s="1"/>
  <c r="KQ24" i="7"/>
  <c r="KW24" i="7"/>
  <c r="LT24" i="7"/>
  <c r="PD24" i="7"/>
  <c r="OZ24" i="7"/>
  <c r="OV24" i="7"/>
  <c r="OS24" i="7" s="1"/>
  <c r="OY24" i="7"/>
  <c r="PE24" i="7"/>
  <c r="QB24" i="7"/>
  <c r="TL24" i="7"/>
  <c r="TA24" i="7" s="1"/>
  <c r="TH24" i="7"/>
  <c r="TD24" i="7"/>
  <c r="TG24" i="7"/>
  <c r="TM24" i="7"/>
  <c r="UJ24" i="7"/>
  <c r="XT24" i="7"/>
  <c r="XP24" i="7"/>
  <c r="XL24" i="7"/>
  <c r="XI24" i="7" s="1"/>
  <c r="XO24" i="7"/>
  <c r="XU24" i="7"/>
  <c r="YR24" i="7"/>
  <c r="ACB24" i="7"/>
  <c r="ABX24" i="7"/>
  <c r="ABT24" i="7"/>
  <c r="ABQ24" i="7" s="1"/>
  <c r="ABW24" i="7"/>
  <c r="ACC24" i="7"/>
  <c r="ACZ24" i="7"/>
  <c r="AGJ24" i="7"/>
  <c r="AGF24" i="7"/>
  <c r="AGB24" i="7"/>
  <c r="AFY24" i="7" s="1"/>
  <c r="AGE24" i="7"/>
  <c r="AGK24" i="7"/>
  <c r="AHH24" i="7"/>
  <c r="AKR24" i="7"/>
  <c r="AKG24" i="7" s="1"/>
  <c r="AKN24" i="7"/>
  <c r="AKJ24" i="7"/>
  <c r="AKM24" i="7"/>
  <c r="AKS24" i="7"/>
  <c r="ALP24" i="7"/>
  <c r="AOZ24" i="7"/>
  <c r="AOV24" i="7"/>
  <c r="AOR24" i="7"/>
  <c r="AOO24" i="7" s="1"/>
  <c r="AOU24" i="7"/>
  <c r="APA24" i="7"/>
  <c r="APX24" i="7"/>
  <c r="ATH24" i="7"/>
  <c r="ATD24" i="7"/>
  <c r="ASZ24" i="7"/>
  <c r="ASW24" i="7" s="1"/>
  <c r="ATC24" i="7"/>
  <c r="ATI24" i="7"/>
  <c r="AUF24" i="7"/>
  <c r="AXP24" i="7"/>
  <c r="AXL24" i="7"/>
  <c r="AXH24" i="7"/>
  <c r="AXE24" i="7" s="1"/>
  <c r="AXK24" i="7"/>
  <c r="AXQ24" i="7"/>
  <c r="AYN24" i="7"/>
  <c r="BBX24" i="7"/>
  <c r="BBM24" i="7" s="1"/>
  <c r="BBT24" i="7"/>
  <c r="BBP24" i="7"/>
  <c r="BBS24" i="7"/>
  <c r="BBY24" i="7"/>
  <c r="GJ25" i="7"/>
  <c r="JU25" i="7"/>
  <c r="JQ25" i="7"/>
  <c r="JM25" i="7"/>
  <c r="JT25" i="7"/>
  <c r="JP25" i="7"/>
  <c r="JL25" i="7"/>
  <c r="JI25" i="7" s="1"/>
  <c r="JR25" i="7"/>
  <c r="LW25" i="7"/>
  <c r="SK25" i="7"/>
  <c r="SG25" i="7"/>
  <c r="SC25" i="7"/>
  <c r="SJ25" i="7"/>
  <c r="SF25" i="7"/>
  <c r="SB25" i="7"/>
  <c r="RY25" i="7" s="1"/>
  <c r="SH25" i="7"/>
  <c r="UM25" i="7"/>
  <c r="ABA25" i="7"/>
  <c r="AAW25" i="7"/>
  <c r="AAS25" i="7"/>
  <c r="AAZ25" i="7"/>
  <c r="AAV25" i="7"/>
  <c r="AAR25" i="7"/>
  <c r="AAX25" i="7"/>
  <c r="ADC25" i="7"/>
  <c r="AJQ25" i="7"/>
  <c r="AJM25" i="7"/>
  <c r="AJI25" i="7"/>
  <c r="AJE25" i="7" s="1"/>
  <c r="AJP25" i="7"/>
  <c r="AJL25" i="7"/>
  <c r="AJH25" i="7"/>
  <c r="AJN25" i="7"/>
  <c r="ALI25" i="7"/>
  <c r="ALS25" i="7"/>
  <c r="ASG25" i="7"/>
  <c r="ASC25" i="7"/>
  <c r="ARY25" i="7"/>
  <c r="ARU25" i="7" s="1"/>
  <c r="ASF25" i="7"/>
  <c r="ASB25" i="7"/>
  <c r="ARX25" i="7"/>
  <c r="ASD25" i="7"/>
  <c r="AXO25" i="7"/>
  <c r="OC26" i="7"/>
  <c r="NY26" i="7"/>
  <c r="NU26" i="7"/>
  <c r="NZ26" i="7"/>
  <c r="NT26" i="7"/>
  <c r="NQ26" i="7" s="1"/>
  <c r="NX26" i="7"/>
  <c r="OA26" i="7"/>
  <c r="WS26" i="7"/>
  <c r="WO26" i="7"/>
  <c r="WK26" i="7"/>
  <c r="WG26" i="7" s="1"/>
  <c r="WP26" i="7"/>
  <c r="WJ26" i="7"/>
  <c r="WN26" i="7"/>
  <c r="WQ26" i="7"/>
  <c r="AFI26" i="7"/>
  <c r="AFE26" i="7"/>
  <c r="AFA26" i="7"/>
  <c r="AFF26" i="7"/>
  <c r="AEZ26" i="7"/>
  <c r="AFD26" i="7"/>
  <c r="AFG26" i="7"/>
  <c r="AMV26" i="7"/>
  <c r="AMR26" i="7"/>
  <c r="AMN26" i="7"/>
  <c r="AMK26" i="7" s="1"/>
  <c r="AMU26" i="7"/>
  <c r="AMQ26" i="7"/>
  <c r="AMP26" i="7"/>
  <c r="AMW26" i="7"/>
  <c r="AMO26" i="7"/>
  <c r="ANT26" i="7"/>
  <c r="ANS26" i="7"/>
  <c r="AAX27" i="7"/>
  <c r="AAV27" i="7"/>
  <c r="AFI27" i="7"/>
  <c r="AFE27" i="7"/>
  <c r="AFA27" i="7"/>
  <c r="AFF27" i="7"/>
  <c r="AEZ27" i="7"/>
  <c r="AEW27" i="7" s="1"/>
  <c r="AFD27" i="7"/>
  <c r="AFB27" i="7"/>
  <c r="AFH27" i="7"/>
  <c r="KW28" i="7"/>
  <c r="KS28" i="7"/>
  <c r="KO28" i="7"/>
  <c r="KU28" i="7"/>
  <c r="KQ28" i="7"/>
  <c r="KP28" i="7"/>
  <c r="KK28" i="7" s="1"/>
  <c r="KV28" i="7"/>
  <c r="KN28" i="7"/>
  <c r="KR28" i="7"/>
  <c r="WQ28" i="7"/>
  <c r="WM28" i="7"/>
  <c r="WS28" i="7"/>
  <c r="WO28" i="7"/>
  <c r="WK28" i="7"/>
  <c r="WR28" i="7"/>
  <c r="WJ28" i="7"/>
  <c r="WG28" i="7" s="1"/>
  <c r="WP28" i="7"/>
  <c r="WN28" i="7"/>
  <c r="WL28" i="7"/>
  <c r="ACC28" i="7"/>
  <c r="ABY28" i="7"/>
  <c r="ABU28" i="7"/>
  <c r="ACA28" i="7"/>
  <c r="ABW28" i="7"/>
  <c r="ABV28" i="7"/>
  <c r="ACB28" i="7"/>
  <c r="ABT28" i="7"/>
  <c r="ABX28" i="7"/>
  <c r="ANW28" i="7"/>
  <c r="ANS28" i="7"/>
  <c r="ANY28" i="7"/>
  <c r="ANU28" i="7"/>
  <c r="ANQ28" i="7"/>
  <c r="ANX28" i="7"/>
  <c r="ANP28" i="7"/>
  <c r="ANM28" i="7" s="1"/>
  <c r="ANV28" i="7"/>
  <c r="ANT28" i="7"/>
  <c r="ANR28" i="7"/>
  <c r="ATI28" i="7"/>
  <c r="ATE28" i="7"/>
  <c r="ATA28" i="7"/>
  <c r="ATG28" i="7"/>
  <c r="ATC28" i="7"/>
  <c r="ATB28" i="7"/>
  <c r="ASW28" i="7" s="1"/>
  <c r="ATH28" i="7"/>
  <c r="ASZ28" i="7"/>
  <c r="ATD28" i="7"/>
  <c r="GM29" i="7"/>
  <c r="GI29" i="7"/>
  <c r="GO29" i="7"/>
  <c r="GK29" i="7"/>
  <c r="GG29" i="7"/>
  <c r="GH29" i="7"/>
  <c r="GN29" i="7"/>
  <c r="GF29" i="7"/>
  <c r="GC29" i="7" s="1"/>
  <c r="GL29" i="7"/>
  <c r="GJ29" i="7"/>
  <c r="XS29" i="7"/>
  <c r="XO29" i="7"/>
  <c r="XI29" i="7" s="1"/>
  <c r="XU29" i="7"/>
  <c r="XQ29" i="7"/>
  <c r="XM29" i="7"/>
  <c r="XN29" i="7"/>
  <c r="XT29" i="7"/>
  <c r="XL29" i="7"/>
  <c r="XR29" i="7"/>
  <c r="XP29" i="7"/>
  <c r="AOY29" i="7"/>
  <c r="AOU29" i="7"/>
  <c r="APA29" i="7"/>
  <c r="AOW29" i="7"/>
  <c r="AOS29" i="7"/>
  <c r="AOT29" i="7"/>
  <c r="AOO29" i="7" s="1"/>
  <c r="AOZ29" i="7"/>
  <c r="AOR29" i="7"/>
  <c r="AOX29" i="7"/>
  <c r="AOV29" i="7"/>
  <c r="AMW30" i="7"/>
  <c r="AMS30" i="7"/>
  <c r="AMO30" i="7"/>
  <c r="AMK30" i="7" s="1"/>
  <c r="AMU30" i="7"/>
  <c r="AMQ30" i="7"/>
  <c r="AMT30" i="7"/>
  <c r="AMP30" i="7"/>
  <c r="AMR30" i="7"/>
  <c r="AMN30" i="7"/>
  <c r="AMV30" i="7"/>
  <c r="GM31" i="7"/>
  <c r="GI31" i="7"/>
  <c r="GO31" i="7"/>
  <c r="GK31" i="7"/>
  <c r="GG31" i="7"/>
  <c r="GH31" i="7"/>
  <c r="GL31" i="7"/>
  <c r="GJ31" i="7"/>
  <c r="GF31" i="7"/>
  <c r="GC31" i="7" s="1"/>
  <c r="GN31" i="7"/>
  <c r="XS31" i="7"/>
  <c r="XO31" i="7"/>
  <c r="XU31" i="7"/>
  <c r="XQ31" i="7"/>
  <c r="XM31" i="7"/>
  <c r="XN31" i="7"/>
  <c r="XR31" i="7"/>
  <c r="XP31" i="7"/>
  <c r="XL31" i="7"/>
  <c r="XI31" i="7" s="1"/>
  <c r="XT31" i="7"/>
  <c r="AMU31" i="7"/>
  <c r="AMQ31" i="7"/>
  <c r="AMW31" i="7"/>
  <c r="AMR31" i="7"/>
  <c r="AMT31" i="7"/>
  <c r="AMO31" i="7"/>
  <c r="AMP31" i="7"/>
  <c r="AMV31" i="7"/>
  <c r="AMN31" i="7"/>
  <c r="AMK31" i="7" s="1"/>
  <c r="AMS31" i="7"/>
  <c r="TI32" i="7"/>
  <c r="TD32" i="7"/>
  <c r="TA32" i="7" s="1"/>
  <c r="TL32" i="7"/>
  <c r="TE32" i="7"/>
  <c r="TH32" i="7"/>
  <c r="TM32" i="7"/>
  <c r="TG32" i="7"/>
  <c r="WL22" i="7"/>
  <c r="WG22" i="7" s="1"/>
  <c r="YP22" i="7"/>
  <c r="YK22" i="7" s="1"/>
  <c r="AAT22" i="7"/>
  <c r="AAO22" i="7" s="1"/>
  <c r="ACX22" i="7"/>
  <c r="AFB22" i="7"/>
  <c r="AEW22" i="7" s="1"/>
  <c r="AHF22" i="7"/>
  <c r="AJJ22" i="7"/>
  <c r="AJE22" i="7" s="1"/>
  <c r="ALN22" i="7"/>
  <c r="ANR22" i="7"/>
  <c r="ANM22" i="7" s="1"/>
  <c r="APV22" i="7"/>
  <c r="APQ22" i="7" s="1"/>
  <c r="ARZ22" i="7"/>
  <c r="ARU22" i="7" s="1"/>
  <c r="AUD22" i="7"/>
  <c r="AWH22" i="7"/>
  <c r="AYL22" i="7"/>
  <c r="BAP22" i="7"/>
  <c r="BAK22" i="7" s="1"/>
  <c r="GH23" i="7"/>
  <c r="IL23" i="7"/>
  <c r="IG23" i="7" s="1"/>
  <c r="KP23" i="7"/>
  <c r="KK23" i="7" s="1"/>
  <c r="MT23" i="7"/>
  <c r="MO23" i="7" s="1"/>
  <c r="OX23" i="7"/>
  <c r="RB23" i="7"/>
  <c r="TF23" i="7"/>
  <c r="VJ23" i="7"/>
  <c r="VE23" i="7" s="1"/>
  <c r="XN23" i="7"/>
  <c r="ZR23" i="7"/>
  <c r="ZM23" i="7" s="1"/>
  <c r="ABV23" i="7"/>
  <c r="ABQ23" i="7" s="1"/>
  <c r="ADZ23" i="7"/>
  <c r="ADU23" i="7" s="1"/>
  <c r="AGD23" i="7"/>
  <c r="AIH23" i="7"/>
  <c r="AIC23" i="7" s="1"/>
  <c r="AKL23" i="7"/>
  <c r="AMP23" i="7"/>
  <c r="AMK23" i="7" s="1"/>
  <c r="AOT23" i="7"/>
  <c r="AQX23" i="7"/>
  <c r="AQS23" i="7" s="1"/>
  <c r="ATB23" i="7"/>
  <c r="AVF23" i="7"/>
  <c r="AVA23" i="7" s="1"/>
  <c r="AXJ23" i="7"/>
  <c r="AZN23" i="7"/>
  <c r="AZI23" i="7" s="1"/>
  <c r="BBR23" i="7"/>
  <c r="HJ24" i="7"/>
  <c r="HE24" i="7" s="1"/>
  <c r="JN24" i="7"/>
  <c r="LR24" i="7"/>
  <c r="NV24" i="7"/>
  <c r="PZ24" i="7"/>
  <c r="PU24" i="7" s="1"/>
  <c r="SD24" i="7"/>
  <c r="UH24" i="7"/>
  <c r="WL24" i="7"/>
  <c r="YP24" i="7"/>
  <c r="YK24" i="7" s="1"/>
  <c r="AAT24" i="7"/>
  <c r="ACX24" i="7"/>
  <c r="AFB24" i="7"/>
  <c r="AEW24" i="7" s="1"/>
  <c r="AHF24" i="7"/>
  <c r="AHA24" i="7" s="1"/>
  <c r="AJJ24" i="7"/>
  <c r="ALN24" i="7"/>
  <c r="ANR24" i="7"/>
  <c r="ANM24" i="7" s="1"/>
  <c r="APV24" i="7"/>
  <c r="APQ24" i="7" s="1"/>
  <c r="ARZ24" i="7"/>
  <c r="AUD24" i="7"/>
  <c r="AWH24" i="7"/>
  <c r="AYL24" i="7"/>
  <c r="AYG24" i="7" s="1"/>
  <c r="BAP24" i="7"/>
  <c r="GH25" i="7"/>
  <c r="IL25" i="7"/>
  <c r="IG25" i="7" s="1"/>
  <c r="KP25" i="7"/>
  <c r="KK25" i="7" s="1"/>
  <c r="MT25" i="7"/>
  <c r="MO25" i="7" s="1"/>
  <c r="OX25" i="7"/>
  <c r="RB25" i="7"/>
  <c r="QW25" i="7" s="1"/>
  <c r="TF25" i="7"/>
  <c r="TA25" i="7" s="1"/>
  <c r="VJ25" i="7"/>
  <c r="XN25" i="7"/>
  <c r="ZR25" i="7"/>
  <c r="ZM25" i="7" s="1"/>
  <c r="ABV25" i="7"/>
  <c r="ABQ25" i="7" s="1"/>
  <c r="ADZ25" i="7"/>
  <c r="AGD25" i="7"/>
  <c r="AIH25" i="7"/>
  <c r="AIC25" i="7" s="1"/>
  <c r="AKL25" i="7"/>
  <c r="AKG25" i="7" s="1"/>
  <c r="AMP25" i="7"/>
  <c r="AOT25" i="7"/>
  <c r="AQX25" i="7"/>
  <c r="AQS25" i="7" s="1"/>
  <c r="ATB25" i="7"/>
  <c r="ASW25" i="7" s="1"/>
  <c r="AVM25" i="7"/>
  <c r="AVI25" i="7"/>
  <c r="AVE25" i="7"/>
  <c r="AVG25" i="7"/>
  <c r="AVA25" i="7" s="1"/>
  <c r="AVL25" i="7"/>
  <c r="AXJ25" i="7"/>
  <c r="AYQ25" i="7"/>
  <c r="AYM25" i="7"/>
  <c r="AYL25" i="7"/>
  <c r="AYR25" i="7"/>
  <c r="BAO25" i="7"/>
  <c r="BAK25" i="7" s="1"/>
  <c r="HQ26" i="7"/>
  <c r="HM26" i="7"/>
  <c r="HI26" i="7"/>
  <c r="HE26" i="7" s="1"/>
  <c r="HK26" i="7"/>
  <c r="HP26" i="7"/>
  <c r="JN26" i="7"/>
  <c r="KU26" i="7"/>
  <c r="KQ26" i="7"/>
  <c r="KP26" i="7"/>
  <c r="KV26" i="7"/>
  <c r="MS26" i="7"/>
  <c r="QG26" i="7"/>
  <c r="QC26" i="7"/>
  <c r="PY26" i="7"/>
  <c r="QA26" i="7"/>
  <c r="PU26" i="7" s="1"/>
  <c r="QF26" i="7"/>
  <c r="SD26" i="7"/>
  <c r="RY26" i="7" s="1"/>
  <c r="TK26" i="7"/>
  <c r="TG26" i="7"/>
  <c r="TF26" i="7"/>
  <c r="TL26" i="7"/>
  <c r="VI26" i="7"/>
  <c r="VE26" i="7" s="1"/>
  <c r="YW26" i="7"/>
  <c r="YS26" i="7"/>
  <c r="YO26" i="7"/>
  <c r="YQ26" i="7"/>
  <c r="YV26" i="7"/>
  <c r="AAT26" i="7"/>
  <c r="ACA26" i="7"/>
  <c r="ABW26" i="7"/>
  <c r="ABV26" i="7"/>
  <c r="ABQ26" i="7" s="1"/>
  <c r="ACB26" i="7"/>
  <c r="ADY26" i="7"/>
  <c r="ADU26" i="7" s="1"/>
  <c r="AEW26" i="7"/>
  <c r="AHM26" i="7"/>
  <c r="AHI26" i="7"/>
  <c r="AHE26" i="7"/>
  <c r="AHG26" i="7"/>
  <c r="AHA26" i="7" s="1"/>
  <c r="AHL26" i="7"/>
  <c r="AJJ26" i="7"/>
  <c r="AKQ26" i="7"/>
  <c r="AKM26" i="7"/>
  <c r="AKL26" i="7"/>
  <c r="AKR26" i="7"/>
  <c r="APZ26" i="7"/>
  <c r="ARD26" i="7"/>
  <c r="AQZ26" i="7"/>
  <c r="AQV26" i="7"/>
  <c r="ARC26" i="7"/>
  <c r="AQY26" i="7"/>
  <c r="ARA26" i="7"/>
  <c r="ASG26" i="7"/>
  <c r="GM27" i="7"/>
  <c r="GI27" i="7"/>
  <c r="GL27" i="7"/>
  <c r="GG27" i="7"/>
  <c r="GK27" i="7"/>
  <c r="GF27" i="7"/>
  <c r="GC27" i="7" s="1"/>
  <c r="GN27" i="7"/>
  <c r="IQ27" i="7"/>
  <c r="IM27" i="7"/>
  <c r="IO27" i="7"/>
  <c r="IJ27" i="7"/>
  <c r="IS27" i="7"/>
  <c r="IN27" i="7"/>
  <c r="IP27" i="7"/>
  <c r="LY27" i="7"/>
  <c r="LU27" i="7"/>
  <c r="LQ27" i="7"/>
  <c r="LW27" i="7"/>
  <c r="LR27" i="7"/>
  <c r="LV27" i="7"/>
  <c r="LP27" i="7"/>
  <c r="LM27" i="7" s="1"/>
  <c r="LX27" i="7"/>
  <c r="PC27" i="7"/>
  <c r="OY27" i="7"/>
  <c r="PB27" i="7"/>
  <c r="OW27" i="7"/>
  <c r="PA27" i="7"/>
  <c r="OV27" i="7"/>
  <c r="OS27" i="7" s="1"/>
  <c r="PD27" i="7"/>
  <c r="RG27" i="7"/>
  <c r="RC27" i="7"/>
  <c r="RE27" i="7"/>
  <c r="QZ27" i="7"/>
  <c r="QW27" i="7" s="1"/>
  <c r="RI27" i="7"/>
  <c r="RD27" i="7"/>
  <c r="RF27" i="7"/>
  <c r="UO27" i="7"/>
  <c r="UK27" i="7"/>
  <c r="UG27" i="7"/>
  <c r="UM27" i="7"/>
  <c r="UH27" i="7"/>
  <c r="UL27" i="7"/>
  <c r="UF27" i="7"/>
  <c r="UN27" i="7"/>
  <c r="XS27" i="7"/>
  <c r="XI27" i="7" s="1"/>
  <c r="XO27" i="7"/>
  <c r="XR27" i="7"/>
  <c r="XM27" i="7"/>
  <c r="XQ27" i="7"/>
  <c r="XL27" i="7"/>
  <c r="XT27" i="7"/>
  <c r="ZW27" i="7"/>
  <c r="ZS27" i="7"/>
  <c r="ZU27" i="7"/>
  <c r="ZP27" i="7"/>
  <c r="ZY27" i="7"/>
  <c r="ZT27" i="7"/>
  <c r="ZV27" i="7"/>
  <c r="ADE27" i="7"/>
  <c r="ADA27" i="7"/>
  <c r="ACW27" i="7"/>
  <c r="ADC27" i="7"/>
  <c r="ACX27" i="7"/>
  <c r="ACS27" i="7" s="1"/>
  <c r="ADB27" i="7"/>
  <c r="ACV27" i="7"/>
  <c r="ADD27" i="7"/>
  <c r="AGI27" i="7"/>
  <c r="AGE27" i="7"/>
  <c r="AFY27" i="7" s="1"/>
  <c r="AGH27" i="7"/>
  <c r="AGC27" i="7"/>
  <c r="AGG27" i="7"/>
  <c r="AGB27" i="7"/>
  <c r="AGJ27" i="7"/>
  <c r="AIM27" i="7"/>
  <c r="AII27" i="7"/>
  <c r="AIK27" i="7"/>
  <c r="AIF27" i="7"/>
  <c r="AIO27" i="7"/>
  <c r="AIJ27" i="7"/>
  <c r="AIL27" i="7"/>
  <c r="ALU27" i="7"/>
  <c r="ALQ27" i="7"/>
  <c r="ALM27" i="7"/>
  <c r="ALS27" i="7"/>
  <c r="ALN27" i="7"/>
  <c r="ALR27" i="7"/>
  <c r="ALL27" i="7"/>
  <c r="ALT27" i="7"/>
  <c r="AOY27" i="7"/>
  <c r="AOU27" i="7"/>
  <c r="AOX27" i="7"/>
  <c r="AOS27" i="7"/>
  <c r="AOW27" i="7"/>
  <c r="AOR27" i="7"/>
  <c r="AOO27" i="7" s="1"/>
  <c r="AOZ27" i="7"/>
  <c r="ARC27" i="7"/>
  <c r="AQY27" i="7"/>
  <c r="ARA27" i="7"/>
  <c r="AQV27" i="7"/>
  <c r="ARE27" i="7"/>
  <c r="AQZ27" i="7"/>
  <c r="ARB27" i="7"/>
  <c r="AUK27" i="7"/>
  <c r="AUG27" i="7"/>
  <c r="AUC27" i="7"/>
  <c r="AUI27" i="7"/>
  <c r="AUD27" i="7"/>
  <c r="AUH27" i="7"/>
  <c r="AUB27" i="7"/>
  <c r="ATY27" i="7" s="1"/>
  <c r="AUJ27" i="7"/>
  <c r="AXO27" i="7"/>
  <c r="AXK27" i="7"/>
  <c r="AXN27" i="7"/>
  <c r="AXI27" i="7"/>
  <c r="AXM27" i="7"/>
  <c r="AXH27" i="7"/>
  <c r="AXE27" i="7" s="1"/>
  <c r="AXP27" i="7"/>
  <c r="OA28" i="7"/>
  <c r="NW28" i="7"/>
  <c r="NQ28" i="7" s="1"/>
  <c r="OC28" i="7"/>
  <c r="NY28" i="7"/>
  <c r="NU28" i="7"/>
  <c r="OB28" i="7"/>
  <c r="NT28" i="7"/>
  <c r="NZ28" i="7"/>
  <c r="PE28" i="7"/>
  <c r="PA28" i="7"/>
  <c r="OW28" i="7"/>
  <c r="PC28" i="7"/>
  <c r="OY28" i="7"/>
  <c r="OX28" i="7"/>
  <c r="PD28" i="7"/>
  <c r="OV28" i="7"/>
  <c r="ABQ28" i="7"/>
  <c r="AFG28" i="7"/>
  <c r="AFC28" i="7"/>
  <c r="AFI28" i="7"/>
  <c r="AFE28" i="7"/>
  <c r="AFA28" i="7"/>
  <c r="AFH28" i="7"/>
  <c r="AEZ28" i="7"/>
  <c r="AEW28" i="7" s="1"/>
  <c r="AFF28" i="7"/>
  <c r="AGK28" i="7"/>
  <c r="AGG28" i="7"/>
  <c r="AGC28" i="7"/>
  <c r="AFY28" i="7" s="1"/>
  <c r="AGI28" i="7"/>
  <c r="AGE28" i="7"/>
  <c r="AGD28" i="7"/>
  <c r="AGJ28" i="7"/>
  <c r="AGB28" i="7"/>
  <c r="AWM28" i="7"/>
  <c r="AWI28" i="7"/>
  <c r="AWC28" i="7" s="1"/>
  <c r="AWO28" i="7"/>
  <c r="AWK28" i="7"/>
  <c r="AWG28" i="7"/>
  <c r="AWN28" i="7"/>
  <c r="AWF28" i="7"/>
  <c r="AWL28" i="7"/>
  <c r="AXQ28" i="7"/>
  <c r="AXM28" i="7"/>
  <c r="AXI28" i="7"/>
  <c r="AXO28" i="7"/>
  <c r="AXK28" i="7"/>
  <c r="AXJ28" i="7"/>
  <c r="AXP28" i="7"/>
  <c r="AXH28" i="7"/>
  <c r="OC29" i="7"/>
  <c r="NY29" i="7"/>
  <c r="NU29" i="7"/>
  <c r="OA29" i="7"/>
  <c r="NW29" i="7"/>
  <c r="NQ29" i="7" s="1"/>
  <c r="OB29" i="7"/>
  <c r="NT29" i="7"/>
  <c r="NZ29" i="7"/>
  <c r="PC29" i="7"/>
  <c r="OY29" i="7"/>
  <c r="PE29" i="7"/>
  <c r="PA29" i="7"/>
  <c r="OW29" i="7"/>
  <c r="OX29" i="7"/>
  <c r="PD29" i="7"/>
  <c r="OV29" i="7"/>
  <c r="OS29" i="7" s="1"/>
  <c r="AFI29" i="7"/>
  <c r="AFE29" i="7"/>
  <c r="AFA29" i="7"/>
  <c r="AFG29" i="7"/>
  <c r="AFC29" i="7"/>
  <c r="AFH29" i="7"/>
  <c r="AEZ29" i="7"/>
  <c r="AEW29" i="7" s="1"/>
  <c r="AFF29" i="7"/>
  <c r="AGI29" i="7"/>
  <c r="AGE29" i="7"/>
  <c r="AGK29" i="7"/>
  <c r="AGG29" i="7"/>
  <c r="AGC29" i="7"/>
  <c r="AGD29" i="7"/>
  <c r="AFY29" i="7" s="1"/>
  <c r="AGJ29" i="7"/>
  <c r="AGB29" i="7"/>
  <c r="BAW29" i="7"/>
  <c r="BAS29" i="7"/>
  <c r="BAO29" i="7"/>
  <c r="BAR29" i="7"/>
  <c r="BAU29" i="7"/>
  <c r="BAP29" i="7"/>
  <c r="BAN29" i="7"/>
  <c r="BAK29" i="7" s="1"/>
  <c r="BAV29" i="7"/>
  <c r="TM30" i="7"/>
  <c r="TI30" i="7"/>
  <c r="TE30" i="7"/>
  <c r="TH30" i="7"/>
  <c r="TK30" i="7"/>
  <c r="TF30" i="7"/>
  <c r="TD30" i="7"/>
  <c r="TL30" i="7"/>
  <c r="AUH31" i="7"/>
  <c r="AUB31" i="7"/>
  <c r="AUI31" i="7"/>
  <c r="AUD31" i="7"/>
  <c r="ATY31" i="7" s="1"/>
  <c r="AUF31" i="7"/>
  <c r="OA32" i="7"/>
  <c r="NW32" i="7"/>
  <c r="OC32" i="7"/>
  <c r="NX32" i="7"/>
  <c r="NZ32" i="7"/>
  <c r="NU32" i="7"/>
  <c r="NV32" i="7"/>
  <c r="OB32" i="7"/>
  <c r="NY32" i="7"/>
  <c r="NT32" i="7"/>
  <c r="NQ32" i="7" s="1"/>
  <c r="AEF32" i="7"/>
  <c r="AEA32" i="7"/>
  <c r="AEE32" i="7"/>
  <c r="ADX32" i="7"/>
  <c r="ADU32" i="7" s="1"/>
  <c r="AEB32" i="7"/>
  <c r="ADY32" i="7"/>
  <c r="AEG32" i="7"/>
  <c r="AEC32" i="7"/>
  <c r="AIN32" i="7"/>
  <c r="AII32" i="7"/>
  <c r="AIK32" i="7"/>
  <c r="AIF32" i="7"/>
  <c r="AIC32" i="7" s="1"/>
  <c r="AIM32" i="7"/>
  <c r="AIG32" i="7"/>
  <c r="AIJ32" i="7"/>
  <c r="AIO32" i="7"/>
  <c r="AMV32" i="7"/>
  <c r="AMQ32" i="7"/>
  <c r="AMS32" i="7"/>
  <c r="AMN32" i="7"/>
  <c r="AMU32" i="7"/>
  <c r="AMO32" i="7"/>
  <c r="AMK32" i="7" s="1"/>
  <c r="AMR32" i="7"/>
  <c r="AMW32" i="7"/>
  <c r="ARD32" i="7"/>
  <c r="AQY32" i="7"/>
  <c r="ARA32" i="7"/>
  <c r="AQV32" i="7"/>
  <c r="AQS32" i="7" s="1"/>
  <c r="ARC32" i="7"/>
  <c r="AQW32" i="7"/>
  <c r="AQZ32" i="7"/>
  <c r="ARE32" i="7"/>
  <c r="AVL32" i="7"/>
  <c r="AVG32" i="7"/>
  <c r="AVI32" i="7"/>
  <c r="AVD32" i="7"/>
  <c r="AVA32" i="7" s="1"/>
  <c r="AVK32" i="7"/>
  <c r="AVE32" i="7"/>
  <c r="AVH32" i="7"/>
  <c r="AVM32" i="7"/>
  <c r="AZT32" i="7"/>
  <c r="AZO32" i="7"/>
  <c r="AZQ32" i="7"/>
  <c r="AZL32" i="7"/>
  <c r="AZI32" i="7" s="1"/>
  <c r="AZS32" i="7"/>
  <c r="AZM32" i="7"/>
  <c r="AZP32" i="7"/>
  <c r="AZU32" i="7"/>
  <c r="AMV34" i="7"/>
  <c r="AMR34" i="7"/>
  <c r="AMN34" i="7"/>
  <c r="AMK34" i="7" s="1"/>
  <c r="AMU34" i="7"/>
  <c r="AMQ34" i="7"/>
  <c r="AMP34" i="7"/>
  <c r="AMW34" i="7"/>
  <c r="AMO34" i="7"/>
  <c r="AMT34" i="7"/>
  <c r="AMS34" i="7"/>
  <c r="IM25" i="7"/>
  <c r="KQ25" i="7"/>
  <c r="MU25" i="7"/>
  <c r="OY25" i="7"/>
  <c r="RC25" i="7"/>
  <c r="TG25" i="7"/>
  <c r="VK25" i="7"/>
  <c r="VE25" i="7" s="1"/>
  <c r="XO25" i="7"/>
  <c r="ZS25" i="7"/>
  <c r="ABW25" i="7"/>
  <c r="AEA25" i="7"/>
  <c r="AGE25" i="7"/>
  <c r="AII25" i="7"/>
  <c r="AKM25" i="7"/>
  <c r="AMQ25" i="7"/>
  <c r="AOU25" i="7"/>
  <c r="AOO25" i="7" s="1"/>
  <c r="AQY25" i="7"/>
  <c r="ATC25" i="7"/>
  <c r="AVH25" i="7"/>
  <c r="AXQ25" i="7"/>
  <c r="AXM25" i="7"/>
  <c r="AXI25" i="7"/>
  <c r="AXE25" i="7" s="1"/>
  <c r="AXK25" i="7"/>
  <c r="AXP25" i="7"/>
  <c r="BAU25" i="7"/>
  <c r="BAQ25" i="7"/>
  <c r="BAP25" i="7"/>
  <c r="BAV25" i="7"/>
  <c r="HL26" i="7"/>
  <c r="JU26" i="7"/>
  <c r="JQ26" i="7"/>
  <c r="JM26" i="7"/>
  <c r="JI26" i="7" s="1"/>
  <c r="JO26" i="7"/>
  <c r="JT26" i="7"/>
  <c r="MY26" i="7"/>
  <c r="MU26" i="7"/>
  <c r="MT26" i="7"/>
  <c r="MZ26" i="7"/>
  <c r="MO26" i="7" s="1"/>
  <c r="QB26" i="7"/>
  <c r="SK26" i="7"/>
  <c r="SG26" i="7"/>
  <c r="SC26" i="7"/>
  <c r="SE26" i="7"/>
  <c r="SJ26" i="7"/>
  <c r="VO26" i="7"/>
  <c r="VK26" i="7"/>
  <c r="VJ26" i="7"/>
  <c r="VP26" i="7"/>
  <c r="YK26" i="7"/>
  <c r="YR26" i="7"/>
  <c r="ABA26" i="7"/>
  <c r="AAW26" i="7"/>
  <c r="AAS26" i="7"/>
  <c r="AAO26" i="7" s="1"/>
  <c r="AAU26" i="7"/>
  <c r="AAZ26" i="7"/>
  <c r="AEE26" i="7"/>
  <c r="AEA26" i="7"/>
  <c r="ADZ26" i="7"/>
  <c r="AEF26" i="7"/>
  <c r="AHH26" i="7"/>
  <c r="AJQ26" i="7"/>
  <c r="AJM26" i="7"/>
  <c r="AJI26" i="7"/>
  <c r="AJK26" i="7"/>
  <c r="AJE26" i="7" s="1"/>
  <c r="AJP26" i="7"/>
  <c r="ANV26" i="7"/>
  <c r="AOZ26" i="7"/>
  <c r="AOV26" i="7"/>
  <c r="AOR26" i="7"/>
  <c r="AOY26" i="7"/>
  <c r="AOU26" i="7"/>
  <c r="AOO26" i="7" s="1"/>
  <c r="AOW26" i="7"/>
  <c r="AQA26" i="7"/>
  <c r="ATI26" i="7"/>
  <c r="ATE26" i="7"/>
  <c r="ATA26" i="7"/>
  <c r="ATF26" i="7"/>
  <c r="ASZ26" i="7"/>
  <c r="ASW26" i="7" s="1"/>
  <c r="ATD26" i="7"/>
  <c r="ATG26" i="7"/>
  <c r="BBY26" i="7"/>
  <c r="BBU26" i="7"/>
  <c r="BBQ26" i="7"/>
  <c r="BBM26" i="7" s="1"/>
  <c r="BBV26" i="7"/>
  <c r="BBP26" i="7"/>
  <c r="BBT26" i="7"/>
  <c r="BBW26" i="7"/>
  <c r="JS27" i="7"/>
  <c r="SI27" i="7"/>
  <c r="UC27" i="7"/>
  <c r="AAY27" i="7"/>
  <c r="AJO27" i="7"/>
  <c r="ALI27" i="7"/>
  <c r="ASE27" i="7"/>
  <c r="OS28" i="7"/>
  <c r="SI28" i="7"/>
  <c r="SE28" i="7"/>
  <c r="SK28" i="7"/>
  <c r="SG28" i="7"/>
  <c r="SC28" i="7"/>
  <c r="SJ28" i="7"/>
  <c r="SB28" i="7"/>
  <c r="RY28" i="7" s="1"/>
  <c r="SH28" i="7"/>
  <c r="TM28" i="7"/>
  <c r="TI28" i="7"/>
  <c r="TE28" i="7"/>
  <c r="TK28" i="7"/>
  <c r="TG28" i="7"/>
  <c r="TF28" i="7"/>
  <c r="TL28" i="7"/>
  <c r="TD28" i="7"/>
  <c r="TA28" i="7" s="1"/>
  <c r="AJO28" i="7"/>
  <c r="AJK28" i="7"/>
  <c r="AJE28" i="7" s="1"/>
  <c r="AJQ28" i="7"/>
  <c r="AJM28" i="7"/>
  <c r="AJI28" i="7"/>
  <c r="AJP28" i="7"/>
  <c r="AJH28" i="7"/>
  <c r="AJN28" i="7"/>
  <c r="AKS28" i="7"/>
  <c r="AKO28" i="7"/>
  <c r="AKK28" i="7"/>
  <c r="AKQ28" i="7"/>
  <c r="AKM28" i="7"/>
  <c r="AKL28" i="7"/>
  <c r="AKR28" i="7"/>
  <c r="AKJ28" i="7"/>
  <c r="AKG28" i="7" s="1"/>
  <c r="AXE28" i="7"/>
  <c r="BAU28" i="7"/>
  <c r="BAQ28" i="7"/>
  <c r="BAW28" i="7"/>
  <c r="BAS28" i="7"/>
  <c r="BAO28" i="7"/>
  <c r="BAV28" i="7"/>
  <c r="BAN28" i="7"/>
  <c r="BAK28" i="7" s="1"/>
  <c r="BAT28" i="7"/>
  <c r="BBY28" i="7"/>
  <c r="BBU28" i="7"/>
  <c r="BBQ28" i="7"/>
  <c r="BBM28" i="7" s="1"/>
  <c r="BBW28" i="7"/>
  <c r="BBS28" i="7"/>
  <c r="BBR28" i="7"/>
  <c r="BBX28" i="7"/>
  <c r="BBP28" i="7"/>
  <c r="SK29" i="7"/>
  <c r="SG29" i="7"/>
  <c r="SC29" i="7"/>
  <c r="SI29" i="7"/>
  <c r="SE29" i="7"/>
  <c r="SJ29" i="7"/>
  <c r="SB29" i="7"/>
  <c r="RY29" i="7" s="1"/>
  <c r="SH29" i="7"/>
  <c r="TK29" i="7"/>
  <c r="TG29" i="7"/>
  <c r="TM29" i="7"/>
  <c r="TI29" i="7"/>
  <c r="TE29" i="7"/>
  <c r="TF29" i="7"/>
  <c r="TA29" i="7" s="1"/>
  <c r="TL29" i="7"/>
  <c r="TD29" i="7"/>
  <c r="AJQ29" i="7"/>
  <c r="AJM29" i="7"/>
  <c r="AJI29" i="7"/>
  <c r="AJO29" i="7"/>
  <c r="AJK29" i="7"/>
  <c r="AJE29" i="7" s="1"/>
  <c r="AJP29" i="7"/>
  <c r="AJH29" i="7"/>
  <c r="AJN29" i="7"/>
  <c r="AKQ29" i="7"/>
  <c r="AKM29" i="7"/>
  <c r="AKS29" i="7"/>
  <c r="AKO29" i="7"/>
  <c r="AKK29" i="7"/>
  <c r="AKL29" i="7"/>
  <c r="AKR29" i="7"/>
  <c r="AKJ29" i="7"/>
  <c r="AKG29" i="7" s="1"/>
  <c r="KW30" i="7"/>
  <c r="KS30" i="7"/>
  <c r="KO30" i="7"/>
  <c r="KR30" i="7"/>
  <c r="KU30" i="7"/>
  <c r="KP30" i="7"/>
  <c r="KN30" i="7"/>
  <c r="KK30" i="7" s="1"/>
  <c r="KV30" i="7"/>
  <c r="XU30" i="7"/>
  <c r="XQ30" i="7"/>
  <c r="XM30" i="7"/>
  <c r="XS30" i="7"/>
  <c r="XO30" i="7"/>
  <c r="XN30" i="7"/>
  <c r="XR30" i="7"/>
  <c r="XP30" i="7"/>
  <c r="XL30" i="7"/>
  <c r="XI30" i="7" s="1"/>
  <c r="AGK30" i="7"/>
  <c r="AGG30" i="7"/>
  <c r="AGC30" i="7"/>
  <c r="AGI30" i="7"/>
  <c r="AGE30" i="7"/>
  <c r="AGD30" i="7"/>
  <c r="AGH30" i="7"/>
  <c r="AGF30" i="7"/>
  <c r="AGB30" i="7"/>
  <c r="AFY30" i="7" s="1"/>
  <c r="APA30" i="7"/>
  <c r="AOW30" i="7"/>
  <c r="AOS30" i="7"/>
  <c r="AOY30" i="7"/>
  <c r="AOU30" i="7"/>
  <c r="AOT30" i="7"/>
  <c r="AOX30" i="7"/>
  <c r="AOV30" i="7"/>
  <c r="AOR30" i="7"/>
  <c r="AOO30" i="7" s="1"/>
  <c r="AXQ30" i="7"/>
  <c r="AXM30" i="7"/>
  <c r="AXI30" i="7"/>
  <c r="AXE30" i="7" s="1"/>
  <c r="AXO30" i="7"/>
  <c r="AXK30" i="7"/>
  <c r="AXJ30" i="7"/>
  <c r="AXN30" i="7"/>
  <c r="AXL30" i="7"/>
  <c r="AXH30" i="7"/>
  <c r="MY31" i="7"/>
  <c r="MU31" i="7"/>
  <c r="NA31" i="7"/>
  <c r="MW31" i="7"/>
  <c r="MS31" i="7"/>
  <c r="MX31" i="7"/>
  <c r="MT31" i="7"/>
  <c r="MV31" i="7"/>
  <c r="MR31" i="7"/>
  <c r="MO31" i="7" s="1"/>
  <c r="VO31" i="7"/>
  <c r="VK31" i="7"/>
  <c r="VQ31" i="7"/>
  <c r="VM31" i="7"/>
  <c r="VI31" i="7"/>
  <c r="VN31" i="7"/>
  <c r="VJ31" i="7"/>
  <c r="VL31" i="7"/>
  <c r="VH31" i="7"/>
  <c r="VE31" i="7" s="1"/>
  <c r="AEE31" i="7"/>
  <c r="AEA31" i="7"/>
  <c r="AEG31" i="7"/>
  <c r="AEC31" i="7"/>
  <c r="ADY31" i="7"/>
  <c r="AED31" i="7"/>
  <c r="ADZ31" i="7"/>
  <c r="AEB31" i="7"/>
  <c r="ADX31" i="7"/>
  <c r="ADU31" i="7" s="1"/>
  <c r="ANY31" i="7"/>
  <c r="ANU31" i="7"/>
  <c r="ANQ31" i="7"/>
  <c r="ANW31" i="7"/>
  <c r="ANR31" i="7"/>
  <c r="ANT31" i="7"/>
  <c r="ANX31" i="7"/>
  <c r="ANS31" i="7"/>
  <c r="ANP31" i="7"/>
  <c r="ANM31" i="7" s="1"/>
  <c r="XQ32" i="7"/>
  <c r="XL32" i="7"/>
  <c r="XP32" i="7"/>
  <c r="XT32" i="7"/>
  <c r="XM32" i="7"/>
  <c r="XU32" i="7"/>
  <c r="XO32" i="7"/>
  <c r="XI32" i="7"/>
  <c r="XS32" i="7"/>
  <c r="ZX32" i="7"/>
  <c r="ZS32" i="7"/>
  <c r="ZT32" i="7"/>
  <c r="ZW32" i="7"/>
  <c r="ZP32" i="7"/>
  <c r="ZM32" i="7" s="1"/>
  <c r="ZQ32" i="7"/>
  <c r="ZY32" i="7"/>
  <c r="ANQ26" i="7"/>
  <c r="ANM26" i="7" s="1"/>
  <c r="ANU26" i="7"/>
  <c r="ANY26" i="7"/>
  <c r="APU26" i="7"/>
  <c r="APQ26" i="7" s="1"/>
  <c r="APY26" i="7"/>
  <c r="AQC26" i="7"/>
  <c r="ARY26" i="7"/>
  <c r="ARU26" i="7" s="1"/>
  <c r="AVM26" i="7"/>
  <c r="AVI26" i="7"/>
  <c r="AVE26" i="7"/>
  <c r="AVA26" i="7" s="1"/>
  <c r="AVG26" i="7"/>
  <c r="AVL26" i="7"/>
  <c r="AXJ26" i="7"/>
  <c r="AYQ26" i="7"/>
  <c r="AYM26" i="7"/>
  <c r="AYL26" i="7"/>
  <c r="AYR26" i="7"/>
  <c r="BAO26" i="7"/>
  <c r="HQ27" i="7"/>
  <c r="HM27" i="7"/>
  <c r="HI27" i="7"/>
  <c r="HK27" i="7"/>
  <c r="HE27" i="7" s="1"/>
  <c r="HP27" i="7"/>
  <c r="JN27" i="7"/>
  <c r="JI27" i="7" s="1"/>
  <c r="KU27" i="7"/>
  <c r="KQ27" i="7"/>
  <c r="KP27" i="7"/>
  <c r="KV27" i="7"/>
  <c r="MS27" i="7"/>
  <c r="MO27" i="7" s="1"/>
  <c r="QG27" i="7"/>
  <c r="QC27" i="7"/>
  <c r="PY27" i="7"/>
  <c r="QA27" i="7"/>
  <c r="QF27" i="7"/>
  <c r="SD27" i="7"/>
  <c r="TK27" i="7"/>
  <c r="TG27" i="7"/>
  <c r="TF27" i="7"/>
  <c r="TA27" i="7" s="1"/>
  <c r="TL27" i="7"/>
  <c r="VI27" i="7"/>
  <c r="VE27" i="7" s="1"/>
  <c r="WG27" i="7"/>
  <c r="YW27" i="7"/>
  <c r="YS27" i="7"/>
  <c r="YO27" i="7"/>
  <c r="YQ27" i="7"/>
  <c r="YK27" i="7" s="1"/>
  <c r="YV27" i="7"/>
  <c r="AAT27" i="7"/>
  <c r="ACA27" i="7"/>
  <c r="ABW27" i="7"/>
  <c r="ABQ27" i="7" s="1"/>
  <c r="ABV27" i="7"/>
  <c r="ACB27" i="7"/>
  <c r="ADY27" i="7"/>
  <c r="ADU27" i="7" s="1"/>
  <c r="AHM27" i="7"/>
  <c r="AHI27" i="7"/>
  <c r="AHE27" i="7"/>
  <c r="AHA27" i="7" s="1"/>
  <c r="AHG27" i="7"/>
  <c r="AHL27" i="7"/>
  <c r="AJJ27" i="7"/>
  <c r="AKQ27" i="7"/>
  <c r="AKM27" i="7"/>
  <c r="AKL27" i="7"/>
  <c r="AKG27" i="7" s="1"/>
  <c r="AKR27" i="7"/>
  <c r="AMO27" i="7"/>
  <c r="AQC27" i="7"/>
  <c r="APY27" i="7"/>
  <c r="APU27" i="7"/>
  <c r="APW27" i="7"/>
  <c r="APQ27" i="7" s="1"/>
  <c r="AQB27" i="7"/>
  <c r="ARZ27" i="7"/>
  <c r="ARU27" i="7" s="1"/>
  <c r="ATG27" i="7"/>
  <c r="ATC27" i="7"/>
  <c r="ATB27" i="7"/>
  <c r="ATH27" i="7"/>
  <c r="AVE27" i="7"/>
  <c r="AVA27" i="7" s="1"/>
  <c r="AYS27" i="7"/>
  <c r="AYO27" i="7"/>
  <c r="AYK27" i="7"/>
  <c r="AYQ27" i="7"/>
  <c r="AYM27" i="7"/>
  <c r="AYN27" i="7"/>
  <c r="IS28" i="7"/>
  <c r="IO28" i="7"/>
  <c r="IK28" i="7"/>
  <c r="IG28" i="7" s="1"/>
  <c r="IQ28" i="7"/>
  <c r="IM28" i="7"/>
  <c r="IN28" i="7"/>
  <c r="NA28" i="7"/>
  <c r="MW28" i="7"/>
  <c r="MS28" i="7"/>
  <c r="MO28" i="7" s="1"/>
  <c r="MY28" i="7"/>
  <c r="MU28" i="7"/>
  <c r="MV28" i="7"/>
  <c r="RI28" i="7"/>
  <c r="RE28" i="7"/>
  <c r="RA28" i="7"/>
  <c r="QW28" i="7" s="1"/>
  <c r="RG28" i="7"/>
  <c r="RC28" i="7"/>
  <c r="RD28" i="7"/>
  <c r="VQ28" i="7"/>
  <c r="VM28" i="7"/>
  <c r="VI28" i="7"/>
  <c r="VE28" i="7" s="1"/>
  <c r="VO28" i="7"/>
  <c r="VK28" i="7"/>
  <c r="VL28" i="7"/>
  <c r="ZY28" i="7"/>
  <c r="ZU28" i="7"/>
  <c r="ZQ28" i="7"/>
  <c r="ZM28" i="7" s="1"/>
  <c r="ZW28" i="7"/>
  <c r="ZS28" i="7"/>
  <c r="ZT28" i="7"/>
  <c r="AEG28" i="7"/>
  <c r="AEC28" i="7"/>
  <c r="ADY28" i="7"/>
  <c r="ADU28" i="7" s="1"/>
  <c r="AEE28" i="7"/>
  <c r="AEA28" i="7"/>
  <c r="AEB28" i="7"/>
  <c r="AIO28" i="7"/>
  <c r="AIK28" i="7"/>
  <c r="AIG28" i="7"/>
  <c r="AIC28" i="7" s="1"/>
  <c r="AIM28" i="7"/>
  <c r="AII28" i="7"/>
  <c r="AIJ28" i="7"/>
  <c r="AMW28" i="7"/>
  <c r="AMS28" i="7"/>
  <c r="AMO28" i="7"/>
  <c r="AMK28" i="7" s="1"/>
  <c r="AMU28" i="7"/>
  <c r="AMQ28" i="7"/>
  <c r="AMR28" i="7"/>
  <c r="ARE28" i="7"/>
  <c r="ARA28" i="7"/>
  <c r="AQW28" i="7"/>
  <c r="AQS28" i="7" s="1"/>
  <c r="ARC28" i="7"/>
  <c r="AQY28" i="7"/>
  <c r="AQZ28" i="7"/>
  <c r="AVM28" i="7"/>
  <c r="AVI28" i="7"/>
  <c r="AVE28" i="7"/>
  <c r="AVA28" i="7" s="1"/>
  <c r="AVK28" i="7"/>
  <c r="AVG28" i="7"/>
  <c r="AVH28" i="7"/>
  <c r="AZU28" i="7"/>
  <c r="AZQ28" i="7"/>
  <c r="AZM28" i="7"/>
  <c r="AZI28" i="7" s="1"/>
  <c r="AZS28" i="7"/>
  <c r="AZO28" i="7"/>
  <c r="AZP28" i="7"/>
  <c r="IQ29" i="7"/>
  <c r="IM29" i="7"/>
  <c r="IS29" i="7"/>
  <c r="IO29" i="7"/>
  <c r="IK29" i="7"/>
  <c r="IG29" i="7" s="1"/>
  <c r="IN29" i="7"/>
  <c r="MY29" i="7"/>
  <c r="MU29" i="7"/>
  <c r="NA29" i="7"/>
  <c r="MW29" i="7"/>
  <c r="MS29" i="7"/>
  <c r="MO29" i="7" s="1"/>
  <c r="MV29" i="7"/>
  <c r="RG29" i="7"/>
  <c r="RC29" i="7"/>
  <c r="RI29" i="7"/>
  <c r="RE29" i="7"/>
  <c r="RA29" i="7"/>
  <c r="QW29" i="7" s="1"/>
  <c r="RD29" i="7"/>
  <c r="VO29" i="7"/>
  <c r="VK29" i="7"/>
  <c r="VQ29" i="7"/>
  <c r="VM29" i="7"/>
  <c r="VI29" i="7"/>
  <c r="VE29" i="7" s="1"/>
  <c r="VL29" i="7"/>
  <c r="ZW29" i="7"/>
  <c r="ZS29" i="7"/>
  <c r="ZY29" i="7"/>
  <c r="ZU29" i="7"/>
  <c r="ZQ29" i="7"/>
  <c r="ZM29" i="7" s="1"/>
  <c r="ZT29" i="7"/>
  <c r="AEE29" i="7"/>
  <c r="AEA29" i="7"/>
  <c r="AEG29" i="7"/>
  <c r="AEC29" i="7"/>
  <c r="ADY29" i="7"/>
  <c r="ADU29" i="7" s="1"/>
  <c r="AEB29" i="7"/>
  <c r="AIM29" i="7"/>
  <c r="AII29" i="7"/>
  <c r="AIO29" i="7"/>
  <c r="AIK29" i="7"/>
  <c r="AIG29" i="7"/>
  <c r="AIC29" i="7" s="1"/>
  <c r="AIJ29" i="7"/>
  <c r="AMU29" i="7"/>
  <c r="AMQ29" i="7"/>
  <c r="AMW29" i="7"/>
  <c r="AMS29" i="7"/>
  <c r="AMO29" i="7"/>
  <c r="AMK29" i="7" s="1"/>
  <c r="AMR29" i="7"/>
  <c r="ARC29" i="7"/>
  <c r="AQY29" i="7"/>
  <c r="ARE29" i="7"/>
  <c r="ARA29" i="7"/>
  <c r="AQW29" i="7"/>
  <c r="AQS29" i="7" s="1"/>
  <c r="AQZ29" i="7"/>
  <c r="AVK29" i="7"/>
  <c r="AVG29" i="7"/>
  <c r="AVM29" i="7"/>
  <c r="AVH29" i="7"/>
  <c r="AVA29" i="7" s="1"/>
  <c r="AVJ29" i="7"/>
  <c r="AVE29" i="7"/>
  <c r="AVI29" i="7"/>
  <c r="MX30" i="7"/>
  <c r="MR30" i="7"/>
  <c r="OA30" i="7"/>
  <c r="NW30" i="7"/>
  <c r="OC30" i="7"/>
  <c r="NX30" i="7"/>
  <c r="NZ30" i="7"/>
  <c r="NU30" i="7"/>
  <c r="NQ30" i="7" s="1"/>
  <c r="NY30" i="7"/>
  <c r="VN30" i="7"/>
  <c r="VH30" i="7"/>
  <c r="WQ30" i="7"/>
  <c r="WM30" i="7"/>
  <c r="WS30" i="7"/>
  <c r="WG30" i="7" s="1"/>
  <c r="WN30" i="7"/>
  <c r="WP30" i="7"/>
  <c r="WK30" i="7"/>
  <c r="WO30" i="7"/>
  <c r="ZY30" i="7"/>
  <c r="ZU30" i="7"/>
  <c r="ZQ30" i="7"/>
  <c r="ZM30" i="7" s="1"/>
  <c r="ZW30" i="7"/>
  <c r="ZS30" i="7"/>
  <c r="ZV30" i="7"/>
  <c r="ZR30" i="7"/>
  <c r="ZX30" i="7"/>
  <c r="ACC30" i="7"/>
  <c r="ABY30" i="7"/>
  <c r="ABU30" i="7"/>
  <c r="ABQ30" i="7" s="1"/>
  <c r="ACA30" i="7"/>
  <c r="ABW30" i="7"/>
  <c r="ABV30" i="7"/>
  <c r="ABZ30" i="7"/>
  <c r="ACB30" i="7"/>
  <c r="AIO30" i="7"/>
  <c r="AIK30" i="7"/>
  <c r="AIG30" i="7"/>
  <c r="AIC30" i="7" s="1"/>
  <c r="AIM30" i="7"/>
  <c r="AII30" i="7"/>
  <c r="AIL30" i="7"/>
  <c r="AIH30" i="7"/>
  <c r="AIN30" i="7"/>
  <c r="AKS30" i="7"/>
  <c r="AKO30" i="7"/>
  <c r="AKK30" i="7"/>
  <c r="AKG30" i="7" s="1"/>
  <c r="AKQ30" i="7"/>
  <c r="AKM30" i="7"/>
  <c r="AKL30" i="7"/>
  <c r="AKP30" i="7"/>
  <c r="AKR30" i="7"/>
  <c r="ARE30" i="7"/>
  <c r="ARA30" i="7"/>
  <c r="AQW30" i="7"/>
  <c r="AQS30" i="7" s="1"/>
  <c r="ARC30" i="7"/>
  <c r="AQY30" i="7"/>
  <c r="ARB30" i="7"/>
  <c r="AQX30" i="7"/>
  <c r="ARD30" i="7"/>
  <c r="ATI30" i="7"/>
  <c r="ATE30" i="7"/>
  <c r="ATA30" i="7"/>
  <c r="ASW30" i="7" s="1"/>
  <c r="ATG30" i="7"/>
  <c r="ATC30" i="7"/>
  <c r="ATB30" i="7"/>
  <c r="ATF30" i="7"/>
  <c r="ATH30" i="7"/>
  <c r="AZU30" i="7"/>
  <c r="AZQ30" i="7"/>
  <c r="AZM30" i="7"/>
  <c r="AZI30" i="7" s="1"/>
  <c r="AZS30" i="7"/>
  <c r="AZO30" i="7"/>
  <c r="AZR30" i="7"/>
  <c r="AZN30" i="7"/>
  <c r="AZT30" i="7"/>
  <c r="BBY30" i="7"/>
  <c r="BBU30" i="7"/>
  <c r="BBQ30" i="7"/>
  <c r="BBM30" i="7" s="1"/>
  <c r="BBW30" i="7"/>
  <c r="BBS30" i="7"/>
  <c r="BBR30" i="7"/>
  <c r="BBV30" i="7"/>
  <c r="BBX30" i="7"/>
  <c r="IQ31" i="7"/>
  <c r="IM31" i="7"/>
  <c r="IG31" i="7" s="1"/>
  <c r="IS31" i="7"/>
  <c r="IO31" i="7"/>
  <c r="IK31" i="7"/>
  <c r="IP31" i="7"/>
  <c r="IL31" i="7"/>
  <c r="IR31" i="7"/>
  <c r="KU31" i="7"/>
  <c r="KQ31" i="7"/>
  <c r="KK31" i="7" s="1"/>
  <c r="KW31" i="7"/>
  <c r="KS31" i="7"/>
  <c r="KO31" i="7"/>
  <c r="KP31" i="7"/>
  <c r="KT31" i="7"/>
  <c r="KV31" i="7"/>
  <c r="RG31" i="7"/>
  <c r="RC31" i="7"/>
  <c r="RI31" i="7"/>
  <c r="RE31" i="7"/>
  <c r="RA31" i="7"/>
  <c r="QW31" i="7" s="1"/>
  <c r="RF31" i="7"/>
  <c r="RB31" i="7"/>
  <c r="RH31" i="7"/>
  <c r="TK31" i="7"/>
  <c r="TG31" i="7"/>
  <c r="TM31" i="7"/>
  <c r="TI31" i="7"/>
  <c r="TE31" i="7"/>
  <c r="TF31" i="7"/>
  <c r="TA31" i="7" s="1"/>
  <c r="TJ31" i="7"/>
  <c r="TL31" i="7"/>
  <c r="ZW31" i="7"/>
  <c r="ZS31" i="7"/>
  <c r="ZM31" i="7" s="1"/>
  <c r="ZY31" i="7"/>
  <c r="ZU31" i="7"/>
  <c r="ZQ31" i="7"/>
  <c r="ZV31" i="7"/>
  <c r="ZR31" i="7"/>
  <c r="ZX31" i="7"/>
  <c r="ACA31" i="7"/>
  <c r="ABW31" i="7"/>
  <c r="ABQ31" i="7" s="1"/>
  <c r="ACC31" i="7"/>
  <c r="ABY31" i="7"/>
  <c r="ABU31" i="7"/>
  <c r="ABV31" i="7"/>
  <c r="ABZ31" i="7"/>
  <c r="ACB31" i="7"/>
  <c r="AIM31" i="7"/>
  <c r="AII31" i="7"/>
  <c r="AIO31" i="7"/>
  <c r="AIK31" i="7"/>
  <c r="AIG31" i="7"/>
  <c r="AIC31" i="7" s="1"/>
  <c r="AIL31" i="7"/>
  <c r="AIH31" i="7"/>
  <c r="AIN31" i="7"/>
  <c r="AKQ31" i="7"/>
  <c r="AKM31" i="7"/>
  <c r="AKS31" i="7"/>
  <c r="AKO31" i="7"/>
  <c r="AKK31" i="7"/>
  <c r="AKL31" i="7"/>
  <c r="AKG31" i="7" s="1"/>
  <c r="AKP31" i="7"/>
  <c r="AKR31" i="7"/>
  <c r="MX32" i="7"/>
  <c r="MR32" i="7"/>
  <c r="MO32" i="7" s="1"/>
  <c r="MY32" i="7"/>
  <c r="MT32" i="7"/>
  <c r="ABY32" i="7"/>
  <c r="ABT32" i="7"/>
  <c r="ABQ32" i="7" s="1"/>
  <c r="ACB32" i="7"/>
  <c r="ABU32" i="7"/>
  <c r="ABX32" i="7"/>
  <c r="ACC32" i="7"/>
  <c r="ABW32" i="7"/>
  <c r="AJP32" i="7"/>
  <c r="AJL32" i="7"/>
  <c r="AJH32" i="7"/>
  <c r="AJE32" i="7" s="1"/>
  <c r="AJM32" i="7"/>
  <c r="AJO32" i="7"/>
  <c r="AJJ32" i="7"/>
  <c r="AJK32" i="7"/>
  <c r="AJQ32" i="7"/>
  <c r="AJN32" i="7"/>
  <c r="ANX32" i="7"/>
  <c r="ANT32" i="7"/>
  <c r="ANP32" i="7"/>
  <c r="ANM32" i="7" s="1"/>
  <c r="ANU32" i="7"/>
  <c r="ANW32" i="7"/>
  <c r="ANR32" i="7"/>
  <c r="ANS32" i="7"/>
  <c r="ANY32" i="7"/>
  <c r="ANV32" i="7"/>
  <c r="ASF32" i="7"/>
  <c r="ASB32" i="7"/>
  <c r="ARX32" i="7"/>
  <c r="ARU32" i="7" s="1"/>
  <c r="ASC32" i="7"/>
  <c r="ASE32" i="7"/>
  <c r="ARZ32" i="7"/>
  <c r="ASA32" i="7"/>
  <c r="ASG32" i="7"/>
  <c r="ASD32" i="7"/>
  <c r="AWN32" i="7"/>
  <c r="AWJ32" i="7"/>
  <c r="AWF32" i="7"/>
  <c r="AWC32" i="7" s="1"/>
  <c r="AWK32" i="7"/>
  <c r="AWM32" i="7"/>
  <c r="AWH32" i="7"/>
  <c r="AWI32" i="7"/>
  <c r="AWO32" i="7"/>
  <c r="AWL32" i="7"/>
  <c r="BAV32" i="7"/>
  <c r="BAR32" i="7"/>
  <c r="BAN32" i="7"/>
  <c r="BAK32" i="7" s="1"/>
  <c r="BAU32" i="7"/>
  <c r="BAQ32" i="7"/>
  <c r="BAT32" i="7"/>
  <c r="BAP32" i="7"/>
  <c r="BAS32" i="7"/>
  <c r="BAW32" i="7"/>
  <c r="AKR33" i="7"/>
  <c r="AKN33" i="7"/>
  <c r="AKJ33" i="7"/>
  <c r="AKG33" i="7" s="1"/>
  <c r="AKQ33" i="7"/>
  <c r="AKM33" i="7"/>
  <c r="AKL33" i="7"/>
  <c r="AKP33" i="7"/>
  <c r="AKO33" i="7"/>
  <c r="AKS33" i="7"/>
  <c r="BBX33" i="7"/>
  <c r="BBT33" i="7"/>
  <c r="BBP33" i="7"/>
  <c r="BBM33" i="7" s="1"/>
  <c r="BBW33" i="7"/>
  <c r="BBS33" i="7"/>
  <c r="BBR33" i="7"/>
  <c r="BBV33" i="7"/>
  <c r="BBU33" i="7"/>
  <c r="BBY33" i="7"/>
  <c r="ANR26" i="7"/>
  <c r="APV26" i="7"/>
  <c r="ASE26" i="7"/>
  <c r="ASA26" i="7"/>
  <c r="ARZ26" i="7"/>
  <c r="ASF26" i="7"/>
  <c r="AVH26" i="7"/>
  <c r="AXQ26" i="7"/>
  <c r="AXM26" i="7"/>
  <c r="AXI26" i="7"/>
  <c r="AXE26" i="7" s="1"/>
  <c r="AXK26" i="7"/>
  <c r="AXP26" i="7"/>
  <c r="BAU26" i="7"/>
  <c r="BAQ26" i="7"/>
  <c r="BAP26" i="7"/>
  <c r="BAV26" i="7"/>
  <c r="BAK26" i="7" s="1"/>
  <c r="HL27" i="7"/>
  <c r="JU27" i="7"/>
  <c r="JQ27" i="7"/>
  <c r="JM27" i="7"/>
  <c r="JO27" i="7"/>
  <c r="JT27" i="7"/>
  <c r="MY27" i="7"/>
  <c r="MU27" i="7"/>
  <c r="MT27" i="7"/>
  <c r="MZ27" i="7"/>
  <c r="PU27" i="7"/>
  <c r="QB27" i="7"/>
  <c r="SK27" i="7"/>
  <c r="SG27" i="7"/>
  <c r="SC27" i="7"/>
  <c r="RY27" i="7" s="1"/>
  <c r="SE27" i="7"/>
  <c r="SJ27" i="7"/>
  <c r="VO27" i="7"/>
  <c r="VK27" i="7"/>
  <c r="VJ27" i="7"/>
  <c r="VP27" i="7"/>
  <c r="YR27" i="7"/>
  <c r="ABA27" i="7"/>
  <c r="AAW27" i="7"/>
  <c r="AAS27" i="7"/>
  <c r="AAU27" i="7"/>
  <c r="AAO27" i="7" s="1"/>
  <c r="AAZ27" i="7"/>
  <c r="AEE27" i="7"/>
  <c r="AEA27" i="7"/>
  <c r="ADZ27" i="7"/>
  <c r="AEF27" i="7"/>
  <c r="AHH27" i="7"/>
  <c r="AJQ27" i="7"/>
  <c r="AJM27" i="7"/>
  <c r="AJI27" i="7"/>
  <c r="AJE27" i="7" s="1"/>
  <c r="AJK27" i="7"/>
  <c r="AJP27" i="7"/>
  <c r="AMU27" i="7"/>
  <c r="AMQ27" i="7"/>
  <c r="AMP27" i="7"/>
  <c r="AMV27" i="7"/>
  <c r="AMK27" i="7" s="1"/>
  <c r="APX27" i="7"/>
  <c r="ASG27" i="7"/>
  <c r="ASC27" i="7"/>
  <c r="ARY27" i="7"/>
  <c r="ASA27" i="7"/>
  <c r="ASF27" i="7"/>
  <c r="AVK27" i="7"/>
  <c r="AVG27" i="7"/>
  <c r="AVF27" i="7"/>
  <c r="AVL27" i="7"/>
  <c r="AYG27" i="7"/>
  <c r="BBW27" i="7"/>
  <c r="BBS27" i="7"/>
  <c r="BBY27" i="7"/>
  <c r="BBU27" i="7"/>
  <c r="BBQ27" i="7"/>
  <c r="BBT27" i="7"/>
  <c r="BBM27" i="7" s="1"/>
  <c r="GO28" i="7"/>
  <c r="GK28" i="7"/>
  <c r="GG28" i="7"/>
  <c r="GM28" i="7"/>
  <c r="GI28" i="7"/>
  <c r="GC28" i="7" s="1"/>
  <c r="GJ28" i="7"/>
  <c r="HO28" i="7"/>
  <c r="HK28" i="7"/>
  <c r="HE28" i="7" s="1"/>
  <c r="HQ28" i="7"/>
  <c r="HM28" i="7"/>
  <c r="HI28" i="7"/>
  <c r="HL28" i="7"/>
  <c r="LW28" i="7"/>
  <c r="LS28" i="7"/>
  <c r="LM28" i="7" s="1"/>
  <c r="LY28" i="7"/>
  <c r="LU28" i="7"/>
  <c r="LQ28" i="7"/>
  <c r="LT28" i="7"/>
  <c r="QE28" i="7"/>
  <c r="QA28" i="7"/>
  <c r="PU28" i="7" s="1"/>
  <c r="QG28" i="7"/>
  <c r="QC28" i="7"/>
  <c r="PY28" i="7"/>
  <c r="QB28" i="7"/>
  <c r="UM28" i="7"/>
  <c r="UI28" i="7"/>
  <c r="UC28" i="7" s="1"/>
  <c r="UO28" i="7"/>
  <c r="UK28" i="7"/>
  <c r="UG28" i="7"/>
  <c r="UJ28" i="7"/>
  <c r="YU28" i="7"/>
  <c r="YQ28" i="7"/>
  <c r="YK28" i="7" s="1"/>
  <c r="YW28" i="7"/>
  <c r="YS28" i="7"/>
  <c r="YO28" i="7"/>
  <c r="YR28" i="7"/>
  <c r="ADC28" i="7"/>
  <c r="ACY28" i="7"/>
  <c r="ACS28" i="7" s="1"/>
  <c r="ADE28" i="7"/>
  <c r="ADA28" i="7"/>
  <c r="ACW28" i="7"/>
  <c r="ACZ28" i="7"/>
  <c r="AHK28" i="7"/>
  <c r="AHG28" i="7"/>
  <c r="AHA28" i="7" s="1"/>
  <c r="AHM28" i="7"/>
  <c r="AHI28" i="7"/>
  <c r="AHE28" i="7"/>
  <c r="AHH28" i="7"/>
  <c r="ALS28" i="7"/>
  <c r="ALO28" i="7"/>
  <c r="ALI28" i="7" s="1"/>
  <c r="ALU28" i="7"/>
  <c r="ALQ28" i="7"/>
  <c r="ALM28" i="7"/>
  <c r="ALP28" i="7"/>
  <c r="AQA28" i="7"/>
  <c r="APW28" i="7"/>
  <c r="APQ28" i="7" s="1"/>
  <c r="AQC28" i="7"/>
  <c r="APY28" i="7"/>
  <c r="APU28" i="7"/>
  <c r="APX28" i="7"/>
  <c r="AUI28" i="7"/>
  <c r="AUE28" i="7"/>
  <c r="ATY28" i="7" s="1"/>
  <c r="AUK28" i="7"/>
  <c r="AUG28" i="7"/>
  <c r="AUC28" i="7"/>
  <c r="AUF28" i="7"/>
  <c r="AYQ28" i="7"/>
  <c r="AYM28" i="7"/>
  <c r="AYG28" i="7" s="1"/>
  <c r="AYS28" i="7"/>
  <c r="AYO28" i="7"/>
  <c r="AYK28" i="7"/>
  <c r="AYN28" i="7"/>
  <c r="HQ29" i="7"/>
  <c r="HM29" i="7"/>
  <c r="HI29" i="7"/>
  <c r="HE29" i="7" s="1"/>
  <c r="HO29" i="7"/>
  <c r="HK29" i="7"/>
  <c r="HL29" i="7"/>
  <c r="LY29" i="7"/>
  <c r="LU29" i="7"/>
  <c r="LQ29" i="7"/>
  <c r="LW29" i="7"/>
  <c r="LS29" i="7"/>
  <c r="LM29" i="7" s="1"/>
  <c r="LT29" i="7"/>
  <c r="QG29" i="7"/>
  <c r="QC29" i="7"/>
  <c r="PY29" i="7"/>
  <c r="PU29" i="7" s="1"/>
  <c r="QE29" i="7"/>
  <c r="QA29" i="7"/>
  <c r="QB29" i="7"/>
  <c r="UO29" i="7"/>
  <c r="UK29" i="7"/>
  <c r="UG29" i="7"/>
  <c r="UM29" i="7"/>
  <c r="UI29" i="7"/>
  <c r="UC29" i="7" s="1"/>
  <c r="UJ29" i="7"/>
  <c r="YW29" i="7"/>
  <c r="YS29" i="7"/>
  <c r="YO29" i="7"/>
  <c r="YK29" i="7" s="1"/>
  <c r="YU29" i="7"/>
  <c r="YQ29" i="7"/>
  <c r="YR29" i="7"/>
  <c r="ADE29" i="7"/>
  <c r="ADA29" i="7"/>
  <c r="ACW29" i="7"/>
  <c r="ADC29" i="7"/>
  <c r="ACY29" i="7"/>
  <c r="ACS29" i="7" s="1"/>
  <c r="ACZ29" i="7"/>
  <c r="AHM29" i="7"/>
  <c r="AHI29" i="7"/>
  <c r="AHE29" i="7"/>
  <c r="AHA29" i="7" s="1"/>
  <c r="AHK29" i="7"/>
  <c r="AHG29" i="7"/>
  <c r="AHH29" i="7"/>
  <c r="ALU29" i="7"/>
  <c r="ALQ29" i="7"/>
  <c r="ALM29" i="7"/>
  <c r="ALI29" i="7" s="1"/>
  <c r="ALS29" i="7"/>
  <c r="ALO29" i="7"/>
  <c r="ALP29" i="7"/>
  <c r="AQC29" i="7"/>
  <c r="APY29" i="7"/>
  <c r="APU29" i="7"/>
  <c r="APQ29" i="7" s="1"/>
  <c r="AQA29" i="7"/>
  <c r="APW29" i="7"/>
  <c r="APX29" i="7"/>
  <c r="AUK29" i="7"/>
  <c r="AUG29" i="7"/>
  <c r="AUC29" i="7"/>
  <c r="AUI29" i="7"/>
  <c r="AUE29" i="7"/>
  <c r="ATY29" i="7" s="1"/>
  <c r="AUF29" i="7"/>
  <c r="AZS29" i="7"/>
  <c r="AZO29" i="7"/>
  <c r="AZI29" i="7" s="1"/>
  <c r="AZR29" i="7"/>
  <c r="AZM29" i="7"/>
  <c r="AZU29" i="7"/>
  <c r="AZP29" i="7"/>
  <c r="AZQ29" i="7"/>
  <c r="GO30" i="7"/>
  <c r="GK30" i="7"/>
  <c r="GG30" i="7"/>
  <c r="GM30" i="7"/>
  <c r="GH30" i="7"/>
  <c r="GC30" i="7" s="1"/>
  <c r="GJ30" i="7"/>
  <c r="GL30" i="7"/>
  <c r="JS30" i="7"/>
  <c r="JO30" i="7"/>
  <c r="JI30" i="7" s="1"/>
  <c r="JR30" i="7"/>
  <c r="JM30" i="7"/>
  <c r="JU30" i="7"/>
  <c r="JP30" i="7"/>
  <c r="JQ30" i="7"/>
  <c r="SI30" i="7"/>
  <c r="RY30" i="7" s="1"/>
  <c r="SE30" i="7"/>
  <c r="SH30" i="7"/>
  <c r="SC30" i="7"/>
  <c r="SK30" i="7"/>
  <c r="SF30" i="7"/>
  <c r="SG30" i="7"/>
  <c r="ALR31" i="7"/>
  <c r="ALL31" i="7"/>
  <c r="ALS31" i="7"/>
  <c r="ALN31" i="7"/>
  <c r="AVK31" i="7"/>
  <c r="AVG31" i="7"/>
  <c r="AVM31" i="7"/>
  <c r="AVH31" i="7"/>
  <c r="AVJ31" i="7"/>
  <c r="AVE31" i="7"/>
  <c r="AVF31" i="7"/>
  <c r="AVA31" i="7" s="1"/>
  <c r="AVL31" i="7"/>
  <c r="AWO31" i="7"/>
  <c r="AWK31" i="7"/>
  <c r="AWG31" i="7"/>
  <c r="AWM31" i="7"/>
  <c r="AWH31" i="7"/>
  <c r="AWJ31" i="7"/>
  <c r="AWN31" i="7"/>
  <c r="AWI31" i="7"/>
  <c r="AWC31" i="7" s="1"/>
  <c r="VP32" i="7"/>
  <c r="VK32" i="7"/>
  <c r="VO32" i="7"/>
  <c r="VH32" i="7"/>
  <c r="VE32" i="7" s="1"/>
  <c r="VL32" i="7"/>
  <c r="VI32" i="7"/>
  <c r="VQ32" i="7"/>
  <c r="AGG32" i="7"/>
  <c r="AGB32" i="7"/>
  <c r="AGJ32" i="7"/>
  <c r="AGE32" i="7"/>
  <c r="AGI32" i="7"/>
  <c r="AGC32" i="7"/>
  <c r="AGF32" i="7"/>
  <c r="AKO32" i="7"/>
  <c r="AKJ32" i="7"/>
  <c r="AKG32" i="7" s="1"/>
  <c r="AKR32" i="7"/>
  <c r="AKM32" i="7"/>
  <c r="AKQ32" i="7"/>
  <c r="AKK32" i="7"/>
  <c r="AKN32" i="7"/>
  <c r="AOW32" i="7"/>
  <c r="AOR32" i="7"/>
  <c r="AOZ32" i="7"/>
  <c r="AOU32" i="7"/>
  <c r="AOY32" i="7"/>
  <c r="AOS32" i="7"/>
  <c r="AOV32" i="7"/>
  <c r="ATE32" i="7"/>
  <c r="ASZ32" i="7"/>
  <c r="ATH32" i="7"/>
  <c r="ATC32" i="7"/>
  <c r="ATG32" i="7"/>
  <c r="ATA32" i="7"/>
  <c r="ATD32" i="7"/>
  <c r="AXM32" i="7"/>
  <c r="AXH32" i="7"/>
  <c r="AXP32" i="7"/>
  <c r="AXK32" i="7"/>
  <c r="AXO32" i="7"/>
  <c r="AXI32" i="7"/>
  <c r="AXL32" i="7"/>
  <c r="IN34" i="7"/>
  <c r="IR34" i="7"/>
  <c r="IJ34" i="7"/>
  <c r="IM34" i="7"/>
  <c r="IQ34" i="7"/>
  <c r="ATH34" i="7"/>
  <c r="ATD34" i="7"/>
  <c r="ASZ34" i="7"/>
  <c r="ASW34" i="7" s="1"/>
  <c r="ATG34" i="7"/>
  <c r="ATC34" i="7"/>
  <c r="ATI34" i="7"/>
  <c r="ATA34" i="7"/>
  <c r="ATF34" i="7"/>
  <c r="ATE34" i="7"/>
  <c r="AYS29" i="7"/>
  <c r="AYO29" i="7"/>
  <c r="AYK29" i="7"/>
  <c r="AYM29" i="7"/>
  <c r="AYR29" i="7"/>
  <c r="BBW29" i="7"/>
  <c r="BBS29" i="7"/>
  <c r="BBR29" i="7"/>
  <c r="BBX29" i="7"/>
  <c r="IS30" i="7"/>
  <c r="IO30" i="7"/>
  <c r="IK30" i="7"/>
  <c r="IM30" i="7"/>
  <c r="IR30" i="7"/>
  <c r="LW30" i="7"/>
  <c r="LS30" i="7"/>
  <c r="LR30" i="7"/>
  <c r="LX30" i="7"/>
  <c r="RI30" i="7"/>
  <c r="RE30" i="7"/>
  <c r="RA30" i="7"/>
  <c r="RC30" i="7"/>
  <c r="QW30" i="7" s="1"/>
  <c r="RH30" i="7"/>
  <c r="UM30" i="7"/>
  <c r="UI30" i="7"/>
  <c r="UH30" i="7"/>
  <c r="UN30" i="7"/>
  <c r="AAY30" i="7"/>
  <c r="AAU30" i="7"/>
  <c r="ABA30" i="7"/>
  <c r="AAW30" i="7"/>
  <c r="AAS30" i="7"/>
  <c r="AAV30" i="7"/>
  <c r="AFG30" i="7"/>
  <c r="AFC30" i="7"/>
  <c r="AEW30" i="7" s="1"/>
  <c r="AFI30" i="7"/>
  <c r="AFE30" i="7"/>
  <c r="AFA30" i="7"/>
  <c r="AFD30" i="7"/>
  <c r="AJO30" i="7"/>
  <c r="AJK30" i="7"/>
  <c r="AJQ30" i="7"/>
  <c r="AJM30" i="7"/>
  <c r="AJI30" i="7"/>
  <c r="AJL30" i="7"/>
  <c r="ANW30" i="7"/>
  <c r="ANS30" i="7"/>
  <c r="ANM30" i="7" s="1"/>
  <c r="ANY30" i="7"/>
  <c r="ANU30" i="7"/>
  <c r="ANQ30" i="7"/>
  <c r="ANT30" i="7"/>
  <c r="ASE30" i="7"/>
  <c r="ASA30" i="7"/>
  <c r="ASG30" i="7"/>
  <c r="ASC30" i="7"/>
  <c r="ARY30" i="7"/>
  <c r="ASB30" i="7"/>
  <c r="AWM30" i="7"/>
  <c r="AWI30" i="7"/>
  <c r="AWC30" i="7" s="1"/>
  <c r="AWO30" i="7"/>
  <c r="AWK30" i="7"/>
  <c r="AWG30" i="7"/>
  <c r="AWJ30" i="7"/>
  <c r="BAU30" i="7"/>
  <c r="BAQ30" i="7"/>
  <c r="BAW30" i="7"/>
  <c r="BAS30" i="7"/>
  <c r="BAO30" i="7"/>
  <c r="BAR30" i="7"/>
  <c r="JU31" i="7"/>
  <c r="JQ31" i="7"/>
  <c r="JM31" i="7"/>
  <c r="JS31" i="7"/>
  <c r="JO31" i="7"/>
  <c r="JP31" i="7"/>
  <c r="OC31" i="7"/>
  <c r="NY31" i="7"/>
  <c r="NU31" i="7"/>
  <c r="OA31" i="7"/>
  <c r="NW31" i="7"/>
  <c r="NX31" i="7"/>
  <c r="SK31" i="7"/>
  <c r="SG31" i="7"/>
  <c r="SC31" i="7"/>
  <c r="SI31" i="7"/>
  <c r="SE31" i="7"/>
  <c r="SF31" i="7"/>
  <c r="WS31" i="7"/>
  <c r="WO31" i="7"/>
  <c r="WK31" i="7"/>
  <c r="WQ31" i="7"/>
  <c r="WM31" i="7"/>
  <c r="WN31" i="7"/>
  <c r="ABA31" i="7"/>
  <c r="AAW31" i="7"/>
  <c r="AAS31" i="7"/>
  <c r="AAY31" i="7"/>
  <c r="AAU31" i="7"/>
  <c r="AAV31" i="7"/>
  <c r="AFI31" i="7"/>
  <c r="AFE31" i="7"/>
  <c r="AFA31" i="7"/>
  <c r="AFG31" i="7"/>
  <c r="AFC31" i="7"/>
  <c r="AFD31" i="7"/>
  <c r="AJQ31" i="7"/>
  <c r="AJM31" i="7"/>
  <c r="AJI31" i="7"/>
  <c r="AJO31" i="7"/>
  <c r="AJK31" i="7"/>
  <c r="AJL31" i="7"/>
  <c r="ARC31" i="7"/>
  <c r="AQY31" i="7"/>
  <c r="ARB31" i="7"/>
  <c r="AQW31" i="7"/>
  <c r="ARE31" i="7"/>
  <c r="AQZ31" i="7"/>
  <c r="ARA31" i="7"/>
  <c r="AZS31" i="7"/>
  <c r="AZO31" i="7"/>
  <c r="AZR31" i="7"/>
  <c r="AZM31" i="7"/>
  <c r="AZU31" i="7"/>
  <c r="AZP31" i="7"/>
  <c r="AZQ31" i="7"/>
  <c r="GO32" i="7"/>
  <c r="GK32" i="7"/>
  <c r="GG32" i="7"/>
  <c r="GM32" i="7"/>
  <c r="GH32" i="7"/>
  <c r="GJ32" i="7"/>
  <c r="GL32" i="7"/>
  <c r="JS32" i="7"/>
  <c r="JO32" i="7"/>
  <c r="JR32" i="7"/>
  <c r="JM32" i="7"/>
  <c r="JU32" i="7"/>
  <c r="JP32" i="7"/>
  <c r="JQ32" i="7"/>
  <c r="SJ32" i="7"/>
  <c r="SF32" i="7"/>
  <c r="SB32" i="7"/>
  <c r="SG32" i="7"/>
  <c r="SK32" i="7"/>
  <c r="SD32" i="7"/>
  <c r="SH32" i="7"/>
  <c r="SI32" i="7"/>
  <c r="WR32" i="7"/>
  <c r="WN32" i="7"/>
  <c r="WJ32" i="7"/>
  <c r="WO32" i="7"/>
  <c r="WP32" i="7"/>
  <c r="WS32" i="7"/>
  <c r="WL32" i="7"/>
  <c r="WQ32" i="7"/>
  <c r="AAZ32" i="7"/>
  <c r="AAV32" i="7"/>
  <c r="AAR32" i="7"/>
  <c r="AAO32" i="7" s="1"/>
  <c r="AAW32" i="7"/>
  <c r="ABA32" i="7"/>
  <c r="AAT32" i="7"/>
  <c r="AAX32" i="7"/>
  <c r="AAY32" i="7"/>
  <c r="AFH32" i="7"/>
  <c r="AFD32" i="7"/>
  <c r="AEZ32" i="7"/>
  <c r="AEW32" i="7" s="1"/>
  <c r="AFE32" i="7"/>
  <c r="AFF32" i="7"/>
  <c r="AFI32" i="7"/>
  <c r="AFB32" i="7"/>
  <c r="AFG32" i="7"/>
  <c r="LY33" i="7"/>
  <c r="LU33" i="7"/>
  <c r="LQ33" i="7"/>
  <c r="LT33" i="7"/>
  <c r="LX33" i="7"/>
  <c r="LP33" i="7"/>
  <c r="LS33" i="7"/>
  <c r="QG33" i="7"/>
  <c r="QC33" i="7"/>
  <c r="PY33" i="7"/>
  <c r="QF33" i="7"/>
  <c r="PX33" i="7"/>
  <c r="PU33" i="7" s="1"/>
  <c r="QB33" i="7"/>
  <c r="QA33" i="7"/>
  <c r="AUF33" i="7"/>
  <c r="AUJ33" i="7"/>
  <c r="AUB33" i="7"/>
  <c r="AUE33" i="7"/>
  <c r="AYR33" i="7"/>
  <c r="AYJ33" i="7"/>
  <c r="AYN33" i="7"/>
  <c r="AYM33" i="7"/>
  <c r="AYG33" i="7" s="1"/>
  <c r="MZ34" i="7"/>
  <c r="MR34" i="7"/>
  <c r="MO34" i="7" s="1"/>
  <c r="MV34" i="7"/>
  <c r="MU34" i="7"/>
  <c r="WR34" i="7"/>
  <c r="WM34" i="7"/>
  <c r="WQ34" i="7"/>
  <c r="WK34" i="7"/>
  <c r="WO34" i="7"/>
  <c r="WJ34" i="7"/>
  <c r="WG34" i="7" s="1"/>
  <c r="WN34" i="7"/>
  <c r="QF35" i="7"/>
  <c r="QA35" i="7"/>
  <c r="QE35" i="7"/>
  <c r="PY35" i="7"/>
  <c r="QC35" i="7"/>
  <c r="QB35" i="7"/>
  <c r="PX35" i="7"/>
  <c r="QG35" i="7"/>
  <c r="AXO29" i="7"/>
  <c r="AXK29" i="7"/>
  <c r="AXJ29" i="7"/>
  <c r="AXP29" i="7"/>
  <c r="AYJ29" i="7"/>
  <c r="AYG29" i="7" s="1"/>
  <c r="AYP29" i="7"/>
  <c r="BBP29" i="7"/>
  <c r="BBU29" i="7"/>
  <c r="HO30" i="7"/>
  <c r="HK30" i="7"/>
  <c r="HJ30" i="7"/>
  <c r="HP30" i="7"/>
  <c r="IJ30" i="7"/>
  <c r="IG30" i="7" s="1"/>
  <c r="IP30" i="7"/>
  <c r="LP30" i="7"/>
  <c r="LU30" i="7"/>
  <c r="NA30" i="7"/>
  <c r="MW30" i="7"/>
  <c r="MS30" i="7"/>
  <c r="MU30" i="7"/>
  <c r="MO30" i="7" s="1"/>
  <c r="MZ30" i="7"/>
  <c r="QE30" i="7"/>
  <c r="QA30" i="7"/>
  <c r="PZ30" i="7"/>
  <c r="PU30" i="7" s="1"/>
  <c r="QF30" i="7"/>
  <c r="QZ30" i="7"/>
  <c r="RF30" i="7"/>
  <c r="TA30" i="7"/>
  <c r="UF30" i="7"/>
  <c r="UK30" i="7"/>
  <c r="VQ30" i="7"/>
  <c r="VM30" i="7"/>
  <c r="VE30" i="7" s="1"/>
  <c r="VI30" i="7"/>
  <c r="VK30" i="7"/>
  <c r="VP30" i="7"/>
  <c r="YU30" i="7"/>
  <c r="YQ30" i="7"/>
  <c r="YW30" i="7"/>
  <c r="YS30" i="7"/>
  <c r="YO30" i="7"/>
  <c r="YK30" i="7" s="1"/>
  <c r="YR30" i="7"/>
  <c r="AAR30" i="7"/>
  <c r="AAO30" i="7" s="1"/>
  <c r="AAZ30" i="7"/>
  <c r="ADC30" i="7"/>
  <c r="ACY30" i="7"/>
  <c r="ACS30" i="7" s="1"/>
  <c r="ADE30" i="7"/>
  <c r="ADA30" i="7"/>
  <c r="ACW30" i="7"/>
  <c r="ACZ30" i="7"/>
  <c r="AEZ30" i="7"/>
  <c r="AFH30" i="7"/>
  <c r="AHK30" i="7"/>
  <c r="AHG30" i="7"/>
  <c r="AHM30" i="7"/>
  <c r="AHI30" i="7"/>
  <c r="AHE30" i="7"/>
  <c r="AHA30" i="7" s="1"/>
  <c r="AHH30" i="7"/>
  <c r="AJH30" i="7"/>
  <c r="AJE30" i="7" s="1"/>
  <c r="AJP30" i="7"/>
  <c r="ALS30" i="7"/>
  <c r="ALO30" i="7"/>
  <c r="ALI30" i="7" s="1"/>
  <c r="ALU30" i="7"/>
  <c r="ALQ30" i="7"/>
  <c r="ALM30" i="7"/>
  <c r="ALP30" i="7"/>
  <c r="ANP30" i="7"/>
  <c r="ANX30" i="7"/>
  <c r="AQA30" i="7"/>
  <c r="APW30" i="7"/>
  <c r="AQC30" i="7"/>
  <c r="APY30" i="7"/>
  <c r="APU30" i="7"/>
  <c r="APQ30" i="7" s="1"/>
  <c r="APX30" i="7"/>
  <c r="ARX30" i="7"/>
  <c r="ARU30" i="7" s="1"/>
  <c r="ASF30" i="7"/>
  <c r="AUI30" i="7"/>
  <c r="AUE30" i="7"/>
  <c r="ATY30" i="7" s="1"/>
  <c r="AUK30" i="7"/>
  <c r="AUG30" i="7"/>
  <c r="AUC30" i="7"/>
  <c r="AUF30" i="7"/>
  <c r="AWF30" i="7"/>
  <c r="AWN30" i="7"/>
  <c r="AYQ30" i="7"/>
  <c r="AYM30" i="7"/>
  <c r="AYS30" i="7"/>
  <c r="AYO30" i="7"/>
  <c r="AYK30" i="7"/>
  <c r="AYG30" i="7" s="1"/>
  <c r="AYN30" i="7"/>
  <c r="BAN30" i="7"/>
  <c r="BAK30" i="7" s="1"/>
  <c r="BAV30" i="7"/>
  <c r="HQ31" i="7"/>
  <c r="HM31" i="7"/>
  <c r="HI31" i="7"/>
  <c r="HE31" i="7" s="1"/>
  <c r="HO31" i="7"/>
  <c r="HK31" i="7"/>
  <c r="HL31" i="7"/>
  <c r="JL31" i="7"/>
  <c r="JI31" i="7" s="1"/>
  <c r="JT31" i="7"/>
  <c r="LY31" i="7"/>
  <c r="LU31" i="7"/>
  <c r="LQ31" i="7"/>
  <c r="LM31" i="7" s="1"/>
  <c r="LW31" i="7"/>
  <c r="LS31" i="7"/>
  <c r="LT31" i="7"/>
  <c r="NT31" i="7"/>
  <c r="NQ31" i="7" s="1"/>
  <c r="OB31" i="7"/>
  <c r="QG31" i="7"/>
  <c r="QC31" i="7"/>
  <c r="PY31" i="7"/>
  <c r="PU31" i="7" s="1"/>
  <c r="QE31" i="7"/>
  <c r="QA31" i="7"/>
  <c r="QB31" i="7"/>
  <c r="SB31" i="7"/>
  <c r="RY31" i="7" s="1"/>
  <c r="SJ31" i="7"/>
  <c r="UO31" i="7"/>
  <c r="UK31" i="7"/>
  <c r="UG31" i="7"/>
  <c r="UC31" i="7" s="1"/>
  <c r="UM31" i="7"/>
  <c r="UI31" i="7"/>
  <c r="UJ31" i="7"/>
  <c r="WJ31" i="7"/>
  <c r="WG31" i="7" s="1"/>
  <c r="WR31" i="7"/>
  <c r="YW31" i="7"/>
  <c r="YS31" i="7"/>
  <c r="YO31" i="7"/>
  <c r="YK31" i="7" s="1"/>
  <c r="YU31" i="7"/>
  <c r="YQ31" i="7"/>
  <c r="YR31" i="7"/>
  <c r="AAR31" i="7"/>
  <c r="AAO31" i="7" s="1"/>
  <c r="AAZ31" i="7"/>
  <c r="ADE31" i="7"/>
  <c r="ADA31" i="7"/>
  <c r="ACW31" i="7"/>
  <c r="ACS31" i="7" s="1"/>
  <c r="ADC31" i="7"/>
  <c r="ACY31" i="7"/>
  <c r="ACZ31" i="7"/>
  <c r="AEZ31" i="7"/>
  <c r="AEW31" i="7" s="1"/>
  <c r="AFH31" i="7"/>
  <c r="AHM31" i="7"/>
  <c r="AHI31" i="7"/>
  <c r="AHE31" i="7"/>
  <c r="AHA31" i="7" s="1"/>
  <c r="AHK31" i="7"/>
  <c r="AHG31" i="7"/>
  <c r="AHH31" i="7"/>
  <c r="AJH31" i="7"/>
  <c r="AJE31" i="7" s="1"/>
  <c r="AJP31" i="7"/>
  <c r="APX31" i="7"/>
  <c r="AQV31" i="7"/>
  <c r="AQS31" i="7" s="1"/>
  <c r="ASG31" i="7"/>
  <c r="ASC31" i="7"/>
  <c r="ARY31" i="7"/>
  <c r="ARU31" i="7" s="1"/>
  <c r="ASB31" i="7"/>
  <c r="ASE31" i="7"/>
  <c r="ARZ31" i="7"/>
  <c r="ASD31" i="7"/>
  <c r="AYN31" i="7"/>
  <c r="AZL31" i="7"/>
  <c r="AZI31" i="7" s="1"/>
  <c r="BAW31" i="7"/>
  <c r="BAS31" i="7"/>
  <c r="BAO31" i="7"/>
  <c r="BAR31" i="7"/>
  <c r="BAK31" i="7" s="1"/>
  <c r="BAU31" i="7"/>
  <c r="BAP31" i="7"/>
  <c r="BAT31" i="7"/>
  <c r="GF32" i="7"/>
  <c r="GC32" i="7" s="1"/>
  <c r="IN32" i="7"/>
  <c r="JL32" i="7"/>
  <c r="JI32" i="7" s="1"/>
  <c r="KW32" i="7"/>
  <c r="KS32" i="7"/>
  <c r="KO32" i="7"/>
  <c r="KR32" i="7"/>
  <c r="KU32" i="7"/>
  <c r="KP32" i="7"/>
  <c r="KT32" i="7"/>
  <c r="RD32" i="7"/>
  <c r="SC32" i="7"/>
  <c r="RY32" i="7" s="1"/>
  <c r="UN32" i="7"/>
  <c r="UJ32" i="7"/>
  <c r="UF32" i="7"/>
  <c r="UM32" i="7"/>
  <c r="UH32" i="7"/>
  <c r="UC32" i="7" s="1"/>
  <c r="UI32" i="7"/>
  <c r="UL32" i="7"/>
  <c r="UO32" i="7"/>
  <c r="WK32" i="7"/>
  <c r="WG32" i="7" s="1"/>
  <c r="YV32" i="7"/>
  <c r="YR32" i="7"/>
  <c r="YN32" i="7"/>
  <c r="YU32" i="7"/>
  <c r="YK32" i="7" s="1"/>
  <c r="YP32" i="7"/>
  <c r="YT32" i="7"/>
  <c r="YQ32" i="7"/>
  <c r="YW32" i="7"/>
  <c r="AAS32" i="7"/>
  <c r="ADD32" i="7"/>
  <c r="ACZ32" i="7"/>
  <c r="ACV32" i="7"/>
  <c r="ADC32" i="7"/>
  <c r="ACX32" i="7"/>
  <c r="ACY32" i="7"/>
  <c r="ADB32" i="7"/>
  <c r="ADE32" i="7"/>
  <c r="AFA32" i="7"/>
  <c r="XT33" i="7"/>
  <c r="XP33" i="7"/>
  <c r="XL33" i="7"/>
  <c r="XS33" i="7"/>
  <c r="XO33" i="7"/>
  <c r="XI33" i="7" s="1"/>
  <c r="XR33" i="7"/>
  <c r="XN33" i="7"/>
  <c r="XQ33" i="7"/>
  <c r="AHM33" i="7"/>
  <c r="AHI33" i="7"/>
  <c r="AHE33" i="7"/>
  <c r="AHL33" i="7"/>
  <c r="AHD33" i="7"/>
  <c r="AHH33" i="7"/>
  <c r="AHG33" i="7"/>
  <c r="AHA33" i="7" s="1"/>
  <c r="UN34" i="7"/>
  <c r="UJ34" i="7"/>
  <c r="UF34" i="7"/>
  <c r="UM34" i="7"/>
  <c r="UI34" i="7"/>
  <c r="UC34" i="7" s="1"/>
  <c r="UL34" i="7"/>
  <c r="UH34" i="7"/>
  <c r="UK34" i="7"/>
  <c r="AYO34" i="7"/>
  <c r="AYK34" i="7"/>
  <c r="AYP34" i="7"/>
  <c r="AQC31" i="7"/>
  <c r="APY31" i="7"/>
  <c r="APU31" i="7"/>
  <c r="APQ31" i="7" s="1"/>
  <c r="APW31" i="7"/>
  <c r="AQB31" i="7"/>
  <c r="ATG31" i="7"/>
  <c r="ATC31" i="7"/>
  <c r="ATB31" i="7"/>
  <c r="ATH31" i="7"/>
  <c r="AYS31" i="7"/>
  <c r="AYO31" i="7"/>
  <c r="AYK31" i="7"/>
  <c r="AYM31" i="7"/>
  <c r="AYR31" i="7"/>
  <c r="BBW31" i="7"/>
  <c r="BBS31" i="7"/>
  <c r="BBR31" i="7"/>
  <c r="BBX31" i="7"/>
  <c r="IS32" i="7"/>
  <c r="IO32" i="7"/>
  <c r="IK32" i="7"/>
  <c r="IM32" i="7"/>
  <c r="IR32" i="7"/>
  <c r="LW32" i="7"/>
  <c r="LS32" i="7"/>
  <c r="LR32" i="7"/>
  <c r="LX32" i="7"/>
  <c r="RI32" i="7"/>
  <c r="RE32" i="7"/>
  <c r="RA32" i="7"/>
  <c r="RC32" i="7"/>
  <c r="RH32" i="7"/>
  <c r="TJ32" i="7"/>
  <c r="ABZ32" i="7"/>
  <c r="ACS32" i="7"/>
  <c r="ATY32" i="7"/>
  <c r="BBY32" i="7"/>
  <c r="BBU32" i="7"/>
  <c r="BBQ32" i="7"/>
  <c r="BBX32" i="7"/>
  <c r="BBP32" i="7"/>
  <c r="BBM32" i="7" s="1"/>
  <c r="BBT32" i="7"/>
  <c r="GN33" i="7"/>
  <c r="GJ33" i="7"/>
  <c r="GF33" i="7"/>
  <c r="GM33" i="7"/>
  <c r="GI33" i="7"/>
  <c r="GL33" i="7"/>
  <c r="GH33" i="7"/>
  <c r="GC33" i="7"/>
  <c r="GO33" i="7"/>
  <c r="UO33" i="7"/>
  <c r="UK33" i="7"/>
  <c r="UG33" i="7"/>
  <c r="UJ33" i="7"/>
  <c r="UN33" i="7"/>
  <c r="UF33" i="7"/>
  <c r="UC33" i="7" s="1"/>
  <c r="YW33" i="7"/>
  <c r="YS33" i="7"/>
  <c r="YO33" i="7"/>
  <c r="YV33" i="7"/>
  <c r="YN33" i="7"/>
  <c r="YR33" i="7"/>
  <c r="ACB33" i="7"/>
  <c r="ABX33" i="7"/>
  <c r="ABT33" i="7"/>
  <c r="ACA33" i="7"/>
  <c r="ABW33" i="7"/>
  <c r="ABV33" i="7"/>
  <c r="ABZ33" i="7"/>
  <c r="ACC33" i="7"/>
  <c r="AGJ33" i="7"/>
  <c r="AGF33" i="7"/>
  <c r="AGB33" i="7"/>
  <c r="AGI33" i="7"/>
  <c r="AFY33" i="7" s="1"/>
  <c r="AGE33" i="7"/>
  <c r="AGH33" i="7"/>
  <c r="AGD33" i="7"/>
  <c r="AGK33" i="7"/>
  <c r="RD34" i="7"/>
  <c r="RH34" i="7"/>
  <c r="QZ34" i="7"/>
  <c r="VH34" i="7"/>
  <c r="VE34" i="7" s="1"/>
  <c r="VM34" i="7"/>
  <c r="ALU31" i="7"/>
  <c r="ALQ31" i="7"/>
  <c r="ALM31" i="7"/>
  <c r="ALI31" i="7" s="1"/>
  <c r="ALO31" i="7"/>
  <c r="ALT31" i="7"/>
  <c r="AOY31" i="7"/>
  <c r="AOU31" i="7"/>
  <c r="AOT31" i="7"/>
  <c r="AOZ31" i="7"/>
  <c r="APT31" i="7"/>
  <c r="APZ31" i="7"/>
  <c r="ASZ31" i="7"/>
  <c r="ATE31" i="7"/>
  <c r="AUK31" i="7"/>
  <c r="AUG31" i="7"/>
  <c r="AUC31" i="7"/>
  <c r="AUE31" i="7"/>
  <c r="AUJ31" i="7"/>
  <c r="AXO31" i="7"/>
  <c r="AXK31" i="7"/>
  <c r="AXJ31" i="7"/>
  <c r="AXP31" i="7"/>
  <c r="AYJ31" i="7"/>
  <c r="AYG31" i="7" s="1"/>
  <c r="AYP31" i="7"/>
  <c r="BBP31" i="7"/>
  <c r="BBM31" i="7" s="1"/>
  <c r="BBU31" i="7"/>
  <c r="HO32" i="7"/>
  <c r="HK32" i="7"/>
  <c r="HJ32" i="7"/>
  <c r="HE32" i="7" s="1"/>
  <c r="HP32" i="7"/>
  <c r="IJ32" i="7"/>
  <c r="IG32" i="7" s="1"/>
  <c r="IP32" i="7"/>
  <c r="KK32" i="7"/>
  <c r="LP32" i="7"/>
  <c r="LU32" i="7"/>
  <c r="NA32" i="7"/>
  <c r="MW32" i="7"/>
  <c r="MS32" i="7"/>
  <c r="MU32" i="7"/>
  <c r="MZ32" i="7"/>
  <c r="QE32" i="7"/>
  <c r="QA32" i="7"/>
  <c r="PZ32" i="7"/>
  <c r="QF32" i="7"/>
  <c r="QZ32" i="7"/>
  <c r="QW32" i="7" s="1"/>
  <c r="RF32" i="7"/>
  <c r="XR32" i="7"/>
  <c r="AGH32" i="7"/>
  <c r="BBW32" i="7"/>
  <c r="GG33" i="7"/>
  <c r="HQ33" i="7"/>
  <c r="HM33" i="7"/>
  <c r="HI33" i="7"/>
  <c r="HP33" i="7"/>
  <c r="HH33" i="7"/>
  <c r="HE33" i="7" s="1"/>
  <c r="HL33" i="7"/>
  <c r="KV33" i="7"/>
  <c r="KR33" i="7"/>
  <c r="KN33" i="7"/>
  <c r="KK33" i="7" s="1"/>
  <c r="KU33" i="7"/>
  <c r="KQ33" i="7"/>
  <c r="KP33" i="7"/>
  <c r="KT33" i="7"/>
  <c r="KW33" i="7"/>
  <c r="PD33" i="7"/>
  <c r="OZ33" i="7"/>
  <c r="OV33" i="7"/>
  <c r="PC33" i="7"/>
  <c r="OY33" i="7"/>
  <c r="OS33" i="7" s="1"/>
  <c r="PB33" i="7"/>
  <c r="OX33" i="7"/>
  <c r="PE33" i="7"/>
  <c r="UM33" i="7"/>
  <c r="YU33" i="7"/>
  <c r="ABU33" i="7"/>
  <c r="ABQ33" i="7" s="1"/>
  <c r="AGC33" i="7"/>
  <c r="ALQ33" i="7"/>
  <c r="ALM33" i="7"/>
  <c r="ALP33" i="7"/>
  <c r="ALT33" i="7"/>
  <c r="ALL33" i="7"/>
  <c r="AQB33" i="7"/>
  <c r="APT33" i="7"/>
  <c r="APQ33" i="7" s="1"/>
  <c r="APX33" i="7"/>
  <c r="ATH33" i="7"/>
  <c r="ATD33" i="7"/>
  <c r="ASZ33" i="7"/>
  <c r="ASW33" i="7" s="1"/>
  <c r="ATG33" i="7"/>
  <c r="ATC33" i="7"/>
  <c r="ATB33" i="7"/>
  <c r="ATF33" i="7"/>
  <c r="ATI33" i="7"/>
  <c r="AXP33" i="7"/>
  <c r="AXL33" i="7"/>
  <c r="AXH33" i="7"/>
  <c r="AXO33" i="7"/>
  <c r="AXK33" i="7"/>
  <c r="AXE33" i="7" s="1"/>
  <c r="AXN33" i="7"/>
  <c r="AXJ33" i="7"/>
  <c r="AXQ33" i="7"/>
  <c r="HP34" i="7"/>
  <c r="HL34" i="7"/>
  <c r="HH34" i="7"/>
  <c r="HE34" i="7" s="1"/>
  <c r="HO34" i="7"/>
  <c r="HK34" i="7"/>
  <c r="HJ34" i="7"/>
  <c r="HN34" i="7"/>
  <c r="HQ34" i="7"/>
  <c r="LX34" i="7"/>
  <c r="LT34" i="7"/>
  <c r="LP34" i="7"/>
  <c r="LW34" i="7"/>
  <c r="LS34" i="7"/>
  <c r="LV34" i="7"/>
  <c r="LR34" i="7"/>
  <c r="LM34" i="7"/>
  <c r="LY34" i="7"/>
  <c r="RG34" i="7"/>
  <c r="VQ34" i="7"/>
  <c r="ACB34" i="7"/>
  <c r="ABX34" i="7"/>
  <c r="ABT34" i="7"/>
  <c r="ABQ34" i="7" s="1"/>
  <c r="ACA34" i="7"/>
  <c r="ABW34" i="7"/>
  <c r="ACC34" i="7"/>
  <c r="ABU34" i="7"/>
  <c r="ABZ34" i="7"/>
  <c r="ABY34" i="7"/>
  <c r="ALO34" i="7"/>
  <c r="ALT34" i="7"/>
  <c r="ALL34" i="7"/>
  <c r="ALP34" i="7"/>
  <c r="ANT34" i="7"/>
  <c r="ANM34" i="7" s="1"/>
  <c r="ANS34" i="7"/>
  <c r="ANP34" i="7"/>
  <c r="ANX34" i="7"/>
  <c r="BBW34" i="7"/>
  <c r="BBQ34" i="7"/>
  <c r="BBU34" i="7"/>
  <c r="BBP34" i="7"/>
  <c r="BBM34" i="7" s="1"/>
  <c r="BBX34" i="7"/>
  <c r="BBT34" i="7"/>
  <c r="BBS34" i="7"/>
  <c r="KW35" i="7"/>
  <c r="TL35" i="7"/>
  <c r="TH35" i="7"/>
  <c r="TD35" i="7"/>
  <c r="TA35" i="7" s="1"/>
  <c r="TK35" i="7"/>
  <c r="TF35" i="7"/>
  <c r="TJ35" i="7"/>
  <c r="TE35" i="7"/>
  <c r="TI35" i="7"/>
  <c r="TG35" i="7"/>
  <c r="AVM35" i="7"/>
  <c r="AVI35" i="7"/>
  <c r="AVA35" i="7" s="1"/>
  <c r="AVE35" i="7"/>
  <c r="AVK35" i="7"/>
  <c r="AVH35" i="7"/>
  <c r="AVL35" i="7"/>
  <c r="AVF35" i="7"/>
  <c r="AVD35" i="7"/>
  <c r="AVG35" i="7"/>
  <c r="AGK36" i="7"/>
  <c r="AGG36" i="7"/>
  <c r="AGC36" i="7"/>
  <c r="AGI36" i="7"/>
  <c r="AGE36" i="7"/>
  <c r="AGH36" i="7"/>
  <c r="AGD36" i="7"/>
  <c r="AFY36" i="7" s="1"/>
  <c r="AGJ36" i="7"/>
  <c r="AGF36" i="7"/>
  <c r="AGB36" i="7"/>
  <c r="AKP32" i="7"/>
  <c r="AOX32" i="7"/>
  <c r="ATF32" i="7"/>
  <c r="AXN32" i="7"/>
  <c r="BBV32" i="7"/>
  <c r="HN33" i="7"/>
  <c r="IR33" i="7"/>
  <c r="IN33" i="7"/>
  <c r="IJ33" i="7"/>
  <c r="IQ33" i="7"/>
  <c r="IM33" i="7"/>
  <c r="IO33" i="7"/>
  <c r="JU33" i="7"/>
  <c r="JQ33" i="7"/>
  <c r="JM33" i="7"/>
  <c r="JS33" i="7"/>
  <c r="QD33" i="7"/>
  <c r="RH33" i="7"/>
  <c r="RD33" i="7"/>
  <c r="QZ33" i="7"/>
  <c r="RG33" i="7"/>
  <c r="RC33" i="7"/>
  <c r="RE33" i="7"/>
  <c r="SK33" i="7"/>
  <c r="SG33" i="7"/>
  <c r="SC33" i="7"/>
  <c r="SI33" i="7"/>
  <c r="YT33" i="7"/>
  <c r="YK33" i="7" s="1"/>
  <c r="ZX33" i="7"/>
  <c r="ZT33" i="7"/>
  <c r="ZP33" i="7"/>
  <c r="ZW33" i="7"/>
  <c r="ZS33" i="7"/>
  <c r="ZU33" i="7"/>
  <c r="ABA33" i="7"/>
  <c r="AAW33" i="7"/>
  <c r="AAS33" i="7"/>
  <c r="AAY33" i="7"/>
  <c r="AHJ33" i="7"/>
  <c r="AIN33" i="7"/>
  <c r="AIJ33" i="7"/>
  <c r="AIF33" i="7"/>
  <c r="AIM33" i="7"/>
  <c r="AII33" i="7"/>
  <c r="AIK33" i="7"/>
  <c r="AJQ33" i="7"/>
  <c r="AJM33" i="7"/>
  <c r="AJI33" i="7"/>
  <c r="AJO33" i="7"/>
  <c r="APZ33" i="7"/>
  <c r="ARD33" i="7"/>
  <c r="AQZ33" i="7"/>
  <c r="AQV33" i="7"/>
  <c r="ARC33" i="7"/>
  <c r="AQY33" i="7"/>
  <c r="ARA33" i="7"/>
  <c r="ASE33" i="7"/>
  <c r="AYP33" i="7"/>
  <c r="AZT33" i="7"/>
  <c r="AZP33" i="7"/>
  <c r="AZL33" i="7"/>
  <c r="AZS33" i="7"/>
  <c r="AZO33" i="7"/>
  <c r="AZQ33" i="7"/>
  <c r="BAU33" i="7"/>
  <c r="GM34" i="7"/>
  <c r="MX34" i="7"/>
  <c r="OB34" i="7"/>
  <c r="NX34" i="7"/>
  <c r="NT34" i="7"/>
  <c r="OA34" i="7"/>
  <c r="NW34" i="7"/>
  <c r="NY34" i="7"/>
  <c r="PC34" i="7"/>
  <c r="VN34" i="7"/>
  <c r="AEF34" i="7"/>
  <c r="AEB34" i="7"/>
  <c r="ADX34" i="7"/>
  <c r="ADU34" i="7" s="1"/>
  <c r="AEE34" i="7"/>
  <c r="AEA34" i="7"/>
  <c r="ADZ34" i="7"/>
  <c r="AEG34" i="7"/>
  <c r="ADY34" i="7"/>
  <c r="AFD34" i="7"/>
  <c r="AEW34" i="7" s="1"/>
  <c r="AFC34" i="7"/>
  <c r="AUG34" i="7"/>
  <c r="AUC34" i="7"/>
  <c r="AYQ34" i="7"/>
  <c r="HP35" i="7"/>
  <c r="HK35" i="7"/>
  <c r="HE35" i="7" s="1"/>
  <c r="HO35" i="7"/>
  <c r="HI35" i="7"/>
  <c r="HM35" i="7"/>
  <c r="HL35" i="7"/>
  <c r="ZU35" i="7"/>
  <c r="ZS35" i="7"/>
  <c r="ZY35" i="7"/>
  <c r="ZW35" i="7"/>
  <c r="AUI36" i="7"/>
  <c r="AUE36" i="7"/>
  <c r="AUK36" i="7"/>
  <c r="AUG36" i="7"/>
  <c r="AUC36" i="7"/>
  <c r="AUD36" i="7"/>
  <c r="AUJ36" i="7"/>
  <c r="AUB36" i="7"/>
  <c r="ATY36" i="7" s="1"/>
  <c r="AUH36" i="7"/>
  <c r="AUF36" i="7"/>
  <c r="VN32" i="7"/>
  <c r="ZV32" i="7"/>
  <c r="AED32" i="7"/>
  <c r="AIL32" i="7"/>
  <c r="AMT32" i="7"/>
  <c r="ARB32" i="7"/>
  <c r="AVJ32" i="7"/>
  <c r="AZR32" i="7"/>
  <c r="IK33" i="7"/>
  <c r="IS33" i="7"/>
  <c r="JO33" i="7"/>
  <c r="LV33" i="7"/>
  <c r="MZ33" i="7"/>
  <c r="MV33" i="7"/>
  <c r="MR33" i="7"/>
  <c r="MY33" i="7"/>
  <c r="MU33" i="7"/>
  <c r="MW33" i="7"/>
  <c r="OC33" i="7"/>
  <c r="NY33" i="7"/>
  <c r="NU33" i="7"/>
  <c r="NQ33" i="7"/>
  <c r="OA33" i="7"/>
  <c r="RA33" i="7"/>
  <c r="RI33" i="7"/>
  <c r="SE33" i="7"/>
  <c r="UL33" i="7"/>
  <c r="VP33" i="7"/>
  <c r="VL33" i="7"/>
  <c r="VH33" i="7"/>
  <c r="VE33" i="7" s="1"/>
  <c r="VO33" i="7"/>
  <c r="VK33" i="7"/>
  <c r="VM33" i="7"/>
  <c r="WS33" i="7"/>
  <c r="WO33" i="7"/>
  <c r="WK33" i="7"/>
  <c r="WQ33" i="7"/>
  <c r="WG33" i="7" s="1"/>
  <c r="ZQ33" i="7"/>
  <c r="ZY33" i="7"/>
  <c r="AAU33" i="7"/>
  <c r="ADB33" i="7"/>
  <c r="AEF33" i="7"/>
  <c r="AEB33" i="7"/>
  <c r="ADX33" i="7"/>
  <c r="AEE33" i="7"/>
  <c r="AEA33" i="7"/>
  <c r="AEC33" i="7"/>
  <c r="AFI33" i="7"/>
  <c r="AFE33" i="7"/>
  <c r="AEW33" i="7" s="1"/>
  <c r="AFA33" i="7"/>
  <c r="AFG33" i="7"/>
  <c r="AIG33" i="7"/>
  <c r="AIO33" i="7"/>
  <c r="AJK33" i="7"/>
  <c r="ALR33" i="7"/>
  <c r="AMV33" i="7"/>
  <c r="AMR33" i="7"/>
  <c r="AMN33" i="7"/>
  <c r="AMU33" i="7"/>
  <c r="AMQ33" i="7"/>
  <c r="AMS33" i="7"/>
  <c r="ANW33" i="7"/>
  <c r="AQW33" i="7"/>
  <c r="ARE33" i="7"/>
  <c r="ASA33" i="7"/>
  <c r="AUH33" i="7"/>
  <c r="AVL33" i="7"/>
  <c r="AVH33" i="7"/>
  <c r="AVD33" i="7"/>
  <c r="AVK33" i="7"/>
  <c r="AVG33" i="7"/>
  <c r="AVI33" i="7"/>
  <c r="AWM33" i="7"/>
  <c r="AZM33" i="7"/>
  <c r="AZU33" i="7"/>
  <c r="BAQ33" i="7"/>
  <c r="GI34" i="7"/>
  <c r="IP34" i="7"/>
  <c r="JT34" i="7"/>
  <c r="JP34" i="7"/>
  <c r="JL34" i="7"/>
  <c r="JS34" i="7"/>
  <c r="JO34" i="7"/>
  <c r="JQ34" i="7"/>
  <c r="KU34" i="7"/>
  <c r="NU34" i="7"/>
  <c r="OC34" i="7"/>
  <c r="OY34" i="7"/>
  <c r="RF34" i="7"/>
  <c r="SJ34" i="7"/>
  <c r="SF34" i="7"/>
  <c r="SB34" i="7"/>
  <c r="SI34" i="7"/>
  <c r="SE34" i="7"/>
  <c r="SG34" i="7"/>
  <c r="TK34" i="7"/>
  <c r="ACY34" i="7"/>
  <c r="ADD34" i="7"/>
  <c r="ACV34" i="7"/>
  <c r="ACS34" i="7" s="1"/>
  <c r="AEC34" i="7"/>
  <c r="AFG34" i="7"/>
  <c r="AKR34" i="7"/>
  <c r="AKN34" i="7"/>
  <c r="AKJ34" i="7"/>
  <c r="AKQ34" i="7"/>
  <c r="AKM34" i="7"/>
  <c r="AKS34" i="7"/>
  <c r="AKK34" i="7"/>
  <c r="AKP34" i="7"/>
  <c r="ALR34" i="7"/>
  <c r="AXO34" i="7"/>
  <c r="AXI34" i="7"/>
  <c r="AXM34" i="7"/>
  <c r="AXH34" i="7"/>
  <c r="AXE34" i="7" s="1"/>
  <c r="AXP34" i="7"/>
  <c r="AXL34" i="7"/>
  <c r="HQ35" i="7"/>
  <c r="KV35" i="7"/>
  <c r="KR35" i="7"/>
  <c r="KN35" i="7"/>
  <c r="KU35" i="7"/>
  <c r="KP35" i="7"/>
  <c r="KK35" i="7" s="1"/>
  <c r="KT35" i="7"/>
  <c r="KO35" i="7"/>
  <c r="KS35" i="7"/>
  <c r="KQ35" i="7"/>
  <c r="YV35" i="7"/>
  <c r="YR35" i="7"/>
  <c r="YN35" i="7"/>
  <c r="YK35" i="7" s="1"/>
  <c r="YS35" i="7"/>
  <c r="YQ35" i="7"/>
  <c r="YW35" i="7"/>
  <c r="YU35" i="7"/>
  <c r="ARE35" i="7"/>
  <c r="ARA35" i="7"/>
  <c r="AQW35" i="7"/>
  <c r="ARC35" i="7"/>
  <c r="AQX35" i="7"/>
  <c r="AQZ35" i="7"/>
  <c r="AQY35" i="7"/>
  <c r="AQV35" i="7"/>
  <c r="AQS35" i="7" s="1"/>
  <c r="ARD35" i="7"/>
  <c r="ARB35" i="7"/>
  <c r="ALU33" i="7"/>
  <c r="ANQ33" i="7"/>
  <c r="ANM33" i="7" s="1"/>
  <c r="ANU33" i="7"/>
  <c r="ANY33" i="7"/>
  <c r="APU33" i="7"/>
  <c r="APY33" i="7"/>
  <c r="AQC33" i="7"/>
  <c r="ARY33" i="7"/>
  <c r="ASC33" i="7"/>
  <c r="ASG33" i="7"/>
  <c r="AUC33" i="7"/>
  <c r="AUG33" i="7"/>
  <c r="AUK33" i="7"/>
  <c r="AWG33" i="7"/>
  <c r="AWC33" i="7" s="1"/>
  <c r="AWK33" i="7"/>
  <c r="AWO33" i="7"/>
  <c r="AYK33" i="7"/>
  <c r="AYO33" i="7"/>
  <c r="AYS33" i="7"/>
  <c r="BAO33" i="7"/>
  <c r="BAS33" i="7"/>
  <c r="BAW33" i="7"/>
  <c r="BAK33" i="7" s="1"/>
  <c r="GG34" i="7"/>
  <c r="GK34" i="7"/>
  <c r="GO34" i="7"/>
  <c r="IK34" i="7"/>
  <c r="IG34" i="7" s="1"/>
  <c r="IO34" i="7"/>
  <c r="IS34" i="7"/>
  <c r="KO34" i="7"/>
  <c r="KK34" i="7" s="1"/>
  <c r="KS34" i="7"/>
  <c r="KW34" i="7"/>
  <c r="MS34" i="7"/>
  <c r="MW34" i="7"/>
  <c r="NA34" i="7"/>
  <c r="OW34" i="7"/>
  <c r="PA34" i="7"/>
  <c r="PE34" i="7"/>
  <c r="RA34" i="7"/>
  <c r="QW34" i="7" s="1"/>
  <c r="RE34" i="7"/>
  <c r="RI34" i="7"/>
  <c r="TE34" i="7"/>
  <c r="TA34" i="7" s="1"/>
  <c r="TI34" i="7"/>
  <c r="TM34" i="7"/>
  <c r="VI34" i="7"/>
  <c r="XT34" i="7"/>
  <c r="XP34" i="7"/>
  <c r="XL34" i="7"/>
  <c r="XO34" i="7"/>
  <c r="XU34" i="7"/>
  <c r="YW34" i="7"/>
  <c r="YS34" i="7"/>
  <c r="YR34" i="7"/>
  <c r="ZX34" i="7"/>
  <c r="ZT34" i="7"/>
  <c r="ZP34" i="7"/>
  <c r="ZW34" i="7"/>
  <c r="ZS34" i="7"/>
  <c r="ZU34" i="7"/>
  <c r="ABA34" i="7"/>
  <c r="AAW34" i="7"/>
  <c r="AAS34" i="7"/>
  <c r="AAO34" i="7"/>
  <c r="AAY34" i="7"/>
  <c r="AHJ34" i="7"/>
  <c r="AIN34" i="7"/>
  <c r="AIJ34" i="7"/>
  <c r="AIF34" i="7"/>
  <c r="AIM34" i="7"/>
  <c r="AII34" i="7"/>
  <c r="AIK34" i="7"/>
  <c r="AJO34" i="7"/>
  <c r="APZ34" i="7"/>
  <c r="ARD34" i="7"/>
  <c r="AQZ34" i="7"/>
  <c r="AQV34" i="7"/>
  <c r="AQS34" i="7" s="1"/>
  <c r="ARC34" i="7"/>
  <c r="AQY34" i="7"/>
  <c r="ARA34" i="7"/>
  <c r="ASE34" i="7"/>
  <c r="AWN34" i="7"/>
  <c r="AWJ34" i="7"/>
  <c r="AWF34" i="7"/>
  <c r="AWC34" i="7" s="1"/>
  <c r="AWL34" i="7"/>
  <c r="AWG34" i="7"/>
  <c r="AWK34" i="7"/>
  <c r="AWM34" i="7"/>
  <c r="BAV34" i="7"/>
  <c r="BAR34" i="7"/>
  <c r="BAN34" i="7"/>
  <c r="BAT34" i="7"/>
  <c r="BAO34" i="7"/>
  <c r="BAS34" i="7"/>
  <c r="BAU34" i="7"/>
  <c r="GN35" i="7"/>
  <c r="GJ35" i="7"/>
  <c r="GF35" i="7"/>
  <c r="GM35" i="7"/>
  <c r="GH35" i="7"/>
  <c r="GL35" i="7"/>
  <c r="GG35" i="7"/>
  <c r="GO35" i="7"/>
  <c r="LX35" i="7"/>
  <c r="LS35" i="7"/>
  <c r="LW35" i="7"/>
  <c r="LQ35" i="7"/>
  <c r="LY35" i="7"/>
  <c r="PD35" i="7"/>
  <c r="OZ35" i="7"/>
  <c r="OV35" i="7"/>
  <c r="OS35" i="7" s="1"/>
  <c r="PC35" i="7"/>
  <c r="OX35" i="7"/>
  <c r="PB35" i="7"/>
  <c r="OW35" i="7"/>
  <c r="PE35" i="7"/>
  <c r="UN35" i="7"/>
  <c r="UI35" i="7"/>
  <c r="UM35" i="7"/>
  <c r="UG35" i="7"/>
  <c r="UO35" i="7"/>
  <c r="XT35" i="7"/>
  <c r="XP35" i="7"/>
  <c r="XL35" i="7"/>
  <c r="XS35" i="7"/>
  <c r="XN35" i="7"/>
  <c r="XI35" i="7" s="1"/>
  <c r="XR35" i="7"/>
  <c r="XM35" i="7"/>
  <c r="XU35" i="7"/>
  <c r="AIO35" i="7"/>
  <c r="AIK35" i="7"/>
  <c r="AIG35" i="7"/>
  <c r="AIM35" i="7"/>
  <c r="AIH35" i="7"/>
  <c r="AIJ35" i="7"/>
  <c r="AII35" i="7"/>
  <c r="AIF35" i="7"/>
  <c r="HQ36" i="7"/>
  <c r="HM36" i="7"/>
  <c r="HI36" i="7"/>
  <c r="HO36" i="7"/>
  <c r="HK36" i="7"/>
  <c r="HJ36" i="7"/>
  <c r="HN36" i="7"/>
  <c r="HH36" i="7"/>
  <c r="HE36" i="7" s="1"/>
  <c r="TF32" i="7"/>
  <c r="VJ32" i="7"/>
  <c r="XN32" i="7"/>
  <c r="ZR32" i="7"/>
  <c r="ABV32" i="7"/>
  <c r="ADZ32" i="7"/>
  <c r="AGD32" i="7"/>
  <c r="AIH32" i="7"/>
  <c r="AKL32" i="7"/>
  <c r="AMP32" i="7"/>
  <c r="AOT32" i="7"/>
  <c r="AQX32" i="7"/>
  <c r="ATB32" i="7"/>
  <c r="AVF32" i="7"/>
  <c r="AXJ32" i="7"/>
  <c r="AZN32" i="7"/>
  <c r="BBR32" i="7"/>
  <c r="HJ33" i="7"/>
  <c r="JN33" i="7"/>
  <c r="JI33" i="7" s="1"/>
  <c r="LR33" i="7"/>
  <c r="LM33" i="7" s="1"/>
  <c r="NV33" i="7"/>
  <c r="PZ33" i="7"/>
  <c r="SD33" i="7"/>
  <c r="RY33" i="7" s="1"/>
  <c r="UH33" i="7"/>
  <c r="WL33" i="7"/>
  <c r="YP33" i="7"/>
  <c r="AAT33" i="7"/>
  <c r="AAO33" i="7" s="1"/>
  <c r="ACX33" i="7"/>
  <c r="ACS33" i="7" s="1"/>
  <c r="AFB33" i="7"/>
  <c r="AHF33" i="7"/>
  <c r="AJJ33" i="7"/>
  <c r="AJE33" i="7" s="1"/>
  <c r="ALN33" i="7"/>
  <c r="ALI33" i="7" s="1"/>
  <c r="ANR33" i="7"/>
  <c r="APV33" i="7"/>
  <c r="ARZ33" i="7"/>
  <c r="ARU33" i="7" s="1"/>
  <c r="AUD33" i="7"/>
  <c r="ATY33" i="7" s="1"/>
  <c r="AWH33" i="7"/>
  <c r="AYL33" i="7"/>
  <c r="BAP33" i="7"/>
  <c r="GH34" i="7"/>
  <c r="GC34" i="7" s="1"/>
  <c r="IL34" i="7"/>
  <c r="KP34" i="7"/>
  <c r="MT34" i="7"/>
  <c r="OX34" i="7"/>
  <c r="OS34" i="7" s="1"/>
  <c r="RB34" i="7"/>
  <c r="TF34" i="7"/>
  <c r="VP34" i="7"/>
  <c r="VL34" i="7"/>
  <c r="VJ34" i="7"/>
  <c r="VO34" i="7"/>
  <c r="WP34" i="7"/>
  <c r="AFF34" i="7"/>
  <c r="AGJ34" i="7"/>
  <c r="AGF34" i="7"/>
  <c r="AGB34" i="7"/>
  <c r="AFY34" i="7" s="1"/>
  <c r="AGI34" i="7"/>
  <c r="AGE34" i="7"/>
  <c r="AGG34" i="7"/>
  <c r="AHK34" i="7"/>
  <c r="AHA34" i="7" s="1"/>
  <c r="ANV34" i="7"/>
  <c r="AOZ34" i="7"/>
  <c r="AOV34" i="7"/>
  <c r="AOR34" i="7"/>
  <c r="AOO34" i="7" s="1"/>
  <c r="AOY34" i="7"/>
  <c r="AOU34" i="7"/>
  <c r="AOW34" i="7"/>
  <c r="APQ34" i="7"/>
  <c r="AQA34" i="7"/>
  <c r="AXN34" i="7"/>
  <c r="BBV34" i="7"/>
  <c r="GC35" i="7"/>
  <c r="AMW35" i="7"/>
  <c r="AMS35" i="7"/>
  <c r="AMO35" i="7"/>
  <c r="AMR35" i="7"/>
  <c r="AMU35" i="7"/>
  <c r="AMP35" i="7"/>
  <c r="AMK35" i="7" s="1"/>
  <c r="AMN35" i="7"/>
  <c r="AMV35" i="7"/>
  <c r="BAU35" i="7"/>
  <c r="BAQ35" i="7"/>
  <c r="BAW35" i="7"/>
  <c r="BAS35" i="7"/>
  <c r="BAO35" i="7"/>
  <c r="BAT35" i="7"/>
  <c r="BAP35" i="7"/>
  <c r="BAR35" i="7"/>
  <c r="BAN35" i="7"/>
  <c r="BAK35" i="7" s="1"/>
  <c r="ADC36" i="7"/>
  <c r="ACY36" i="7"/>
  <c r="ADE36" i="7"/>
  <c r="ADA36" i="7"/>
  <c r="ACW36" i="7"/>
  <c r="ADD36" i="7"/>
  <c r="ACV36" i="7"/>
  <c r="ACS36" i="7" s="1"/>
  <c r="ACZ36" i="7"/>
  <c r="ADB36" i="7"/>
  <c r="ACX36" i="7"/>
  <c r="ALS36" i="7"/>
  <c r="ALO36" i="7"/>
  <c r="ALU36" i="7"/>
  <c r="ALQ36" i="7"/>
  <c r="ALM36" i="7"/>
  <c r="ALN36" i="7"/>
  <c r="ALT36" i="7"/>
  <c r="ALL36" i="7"/>
  <c r="ALI36" i="7" s="1"/>
  <c r="ALR36" i="7"/>
  <c r="ALP36" i="7"/>
  <c r="ACW34" i="7"/>
  <c r="ADA34" i="7"/>
  <c r="ADE34" i="7"/>
  <c r="AFA34" i="7"/>
  <c r="AFE34" i="7"/>
  <c r="AFI34" i="7"/>
  <c r="AHE34" i="7"/>
  <c r="AHI34" i="7"/>
  <c r="AHM34" i="7"/>
  <c r="AJI34" i="7"/>
  <c r="AJE34" i="7" s="1"/>
  <c r="AJM34" i="7"/>
  <c r="AJQ34" i="7"/>
  <c r="ALM34" i="7"/>
  <c r="ALI34" i="7" s="1"/>
  <c r="ALQ34" i="7"/>
  <c r="ALU34" i="7"/>
  <c r="ANQ34" i="7"/>
  <c r="ANU34" i="7"/>
  <c r="ANY34" i="7"/>
  <c r="APU34" i="7"/>
  <c r="APY34" i="7"/>
  <c r="AQC34" i="7"/>
  <c r="ARY34" i="7"/>
  <c r="ARU34" i="7" s="1"/>
  <c r="ASC34" i="7"/>
  <c r="ASG34" i="7"/>
  <c r="AUD34" i="7"/>
  <c r="AVJ34" i="7"/>
  <c r="AVG34" i="7"/>
  <c r="AVL34" i="7"/>
  <c r="AYL34" i="7"/>
  <c r="AZR34" i="7"/>
  <c r="AZO34" i="7"/>
  <c r="AZT34" i="7"/>
  <c r="IR35" i="7"/>
  <c r="IN35" i="7"/>
  <c r="IJ35" i="7"/>
  <c r="IM35" i="7"/>
  <c r="IS35" i="7"/>
  <c r="JP35" i="7"/>
  <c r="MZ35" i="7"/>
  <c r="MV35" i="7"/>
  <c r="MR35" i="7"/>
  <c r="MU35" i="7"/>
  <c r="NA35" i="7"/>
  <c r="NX35" i="7"/>
  <c r="RH35" i="7"/>
  <c r="RD35" i="7"/>
  <c r="QZ35" i="7"/>
  <c r="RC35" i="7"/>
  <c r="RI35" i="7"/>
  <c r="SF35" i="7"/>
  <c r="VP35" i="7"/>
  <c r="VL35" i="7"/>
  <c r="VH35" i="7"/>
  <c r="VK35" i="7"/>
  <c r="VQ35" i="7"/>
  <c r="WN35" i="7"/>
  <c r="AGH35" i="7"/>
  <c r="AGB35" i="7"/>
  <c r="AHK35" i="7"/>
  <c r="AHG35" i="7"/>
  <c r="AHM35" i="7"/>
  <c r="AHH35" i="7"/>
  <c r="AHJ35" i="7"/>
  <c r="AHE35" i="7"/>
  <c r="AHA35" i="7"/>
  <c r="AHI35" i="7"/>
  <c r="AOX35" i="7"/>
  <c r="AOR35" i="7"/>
  <c r="AOO35" i="7" s="1"/>
  <c r="AQA35" i="7"/>
  <c r="APW35" i="7"/>
  <c r="AQC35" i="7"/>
  <c r="APX35" i="7"/>
  <c r="APQ35" i="7" s="1"/>
  <c r="APZ35" i="7"/>
  <c r="APU35" i="7"/>
  <c r="APY35" i="7"/>
  <c r="AWM35" i="7"/>
  <c r="AWI35" i="7"/>
  <c r="AWO35" i="7"/>
  <c r="AWK35" i="7"/>
  <c r="AWG35" i="7"/>
  <c r="AWL35" i="7"/>
  <c r="AWH35" i="7"/>
  <c r="AWC35" i="7" s="1"/>
  <c r="AWN35" i="7"/>
  <c r="AYQ35" i="7"/>
  <c r="AYM35" i="7"/>
  <c r="AYS35" i="7"/>
  <c r="AYO35" i="7"/>
  <c r="AYK35" i="7"/>
  <c r="AYL35" i="7"/>
  <c r="AYG35" i="7" s="1"/>
  <c r="AYP35" i="7"/>
  <c r="AYR35" i="7"/>
  <c r="AKS36" i="7"/>
  <c r="AKO36" i="7"/>
  <c r="AKK36" i="7"/>
  <c r="AKQ36" i="7"/>
  <c r="AKM36" i="7"/>
  <c r="AKP36" i="7"/>
  <c r="AKR36" i="7"/>
  <c r="AKL36" i="7"/>
  <c r="AKG36" i="7" s="1"/>
  <c r="AKN36" i="7"/>
  <c r="WL34" i="7"/>
  <c r="YP34" i="7"/>
  <c r="AAT34" i="7"/>
  <c r="ACX34" i="7"/>
  <c r="AFB34" i="7"/>
  <c r="AHF34" i="7"/>
  <c r="AJJ34" i="7"/>
  <c r="ALN34" i="7"/>
  <c r="ANR34" i="7"/>
  <c r="APV34" i="7"/>
  <c r="ARZ34" i="7"/>
  <c r="AUJ34" i="7"/>
  <c r="AUF34" i="7"/>
  <c r="AUB34" i="7"/>
  <c r="ATY34" i="7" s="1"/>
  <c r="AUE34" i="7"/>
  <c r="AUK34" i="7"/>
  <c r="AVH34" i="7"/>
  <c r="AYR34" i="7"/>
  <c r="AYN34" i="7"/>
  <c r="AYJ34" i="7"/>
  <c r="AYG34" i="7" s="1"/>
  <c r="AYM34" i="7"/>
  <c r="AYS34" i="7"/>
  <c r="AZP34" i="7"/>
  <c r="HN35" i="7"/>
  <c r="LV35" i="7"/>
  <c r="QD35" i="7"/>
  <c r="UL35" i="7"/>
  <c r="YT35" i="7"/>
  <c r="ZX35" i="7"/>
  <c r="ADC35" i="7"/>
  <c r="ACY35" i="7"/>
  <c r="ACS35" i="7" s="1"/>
  <c r="ADB35" i="7"/>
  <c r="ACW35" i="7"/>
  <c r="ADE35" i="7"/>
  <c r="ACZ35" i="7"/>
  <c r="ADA35" i="7"/>
  <c r="ALS35" i="7"/>
  <c r="ALI35" i="7" s="1"/>
  <c r="ALO35" i="7"/>
  <c r="ALR35" i="7"/>
  <c r="ALM35" i="7"/>
  <c r="ALU35" i="7"/>
  <c r="ALP35" i="7"/>
  <c r="ALQ35" i="7"/>
  <c r="AUI35" i="7"/>
  <c r="AUE35" i="7"/>
  <c r="AUH35" i="7"/>
  <c r="AUC35" i="7"/>
  <c r="ATY35" i="7" s="1"/>
  <c r="AUK35" i="7"/>
  <c r="AUF35" i="7"/>
  <c r="AUG35" i="7"/>
  <c r="JU36" i="7"/>
  <c r="JQ36" i="7"/>
  <c r="JI36" i="7" s="1"/>
  <c r="JM36" i="7"/>
  <c r="JS36" i="7"/>
  <c r="JO36" i="7"/>
  <c r="JR36" i="7"/>
  <c r="JN36" i="7"/>
  <c r="JT36" i="7"/>
  <c r="LY36" i="7"/>
  <c r="LU36" i="7"/>
  <c r="LQ36" i="7"/>
  <c r="LW36" i="7"/>
  <c r="LS36" i="7"/>
  <c r="LR36" i="7"/>
  <c r="LM36" i="7" s="1"/>
  <c r="LV36" i="7"/>
  <c r="LX36" i="7"/>
  <c r="AHK36" i="7"/>
  <c r="AHG36" i="7"/>
  <c r="AHA36" i="7" s="1"/>
  <c r="AHM36" i="7"/>
  <c r="AHI36" i="7"/>
  <c r="AHE36" i="7"/>
  <c r="AHL36" i="7"/>
  <c r="AHD36" i="7"/>
  <c r="AHH36" i="7"/>
  <c r="AHJ36" i="7"/>
  <c r="ZR35" i="7"/>
  <c r="ZV35" i="7"/>
  <c r="ACC35" i="7"/>
  <c r="ABY35" i="7"/>
  <c r="ABU35" i="7"/>
  <c r="ABW35" i="7"/>
  <c r="ABQ35" i="7" s="1"/>
  <c r="ACB35" i="7"/>
  <c r="AFG35" i="7"/>
  <c r="AFC35" i="7"/>
  <c r="AFB35" i="7"/>
  <c r="AFH35" i="7"/>
  <c r="AIC35" i="7"/>
  <c r="AKS35" i="7"/>
  <c r="AKO35" i="7"/>
  <c r="AKK35" i="7"/>
  <c r="AKM35" i="7"/>
  <c r="AKR35" i="7"/>
  <c r="ANW35" i="7"/>
  <c r="ANS35" i="7"/>
  <c r="ANR35" i="7"/>
  <c r="ANX35" i="7"/>
  <c r="ATI35" i="7"/>
  <c r="ATE35" i="7"/>
  <c r="ASW35" i="7" s="1"/>
  <c r="ATA35" i="7"/>
  <c r="ATC35" i="7"/>
  <c r="ATH35" i="7"/>
  <c r="AXQ35" i="7"/>
  <c r="AXM35" i="7"/>
  <c r="AXI35" i="7"/>
  <c r="AXO35" i="7"/>
  <c r="AXK35" i="7"/>
  <c r="AXL35" i="7"/>
  <c r="BBY35" i="7"/>
  <c r="BBU35" i="7"/>
  <c r="BBQ35" i="7"/>
  <c r="BBW35" i="7"/>
  <c r="BBS35" i="7"/>
  <c r="BBT35" i="7"/>
  <c r="GM36" i="7"/>
  <c r="GI36" i="7"/>
  <c r="GO36" i="7"/>
  <c r="GK36" i="7"/>
  <c r="GG36" i="7"/>
  <c r="GJ36" i="7"/>
  <c r="KU36" i="7"/>
  <c r="KQ36" i="7"/>
  <c r="KW36" i="7"/>
  <c r="KS36" i="7"/>
  <c r="KO36" i="7"/>
  <c r="KR36" i="7"/>
  <c r="QW36" i="7"/>
  <c r="UL36" i="7"/>
  <c r="UG36" i="7"/>
  <c r="BBY36" i="7"/>
  <c r="BBU36" i="7"/>
  <c r="BBQ36" i="7"/>
  <c r="BBW36" i="7"/>
  <c r="BBS36" i="7"/>
  <c r="BBX36" i="7"/>
  <c r="BBP36" i="7"/>
  <c r="BBV36" i="7"/>
  <c r="BBM36" i="7" s="1"/>
  <c r="BBT36" i="7"/>
  <c r="AVF34" i="7"/>
  <c r="AVA34" i="7" s="1"/>
  <c r="AXJ34" i="7"/>
  <c r="AZN34" i="7"/>
  <c r="AZI34" i="7" s="1"/>
  <c r="BBR34" i="7"/>
  <c r="HJ35" i="7"/>
  <c r="JN35" i="7"/>
  <c r="LR35" i="7"/>
  <c r="LM35" i="7" s="1"/>
  <c r="NV35" i="7"/>
  <c r="PZ35" i="7"/>
  <c r="PU35" i="7" s="1"/>
  <c r="SD35" i="7"/>
  <c r="UH35" i="7"/>
  <c r="UC35" i="7" s="1"/>
  <c r="WL35" i="7"/>
  <c r="YP35" i="7"/>
  <c r="ZP35" i="7"/>
  <c r="ZM35" i="7" s="1"/>
  <c r="ZT35" i="7"/>
  <c r="AAY35" i="7"/>
  <c r="AAU35" i="7"/>
  <c r="AAT35" i="7"/>
  <c r="AAZ35" i="7"/>
  <c r="ABT35" i="7"/>
  <c r="ABZ35" i="7"/>
  <c r="AEZ35" i="7"/>
  <c r="AEW35" i="7" s="1"/>
  <c r="AFE35" i="7"/>
  <c r="AGK35" i="7"/>
  <c r="AGG35" i="7"/>
  <c r="AGC35" i="7"/>
  <c r="AFY35" i="7" s="1"/>
  <c r="AGE35" i="7"/>
  <c r="AGJ35" i="7"/>
  <c r="AJO35" i="7"/>
  <c r="AJK35" i="7"/>
  <c r="AJJ35" i="7"/>
  <c r="AJP35" i="7"/>
  <c r="AKJ35" i="7"/>
  <c r="AKG35" i="7" s="1"/>
  <c r="AKP35" i="7"/>
  <c r="ANP35" i="7"/>
  <c r="ANU35" i="7"/>
  <c r="APA35" i="7"/>
  <c r="AOW35" i="7"/>
  <c r="AOS35" i="7"/>
  <c r="AOU35" i="7"/>
  <c r="AOZ35" i="7"/>
  <c r="ASE35" i="7"/>
  <c r="ASA35" i="7"/>
  <c r="ARZ35" i="7"/>
  <c r="ASF35" i="7"/>
  <c r="ASZ35" i="7"/>
  <c r="ATF35" i="7"/>
  <c r="AXH35" i="7"/>
  <c r="AXE35" i="7" s="1"/>
  <c r="AXP35" i="7"/>
  <c r="AZU35" i="7"/>
  <c r="AZQ35" i="7"/>
  <c r="AZM35" i="7"/>
  <c r="AZI35" i="7" s="1"/>
  <c r="AZS35" i="7"/>
  <c r="AZO35" i="7"/>
  <c r="AZP35" i="7"/>
  <c r="BBP35" i="7"/>
  <c r="BBM35" i="7" s="1"/>
  <c r="BBX35" i="7"/>
  <c r="GF36" i="7"/>
  <c r="GC36" i="7" s="1"/>
  <c r="GN36" i="7"/>
  <c r="IQ36" i="7"/>
  <c r="IM36" i="7"/>
  <c r="IS36" i="7"/>
  <c r="IO36" i="7"/>
  <c r="IK36" i="7"/>
  <c r="IG36" i="7" s="1"/>
  <c r="IN36" i="7"/>
  <c r="KN36" i="7"/>
  <c r="KK36" i="7" s="1"/>
  <c r="KV36" i="7"/>
  <c r="MX36" i="7"/>
  <c r="MT36" i="7"/>
  <c r="NA36" i="7"/>
  <c r="MO36" i="7" s="1"/>
  <c r="MV36" i="7"/>
  <c r="MY36" i="7"/>
  <c r="MS36" i="7"/>
  <c r="MW36" i="7"/>
  <c r="QD36" i="7"/>
  <c r="PY36" i="7"/>
  <c r="UK36" i="7"/>
  <c r="YT36" i="7"/>
  <c r="YO36" i="7"/>
  <c r="ATI36" i="7"/>
  <c r="ATE36" i="7"/>
  <c r="ATA36" i="7"/>
  <c r="ATG36" i="7"/>
  <c r="ATC36" i="7"/>
  <c r="ATH36" i="7"/>
  <c r="ASZ36" i="7"/>
  <c r="ASW36" i="7" s="1"/>
  <c r="ATF36" i="7"/>
  <c r="ATD36" i="7"/>
  <c r="BBR36" i="7"/>
  <c r="OB36" i="7"/>
  <c r="NX36" i="7"/>
  <c r="NT36" i="7"/>
  <c r="NQ36" i="7" s="1"/>
  <c r="NW36" i="7"/>
  <c r="OC36" i="7"/>
  <c r="OZ36" i="7"/>
  <c r="PE36" i="7"/>
  <c r="SJ36" i="7"/>
  <c r="SF36" i="7"/>
  <c r="SB36" i="7"/>
  <c r="SE36" i="7"/>
  <c r="SK36" i="7"/>
  <c r="TH36" i="7"/>
  <c r="TM36" i="7"/>
  <c r="WR36" i="7"/>
  <c r="WN36" i="7"/>
  <c r="WJ36" i="7"/>
  <c r="WM36" i="7"/>
  <c r="WS36" i="7"/>
  <c r="XP36" i="7"/>
  <c r="XU36" i="7"/>
  <c r="AAZ36" i="7"/>
  <c r="AAV36" i="7"/>
  <c r="AAR36" i="7"/>
  <c r="AAU36" i="7"/>
  <c r="ABA36" i="7"/>
  <c r="ABX36" i="7"/>
  <c r="AEG36" i="7"/>
  <c r="AEC36" i="7"/>
  <c r="ADY36" i="7"/>
  <c r="AEE36" i="7"/>
  <c r="AEA36" i="7"/>
  <c r="ADZ36" i="7"/>
  <c r="AED36" i="7"/>
  <c r="APA36" i="7"/>
  <c r="AOW36" i="7"/>
  <c r="AOS36" i="7"/>
  <c r="AOY36" i="7"/>
  <c r="AOU36" i="7"/>
  <c r="AOZ36" i="7"/>
  <c r="AOR36" i="7"/>
  <c r="AOX36" i="7"/>
  <c r="AQA36" i="7"/>
  <c r="APW36" i="7"/>
  <c r="AQC36" i="7"/>
  <c r="APY36" i="7"/>
  <c r="APU36" i="7"/>
  <c r="APV36" i="7"/>
  <c r="APQ36" i="7" s="1"/>
  <c r="AQB36" i="7"/>
  <c r="APT36" i="7"/>
  <c r="NU36" i="7"/>
  <c r="NZ36" i="7"/>
  <c r="OS36" i="7"/>
  <c r="OW36" i="7"/>
  <c r="QF36" i="7"/>
  <c r="QB36" i="7"/>
  <c r="PX36" i="7"/>
  <c r="PU36" i="7" s="1"/>
  <c r="QA36" i="7"/>
  <c r="QG36" i="7"/>
  <c r="RD36" i="7"/>
  <c r="SC36" i="7"/>
  <c r="RY36" i="7" s="1"/>
  <c r="SH36" i="7"/>
  <c r="TE36" i="7"/>
  <c r="TA36" i="7" s="1"/>
  <c r="UN36" i="7"/>
  <c r="UJ36" i="7"/>
  <c r="UF36" i="7"/>
  <c r="UC36" i="7" s="1"/>
  <c r="UI36" i="7"/>
  <c r="UO36" i="7"/>
  <c r="VL36" i="7"/>
  <c r="WK36" i="7"/>
  <c r="WP36" i="7"/>
  <c r="XI36" i="7"/>
  <c r="XM36" i="7"/>
  <c r="YV36" i="7"/>
  <c r="YR36" i="7"/>
  <c r="YN36" i="7"/>
  <c r="YK36" i="7" s="1"/>
  <c r="YQ36" i="7"/>
  <c r="YW36" i="7"/>
  <c r="ZT36" i="7"/>
  <c r="ZM36" i="7" s="1"/>
  <c r="AAS36" i="7"/>
  <c r="AAO36" i="7" s="1"/>
  <c r="AAX36" i="7"/>
  <c r="ABU36" i="7"/>
  <c r="ABQ36" i="7" s="1"/>
  <c r="ADX36" i="7"/>
  <c r="ADU36" i="7" s="1"/>
  <c r="AIO36" i="7"/>
  <c r="AIK36" i="7"/>
  <c r="AIG36" i="7"/>
  <c r="AIM36" i="7"/>
  <c r="AII36" i="7"/>
  <c r="AIH36" i="7"/>
  <c r="AIL36" i="7"/>
  <c r="AIC36" i="7" s="1"/>
  <c r="AOT36" i="7"/>
  <c r="APX36" i="7"/>
  <c r="AXQ36" i="7"/>
  <c r="AXM36" i="7"/>
  <c r="AXE36" i="7" s="1"/>
  <c r="AXI36" i="7"/>
  <c r="AXO36" i="7"/>
  <c r="AXK36" i="7"/>
  <c r="AXP36" i="7"/>
  <c r="AXH36" i="7"/>
  <c r="AXN36" i="7"/>
  <c r="AYQ36" i="7"/>
  <c r="AYM36" i="7"/>
  <c r="AYG36" i="7" s="1"/>
  <c r="AYS36" i="7"/>
  <c r="AYO36" i="7"/>
  <c r="AYK36" i="7"/>
  <c r="AYL36" i="7"/>
  <c r="AYR36" i="7"/>
  <c r="AYJ36" i="7"/>
  <c r="OX36" i="7"/>
  <c r="RB36" i="7"/>
  <c r="TF36" i="7"/>
  <c r="VJ36" i="7"/>
  <c r="VE36" i="7" s="1"/>
  <c r="XN36" i="7"/>
  <c r="ZR36" i="7"/>
  <c r="ACC36" i="7"/>
  <c r="ACA36" i="7"/>
  <c r="ABV36" i="7"/>
  <c r="ABZ36" i="7"/>
  <c r="AFG36" i="7"/>
  <c r="AFC36" i="7"/>
  <c r="AEW36" i="7" s="1"/>
  <c r="AFI36" i="7"/>
  <c r="AFE36" i="7"/>
  <c r="AFA36" i="7"/>
  <c r="AFD36" i="7"/>
  <c r="AJO36" i="7"/>
  <c r="AJK36" i="7"/>
  <c r="AJE36" i="7" s="1"/>
  <c r="AJQ36" i="7"/>
  <c r="AJM36" i="7"/>
  <c r="AJI36" i="7"/>
  <c r="AJL36" i="7"/>
  <c r="ANW36" i="7"/>
  <c r="ANS36" i="7"/>
  <c r="ANM36" i="7" s="1"/>
  <c r="ANY36" i="7"/>
  <c r="ANU36" i="7"/>
  <c r="ANQ36" i="7"/>
  <c r="ANT36" i="7"/>
  <c r="AOO36" i="7"/>
  <c r="ASE36" i="7"/>
  <c r="ASA36" i="7"/>
  <c r="ARU36" i="7" s="1"/>
  <c r="ASG36" i="7"/>
  <c r="ASC36" i="7"/>
  <c r="ARY36" i="7"/>
  <c r="ASB36" i="7"/>
  <c r="AWM36" i="7"/>
  <c r="AWI36" i="7"/>
  <c r="AWO36" i="7"/>
  <c r="AWK36" i="7"/>
  <c r="AWG36" i="7"/>
  <c r="AWC36" i="7" s="1"/>
  <c r="AWJ36" i="7"/>
  <c r="BAU36" i="7"/>
  <c r="BAQ36" i="7"/>
  <c r="BAW36" i="7"/>
  <c r="BAS36" i="7"/>
  <c r="BAO36" i="7"/>
  <c r="BAK36" i="7" s="1"/>
  <c r="BAR36" i="7"/>
  <c r="AMW36" i="7"/>
  <c r="AMS36" i="7"/>
  <c r="AMO36" i="7"/>
  <c r="AMU36" i="7"/>
  <c r="AMQ36" i="7"/>
  <c r="AMK36" i="7" s="1"/>
  <c r="AMR36" i="7"/>
  <c r="ARE36" i="7"/>
  <c r="ARA36" i="7"/>
  <c r="AQW36" i="7"/>
  <c r="AQS36" i="7" s="1"/>
  <c r="ARC36" i="7"/>
  <c r="AQY36" i="7"/>
  <c r="AQZ36" i="7"/>
  <c r="AVM36" i="7"/>
  <c r="AVI36" i="7"/>
  <c r="AVE36" i="7"/>
  <c r="AVA36" i="7"/>
  <c r="AVK36" i="7"/>
  <c r="AVG36" i="7"/>
  <c r="AVH36" i="7"/>
  <c r="AZU36" i="7"/>
  <c r="AZQ36" i="7"/>
  <c r="AZM36" i="7"/>
  <c r="AZS36" i="7"/>
  <c r="AZO36" i="7"/>
  <c r="AZI36" i="7" s="1"/>
  <c r="AZP36" i="7"/>
  <c r="C58" i="3"/>
  <c r="AOO20" i="7" l="1"/>
  <c r="AQS33" i="7"/>
  <c r="ZM33" i="7"/>
  <c r="ZM27" i="7"/>
  <c r="TA26" i="7"/>
  <c r="JI21" i="7"/>
  <c r="KK18" i="7"/>
  <c r="ANM17" i="7"/>
  <c r="NQ17" i="7"/>
  <c r="AHA17" i="7"/>
  <c r="AZI33" i="7"/>
  <c r="ALI19" i="7"/>
  <c r="ADU18" i="7"/>
  <c r="KK22" i="7"/>
  <c r="GC20" i="7"/>
  <c r="AMK18" i="7"/>
  <c r="ABQ16" i="7"/>
  <c r="OS20" i="7"/>
  <c r="ARU35" i="7"/>
  <c r="AAO35" i="7"/>
  <c r="JI35" i="7"/>
  <c r="VE35" i="7"/>
  <c r="MO35" i="7"/>
  <c r="BAK34" i="7"/>
  <c r="RY34" i="7"/>
  <c r="JI34" i="7"/>
  <c r="IG33" i="7"/>
  <c r="AXE31" i="7"/>
  <c r="AOO32" i="7"/>
  <c r="ASW27" i="7"/>
  <c r="KK27" i="7"/>
  <c r="AQS26" i="7"/>
  <c r="ARU21" i="7"/>
  <c r="VE20" i="7"/>
  <c r="AHA19" i="7"/>
  <c r="AKG18" i="7"/>
  <c r="ABQ18" i="7"/>
  <c r="TA18" i="7"/>
  <c r="WG17" i="7"/>
  <c r="AIC20" i="7"/>
  <c r="AJE17" i="7"/>
  <c r="UC16" i="7"/>
  <c r="ALI21" i="7"/>
  <c r="AQS20" i="7"/>
  <c r="IG20" i="7"/>
  <c r="JI17" i="7"/>
  <c r="OS16" i="7"/>
  <c r="AYG7" i="7"/>
  <c r="QW22" i="7"/>
  <c r="LM21" i="7"/>
  <c r="BAK19" i="7"/>
  <c r="ANM35" i="7"/>
  <c r="AIC34" i="7"/>
  <c r="ASW31" i="7"/>
  <c r="BBM29" i="7"/>
  <c r="ASW32" i="7"/>
  <c r="AIC27" i="7"/>
  <c r="XI25" i="7"/>
  <c r="ATY24" i="7"/>
  <c r="ACS24" i="7"/>
  <c r="LM24" i="7"/>
  <c r="AVA22" i="7"/>
  <c r="AMK22" i="7"/>
  <c r="ADU22" i="7"/>
  <c r="VE22" i="7"/>
  <c r="MO20" i="7"/>
  <c r="YK19" i="7"/>
  <c r="YK16" i="7"/>
  <c r="RY9" i="7"/>
  <c r="ANM21" i="7"/>
  <c r="JI19" i="7"/>
  <c r="ATY16" i="7"/>
  <c r="BBM6" i="7"/>
  <c r="AKG6" i="7"/>
  <c r="PU15" i="7"/>
  <c r="AXE20" i="7"/>
  <c r="ARU17" i="7"/>
  <c r="KK16" i="7"/>
  <c r="RY35" i="7"/>
  <c r="ADU33" i="7"/>
  <c r="NQ34" i="7"/>
  <c r="AIC33" i="7"/>
  <c r="QW33" i="7"/>
  <c r="LM30" i="7"/>
  <c r="AWC17" i="7"/>
  <c r="AEW17" i="7"/>
  <c r="AFY20" i="7"/>
  <c r="AAO9" i="7"/>
  <c r="AOO18" i="7"/>
  <c r="AFY16" i="7"/>
  <c r="RY19" i="7"/>
  <c r="AYG15" i="7"/>
  <c r="AHA15" i="7"/>
  <c r="WG36" i="7"/>
  <c r="YK34" i="7"/>
  <c r="AVA33" i="7"/>
  <c r="AMK33" i="7"/>
  <c r="PU32" i="7"/>
  <c r="HE30" i="7"/>
  <c r="AYG26" i="7"/>
  <c r="KK26" i="7"/>
  <c r="AFY25" i="7"/>
  <c r="OS25" i="7"/>
  <c r="GC25" i="7"/>
  <c r="ALI24" i="7"/>
  <c r="UC24" i="7"/>
  <c r="AYG23" i="7"/>
  <c r="APQ23" i="7"/>
  <c r="AHA23" i="7"/>
  <c r="YK23" i="7"/>
  <c r="PU23" i="7"/>
  <c r="HE23" i="7"/>
  <c r="AJE21" i="7"/>
  <c r="AVA20" i="7"/>
  <c r="AEW21" i="7"/>
  <c r="ACS21" i="7"/>
  <c r="HE16" i="7"/>
  <c r="ARU19" i="7"/>
  <c r="GC18" i="7"/>
  <c r="TA16" i="7"/>
  <c r="JI9" i="7"/>
  <c r="ASW6" i="7"/>
  <c r="ABQ6" i="7"/>
  <c r="TA6" i="7"/>
  <c r="KK6" i="7"/>
  <c r="AXE18" i="7"/>
  <c r="AJE35" i="7"/>
  <c r="WG35" i="7"/>
  <c r="NQ35" i="7"/>
  <c r="QW35" i="7"/>
  <c r="IG35" i="7"/>
  <c r="ZM34" i="7"/>
  <c r="XI34" i="7"/>
  <c r="AKG34" i="7"/>
  <c r="MO33" i="7"/>
  <c r="LM32" i="7"/>
  <c r="AOO31" i="7"/>
  <c r="UC30" i="7"/>
  <c r="AXE29" i="7"/>
  <c r="AXE32" i="7"/>
  <c r="AFY32" i="7"/>
  <c r="AQS27" i="7"/>
  <c r="IG27" i="7"/>
  <c r="AKG26" i="7"/>
  <c r="AYG25" i="7"/>
  <c r="ADU25" i="7"/>
  <c r="AWC25" i="7"/>
  <c r="OS22" i="7"/>
  <c r="AAO21" i="7"/>
  <c r="AMK20" i="7"/>
  <c r="AYG19" i="7"/>
  <c r="PU19" i="7"/>
  <c r="BBM18" i="7"/>
  <c r="AWC16" i="7"/>
  <c r="ANM16" i="7"/>
  <c r="ACS16" i="7"/>
  <c r="LM16" i="7"/>
  <c r="IG22" i="7"/>
  <c r="ATY19" i="7"/>
  <c r="LM19" i="7"/>
  <c r="APQ17" i="7"/>
  <c r="AXE16" i="7"/>
  <c r="ALI16" i="7"/>
  <c r="XI16" i="7"/>
  <c r="GC16" i="7"/>
  <c r="HE15" i="7"/>
  <c r="AZI14" i="7"/>
  <c r="AQS14" i="7"/>
  <c r="AIC14" i="7"/>
  <c r="ZM14" i="7"/>
  <c r="QW14" i="7"/>
  <c r="IG14" i="7"/>
  <c r="AWC13" i="7"/>
  <c r="ANM13" i="7"/>
  <c r="AEW13" i="7"/>
  <c r="WG13" i="7"/>
  <c r="NQ13" i="7"/>
  <c r="AXE12" i="7"/>
  <c r="AOO12" i="7"/>
  <c r="AFY12" i="7"/>
  <c r="XI12" i="7"/>
  <c r="OS12" i="7"/>
  <c r="GC12" i="7"/>
  <c r="ATY11" i="7"/>
  <c r="ALI11" i="7"/>
  <c r="ACS11" i="7"/>
  <c r="UC11" i="7"/>
  <c r="LM11" i="7"/>
  <c r="AVA10" i="7"/>
  <c r="AMK10" i="7"/>
  <c r="ADU10" i="7"/>
  <c r="VE10" i="7"/>
  <c r="MO10" i="7"/>
  <c r="BAK9" i="7"/>
  <c r="ARU9" i="7"/>
  <c r="AJE9" i="7"/>
  <c r="YK7" i="7"/>
  <c r="LM7" i="7"/>
  <c r="OS18" i="7"/>
  <c r="YK15" i="7"/>
  <c r="ATY21" i="7"/>
  <c r="G58" i="3"/>
  <c r="Z58" i="3"/>
  <c r="R58" i="3"/>
  <c r="X58" i="3"/>
  <c r="AC58" i="3"/>
  <c r="L58" i="3"/>
  <c r="U58" i="3"/>
  <c r="Y58" i="3"/>
  <c r="AD58" i="3"/>
  <c r="N58" i="3"/>
  <c r="V58" i="3"/>
  <c r="AA58" i="3"/>
  <c r="P58" i="3"/>
  <c r="W58" i="3"/>
  <c r="AB58" i="3"/>
  <c r="I58" i="3"/>
  <c r="E58" i="3"/>
  <c r="EY1" i="7"/>
  <c r="FC36" i="7" l="1"/>
  <c r="FB36" i="7"/>
  <c r="EZ36" i="7"/>
  <c r="FC35" i="7"/>
  <c r="FB35" i="7"/>
  <c r="FK35" i="7" s="1"/>
  <c r="EZ35" i="7"/>
  <c r="FC34" i="7"/>
  <c r="FB34" i="7"/>
  <c r="EZ34" i="7"/>
  <c r="FC33" i="7"/>
  <c r="FB33" i="7"/>
  <c r="FI33" i="7" s="1"/>
  <c r="EZ33" i="7"/>
  <c r="FC32" i="7"/>
  <c r="FB32" i="7"/>
  <c r="EZ32" i="7"/>
  <c r="FC31" i="7"/>
  <c r="FB31" i="7"/>
  <c r="EZ31" i="7"/>
  <c r="FC30" i="7"/>
  <c r="FB30" i="7"/>
  <c r="EZ30" i="7"/>
  <c r="FC29" i="7"/>
  <c r="FB29" i="7"/>
  <c r="FK29" i="7" s="1"/>
  <c r="EZ29" i="7"/>
  <c r="FC28" i="7"/>
  <c r="FB28" i="7"/>
  <c r="EZ28" i="7"/>
  <c r="FC27" i="7"/>
  <c r="FB27" i="7"/>
  <c r="FK27" i="7" s="1"/>
  <c r="EZ27" i="7"/>
  <c r="FC26" i="7"/>
  <c r="FB26" i="7"/>
  <c r="EZ26" i="7"/>
  <c r="FC25" i="7"/>
  <c r="FB25" i="7"/>
  <c r="FM25" i="7" s="1"/>
  <c r="EZ25" i="7"/>
  <c r="FC24" i="7"/>
  <c r="FB24" i="7"/>
  <c r="EZ24" i="7"/>
  <c r="FC23" i="7"/>
  <c r="FB23" i="7"/>
  <c r="FM23" i="7" s="1"/>
  <c r="EZ23" i="7"/>
  <c r="FC22" i="7"/>
  <c r="FB22" i="7"/>
  <c r="EZ22" i="7"/>
  <c r="FC21" i="7"/>
  <c r="FB21" i="7"/>
  <c r="FK21" i="7" s="1"/>
  <c r="EZ21" i="7"/>
  <c r="FC20" i="7"/>
  <c r="FB20" i="7"/>
  <c r="EZ20" i="7"/>
  <c r="FC19" i="7"/>
  <c r="FB19" i="7"/>
  <c r="FK19" i="7" s="1"/>
  <c r="EZ19" i="7"/>
  <c r="FC18" i="7"/>
  <c r="FB18" i="7"/>
  <c r="EZ18" i="7"/>
  <c r="FC17" i="7"/>
  <c r="FB17" i="7"/>
  <c r="FE17" i="7" s="1"/>
  <c r="EZ17" i="7"/>
  <c r="FC16" i="7"/>
  <c r="FB16" i="7"/>
  <c r="FL16" i="7" s="1"/>
  <c r="EZ16" i="7"/>
  <c r="FC15" i="7"/>
  <c r="FB15" i="7"/>
  <c r="EZ15" i="7"/>
  <c r="FC14" i="7"/>
  <c r="FB14" i="7"/>
  <c r="FH14" i="7" s="1"/>
  <c r="EZ14" i="7"/>
  <c r="FC13" i="7"/>
  <c r="FB13" i="7"/>
  <c r="EZ13" i="7"/>
  <c r="FC12" i="7"/>
  <c r="FB12" i="7"/>
  <c r="EZ12" i="7"/>
  <c r="FC11" i="7"/>
  <c r="FB11" i="7"/>
  <c r="FF11" i="7" s="1"/>
  <c r="EZ11" i="7"/>
  <c r="FC10" i="7"/>
  <c r="FB10" i="7"/>
  <c r="EZ10" i="7"/>
  <c r="FC9" i="7"/>
  <c r="FB9" i="7"/>
  <c r="FE9" i="7" s="1"/>
  <c r="EZ9" i="7"/>
  <c r="FC8" i="7"/>
  <c r="FB8" i="7"/>
  <c r="EZ8" i="7"/>
  <c r="FC7" i="7"/>
  <c r="FB7" i="7"/>
  <c r="FJ7" i="7" s="1"/>
  <c r="EZ7" i="7"/>
  <c r="FC6" i="7"/>
  <c r="FB6" i="7"/>
  <c r="FL6" i="7" s="1"/>
  <c r="EZ6" i="7"/>
  <c r="EA36" i="7"/>
  <c r="DZ36" i="7"/>
  <c r="EF36" i="7" s="1"/>
  <c r="DX36" i="7"/>
  <c r="EA35" i="7"/>
  <c r="DZ35" i="7"/>
  <c r="DX35" i="7"/>
  <c r="EA34" i="7"/>
  <c r="DZ34" i="7"/>
  <c r="DX34" i="7"/>
  <c r="EA33" i="7"/>
  <c r="DZ33" i="7"/>
  <c r="DX33" i="7"/>
  <c r="EA32" i="7"/>
  <c r="DZ32" i="7"/>
  <c r="DX32" i="7"/>
  <c r="EA31" i="7"/>
  <c r="DZ31" i="7"/>
  <c r="EK31" i="7" s="1"/>
  <c r="DX31" i="7"/>
  <c r="EA30" i="7"/>
  <c r="DZ30" i="7"/>
  <c r="EJ30" i="7" s="1"/>
  <c r="DX30" i="7"/>
  <c r="EA29" i="7"/>
  <c r="DZ29" i="7"/>
  <c r="DX29" i="7"/>
  <c r="EA28" i="7"/>
  <c r="DZ28" i="7"/>
  <c r="EE28" i="7" s="1"/>
  <c r="DX28" i="7"/>
  <c r="EA27" i="7"/>
  <c r="DZ27" i="7"/>
  <c r="DX27" i="7"/>
  <c r="EA26" i="7"/>
  <c r="DZ26" i="7"/>
  <c r="DX26" i="7"/>
  <c r="EA25" i="7"/>
  <c r="DZ25" i="7"/>
  <c r="DX25" i="7"/>
  <c r="EA24" i="7"/>
  <c r="DZ24" i="7"/>
  <c r="DX24" i="7"/>
  <c r="EA23" i="7"/>
  <c r="DZ23" i="7"/>
  <c r="EK23" i="7" s="1"/>
  <c r="DX23" i="7"/>
  <c r="EA22" i="7"/>
  <c r="DZ22" i="7"/>
  <c r="EJ22" i="7" s="1"/>
  <c r="DX22" i="7"/>
  <c r="EA21" i="7"/>
  <c r="DZ21" i="7"/>
  <c r="EH21" i="7" s="1"/>
  <c r="DX21" i="7"/>
  <c r="EA20" i="7"/>
  <c r="DZ20" i="7"/>
  <c r="EF20" i="7" s="1"/>
  <c r="DX20" i="7"/>
  <c r="EA19" i="7"/>
  <c r="DZ19" i="7"/>
  <c r="DX19" i="7"/>
  <c r="EA18" i="7"/>
  <c r="DZ18" i="7"/>
  <c r="DX18" i="7"/>
  <c r="EA17" i="7"/>
  <c r="DZ17" i="7"/>
  <c r="DX17" i="7"/>
  <c r="EA16" i="7"/>
  <c r="DZ16" i="7"/>
  <c r="DX16" i="7"/>
  <c r="EA15" i="7"/>
  <c r="DZ15" i="7"/>
  <c r="DX15" i="7"/>
  <c r="EA14" i="7"/>
  <c r="DZ14" i="7"/>
  <c r="EJ14" i="7" s="1"/>
  <c r="DX14" i="7"/>
  <c r="EA13" i="7"/>
  <c r="DZ13" i="7"/>
  <c r="EH13" i="7" s="1"/>
  <c r="DX13" i="7"/>
  <c r="EA12" i="7"/>
  <c r="DZ12" i="7"/>
  <c r="EF12" i="7" s="1"/>
  <c r="DX12" i="7"/>
  <c r="EA11" i="7"/>
  <c r="DZ11" i="7"/>
  <c r="EG11" i="7" s="1"/>
  <c r="DX11" i="7"/>
  <c r="EA10" i="7"/>
  <c r="DZ10" i="7"/>
  <c r="EI10" i="7" s="1"/>
  <c r="DX10" i="7"/>
  <c r="EA9" i="7"/>
  <c r="DZ9" i="7"/>
  <c r="EG9" i="7" s="1"/>
  <c r="DX9" i="7"/>
  <c r="EA8" i="7"/>
  <c r="DZ8" i="7"/>
  <c r="EG8" i="7" s="1"/>
  <c r="DX8" i="7"/>
  <c r="EA7" i="7"/>
  <c r="DZ7" i="7"/>
  <c r="DX7" i="7"/>
  <c r="EA6" i="7"/>
  <c r="DZ6" i="7"/>
  <c r="EH6" i="7" s="1"/>
  <c r="DX6" i="7"/>
  <c r="CY36" i="7"/>
  <c r="CX36" i="7"/>
  <c r="DF36" i="7" s="1"/>
  <c r="CV36" i="7"/>
  <c r="CY35" i="7"/>
  <c r="CX35" i="7"/>
  <c r="CV35" i="7"/>
  <c r="CY34" i="7"/>
  <c r="CX34" i="7"/>
  <c r="CV34" i="7"/>
  <c r="CY33" i="7"/>
  <c r="CX33" i="7"/>
  <c r="DB33" i="7" s="1"/>
  <c r="CV33" i="7"/>
  <c r="CY32" i="7"/>
  <c r="CX32" i="7"/>
  <c r="DF32" i="7" s="1"/>
  <c r="CV32" i="7"/>
  <c r="CY31" i="7"/>
  <c r="CX31" i="7"/>
  <c r="CV31" i="7"/>
  <c r="CY30" i="7"/>
  <c r="CX30" i="7"/>
  <c r="DF30" i="7" s="1"/>
  <c r="CV30" i="7"/>
  <c r="CY29" i="7"/>
  <c r="CX29" i="7"/>
  <c r="DB29" i="7" s="1"/>
  <c r="CV29" i="7"/>
  <c r="CY28" i="7"/>
  <c r="CX28" i="7"/>
  <c r="DI28" i="7" s="1"/>
  <c r="CV28" i="7"/>
  <c r="CY27" i="7"/>
  <c r="CX27" i="7"/>
  <c r="DB27" i="7" s="1"/>
  <c r="CV27" i="7"/>
  <c r="CY26" i="7"/>
  <c r="CX26" i="7"/>
  <c r="CV26" i="7"/>
  <c r="CY25" i="7"/>
  <c r="CX25" i="7"/>
  <c r="DI25" i="7" s="1"/>
  <c r="CV25" i="7"/>
  <c r="CY24" i="7"/>
  <c r="CX24" i="7"/>
  <c r="DI24" i="7" s="1"/>
  <c r="CV24" i="7"/>
  <c r="CY23" i="7"/>
  <c r="CX23" i="7"/>
  <c r="DI23" i="7" s="1"/>
  <c r="CV23" i="7"/>
  <c r="CY22" i="7"/>
  <c r="CX22" i="7"/>
  <c r="CV22" i="7"/>
  <c r="CY21" i="7"/>
  <c r="CX21" i="7"/>
  <c r="DB21" i="7" s="1"/>
  <c r="CV21" i="7"/>
  <c r="CY20" i="7"/>
  <c r="CX20" i="7"/>
  <c r="CV20" i="7"/>
  <c r="CY19" i="7"/>
  <c r="CX19" i="7"/>
  <c r="CV19" i="7"/>
  <c r="CY18" i="7"/>
  <c r="CX18" i="7"/>
  <c r="DG18" i="7" s="1"/>
  <c r="CV18" i="7"/>
  <c r="CY17" i="7"/>
  <c r="CX17" i="7"/>
  <c r="DI17" i="7" s="1"/>
  <c r="CV17" i="7"/>
  <c r="CY16" i="7"/>
  <c r="CX16" i="7"/>
  <c r="DI16" i="7" s="1"/>
  <c r="CV16" i="7"/>
  <c r="CY15" i="7"/>
  <c r="CX15" i="7"/>
  <c r="DB15" i="7" s="1"/>
  <c r="CV15" i="7"/>
  <c r="CY14" i="7"/>
  <c r="CX14" i="7"/>
  <c r="CV14" i="7"/>
  <c r="CY13" i="7"/>
  <c r="CX13" i="7"/>
  <c r="CV13" i="7"/>
  <c r="CY12" i="7"/>
  <c r="CX12" i="7"/>
  <c r="DB12" i="7" s="1"/>
  <c r="CV12" i="7"/>
  <c r="CY11" i="7"/>
  <c r="CX11" i="7"/>
  <c r="DD11" i="7" s="1"/>
  <c r="CV11" i="7"/>
  <c r="CY10" i="7"/>
  <c r="CX10" i="7"/>
  <c r="DG10" i="7" s="1"/>
  <c r="CV10" i="7"/>
  <c r="CY9" i="7"/>
  <c r="CX9" i="7"/>
  <c r="CV9" i="7"/>
  <c r="CY8" i="7"/>
  <c r="CX8" i="7"/>
  <c r="DI8" i="7" s="1"/>
  <c r="CV8" i="7"/>
  <c r="CY7" i="7"/>
  <c r="CX7" i="7"/>
  <c r="DD7" i="7" s="1"/>
  <c r="CY6" i="7"/>
  <c r="CX6" i="7"/>
  <c r="DH6" i="7" s="1"/>
  <c r="BW36" i="7"/>
  <c r="BV36" i="7"/>
  <c r="CE36" i="7" s="1"/>
  <c r="BT36" i="7"/>
  <c r="BW35" i="7"/>
  <c r="BV35" i="7"/>
  <c r="CD35" i="7" s="1"/>
  <c r="BT35" i="7"/>
  <c r="BW34" i="7"/>
  <c r="BV34" i="7"/>
  <c r="CD34" i="7" s="1"/>
  <c r="BT34" i="7"/>
  <c r="BW33" i="7"/>
  <c r="BV33" i="7"/>
  <c r="BZ33" i="7" s="1"/>
  <c r="BT33" i="7"/>
  <c r="BW32" i="7"/>
  <c r="BV32" i="7"/>
  <c r="BT32" i="7"/>
  <c r="BW31" i="7"/>
  <c r="BV31" i="7"/>
  <c r="BT31" i="7"/>
  <c r="BW30" i="7"/>
  <c r="BV30" i="7"/>
  <c r="BT30" i="7"/>
  <c r="BW29" i="7"/>
  <c r="BV29" i="7"/>
  <c r="BZ29" i="7" s="1"/>
  <c r="BT29" i="7"/>
  <c r="BW28" i="7"/>
  <c r="BV28" i="7"/>
  <c r="BT28" i="7"/>
  <c r="BW27" i="7"/>
  <c r="BV27" i="7"/>
  <c r="CD27" i="7" s="1"/>
  <c r="BT27" i="7"/>
  <c r="BW26" i="7"/>
  <c r="BV26" i="7"/>
  <c r="BT26" i="7"/>
  <c r="BW25" i="7"/>
  <c r="BV25" i="7"/>
  <c r="CD25" i="7" s="1"/>
  <c r="BT25" i="7"/>
  <c r="BW24" i="7"/>
  <c r="BV24" i="7"/>
  <c r="BT24" i="7"/>
  <c r="BW23" i="7"/>
  <c r="BV23" i="7"/>
  <c r="BT23" i="7"/>
  <c r="BW22" i="7"/>
  <c r="BV22" i="7"/>
  <c r="BT22" i="7"/>
  <c r="BW21" i="7"/>
  <c r="BV21" i="7"/>
  <c r="BT21" i="7"/>
  <c r="BW20" i="7"/>
  <c r="BV20" i="7"/>
  <c r="BT20" i="7"/>
  <c r="BW19" i="7"/>
  <c r="BV19" i="7"/>
  <c r="CD19" i="7" s="1"/>
  <c r="BT19" i="7"/>
  <c r="BW18" i="7"/>
  <c r="BV18" i="7"/>
  <c r="CB18" i="7" s="1"/>
  <c r="BT18" i="7"/>
  <c r="BW17" i="7"/>
  <c r="BV17" i="7"/>
  <c r="CD17" i="7" s="1"/>
  <c r="BT17" i="7"/>
  <c r="BW16" i="7"/>
  <c r="BV16" i="7"/>
  <c r="CD16" i="7" s="1"/>
  <c r="BT16" i="7"/>
  <c r="BW15" i="7"/>
  <c r="BV15" i="7"/>
  <c r="CG15" i="7" s="1"/>
  <c r="BT15" i="7"/>
  <c r="BW14" i="7"/>
  <c r="BV14" i="7"/>
  <c r="CD14" i="7" s="1"/>
  <c r="BT14" i="7"/>
  <c r="BW13" i="7"/>
  <c r="BV13" i="7"/>
  <c r="BT13" i="7"/>
  <c r="BW12" i="7"/>
  <c r="BV12" i="7"/>
  <c r="BT12" i="7"/>
  <c r="BW11" i="7"/>
  <c r="BV11" i="7"/>
  <c r="CD11" i="7" s="1"/>
  <c r="BT11" i="7"/>
  <c r="BW10" i="7"/>
  <c r="BV10" i="7"/>
  <c r="CD10" i="7" s="1"/>
  <c r="BT10" i="7"/>
  <c r="BW9" i="7"/>
  <c r="BV9" i="7"/>
  <c r="CG9" i="7" s="1"/>
  <c r="BT9" i="7"/>
  <c r="BW8" i="7"/>
  <c r="BV8" i="7"/>
  <c r="BW7" i="7"/>
  <c r="BV7" i="7"/>
  <c r="BT7" i="7"/>
  <c r="BW6" i="7"/>
  <c r="BV6" i="7"/>
  <c r="CA6" i="7" s="1"/>
  <c r="BT6" i="7"/>
  <c r="AU36" i="7"/>
  <c r="AT36" i="7"/>
  <c r="AR36" i="7"/>
  <c r="AU35" i="7"/>
  <c r="AT35" i="7"/>
  <c r="AX35" i="7" s="1"/>
  <c r="AR35" i="7"/>
  <c r="AU34" i="7"/>
  <c r="AT34" i="7"/>
  <c r="AR34" i="7"/>
  <c r="AU33" i="7"/>
  <c r="AT33" i="7"/>
  <c r="BB33" i="7" s="1"/>
  <c r="AR33" i="7"/>
  <c r="AU32" i="7"/>
  <c r="AT32" i="7"/>
  <c r="AR32" i="7"/>
  <c r="AU31" i="7"/>
  <c r="AT31" i="7"/>
  <c r="BE31" i="7" s="1"/>
  <c r="AR31" i="7"/>
  <c r="AU30" i="7"/>
  <c r="AT30" i="7"/>
  <c r="BB30" i="7" s="1"/>
  <c r="AR30" i="7"/>
  <c r="AU29" i="7"/>
  <c r="AT29" i="7"/>
  <c r="BE29" i="7" s="1"/>
  <c r="AR29" i="7"/>
  <c r="AU28" i="7"/>
  <c r="AT28" i="7"/>
  <c r="AR28" i="7"/>
  <c r="AU27" i="7"/>
  <c r="AT27" i="7"/>
  <c r="AX27" i="7" s="1"/>
  <c r="AR27" i="7"/>
  <c r="AU26" i="7"/>
  <c r="AT26" i="7"/>
  <c r="AR26" i="7"/>
  <c r="AU25" i="7"/>
  <c r="AT25" i="7"/>
  <c r="BB25" i="7" s="1"/>
  <c r="AR25" i="7"/>
  <c r="AU24" i="7"/>
  <c r="AT24" i="7"/>
  <c r="AV24" i="7" s="1"/>
  <c r="AR24" i="7"/>
  <c r="AU23" i="7"/>
  <c r="AT23" i="7"/>
  <c r="BE23" i="7" s="1"/>
  <c r="AR23" i="7"/>
  <c r="AU22" i="7"/>
  <c r="AT22" i="7"/>
  <c r="BB22" i="7" s="1"/>
  <c r="AR22" i="7"/>
  <c r="AU21" i="7"/>
  <c r="AT21" i="7"/>
  <c r="AX21" i="7" s="1"/>
  <c r="AR21" i="7"/>
  <c r="AU20" i="7"/>
  <c r="AT20" i="7"/>
  <c r="AR20" i="7"/>
  <c r="AU19" i="7"/>
  <c r="AT19" i="7"/>
  <c r="AX19" i="7" s="1"/>
  <c r="AR19" i="7"/>
  <c r="AU18" i="7"/>
  <c r="AT18" i="7"/>
  <c r="AR18" i="7"/>
  <c r="AU17" i="7"/>
  <c r="AT17" i="7"/>
  <c r="BB17" i="7" s="1"/>
  <c r="AR17" i="7"/>
  <c r="AU16" i="7"/>
  <c r="AT16" i="7"/>
  <c r="AV16" i="7" s="1"/>
  <c r="AR16" i="7"/>
  <c r="AU15" i="7"/>
  <c r="AT15" i="7"/>
  <c r="BE15" i="7" s="1"/>
  <c r="AR15" i="7"/>
  <c r="AU14" i="7"/>
  <c r="AT14" i="7"/>
  <c r="BB14" i="7" s="1"/>
  <c r="AR14" i="7"/>
  <c r="AU13" i="7"/>
  <c r="AT13" i="7"/>
  <c r="AW13" i="7" s="1"/>
  <c r="AR13" i="7"/>
  <c r="AU12" i="7"/>
  <c r="AT12" i="7"/>
  <c r="AR12" i="7"/>
  <c r="AU11" i="7"/>
  <c r="AT11" i="7"/>
  <c r="AX11" i="7" s="1"/>
  <c r="AR11" i="7"/>
  <c r="AU10" i="7"/>
  <c r="AT10" i="7"/>
  <c r="AR10" i="7"/>
  <c r="AU9" i="7"/>
  <c r="AT9" i="7"/>
  <c r="BB9" i="7" s="1"/>
  <c r="AR9" i="7"/>
  <c r="AU8" i="7"/>
  <c r="AT8" i="7"/>
  <c r="BB8" i="7" s="1"/>
  <c r="AU7" i="7"/>
  <c r="AT7" i="7"/>
  <c r="BB7" i="7" s="1"/>
  <c r="AU6" i="7"/>
  <c r="AT6" i="7"/>
  <c r="AV6" i="7" s="1"/>
  <c r="AR6" i="7"/>
  <c r="AK39" i="1"/>
  <c r="AK37" i="1"/>
  <c r="AK35" i="1"/>
  <c r="AK33" i="1"/>
  <c r="AK31" i="1"/>
  <c r="AK29" i="1"/>
  <c r="AK27" i="1"/>
  <c r="EP36" i="7"/>
  <c r="DN36" i="7"/>
  <c r="CL36" i="7"/>
  <c r="EP35" i="7"/>
  <c r="DN35" i="7"/>
  <c r="CL35" i="7"/>
  <c r="EP34" i="7"/>
  <c r="DN34" i="7"/>
  <c r="CL34" i="7"/>
  <c r="EP33" i="7"/>
  <c r="DN33" i="7"/>
  <c r="CL33" i="7"/>
  <c r="EP32" i="7"/>
  <c r="DN32" i="7"/>
  <c r="CL32" i="7"/>
  <c r="EP31" i="7"/>
  <c r="DN31" i="7"/>
  <c r="CL31" i="7"/>
  <c r="EP30" i="7"/>
  <c r="DN30" i="7"/>
  <c r="CL30" i="7"/>
  <c r="EP29" i="7"/>
  <c r="DN29" i="7"/>
  <c r="CL29" i="7"/>
  <c r="EP28" i="7"/>
  <c r="DN28" i="7"/>
  <c r="CL28" i="7"/>
  <c r="EP27" i="7"/>
  <c r="DN27" i="7"/>
  <c r="CL27" i="7"/>
  <c r="EP26" i="7"/>
  <c r="DN26" i="7"/>
  <c r="CL26" i="7"/>
  <c r="EP25" i="7"/>
  <c r="DN25" i="7"/>
  <c r="CL25" i="7"/>
  <c r="EP24" i="7"/>
  <c r="DN24" i="7"/>
  <c r="CL24" i="7"/>
  <c r="EP23" i="7"/>
  <c r="DN23" i="7"/>
  <c r="CL23" i="7"/>
  <c r="EP22" i="7"/>
  <c r="DN22" i="7"/>
  <c r="CL22" i="7"/>
  <c r="EP21" i="7"/>
  <c r="DN21" i="7"/>
  <c r="CL21" i="7"/>
  <c r="EP20" i="7"/>
  <c r="DN20" i="7"/>
  <c r="CL20" i="7"/>
  <c r="EP19" i="7"/>
  <c r="DN19" i="7"/>
  <c r="CL19" i="7"/>
  <c r="EP18" i="7"/>
  <c r="DN18" i="7"/>
  <c r="CL18" i="7"/>
  <c r="EP17" i="7"/>
  <c r="DN17" i="7"/>
  <c r="CL17" i="7"/>
  <c r="EP16" i="7"/>
  <c r="DN16" i="7"/>
  <c r="CL16" i="7"/>
  <c r="EP15" i="7"/>
  <c r="DN15" i="7"/>
  <c r="CL15" i="7"/>
  <c r="EP14" i="7"/>
  <c r="DN14" i="7"/>
  <c r="CL14" i="7"/>
  <c r="EP13" i="7"/>
  <c r="DN13" i="7"/>
  <c r="CL13" i="7"/>
  <c r="EP12" i="7"/>
  <c r="DN12" i="7"/>
  <c r="CL12" i="7"/>
  <c r="EP11" i="7"/>
  <c r="DN11" i="7"/>
  <c r="CL11" i="7"/>
  <c r="EP10" i="7"/>
  <c r="DN10" i="7"/>
  <c r="CL10" i="7"/>
  <c r="EP9" i="7"/>
  <c r="DN9" i="7"/>
  <c r="CL9" i="7"/>
  <c r="EP8" i="7"/>
  <c r="DN8" i="7"/>
  <c r="CL8" i="7"/>
  <c r="EP7" i="7"/>
  <c r="DN7" i="7"/>
  <c r="CL7" i="7"/>
  <c r="EP6" i="7"/>
  <c r="DN6" i="7"/>
  <c r="CL6" i="7"/>
  <c r="EV4" i="7"/>
  <c r="EO4" i="7"/>
  <c r="DT4" i="7"/>
  <c r="DM4" i="7"/>
  <c r="CR4" i="7"/>
  <c r="CK4" i="7"/>
  <c r="EV3" i="7"/>
  <c r="DT3" i="7"/>
  <c r="CR3" i="7"/>
  <c r="EE30" i="7" l="1"/>
  <c r="EH31" i="7"/>
  <c r="FJ9" i="7"/>
  <c r="AX23" i="7"/>
  <c r="BD24" i="7"/>
  <c r="AV30" i="7"/>
  <c r="AX31" i="7"/>
  <c r="EF28" i="7"/>
  <c r="CE6" i="7"/>
  <c r="BX10" i="7"/>
  <c r="BZ27" i="7"/>
  <c r="DE11" i="7"/>
  <c r="EE22" i="7"/>
  <c r="EH23" i="7"/>
  <c r="EB30" i="7"/>
  <c r="FI19" i="7"/>
  <c r="CG33" i="7"/>
  <c r="BX34" i="7"/>
  <c r="BZ35" i="7"/>
  <c r="FI29" i="7"/>
  <c r="BZ25" i="7"/>
  <c r="DC16" i="7"/>
  <c r="DC20" i="7"/>
  <c r="FI27" i="7"/>
  <c r="AW23" i="7"/>
  <c r="CZ24" i="7"/>
  <c r="DB25" i="7"/>
  <c r="FI21" i="7"/>
  <c r="CB20" i="7"/>
  <c r="BD8" i="7"/>
  <c r="AY14" i="7"/>
  <c r="AW15" i="7"/>
  <c r="CB16" i="7"/>
  <c r="BY17" i="7"/>
  <c r="CF32" i="7"/>
  <c r="DI15" i="7"/>
  <c r="CZ16" i="7"/>
  <c r="EE24" i="7"/>
  <c r="EF30" i="7"/>
  <c r="FG26" i="7"/>
  <c r="FE27" i="7"/>
  <c r="FE29" i="7"/>
  <c r="FE35" i="7"/>
  <c r="BE8" i="7"/>
  <c r="CB14" i="7"/>
  <c r="BZ15" i="7"/>
  <c r="CA16" i="7"/>
  <c r="CG19" i="7"/>
  <c r="DF33" i="7"/>
  <c r="EF11" i="7"/>
  <c r="FM17" i="7"/>
  <c r="FI7" i="7"/>
  <c r="BD14" i="7"/>
  <c r="CG27" i="7"/>
  <c r="DH30" i="7"/>
  <c r="EF14" i="7"/>
  <c r="FI8" i="7"/>
  <c r="AX13" i="7"/>
  <c r="AX15" i="7"/>
  <c r="BD16" i="7"/>
  <c r="AV22" i="7"/>
  <c r="AY30" i="7"/>
  <c r="CA10" i="7"/>
  <c r="BZ17" i="7"/>
  <c r="CA18" i="7"/>
  <c r="CA34" i="7"/>
  <c r="DH16" i="7"/>
  <c r="DA17" i="7"/>
  <c r="DH22" i="7"/>
  <c r="DC24" i="7"/>
  <c r="DD28" i="7"/>
  <c r="DC30" i="7"/>
  <c r="CZ32" i="7"/>
  <c r="DD36" i="7"/>
  <c r="EE12" i="7"/>
  <c r="EB14" i="7"/>
  <c r="EE20" i="7"/>
  <c r="EF22" i="7"/>
  <c r="EE36" i="7"/>
  <c r="FD7" i="7"/>
  <c r="FM7" i="7"/>
  <c r="FM9" i="7"/>
  <c r="FG14" i="7"/>
  <c r="FD16" i="7"/>
  <c r="FI35" i="7"/>
  <c r="BD22" i="7"/>
  <c r="EE16" i="7"/>
  <c r="FK7" i="7"/>
  <c r="FL7" i="7"/>
  <c r="BE13" i="7"/>
  <c r="AV14" i="7"/>
  <c r="AY22" i="7"/>
  <c r="BD30" i="7"/>
  <c r="AW31" i="7"/>
  <c r="BY25" i="7"/>
  <c r="BY27" i="7"/>
  <c r="CF34" i="7"/>
  <c r="BY35" i="7"/>
  <c r="DB17" i="7"/>
  <c r="DH24" i="7"/>
  <c r="DA25" i="7"/>
  <c r="DD30" i="7"/>
  <c r="DC32" i="7"/>
  <c r="EE14" i="7"/>
  <c r="EB22" i="7"/>
  <c r="FE7" i="7"/>
  <c r="FG16" i="7"/>
  <c r="FJ17" i="7"/>
  <c r="FE19" i="7"/>
  <c r="FE21" i="7"/>
  <c r="CD26" i="7"/>
  <c r="BX26" i="7"/>
  <c r="CA26" i="7"/>
  <c r="CB26" i="7"/>
  <c r="CD30" i="7"/>
  <c r="CB30" i="7"/>
  <c r="EJ7" i="7"/>
  <c r="EC7" i="7"/>
  <c r="EK7" i="7"/>
  <c r="ED15" i="7"/>
  <c r="EC15" i="7"/>
  <c r="FM13" i="7"/>
  <c r="FF13" i="7"/>
  <c r="FF15" i="7"/>
  <c r="FE15" i="7"/>
  <c r="FM15" i="7"/>
  <c r="BA6" i="7"/>
  <c r="CD8" i="7"/>
  <c r="BY11" i="7"/>
  <c r="CG11" i="7"/>
  <c r="BZ11" i="7"/>
  <c r="DI14" i="7"/>
  <c r="DD14" i="7"/>
  <c r="DC14" i="7"/>
  <c r="EH27" i="7"/>
  <c r="ED27" i="7"/>
  <c r="EC29" i="7"/>
  <c r="ED29" i="7"/>
  <c r="EK29" i="7"/>
  <c r="EH34" i="7"/>
  <c r="EF34" i="7"/>
  <c r="FJ12" i="7"/>
  <c r="FH12" i="7"/>
  <c r="BC7" i="7"/>
  <c r="AV32" i="7"/>
  <c r="BD32" i="7"/>
  <c r="CD6" i="7"/>
  <c r="CF6" i="7"/>
  <c r="BY6" i="7"/>
  <c r="CF26" i="7"/>
  <c r="CD32" i="7"/>
  <c r="CB32" i="7"/>
  <c r="CA32" i="7"/>
  <c r="DD12" i="7"/>
  <c r="CZ12" i="7"/>
  <c r="DG12" i="7"/>
  <c r="DF12" i="7"/>
  <c r="DI13" i="7"/>
  <c r="DB13" i="7"/>
  <c r="DH14" i="7"/>
  <c r="DI20" i="7"/>
  <c r="DD20" i="7"/>
  <c r="DF31" i="7"/>
  <c r="DA31" i="7"/>
  <c r="DB31" i="7"/>
  <c r="DI31" i="7"/>
  <c r="DA33" i="7"/>
  <c r="DI33" i="7"/>
  <c r="EG7" i="7"/>
  <c r="EH15" i="7"/>
  <c r="EH19" i="7"/>
  <c r="ED19" i="7"/>
  <c r="EC21" i="7"/>
  <c r="ED21" i="7"/>
  <c r="EK21" i="7"/>
  <c r="EH26" i="7"/>
  <c r="EF26" i="7"/>
  <c r="ED31" i="7"/>
  <c r="EC31" i="7"/>
  <c r="FJ15" i="7"/>
  <c r="BB20" i="7"/>
  <c r="AZ20" i="7"/>
  <c r="AY20" i="7"/>
  <c r="BB28" i="7"/>
  <c r="AZ28" i="7"/>
  <c r="AY28" i="7"/>
  <c r="CD9" i="7"/>
  <c r="BY9" i="7"/>
  <c r="BZ9" i="7"/>
  <c r="FK25" i="7"/>
  <c r="FE25" i="7"/>
  <c r="FI25" i="7"/>
  <c r="BB12" i="7"/>
  <c r="AY12" i="7"/>
  <c r="AZ12" i="7"/>
  <c r="AW21" i="7"/>
  <c r="BE21" i="7"/>
  <c r="AW29" i="7"/>
  <c r="AX29" i="7"/>
  <c r="CD24" i="7"/>
  <c r="CA24" i="7"/>
  <c r="CG31" i="7"/>
  <c r="BZ31" i="7"/>
  <c r="DE9" i="7"/>
  <c r="DF9" i="7"/>
  <c r="DA9" i="7"/>
  <c r="DF23" i="7"/>
  <c r="DA23" i="7"/>
  <c r="ED13" i="7"/>
  <c r="EC13" i="7"/>
  <c r="EK13" i="7"/>
  <c r="EK15" i="7"/>
  <c r="EK18" i="7"/>
  <c r="EF18" i="7"/>
  <c r="ED23" i="7"/>
  <c r="EC23" i="7"/>
  <c r="EH29" i="7"/>
  <c r="FK31" i="7"/>
  <c r="FI31" i="7"/>
  <c r="FE31" i="7"/>
  <c r="FM31" i="7"/>
  <c r="CG23" i="7"/>
  <c r="BZ23" i="7"/>
  <c r="EH35" i="7"/>
  <c r="ED35" i="7"/>
  <c r="CD18" i="7"/>
  <c r="BX18" i="7"/>
  <c r="CF18" i="7"/>
  <c r="CD22" i="7"/>
  <c r="CB22" i="7"/>
  <c r="CB24" i="7"/>
  <c r="DB23" i="7"/>
  <c r="EK11" i="7"/>
  <c r="EC11" i="7"/>
  <c r="EH11" i="7"/>
  <c r="EB11" i="7"/>
  <c r="FK23" i="7"/>
  <c r="FI23" i="7"/>
  <c r="FE23" i="7"/>
  <c r="FK33" i="7"/>
  <c r="FE33" i="7"/>
  <c r="FM33" i="7"/>
  <c r="BB36" i="7"/>
  <c r="AY36" i="7"/>
  <c r="AZ36" i="7"/>
  <c r="BZ7" i="7"/>
  <c r="CE7" i="7"/>
  <c r="CB12" i="7"/>
  <c r="BZ19" i="7"/>
  <c r="BY19" i="7"/>
  <c r="CA30" i="7"/>
  <c r="CD33" i="7"/>
  <c r="BY33" i="7"/>
  <c r="DI11" i="7"/>
  <c r="DA11" i="7"/>
  <c r="DF11" i="7"/>
  <c r="CZ11" i="7"/>
  <c r="DF15" i="7"/>
  <c r="DA15" i="7"/>
  <c r="DI22" i="7"/>
  <c r="DD22" i="7"/>
  <c r="DC22" i="7"/>
  <c r="EK12" i="7"/>
  <c r="EB12" i="7"/>
  <c r="EJ12" i="7"/>
  <c r="EK20" i="7"/>
  <c r="EJ20" i="7"/>
  <c r="EB20" i="7"/>
  <c r="EH28" i="7"/>
  <c r="EB28" i="7"/>
  <c r="EJ28" i="7"/>
  <c r="EH36" i="7"/>
  <c r="EB36" i="7"/>
  <c r="EJ36" i="7"/>
  <c r="FM8" i="7"/>
  <c r="FG8" i="7"/>
  <c r="FL8" i="7"/>
  <c r="FJ14" i="7"/>
  <c r="FD14" i="7"/>
  <c r="FL14" i="7"/>
  <c r="BD6" i="7"/>
  <c r="BB15" i="7"/>
  <c r="BB23" i="7"/>
  <c r="BB31" i="7"/>
  <c r="CG6" i="7"/>
  <c r="CB10" i="7"/>
  <c r="CF24" i="7"/>
  <c r="DF17" i="7"/>
  <c r="DF25" i="7"/>
  <c r="DD26" i="7"/>
  <c r="DD32" i="7"/>
  <c r="EH10" i="7"/>
  <c r="EJ26" i="7"/>
  <c r="EJ34" i="7"/>
  <c r="FG12" i="7"/>
  <c r="FM27" i="7"/>
  <c r="FM35" i="7"/>
  <c r="BC8" i="7"/>
  <c r="AZ10" i="7"/>
  <c r="AZ14" i="7"/>
  <c r="AZ18" i="7"/>
  <c r="AZ22" i="7"/>
  <c r="AZ26" i="7"/>
  <c r="AZ30" i="7"/>
  <c r="AZ34" i="7"/>
  <c r="CF10" i="7"/>
  <c r="CA14" i="7"/>
  <c r="CF16" i="7"/>
  <c r="CG17" i="7"/>
  <c r="CB34" i="7"/>
  <c r="CG35" i="7"/>
  <c r="DD16" i="7"/>
  <c r="DD24" i="7"/>
  <c r="DH32" i="7"/>
  <c r="EJ6" i="7"/>
  <c r="FH7" i="7"/>
  <c r="FM21" i="7"/>
  <c r="FM29" i="7"/>
  <c r="FG32" i="7"/>
  <c r="CG25" i="7"/>
  <c r="CB36" i="7"/>
  <c r="FM19" i="7"/>
  <c r="CV7" i="7"/>
  <c r="DF7" i="7"/>
  <c r="DI7" i="7"/>
  <c r="DH7" i="7"/>
  <c r="DE7" i="7"/>
  <c r="FI10" i="7"/>
  <c r="FE10" i="7"/>
  <c r="FK10" i="7"/>
  <c r="FI11" i="7"/>
  <c r="FM18" i="7"/>
  <c r="FI18" i="7"/>
  <c r="FE18" i="7"/>
  <c r="FL18" i="7"/>
  <c r="FH18" i="7"/>
  <c r="FD18" i="7"/>
  <c r="FM20" i="7"/>
  <c r="FI20" i="7"/>
  <c r="FE20" i="7"/>
  <c r="FL20" i="7"/>
  <c r="FH20" i="7"/>
  <c r="FD20" i="7"/>
  <c r="FM28" i="7"/>
  <c r="FI28" i="7"/>
  <c r="FE28" i="7"/>
  <c r="FL28" i="7"/>
  <c r="FH28" i="7"/>
  <c r="FD28" i="7"/>
  <c r="FE6" i="7"/>
  <c r="FI6" i="7"/>
  <c r="FM6" i="7"/>
  <c r="FG7" i="7"/>
  <c r="FE8" i="7"/>
  <c r="FK8" i="7"/>
  <c r="FK9" i="7"/>
  <c r="FG9" i="7"/>
  <c r="FL9" i="7"/>
  <c r="FH9" i="7"/>
  <c r="FD9" i="7"/>
  <c r="FI9" i="7"/>
  <c r="FM10" i="7"/>
  <c r="FH10" i="7"/>
  <c r="FE13" i="7"/>
  <c r="FM16" i="7"/>
  <c r="FI16" i="7"/>
  <c r="FE16" i="7"/>
  <c r="FK16" i="7"/>
  <c r="FK17" i="7"/>
  <c r="FG17" i="7"/>
  <c r="FL17" i="7"/>
  <c r="FH17" i="7"/>
  <c r="FD17" i="7"/>
  <c r="FI17" i="7"/>
  <c r="FJ18" i="7"/>
  <c r="FJ20" i="7"/>
  <c r="FJ22" i="7"/>
  <c r="FJ24" i="7"/>
  <c r="FJ26" i="7"/>
  <c r="FJ28" i="7"/>
  <c r="FJ30" i="7"/>
  <c r="FJ32" i="7"/>
  <c r="FJ34" i="7"/>
  <c r="FJ36" i="7"/>
  <c r="FF6" i="7"/>
  <c r="FJ6" i="7"/>
  <c r="FK11" i="7"/>
  <c r="FG11" i="7"/>
  <c r="FL11" i="7"/>
  <c r="FH11" i="7"/>
  <c r="FD11" i="7"/>
  <c r="FM22" i="7"/>
  <c r="FI22" i="7"/>
  <c r="FE22" i="7"/>
  <c r="FL22" i="7"/>
  <c r="FH22" i="7"/>
  <c r="FD22" i="7"/>
  <c r="FM24" i="7"/>
  <c r="FI24" i="7"/>
  <c r="FE24" i="7"/>
  <c r="FL24" i="7"/>
  <c r="FH24" i="7"/>
  <c r="FD24" i="7"/>
  <c r="FM30" i="7"/>
  <c r="FI30" i="7"/>
  <c r="FE30" i="7"/>
  <c r="FL30" i="7"/>
  <c r="FH30" i="7"/>
  <c r="FD30" i="7"/>
  <c r="FM34" i="7"/>
  <c r="FI34" i="7"/>
  <c r="FE34" i="7"/>
  <c r="FL34" i="7"/>
  <c r="FH34" i="7"/>
  <c r="FD34" i="7"/>
  <c r="FM36" i="7"/>
  <c r="FI36" i="7"/>
  <c r="FE36" i="7"/>
  <c r="FL36" i="7"/>
  <c r="FH36" i="7"/>
  <c r="FD36" i="7"/>
  <c r="FG6" i="7"/>
  <c r="FK6" i="7"/>
  <c r="FH8" i="7"/>
  <c r="FD10" i="7"/>
  <c r="FL10" i="7"/>
  <c r="FJ11" i="7"/>
  <c r="FM12" i="7"/>
  <c r="FI12" i="7"/>
  <c r="FE12" i="7"/>
  <c r="FK12" i="7"/>
  <c r="FK13" i="7"/>
  <c r="FG13" i="7"/>
  <c r="FL13" i="7"/>
  <c r="FH13" i="7"/>
  <c r="FD13" i="7"/>
  <c r="FI13" i="7"/>
  <c r="FG18" i="7"/>
  <c r="FG20" i="7"/>
  <c r="FG22" i="7"/>
  <c r="FG24" i="7"/>
  <c r="FG28" i="7"/>
  <c r="FG30" i="7"/>
  <c r="FG34" i="7"/>
  <c r="FG36" i="7"/>
  <c r="FM26" i="7"/>
  <c r="FI26" i="7"/>
  <c r="FE26" i="7"/>
  <c r="FL26" i="7"/>
  <c r="FH26" i="7"/>
  <c r="FD26" i="7"/>
  <c r="FM32" i="7"/>
  <c r="FI32" i="7"/>
  <c r="FE32" i="7"/>
  <c r="FL32" i="7"/>
  <c r="FH32" i="7"/>
  <c r="FD32" i="7"/>
  <c r="FD6" i="7"/>
  <c r="FH6" i="7"/>
  <c r="FF7" i="7"/>
  <c r="FD8" i="7"/>
  <c r="FF9" i="7"/>
  <c r="FG10" i="7"/>
  <c r="FE11" i="7"/>
  <c r="FM11" i="7"/>
  <c r="FD12" i="7"/>
  <c r="FL12" i="7"/>
  <c r="FJ13" i="7"/>
  <c r="FM14" i="7"/>
  <c r="FI14" i="7"/>
  <c r="FE14" i="7"/>
  <c r="FK14" i="7"/>
  <c r="FK15" i="7"/>
  <c r="FG15" i="7"/>
  <c r="FL15" i="7"/>
  <c r="FH15" i="7"/>
  <c r="FD15" i="7"/>
  <c r="FI15" i="7"/>
  <c r="FJ16" i="7"/>
  <c r="FH16" i="7"/>
  <c r="FF17" i="7"/>
  <c r="FK18" i="7"/>
  <c r="FK20" i="7"/>
  <c r="FK22" i="7"/>
  <c r="FK24" i="7"/>
  <c r="FK26" i="7"/>
  <c r="FK28" i="7"/>
  <c r="FK30" i="7"/>
  <c r="FK32" i="7"/>
  <c r="FK34" i="7"/>
  <c r="FK36" i="7"/>
  <c r="FF8" i="7"/>
  <c r="FJ8" i="7"/>
  <c r="FF10" i="7"/>
  <c r="FJ10" i="7"/>
  <c r="FF12" i="7"/>
  <c r="FF14" i="7"/>
  <c r="FF16" i="7"/>
  <c r="FF18" i="7"/>
  <c r="FD19" i="7"/>
  <c r="FH19" i="7"/>
  <c r="FL19" i="7"/>
  <c r="FF20" i="7"/>
  <c r="FD21" i="7"/>
  <c r="FH21" i="7"/>
  <c r="FL21" i="7"/>
  <c r="FF22" i="7"/>
  <c r="FD23" i="7"/>
  <c r="FH23" i="7"/>
  <c r="FL23" i="7"/>
  <c r="FF24" i="7"/>
  <c r="FD25" i="7"/>
  <c r="FH25" i="7"/>
  <c r="FL25" i="7"/>
  <c r="FF26" i="7"/>
  <c r="FD27" i="7"/>
  <c r="FH27" i="7"/>
  <c r="FL27" i="7"/>
  <c r="FF28" i="7"/>
  <c r="FD29" i="7"/>
  <c r="FH29" i="7"/>
  <c r="FL29" i="7"/>
  <c r="FF30" i="7"/>
  <c r="FD31" i="7"/>
  <c r="FH31" i="7"/>
  <c r="FL31" i="7"/>
  <c r="FF32" i="7"/>
  <c r="FD33" i="7"/>
  <c r="FH33" i="7"/>
  <c r="FL33" i="7"/>
  <c r="FF34" i="7"/>
  <c r="FD35" i="7"/>
  <c r="FH35" i="7"/>
  <c r="FL35" i="7"/>
  <c r="FF36" i="7"/>
  <c r="FF19" i="7"/>
  <c r="FJ19" i="7"/>
  <c r="FF21" i="7"/>
  <c r="FJ21" i="7"/>
  <c r="FF23" i="7"/>
  <c r="FJ23" i="7"/>
  <c r="FF25" i="7"/>
  <c r="FJ25" i="7"/>
  <c r="FF27" i="7"/>
  <c r="FJ27" i="7"/>
  <c r="FF29" i="7"/>
  <c r="FJ29" i="7"/>
  <c r="FF31" i="7"/>
  <c r="FJ31" i="7"/>
  <c r="FF33" i="7"/>
  <c r="FJ33" i="7"/>
  <c r="FF35" i="7"/>
  <c r="FJ35" i="7"/>
  <c r="FG19" i="7"/>
  <c r="FG21" i="7"/>
  <c r="FG23" i="7"/>
  <c r="FG25" i="7"/>
  <c r="FG27" i="7"/>
  <c r="FG29" i="7"/>
  <c r="FG31" i="7"/>
  <c r="FG33" i="7"/>
  <c r="FG35" i="7"/>
  <c r="EE8" i="7"/>
  <c r="EI8" i="7"/>
  <c r="ED9" i="7"/>
  <c r="EI17" i="7"/>
  <c r="EE17" i="7"/>
  <c r="EJ17" i="7"/>
  <c r="EF17" i="7"/>
  <c r="EB17" i="7"/>
  <c r="EI25" i="7"/>
  <c r="EE25" i="7"/>
  <c r="EJ25" i="7"/>
  <c r="EF25" i="7"/>
  <c r="EB25" i="7"/>
  <c r="EK32" i="7"/>
  <c r="EG32" i="7"/>
  <c r="EC32" i="7"/>
  <c r="EI32" i="7"/>
  <c r="EI33" i="7"/>
  <c r="EE33" i="7"/>
  <c r="EJ33" i="7"/>
  <c r="EF33" i="7"/>
  <c r="EB33" i="7"/>
  <c r="EG33" i="7"/>
  <c r="EB6" i="7"/>
  <c r="ED7" i="7"/>
  <c r="EH7" i="7"/>
  <c r="EB8" i="7"/>
  <c r="EF8" i="7"/>
  <c r="EJ8" i="7"/>
  <c r="EF9" i="7"/>
  <c r="EK9" i="7"/>
  <c r="EB10" i="7"/>
  <c r="EB16" i="7"/>
  <c r="EI18" i="7"/>
  <c r="EB24" i="7"/>
  <c r="EH25" i="7"/>
  <c r="EI26" i="7"/>
  <c r="EC6" i="7"/>
  <c r="EG6" i="7"/>
  <c r="EK6" i="7"/>
  <c r="EE7" i="7"/>
  <c r="EI7" i="7"/>
  <c r="EC8" i="7"/>
  <c r="EB9" i="7"/>
  <c r="ED10" i="7"/>
  <c r="EI11" i="7"/>
  <c r="EE11" i="7"/>
  <c r="ED11" i="7"/>
  <c r="EJ11" i="7"/>
  <c r="EI12" i="7"/>
  <c r="EI13" i="7"/>
  <c r="EE13" i="7"/>
  <c r="EJ13" i="7"/>
  <c r="EF13" i="7"/>
  <c r="EB13" i="7"/>
  <c r="EG13" i="7"/>
  <c r="EK14" i="7"/>
  <c r="EC17" i="7"/>
  <c r="EK17" i="7"/>
  <c r="EB18" i="7"/>
  <c r="EJ18" i="7"/>
  <c r="EI20" i="7"/>
  <c r="EI21" i="7"/>
  <c r="EE21" i="7"/>
  <c r="EJ21" i="7"/>
  <c r="EF21" i="7"/>
  <c r="EB21" i="7"/>
  <c r="EG21" i="7"/>
  <c r="EK22" i="7"/>
  <c r="EC25" i="7"/>
  <c r="EK25" i="7"/>
  <c r="EB26" i="7"/>
  <c r="EK28" i="7"/>
  <c r="EG28" i="7"/>
  <c r="EC28" i="7"/>
  <c r="EI28" i="7"/>
  <c r="EI29" i="7"/>
  <c r="EE29" i="7"/>
  <c r="EJ29" i="7"/>
  <c r="EF29" i="7"/>
  <c r="EB29" i="7"/>
  <c r="EG29" i="7"/>
  <c r="EH30" i="7"/>
  <c r="EE32" i="7"/>
  <c r="EC33" i="7"/>
  <c r="EK33" i="7"/>
  <c r="EB34" i="7"/>
  <c r="EK36" i="7"/>
  <c r="EG36" i="7"/>
  <c r="EC36" i="7"/>
  <c r="EI36" i="7"/>
  <c r="EE6" i="7"/>
  <c r="EI6" i="7"/>
  <c r="EI9" i="7"/>
  <c r="EE9" i="7"/>
  <c r="EJ9" i="7"/>
  <c r="EF10" i="7"/>
  <c r="EI16" i="7"/>
  <c r="EG17" i="7"/>
  <c r="EC24" i="7"/>
  <c r="EI24" i="7"/>
  <c r="EG25" i="7"/>
  <c r="EF6" i="7"/>
  <c r="EJ16" i="7"/>
  <c r="EH17" i="7"/>
  <c r="EI19" i="7"/>
  <c r="EE19" i="7"/>
  <c r="EJ19" i="7"/>
  <c r="EF19" i="7"/>
  <c r="EB19" i="7"/>
  <c r="EG19" i="7"/>
  <c r="EJ24" i="7"/>
  <c r="EK26" i="7"/>
  <c r="EG26" i="7"/>
  <c r="EC26" i="7"/>
  <c r="EI27" i="7"/>
  <c r="EE27" i="7"/>
  <c r="EJ27" i="7"/>
  <c r="EF27" i="7"/>
  <c r="EB27" i="7"/>
  <c r="EG27" i="7"/>
  <c r="EB32" i="7"/>
  <c r="EJ32" i="7"/>
  <c r="EH33" i="7"/>
  <c r="EK34" i="7"/>
  <c r="EG34" i="7"/>
  <c r="EC34" i="7"/>
  <c r="EI34" i="7"/>
  <c r="EI35" i="7"/>
  <c r="EE35" i="7"/>
  <c r="EJ35" i="7"/>
  <c r="EF35" i="7"/>
  <c r="EB35" i="7"/>
  <c r="EG35" i="7"/>
  <c r="ED6" i="7"/>
  <c r="EB7" i="7"/>
  <c r="EF7" i="7"/>
  <c r="EK8" i="7"/>
  <c r="ED8" i="7"/>
  <c r="EH8" i="7"/>
  <c r="EC9" i="7"/>
  <c r="EH9" i="7"/>
  <c r="EK10" i="7"/>
  <c r="EG10" i="7"/>
  <c r="EC10" i="7"/>
  <c r="EE10" i="7"/>
  <c r="EJ10" i="7"/>
  <c r="EI14" i="7"/>
  <c r="EI15" i="7"/>
  <c r="EE15" i="7"/>
  <c r="EJ15" i="7"/>
  <c r="EF15" i="7"/>
  <c r="EB15" i="7"/>
  <c r="EG15" i="7"/>
  <c r="EK16" i="7"/>
  <c r="EF16" i="7"/>
  <c r="ED17" i="7"/>
  <c r="EE18" i="7"/>
  <c r="EC19" i="7"/>
  <c r="EK19" i="7"/>
  <c r="EI22" i="7"/>
  <c r="EI23" i="7"/>
  <c r="EE23" i="7"/>
  <c r="EJ23" i="7"/>
  <c r="EF23" i="7"/>
  <c r="EB23" i="7"/>
  <c r="EG23" i="7"/>
  <c r="EK24" i="7"/>
  <c r="EF24" i="7"/>
  <c r="ED25" i="7"/>
  <c r="EE26" i="7"/>
  <c r="EC27" i="7"/>
  <c r="EK27" i="7"/>
  <c r="EK30" i="7"/>
  <c r="EG30" i="7"/>
  <c r="EC30" i="7"/>
  <c r="EI30" i="7"/>
  <c r="EI31" i="7"/>
  <c r="EE31" i="7"/>
  <c r="EJ31" i="7"/>
  <c r="EF31" i="7"/>
  <c r="EB31" i="7"/>
  <c r="EG31" i="7"/>
  <c r="EH32" i="7"/>
  <c r="EF32" i="7"/>
  <c r="ED33" i="7"/>
  <c r="EE34" i="7"/>
  <c r="EC35" i="7"/>
  <c r="EK35" i="7"/>
  <c r="ED12" i="7"/>
  <c r="EH12" i="7"/>
  <c r="ED14" i="7"/>
  <c r="EH14" i="7"/>
  <c r="ED16" i="7"/>
  <c r="EH16" i="7"/>
  <c r="ED18" i="7"/>
  <c r="EH18" i="7"/>
  <c r="ED20" i="7"/>
  <c r="EH20" i="7"/>
  <c r="ED22" i="7"/>
  <c r="EH22" i="7"/>
  <c r="ED24" i="7"/>
  <c r="EH24" i="7"/>
  <c r="ED26" i="7"/>
  <c r="ED28" i="7"/>
  <c r="ED30" i="7"/>
  <c r="ED32" i="7"/>
  <c r="ED34" i="7"/>
  <c r="ED36" i="7"/>
  <c r="EC12" i="7"/>
  <c r="EG12" i="7"/>
  <c r="EC14" i="7"/>
  <c r="EG14" i="7"/>
  <c r="EC16" i="7"/>
  <c r="EG16" i="7"/>
  <c r="EC18" i="7"/>
  <c r="EG18" i="7"/>
  <c r="EC20" i="7"/>
  <c r="EG20" i="7"/>
  <c r="EC22" i="7"/>
  <c r="EG22" i="7"/>
  <c r="EG24" i="7"/>
  <c r="DB8" i="7"/>
  <c r="DF8" i="7"/>
  <c r="DG19" i="7"/>
  <c r="DC19" i="7"/>
  <c r="DH19" i="7"/>
  <c r="DD19" i="7"/>
  <c r="CZ19" i="7"/>
  <c r="DE19" i="7"/>
  <c r="DG26" i="7"/>
  <c r="DE27" i="7"/>
  <c r="DI34" i="7"/>
  <c r="DE34" i="7"/>
  <c r="DA34" i="7"/>
  <c r="DG35" i="7"/>
  <c r="DC35" i="7"/>
  <c r="DH35" i="7"/>
  <c r="DD35" i="7"/>
  <c r="CZ35" i="7"/>
  <c r="DE35" i="7"/>
  <c r="DC8" i="7"/>
  <c r="DG8" i="7"/>
  <c r="DE13" i="7"/>
  <c r="DH18" i="7"/>
  <c r="DF19" i="7"/>
  <c r="DG21" i="7"/>
  <c r="DC21" i="7"/>
  <c r="DH21" i="7"/>
  <c r="DD21" i="7"/>
  <c r="CZ21" i="7"/>
  <c r="DH26" i="7"/>
  <c r="DE28" i="7"/>
  <c r="DA28" i="7"/>
  <c r="DG29" i="7"/>
  <c r="DC29" i="7"/>
  <c r="DH29" i="7"/>
  <c r="DD29" i="7"/>
  <c r="CZ29" i="7"/>
  <c r="DE29" i="7"/>
  <c r="DH34" i="7"/>
  <c r="DI36" i="7"/>
  <c r="DE36" i="7"/>
  <c r="DA36" i="7"/>
  <c r="DA6" i="7"/>
  <c r="DE6" i="7"/>
  <c r="DI6" i="7"/>
  <c r="DG7" i="7"/>
  <c r="DA8" i="7"/>
  <c r="DE8" i="7"/>
  <c r="CZ9" i="7"/>
  <c r="DB10" i="7"/>
  <c r="DG11" i="7"/>
  <c r="DC11" i="7"/>
  <c r="DB11" i="7"/>
  <c r="DH11" i="7"/>
  <c r="DA13" i="7"/>
  <c r="CZ14" i="7"/>
  <c r="DG16" i="7"/>
  <c r="DG17" i="7"/>
  <c r="DC17" i="7"/>
  <c r="DH17" i="7"/>
  <c r="DD17" i="7"/>
  <c r="CZ17" i="7"/>
  <c r="DE17" i="7"/>
  <c r="DI18" i="7"/>
  <c r="DD18" i="7"/>
  <c r="DB19" i="7"/>
  <c r="DA21" i="7"/>
  <c r="DI21" i="7"/>
  <c r="CZ22" i="7"/>
  <c r="DG24" i="7"/>
  <c r="DG25" i="7"/>
  <c r="DC25" i="7"/>
  <c r="DH25" i="7"/>
  <c r="DD25" i="7"/>
  <c r="CZ25" i="7"/>
  <c r="DE25" i="7"/>
  <c r="DI26" i="7"/>
  <c r="DC28" i="7"/>
  <c r="DA29" i="7"/>
  <c r="DI29" i="7"/>
  <c r="CZ30" i="7"/>
  <c r="DI32" i="7"/>
  <c r="DE32" i="7"/>
  <c r="DA32" i="7"/>
  <c r="DG32" i="7"/>
  <c r="DG33" i="7"/>
  <c r="DC33" i="7"/>
  <c r="DH33" i="7"/>
  <c r="DD33" i="7"/>
  <c r="CZ33" i="7"/>
  <c r="DE33" i="7"/>
  <c r="DF34" i="7"/>
  <c r="DD34" i="7"/>
  <c r="DB35" i="7"/>
  <c r="DC36" i="7"/>
  <c r="DB6" i="7"/>
  <c r="DF6" i="7"/>
  <c r="DI10" i="7"/>
  <c r="DE10" i="7"/>
  <c r="DA10" i="7"/>
  <c r="DC10" i="7"/>
  <c r="DH10" i="7"/>
  <c r="DG27" i="7"/>
  <c r="DC27" i="7"/>
  <c r="DH27" i="7"/>
  <c r="DD27" i="7"/>
  <c r="CZ27" i="7"/>
  <c r="DG34" i="7"/>
  <c r="DC6" i="7"/>
  <c r="DG6" i="7"/>
  <c r="DG9" i="7"/>
  <c r="DC9" i="7"/>
  <c r="DB9" i="7"/>
  <c r="DH9" i="7"/>
  <c r="DD10" i="7"/>
  <c r="DG13" i="7"/>
  <c r="DC13" i="7"/>
  <c r="DH13" i="7"/>
  <c r="DD13" i="7"/>
  <c r="CZ13" i="7"/>
  <c r="CZ18" i="7"/>
  <c r="DG20" i="7"/>
  <c r="DE21" i="7"/>
  <c r="CZ26" i="7"/>
  <c r="DF27" i="7"/>
  <c r="DG28" i="7"/>
  <c r="CZ34" i="7"/>
  <c r="DF35" i="7"/>
  <c r="DG36" i="7"/>
  <c r="CV6" i="7"/>
  <c r="CZ6" i="7"/>
  <c r="DD6" i="7"/>
  <c r="CZ8" i="7"/>
  <c r="DD8" i="7"/>
  <c r="DH8" i="7"/>
  <c r="DD9" i="7"/>
  <c r="DI9" i="7"/>
  <c r="CZ10" i="7"/>
  <c r="DF10" i="7"/>
  <c r="DI12" i="7"/>
  <c r="DE12" i="7"/>
  <c r="DA12" i="7"/>
  <c r="DC12" i="7"/>
  <c r="DH12" i="7"/>
  <c r="DF13" i="7"/>
  <c r="DG14" i="7"/>
  <c r="DG15" i="7"/>
  <c r="DC15" i="7"/>
  <c r="DH15" i="7"/>
  <c r="DD15" i="7"/>
  <c r="CZ15" i="7"/>
  <c r="DE15" i="7"/>
  <c r="DC18" i="7"/>
  <c r="DA19" i="7"/>
  <c r="DI19" i="7"/>
  <c r="CZ20" i="7"/>
  <c r="DH20" i="7"/>
  <c r="DF21" i="7"/>
  <c r="DG22" i="7"/>
  <c r="DG23" i="7"/>
  <c r="DC23" i="7"/>
  <c r="DH23" i="7"/>
  <c r="DD23" i="7"/>
  <c r="CZ23" i="7"/>
  <c r="DE23" i="7"/>
  <c r="DC26" i="7"/>
  <c r="DA27" i="7"/>
  <c r="DI27" i="7"/>
  <c r="CZ28" i="7"/>
  <c r="DH28" i="7"/>
  <c r="DF29" i="7"/>
  <c r="DI30" i="7"/>
  <c r="DE30" i="7"/>
  <c r="DA30" i="7"/>
  <c r="DG30" i="7"/>
  <c r="DG31" i="7"/>
  <c r="DC31" i="7"/>
  <c r="DH31" i="7"/>
  <c r="DD31" i="7"/>
  <c r="CZ31" i="7"/>
  <c r="DE31" i="7"/>
  <c r="DC34" i="7"/>
  <c r="DA35" i="7"/>
  <c r="DI35" i="7"/>
  <c r="CZ36" i="7"/>
  <c r="DH36" i="7"/>
  <c r="DB14" i="7"/>
  <c r="DF14" i="7"/>
  <c r="DB16" i="7"/>
  <c r="DF16" i="7"/>
  <c r="DB18" i="7"/>
  <c r="DF18" i="7"/>
  <c r="DB20" i="7"/>
  <c r="DF20" i="7"/>
  <c r="DB22" i="7"/>
  <c r="DF22" i="7"/>
  <c r="DB24" i="7"/>
  <c r="DF24" i="7"/>
  <c r="DB26" i="7"/>
  <c r="DF26" i="7"/>
  <c r="DB28" i="7"/>
  <c r="DF28" i="7"/>
  <c r="DB30" i="7"/>
  <c r="DB32" i="7"/>
  <c r="DB34" i="7"/>
  <c r="DB36" i="7"/>
  <c r="DA14" i="7"/>
  <c r="DE14" i="7"/>
  <c r="DA16" i="7"/>
  <c r="DE16" i="7"/>
  <c r="DA18" i="7"/>
  <c r="DE18" i="7"/>
  <c r="DA20" i="7"/>
  <c r="DE20" i="7"/>
  <c r="DA22" i="7"/>
  <c r="DE22" i="7"/>
  <c r="DA24" i="7"/>
  <c r="DE24" i="7"/>
  <c r="DA26" i="7"/>
  <c r="DE26" i="7"/>
  <c r="CE13" i="7"/>
  <c r="CA13" i="7"/>
  <c r="CF13" i="7"/>
  <c r="CB13" i="7"/>
  <c r="BX13" i="7"/>
  <c r="CE21" i="7"/>
  <c r="CA21" i="7"/>
  <c r="CF21" i="7"/>
  <c r="CB21" i="7"/>
  <c r="BX21" i="7"/>
  <c r="CC21" i="7"/>
  <c r="CG28" i="7"/>
  <c r="CC28" i="7"/>
  <c r="BY28" i="7"/>
  <c r="CE28" i="7"/>
  <c r="CC29" i="7"/>
  <c r="CF7" i="7"/>
  <c r="CB7" i="7"/>
  <c r="BX7" i="7"/>
  <c r="CA7" i="7"/>
  <c r="CG7" i="7"/>
  <c r="CG8" i="7"/>
  <c r="CC8" i="7"/>
  <c r="CB8" i="7"/>
  <c r="BX12" i="7"/>
  <c r="CD13" i="7"/>
  <c r="CE14" i="7"/>
  <c r="CF20" i="7"/>
  <c r="CG22" i="7"/>
  <c r="CC22" i="7"/>
  <c r="BY22" i="7"/>
  <c r="CE22" i="7"/>
  <c r="BX28" i="7"/>
  <c r="CD29" i="7"/>
  <c r="CF36" i="7"/>
  <c r="BX6" i="7"/>
  <c r="CC6" i="7"/>
  <c r="BY7" i="7"/>
  <c r="CD7" i="7"/>
  <c r="CF8" i="7"/>
  <c r="CG10" i="7"/>
  <c r="CC10" i="7"/>
  <c r="BY10" i="7"/>
  <c r="CE10" i="7"/>
  <c r="CE11" i="7"/>
  <c r="CA11" i="7"/>
  <c r="CF11" i="7"/>
  <c r="CB11" i="7"/>
  <c r="BX11" i="7"/>
  <c r="CC11" i="7"/>
  <c r="CD12" i="7"/>
  <c r="BZ13" i="7"/>
  <c r="BY15" i="7"/>
  <c r="BX16" i="7"/>
  <c r="CG18" i="7"/>
  <c r="CC18" i="7"/>
  <c r="BY18" i="7"/>
  <c r="CE18" i="7"/>
  <c r="CE19" i="7"/>
  <c r="CA19" i="7"/>
  <c r="CF19" i="7"/>
  <c r="CB19" i="7"/>
  <c r="BX19" i="7"/>
  <c r="CC19" i="7"/>
  <c r="CD20" i="7"/>
  <c r="BZ21" i="7"/>
  <c r="CA22" i="7"/>
  <c r="BY23" i="7"/>
  <c r="BX24" i="7"/>
  <c r="CG26" i="7"/>
  <c r="CC26" i="7"/>
  <c r="BY26" i="7"/>
  <c r="CE26" i="7"/>
  <c r="CE27" i="7"/>
  <c r="CA27" i="7"/>
  <c r="CF27" i="7"/>
  <c r="CB27" i="7"/>
  <c r="BX27" i="7"/>
  <c r="CC27" i="7"/>
  <c r="CD28" i="7"/>
  <c r="CB28" i="7"/>
  <c r="BY31" i="7"/>
  <c r="BX32" i="7"/>
  <c r="CG34" i="7"/>
  <c r="CC34" i="7"/>
  <c r="BY34" i="7"/>
  <c r="CE34" i="7"/>
  <c r="CE35" i="7"/>
  <c r="CA35" i="7"/>
  <c r="CF35" i="7"/>
  <c r="CB35" i="7"/>
  <c r="BX35" i="7"/>
  <c r="CC35" i="7"/>
  <c r="CD36" i="7"/>
  <c r="CG12" i="7"/>
  <c r="CC12" i="7"/>
  <c r="BY12" i="7"/>
  <c r="CE12" i="7"/>
  <c r="CC13" i="7"/>
  <c r="CG20" i="7"/>
  <c r="CC20" i="7"/>
  <c r="BY20" i="7"/>
  <c r="CE20" i="7"/>
  <c r="CE29" i="7"/>
  <c r="CA29" i="7"/>
  <c r="CF29" i="7"/>
  <c r="CB29" i="7"/>
  <c r="BX29" i="7"/>
  <c r="CC36" i="7"/>
  <c r="BY36" i="7"/>
  <c r="CF12" i="7"/>
  <c r="CG14" i="7"/>
  <c r="CC14" i="7"/>
  <c r="BY14" i="7"/>
  <c r="CE15" i="7"/>
  <c r="CA15" i="7"/>
  <c r="CF15" i="7"/>
  <c r="CB15" i="7"/>
  <c r="BX15" i="7"/>
  <c r="CC15" i="7"/>
  <c r="BX20" i="7"/>
  <c r="CD21" i="7"/>
  <c r="CE23" i="7"/>
  <c r="CA23" i="7"/>
  <c r="CF23" i="7"/>
  <c r="CB23" i="7"/>
  <c r="BX23" i="7"/>
  <c r="CC23" i="7"/>
  <c r="CF28" i="7"/>
  <c r="CG30" i="7"/>
  <c r="CC30" i="7"/>
  <c r="BY30" i="7"/>
  <c r="CE30" i="7"/>
  <c r="CE31" i="7"/>
  <c r="CA31" i="7"/>
  <c r="CF31" i="7"/>
  <c r="CB31" i="7"/>
  <c r="BX31" i="7"/>
  <c r="CC31" i="7"/>
  <c r="BX36" i="7"/>
  <c r="CB6" i="7"/>
  <c r="CC7" i="7"/>
  <c r="BT8" i="7"/>
  <c r="CE8" i="7"/>
  <c r="CE9" i="7"/>
  <c r="CA9" i="7"/>
  <c r="CF9" i="7"/>
  <c r="CB9" i="7"/>
  <c r="BX9" i="7"/>
  <c r="CC9" i="7"/>
  <c r="CA12" i="7"/>
  <c r="BY13" i="7"/>
  <c r="CG13" i="7"/>
  <c r="BX14" i="7"/>
  <c r="CF14" i="7"/>
  <c r="CD15" i="7"/>
  <c r="CG16" i="7"/>
  <c r="CC16" i="7"/>
  <c r="BY16" i="7"/>
  <c r="CE16" i="7"/>
  <c r="CE17" i="7"/>
  <c r="CA17" i="7"/>
  <c r="CF17" i="7"/>
  <c r="CB17" i="7"/>
  <c r="BX17" i="7"/>
  <c r="CC17" i="7"/>
  <c r="CA20" i="7"/>
  <c r="BY21" i="7"/>
  <c r="CG21" i="7"/>
  <c r="BX22" i="7"/>
  <c r="CF22" i="7"/>
  <c r="CD23" i="7"/>
  <c r="CG24" i="7"/>
  <c r="CC24" i="7"/>
  <c r="BY24" i="7"/>
  <c r="CE24" i="7"/>
  <c r="CE25" i="7"/>
  <c r="CA25" i="7"/>
  <c r="CF25" i="7"/>
  <c r="CB25" i="7"/>
  <c r="BX25" i="7"/>
  <c r="CC25" i="7"/>
  <c r="CA28" i="7"/>
  <c r="BY29" i="7"/>
  <c r="CG29" i="7"/>
  <c r="BX30" i="7"/>
  <c r="CF30" i="7"/>
  <c r="CD31" i="7"/>
  <c r="CG32" i="7"/>
  <c r="CC32" i="7"/>
  <c r="BY32" i="7"/>
  <c r="CE32" i="7"/>
  <c r="CE33" i="7"/>
  <c r="CA33" i="7"/>
  <c r="CF33" i="7"/>
  <c r="CB33" i="7"/>
  <c r="BX33" i="7"/>
  <c r="CC33" i="7"/>
  <c r="CA36" i="7"/>
  <c r="CG36" i="7"/>
  <c r="BZ6" i="7"/>
  <c r="BZ10" i="7"/>
  <c r="BZ12" i="7"/>
  <c r="BZ14" i="7"/>
  <c r="BZ16" i="7"/>
  <c r="BZ18" i="7"/>
  <c r="BZ20" i="7"/>
  <c r="BZ22" i="7"/>
  <c r="BZ24" i="7"/>
  <c r="BZ26" i="7"/>
  <c r="BZ28" i="7"/>
  <c r="BZ30" i="7"/>
  <c r="BZ32" i="7"/>
  <c r="BZ34" i="7"/>
  <c r="BZ36" i="7"/>
  <c r="AZ6" i="7"/>
  <c r="BE6" i="7"/>
  <c r="BC9" i="7"/>
  <c r="AY9" i="7"/>
  <c r="BD9" i="7"/>
  <c r="AZ9" i="7"/>
  <c r="AV9" i="7"/>
  <c r="BA9" i="7"/>
  <c r="BB10" i="7"/>
  <c r="BE16" i="7"/>
  <c r="BA16" i="7"/>
  <c r="AW16" i="7"/>
  <c r="BC16" i="7"/>
  <c r="BC17" i="7"/>
  <c r="AY17" i="7"/>
  <c r="BD17" i="7"/>
  <c r="AZ17" i="7"/>
  <c r="AV17" i="7"/>
  <c r="BA17" i="7"/>
  <c r="BB18" i="7"/>
  <c r="BE24" i="7"/>
  <c r="BA24" i="7"/>
  <c r="AW24" i="7"/>
  <c r="BC24" i="7"/>
  <c r="BC25" i="7"/>
  <c r="AY25" i="7"/>
  <c r="BD25" i="7"/>
  <c r="AZ25" i="7"/>
  <c r="AV25" i="7"/>
  <c r="BA25" i="7"/>
  <c r="BB26" i="7"/>
  <c r="BE32" i="7"/>
  <c r="BA32" i="7"/>
  <c r="AW32" i="7"/>
  <c r="BC32" i="7"/>
  <c r="BC33" i="7"/>
  <c r="AY33" i="7"/>
  <c r="BD33" i="7"/>
  <c r="AZ33" i="7"/>
  <c r="AV33" i="7"/>
  <c r="BA33" i="7"/>
  <c r="BB34" i="7"/>
  <c r="BE10" i="7"/>
  <c r="BA10" i="7"/>
  <c r="AW10" i="7"/>
  <c r="BC10" i="7"/>
  <c r="BC11" i="7"/>
  <c r="AY11" i="7"/>
  <c r="BD11" i="7"/>
  <c r="AZ11" i="7"/>
  <c r="AV11" i="7"/>
  <c r="BA11" i="7"/>
  <c r="BE18" i="7"/>
  <c r="BA18" i="7"/>
  <c r="AW18" i="7"/>
  <c r="BC18" i="7"/>
  <c r="BC19" i="7"/>
  <c r="AY19" i="7"/>
  <c r="BD19" i="7"/>
  <c r="AZ19" i="7"/>
  <c r="AV19" i="7"/>
  <c r="BA19" i="7"/>
  <c r="BE26" i="7"/>
  <c r="BA26" i="7"/>
  <c r="AW26" i="7"/>
  <c r="BC26" i="7"/>
  <c r="BC27" i="7"/>
  <c r="AY27" i="7"/>
  <c r="BD27" i="7"/>
  <c r="AZ27" i="7"/>
  <c r="AV27" i="7"/>
  <c r="BA27" i="7"/>
  <c r="BE34" i="7"/>
  <c r="BA34" i="7"/>
  <c r="AW34" i="7"/>
  <c r="BC34" i="7"/>
  <c r="BC35" i="7"/>
  <c r="AY35" i="7"/>
  <c r="BD35" i="7"/>
  <c r="AZ35" i="7"/>
  <c r="AV35" i="7"/>
  <c r="BA35" i="7"/>
  <c r="AW6" i="7"/>
  <c r="BC6" i="7"/>
  <c r="BD7" i="7"/>
  <c r="AZ7" i="7"/>
  <c r="AR7" i="7"/>
  <c r="BE7" i="7"/>
  <c r="AZ8" i="7"/>
  <c r="AW9" i="7"/>
  <c r="BE9" i="7"/>
  <c r="AV10" i="7"/>
  <c r="BD10" i="7"/>
  <c r="BB11" i="7"/>
  <c r="BE12" i="7"/>
  <c r="BA12" i="7"/>
  <c r="AW12" i="7"/>
  <c r="BC12" i="7"/>
  <c r="BC13" i="7"/>
  <c r="AY13" i="7"/>
  <c r="BD13" i="7"/>
  <c r="AZ13" i="7"/>
  <c r="AV13" i="7"/>
  <c r="BA13" i="7"/>
  <c r="AY16" i="7"/>
  <c r="AW17" i="7"/>
  <c r="BE17" i="7"/>
  <c r="AV18" i="7"/>
  <c r="BD18" i="7"/>
  <c r="BB19" i="7"/>
  <c r="BE20" i="7"/>
  <c r="BA20" i="7"/>
  <c r="AW20" i="7"/>
  <c r="BC20" i="7"/>
  <c r="BC21" i="7"/>
  <c r="AY21" i="7"/>
  <c r="BD21" i="7"/>
  <c r="AZ21" i="7"/>
  <c r="AV21" i="7"/>
  <c r="BA21" i="7"/>
  <c r="AY24" i="7"/>
  <c r="AW25" i="7"/>
  <c r="BE25" i="7"/>
  <c r="AV26" i="7"/>
  <c r="BD26" i="7"/>
  <c r="BB27" i="7"/>
  <c r="BE28" i="7"/>
  <c r="BA28" i="7"/>
  <c r="AW28" i="7"/>
  <c r="BC28" i="7"/>
  <c r="BC29" i="7"/>
  <c r="AY29" i="7"/>
  <c r="BD29" i="7"/>
  <c r="AZ29" i="7"/>
  <c r="AV29" i="7"/>
  <c r="BA29" i="7"/>
  <c r="AY32" i="7"/>
  <c r="AW33" i="7"/>
  <c r="BE33" i="7"/>
  <c r="AV34" i="7"/>
  <c r="BD34" i="7"/>
  <c r="BB35" i="7"/>
  <c r="BE36" i="7"/>
  <c r="BA36" i="7"/>
  <c r="AW36" i="7"/>
  <c r="BC36" i="7"/>
  <c r="BB6" i="7"/>
  <c r="AY6" i="7"/>
  <c r="BA7" i="7"/>
  <c r="AR8" i="7"/>
  <c r="BA8" i="7"/>
  <c r="AX9" i="7"/>
  <c r="AY10" i="7"/>
  <c r="AW11" i="7"/>
  <c r="BE11" i="7"/>
  <c r="AV12" i="7"/>
  <c r="BD12" i="7"/>
  <c r="BB13" i="7"/>
  <c r="BE14" i="7"/>
  <c r="BA14" i="7"/>
  <c r="AW14" i="7"/>
  <c r="BC14" i="7"/>
  <c r="BC15" i="7"/>
  <c r="AY15" i="7"/>
  <c r="BD15" i="7"/>
  <c r="AZ15" i="7"/>
  <c r="AV15" i="7"/>
  <c r="BA15" i="7"/>
  <c r="BB16" i="7"/>
  <c r="AZ16" i="7"/>
  <c r="AX17" i="7"/>
  <c r="AY18" i="7"/>
  <c r="AW19" i="7"/>
  <c r="BE19" i="7"/>
  <c r="AV20" i="7"/>
  <c r="BD20" i="7"/>
  <c r="BB21" i="7"/>
  <c r="BE22" i="7"/>
  <c r="BA22" i="7"/>
  <c r="AW22" i="7"/>
  <c r="BC22" i="7"/>
  <c r="BC23" i="7"/>
  <c r="AY23" i="7"/>
  <c r="BD23" i="7"/>
  <c r="AZ23" i="7"/>
  <c r="AV23" i="7"/>
  <c r="BA23" i="7"/>
  <c r="BB24" i="7"/>
  <c r="AZ24" i="7"/>
  <c r="AX25" i="7"/>
  <c r="AY26" i="7"/>
  <c r="AW27" i="7"/>
  <c r="BE27" i="7"/>
  <c r="AV28" i="7"/>
  <c r="BD28" i="7"/>
  <c r="BB29" i="7"/>
  <c r="BE30" i="7"/>
  <c r="BA30" i="7"/>
  <c r="AW30" i="7"/>
  <c r="BC30" i="7"/>
  <c r="BC31" i="7"/>
  <c r="AY31" i="7"/>
  <c r="BD31" i="7"/>
  <c r="AZ31" i="7"/>
  <c r="AV31" i="7"/>
  <c r="BA31" i="7"/>
  <c r="BB32" i="7"/>
  <c r="AZ32" i="7"/>
  <c r="AX33" i="7"/>
  <c r="AY34" i="7"/>
  <c r="AW35" i="7"/>
  <c r="BE35" i="7"/>
  <c r="AV36" i="7"/>
  <c r="BD36" i="7"/>
  <c r="AX6" i="7"/>
  <c r="AX10" i="7"/>
  <c r="AX12" i="7"/>
  <c r="AX14" i="7"/>
  <c r="AX16" i="7"/>
  <c r="AX18" i="7"/>
  <c r="AX20" i="7"/>
  <c r="AX22" i="7"/>
  <c r="AX24" i="7"/>
  <c r="AX26" i="7"/>
  <c r="AX28" i="7"/>
  <c r="AX30" i="7"/>
  <c r="AX32" i="7"/>
  <c r="AX34" i="7"/>
  <c r="AX36" i="7"/>
  <c r="AO7" i="1"/>
  <c r="BJ36" i="7"/>
  <c r="BJ35" i="7"/>
  <c r="BJ34" i="7"/>
  <c r="BJ33" i="7"/>
  <c r="BJ32" i="7"/>
  <c r="BJ31" i="7"/>
  <c r="BJ30" i="7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P4" i="7"/>
  <c r="BI4" i="7"/>
  <c r="BP3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0" i="7"/>
  <c r="P9" i="7"/>
  <c r="BBM1" i="7"/>
  <c r="BBL1" i="7"/>
  <c r="BBK1" i="7"/>
  <c r="BAK1" i="7"/>
  <c r="BAJ1" i="7"/>
  <c r="BAI1" i="7"/>
  <c r="AZI1" i="7"/>
  <c r="AZH1" i="7"/>
  <c r="AZG1" i="7"/>
  <c r="AYG1" i="7"/>
  <c r="AYF1" i="7"/>
  <c r="AYE1" i="7"/>
  <c r="AXE1" i="7"/>
  <c r="AXD1" i="7"/>
  <c r="AXC1" i="7"/>
  <c r="AWC1" i="7"/>
  <c r="AWB1" i="7"/>
  <c r="AWA1" i="7"/>
  <c r="AVA1" i="7"/>
  <c r="AUZ1" i="7"/>
  <c r="AUY1" i="7"/>
  <c r="ATY1" i="7"/>
  <c r="ATX1" i="7"/>
  <c r="ATW1" i="7"/>
  <c r="ASW1" i="7"/>
  <c r="ASV1" i="7"/>
  <c r="ASU1" i="7"/>
  <c r="ARU1" i="7"/>
  <c r="ART1" i="7"/>
  <c r="ARS1" i="7"/>
  <c r="AQS1" i="7"/>
  <c r="AQR1" i="7"/>
  <c r="AQQ1" i="7"/>
  <c r="APQ1" i="7"/>
  <c r="APP1" i="7"/>
  <c r="APO1" i="7"/>
  <c r="AOO1" i="7"/>
  <c r="AON1" i="7"/>
  <c r="AOM1" i="7"/>
  <c r="ANM1" i="7"/>
  <c r="ANL1" i="7"/>
  <c r="ANK1" i="7"/>
  <c r="AMK1" i="7"/>
  <c r="AMJ1" i="7"/>
  <c r="AMI1" i="7"/>
  <c r="ALI1" i="7"/>
  <c r="ALH1" i="7"/>
  <c r="ALG1" i="7"/>
  <c r="AKG1" i="7"/>
  <c r="AKF1" i="7"/>
  <c r="AKE1" i="7"/>
  <c r="AJE1" i="7"/>
  <c r="AJD1" i="7"/>
  <c r="AJC1" i="7"/>
  <c r="AIC1" i="7"/>
  <c r="AIB1" i="7"/>
  <c r="AIA1" i="7"/>
  <c r="AHA1" i="7"/>
  <c r="AGZ1" i="7"/>
  <c r="AGY1" i="7"/>
  <c r="AFY1" i="7"/>
  <c r="AFX1" i="7"/>
  <c r="AFW1" i="7"/>
  <c r="AEW1" i="7"/>
  <c r="AEV1" i="7"/>
  <c r="AEU1" i="7"/>
  <c r="ADU1" i="7"/>
  <c r="ADT1" i="7"/>
  <c r="ADS1" i="7"/>
  <c r="ACS1" i="7"/>
  <c r="ACR1" i="7"/>
  <c r="ACQ1" i="7"/>
  <c r="ABQ1" i="7"/>
  <c r="ABP1" i="7"/>
  <c r="ABO1" i="7"/>
  <c r="AAO1" i="7"/>
  <c r="AAN1" i="7"/>
  <c r="AAM1" i="7"/>
  <c r="ZM1" i="7"/>
  <c r="ZL1" i="7"/>
  <c r="ZK1" i="7"/>
  <c r="YK1" i="7"/>
  <c r="YJ1" i="7"/>
  <c r="YI1" i="7"/>
  <c r="XI1" i="7"/>
  <c r="XH1" i="7"/>
  <c r="XG1" i="7"/>
  <c r="WG1" i="7"/>
  <c r="WF1" i="7"/>
  <c r="WE1" i="7"/>
  <c r="VE1" i="7"/>
  <c r="VD1" i="7"/>
  <c r="VC1" i="7"/>
  <c r="UC1" i="7"/>
  <c r="UB1" i="7"/>
  <c r="UA1" i="7"/>
  <c r="TA1" i="7"/>
  <c r="SZ1" i="7"/>
  <c r="SY1" i="7"/>
  <c r="RY1" i="7"/>
  <c r="RX1" i="7"/>
  <c r="RW1" i="7"/>
  <c r="QW1" i="7"/>
  <c r="QV1" i="7"/>
  <c r="QU1" i="7"/>
  <c r="PU1" i="7"/>
  <c r="PT1" i="7"/>
  <c r="PS1" i="7"/>
  <c r="OS1" i="7"/>
  <c r="OR1" i="7"/>
  <c r="OQ1" i="7"/>
  <c r="NQ1" i="7"/>
  <c r="NP1" i="7"/>
  <c r="NO1" i="7"/>
  <c r="MO1" i="7"/>
  <c r="MN1" i="7"/>
  <c r="MM1" i="7"/>
  <c r="LM1" i="7"/>
  <c r="LL1" i="7"/>
  <c r="LK1" i="7"/>
  <c r="KK1" i="7"/>
  <c r="KJ1" i="7"/>
  <c r="KI1" i="7"/>
  <c r="JI1" i="7"/>
  <c r="JH1" i="7"/>
  <c r="JG1" i="7"/>
  <c r="IG1" i="7"/>
  <c r="IF1" i="7"/>
  <c r="IE1" i="7"/>
  <c r="HE1" i="7"/>
  <c r="HD1" i="7"/>
  <c r="HC1" i="7"/>
  <c r="GC1" i="7"/>
  <c r="GB1" i="7"/>
  <c r="GA1" i="7"/>
  <c r="FA1" i="7"/>
  <c r="EZ1" i="7"/>
  <c r="DY1" i="7"/>
  <c r="DX1" i="7"/>
  <c r="DW1" i="7"/>
  <c r="CW1" i="7"/>
  <c r="CV1" i="7"/>
  <c r="CU1" i="7"/>
  <c r="BU1" i="7"/>
  <c r="BT1" i="7"/>
  <c r="BS1" i="7"/>
  <c r="AS1" i="7"/>
  <c r="AR1" i="7"/>
  <c r="AQ1" i="7"/>
  <c r="Q1" i="7"/>
  <c r="P1" i="7"/>
  <c r="O1" i="7"/>
  <c r="C57" i="3"/>
  <c r="Z57" i="3" s="1"/>
  <c r="C56" i="3"/>
  <c r="Z56" i="3" s="1"/>
  <c r="C55" i="3"/>
  <c r="Z55" i="3" s="1"/>
  <c r="C54" i="3"/>
  <c r="Z54" i="3" s="1"/>
  <c r="C53" i="3"/>
  <c r="Z53" i="3" s="1"/>
  <c r="C52" i="3"/>
  <c r="Z52" i="3" s="1"/>
  <c r="C51" i="3"/>
  <c r="Z51" i="3" s="1"/>
  <c r="C50" i="3"/>
  <c r="Z50" i="3" s="1"/>
  <c r="C49" i="3"/>
  <c r="Z49" i="3" s="1"/>
  <c r="C48" i="3"/>
  <c r="Z48" i="3" s="1"/>
  <c r="C47" i="3"/>
  <c r="Z47" i="3" s="1"/>
  <c r="C46" i="3"/>
  <c r="Z46" i="3" s="1"/>
  <c r="C45" i="3"/>
  <c r="Z45" i="3" s="1"/>
  <c r="C44" i="3"/>
  <c r="Z44" i="3" s="1"/>
  <c r="C43" i="3"/>
  <c r="Z43" i="3" s="1"/>
  <c r="C42" i="3"/>
  <c r="Z42" i="3" s="1"/>
  <c r="C41" i="3"/>
  <c r="Z41" i="3" s="1"/>
  <c r="C40" i="3"/>
  <c r="Z40" i="3" s="1"/>
  <c r="C39" i="3"/>
  <c r="Z39" i="3" s="1"/>
  <c r="C38" i="3"/>
  <c r="Z38" i="3" s="1"/>
  <c r="C37" i="3"/>
  <c r="Z37" i="3" s="1"/>
  <c r="C36" i="3"/>
  <c r="Z36" i="3" s="1"/>
  <c r="C35" i="3"/>
  <c r="Z35" i="3" s="1"/>
  <c r="C34" i="3"/>
  <c r="Z34" i="3" s="1"/>
  <c r="C33" i="3"/>
  <c r="Z33" i="3" s="1"/>
  <c r="C32" i="3"/>
  <c r="Z32" i="3" s="1"/>
  <c r="C31" i="3"/>
  <c r="Z31" i="3" s="1"/>
  <c r="C30" i="3"/>
  <c r="Z30" i="3" s="1"/>
  <c r="C29" i="3"/>
  <c r="Z29" i="3" s="1"/>
  <c r="C28" i="3"/>
  <c r="Z28" i="3" s="1"/>
  <c r="C27" i="3"/>
  <c r="Z27" i="3" s="1"/>
  <c r="C26" i="3"/>
  <c r="Z26" i="3" s="1"/>
  <c r="C25" i="3"/>
  <c r="Z25" i="3" s="1"/>
  <c r="C24" i="3"/>
  <c r="Z24" i="3" s="1"/>
  <c r="C23" i="3"/>
  <c r="Z23" i="3" s="1"/>
  <c r="C22" i="3"/>
  <c r="Z22" i="3" s="1"/>
  <c r="C21" i="3"/>
  <c r="Z21" i="3" s="1"/>
  <c r="C20" i="3"/>
  <c r="Z20" i="3" s="1"/>
  <c r="C19" i="3"/>
  <c r="Z19" i="3" s="1"/>
  <c r="C18" i="3"/>
  <c r="Z18" i="3" s="1"/>
  <c r="C17" i="3"/>
  <c r="Z17" i="3" s="1"/>
  <c r="C16" i="3"/>
  <c r="Z16" i="3" s="1"/>
  <c r="C15" i="3"/>
  <c r="Z15" i="3" s="1"/>
  <c r="C14" i="3"/>
  <c r="Z14" i="3" s="1"/>
  <c r="C13" i="3"/>
  <c r="Z13" i="3" s="1"/>
  <c r="C12" i="3"/>
  <c r="Z12" i="3" s="1"/>
  <c r="C11" i="3"/>
  <c r="C10" i="3"/>
  <c r="C9" i="3"/>
  <c r="C8" i="3"/>
  <c r="AU58" i="3" l="1"/>
  <c r="AJ58" i="3"/>
  <c r="AZ58" i="3"/>
  <c r="AO58" i="3"/>
  <c r="BE58" i="3"/>
  <c r="AT58" i="3"/>
  <c r="BJ58" i="3"/>
  <c r="AX58" i="3"/>
  <c r="BG58" i="3"/>
  <c r="BH58" i="3"/>
  <c r="AG58" i="3"/>
  <c r="AL58" i="3"/>
  <c r="BK58" i="3"/>
  <c r="AK58" i="3"/>
  <c r="AP58" i="3"/>
  <c r="AI58" i="3"/>
  <c r="BC58" i="3"/>
  <c r="AN58" i="3"/>
  <c r="BD58" i="3"/>
  <c r="AS58" i="3"/>
  <c r="BI58" i="3"/>
  <c r="AH58" i="3"/>
  <c r="AY58" i="3"/>
  <c r="AM58" i="3"/>
  <c r="AR58" i="3"/>
  <c r="AW58" i="3"/>
  <c r="BB58" i="3"/>
  <c r="AQ58" i="3"/>
  <c r="AV58" i="3"/>
  <c r="BA58" i="3"/>
  <c r="BF58" i="3"/>
  <c r="AA19" i="3"/>
  <c r="L19" i="3"/>
  <c r="N19" i="3"/>
  <c r="AA27" i="3"/>
  <c r="L27" i="3"/>
  <c r="N27" i="3"/>
  <c r="AA35" i="3"/>
  <c r="L35" i="3"/>
  <c r="N35" i="3"/>
  <c r="AA43" i="3"/>
  <c r="L43" i="3"/>
  <c r="N43" i="3"/>
  <c r="V51" i="3"/>
  <c r="L51" i="3"/>
  <c r="N51" i="3"/>
  <c r="N12" i="3"/>
  <c r="L12" i="3"/>
  <c r="V20" i="3"/>
  <c r="N20" i="3"/>
  <c r="L20" i="3"/>
  <c r="V28" i="3"/>
  <c r="L28" i="3"/>
  <c r="N28" i="3"/>
  <c r="V36" i="3"/>
  <c r="N36" i="3"/>
  <c r="L36" i="3"/>
  <c r="AA44" i="3"/>
  <c r="N44" i="3"/>
  <c r="L44" i="3"/>
  <c r="AA52" i="3"/>
  <c r="N52" i="3"/>
  <c r="L52" i="3"/>
  <c r="AB13" i="3"/>
  <c r="N13" i="3"/>
  <c r="L13" i="3"/>
  <c r="V25" i="3"/>
  <c r="N25" i="3"/>
  <c r="L25" i="3"/>
  <c r="V33" i="3"/>
  <c r="N33" i="3"/>
  <c r="L33" i="3"/>
  <c r="V37" i="3"/>
  <c r="N37" i="3"/>
  <c r="L37" i="3"/>
  <c r="V41" i="3"/>
  <c r="N41" i="3"/>
  <c r="L41" i="3"/>
  <c r="V45" i="3"/>
  <c r="N45" i="3"/>
  <c r="L45" i="3"/>
  <c r="V49" i="3"/>
  <c r="N49" i="3"/>
  <c r="L49" i="3"/>
  <c r="V53" i="3"/>
  <c r="N53" i="3"/>
  <c r="L53" i="3"/>
  <c r="V57" i="3"/>
  <c r="N57" i="3"/>
  <c r="L57" i="3"/>
  <c r="AB15" i="3"/>
  <c r="L15" i="3"/>
  <c r="N15" i="3"/>
  <c r="V23" i="3"/>
  <c r="L23" i="3"/>
  <c r="N23" i="3"/>
  <c r="V31" i="3"/>
  <c r="L31" i="3"/>
  <c r="N31" i="3"/>
  <c r="V39" i="3"/>
  <c r="L39" i="3"/>
  <c r="N39" i="3"/>
  <c r="V47" i="3"/>
  <c r="L47" i="3"/>
  <c r="N47" i="3"/>
  <c r="AA55" i="3"/>
  <c r="L55" i="3"/>
  <c r="N55" i="3"/>
  <c r="AA16" i="3"/>
  <c r="L16" i="3"/>
  <c r="N16" i="3"/>
  <c r="AC24" i="3"/>
  <c r="N24" i="3"/>
  <c r="L24" i="3"/>
  <c r="AC32" i="3"/>
  <c r="N32" i="3"/>
  <c r="L32" i="3"/>
  <c r="V40" i="3"/>
  <c r="N40" i="3"/>
  <c r="L40" i="3"/>
  <c r="AC48" i="3"/>
  <c r="N48" i="3"/>
  <c r="L48" i="3"/>
  <c r="AC56" i="3"/>
  <c r="N56" i="3"/>
  <c r="L56" i="3"/>
  <c r="Y17" i="3"/>
  <c r="N17" i="3"/>
  <c r="L17" i="3"/>
  <c r="V21" i="3"/>
  <c r="N21" i="3"/>
  <c r="L21" i="3"/>
  <c r="V29" i="3"/>
  <c r="N29" i="3"/>
  <c r="L29" i="3"/>
  <c r="L14" i="3"/>
  <c r="N14" i="3"/>
  <c r="L18" i="3"/>
  <c r="N18" i="3"/>
  <c r="L22" i="3"/>
  <c r="N22" i="3"/>
  <c r="L26" i="3"/>
  <c r="N26" i="3"/>
  <c r="L30" i="3"/>
  <c r="N30" i="3"/>
  <c r="L34" i="3"/>
  <c r="N34" i="3"/>
  <c r="L38" i="3"/>
  <c r="N38" i="3"/>
  <c r="L42" i="3"/>
  <c r="N42" i="3"/>
  <c r="L46" i="3"/>
  <c r="N46" i="3"/>
  <c r="N50" i="3"/>
  <c r="L50" i="3"/>
  <c r="L54" i="3"/>
  <c r="N54" i="3"/>
  <c r="CW10" i="7"/>
  <c r="BU25" i="7"/>
  <c r="CW19" i="7"/>
  <c r="CW12" i="7"/>
  <c r="CW27" i="7"/>
  <c r="BU10" i="7"/>
  <c r="AS27" i="7"/>
  <c r="DY20" i="7"/>
  <c r="DY31" i="7"/>
  <c r="DY25" i="7"/>
  <c r="DY23" i="7"/>
  <c r="DY36" i="7"/>
  <c r="AS12" i="7"/>
  <c r="AS32" i="7"/>
  <c r="AS30" i="7"/>
  <c r="AS20" i="7"/>
  <c r="AS11" i="7"/>
  <c r="FA34" i="7"/>
  <c r="FA24" i="7"/>
  <c r="AS35" i="7"/>
  <c r="BU30" i="7"/>
  <c r="BU32" i="7"/>
  <c r="BU29" i="7"/>
  <c r="BU21" i="7"/>
  <c r="BU13" i="7"/>
  <c r="BU28" i="7"/>
  <c r="CW16" i="7"/>
  <c r="CW28" i="7"/>
  <c r="AS18" i="7"/>
  <c r="AS6" i="7"/>
  <c r="BU18" i="7"/>
  <c r="BU34" i="7"/>
  <c r="CW6" i="7"/>
  <c r="CW36" i="7"/>
  <c r="DY30" i="7"/>
  <c r="FA30" i="7"/>
  <c r="FA11" i="7"/>
  <c r="FA20" i="7"/>
  <c r="FA14" i="7"/>
  <c r="CW24" i="7"/>
  <c r="DY27" i="7"/>
  <c r="FA16" i="7"/>
  <c r="FA12" i="7"/>
  <c r="FA6" i="7"/>
  <c r="DY18" i="7"/>
  <c r="DY11" i="7"/>
  <c r="DY10" i="7"/>
  <c r="DY6" i="7"/>
  <c r="DY17" i="7"/>
  <c r="FA18" i="7"/>
  <c r="FA9" i="7"/>
  <c r="AS24" i="7"/>
  <c r="AS22" i="7"/>
  <c r="AS19" i="7"/>
  <c r="AS14" i="7"/>
  <c r="AS33" i="7"/>
  <c r="AS17" i="7"/>
  <c r="AS9" i="7"/>
  <c r="AS25" i="7"/>
  <c r="AS16" i="7"/>
  <c r="BU36" i="7"/>
  <c r="BU20" i="7"/>
  <c r="BU12" i="7"/>
  <c r="BU16" i="7"/>
  <c r="CW32" i="7"/>
  <c r="CW31" i="7"/>
  <c r="CW20" i="7"/>
  <c r="CW18" i="7"/>
  <c r="CW30" i="7"/>
  <c r="DY12" i="7"/>
  <c r="DY32" i="7"/>
  <c r="DY24" i="7"/>
  <c r="DY28" i="7"/>
  <c r="DY8" i="7"/>
  <c r="FA8" i="7"/>
  <c r="FA32" i="7"/>
  <c r="FA10" i="7"/>
  <c r="FA17" i="7"/>
  <c r="AS36" i="7"/>
  <c r="AS28" i="7"/>
  <c r="AS15" i="7"/>
  <c r="AS34" i="7"/>
  <c r="AS26" i="7"/>
  <c r="AS10" i="7"/>
  <c r="BU24" i="7"/>
  <c r="BU22" i="7"/>
  <c r="BU14" i="7"/>
  <c r="BU26" i="7"/>
  <c r="CW22" i="7"/>
  <c r="CW14" i="7"/>
  <c r="CW35" i="7"/>
  <c r="CW26" i="7"/>
  <c r="CW34" i="7"/>
  <c r="CW11" i="7"/>
  <c r="DY22" i="7"/>
  <c r="DY14" i="7"/>
  <c r="DY34" i="7"/>
  <c r="DY26" i="7"/>
  <c r="DY15" i="7"/>
  <c r="DY9" i="7"/>
  <c r="DY33" i="7"/>
  <c r="DY16" i="7"/>
  <c r="FA36" i="7"/>
  <c r="FA28" i="7"/>
  <c r="FA26" i="7"/>
  <c r="FA22" i="7"/>
  <c r="FA7" i="7"/>
  <c r="CW8" i="7"/>
  <c r="FA13" i="7"/>
  <c r="FA35" i="7"/>
  <c r="FA33" i="7"/>
  <c r="FA31" i="7"/>
  <c r="FA29" i="7"/>
  <c r="FA27" i="7"/>
  <c r="FA25" i="7"/>
  <c r="FA23" i="7"/>
  <c r="FA21" i="7"/>
  <c r="FA19" i="7"/>
  <c r="FA15" i="7"/>
  <c r="DY29" i="7"/>
  <c r="DY35" i="7"/>
  <c r="DY21" i="7"/>
  <c r="DY7" i="7"/>
  <c r="DY19" i="7"/>
  <c r="DY13" i="7"/>
  <c r="CW21" i="7"/>
  <c r="CW13" i="7"/>
  <c r="CW9" i="7"/>
  <c r="CW15" i="7"/>
  <c r="CW25" i="7"/>
  <c r="CW29" i="7"/>
  <c r="CW23" i="7"/>
  <c r="CW33" i="7"/>
  <c r="CW17" i="7"/>
  <c r="BU7" i="7"/>
  <c r="BU35" i="7"/>
  <c r="BU27" i="7"/>
  <c r="BU9" i="7"/>
  <c r="BU31" i="7"/>
  <c r="BU23" i="7"/>
  <c r="BU15" i="7"/>
  <c r="BU19" i="7"/>
  <c r="BU11" i="7"/>
  <c r="BU6" i="7"/>
  <c r="BU17" i="7"/>
  <c r="BU33" i="7"/>
  <c r="AS21" i="7"/>
  <c r="AS31" i="7"/>
  <c r="AS13" i="7"/>
  <c r="AS29" i="7"/>
  <c r="AS23" i="7"/>
  <c r="AGZ37" i="7"/>
  <c r="YJ37" i="7"/>
  <c r="APP37" i="7"/>
  <c r="IF37" i="7"/>
  <c r="UB37" i="7"/>
  <c r="ACR37" i="7"/>
  <c r="ALH37" i="7"/>
  <c r="QV37" i="7"/>
  <c r="AIB37" i="7"/>
  <c r="AYF37" i="7"/>
  <c r="AQR37" i="7"/>
  <c r="AZH37" i="7"/>
  <c r="CV37" i="7"/>
  <c r="P11" i="3" s="1"/>
  <c r="ZL37" i="7"/>
  <c r="ATX37" i="7"/>
  <c r="HD37" i="7"/>
  <c r="LL37" i="7"/>
  <c r="PT37" i="7"/>
  <c r="P16" i="3"/>
  <c r="P24" i="3"/>
  <c r="P32" i="3"/>
  <c r="P40" i="3"/>
  <c r="P48" i="3"/>
  <c r="P56" i="3"/>
  <c r="R16" i="3"/>
  <c r="R24" i="3"/>
  <c r="R32" i="3"/>
  <c r="R40" i="3"/>
  <c r="R48" i="3"/>
  <c r="R56" i="3"/>
  <c r="U16" i="3"/>
  <c r="U20" i="3"/>
  <c r="U24" i="3"/>
  <c r="U28" i="3"/>
  <c r="U32" i="3"/>
  <c r="U36" i="3"/>
  <c r="U40" i="3"/>
  <c r="U44" i="3"/>
  <c r="U48" i="3"/>
  <c r="U52" i="3"/>
  <c r="U56" i="3"/>
  <c r="P17" i="3"/>
  <c r="P25" i="3"/>
  <c r="P33" i="3"/>
  <c r="P41" i="3"/>
  <c r="P49" i="3"/>
  <c r="P57" i="3"/>
  <c r="R17" i="3"/>
  <c r="R25" i="3"/>
  <c r="R33" i="3"/>
  <c r="R41" i="3"/>
  <c r="R49" i="3"/>
  <c r="R57" i="3"/>
  <c r="U13" i="3"/>
  <c r="U17" i="3"/>
  <c r="U21" i="3"/>
  <c r="U25" i="3"/>
  <c r="U29" i="3"/>
  <c r="U33" i="3"/>
  <c r="U37" i="3"/>
  <c r="U41" i="3"/>
  <c r="U45" i="3"/>
  <c r="U49" i="3"/>
  <c r="U53" i="3"/>
  <c r="U57" i="3"/>
  <c r="P12" i="3"/>
  <c r="P20" i="3"/>
  <c r="P28" i="3"/>
  <c r="P36" i="3"/>
  <c r="P44" i="3"/>
  <c r="P52" i="3"/>
  <c r="R12" i="3"/>
  <c r="R20" i="3"/>
  <c r="R28" i="3"/>
  <c r="R36" i="3"/>
  <c r="R44" i="3"/>
  <c r="R52" i="3"/>
  <c r="U14" i="3"/>
  <c r="U18" i="3"/>
  <c r="U22" i="3"/>
  <c r="U26" i="3"/>
  <c r="U30" i="3"/>
  <c r="U34" i="3"/>
  <c r="U38" i="3"/>
  <c r="U42" i="3"/>
  <c r="U46" i="3"/>
  <c r="U50" i="3"/>
  <c r="U54" i="3"/>
  <c r="P13" i="3"/>
  <c r="P21" i="3"/>
  <c r="P29" i="3"/>
  <c r="P37" i="3"/>
  <c r="P45" i="3"/>
  <c r="P53" i="3"/>
  <c r="R13" i="3"/>
  <c r="R21" i="3"/>
  <c r="R29" i="3"/>
  <c r="R37" i="3"/>
  <c r="R45" i="3"/>
  <c r="R53" i="3"/>
  <c r="U15" i="3"/>
  <c r="U19" i="3"/>
  <c r="U23" i="3"/>
  <c r="U27" i="3"/>
  <c r="U31" i="3"/>
  <c r="U35" i="3"/>
  <c r="U39" i="3"/>
  <c r="U43" i="3"/>
  <c r="U47" i="3"/>
  <c r="U51" i="3"/>
  <c r="U55" i="3"/>
  <c r="P14" i="3"/>
  <c r="P18" i="3"/>
  <c r="P22" i="3"/>
  <c r="P26" i="3"/>
  <c r="P30" i="3"/>
  <c r="P34" i="3"/>
  <c r="P38" i="3"/>
  <c r="P42" i="3"/>
  <c r="P46" i="3"/>
  <c r="P50" i="3"/>
  <c r="P54" i="3"/>
  <c r="R14" i="3"/>
  <c r="R18" i="3"/>
  <c r="R22" i="3"/>
  <c r="R26" i="3"/>
  <c r="R30" i="3"/>
  <c r="R34" i="3"/>
  <c r="R38" i="3"/>
  <c r="R42" i="3"/>
  <c r="R46" i="3"/>
  <c r="R50" i="3"/>
  <c r="R54" i="3"/>
  <c r="P15" i="3"/>
  <c r="P19" i="3"/>
  <c r="P23" i="3"/>
  <c r="P27" i="3"/>
  <c r="P31" i="3"/>
  <c r="P35" i="3"/>
  <c r="P39" i="3"/>
  <c r="P43" i="3"/>
  <c r="P47" i="3"/>
  <c r="P51" i="3"/>
  <c r="P55" i="3"/>
  <c r="R15" i="3"/>
  <c r="R19" i="3"/>
  <c r="R23" i="3"/>
  <c r="R27" i="3"/>
  <c r="R31" i="3"/>
  <c r="R35" i="3"/>
  <c r="R39" i="3"/>
  <c r="R43" i="3"/>
  <c r="R47" i="3"/>
  <c r="R51" i="3"/>
  <c r="R55" i="3"/>
  <c r="BT37" i="7"/>
  <c r="P10" i="3" s="1"/>
  <c r="AC28" i="3"/>
  <c r="AC44" i="3"/>
  <c r="Y16" i="3"/>
  <c r="AA32" i="3"/>
  <c r="AA48" i="3"/>
  <c r="AC20" i="3"/>
  <c r="AC36" i="3"/>
  <c r="AC52" i="3"/>
  <c r="AA24" i="3"/>
  <c r="AA40" i="3"/>
  <c r="AA56" i="3"/>
  <c r="AC13" i="3"/>
  <c r="AC17" i="3"/>
  <c r="AC29" i="3"/>
  <c r="AA33" i="3"/>
  <c r="AC45" i="3"/>
  <c r="AA49" i="3"/>
  <c r="AD13" i="3"/>
  <c r="AD17" i="3"/>
  <c r="AA21" i="3"/>
  <c r="AA28" i="3"/>
  <c r="AA31" i="3"/>
  <c r="AC33" i="3"/>
  <c r="AA37" i="3"/>
  <c r="AC40" i="3"/>
  <c r="AA47" i="3"/>
  <c r="AC49" i="3"/>
  <c r="AA53" i="3"/>
  <c r="X13" i="3"/>
  <c r="X15" i="3"/>
  <c r="V17" i="3"/>
  <c r="AC21" i="3"/>
  <c r="AA25" i="3"/>
  <c r="AC37" i="3"/>
  <c r="AA41" i="3"/>
  <c r="AA51" i="3"/>
  <c r="AC53" i="3"/>
  <c r="AA57" i="3"/>
  <c r="Y13" i="3"/>
  <c r="AC15" i="3"/>
  <c r="X17" i="3"/>
  <c r="AA20" i="3"/>
  <c r="AA23" i="3"/>
  <c r="AC25" i="3"/>
  <c r="AA29" i="3"/>
  <c r="AA36" i="3"/>
  <c r="AA39" i="3"/>
  <c r="AC41" i="3"/>
  <c r="AA45" i="3"/>
  <c r="AC57" i="3"/>
  <c r="AD18" i="3"/>
  <c r="Y18" i="3"/>
  <c r="AB18" i="3"/>
  <c r="W18" i="3"/>
  <c r="X18" i="3"/>
  <c r="AC18" i="3"/>
  <c r="AA18" i="3"/>
  <c r="V18" i="3"/>
  <c r="AD26" i="3"/>
  <c r="Y26" i="3"/>
  <c r="AB26" i="3"/>
  <c r="W26" i="3"/>
  <c r="X26" i="3"/>
  <c r="AC26" i="3"/>
  <c r="V26" i="3"/>
  <c r="AA26" i="3"/>
  <c r="AD34" i="3"/>
  <c r="Y34" i="3"/>
  <c r="AB34" i="3"/>
  <c r="W34" i="3"/>
  <c r="X34" i="3"/>
  <c r="V34" i="3"/>
  <c r="AC34" i="3"/>
  <c r="AA34" i="3"/>
  <c r="AD42" i="3"/>
  <c r="Y42" i="3"/>
  <c r="AB42" i="3"/>
  <c r="W42" i="3"/>
  <c r="X42" i="3"/>
  <c r="AC42" i="3"/>
  <c r="AA42" i="3"/>
  <c r="V42" i="3"/>
  <c r="AD50" i="3"/>
  <c r="Y50" i="3"/>
  <c r="AB50" i="3"/>
  <c r="W50" i="3"/>
  <c r="X50" i="3"/>
  <c r="AA50" i="3"/>
  <c r="V50" i="3"/>
  <c r="AC50" i="3"/>
  <c r="AB14" i="3"/>
  <c r="W14" i="3"/>
  <c r="Y14" i="3"/>
  <c r="X14" i="3"/>
  <c r="AA14" i="3"/>
  <c r="V14" i="3"/>
  <c r="AD14" i="3"/>
  <c r="AC14" i="3"/>
  <c r="AD22" i="3"/>
  <c r="Y22" i="3"/>
  <c r="AB22" i="3"/>
  <c r="W22" i="3"/>
  <c r="X22" i="3"/>
  <c r="AC22" i="3"/>
  <c r="AA22" i="3"/>
  <c r="V22" i="3"/>
  <c r="AD30" i="3"/>
  <c r="Y30" i="3"/>
  <c r="AB30" i="3"/>
  <c r="W30" i="3"/>
  <c r="X30" i="3"/>
  <c r="AC30" i="3"/>
  <c r="V30" i="3"/>
  <c r="AA30" i="3"/>
  <c r="AD38" i="3"/>
  <c r="Y38" i="3"/>
  <c r="AB38" i="3"/>
  <c r="W38" i="3"/>
  <c r="X38" i="3"/>
  <c r="AC38" i="3"/>
  <c r="AA38" i="3"/>
  <c r="V38" i="3"/>
  <c r="AD46" i="3"/>
  <c r="Y46" i="3"/>
  <c r="AB46" i="3"/>
  <c r="W46" i="3"/>
  <c r="X46" i="3"/>
  <c r="V46" i="3"/>
  <c r="AC46" i="3"/>
  <c r="AA46" i="3"/>
  <c r="AD54" i="3"/>
  <c r="Y54" i="3"/>
  <c r="AB54" i="3"/>
  <c r="W54" i="3"/>
  <c r="X54" i="3"/>
  <c r="AC54" i="3"/>
  <c r="V54" i="3"/>
  <c r="AA54" i="3"/>
  <c r="AD19" i="3"/>
  <c r="Y19" i="3"/>
  <c r="AB19" i="3"/>
  <c r="W19" i="3"/>
  <c r="AD27" i="3"/>
  <c r="Y27" i="3"/>
  <c r="AB27" i="3"/>
  <c r="W27" i="3"/>
  <c r="AD35" i="3"/>
  <c r="Y35" i="3"/>
  <c r="AB35" i="3"/>
  <c r="W35" i="3"/>
  <c r="AD43" i="3"/>
  <c r="Y43" i="3"/>
  <c r="AB43" i="3"/>
  <c r="W43" i="3"/>
  <c r="AD55" i="3"/>
  <c r="Y55" i="3"/>
  <c r="AB55" i="3"/>
  <c r="W55" i="3"/>
  <c r="Y15" i="3"/>
  <c r="AD15" i="3"/>
  <c r="AC19" i="3"/>
  <c r="AC23" i="3"/>
  <c r="AC27" i="3"/>
  <c r="AC39" i="3"/>
  <c r="AC55" i="3"/>
  <c r="AB16" i="3"/>
  <c r="W16" i="3"/>
  <c r="AD24" i="3"/>
  <c r="Y24" i="3"/>
  <c r="AB24" i="3"/>
  <c r="W24" i="3"/>
  <c r="AD32" i="3"/>
  <c r="Y32" i="3"/>
  <c r="AB32" i="3"/>
  <c r="W32" i="3"/>
  <c r="AD44" i="3"/>
  <c r="Y44" i="3"/>
  <c r="AB44" i="3"/>
  <c r="W44" i="3"/>
  <c r="AD48" i="3"/>
  <c r="Y48" i="3"/>
  <c r="AB48" i="3"/>
  <c r="W48" i="3"/>
  <c r="AD52" i="3"/>
  <c r="Y52" i="3"/>
  <c r="AB52" i="3"/>
  <c r="W52" i="3"/>
  <c r="AD56" i="3"/>
  <c r="Y56" i="3"/>
  <c r="AB56" i="3"/>
  <c r="W56" i="3"/>
  <c r="V13" i="3"/>
  <c r="AA13" i="3"/>
  <c r="V15" i="3"/>
  <c r="AA15" i="3"/>
  <c r="V16" i="3"/>
  <c r="AC16" i="3"/>
  <c r="V19" i="3"/>
  <c r="V24" i="3"/>
  <c r="V27" i="3"/>
  <c r="V32" i="3"/>
  <c r="V35" i="3"/>
  <c r="V43" i="3"/>
  <c r="V44" i="3"/>
  <c r="V48" i="3"/>
  <c r="V52" i="3"/>
  <c r="V55" i="3"/>
  <c r="V56" i="3"/>
  <c r="AD23" i="3"/>
  <c r="Y23" i="3"/>
  <c r="AB23" i="3"/>
  <c r="W23" i="3"/>
  <c r="AD31" i="3"/>
  <c r="Y31" i="3"/>
  <c r="AB31" i="3"/>
  <c r="W31" i="3"/>
  <c r="AD39" i="3"/>
  <c r="Y39" i="3"/>
  <c r="AB39" i="3"/>
  <c r="W39" i="3"/>
  <c r="AD47" i="3"/>
  <c r="Y47" i="3"/>
  <c r="AB47" i="3"/>
  <c r="W47" i="3"/>
  <c r="AD51" i="3"/>
  <c r="Y51" i="3"/>
  <c r="AB51" i="3"/>
  <c r="W51" i="3"/>
  <c r="AC31" i="3"/>
  <c r="AC35" i="3"/>
  <c r="AC43" i="3"/>
  <c r="AC47" i="3"/>
  <c r="AC51" i="3"/>
  <c r="AD20" i="3"/>
  <c r="Y20" i="3"/>
  <c r="AB20" i="3"/>
  <c r="W20" i="3"/>
  <c r="AD28" i="3"/>
  <c r="Y28" i="3"/>
  <c r="AB28" i="3"/>
  <c r="W28" i="3"/>
  <c r="AD36" i="3"/>
  <c r="Y36" i="3"/>
  <c r="AB36" i="3"/>
  <c r="W36" i="3"/>
  <c r="AD40" i="3"/>
  <c r="Y40" i="3"/>
  <c r="AB40" i="3"/>
  <c r="W40" i="3"/>
  <c r="AB17" i="3"/>
  <c r="W17" i="3"/>
  <c r="AD21" i="3"/>
  <c r="Y21" i="3"/>
  <c r="AB21" i="3"/>
  <c r="W21" i="3"/>
  <c r="AD25" i="3"/>
  <c r="Y25" i="3"/>
  <c r="AB25" i="3"/>
  <c r="W25" i="3"/>
  <c r="AD29" i="3"/>
  <c r="Y29" i="3"/>
  <c r="AB29" i="3"/>
  <c r="W29" i="3"/>
  <c r="AD33" i="3"/>
  <c r="Y33" i="3"/>
  <c r="AB33" i="3"/>
  <c r="W33" i="3"/>
  <c r="AD37" i="3"/>
  <c r="Y37" i="3"/>
  <c r="AB37" i="3"/>
  <c r="W37" i="3"/>
  <c r="AD41" i="3"/>
  <c r="Y41" i="3"/>
  <c r="AB41" i="3"/>
  <c r="W41" i="3"/>
  <c r="AD45" i="3"/>
  <c r="Y45" i="3"/>
  <c r="AB45" i="3"/>
  <c r="W45" i="3"/>
  <c r="AD49" i="3"/>
  <c r="Y49" i="3"/>
  <c r="AB49" i="3"/>
  <c r="W49" i="3"/>
  <c r="AD53" i="3"/>
  <c r="Y53" i="3"/>
  <c r="AB53" i="3"/>
  <c r="W53" i="3"/>
  <c r="AD57" i="3"/>
  <c r="Y57" i="3"/>
  <c r="AB57" i="3"/>
  <c r="W57" i="3"/>
  <c r="W13" i="3"/>
  <c r="W15" i="3"/>
  <c r="X16" i="3"/>
  <c r="AD16" i="3"/>
  <c r="AA17" i="3"/>
  <c r="X19" i="3"/>
  <c r="X20" i="3"/>
  <c r="X21" i="3"/>
  <c r="X23" i="3"/>
  <c r="X24" i="3"/>
  <c r="X25" i="3"/>
  <c r="X27" i="3"/>
  <c r="X28" i="3"/>
  <c r="X29" i="3"/>
  <c r="X31" i="3"/>
  <c r="X32" i="3"/>
  <c r="X33" i="3"/>
  <c r="X35" i="3"/>
  <c r="X36" i="3"/>
  <c r="X37" i="3"/>
  <c r="X39" i="3"/>
  <c r="X40" i="3"/>
  <c r="X41" i="3"/>
  <c r="X43" i="3"/>
  <c r="X44" i="3"/>
  <c r="X45" i="3"/>
  <c r="X47" i="3"/>
  <c r="X48" i="3"/>
  <c r="X49" i="3"/>
  <c r="X51" i="3"/>
  <c r="X52" i="3"/>
  <c r="X53" i="3"/>
  <c r="X55" i="3"/>
  <c r="X56" i="3"/>
  <c r="X57" i="3"/>
  <c r="DX37" i="7"/>
  <c r="MN37" i="7"/>
  <c r="VD37" i="7"/>
  <c r="ADT37" i="7"/>
  <c r="AMJ37" i="7"/>
  <c r="AUZ37" i="7"/>
  <c r="GB37" i="7"/>
  <c r="JH37" i="7"/>
  <c r="OR37" i="7"/>
  <c r="RX37" i="7"/>
  <c r="XH37" i="7"/>
  <c r="AAN37" i="7"/>
  <c r="AFX37" i="7"/>
  <c r="AJD37" i="7"/>
  <c r="AON37" i="7"/>
  <c r="ART37" i="7"/>
  <c r="AXD37" i="7"/>
  <c r="BAJ37" i="7"/>
  <c r="EZ37" i="7"/>
  <c r="KJ37" i="7"/>
  <c r="NP37" i="7"/>
  <c r="SZ37" i="7"/>
  <c r="WF37" i="7"/>
  <c r="ABP37" i="7"/>
  <c r="AEV37" i="7"/>
  <c r="AKF37" i="7"/>
  <c r="ANL37" i="7"/>
  <c r="ASV37" i="7"/>
  <c r="AWB37" i="7"/>
  <c r="BBL37" i="7"/>
  <c r="AQ16" i="3"/>
  <c r="AK33" i="3"/>
  <c r="BC37" i="3"/>
  <c r="BB41" i="3"/>
  <c r="BI45" i="3"/>
  <c r="AT49" i="3"/>
  <c r="AL53" i="3"/>
  <c r="BI25" i="3"/>
  <c r="BK14" i="3"/>
  <c r="BG13" i="3"/>
  <c r="BG21" i="3"/>
  <c r="BI29" i="3"/>
  <c r="AH15" i="3"/>
  <c r="BB19" i="3"/>
  <c r="BA23" i="3"/>
  <c r="BJ27" i="3"/>
  <c r="BK31" i="3"/>
  <c r="AN35" i="3"/>
  <c r="AJ39" i="3"/>
  <c r="BC43" i="3"/>
  <c r="BF47" i="3"/>
  <c r="BE51" i="3"/>
  <c r="AN55" i="3"/>
  <c r="BK57" i="3"/>
  <c r="AR18" i="3"/>
  <c r="BH22" i="3"/>
  <c r="AP26" i="3"/>
  <c r="AO30" i="3"/>
  <c r="AJ34" i="3"/>
  <c r="BH38" i="3"/>
  <c r="AZ42" i="3"/>
  <c r="BJ46" i="3"/>
  <c r="AY50" i="3"/>
  <c r="AQ54" i="3"/>
  <c r="AP14" i="3"/>
  <c r="AR21" i="3"/>
  <c r="BH53" i="3"/>
  <c r="AX14" i="3"/>
  <c r="AY16" i="3"/>
  <c r="AL12" i="3"/>
  <c r="BI16" i="3"/>
  <c r="BF24" i="3"/>
  <c r="BC48" i="3"/>
  <c r="BD14" i="3"/>
  <c r="BJ16" i="3"/>
  <c r="AO45" i="3"/>
  <c r="AK14" i="3"/>
  <c r="AH16" i="3"/>
  <c r="AZ12" i="3"/>
  <c r="BE18" i="3"/>
  <c r="AM13" i="3"/>
  <c r="AI16" i="3"/>
  <c r="AR16" i="3"/>
  <c r="BC16" i="3"/>
  <c r="BF18" i="3"/>
  <c r="AW13" i="3"/>
  <c r="AR14" i="3"/>
  <c r="BF14" i="3"/>
  <c r="AL16" i="3"/>
  <c r="AV16" i="3"/>
  <c r="BD16" i="3"/>
  <c r="AP18" i="3"/>
  <c r="AT19" i="3"/>
  <c r="BC23" i="3"/>
  <c r="BB33" i="3"/>
  <c r="AM39" i="3"/>
  <c r="G16" i="3"/>
  <c r="G14" i="3"/>
  <c r="AH14" i="3"/>
  <c r="AW14" i="3"/>
  <c r="AN16" i="3"/>
  <c r="AX16" i="3"/>
  <c r="BG16" i="3"/>
  <c r="BG19" i="3"/>
  <c r="AU25" i="3"/>
  <c r="AV35" i="3"/>
  <c r="AI43" i="3"/>
  <c r="AL55" i="3"/>
  <c r="BH20" i="3"/>
  <c r="AR20" i="3"/>
  <c r="AQ20" i="3"/>
  <c r="BJ28" i="3"/>
  <c r="AZ28" i="3"/>
  <c r="AM28" i="3"/>
  <c r="AY28" i="3"/>
  <c r="BG32" i="3"/>
  <c r="AH32" i="3"/>
  <c r="BC32" i="3"/>
  <c r="BD40" i="3"/>
  <c r="AJ40" i="3"/>
  <c r="AV40" i="3"/>
  <c r="BG52" i="3"/>
  <c r="AT52" i="3"/>
  <c r="AX56" i="3"/>
  <c r="BK56" i="3"/>
  <c r="BF20" i="3"/>
  <c r="BI12" i="3"/>
  <c r="BK12" i="3"/>
  <c r="BD12" i="3"/>
  <c r="AV12" i="3"/>
  <c r="AP12" i="3"/>
  <c r="AI12" i="3"/>
  <c r="BJ12" i="3"/>
  <c r="BB12" i="3"/>
  <c r="AU12" i="3"/>
  <c r="AN12" i="3"/>
  <c r="BD17" i="3"/>
  <c r="BI17" i="3"/>
  <c r="BJ21" i="3"/>
  <c r="BE21" i="3"/>
  <c r="AW21" i="3"/>
  <c r="AQ21" i="3"/>
  <c r="AJ21" i="3"/>
  <c r="BH21" i="3"/>
  <c r="BK21" i="3"/>
  <c r="BC21" i="3"/>
  <c r="AV21" i="3"/>
  <c r="AO21" i="3"/>
  <c r="BJ29" i="3"/>
  <c r="BH29" i="3"/>
  <c r="AZ29" i="3"/>
  <c r="AS29" i="3"/>
  <c r="AM29" i="3"/>
  <c r="BK29" i="3"/>
  <c r="BD29" i="3"/>
  <c r="AW29" i="3"/>
  <c r="AO29" i="3"/>
  <c r="AI29" i="3"/>
  <c r="BE29" i="3"/>
  <c r="AY29" i="3"/>
  <c r="AR29" i="3"/>
  <c r="AJ29" i="3"/>
  <c r="BI37" i="3"/>
  <c r="BK37" i="3"/>
  <c r="BA37" i="3"/>
  <c r="AQ37" i="3"/>
  <c r="AH37" i="3"/>
  <c r="BF37" i="3"/>
  <c r="AW37" i="3"/>
  <c r="AL37" i="3"/>
  <c r="BG37" i="3"/>
  <c r="AX37" i="3"/>
  <c r="AP37" i="3"/>
  <c r="BG41" i="3"/>
  <c r="BJ41" i="3"/>
  <c r="AY41" i="3"/>
  <c r="AP41" i="3"/>
  <c r="BE41" i="3"/>
  <c r="AU41" i="3"/>
  <c r="AK41" i="3"/>
  <c r="BF41" i="3"/>
  <c r="AW41" i="3"/>
  <c r="AO41" i="3"/>
  <c r="BJ49" i="3"/>
  <c r="BC49" i="3"/>
  <c r="AN49" i="3"/>
  <c r="AX49" i="3"/>
  <c r="AM49" i="3"/>
  <c r="BH49" i="3"/>
  <c r="AV49" i="3"/>
  <c r="AI49" i="3"/>
  <c r="BF57" i="3"/>
  <c r="BJ57" i="3"/>
  <c r="AU57" i="3"/>
  <c r="AI57" i="3"/>
  <c r="BB57" i="3"/>
  <c r="AP57" i="3"/>
  <c r="BD57" i="3"/>
  <c r="AQ57" i="3"/>
  <c r="AQ12" i="3"/>
  <c r="BF12" i="3"/>
  <c r="AU17" i="3"/>
  <c r="BA25" i="3"/>
  <c r="AN29" i="3"/>
  <c r="AQ32" i="3"/>
  <c r="BK41" i="3"/>
  <c r="AX45" i="3"/>
  <c r="BD49" i="3"/>
  <c r="G12" i="3"/>
  <c r="BF15" i="3"/>
  <c r="BK15" i="3"/>
  <c r="BK18" i="3"/>
  <c r="BJ18" i="3"/>
  <c r="BB18" i="3"/>
  <c r="AV18" i="3"/>
  <c r="AO18" i="3"/>
  <c r="BH18" i="3"/>
  <c r="BA18" i="3"/>
  <c r="AT18" i="3"/>
  <c r="AL18" i="3"/>
  <c r="G18" i="3"/>
  <c r="AT12" i="3"/>
  <c r="BG12" i="3"/>
  <c r="AW15" i="3"/>
  <c r="AJ18" i="3"/>
  <c r="AW18" i="3"/>
  <c r="AK21" i="3"/>
  <c r="AZ21" i="3"/>
  <c r="AU29" i="3"/>
  <c r="AK37" i="3"/>
  <c r="AI41" i="3"/>
  <c r="AJ57" i="3"/>
  <c r="BJ24" i="3"/>
  <c r="AZ24" i="3"/>
  <c r="AL24" i="3"/>
  <c r="AQ24" i="3"/>
  <c r="BA36" i="3"/>
  <c r="AT36" i="3"/>
  <c r="AZ36" i="3"/>
  <c r="BB44" i="3"/>
  <c r="AL44" i="3"/>
  <c r="BJ25" i="3"/>
  <c r="BG25" i="3"/>
  <c r="AZ25" i="3"/>
  <c r="AS25" i="3"/>
  <c r="AK25" i="3"/>
  <c r="BK25" i="3"/>
  <c r="BD25" i="3"/>
  <c r="AV25" i="3"/>
  <c r="AO25" i="3"/>
  <c r="AI25" i="3"/>
  <c r="BE25" i="3"/>
  <c r="AY25" i="3"/>
  <c r="AQ25" i="3"/>
  <c r="AJ25" i="3"/>
  <c r="BJ33" i="3"/>
  <c r="BI33" i="3"/>
  <c r="AY33" i="3"/>
  <c r="AQ33" i="3"/>
  <c r="AI33" i="3"/>
  <c r="BE33" i="3"/>
  <c r="AT33" i="3"/>
  <c r="AM33" i="3"/>
  <c r="BG33" i="3"/>
  <c r="AX33" i="3"/>
  <c r="AN33" i="3"/>
  <c r="BF45" i="3"/>
  <c r="BE45" i="3"/>
  <c r="AU45" i="3"/>
  <c r="AM45" i="3"/>
  <c r="BK45" i="3"/>
  <c r="BC45" i="3"/>
  <c r="AT45" i="3"/>
  <c r="AI45" i="3"/>
  <c r="BJ45" i="3"/>
  <c r="BA45" i="3"/>
  <c r="AP45" i="3"/>
  <c r="AH45" i="3"/>
  <c r="BB53" i="3"/>
  <c r="BG53" i="3"/>
  <c r="AU53" i="3"/>
  <c r="BF53" i="3"/>
  <c r="AQ53" i="3"/>
  <c r="AZ53" i="3"/>
  <c r="AM53" i="3"/>
  <c r="BG20" i="3"/>
  <c r="AU21" i="3"/>
  <c r="AJ12" i="3"/>
  <c r="AY12" i="3"/>
  <c r="AK18" i="3"/>
  <c r="AZ18" i="3"/>
  <c r="AM21" i="3"/>
  <c r="BA21" i="3"/>
  <c r="AN25" i="3"/>
  <c r="AJ28" i="3"/>
  <c r="BC29" i="3"/>
  <c r="AS33" i="3"/>
  <c r="AS37" i="3"/>
  <c r="AQ41" i="3"/>
  <c r="BI44" i="3"/>
  <c r="AS48" i="3"/>
  <c r="AX53" i="3"/>
  <c r="AY57" i="3"/>
  <c r="BH13" i="3"/>
  <c r="AL14" i="3"/>
  <c r="AS14" i="3"/>
  <c r="BA14" i="3"/>
  <c r="BH14" i="3"/>
  <c r="AM16" i="3"/>
  <c r="AT16" i="3"/>
  <c r="BB16" i="3"/>
  <c r="BH16" i="3"/>
  <c r="AM27" i="3"/>
  <c r="AQ31" i="3"/>
  <c r="BF51" i="3"/>
  <c r="AN14" i="3"/>
  <c r="AV14" i="3"/>
  <c r="BB14" i="3"/>
  <c r="BI14" i="3"/>
  <c r="AO23" i="3"/>
  <c r="BB27" i="3"/>
  <c r="BH47" i="3"/>
  <c r="BD22" i="3"/>
  <c r="AW26" i="3"/>
  <c r="AZ30" i="3"/>
  <c r="BB46" i="3"/>
  <c r="AU19" i="3"/>
  <c r="BJ19" i="3"/>
  <c r="AY34" i="3"/>
  <c r="BA35" i="3"/>
  <c r="AQ13" i="3"/>
  <c r="BA13" i="3"/>
  <c r="AK15" i="3"/>
  <c r="AH22" i="3"/>
  <c r="BJ22" i="3"/>
  <c r="AT23" i="3"/>
  <c r="BI23" i="3"/>
  <c r="BD26" i="3"/>
  <c r="AO27" i="3"/>
  <c r="BC27" i="3"/>
  <c r="BJ30" i="3"/>
  <c r="BA31" i="3"/>
  <c r="AM38" i="3"/>
  <c r="AY39" i="3"/>
  <c r="AK51" i="3"/>
  <c r="G13" i="3"/>
  <c r="G15" i="3"/>
  <c r="G17" i="3"/>
  <c r="AR13" i="3"/>
  <c r="BC13" i="3"/>
  <c r="AX15" i="3"/>
  <c r="AI17" i="3"/>
  <c r="AW17" i="3"/>
  <c r="BK17" i="3"/>
  <c r="AN43" i="3"/>
  <c r="AL47" i="3"/>
  <c r="AP15" i="3"/>
  <c r="BC15" i="3"/>
  <c r="AN17" i="3"/>
  <c r="BC17" i="3"/>
  <c r="AL19" i="3"/>
  <c r="BA19" i="3"/>
  <c r="AJ20" i="3"/>
  <c r="AX20" i="3"/>
  <c r="AO22" i="3"/>
  <c r="AH23" i="3"/>
  <c r="AU23" i="3"/>
  <c r="BJ23" i="3"/>
  <c r="AT24" i="3"/>
  <c r="BG24" i="3"/>
  <c r="AH26" i="3"/>
  <c r="AT27" i="3"/>
  <c r="BI27" i="3"/>
  <c r="AR28" i="3"/>
  <c r="BF28" i="3"/>
  <c r="BB31" i="3"/>
  <c r="AR32" i="3"/>
  <c r="AI35" i="3"/>
  <c r="BK35" i="3"/>
  <c r="BH36" i="3"/>
  <c r="BB38" i="3"/>
  <c r="AZ39" i="3"/>
  <c r="AX40" i="3"/>
  <c r="AL42" i="3"/>
  <c r="AW43" i="3"/>
  <c r="AT44" i="3"/>
  <c r="AO47" i="3"/>
  <c r="AW48" i="3"/>
  <c r="AO51" i="3"/>
  <c r="AU52" i="3"/>
  <c r="AI56" i="3"/>
  <c r="AH12" i="3"/>
  <c r="AM12" i="3"/>
  <c r="AR12" i="3"/>
  <c r="AX12" i="3"/>
  <c r="BC12" i="3"/>
  <c r="BH12" i="3"/>
  <c r="AK13" i="3"/>
  <c r="AV13" i="3"/>
  <c r="AJ14" i="3"/>
  <c r="AO14" i="3"/>
  <c r="AT14" i="3"/>
  <c r="AZ14" i="3"/>
  <c r="BE14" i="3"/>
  <c r="BJ14" i="3"/>
  <c r="AQ15" i="3"/>
  <c r="AJ16" i="3"/>
  <c r="AP16" i="3"/>
  <c r="AU16" i="3"/>
  <c r="AZ16" i="3"/>
  <c r="BF16" i="3"/>
  <c r="BK16" i="3"/>
  <c r="AO17" i="3"/>
  <c r="AH18" i="3"/>
  <c r="AN18" i="3"/>
  <c r="AS18" i="3"/>
  <c r="AX18" i="3"/>
  <c r="BD18" i="3"/>
  <c r="BI18" i="3"/>
  <c r="AO19" i="3"/>
  <c r="AL20" i="3"/>
  <c r="AZ20" i="3"/>
  <c r="AI21" i="3"/>
  <c r="AN21" i="3"/>
  <c r="AS21" i="3"/>
  <c r="AY21" i="3"/>
  <c r="BD21" i="3"/>
  <c r="BI21" i="3"/>
  <c r="AW22" i="3"/>
  <c r="AM23" i="3"/>
  <c r="AJ24" i="3"/>
  <c r="AY24" i="3"/>
  <c r="AM25" i="3"/>
  <c r="AR25" i="3"/>
  <c r="AW25" i="3"/>
  <c r="BC25" i="3"/>
  <c r="BH25" i="3"/>
  <c r="AH27" i="3"/>
  <c r="AW27" i="3"/>
  <c r="AT28" i="3"/>
  <c r="BH28" i="3"/>
  <c r="AK29" i="3"/>
  <c r="AQ29" i="3"/>
  <c r="AV29" i="3"/>
  <c r="BA29" i="3"/>
  <c r="BG29" i="3"/>
  <c r="AP31" i="3"/>
  <c r="BB32" i="3"/>
  <c r="AJ33" i="3"/>
  <c r="AO33" i="3"/>
  <c r="AW33" i="3"/>
  <c r="BC33" i="3"/>
  <c r="AK36" i="3"/>
  <c r="AM37" i="3"/>
  <c r="AU37" i="3"/>
  <c r="BB37" i="3"/>
  <c r="AH40" i="3"/>
  <c r="BJ40" i="3"/>
  <c r="AL41" i="3"/>
  <c r="AT41" i="3"/>
  <c r="BA41" i="3"/>
  <c r="AZ44" i="3"/>
  <c r="AK45" i="3"/>
  <c r="AS45" i="3"/>
  <c r="AY45" i="3"/>
  <c r="AN46" i="3"/>
  <c r="AH49" i="3"/>
  <c r="AQ49" i="3"/>
  <c r="BB49" i="3"/>
  <c r="AJ53" i="3"/>
  <c r="AR53" i="3"/>
  <c r="AN54" i="3"/>
  <c r="AK56" i="3"/>
  <c r="AN57" i="3"/>
  <c r="AV57" i="3"/>
  <c r="BK30" i="3"/>
  <c r="BG30" i="3"/>
  <c r="BC30" i="3"/>
  <c r="AY30" i="3"/>
  <c r="AU30" i="3"/>
  <c r="AQ30" i="3"/>
  <c r="AM30" i="3"/>
  <c r="AI30" i="3"/>
  <c r="BI30" i="3"/>
  <c r="BD30" i="3"/>
  <c r="AX30" i="3"/>
  <c r="AS30" i="3"/>
  <c r="AN30" i="3"/>
  <c r="AH30" i="3"/>
  <c r="BH30" i="3"/>
  <c r="BB30" i="3"/>
  <c r="AW30" i="3"/>
  <c r="AR30" i="3"/>
  <c r="AL30" i="3"/>
  <c r="BI42" i="3"/>
  <c r="BE42" i="3"/>
  <c r="BA42" i="3"/>
  <c r="AW42" i="3"/>
  <c r="AS42" i="3"/>
  <c r="AO42" i="3"/>
  <c r="AK42" i="3"/>
  <c r="BJ42" i="3"/>
  <c r="BD42" i="3"/>
  <c r="AY42" i="3"/>
  <c r="AT42" i="3"/>
  <c r="AN42" i="3"/>
  <c r="AI42" i="3"/>
  <c r="BK42" i="3"/>
  <c r="BC42" i="3"/>
  <c r="AV42" i="3"/>
  <c r="AP42" i="3"/>
  <c r="AH42" i="3"/>
  <c r="BH42" i="3"/>
  <c r="BB42" i="3"/>
  <c r="AU42" i="3"/>
  <c r="AM42" i="3"/>
  <c r="BJ50" i="3"/>
  <c r="BF50" i="3"/>
  <c r="BB50" i="3"/>
  <c r="AX50" i="3"/>
  <c r="AT50" i="3"/>
  <c r="AP50" i="3"/>
  <c r="AL50" i="3"/>
  <c r="AH50" i="3"/>
  <c r="BG50" i="3"/>
  <c r="BA50" i="3"/>
  <c r="AV50" i="3"/>
  <c r="AQ50" i="3"/>
  <c r="AK50" i="3"/>
  <c r="BK50" i="3"/>
  <c r="BD50" i="3"/>
  <c r="AW50" i="3"/>
  <c r="AO50" i="3"/>
  <c r="AI50" i="3"/>
  <c r="BE50" i="3"/>
  <c r="AU50" i="3"/>
  <c r="AM50" i="3"/>
  <c r="BC50" i="3"/>
  <c r="AS50" i="3"/>
  <c r="AJ50" i="3"/>
  <c r="AJ22" i="3"/>
  <c r="AR22" i="3"/>
  <c r="AX22" i="3"/>
  <c r="BE22" i="3"/>
  <c r="AP30" i="3"/>
  <c r="BA30" i="3"/>
  <c r="AZ50" i="3"/>
  <c r="BK26" i="3"/>
  <c r="BG26" i="3"/>
  <c r="BC26" i="3"/>
  <c r="AY26" i="3"/>
  <c r="AU26" i="3"/>
  <c r="AQ26" i="3"/>
  <c r="AM26" i="3"/>
  <c r="AI26" i="3"/>
  <c r="BJ26" i="3"/>
  <c r="BE26" i="3"/>
  <c r="AZ26" i="3"/>
  <c r="AT26" i="3"/>
  <c r="AO26" i="3"/>
  <c r="AJ26" i="3"/>
  <c r="BI34" i="3"/>
  <c r="BE34" i="3"/>
  <c r="BA34" i="3"/>
  <c r="AW34" i="3"/>
  <c r="AS34" i="3"/>
  <c r="AO34" i="3"/>
  <c r="AK34" i="3"/>
  <c r="BG34" i="3"/>
  <c r="BB34" i="3"/>
  <c r="AV34" i="3"/>
  <c r="AQ34" i="3"/>
  <c r="AL34" i="3"/>
  <c r="BJ34" i="3"/>
  <c r="BC34" i="3"/>
  <c r="AU34" i="3"/>
  <c r="AN34" i="3"/>
  <c r="AH34" i="3"/>
  <c r="BH34" i="3"/>
  <c r="AZ34" i="3"/>
  <c r="AT34" i="3"/>
  <c r="AM34" i="3"/>
  <c r="BJ54" i="3"/>
  <c r="BF54" i="3"/>
  <c r="BB54" i="3"/>
  <c r="AX54" i="3"/>
  <c r="AT54" i="3"/>
  <c r="AP54" i="3"/>
  <c r="AL54" i="3"/>
  <c r="AH54" i="3"/>
  <c r="BK54" i="3"/>
  <c r="BE54" i="3"/>
  <c r="AZ54" i="3"/>
  <c r="AU54" i="3"/>
  <c r="AO54" i="3"/>
  <c r="AJ54" i="3"/>
  <c r="BH54" i="3"/>
  <c r="BA54" i="3"/>
  <c r="AS54" i="3"/>
  <c r="AM54" i="3"/>
  <c r="BG54" i="3"/>
  <c r="AY54" i="3"/>
  <c r="AR54" i="3"/>
  <c r="AK54" i="3"/>
  <c r="AW54" i="3"/>
  <c r="AI54" i="3"/>
  <c r="BI54" i="3"/>
  <c r="AV54" i="3"/>
  <c r="AK26" i="3"/>
  <c r="AR26" i="3"/>
  <c r="AX26" i="3"/>
  <c r="BF26" i="3"/>
  <c r="AP34" i="3"/>
  <c r="BD34" i="3"/>
  <c r="AQ42" i="3"/>
  <c r="BF42" i="3"/>
  <c r="I10" i="3"/>
  <c r="BJ13" i="3"/>
  <c r="BF13" i="3"/>
  <c r="BB13" i="3"/>
  <c r="AX13" i="3"/>
  <c r="AT13" i="3"/>
  <c r="AP13" i="3"/>
  <c r="AL13" i="3"/>
  <c r="AH13" i="3"/>
  <c r="BH15" i="3"/>
  <c r="BD15" i="3"/>
  <c r="AZ15" i="3"/>
  <c r="AV15" i="3"/>
  <c r="AR15" i="3"/>
  <c r="AN15" i="3"/>
  <c r="AJ15" i="3"/>
  <c r="BJ15" i="3"/>
  <c r="BE15" i="3"/>
  <c r="AY15" i="3"/>
  <c r="AT15" i="3"/>
  <c r="AO15" i="3"/>
  <c r="AI15" i="3"/>
  <c r="BJ17" i="3"/>
  <c r="BF17" i="3"/>
  <c r="BB17" i="3"/>
  <c r="AX17" i="3"/>
  <c r="AT17" i="3"/>
  <c r="AP17" i="3"/>
  <c r="AL17" i="3"/>
  <c r="AH17" i="3"/>
  <c r="BG17" i="3"/>
  <c r="BA17" i="3"/>
  <c r="AV17" i="3"/>
  <c r="AQ17" i="3"/>
  <c r="AK17" i="3"/>
  <c r="BH19" i="3"/>
  <c r="BD19" i="3"/>
  <c r="AZ19" i="3"/>
  <c r="AV19" i="3"/>
  <c r="AR19" i="3"/>
  <c r="AN19" i="3"/>
  <c r="AJ19" i="3"/>
  <c r="BI19" i="3"/>
  <c r="BC19" i="3"/>
  <c r="AX19" i="3"/>
  <c r="AS19" i="3"/>
  <c r="AM19" i="3"/>
  <c r="AH19" i="3"/>
  <c r="BH23" i="3"/>
  <c r="BD23" i="3"/>
  <c r="AZ23" i="3"/>
  <c r="AV23" i="3"/>
  <c r="AR23" i="3"/>
  <c r="AN23" i="3"/>
  <c r="AJ23" i="3"/>
  <c r="BG23" i="3"/>
  <c r="BB23" i="3"/>
  <c r="AW23" i="3"/>
  <c r="AQ23" i="3"/>
  <c r="AL23" i="3"/>
  <c r="BH27" i="3"/>
  <c r="BD27" i="3"/>
  <c r="AZ27" i="3"/>
  <c r="AV27" i="3"/>
  <c r="AR27" i="3"/>
  <c r="AN27" i="3"/>
  <c r="AJ27" i="3"/>
  <c r="BK27" i="3"/>
  <c r="BF27" i="3"/>
  <c r="BA27" i="3"/>
  <c r="AU27" i="3"/>
  <c r="AP27" i="3"/>
  <c r="AK27" i="3"/>
  <c r="BH31" i="3"/>
  <c r="BD31" i="3"/>
  <c r="AZ31" i="3"/>
  <c r="AV31" i="3"/>
  <c r="AR31" i="3"/>
  <c r="AN31" i="3"/>
  <c r="AJ31" i="3"/>
  <c r="BJ31" i="3"/>
  <c r="BE31" i="3"/>
  <c r="AY31" i="3"/>
  <c r="AT31" i="3"/>
  <c r="AO31" i="3"/>
  <c r="AI31" i="3"/>
  <c r="BI31" i="3"/>
  <c r="BC31" i="3"/>
  <c r="AX31" i="3"/>
  <c r="AS31" i="3"/>
  <c r="AM31" i="3"/>
  <c r="AH31" i="3"/>
  <c r="BJ35" i="3"/>
  <c r="BF35" i="3"/>
  <c r="BB35" i="3"/>
  <c r="AX35" i="3"/>
  <c r="AT35" i="3"/>
  <c r="AP35" i="3"/>
  <c r="AL35" i="3"/>
  <c r="AH35" i="3"/>
  <c r="BH35" i="3"/>
  <c r="BC35" i="3"/>
  <c r="AW35" i="3"/>
  <c r="AR35" i="3"/>
  <c r="AM35" i="3"/>
  <c r="BG35" i="3"/>
  <c r="AZ35" i="3"/>
  <c r="AS35" i="3"/>
  <c r="AK35" i="3"/>
  <c r="BE35" i="3"/>
  <c r="AY35" i="3"/>
  <c r="AQ35" i="3"/>
  <c r="AJ35" i="3"/>
  <c r="BJ39" i="3"/>
  <c r="BF39" i="3"/>
  <c r="BB39" i="3"/>
  <c r="AX39" i="3"/>
  <c r="AT39" i="3"/>
  <c r="AP39" i="3"/>
  <c r="AL39" i="3"/>
  <c r="AH39" i="3"/>
  <c r="BG39" i="3"/>
  <c r="BA39" i="3"/>
  <c r="AV39" i="3"/>
  <c r="AQ39" i="3"/>
  <c r="AK39" i="3"/>
  <c r="BK39" i="3"/>
  <c r="BD39" i="3"/>
  <c r="AW39" i="3"/>
  <c r="AO39" i="3"/>
  <c r="AI39" i="3"/>
  <c r="BI39" i="3"/>
  <c r="BC39" i="3"/>
  <c r="AU39" i="3"/>
  <c r="AN39" i="3"/>
  <c r="BJ43" i="3"/>
  <c r="BF43" i="3"/>
  <c r="BB43" i="3"/>
  <c r="AX43" i="3"/>
  <c r="AT43" i="3"/>
  <c r="AP43" i="3"/>
  <c r="AL43" i="3"/>
  <c r="AH43" i="3"/>
  <c r="BK43" i="3"/>
  <c r="BE43" i="3"/>
  <c r="AZ43" i="3"/>
  <c r="AU43" i="3"/>
  <c r="AO43" i="3"/>
  <c r="AJ43" i="3"/>
  <c r="BH43" i="3"/>
  <c r="BA43" i="3"/>
  <c r="AS43" i="3"/>
  <c r="AM43" i="3"/>
  <c r="BG43" i="3"/>
  <c r="AY43" i="3"/>
  <c r="AR43" i="3"/>
  <c r="AK43" i="3"/>
  <c r="BK47" i="3"/>
  <c r="BG47" i="3"/>
  <c r="BC47" i="3"/>
  <c r="AY47" i="3"/>
  <c r="AU47" i="3"/>
  <c r="AQ47" i="3"/>
  <c r="AM47" i="3"/>
  <c r="AI47" i="3"/>
  <c r="BI47" i="3"/>
  <c r="BD47" i="3"/>
  <c r="AX47" i="3"/>
  <c r="AS47" i="3"/>
  <c r="AN47" i="3"/>
  <c r="AH47" i="3"/>
  <c r="BE47" i="3"/>
  <c r="AW47" i="3"/>
  <c r="AP47" i="3"/>
  <c r="AJ47" i="3"/>
  <c r="BB47" i="3"/>
  <c r="AT47" i="3"/>
  <c r="AK47" i="3"/>
  <c r="BJ47" i="3"/>
  <c r="BA47" i="3"/>
  <c r="AR47" i="3"/>
  <c r="BK51" i="3"/>
  <c r="BG51" i="3"/>
  <c r="BC51" i="3"/>
  <c r="AY51" i="3"/>
  <c r="AU51" i="3"/>
  <c r="AQ51" i="3"/>
  <c r="AM51" i="3"/>
  <c r="AI51" i="3"/>
  <c r="BH51" i="3"/>
  <c r="BB51" i="3"/>
  <c r="AW51" i="3"/>
  <c r="AR51" i="3"/>
  <c r="AL51" i="3"/>
  <c r="BI51" i="3"/>
  <c r="BA51" i="3"/>
  <c r="AT51" i="3"/>
  <c r="AN51" i="3"/>
  <c r="BD51" i="3"/>
  <c r="AS51" i="3"/>
  <c r="AJ51" i="3"/>
  <c r="BJ51" i="3"/>
  <c r="AZ51" i="3"/>
  <c r="AP51" i="3"/>
  <c r="AH51" i="3"/>
  <c r="BK55" i="3"/>
  <c r="BG55" i="3"/>
  <c r="BC55" i="3"/>
  <c r="AY55" i="3"/>
  <c r="AU55" i="3"/>
  <c r="AQ55" i="3"/>
  <c r="AM55" i="3"/>
  <c r="AI55" i="3"/>
  <c r="BF55" i="3"/>
  <c r="BA55" i="3"/>
  <c r="AV55" i="3"/>
  <c r="AP55" i="3"/>
  <c r="AK55" i="3"/>
  <c r="BE55" i="3"/>
  <c r="AX55" i="3"/>
  <c r="AR55" i="3"/>
  <c r="AJ55" i="3"/>
  <c r="BJ55" i="3"/>
  <c r="BD55" i="3"/>
  <c r="AW55" i="3"/>
  <c r="AO55" i="3"/>
  <c r="AH55" i="3"/>
  <c r="BI55" i="3"/>
  <c r="AT55" i="3"/>
  <c r="BH55" i="3"/>
  <c r="AS55" i="3"/>
  <c r="AI13" i="3"/>
  <c r="AN13" i="3"/>
  <c r="AS13" i="3"/>
  <c r="AY13" i="3"/>
  <c r="BD13" i="3"/>
  <c r="BI13" i="3"/>
  <c r="AL15" i="3"/>
  <c r="AS15" i="3"/>
  <c r="BA15" i="3"/>
  <c r="BG15" i="3"/>
  <c r="AJ17" i="3"/>
  <c r="AR17" i="3"/>
  <c r="AY17" i="3"/>
  <c r="BE17" i="3"/>
  <c r="AI19" i="3"/>
  <c r="AP19" i="3"/>
  <c r="AW19" i="3"/>
  <c r="BE19" i="3"/>
  <c r="BK19" i="3"/>
  <c r="AM20" i="3"/>
  <c r="AU20" i="3"/>
  <c r="BB20" i="3"/>
  <c r="AL22" i="3"/>
  <c r="AS22" i="3"/>
  <c r="AZ22" i="3"/>
  <c r="AI23" i="3"/>
  <c r="AP23" i="3"/>
  <c r="AX23" i="3"/>
  <c r="BE23" i="3"/>
  <c r="BK23" i="3"/>
  <c r="AN24" i="3"/>
  <c r="AU24" i="3"/>
  <c r="BB24" i="3"/>
  <c r="AL26" i="3"/>
  <c r="AS26" i="3"/>
  <c r="BA26" i="3"/>
  <c r="BH26" i="3"/>
  <c r="AI27" i="3"/>
  <c r="AQ27" i="3"/>
  <c r="AX27" i="3"/>
  <c r="BE27" i="3"/>
  <c r="AH28" i="3"/>
  <c r="AN28" i="3"/>
  <c r="AU28" i="3"/>
  <c r="BC28" i="3"/>
  <c r="AJ30" i="3"/>
  <c r="AT30" i="3"/>
  <c r="BE30" i="3"/>
  <c r="AK31" i="3"/>
  <c r="AU31" i="3"/>
  <c r="BF31" i="3"/>
  <c r="AL32" i="3"/>
  <c r="AV32" i="3"/>
  <c r="AR34" i="3"/>
  <c r="BF34" i="3"/>
  <c r="AO35" i="3"/>
  <c r="BD35" i="3"/>
  <c r="AL36" i="3"/>
  <c r="AT38" i="3"/>
  <c r="AR39" i="3"/>
  <c r="BE39" i="3"/>
  <c r="AO40" i="3"/>
  <c r="AR42" i="3"/>
  <c r="BG42" i="3"/>
  <c r="AQ43" i="3"/>
  <c r="BD43" i="3"/>
  <c r="AN44" i="3"/>
  <c r="AU46" i="3"/>
  <c r="AV47" i="3"/>
  <c r="AK48" i="3"/>
  <c r="AN50" i="3"/>
  <c r="BH50" i="3"/>
  <c r="AV51" i="3"/>
  <c r="AI52" i="3"/>
  <c r="BC54" i="3"/>
  <c r="AZ55" i="3"/>
  <c r="I9" i="3"/>
  <c r="BK22" i="3"/>
  <c r="BG22" i="3"/>
  <c r="BC22" i="3"/>
  <c r="AY22" i="3"/>
  <c r="AU22" i="3"/>
  <c r="AQ22" i="3"/>
  <c r="AM22" i="3"/>
  <c r="AI22" i="3"/>
  <c r="BF22" i="3"/>
  <c r="BA22" i="3"/>
  <c r="AV22" i="3"/>
  <c r="AP22" i="3"/>
  <c r="AK22" i="3"/>
  <c r="BI38" i="3"/>
  <c r="BE38" i="3"/>
  <c r="BA38" i="3"/>
  <c r="AW38" i="3"/>
  <c r="AS38" i="3"/>
  <c r="AO38" i="3"/>
  <c r="AK38" i="3"/>
  <c r="BK38" i="3"/>
  <c r="BF38" i="3"/>
  <c r="AZ38" i="3"/>
  <c r="AU38" i="3"/>
  <c r="AP38" i="3"/>
  <c r="AJ38" i="3"/>
  <c r="BG38" i="3"/>
  <c r="AY38" i="3"/>
  <c r="AR38" i="3"/>
  <c r="AL38" i="3"/>
  <c r="BD38" i="3"/>
  <c r="AX38" i="3"/>
  <c r="AQ38" i="3"/>
  <c r="AI38" i="3"/>
  <c r="BI46" i="3"/>
  <c r="BE46" i="3"/>
  <c r="BA46" i="3"/>
  <c r="AW46" i="3"/>
  <c r="AS46" i="3"/>
  <c r="AO46" i="3"/>
  <c r="AK46" i="3"/>
  <c r="BH46" i="3"/>
  <c r="BC46" i="3"/>
  <c r="AX46" i="3"/>
  <c r="AR46" i="3"/>
  <c r="AM46" i="3"/>
  <c r="AH46" i="3"/>
  <c r="BG46" i="3"/>
  <c r="AZ46" i="3"/>
  <c r="AT46" i="3"/>
  <c r="AL46" i="3"/>
  <c r="BF46" i="3"/>
  <c r="AY46" i="3"/>
  <c r="AQ46" i="3"/>
  <c r="AJ46" i="3"/>
  <c r="AN38" i="3"/>
  <c r="BC38" i="3"/>
  <c r="AP46" i="3"/>
  <c r="BD46" i="3"/>
  <c r="I11" i="3"/>
  <c r="BI20" i="3"/>
  <c r="BE20" i="3"/>
  <c r="BA20" i="3"/>
  <c r="AW20" i="3"/>
  <c r="AS20" i="3"/>
  <c r="AO20" i="3"/>
  <c r="AK20" i="3"/>
  <c r="BJ20" i="3"/>
  <c r="BD20" i="3"/>
  <c r="AY20" i="3"/>
  <c r="AT20" i="3"/>
  <c r="AN20" i="3"/>
  <c r="AI20" i="3"/>
  <c r="BI24" i="3"/>
  <c r="BE24" i="3"/>
  <c r="BA24" i="3"/>
  <c r="AW24" i="3"/>
  <c r="AS24" i="3"/>
  <c r="AO24" i="3"/>
  <c r="AK24" i="3"/>
  <c r="BH24" i="3"/>
  <c r="BC24" i="3"/>
  <c r="AX24" i="3"/>
  <c r="AR24" i="3"/>
  <c r="AM24" i="3"/>
  <c r="AH24" i="3"/>
  <c r="BI28" i="3"/>
  <c r="BE28" i="3"/>
  <c r="BA28" i="3"/>
  <c r="AW28" i="3"/>
  <c r="AS28" i="3"/>
  <c r="AO28" i="3"/>
  <c r="AK28" i="3"/>
  <c r="BG28" i="3"/>
  <c r="BB28" i="3"/>
  <c r="AV28" i="3"/>
  <c r="AQ28" i="3"/>
  <c r="AL28" i="3"/>
  <c r="BK28" i="3"/>
  <c r="BI32" i="3"/>
  <c r="BE32" i="3"/>
  <c r="BA32" i="3"/>
  <c r="AW32" i="3"/>
  <c r="AS32" i="3"/>
  <c r="AO32" i="3"/>
  <c r="AK32" i="3"/>
  <c r="BK32" i="3"/>
  <c r="BF32" i="3"/>
  <c r="AZ32" i="3"/>
  <c r="AU32" i="3"/>
  <c r="AP32" i="3"/>
  <c r="AJ32" i="3"/>
  <c r="BJ32" i="3"/>
  <c r="BD32" i="3"/>
  <c r="AY32" i="3"/>
  <c r="AT32" i="3"/>
  <c r="AN32" i="3"/>
  <c r="AI32" i="3"/>
  <c r="BK36" i="3"/>
  <c r="BG36" i="3"/>
  <c r="BC36" i="3"/>
  <c r="AY36" i="3"/>
  <c r="AU36" i="3"/>
  <c r="AQ36" i="3"/>
  <c r="AM36" i="3"/>
  <c r="AI36" i="3"/>
  <c r="BI36" i="3"/>
  <c r="BD36" i="3"/>
  <c r="AX36" i="3"/>
  <c r="AS36" i="3"/>
  <c r="AN36" i="3"/>
  <c r="AH36" i="3"/>
  <c r="BE36" i="3"/>
  <c r="AW36" i="3"/>
  <c r="AP36" i="3"/>
  <c r="AJ36" i="3"/>
  <c r="BJ36" i="3"/>
  <c r="BB36" i="3"/>
  <c r="AV36" i="3"/>
  <c r="AO36" i="3"/>
  <c r="BK40" i="3"/>
  <c r="BG40" i="3"/>
  <c r="BC40" i="3"/>
  <c r="AY40" i="3"/>
  <c r="AU40" i="3"/>
  <c r="AQ40" i="3"/>
  <c r="AM40" i="3"/>
  <c r="AI40" i="3"/>
  <c r="BH40" i="3"/>
  <c r="BB40" i="3"/>
  <c r="AW40" i="3"/>
  <c r="AR40" i="3"/>
  <c r="AL40" i="3"/>
  <c r="BI40" i="3"/>
  <c r="BA40" i="3"/>
  <c r="AT40" i="3"/>
  <c r="AN40" i="3"/>
  <c r="BF40" i="3"/>
  <c r="AZ40" i="3"/>
  <c r="AS40" i="3"/>
  <c r="AK40" i="3"/>
  <c r="BK44" i="3"/>
  <c r="BG44" i="3"/>
  <c r="BC44" i="3"/>
  <c r="AY44" i="3"/>
  <c r="AU44" i="3"/>
  <c r="AQ44" i="3"/>
  <c r="AM44" i="3"/>
  <c r="AI44" i="3"/>
  <c r="BF44" i="3"/>
  <c r="BA44" i="3"/>
  <c r="AV44" i="3"/>
  <c r="AP44" i="3"/>
  <c r="AK44" i="3"/>
  <c r="BE44" i="3"/>
  <c r="AX44" i="3"/>
  <c r="AR44" i="3"/>
  <c r="AJ44" i="3"/>
  <c r="BJ44" i="3"/>
  <c r="BD44" i="3"/>
  <c r="AW44" i="3"/>
  <c r="AO44" i="3"/>
  <c r="AH44" i="3"/>
  <c r="BH48" i="3"/>
  <c r="BD48" i="3"/>
  <c r="AZ48" i="3"/>
  <c r="AV48" i="3"/>
  <c r="AR48" i="3"/>
  <c r="AN48" i="3"/>
  <c r="AJ48" i="3"/>
  <c r="BJ48" i="3"/>
  <c r="BE48" i="3"/>
  <c r="AY48" i="3"/>
  <c r="AT48" i="3"/>
  <c r="AO48" i="3"/>
  <c r="AI48" i="3"/>
  <c r="BI48" i="3"/>
  <c r="BB48" i="3"/>
  <c r="AU48" i="3"/>
  <c r="AM48" i="3"/>
  <c r="BK48" i="3"/>
  <c r="BA48" i="3"/>
  <c r="AQ48" i="3"/>
  <c r="AH48" i="3"/>
  <c r="BG48" i="3"/>
  <c r="AX48" i="3"/>
  <c r="AP48" i="3"/>
  <c r="BH52" i="3"/>
  <c r="BD52" i="3"/>
  <c r="AZ52" i="3"/>
  <c r="AV52" i="3"/>
  <c r="AR52" i="3"/>
  <c r="AN52" i="3"/>
  <c r="AJ52" i="3"/>
  <c r="BI52" i="3"/>
  <c r="BC52" i="3"/>
  <c r="AX52" i="3"/>
  <c r="AS52" i="3"/>
  <c r="AM52" i="3"/>
  <c r="AH52" i="3"/>
  <c r="BF52" i="3"/>
  <c r="AY52" i="3"/>
  <c r="AQ52" i="3"/>
  <c r="AK52" i="3"/>
  <c r="BK52" i="3"/>
  <c r="BE52" i="3"/>
  <c r="AW52" i="3"/>
  <c r="BB52" i="3"/>
  <c r="AP52" i="3"/>
  <c r="BA52" i="3"/>
  <c r="AO52" i="3"/>
  <c r="BH56" i="3"/>
  <c r="BD56" i="3"/>
  <c r="AZ56" i="3"/>
  <c r="AV56" i="3"/>
  <c r="AR56" i="3"/>
  <c r="AN56" i="3"/>
  <c r="AJ56" i="3"/>
  <c r="BG56" i="3"/>
  <c r="BB56" i="3"/>
  <c r="AW56" i="3"/>
  <c r="AQ56" i="3"/>
  <c r="AL56" i="3"/>
  <c r="BJ56" i="3"/>
  <c r="BC56" i="3"/>
  <c r="AU56" i="3"/>
  <c r="AO56" i="3"/>
  <c r="AH56" i="3"/>
  <c r="BI56" i="3"/>
  <c r="BA56" i="3"/>
  <c r="AT56" i="3"/>
  <c r="AM56" i="3"/>
  <c r="BF56" i="3"/>
  <c r="AS56" i="3"/>
  <c r="BE56" i="3"/>
  <c r="AP56" i="3"/>
  <c r="AJ13" i="3"/>
  <c r="AO13" i="3"/>
  <c r="AU13" i="3"/>
  <c r="AZ13" i="3"/>
  <c r="BE13" i="3"/>
  <c r="BK13" i="3"/>
  <c r="AM15" i="3"/>
  <c r="AU15" i="3"/>
  <c r="BB15" i="3"/>
  <c r="BI15" i="3"/>
  <c r="AM17" i="3"/>
  <c r="AS17" i="3"/>
  <c r="AZ17" i="3"/>
  <c r="BH17" i="3"/>
  <c r="AK19" i="3"/>
  <c r="AQ19" i="3"/>
  <c r="AY19" i="3"/>
  <c r="BF19" i="3"/>
  <c r="AH20" i="3"/>
  <c r="AP20" i="3"/>
  <c r="AV20" i="3"/>
  <c r="BC20" i="3"/>
  <c r="BK20" i="3"/>
  <c r="AN22" i="3"/>
  <c r="AT22" i="3"/>
  <c r="BB22" i="3"/>
  <c r="BI22" i="3"/>
  <c r="AK23" i="3"/>
  <c r="AS23" i="3"/>
  <c r="AY23" i="3"/>
  <c r="BF23" i="3"/>
  <c r="AI24" i="3"/>
  <c r="AP24" i="3"/>
  <c r="AV24" i="3"/>
  <c r="BD24" i="3"/>
  <c r="BK24" i="3"/>
  <c r="AN26" i="3"/>
  <c r="AV26" i="3"/>
  <c r="BB26" i="3"/>
  <c r="BI26" i="3"/>
  <c r="AL27" i="3"/>
  <c r="AS27" i="3"/>
  <c r="AY27" i="3"/>
  <c r="BG27" i="3"/>
  <c r="AI28" i="3"/>
  <c r="AP28" i="3"/>
  <c r="AX28" i="3"/>
  <c r="BD28" i="3"/>
  <c r="AK30" i="3"/>
  <c r="AV30" i="3"/>
  <c r="BF30" i="3"/>
  <c r="AL31" i="3"/>
  <c r="AW31" i="3"/>
  <c r="BG31" i="3"/>
  <c r="AM32" i="3"/>
  <c r="AX32" i="3"/>
  <c r="BH32" i="3"/>
  <c r="AI34" i="3"/>
  <c r="AX34" i="3"/>
  <c r="BK34" i="3"/>
  <c r="AU35" i="3"/>
  <c r="BI35" i="3"/>
  <c r="AR36" i="3"/>
  <c r="BF36" i="3"/>
  <c r="AH38" i="3"/>
  <c r="AV38" i="3"/>
  <c r="BJ38" i="3"/>
  <c r="AS39" i="3"/>
  <c r="BH39" i="3"/>
  <c r="AP40" i="3"/>
  <c r="BE40" i="3"/>
  <c r="AJ42" i="3"/>
  <c r="AX42" i="3"/>
  <c r="AV43" i="3"/>
  <c r="BI43" i="3"/>
  <c r="AS44" i="3"/>
  <c r="BH44" i="3"/>
  <c r="AI46" i="3"/>
  <c r="AV46" i="3"/>
  <c r="BK46" i="3"/>
  <c r="AZ47" i="3"/>
  <c r="AL48" i="3"/>
  <c r="BF48" i="3"/>
  <c r="AR50" i="3"/>
  <c r="BI50" i="3"/>
  <c r="AX51" i="3"/>
  <c r="AL52" i="3"/>
  <c r="BJ52" i="3"/>
  <c r="BD54" i="3"/>
  <c r="BB55" i="3"/>
  <c r="AY56" i="3"/>
  <c r="BH33" i="3"/>
  <c r="BD33" i="3"/>
  <c r="AZ33" i="3"/>
  <c r="AV33" i="3"/>
  <c r="AR33" i="3"/>
  <c r="BH37" i="3"/>
  <c r="BD37" i="3"/>
  <c r="AZ37" i="3"/>
  <c r="AV37" i="3"/>
  <c r="AR37" i="3"/>
  <c r="AN37" i="3"/>
  <c r="AJ37" i="3"/>
  <c r="BH41" i="3"/>
  <c r="BD41" i="3"/>
  <c r="AZ41" i="3"/>
  <c r="AV41" i="3"/>
  <c r="AR41" i="3"/>
  <c r="AN41" i="3"/>
  <c r="AJ41" i="3"/>
  <c r="BH45" i="3"/>
  <c r="BD45" i="3"/>
  <c r="AZ45" i="3"/>
  <c r="AV45" i="3"/>
  <c r="AR45" i="3"/>
  <c r="AN45" i="3"/>
  <c r="AJ45" i="3"/>
  <c r="BI49" i="3"/>
  <c r="BE49" i="3"/>
  <c r="BA49" i="3"/>
  <c r="AW49" i="3"/>
  <c r="AS49" i="3"/>
  <c r="AO49" i="3"/>
  <c r="AK49" i="3"/>
  <c r="BK49" i="3"/>
  <c r="BF49" i="3"/>
  <c r="AZ49" i="3"/>
  <c r="AU49" i="3"/>
  <c r="AP49" i="3"/>
  <c r="AJ49" i="3"/>
  <c r="BI53" i="3"/>
  <c r="BE53" i="3"/>
  <c r="BA53" i="3"/>
  <c r="AW53" i="3"/>
  <c r="AS53" i="3"/>
  <c r="AO53" i="3"/>
  <c r="AK53" i="3"/>
  <c r="BJ53" i="3"/>
  <c r="BD53" i="3"/>
  <c r="AY53" i="3"/>
  <c r="AT53" i="3"/>
  <c r="AN53" i="3"/>
  <c r="AI53" i="3"/>
  <c r="I57" i="3"/>
  <c r="BI57" i="3"/>
  <c r="BE57" i="3"/>
  <c r="BA57" i="3"/>
  <c r="AW57" i="3"/>
  <c r="AS57" i="3"/>
  <c r="AO57" i="3"/>
  <c r="AK57" i="3"/>
  <c r="BH57" i="3"/>
  <c r="BC57" i="3"/>
  <c r="AX57" i="3"/>
  <c r="AR57" i="3"/>
  <c r="AM57" i="3"/>
  <c r="AH57" i="3"/>
  <c r="AK12" i="3"/>
  <c r="AO12" i="3"/>
  <c r="AS12" i="3"/>
  <c r="AW12" i="3"/>
  <c r="BA12" i="3"/>
  <c r="BE12" i="3"/>
  <c r="AI14" i="3"/>
  <c r="AM14" i="3"/>
  <c r="AQ14" i="3"/>
  <c r="AU14" i="3"/>
  <c r="AY14" i="3"/>
  <c r="BC14" i="3"/>
  <c r="BG14" i="3"/>
  <c r="AK16" i="3"/>
  <c r="AO16" i="3"/>
  <c r="AS16" i="3"/>
  <c r="AW16" i="3"/>
  <c r="BA16" i="3"/>
  <c r="BE16" i="3"/>
  <c r="AI18" i="3"/>
  <c r="AM18" i="3"/>
  <c r="AQ18" i="3"/>
  <c r="AU18" i="3"/>
  <c r="AY18" i="3"/>
  <c r="BC18" i="3"/>
  <c r="BG18" i="3"/>
  <c r="AH21" i="3"/>
  <c r="AL21" i="3"/>
  <c r="AP21" i="3"/>
  <c r="AT21" i="3"/>
  <c r="AX21" i="3"/>
  <c r="BB21" i="3"/>
  <c r="BF21" i="3"/>
  <c r="AH25" i="3"/>
  <c r="AL25" i="3"/>
  <c r="AP25" i="3"/>
  <c r="AT25" i="3"/>
  <c r="AX25" i="3"/>
  <c r="BB25" i="3"/>
  <c r="BF25" i="3"/>
  <c r="AH29" i="3"/>
  <c r="AL29" i="3"/>
  <c r="AP29" i="3"/>
  <c r="AT29" i="3"/>
  <c r="AX29" i="3"/>
  <c r="BB29" i="3"/>
  <c r="BF29" i="3"/>
  <c r="AH33" i="3"/>
  <c r="AL33" i="3"/>
  <c r="AP33" i="3"/>
  <c r="AU33" i="3"/>
  <c r="BA33" i="3"/>
  <c r="BF33" i="3"/>
  <c r="BK33" i="3"/>
  <c r="AI37" i="3"/>
  <c r="AO37" i="3"/>
  <c r="AT37" i="3"/>
  <c r="AY37" i="3"/>
  <c r="BE37" i="3"/>
  <c r="BJ37" i="3"/>
  <c r="AH41" i="3"/>
  <c r="AM41" i="3"/>
  <c r="AS41" i="3"/>
  <c r="AX41" i="3"/>
  <c r="BC41" i="3"/>
  <c r="BI41" i="3"/>
  <c r="AL45" i="3"/>
  <c r="AQ45" i="3"/>
  <c r="AW45" i="3"/>
  <c r="BB45" i="3"/>
  <c r="BG45" i="3"/>
  <c r="AL49" i="3"/>
  <c r="AR49" i="3"/>
  <c r="AY49" i="3"/>
  <c r="BG49" i="3"/>
  <c r="AH53" i="3"/>
  <c r="AP53" i="3"/>
  <c r="AV53" i="3"/>
  <c r="BC53" i="3"/>
  <c r="BK53" i="3"/>
  <c r="AL57" i="3"/>
  <c r="AT57" i="3"/>
  <c r="AZ57" i="3"/>
  <c r="BG57" i="3"/>
  <c r="I22" i="3"/>
  <c r="G22" i="3"/>
  <c r="E22" i="3"/>
  <c r="I26" i="3"/>
  <c r="G26" i="3"/>
  <c r="E26" i="3"/>
  <c r="I30" i="3"/>
  <c r="G30" i="3"/>
  <c r="E30" i="3"/>
  <c r="I34" i="3"/>
  <c r="G34" i="3"/>
  <c r="E34" i="3"/>
  <c r="I38" i="3"/>
  <c r="G38" i="3"/>
  <c r="E38" i="3"/>
  <c r="I42" i="3"/>
  <c r="G42" i="3"/>
  <c r="E42" i="3"/>
  <c r="I46" i="3"/>
  <c r="G46" i="3"/>
  <c r="E46" i="3"/>
  <c r="I50" i="3"/>
  <c r="G50" i="3"/>
  <c r="E50" i="3"/>
  <c r="I54" i="3"/>
  <c r="G54" i="3"/>
  <c r="E54" i="3"/>
  <c r="I13" i="3"/>
  <c r="E13" i="3"/>
  <c r="I15" i="3"/>
  <c r="E15" i="3"/>
  <c r="I17" i="3"/>
  <c r="E17" i="3"/>
  <c r="I19" i="3"/>
  <c r="G19" i="3"/>
  <c r="E19" i="3"/>
  <c r="I23" i="3"/>
  <c r="G23" i="3"/>
  <c r="E23" i="3"/>
  <c r="I27" i="3"/>
  <c r="G27" i="3"/>
  <c r="E27" i="3"/>
  <c r="I31" i="3"/>
  <c r="G31" i="3"/>
  <c r="E31" i="3"/>
  <c r="I35" i="3"/>
  <c r="G35" i="3"/>
  <c r="E35" i="3"/>
  <c r="I39" i="3"/>
  <c r="G39" i="3"/>
  <c r="E39" i="3"/>
  <c r="I43" i="3"/>
  <c r="G43" i="3"/>
  <c r="E43" i="3"/>
  <c r="I47" i="3"/>
  <c r="G47" i="3"/>
  <c r="E47" i="3"/>
  <c r="I51" i="3"/>
  <c r="G51" i="3"/>
  <c r="E51" i="3"/>
  <c r="I55" i="3"/>
  <c r="G55" i="3"/>
  <c r="E55" i="3"/>
  <c r="I20" i="3"/>
  <c r="G20" i="3"/>
  <c r="E20" i="3"/>
  <c r="I24" i="3"/>
  <c r="G24" i="3"/>
  <c r="E24" i="3"/>
  <c r="I28" i="3"/>
  <c r="G28" i="3"/>
  <c r="E28" i="3"/>
  <c r="I32" i="3"/>
  <c r="G32" i="3"/>
  <c r="E32" i="3"/>
  <c r="I36" i="3"/>
  <c r="G36" i="3"/>
  <c r="E36" i="3"/>
  <c r="I40" i="3"/>
  <c r="G40" i="3"/>
  <c r="E40" i="3"/>
  <c r="I44" i="3"/>
  <c r="G44" i="3"/>
  <c r="E44" i="3"/>
  <c r="I48" i="3"/>
  <c r="G48" i="3"/>
  <c r="E48" i="3"/>
  <c r="I52" i="3"/>
  <c r="G52" i="3"/>
  <c r="E52" i="3"/>
  <c r="I56" i="3"/>
  <c r="G56" i="3"/>
  <c r="E56" i="3"/>
  <c r="I12" i="3"/>
  <c r="E12" i="3"/>
  <c r="I14" i="3"/>
  <c r="E14" i="3"/>
  <c r="I16" i="3"/>
  <c r="E16" i="3"/>
  <c r="I18" i="3"/>
  <c r="E18" i="3"/>
  <c r="I21" i="3"/>
  <c r="G21" i="3"/>
  <c r="E21" i="3"/>
  <c r="I25" i="3"/>
  <c r="G25" i="3"/>
  <c r="E25" i="3"/>
  <c r="I29" i="3"/>
  <c r="G29" i="3"/>
  <c r="E29" i="3"/>
  <c r="I33" i="3"/>
  <c r="G33" i="3"/>
  <c r="E33" i="3"/>
  <c r="I37" i="3"/>
  <c r="G37" i="3"/>
  <c r="E37" i="3"/>
  <c r="I41" i="3"/>
  <c r="G41" i="3"/>
  <c r="E41" i="3"/>
  <c r="I45" i="3"/>
  <c r="G45" i="3"/>
  <c r="E45" i="3"/>
  <c r="I49" i="3"/>
  <c r="G49" i="3"/>
  <c r="E49" i="3"/>
  <c r="I53" i="3"/>
  <c r="G53" i="3"/>
  <c r="E53" i="3"/>
  <c r="E57" i="3"/>
  <c r="G57" i="3"/>
  <c r="E10" i="3"/>
  <c r="E11" i="3"/>
  <c r="G10" i="3"/>
  <c r="G11" i="3"/>
  <c r="E9" i="3"/>
  <c r="G9" i="3"/>
  <c r="R11" i="3" l="1"/>
  <c r="R10" i="3"/>
  <c r="S36" i="7"/>
  <c r="R36" i="7"/>
  <c r="S35" i="7"/>
  <c r="R35" i="7"/>
  <c r="S34" i="7"/>
  <c r="R34" i="7"/>
  <c r="S33" i="7"/>
  <c r="R33" i="7"/>
  <c r="S32" i="7"/>
  <c r="R32" i="7"/>
  <c r="S31" i="7"/>
  <c r="R31" i="7"/>
  <c r="S30" i="7"/>
  <c r="R30" i="7"/>
  <c r="S29" i="7"/>
  <c r="R29" i="7"/>
  <c r="S28" i="7"/>
  <c r="R28" i="7"/>
  <c r="S27" i="7"/>
  <c r="R27" i="7"/>
  <c r="S26" i="7"/>
  <c r="R26" i="7"/>
  <c r="S25" i="7"/>
  <c r="R25" i="7"/>
  <c r="S24" i="7"/>
  <c r="R24" i="7"/>
  <c r="S23" i="7"/>
  <c r="R23" i="7"/>
  <c r="S22" i="7"/>
  <c r="R22" i="7"/>
  <c r="S21" i="7"/>
  <c r="R21" i="7"/>
  <c r="S20" i="7"/>
  <c r="R20" i="7"/>
  <c r="S19" i="7"/>
  <c r="R19" i="7"/>
  <c r="S18" i="7"/>
  <c r="R18" i="7"/>
  <c r="S17" i="7"/>
  <c r="R17" i="7"/>
  <c r="S16" i="7"/>
  <c r="R16" i="7"/>
  <c r="S15" i="7"/>
  <c r="R15" i="7"/>
  <c r="S14" i="7"/>
  <c r="R14" i="7"/>
  <c r="S13" i="7"/>
  <c r="R13" i="7"/>
  <c r="S12" i="7"/>
  <c r="R12" i="7"/>
  <c r="S11" i="7"/>
  <c r="R11" i="7"/>
  <c r="P11" i="7" s="1"/>
  <c r="S10" i="7"/>
  <c r="R10" i="7"/>
  <c r="S9" i="7"/>
  <c r="R9" i="7"/>
  <c r="S8" i="7"/>
  <c r="R8" i="7"/>
  <c r="S7" i="7"/>
  <c r="R7" i="7"/>
  <c r="R6" i="7"/>
  <c r="AJ39" i="1"/>
  <c r="AJ37" i="1"/>
  <c r="AJ35" i="1"/>
  <c r="AJ33" i="1"/>
  <c r="AJ31" i="1"/>
  <c r="AJ29" i="1"/>
  <c r="AJ27" i="1"/>
  <c r="AJ25" i="1"/>
  <c r="AJ23" i="1"/>
  <c r="AJ21" i="1"/>
  <c r="S6" i="7"/>
  <c r="D39" i="1"/>
  <c r="D37" i="1"/>
  <c r="D35" i="1"/>
  <c r="D33" i="1"/>
  <c r="D31" i="1"/>
  <c r="D29" i="1"/>
  <c r="D21" i="1"/>
  <c r="D23" i="1" s="1"/>
  <c r="D25" i="1" s="1"/>
  <c r="D27" i="1" s="1"/>
  <c r="AY8" i="7" l="1"/>
  <c r="CA8" i="7"/>
  <c r="DC7" i="7"/>
  <c r="AY7" i="7"/>
  <c r="V11" i="7"/>
  <c r="AA11" i="7"/>
  <c r="W11" i="7"/>
  <c r="Z11" i="7"/>
  <c r="AB11" i="7"/>
  <c r="T11" i="7"/>
  <c r="Y11" i="7"/>
  <c r="AC11" i="7"/>
  <c r="X11" i="7"/>
  <c r="U11" i="7"/>
  <c r="AB8" i="7"/>
  <c r="AC8" i="7"/>
  <c r="Y8" i="7"/>
  <c r="U8" i="7"/>
  <c r="X8" i="7"/>
  <c r="T8" i="7"/>
  <c r="Z8" i="7"/>
  <c r="AA8" i="7"/>
  <c r="W8" i="7"/>
  <c r="V8" i="7"/>
  <c r="T10" i="7"/>
  <c r="AC10" i="7"/>
  <c r="Y10" i="7"/>
  <c r="U10" i="7"/>
  <c r="AB10" i="7"/>
  <c r="X10" i="7"/>
  <c r="V10" i="7"/>
  <c r="AA10" i="7"/>
  <c r="Z10" i="7"/>
  <c r="W10" i="7"/>
  <c r="X14" i="7"/>
  <c r="AC14" i="7"/>
  <c r="Y14" i="7"/>
  <c r="U14" i="7"/>
  <c r="AB14" i="7"/>
  <c r="T14" i="7"/>
  <c r="V14" i="7"/>
  <c r="AA14" i="7"/>
  <c r="Z14" i="7"/>
  <c r="W14" i="7"/>
  <c r="T16" i="7"/>
  <c r="AC16" i="7"/>
  <c r="Y16" i="7"/>
  <c r="U16" i="7"/>
  <c r="AB16" i="7"/>
  <c r="X16" i="7"/>
  <c r="Z16" i="7"/>
  <c r="AA16" i="7"/>
  <c r="W16" i="7"/>
  <c r="V16" i="7"/>
  <c r="AC18" i="7"/>
  <c r="Y18" i="7"/>
  <c r="U18" i="7"/>
  <c r="AB18" i="7"/>
  <c r="X18" i="7"/>
  <c r="T18" i="7"/>
  <c r="V18" i="7"/>
  <c r="AA18" i="7"/>
  <c r="Z18" i="7"/>
  <c r="W18" i="7"/>
  <c r="AB20" i="7"/>
  <c r="AC20" i="7"/>
  <c r="Y20" i="7"/>
  <c r="U20" i="7"/>
  <c r="X20" i="7"/>
  <c r="T20" i="7"/>
  <c r="Z20" i="7"/>
  <c r="V20" i="7"/>
  <c r="AA20" i="7"/>
  <c r="W20" i="7"/>
  <c r="AC22" i="7"/>
  <c r="Y22" i="7"/>
  <c r="U22" i="7"/>
  <c r="AB22" i="7"/>
  <c r="X22" i="7"/>
  <c r="T22" i="7"/>
  <c r="V22" i="7"/>
  <c r="AA22" i="7"/>
  <c r="W22" i="7"/>
  <c r="Z22" i="7"/>
  <c r="AC24" i="7"/>
  <c r="Y24" i="7"/>
  <c r="U24" i="7"/>
  <c r="AB24" i="7"/>
  <c r="X24" i="7"/>
  <c r="T24" i="7"/>
  <c r="Z24" i="7"/>
  <c r="W24" i="7"/>
  <c r="AA24" i="7"/>
  <c r="V24" i="7"/>
  <c r="AC26" i="7"/>
  <c r="Y26" i="7"/>
  <c r="U26" i="7"/>
  <c r="AB26" i="7"/>
  <c r="X26" i="7"/>
  <c r="T26" i="7"/>
  <c r="V26" i="7"/>
  <c r="Z26" i="7"/>
  <c r="W26" i="7"/>
  <c r="AA26" i="7"/>
  <c r="AC28" i="7"/>
  <c r="Y28" i="7"/>
  <c r="U28" i="7"/>
  <c r="AB28" i="7"/>
  <c r="X28" i="7"/>
  <c r="T28" i="7"/>
  <c r="Z28" i="7"/>
  <c r="AA28" i="7"/>
  <c r="W28" i="7"/>
  <c r="V28" i="7"/>
  <c r="AC30" i="7"/>
  <c r="Y30" i="7"/>
  <c r="U30" i="7"/>
  <c r="AB30" i="7"/>
  <c r="X30" i="7"/>
  <c r="T30" i="7"/>
  <c r="V30" i="7"/>
  <c r="AA30" i="7"/>
  <c r="Z30" i="7"/>
  <c r="W30" i="7"/>
  <c r="AC32" i="7"/>
  <c r="Y32" i="7"/>
  <c r="U32" i="7"/>
  <c r="AB32" i="7"/>
  <c r="X32" i="7"/>
  <c r="T32" i="7"/>
  <c r="Z32" i="7"/>
  <c r="AA32" i="7"/>
  <c r="W32" i="7"/>
  <c r="V32" i="7"/>
  <c r="AC34" i="7"/>
  <c r="Y34" i="7"/>
  <c r="U34" i="7"/>
  <c r="AB34" i="7"/>
  <c r="X34" i="7"/>
  <c r="T34" i="7"/>
  <c r="V34" i="7"/>
  <c r="AA34" i="7"/>
  <c r="Z34" i="7"/>
  <c r="W34" i="7"/>
  <c r="AC36" i="7"/>
  <c r="Y36" i="7"/>
  <c r="U36" i="7"/>
  <c r="AB36" i="7"/>
  <c r="X36" i="7"/>
  <c r="T36" i="7"/>
  <c r="Z36" i="7"/>
  <c r="V36" i="7"/>
  <c r="AA36" i="7"/>
  <c r="W36" i="7"/>
  <c r="V7" i="7"/>
  <c r="AA7" i="7"/>
  <c r="W7" i="7"/>
  <c r="Z7" i="7"/>
  <c r="AB7" i="7"/>
  <c r="T7" i="7"/>
  <c r="X7" i="7"/>
  <c r="Y7" i="7"/>
  <c r="U7" i="7"/>
  <c r="AC7" i="7"/>
  <c r="AA15" i="7"/>
  <c r="W15" i="7"/>
  <c r="Z15" i="7"/>
  <c r="V15" i="7"/>
  <c r="AB15" i="7"/>
  <c r="T15" i="7"/>
  <c r="X15" i="7"/>
  <c r="AC15" i="7"/>
  <c r="U15" i="7"/>
  <c r="Y15" i="7"/>
  <c r="AA21" i="7"/>
  <c r="W21" i="7"/>
  <c r="Z21" i="7"/>
  <c r="V21" i="7"/>
  <c r="X21" i="7"/>
  <c r="Y21" i="7"/>
  <c r="U21" i="7"/>
  <c r="AC21" i="7"/>
  <c r="T21" i="7"/>
  <c r="AB21" i="7"/>
  <c r="AA27" i="7"/>
  <c r="W27" i="7"/>
  <c r="Z27" i="7"/>
  <c r="V27" i="7"/>
  <c r="AB27" i="7"/>
  <c r="T27" i="7"/>
  <c r="Y27" i="7"/>
  <c r="X27" i="7"/>
  <c r="U27" i="7"/>
  <c r="AC27" i="7"/>
  <c r="AA33" i="7"/>
  <c r="W33" i="7"/>
  <c r="Z33" i="7"/>
  <c r="V33" i="7"/>
  <c r="X33" i="7"/>
  <c r="AC33" i="7"/>
  <c r="T33" i="7"/>
  <c r="AB33" i="7"/>
  <c r="Y33" i="7"/>
  <c r="U33" i="7"/>
  <c r="AW8" i="7"/>
  <c r="AW7" i="7"/>
  <c r="BY8" i="7"/>
  <c r="DA7" i="7"/>
  <c r="AB12" i="7"/>
  <c r="AC12" i="7"/>
  <c r="Y12" i="7"/>
  <c r="U12" i="7"/>
  <c r="X12" i="7"/>
  <c r="T12" i="7"/>
  <c r="Z12" i="7"/>
  <c r="AA12" i="7"/>
  <c r="W12" i="7"/>
  <c r="V12" i="7"/>
  <c r="AX7" i="7"/>
  <c r="BZ8" i="7"/>
  <c r="DB7" i="7"/>
  <c r="AX8" i="7"/>
  <c r="AC6" i="7"/>
  <c r="Y6" i="7"/>
  <c r="U6" i="7"/>
  <c r="AB6" i="7"/>
  <c r="X6" i="7"/>
  <c r="T6" i="7"/>
  <c r="V6" i="7"/>
  <c r="W6" i="7"/>
  <c r="AA6" i="7"/>
  <c r="Z6" i="7"/>
  <c r="AA9" i="7"/>
  <c r="W9" i="7"/>
  <c r="Z9" i="7"/>
  <c r="V9" i="7"/>
  <c r="X9" i="7"/>
  <c r="T9" i="7"/>
  <c r="Y9" i="7"/>
  <c r="U9" i="7"/>
  <c r="AC9" i="7"/>
  <c r="AB9" i="7"/>
  <c r="AA17" i="7"/>
  <c r="W17" i="7"/>
  <c r="Z17" i="7"/>
  <c r="V17" i="7"/>
  <c r="X17" i="7"/>
  <c r="U17" i="7"/>
  <c r="AC17" i="7"/>
  <c r="T17" i="7"/>
  <c r="AB17" i="7"/>
  <c r="Y17" i="7"/>
  <c r="AA23" i="7"/>
  <c r="W23" i="7"/>
  <c r="Z23" i="7"/>
  <c r="V23" i="7"/>
  <c r="AB23" i="7"/>
  <c r="T23" i="7"/>
  <c r="X23" i="7"/>
  <c r="U23" i="7"/>
  <c r="AC23" i="7"/>
  <c r="Y23" i="7"/>
  <c r="AA29" i="7"/>
  <c r="W29" i="7"/>
  <c r="Z29" i="7"/>
  <c r="V29" i="7"/>
  <c r="X29" i="7"/>
  <c r="AC29" i="7"/>
  <c r="AB29" i="7"/>
  <c r="Y29" i="7"/>
  <c r="U29" i="7"/>
  <c r="T29" i="7"/>
  <c r="AA35" i="7"/>
  <c r="W35" i="7"/>
  <c r="Z35" i="7"/>
  <c r="V35" i="7"/>
  <c r="AB35" i="7"/>
  <c r="T35" i="7"/>
  <c r="U35" i="7"/>
  <c r="AC35" i="7"/>
  <c r="Y35" i="7"/>
  <c r="X35" i="7"/>
  <c r="AA13" i="7"/>
  <c r="W13" i="7"/>
  <c r="Z13" i="7"/>
  <c r="V13" i="7"/>
  <c r="X13" i="7"/>
  <c r="AC13" i="7"/>
  <c r="AB13" i="7"/>
  <c r="Y13" i="7"/>
  <c r="U13" i="7"/>
  <c r="T13" i="7"/>
  <c r="AA19" i="7"/>
  <c r="W19" i="7"/>
  <c r="Z19" i="7"/>
  <c r="V19" i="7"/>
  <c r="AB19" i="7"/>
  <c r="T19" i="7"/>
  <c r="U19" i="7"/>
  <c r="X19" i="7"/>
  <c r="AC19" i="7"/>
  <c r="Y19" i="7"/>
  <c r="AA25" i="7"/>
  <c r="W25" i="7"/>
  <c r="Z25" i="7"/>
  <c r="V25" i="7"/>
  <c r="X25" i="7"/>
  <c r="Y25" i="7"/>
  <c r="U25" i="7"/>
  <c r="AC25" i="7"/>
  <c r="T25" i="7"/>
  <c r="AB25" i="7"/>
  <c r="AA31" i="7"/>
  <c r="W31" i="7"/>
  <c r="Z31" i="7"/>
  <c r="V31" i="7"/>
  <c r="AB31" i="7"/>
  <c r="T31" i="7"/>
  <c r="X31" i="7"/>
  <c r="AC31" i="7"/>
  <c r="Y31" i="7"/>
  <c r="U31" i="7"/>
  <c r="CZ7" i="7"/>
  <c r="BX8" i="7"/>
  <c r="AV7" i="7"/>
  <c r="AV8" i="7"/>
  <c r="AS8" i="7" s="1"/>
  <c r="AK21" i="1"/>
  <c r="AK23" i="1"/>
  <c r="AK25" i="1"/>
  <c r="P6" i="7"/>
  <c r="NQ37" i="7"/>
  <c r="FA37" i="7"/>
  <c r="APQ37" i="7"/>
  <c r="AAO37" i="7"/>
  <c r="ZM37" i="7"/>
  <c r="ATY37" i="7"/>
  <c r="ASW37" i="7"/>
  <c r="VE37" i="7"/>
  <c r="JI37" i="7"/>
  <c r="AQS37" i="7"/>
  <c r="ANM37" i="7"/>
  <c r="LM37" i="7"/>
  <c r="YK37" i="7"/>
  <c r="MO37" i="7"/>
  <c r="PU37" i="7"/>
  <c r="AYG37" i="7"/>
  <c r="ADU37" i="7"/>
  <c r="AVA37" i="7"/>
  <c r="P8" i="7"/>
  <c r="UC37" i="7"/>
  <c r="ABQ37" i="7"/>
  <c r="HE37" i="7"/>
  <c r="AEW37" i="7"/>
  <c r="WG37" i="7"/>
  <c r="ARU37" i="7"/>
  <c r="QW37" i="7"/>
  <c r="AIC37" i="7"/>
  <c r="AZI37" i="7"/>
  <c r="AWC37" i="7"/>
  <c r="ALI37" i="7"/>
  <c r="BAK37" i="7"/>
  <c r="P7" i="7"/>
  <c r="OS37" i="7"/>
  <c r="RY37" i="7"/>
  <c r="AJE37" i="7"/>
  <c r="IG37" i="7"/>
  <c r="AHA37" i="7"/>
  <c r="AMK37" i="7"/>
  <c r="DY37" i="7"/>
  <c r="ACS37" i="7"/>
  <c r="AFY37" i="7"/>
  <c r="BBM37" i="7"/>
  <c r="XI37" i="7"/>
  <c r="GC37" i="7"/>
  <c r="AXE37" i="7"/>
  <c r="AOO37" i="7"/>
  <c r="AKG37" i="7"/>
  <c r="KK37" i="7"/>
  <c r="TA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N4" i="7"/>
  <c r="AG4" i="7"/>
  <c r="AN3" i="7"/>
  <c r="L3" i="7"/>
  <c r="L4" i="7"/>
  <c r="E4" i="7"/>
  <c r="Y15" i="1" l="1"/>
  <c r="BU8" i="7"/>
  <c r="CW7" i="7"/>
  <c r="CW37" i="7" s="1"/>
  <c r="AS7" i="7"/>
  <c r="AR37" i="7"/>
  <c r="R9" i="3" s="1"/>
  <c r="P37" i="7"/>
  <c r="R8" i="3" s="1"/>
  <c r="E8" i="3"/>
  <c r="Q7" i="7"/>
  <c r="Q25" i="7"/>
  <c r="Q10" i="7"/>
  <c r="Q24" i="7"/>
  <c r="Q28" i="7"/>
  <c r="Q32" i="7"/>
  <c r="Q14" i="7"/>
  <c r="Q18" i="7"/>
  <c r="Q11" i="7"/>
  <c r="Q20" i="7"/>
  <c r="Q12" i="7"/>
  <c r="Q26" i="7"/>
  <c r="Q30" i="7"/>
  <c r="Q9" i="7"/>
  <c r="Q19" i="7"/>
  <c r="Q16" i="7"/>
  <c r="Q36" i="7"/>
  <c r="Q34" i="7"/>
  <c r="Q22" i="7"/>
  <c r="Q35" i="7"/>
  <c r="Q27" i="7"/>
  <c r="Q21" i="7"/>
  <c r="Q33" i="7"/>
  <c r="Q15" i="7"/>
  <c r="Q13" i="7"/>
  <c r="Q17" i="7"/>
  <c r="Q31" i="7"/>
  <c r="Q29" i="7"/>
  <c r="Q23" i="7"/>
  <c r="Q8" i="7"/>
  <c r="AK7" i="1"/>
  <c r="AM7" i="1" s="1"/>
  <c r="P9" i="3" l="1"/>
  <c r="BK5" i="3"/>
  <c r="BK6" i="3" s="1"/>
  <c r="BG5" i="3"/>
  <c r="BC5" i="3"/>
  <c r="AY5" i="3"/>
  <c r="AU5" i="3"/>
  <c r="AQ5" i="3"/>
  <c r="AM5" i="3"/>
  <c r="AI5" i="3"/>
  <c r="BE5" i="3"/>
  <c r="BA5" i="3"/>
  <c r="AS5" i="3"/>
  <c r="AK5" i="3"/>
  <c r="BD5" i="3"/>
  <c r="AZ5" i="3"/>
  <c r="AV5" i="3"/>
  <c r="AR5" i="3"/>
  <c r="AN5" i="3"/>
  <c r="AJ5" i="3"/>
  <c r="BJ5" i="3"/>
  <c r="BJ6" i="3" s="1"/>
  <c r="BF5" i="3"/>
  <c r="BB5" i="3"/>
  <c r="AX5" i="3"/>
  <c r="AT5" i="3"/>
  <c r="AP5" i="3"/>
  <c r="AL5" i="3"/>
  <c r="AH5" i="3"/>
  <c r="BI5" i="3"/>
  <c r="AW5" i="3"/>
  <c r="AO5" i="3"/>
  <c r="AG5" i="3"/>
  <c r="BH5" i="3"/>
  <c r="BK2" i="3"/>
  <c r="BG2" i="3"/>
  <c r="BC2" i="3"/>
  <c r="AY2" i="3"/>
  <c r="AU2" i="3"/>
  <c r="AQ2" i="3"/>
  <c r="AM2" i="3"/>
  <c r="AI2" i="3"/>
  <c r="BJ2" i="3"/>
  <c r="BF2" i="3"/>
  <c r="BB2" i="3"/>
  <c r="AX2" i="3"/>
  <c r="AT2" i="3"/>
  <c r="AL2" i="3"/>
  <c r="AH2" i="3"/>
  <c r="AP2" i="3"/>
  <c r="BE2" i="3"/>
  <c r="AS2" i="3"/>
  <c r="AK2" i="3"/>
  <c r="AG2" i="3"/>
  <c r="BH2" i="3"/>
  <c r="BD2" i="3"/>
  <c r="AZ2" i="3"/>
  <c r="AV2" i="3"/>
  <c r="AR2" i="3"/>
  <c r="AN2" i="3"/>
  <c r="AJ2" i="3"/>
  <c r="BI2" i="3"/>
  <c r="BA2" i="3"/>
  <c r="AW2" i="3"/>
  <c r="AO2" i="3"/>
  <c r="BU37" i="7"/>
  <c r="P8" i="3"/>
  <c r="B33" i="7"/>
  <c r="B29" i="7"/>
  <c r="B25" i="7"/>
  <c r="B21" i="7"/>
  <c r="B17" i="7"/>
  <c r="B13" i="7"/>
  <c r="B9" i="7"/>
  <c r="B36" i="7"/>
  <c r="B28" i="7"/>
  <c r="B20" i="7"/>
  <c r="B12" i="7"/>
  <c r="B32" i="7"/>
  <c r="B24" i="7"/>
  <c r="B16" i="7"/>
  <c r="B8" i="7"/>
  <c r="B35" i="7"/>
  <c r="B31" i="7"/>
  <c r="B27" i="7"/>
  <c r="B23" i="7"/>
  <c r="B19" i="7"/>
  <c r="B15" i="7"/>
  <c r="B11" i="7"/>
  <c r="B7" i="7"/>
  <c r="B34" i="7"/>
  <c r="B30" i="7"/>
  <c r="B26" i="7"/>
  <c r="B22" i="7"/>
  <c r="B18" i="7"/>
  <c r="B14" i="7"/>
  <c r="B10" i="7"/>
  <c r="B6" i="7"/>
  <c r="AS37" i="7"/>
  <c r="AG17" i="3"/>
  <c r="AG29" i="3"/>
  <c r="AG41" i="3"/>
  <c r="AG24" i="3"/>
  <c r="AG45" i="3"/>
  <c r="AG13" i="3"/>
  <c r="AG27" i="3"/>
  <c r="AG34" i="3"/>
  <c r="AG35" i="3"/>
  <c r="AG51" i="3"/>
  <c r="AG55" i="3"/>
  <c r="AG38" i="3"/>
  <c r="AG40" i="3"/>
  <c r="AG48" i="3"/>
  <c r="AG57" i="3"/>
  <c r="AG21" i="3"/>
  <c r="AG14" i="3"/>
  <c r="AG19" i="3"/>
  <c r="AG31" i="3"/>
  <c r="AG37" i="3"/>
  <c r="AG50" i="3"/>
  <c r="AG20" i="3"/>
  <c r="AG56" i="3"/>
  <c r="AG15" i="3"/>
  <c r="AG53" i="3"/>
  <c r="AG16" i="3"/>
  <c r="AG23" i="3"/>
  <c r="AG47" i="3"/>
  <c r="AG46" i="3"/>
  <c r="AG36" i="3"/>
  <c r="AG52" i="3"/>
  <c r="AG33" i="3"/>
  <c r="AG25" i="3"/>
  <c r="AG30" i="3"/>
  <c r="AG32" i="3"/>
  <c r="AG22" i="3"/>
  <c r="AG43" i="3"/>
  <c r="AG12" i="3"/>
  <c r="AG44" i="3"/>
  <c r="AG54" i="3"/>
  <c r="AG28" i="3"/>
  <c r="AG26" i="3"/>
  <c r="AG18" i="3"/>
  <c r="AG42" i="3"/>
  <c r="AG39" i="3"/>
  <c r="AG49" i="3"/>
  <c r="G8" i="3"/>
  <c r="I8" i="3"/>
  <c r="C10" i="7" l="1"/>
  <c r="C26" i="7"/>
  <c r="AE26" i="7" s="1"/>
  <c r="BG26" i="7" s="1"/>
  <c r="CI26" i="7" s="1"/>
  <c r="DK26" i="7" s="1"/>
  <c r="EM26" i="7" s="1"/>
  <c r="C11" i="7"/>
  <c r="C27" i="7"/>
  <c r="AE27" i="7" s="1"/>
  <c r="BG27" i="7" s="1"/>
  <c r="CI27" i="7" s="1"/>
  <c r="DK27" i="7" s="1"/>
  <c r="EM27" i="7" s="1"/>
  <c r="C16" i="7"/>
  <c r="E16" i="7" s="1"/>
  <c r="C20" i="7"/>
  <c r="AE20" i="7" s="1"/>
  <c r="BG20" i="7" s="1"/>
  <c r="CI20" i="7" s="1"/>
  <c r="DK20" i="7" s="1"/>
  <c r="EM20" i="7" s="1"/>
  <c r="C13" i="7"/>
  <c r="C29" i="7"/>
  <c r="E29" i="7" s="1"/>
  <c r="C14" i="7"/>
  <c r="C30" i="7"/>
  <c r="E30" i="7" s="1"/>
  <c r="C15" i="7"/>
  <c r="AE15" i="7" s="1"/>
  <c r="BG15" i="7" s="1"/>
  <c r="CI15" i="7" s="1"/>
  <c r="DK15" i="7" s="1"/>
  <c r="EM15" i="7" s="1"/>
  <c r="C31" i="7"/>
  <c r="E31" i="7" s="1"/>
  <c r="C24" i="7"/>
  <c r="C28" i="7"/>
  <c r="E28" i="7" s="1"/>
  <c r="C17" i="7"/>
  <c r="C33" i="7"/>
  <c r="E33" i="7" s="1"/>
  <c r="C18" i="7"/>
  <c r="AE18" i="7" s="1"/>
  <c r="BG18" i="7" s="1"/>
  <c r="CI18" i="7" s="1"/>
  <c r="DK18" i="7" s="1"/>
  <c r="EM18" i="7" s="1"/>
  <c r="C34" i="7"/>
  <c r="AE34" i="7" s="1"/>
  <c r="BG34" i="7" s="1"/>
  <c r="CI34" i="7" s="1"/>
  <c r="DK34" i="7" s="1"/>
  <c r="EM34" i="7" s="1"/>
  <c r="C19" i="7"/>
  <c r="E19" i="7" s="1"/>
  <c r="C35" i="7"/>
  <c r="AE35" i="7" s="1"/>
  <c r="BG35" i="7" s="1"/>
  <c r="CI35" i="7" s="1"/>
  <c r="DK35" i="7" s="1"/>
  <c r="EM35" i="7" s="1"/>
  <c r="C32" i="7"/>
  <c r="E32" i="7" s="1"/>
  <c r="C36" i="7"/>
  <c r="AE36" i="7" s="1"/>
  <c r="BG36" i="7" s="1"/>
  <c r="CI36" i="7" s="1"/>
  <c r="DK36" i="7" s="1"/>
  <c r="EM36" i="7" s="1"/>
  <c r="C21" i="7"/>
  <c r="E21" i="7" s="1"/>
  <c r="C6" i="7"/>
  <c r="C22" i="7"/>
  <c r="AE22" i="7" s="1"/>
  <c r="BG22" i="7" s="1"/>
  <c r="CI22" i="7" s="1"/>
  <c r="DK22" i="7" s="1"/>
  <c r="EM22" i="7" s="1"/>
  <c r="C7" i="7"/>
  <c r="C23" i="7"/>
  <c r="AE23" i="7" s="1"/>
  <c r="BG23" i="7" s="1"/>
  <c r="CI23" i="7" s="1"/>
  <c r="DK23" i="7" s="1"/>
  <c r="EM23" i="7" s="1"/>
  <c r="C8" i="7"/>
  <c r="C12" i="7"/>
  <c r="AE12" i="7" s="1"/>
  <c r="BG12" i="7" s="1"/>
  <c r="CI12" i="7" s="1"/>
  <c r="DK12" i="7" s="1"/>
  <c r="EM12" i="7" s="1"/>
  <c r="C9" i="7"/>
  <c r="E9" i="7" s="1"/>
  <c r="C25" i="7"/>
  <c r="AE25" i="7" s="1"/>
  <c r="BG25" i="7" s="1"/>
  <c r="CI25" i="7" s="1"/>
  <c r="DK25" i="7" s="1"/>
  <c r="EM25" i="7" s="1"/>
  <c r="Q6" i="7"/>
  <c r="Q37" i="7" s="1"/>
  <c r="AG10" i="3"/>
  <c r="AG9" i="3"/>
  <c r="AG8" i="3"/>
  <c r="AG11" i="3"/>
  <c r="AH11" i="3"/>
  <c r="AH8" i="3"/>
  <c r="AH10" i="3"/>
  <c r="AH9" i="3"/>
  <c r="AI9" i="3"/>
  <c r="AI11" i="3"/>
  <c r="AI8" i="3"/>
  <c r="AI10" i="3"/>
  <c r="E10" i="7"/>
  <c r="E11" i="7"/>
  <c r="E13" i="7"/>
  <c r="AE14" i="7"/>
  <c r="BG14" i="7" s="1"/>
  <c r="CI14" i="7" s="1"/>
  <c r="DK14" i="7" s="1"/>
  <c r="EM14" i="7" s="1"/>
  <c r="AE24" i="7"/>
  <c r="BG24" i="7" s="1"/>
  <c r="CI24" i="7" s="1"/>
  <c r="DK24" i="7" s="1"/>
  <c r="EM24" i="7" s="1"/>
  <c r="AE17" i="7"/>
  <c r="BG17" i="7" s="1"/>
  <c r="CI17" i="7" s="1"/>
  <c r="DK17" i="7" s="1"/>
  <c r="EM17" i="7" s="1"/>
  <c r="AC12" i="3"/>
  <c r="AA12" i="3"/>
  <c r="X12" i="3"/>
  <c r="Y12" i="3"/>
  <c r="AB12" i="3"/>
  <c r="AD12" i="3"/>
  <c r="V12" i="3"/>
  <c r="U12" i="3" s="1"/>
  <c r="W12" i="3"/>
  <c r="AE19" i="7"/>
  <c r="BG19" i="7" s="1"/>
  <c r="CI19" i="7" s="1"/>
  <c r="DK19" i="7" s="1"/>
  <c r="EM19" i="7" s="1"/>
  <c r="AE32" i="7"/>
  <c r="BG32" i="7" s="1"/>
  <c r="CI32" i="7" s="1"/>
  <c r="DK32" i="7" s="1"/>
  <c r="EM32" i="7" s="1"/>
  <c r="BC6" i="3"/>
  <c r="AM6" i="3"/>
  <c r="AZ6" i="3"/>
  <c r="AJ6" i="3"/>
  <c r="BH6" i="3"/>
  <c r="AR6" i="3"/>
  <c r="BE6" i="3"/>
  <c r="AO6" i="3"/>
  <c r="AU6" i="3"/>
  <c r="AW6" i="3"/>
  <c r="AG6" i="3"/>
  <c r="BB6" i="3"/>
  <c r="AL6" i="3"/>
  <c r="AY6" i="3"/>
  <c r="AI6" i="3"/>
  <c r="AX6" i="3"/>
  <c r="AH6" i="3"/>
  <c r="AV6" i="3"/>
  <c r="BI6" i="3"/>
  <c r="AS6" i="3"/>
  <c r="AT6" i="3"/>
  <c r="BG6" i="3"/>
  <c r="AQ6" i="3"/>
  <c r="BF6" i="3"/>
  <c r="AP6" i="3"/>
  <c r="BD6" i="3"/>
  <c r="AN6" i="3"/>
  <c r="BA6" i="3"/>
  <c r="AK6" i="3"/>
  <c r="AE21" i="7" l="1"/>
  <c r="BG21" i="7" s="1"/>
  <c r="CI21" i="7" s="1"/>
  <c r="DK21" i="7" s="1"/>
  <c r="EM21" i="7" s="1"/>
  <c r="E35" i="7"/>
  <c r="AG35" i="7" s="1"/>
  <c r="BI35" i="7" s="1"/>
  <c r="CK35" i="7" s="1"/>
  <c r="DM35" i="7" s="1"/>
  <c r="EO35" i="7" s="1"/>
  <c r="E18" i="7"/>
  <c r="AG18" i="7" s="1"/>
  <c r="E34" i="7"/>
  <c r="AG34" i="7" s="1"/>
  <c r="BI34" i="7" s="1"/>
  <c r="CK34" i="7" s="1"/>
  <c r="DM34" i="7" s="1"/>
  <c r="EO34" i="7" s="1"/>
  <c r="E27" i="7"/>
  <c r="AG27" i="7" s="1"/>
  <c r="E36" i="7"/>
  <c r="AG36" i="7" s="1"/>
  <c r="BI36" i="7" s="1"/>
  <c r="CK36" i="7" s="1"/>
  <c r="DM36" i="7" s="1"/>
  <c r="EO36" i="7" s="1"/>
  <c r="E26" i="7"/>
  <c r="AG26" i="7" s="1"/>
  <c r="E22" i="7"/>
  <c r="AG22" i="7" s="1"/>
  <c r="E23" i="7"/>
  <c r="AG23" i="7" s="1"/>
  <c r="E20" i="7"/>
  <c r="AG20" i="7" s="1"/>
  <c r="AE9" i="7"/>
  <c r="BG9" i="7" s="1"/>
  <c r="CI9" i="7" s="1"/>
  <c r="DK9" i="7" s="1"/>
  <c r="EM9" i="7" s="1"/>
  <c r="E14" i="7"/>
  <c r="AG14" i="7" s="1"/>
  <c r="E15" i="7"/>
  <c r="AG15" i="7" s="1"/>
  <c r="E17" i="7"/>
  <c r="AG17" i="7" s="1"/>
  <c r="E24" i="7"/>
  <c r="AG24" i="7" s="1"/>
  <c r="AE13" i="7"/>
  <c r="BG13" i="7" s="1"/>
  <c r="CI13" i="7" s="1"/>
  <c r="DK13" i="7" s="1"/>
  <c r="EM13" i="7" s="1"/>
  <c r="AE16" i="7"/>
  <c r="BG16" i="7" s="1"/>
  <c r="CI16" i="7" s="1"/>
  <c r="DK16" i="7" s="1"/>
  <c r="EM16" i="7" s="1"/>
  <c r="AE11" i="7"/>
  <c r="BG11" i="7" s="1"/>
  <c r="CI11" i="7" s="1"/>
  <c r="DK11" i="7" s="1"/>
  <c r="EM11" i="7" s="1"/>
  <c r="AE29" i="7"/>
  <c r="BG29" i="7" s="1"/>
  <c r="CI29" i="7" s="1"/>
  <c r="DK29" i="7" s="1"/>
  <c r="EM29" i="7" s="1"/>
  <c r="AE10" i="7"/>
  <c r="BG10" i="7" s="1"/>
  <c r="CI10" i="7" s="1"/>
  <c r="DK10" i="7" s="1"/>
  <c r="EM10" i="7" s="1"/>
  <c r="AE30" i="7"/>
  <c r="BG30" i="7" s="1"/>
  <c r="CI30" i="7" s="1"/>
  <c r="DK30" i="7" s="1"/>
  <c r="EM30" i="7" s="1"/>
  <c r="E25" i="7"/>
  <c r="AG25" i="7" s="1"/>
  <c r="E12" i="7"/>
  <c r="AG12" i="7" s="1"/>
  <c r="BF7" i="3"/>
  <c r="AX7" i="3"/>
  <c r="AP7" i="3"/>
  <c r="AH7" i="3"/>
  <c r="BA7" i="3"/>
  <c r="AS7" i="3"/>
  <c r="AK7" i="3"/>
  <c r="BJ7" i="3"/>
  <c r="BB7" i="3"/>
  <c r="AT7" i="3"/>
  <c r="AL7" i="3"/>
  <c r="BI7" i="3"/>
  <c r="BE7" i="3"/>
  <c r="AW7" i="3"/>
  <c r="AO7" i="3"/>
  <c r="AG7" i="3"/>
  <c r="AJ7" i="3"/>
  <c r="AZ7" i="3"/>
  <c r="AM7" i="3"/>
  <c r="BC7" i="3"/>
  <c r="AN7" i="3"/>
  <c r="BD7" i="3"/>
  <c r="AQ7" i="3"/>
  <c r="BG7" i="3"/>
  <c r="AR7" i="3"/>
  <c r="BH7" i="3"/>
  <c r="AU7" i="3"/>
  <c r="BK7" i="3"/>
  <c r="AV7" i="3"/>
  <c r="AI7" i="3"/>
  <c r="AY7" i="3"/>
  <c r="AE33" i="7"/>
  <c r="BG33" i="7" s="1"/>
  <c r="CI33" i="7" s="1"/>
  <c r="DK33" i="7" s="1"/>
  <c r="EM33" i="7" s="1"/>
  <c r="AE28" i="7"/>
  <c r="BG28" i="7" s="1"/>
  <c r="CI28" i="7" s="1"/>
  <c r="DK28" i="7" s="1"/>
  <c r="EM28" i="7" s="1"/>
  <c r="AE31" i="7"/>
  <c r="BG31" i="7" s="1"/>
  <c r="CI31" i="7" s="1"/>
  <c r="DK31" i="7" s="1"/>
  <c r="EM31" i="7" s="1"/>
  <c r="AG33" i="7"/>
  <c r="BK8" i="3"/>
  <c r="BF8" i="3"/>
  <c r="AG28" i="7"/>
  <c r="BI8" i="3"/>
  <c r="AG31" i="7"/>
  <c r="BC8" i="3"/>
  <c r="AP8" i="3"/>
  <c r="AG30" i="7"/>
  <c r="BH8" i="3"/>
  <c r="BG8" i="3"/>
  <c r="AG29" i="7"/>
  <c r="BD8" i="3"/>
  <c r="E7" i="7"/>
  <c r="AE7" i="7"/>
  <c r="BG7" i="7" s="1"/>
  <c r="CI7" i="7" s="1"/>
  <c r="DK7" i="7" s="1"/>
  <c r="EM7" i="7" s="1"/>
  <c r="AZ8" i="3"/>
  <c r="E6" i="7"/>
  <c r="AE6" i="7"/>
  <c r="BG6" i="7" s="1"/>
  <c r="CI6" i="7" s="1"/>
  <c r="DK6" i="7" s="1"/>
  <c r="EM6" i="7" s="1"/>
  <c r="BE8" i="3"/>
  <c r="AU8" i="3"/>
  <c r="BB8" i="3"/>
  <c r="AS8" i="3"/>
  <c r="AT8" i="3"/>
  <c r="AG16" i="7"/>
  <c r="AG11" i="7"/>
  <c r="AO8" i="3"/>
  <c r="AM8" i="3"/>
  <c r="AG9" i="7"/>
  <c r="AE8" i="7"/>
  <c r="BG8" i="7" s="1"/>
  <c r="CI8" i="7" s="1"/>
  <c r="DK8" i="7" s="1"/>
  <c r="EM8" i="7" s="1"/>
  <c r="E8" i="7"/>
  <c r="BA8" i="3"/>
  <c r="BJ8" i="3"/>
  <c r="AG32" i="7"/>
  <c r="AG19" i="7"/>
  <c r="AW8" i="3"/>
  <c r="AX8" i="3"/>
  <c r="AR8" i="3"/>
  <c r="AG13" i="7"/>
  <c r="AQ8" i="3"/>
  <c r="AG10" i="7"/>
  <c r="AN8" i="3"/>
  <c r="AY8" i="3"/>
  <c r="AG21" i="7"/>
  <c r="AV8" i="3"/>
  <c r="R4" i="3" l="1"/>
  <c r="BI18" i="7"/>
  <c r="CK18" i="7" s="1"/>
  <c r="DM18" i="7" s="1"/>
  <c r="EO18" i="7" s="1"/>
  <c r="AV9" i="3"/>
  <c r="BI9" i="7"/>
  <c r="CK9" i="7" s="1"/>
  <c r="DM9" i="7" s="1"/>
  <c r="EO9" i="7" s="1"/>
  <c r="AM9" i="3"/>
  <c r="BI16" i="7"/>
  <c r="CK16" i="7" s="1"/>
  <c r="DM16" i="7" s="1"/>
  <c r="EO16" i="7" s="1"/>
  <c r="AT9" i="3"/>
  <c r="BI27" i="7"/>
  <c r="CK27" i="7" s="1"/>
  <c r="DM27" i="7" s="1"/>
  <c r="EO27" i="7" s="1"/>
  <c r="BE9" i="3"/>
  <c r="BI22" i="7"/>
  <c r="CK22" i="7" s="1"/>
  <c r="DM22" i="7" s="1"/>
  <c r="EO22" i="7" s="1"/>
  <c r="AZ9" i="3"/>
  <c r="BI28" i="7"/>
  <c r="CK28" i="7" s="1"/>
  <c r="DM28" i="7" s="1"/>
  <c r="EO28" i="7" s="1"/>
  <c r="BF9" i="3"/>
  <c r="BI10" i="7"/>
  <c r="CK10" i="7" s="1"/>
  <c r="DM10" i="7" s="1"/>
  <c r="EO10" i="7" s="1"/>
  <c r="AN9" i="3"/>
  <c r="BI14" i="7"/>
  <c r="CK14" i="7" s="1"/>
  <c r="DM14" i="7" s="1"/>
  <c r="EO14" i="7" s="1"/>
  <c r="AR9" i="3"/>
  <c r="BI19" i="7"/>
  <c r="CK19" i="7" s="1"/>
  <c r="DM19" i="7" s="1"/>
  <c r="EO19" i="7" s="1"/>
  <c r="AW9" i="3"/>
  <c r="BI23" i="7"/>
  <c r="CK23" i="7" s="1"/>
  <c r="DM23" i="7" s="1"/>
  <c r="EO23" i="7" s="1"/>
  <c r="BA9" i="3"/>
  <c r="BI24" i="7"/>
  <c r="CK24" i="7" s="1"/>
  <c r="DM24" i="7" s="1"/>
  <c r="EO24" i="7" s="1"/>
  <c r="BB9" i="3"/>
  <c r="BI26" i="7"/>
  <c r="CK26" i="7" s="1"/>
  <c r="DM26" i="7" s="1"/>
  <c r="EO26" i="7" s="1"/>
  <c r="BD9" i="3"/>
  <c r="BI30" i="7"/>
  <c r="CK30" i="7" s="1"/>
  <c r="DM30" i="7" s="1"/>
  <c r="EO30" i="7" s="1"/>
  <c r="BH9" i="3"/>
  <c r="BI25" i="7"/>
  <c r="CK25" i="7" s="1"/>
  <c r="DM25" i="7" s="1"/>
  <c r="EO25" i="7" s="1"/>
  <c r="BC9" i="3"/>
  <c r="BI21" i="7"/>
  <c r="CK21" i="7" s="1"/>
  <c r="DM21" i="7" s="1"/>
  <c r="EO21" i="7" s="1"/>
  <c r="AY9" i="3"/>
  <c r="BI32" i="7"/>
  <c r="CK32" i="7" s="1"/>
  <c r="DM32" i="7" s="1"/>
  <c r="EO32" i="7" s="1"/>
  <c r="BJ9" i="3"/>
  <c r="AL8" i="3"/>
  <c r="AG8" i="7"/>
  <c r="BI15" i="7"/>
  <c r="CK15" i="7" s="1"/>
  <c r="DM15" i="7" s="1"/>
  <c r="EO15" i="7" s="1"/>
  <c r="AS9" i="3"/>
  <c r="BI17" i="7"/>
  <c r="CK17" i="7" s="1"/>
  <c r="DM17" i="7" s="1"/>
  <c r="EO17" i="7" s="1"/>
  <c r="AU9" i="3"/>
  <c r="BI29" i="7"/>
  <c r="CK29" i="7" s="1"/>
  <c r="DM29" i="7" s="1"/>
  <c r="EO29" i="7" s="1"/>
  <c r="BG9" i="3"/>
  <c r="BI12" i="7"/>
  <c r="CK12" i="7" s="1"/>
  <c r="DM12" i="7" s="1"/>
  <c r="EO12" i="7" s="1"/>
  <c r="AP9" i="3"/>
  <c r="BI31" i="7"/>
  <c r="CK31" i="7" s="1"/>
  <c r="DM31" i="7" s="1"/>
  <c r="EO31" i="7" s="1"/>
  <c r="BI9" i="3"/>
  <c r="BI13" i="7"/>
  <c r="CK13" i="7" s="1"/>
  <c r="DM13" i="7" s="1"/>
  <c r="EO13" i="7" s="1"/>
  <c r="AQ9" i="3"/>
  <c r="BI20" i="7"/>
  <c r="CK20" i="7" s="1"/>
  <c r="DM20" i="7" s="1"/>
  <c r="EO20" i="7" s="1"/>
  <c r="AX9" i="3"/>
  <c r="BI11" i="7"/>
  <c r="CK11" i="7" s="1"/>
  <c r="DM11" i="7" s="1"/>
  <c r="EO11" i="7" s="1"/>
  <c r="AO9" i="3"/>
  <c r="AG6" i="7"/>
  <c r="AJ8" i="3"/>
  <c r="AK8" i="3"/>
  <c r="AG7" i="7"/>
  <c r="BI33" i="7"/>
  <c r="CK33" i="7" s="1"/>
  <c r="DM33" i="7" s="1"/>
  <c r="EO33" i="7" s="1"/>
  <c r="BK9" i="3"/>
  <c r="Z8" i="3" l="1"/>
  <c r="AC8" i="3"/>
  <c r="X8" i="3"/>
  <c r="AD8" i="3"/>
  <c r="W8" i="3"/>
  <c r="Y8" i="3"/>
  <c r="V8" i="3"/>
  <c r="AB8" i="3"/>
  <c r="AA8" i="3"/>
  <c r="BK10" i="3"/>
  <c r="BI6" i="7"/>
  <c r="CK6" i="7" s="1"/>
  <c r="DM6" i="7" s="1"/>
  <c r="EO6" i="7" s="1"/>
  <c r="AJ9" i="3"/>
  <c r="AX10" i="3"/>
  <c r="BI10" i="3"/>
  <c r="BG10" i="3"/>
  <c r="AS10" i="3"/>
  <c r="BJ10" i="3"/>
  <c r="BC10" i="3"/>
  <c r="BD10" i="3"/>
  <c r="BA10" i="3"/>
  <c r="AR10" i="3"/>
  <c r="BF10" i="3"/>
  <c r="BE10" i="3"/>
  <c r="AM10" i="3"/>
  <c r="BI7" i="7"/>
  <c r="CK7" i="7" s="1"/>
  <c r="DM7" i="7" s="1"/>
  <c r="EO7" i="7" s="1"/>
  <c r="AK9" i="3"/>
  <c r="BI8" i="7"/>
  <c r="CK8" i="7" s="1"/>
  <c r="DM8" i="7" s="1"/>
  <c r="EO8" i="7" s="1"/>
  <c r="AL9" i="3"/>
  <c r="AO10" i="3"/>
  <c r="AQ10" i="3"/>
  <c r="AP10" i="3"/>
  <c r="AU10" i="3"/>
  <c r="AY10" i="3"/>
  <c r="BH10" i="3"/>
  <c r="BB10" i="3"/>
  <c r="AW10" i="3"/>
  <c r="AN10" i="3"/>
  <c r="AZ10" i="3"/>
  <c r="AT10" i="3"/>
  <c r="AV10" i="3"/>
  <c r="Z9" i="3" l="1"/>
  <c r="L8" i="3"/>
  <c r="N8" i="3"/>
  <c r="AV11" i="3"/>
  <c r="AZ11" i="3"/>
  <c r="AW11" i="3"/>
  <c r="BH11" i="3"/>
  <c r="AU11" i="3"/>
  <c r="AQ11" i="3"/>
  <c r="AB9" i="3"/>
  <c r="W9" i="3"/>
  <c r="AC9" i="3"/>
  <c r="X9" i="3"/>
  <c r="AD9" i="3"/>
  <c r="AA9" i="3"/>
  <c r="V9" i="3"/>
  <c r="Y9" i="3"/>
  <c r="AL10" i="3"/>
  <c r="AJ10" i="3"/>
  <c r="AT11" i="3"/>
  <c r="AN11" i="3"/>
  <c r="BB11" i="3"/>
  <c r="AY11" i="3"/>
  <c r="AP11" i="3"/>
  <c r="AO11" i="3"/>
  <c r="BE11" i="3"/>
  <c r="AR11" i="3"/>
  <c r="BD11" i="3"/>
  <c r="BJ11" i="3"/>
  <c r="BG11" i="3"/>
  <c r="AX11" i="3"/>
  <c r="BK11" i="3"/>
  <c r="U8" i="3"/>
  <c r="AM11" i="3"/>
  <c r="BF11" i="3"/>
  <c r="BA11" i="3"/>
  <c r="BC11" i="3"/>
  <c r="AS11" i="3"/>
  <c r="BI11" i="3"/>
  <c r="AK10" i="3"/>
  <c r="Z10" i="3" l="1"/>
  <c r="L9" i="3"/>
  <c r="N9" i="3"/>
  <c r="U9" i="3"/>
  <c r="AK11" i="3"/>
  <c r="AJ11" i="3"/>
  <c r="AL11" i="3"/>
  <c r="AC10" i="3"/>
  <c r="V10" i="3"/>
  <c r="Y10" i="3"/>
  <c r="AB10" i="3"/>
  <c r="X10" i="3"/>
  <c r="AD10" i="3"/>
  <c r="AA10" i="3"/>
  <c r="W10" i="3"/>
  <c r="Z11" i="3" l="1"/>
  <c r="N10" i="3"/>
  <c r="L10" i="3"/>
  <c r="AA11" i="3"/>
  <c r="AD11" i="3"/>
  <c r="Y11" i="3"/>
  <c r="X11" i="3"/>
  <c r="AC11" i="3"/>
  <c r="W11" i="3"/>
  <c r="AB11" i="3"/>
  <c r="V11" i="3"/>
  <c r="U10" i="3"/>
  <c r="N11" i="3" l="1"/>
  <c r="L11" i="3"/>
  <c r="U11" i="3"/>
</calcChain>
</file>

<file path=xl/sharedStrings.xml><?xml version="1.0" encoding="utf-8"?>
<sst xmlns="http://schemas.openxmlformats.org/spreadsheetml/2006/main" count="2479" uniqueCount="127">
  <si>
    <t>No.</t>
    <phoneticPr fontId="1" type="noConversion"/>
  </si>
  <si>
    <t>사번</t>
    <phoneticPr fontId="1" type="noConversion"/>
  </si>
  <si>
    <t>성명</t>
    <phoneticPr fontId="1" type="noConversion"/>
  </si>
  <si>
    <t>근무지/부서</t>
    <phoneticPr fontId="1" type="noConversion"/>
  </si>
  <si>
    <t>직책/직급</t>
    <phoneticPr fontId="1" type="noConversion"/>
  </si>
  <si>
    <t>1000000000</t>
    <phoneticPr fontId="1" type="noConversion"/>
  </si>
  <si>
    <t>강철토깽이</t>
    <phoneticPr fontId="1" type="noConversion"/>
  </si>
  <si>
    <t>경영지원팀</t>
    <phoneticPr fontId="1" type="noConversion"/>
  </si>
  <si>
    <t>차장</t>
    <phoneticPr fontId="1" type="noConversion"/>
  </si>
  <si>
    <t>No.</t>
    <phoneticPr fontId="1" type="noConversion"/>
  </si>
  <si>
    <t>직급/직책</t>
    <phoneticPr fontId="1" type="noConversion"/>
  </si>
  <si>
    <t>근무지/부서</t>
    <phoneticPr fontId="1" type="noConversion"/>
  </si>
  <si>
    <t>근무형태</t>
    <phoneticPr fontId="1" type="noConversion"/>
  </si>
  <si>
    <t>연차</t>
    <phoneticPr fontId="1" type="noConversion"/>
  </si>
  <si>
    <t>월차</t>
    <phoneticPr fontId="1" type="noConversion"/>
  </si>
  <si>
    <t>출장</t>
    <phoneticPr fontId="1" type="noConversion"/>
  </si>
  <si>
    <t>교육</t>
    <phoneticPr fontId="1" type="noConversion"/>
  </si>
  <si>
    <t>사번</t>
    <phoneticPr fontId="1" type="noConversion"/>
  </si>
  <si>
    <t>성명</t>
    <phoneticPr fontId="1" type="noConversion"/>
  </si>
  <si>
    <t>날짜</t>
    <phoneticPr fontId="1" type="noConversion"/>
  </si>
  <si>
    <t>출근시간</t>
    <phoneticPr fontId="1" type="noConversion"/>
  </si>
  <si>
    <t>퇴근시간</t>
    <phoneticPr fontId="1" type="noConversion"/>
  </si>
  <si>
    <t>구분</t>
    <phoneticPr fontId="1" type="noConversion"/>
  </si>
  <si>
    <t>요일</t>
    <phoneticPr fontId="1" type="noConversion"/>
  </si>
  <si>
    <t>년</t>
    <phoneticPr fontId="1" type="noConversion"/>
  </si>
  <si>
    <t>월</t>
    <phoneticPr fontId="1" type="noConversion"/>
  </si>
  <si>
    <t>시작일</t>
    <phoneticPr fontId="1" type="noConversion"/>
  </si>
  <si>
    <t>마감일</t>
    <phoneticPr fontId="1" type="noConversion"/>
  </si>
  <si>
    <t>KEY</t>
    <phoneticPr fontId="1" type="noConversion"/>
  </si>
  <si>
    <t>1000000000</t>
    <phoneticPr fontId="1" type="noConversion"/>
  </si>
  <si>
    <t>날짜</t>
    <phoneticPr fontId="1" type="noConversion"/>
  </si>
  <si>
    <t>요일</t>
    <phoneticPr fontId="1" type="noConversion"/>
  </si>
  <si>
    <t>출근시간</t>
    <phoneticPr fontId="1" type="noConversion"/>
  </si>
  <si>
    <t>퇴근시간</t>
    <phoneticPr fontId="1" type="noConversion"/>
  </si>
  <si>
    <t>구분</t>
    <phoneticPr fontId="1" type="noConversion"/>
  </si>
  <si>
    <t>사번</t>
    <phoneticPr fontId="1" type="noConversion"/>
  </si>
  <si>
    <t>근무지/부서</t>
    <phoneticPr fontId="1" type="noConversion"/>
  </si>
  <si>
    <t>성명</t>
    <phoneticPr fontId="1" type="noConversion"/>
  </si>
  <si>
    <t>직급/직책</t>
    <phoneticPr fontId="1" type="noConversion"/>
  </si>
  <si>
    <t>시작
기준</t>
    <phoneticPr fontId="1" type="noConversion"/>
  </si>
  <si>
    <t>종료
기준</t>
    <phoneticPr fontId="1" type="noConversion"/>
  </si>
  <si>
    <t>잔업
야근
시간</t>
    <phoneticPr fontId="1" type="noConversion"/>
  </si>
  <si>
    <t>실
근무
시간</t>
    <phoneticPr fontId="1" type="noConversion"/>
  </si>
  <si>
    <t>No.</t>
  </si>
  <si>
    <t/>
  </si>
  <si>
    <t>2000000000</t>
    <phoneticPr fontId="1" type="noConversion"/>
  </si>
  <si>
    <t>핑크돌고래</t>
    <phoneticPr fontId="1" type="noConversion"/>
  </si>
  <si>
    <t>과장</t>
    <phoneticPr fontId="1" type="noConversion"/>
  </si>
  <si>
    <t>총무팀</t>
    <phoneticPr fontId="1" type="noConversion"/>
  </si>
  <si>
    <t>3000000000</t>
    <phoneticPr fontId="1" type="noConversion"/>
  </si>
  <si>
    <t>하얀여우</t>
    <phoneticPr fontId="1" type="noConversion"/>
  </si>
  <si>
    <t>품질관리팀</t>
    <phoneticPr fontId="1" type="noConversion"/>
  </si>
  <si>
    <t>4000000000</t>
    <phoneticPr fontId="1" type="noConversion"/>
  </si>
  <si>
    <t>붉은원숭이</t>
    <phoneticPr fontId="1" type="noConversion"/>
  </si>
  <si>
    <t>대리</t>
    <phoneticPr fontId="1" type="noConversion"/>
  </si>
  <si>
    <t>경영지원팀</t>
    <phoneticPr fontId="1" type="noConversion"/>
  </si>
  <si>
    <t>지각</t>
    <phoneticPr fontId="1" type="noConversion"/>
  </si>
  <si>
    <t>조퇴</t>
    <phoneticPr fontId="1" type="noConversion"/>
  </si>
  <si>
    <t>결근</t>
    <phoneticPr fontId="1" type="noConversion"/>
  </si>
  <si>
    <t>월차</t>
    <phoneticPr fontId="1" type="noConversion"/>
  </si>
  <si>
    <t>연차</t>
    <phoneticPr fontId="1" type="noConversion"/>
  </si>
  <si>
    <t>출장</t>
    <phoneticPr fontId="1" type="noConversion"/>
  </si>
  <si>
    <t>교육</t>
    <phoneticPr fontId="1" type="noConversion"/>
  </si>
  <si>
    <t>☆</t>
    <phoneticPr fontId="1" type="noConversion"/>
  </si>
  <si>
    <t>★</t>
    <phoneticPr fontId="1" type="noConversion"/>
  </si>
  <si>
    <t>◎</t>
    <phoneticPr fontId="1" type="noConversion"/>
  </si>
  <si>
    <t>■</t>
    <phoneticPr fontId="1" type="noConversion"/>
  </si>
  <si>
    <t>X</t>
    <phoneticPr fontId="1" type="noConversion"/>
  </si>
  <si>
    <t>△</t>
    <phoneticPr fontId="1" type="noConversion"/>
  </si>
  <si>
    <t>▼</t>
    <phoneticPr fontId="1" type="noConversion"/>
  </si>
  <si>
    <t>○</t>
    <phoneticPr fontId="1" type="noConversion"/>
  </si>
  <si>
    <t>시간</t>
    <phoneticPr fontId="1" type="noConversion"/>
  </si>
  <si>
    <t>분</t>
    <phoneticPr fontId="1" type="noConversion"/>
  </si>
  <si>
    <t>만근
여부</t>
    <phoneticPr fontId="1" type="noConversion"/>
  </si>
  <si>
    <t>정상
근무</t>
    <phoneticPr fontId="1" type="noConversion"/>
  </si>
  <si>
    <t>일</t>
    <phoneticPr fontId="1" type="noConversion"/>
  </si>
  <si>
    <t>기준날짜</t>
    <phoneticPr fontId="1" type="noConversion"/>
  </si>
  <si>
    <t>(총 근무일수</t>
    <phoneticPr fontId="1" type="noConversion"/>
  </si>
  <si>
    <t>일)</t>
    <phoneticPr fontId="1" type="noConversion"/>
  </si>
  <si>
    <t>날짜</t>
    <phoneticPr fontId="1" type="noConversion"/>
  </si>
  <si>
    <t>요일</t>
    <phoneticPr fontId="1" type="noConversion"/>
  </si>
  <si>
    <t>휴일</t>
    <phoneticPr fontId="1" type="noConversion"/>
  </si>
  <si>
    <t>근
태
상
세
현
황</t>
    <phoneticPr fontId="1" type="noConversion"/>
  </si>
  <si>
    <t>총 근무시간
(야근/잔업시간 포함)</t>
    <phoneticPr fontId="1" type="noConversion"/>
  </si>
  <si>
    <t>야근/잔업시간</t>
    <phoneticPr fontId="1" type="noConversion"/>
  </si>
  <si>
    <t>2000000000</t>
    <phoneticPr fontId="1" type="noConversion"/>
  </si>
  <si>
    <t>3000000000</t>
    <phoneticPr fontId="1" type="noConversion"/>
  </si>
  <si>
    <t>【 출퇴근 기록부 】</t>
    <phoneticPr fontId="1" type="noConversion"/>
  </si>
  <si>
    <t xml:space="preserve"> 【 출퇴근 현황표 】</t>
    <phoneticPr fontId="1" type="noConversion"/>
  </si>
  <si>
    <t>년</t>
    <phoneticPr fontId="1" type="noConversion"/>
  </si>
  <si>
    <t>월</t>
    <phoneticPr fontId="1" type="noConversion"/>
  </si>
  <si>
    <t>일</t>
    <phoneticPr fontId="1" type="noConversion"/>
  </si>
  <si>
    <t>【 기준일 】</t>
    <phoneticPr fontId="1" type="noConversion"/>
  </si>
  <si>
    <t>【 기준시간 】</t>
    <phoneticPr fontId="1" type="noConversion"/>
  </si>
  <si>
    <t>항목</t>
    <phoneticPr fontId="1" type="noConversion"/>
  </si>
  <si>
    <t>시작시간</t>
    <phoneticPr fontId="1" type="noConversion"/>
  </si>
  <si>
    <t>종료시간</t>
    <phoneticPr fontId="1" type="noConversion"/>
  </si>
  <si>
    <t>Time 1</t>
    <phoneticPr fontId="1" type="noConversion"/>
  </si>
  <si>
    <t>Time 2</t>
    <phoneticPr fontId="1" type="noConversion"/>
  </si>
  <si>
    <t>Time 3</t>
    <phoneticPr fontId="1" type="noConversion"/>
  </si>
  <si>
    <t>Time 4</t>
    <phoneticPr fontId="1" type="noConversion"/>
  </si>
  <si>
    <t>Time 5</t>
    <phoneticPr fontId="1" type="noConversion"/>
  </si>
  <si>
    <t>Time 6</t>
    <phoneticPr fontId="1" type="noConversion"/>
  </si>
  <si>
    <t>Time 7</t>
    <phoneticPr fontId="1" type="noConversion"/>
  </si>
  <si>
    <t>Time 8</t>
    <phoneticPr fontId="1" type="noConversion"/>
  </si>
  <si>
    <t>Time 9</t>
    <phoneticPr fontId="1" type="noConversion"/>
  </si>
  <si>
    <t>Time 10</t>
    <phoneticPr fontId="1" type="noConversion"/>
  </si>
  <si>
    <t>휴게시간</t>
    <phoneticPr fontId="1" type="noConversion"/>
  </si>
  <si>
    <t>적용구분</t>
    <phoneticPr fontId="1" type="noConversion"/>
  </si>
  <si>
    <t>비고</t>
    <phoneticPr fontId="1" type="noConversion"/>
  </si>
  <si>
    <t>휴게/식사시간 제외, 실 근무시간 총</t>
    <phoneticPr fontId="1" type="noConversion"/>
  </si>
  <si>
    <t xml:space="preserve"> 점심식사</t>
    <phoneticPr fontId="1" type="noConversion"/>
  </si>
  <si>
    <t xml:space="preserve"> 저녁식사</t>
    <phoneticPr fontId="1" type="noConversion"/>
  </si>
  <si>
    <r>
      <t>Copyright ⓒ by </t>
    </r>
    <r>
      <rPr>
        <sz val="10"/>
        <rFont val="맑은 고딕"/>
        <family val="3"/>
        <charset val="129"/>
        <scheme val="minor"/>
      </rPr>
      <t>강철토깽이</t>
    </r>
    <r>
      <rPr>
        <sz val="10"/>
        <color theme="0" tint="-0.499984740745262"/>
        <rFont val="맑은 고딕"/>
        <family val="2"/>
        <charset val="129"/>
        <scheme val="minor"/>
      </rPr>
      <t xml:space="preserve"> All Rights Reserved</t>
    </r>
    <phoneticPr fontId="1" type="noConversion"/>
  </si>
  <si>
    <t>야근/잔업 기준</t>
    <phoneticPr fontId="1" type="noConversion"/>
  </si>
  <si>
    <t>표준 근무</t>
    <phoneticPr fontId="1" type="noConversion"/>
  </si>
  <si>
    <t>휴게/식사</t>
    <phoneticPr fontId="1" type="noConversion"/>
  </si>
  <si>
    <t xml:space="preserve"> 출퇴근현황표_기준</t>
    <phoneticPr fontId="1" type="noConversion"/>
  </si>
  <si>
    <t>【 MEMO 】</t>
    <phoneticPr fontId="1" type="noConversion"/>
  </si>
  <si>
    <t>Copyright ⓒ by 강철토깽이 All Rights Reserved</t>
    <phoneticPr fontId="1" type="noConversion"/>
  </si>
  <si>
    <t xml:space="preserve"> 직원정보</t>
    <phoneticPr fontId="1" type="noConversion"/>
  </si>
  <si>
    <t>V</t>
    <phoneticPr fontId="1" type="noConversion"/>
  </si>
  <si>
    <t>시간/일</t>
    <phoneticPr fontId="1" type="noConversion"/>
  </si>
  <si>
    <t>휴게시간</t>
    <phoneticPr fontId="1" type="noConversion"/>
  </si>
  <si>
    <t>병가</t>
    <phoneticPr fontId="1" type="noConversion"/>
  </si>
  <si>
    <t>병가</t>
    <phoneticPr fontId="1" type="noConversion"/>
  </si>
  <si>
    <t>♨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</si>
</sst>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176" formatCode="##&quot;일&quot;"/>
    <numFmt numFmtId="177" formatCode="h:mm;@"/>
    <numFmt numFmtId="178" formatCode="0_ "/>
    <numFmt numFmtId="179" formatCode="_-* #,##0.00000_-;\-* #,##0.00000_-;_-* &quot;-&quot;_-;_-@_-"/>
  </numFmts>
  <fonts count="23" x14ac:knownFonts="1">
    <font>
      <sz val="9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9"/>
      <color rgb="FFFF0000"/>
      <name val="맑은 고딕"/>
      <family val="2"/>
      <charset val="129"/>
      <scheme val="minor"/>
    </font>
    <font>
      <sz val="9"/>
      <color theme="0"/>
      <name val="맑은 고딕"/>
      <family val="2"/>
      <charset val="129"/>
      <scheme val="minor"/>
    </font>
    <font>
      <sz val="9"/>
      <color theme="1" tint="0.34998626667073579"/>
      <name val="맑은 고딕"/>
      <family val="2"/>
      <charset val="129"/>
      <scheme val="minor"/>
    </font>
    <font>
      <sz val="9"/>
      <color theme="1" tint="0.34998626667073579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9"/>
      <color theme="7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3"/>
      <name val="맑은 고딕"/>
      <family val="3"/>
      <charset val="129"/>
      <scheme val="minor"/>
    </font>
    <font>
      <b/>
      <sz val="10"/>
      <color theme="3"/>
      <name val="맑은 고딕"/>
      <family val="2"/>
      <charset val="129"/>
      <scheme val="minor"/>
    </font>
    <font>
      <sz val="10"/>
      <color theme="3"/>
      <name val="맑은 고딕"/>
      <family val="3"/>
      <charset val="129"/>
      <scheme val="minor"/>
    </font>
    <font>
      <sz val="10"/>
      <color theme="0" tint="-4.9989318521683403E-2"/>
      <name val="맑은 고딕"/>
      <family val="2"/>
      <charset val="129"/>
      <scheme val="minor"/>
    </font>
    <font>
      <sz val="10"/>
      <color theme="0" tint="-0.499984740745262"/>
      <name val="맑은 고딕"/>
      <family val="2"/>
      <charset val="129"/>
      <scheme val="minor"/>
    </font>
    <font>
      <sz val="1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rgb="FFFF0000"/>
      <name val="맑은 고딕"/>
      <family val="2"/>
      <charset val="129"/>
      <scheme val="minor"/>
    </font>
    <font>
      <sz val="9"/>
      <color theme="0" tint="-0.34998626667073579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gradientFill degree="180">
        <stop position="0">
          <color rgb="FFDCE6F0"/>
        </stop>
        <stop position="1">
          <color rgb="FF003399"/>
        </stop>
      </gradientFill>
    </fill>
    <fill>
      <patternFill patternType="solid">
        <fgColor theme="0" tint="-0.34998626667073579"/>
        <bgColor indexed="64"/>
      </patternFill>
    </fill>
  </fills>
  <borders count="72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dashed">
        <color theme="0" tint="-0.24994659260841701"/>
      </right>
      <top/>
      <bottom/>
      <diagonal/>
    </border>
    <border>
      <left style="dashed">
        <color theme="0" tint="-0.24994659260841701"/>
      </left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medium">
        <color theme="1" tint="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 tint="0.499984740745262"/>
      </top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thin">
        <color theme="0" tint="-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1" tint="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double">
        <color theme="1" tint="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double">
        <color theme="1" tint="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/>
      <top style="thin">
        <color theme="3" tint="-0.24994659260841701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ck">
        <color theme="0" tint="-4.9989318521683403E-2"/>
      </left>
      <right/>
      <top/>
      <bottom/>
      <diagonal/>
    </border>
    <border>
      <left/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/>
      <top style="thin">
        <color theme="3" tint="-0.24994659260841701"/>
      </top>
      <bottom/>
      <diagonal/>
    </border>
    <border>
      <left/>
      <right style="thick">
        <color theme="0" tint="-4.9989318521683403E-2"/>
      </right>
      <top style="thin">
        <color theme="3" tint="-0.24994659260841701"/>
      </top>
      <bottom/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ck">
        <color theme="0" tint="-4.9989318521683403E-2"/>
      </left>
      <right/>
      <top style="thin">
        <color theme="3"/>
      </top>
      <bottom/>
      <diagonal/>
    </border>
    <border>
      <left/>
      <right style="thick">
        <color theme="0" tint="-4.9989318521683403E-2"/>
      </right>
      <top style="thin">
        <color theme="3"/>
      </top>
      <bottom/>
      <diagonal/>
    </border>
    <border>
      <left style="thick">
        <color theme="0" tint="-4.9989318521683403E-2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ck">
        <color theme="0" tint="-4.9989318521683403E-2"/>
      </right>
      <top/>
      <bottom style="thin">
        <color theme="0" tint="-0.24994659260841701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3"/>
      </left>
      <right/>
      <top style="medium">
        <color theme="3"/>
      </top>
      <bottom style="thin">
        <color theme="3"/>
      </bottom>
      <diagonal/>
    </border>
    <border>
      <left/>
      <right style="thin">
        <color theme="3"/>
      </right>
      <top style="medium">
        <color theme="3"/>
      </top>
      <bottom style="thin">
        <color theme="3"/>
      </bottom>
      <diagonal/>
    </border>
    <border>
      <left/>
      <right style="medium">
        <color theme="3"/>
      </right>
      <top/>
      <bottom/>
      <diagonal/>
    </border>
    <border>
      <left/>
      <right/>
      <top style="medium">
        <color theme="0" tint="-0.14996795556505021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 tint="-0.14993743705557422"/>
      </right>
      <top style="medium">
        <color theme="0" tint="-0.14996795556505021"/>
      </top>
      <bottom/>
      <diagonal/>
    </border>
    <border>
      <left/>
      <right style="medium">
        <color theme="0" tint="-0.14993743705557422"/>
      </right>
      <top/>
      <bottom/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thin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medium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ck">
        <color theme="0"/>
      </left>
      <right/>
      <top/>
      <bottom/>
      <diagonal/>
    </border>
    <border>
      <left style="medium">
        <color theme="1" tint="0.499984740745262"/>
      </left>
      <right style="thin">
        <color theme="0" tint="-0.499984740745262"/>
      </right>
      <top style="double">
        <color theme="1" tint="0.499984740745262"/>
      </top>
      <bottom/>
      <diagonal/>
    </border>
    <border>
      <left style="medium">
        <color theme="1" tint="0.499984740745262"/>
      </left>
      <right style="thin">
        <color theme="0" tint="-0.499984740745262"/>
      </right>
      <top/>
      <bottom/>
      <diagonal/>
    </border>
    <border>
      <left style="medium">
        <color theme="1" tint="0.499984740745262"/>
      </left>
      <right style="thin">
        <color theme="0" tint="-0.499984740745262"/>
      </right>
      <top/>
      <bottom style="medium">
        <color theme="1" tint="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medium">
        <color theme="1" tint="0.499984740745262"/>
      </top>
      <bottom style="thin">
        <color theme="0" tint="-0.499984740745262"/>
      </bottom>
      <diagonal/>
    </border>
  </borders>
  <cellStyleXfs count="2">
    <xf numFmtId="0" fontId="0" fillId="0" borderId="0">
      <alignment vertical="center"/>
    </xf>
    <xf numFmtId="41" fontId="6" fillId="0" borderId="0" applyFont="0" applyFill="0" applyBorder="0" applyAlignment="0" applyProtection="0">
      <alignment vertical="center"/>
    </xf>
  </cellStyleXfs>
  <cellXfs count="213">
    <xf numFmtId="0" fontId="0" fillId="0" borderId="0" xfId="0">
      <alignment vertical="center"/>
    </xf>
    <xf numFmtId="49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/>
    </xf>
    <xf numFmtId="0" fontId="3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4" xfId="0" applyBorder="1" applyAlignment="1">
      <alignment vertical="center"/>
    </xf>
    <xf numFmtId="0" fontId="2" fillId="0" borderId="12" xfId="0" applyFont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5" xfId="0" applyFont="1" applyBorder="1">
      <alignment vertical="center"/>
    </xf>
    <xf numFmtId="178" fontId="0" fillId="0" borderId="0" xfId="0" applyNumberFormat="1">
      <alignment vertical="center"/>
    </xf>
    <xf numFmtId="177" fontId="2" fillId="0" borderId="0" xfId="0" applyNumberFormat="1" applyFont="1">
      <alignment vertical="center"/>
    </xf>
    <xf numFmtId="0" fontId="0" fillId="0" borderId="6" xfId="0" applyBorder="1" applyAlignment="1" applyProtection="1">
      <alignment horizontal="center" vertical="center"/>
      <protection locked="0"/>
    </xf>
    <xf numFmtId="41" fontId="0" fillId="0" borderId="0" xfId="1" applyFont="1">
      <alignment vertical="center"/>
    </xf>
    <xf numFmtId="41" fontId="0" fillId="0" borderId="0" xfId="1" applyFont="1" applyAlignment="1">
      <alignment horizontal="center" vertical="center"/>
    </xf>
    <xf numFmtId="0" fontId="0" fillId="0" borderId="0" xfId="0" applyAlignment="1">
      <alignment vertical="center"/>
    </xf>
    <xf numFmtId="14" fontId="0" fillId="0" borderId="0" xfId="0" applyNumberFormat="1" applyAlignment="1">
      <alignment horizontal="center" vertical="center" shrinkToFit="1"/>
    </xf>
    <xf numFmtId="0" fontId="0" fillId="0" borderId="1" xfId="0" applyNumberFormat="1" applyBorder="1" applyAlignment="1">
      <alignment horizontal="center" vertical="center"/>
    </xf>
    <xf numFmtId="41" fontId="0" fillId="0" borderId="1" xfId="1" applyFont="1" applyBorder="1" applyAlignment="1">
      <alignment horizontal="center" vertical="center"/>
    </xf>
    <xf numFmtId="0" fontId="0" fillId="0" borderId="8" xfId="0" applyNumberFormat="1" applyBorder="1" applyAlignment="1">
      <alignment vertical="center"/>
    </xf>
    <xf numFmtId="0" fontId="0" fillId="0" borderId="8" xfId="0" applyBorder="1">
      <alignment vertical="center"/>
    </xf>
    <xf numFmtId="41" fontId="0" fillId="0" borderId="2" xfId="1" applyFont="1" applyBorder="1">
      <alignment vertical="center"/>
    </xf>
    <xf numFmtId="0" fontId="0" fillId="0" borderId="3" xfId="0" applyNumberFormat="1" applyBorder="1">
      <alignment vertical="center"/>
    </xf>
    <xf numFmtId="41" fontId="0" fillId="0" borderId="3" xfId="1" applyFont="1" applyBorder="1">
      <alignment vertical="center"/>
    </xf>
    <xf numFmtId="0" fontId="0" fillId="0" borderId="4" xfId="0" applyNumberFormat="1" applyBorder="1">
      <alignment vertical="center"/>
    </xf>
    <xf numFmtId="41" fontId="8" fillId="4" borderId="23" xfId="1" applyFont="1" applyFill="1" applyBorder="1">
      <alignment vertical="center"/>
    </xf>
    <xf numFmtId="0" fontId="8" fillId="4" borderId="23" xfId="0" applyFont="1" applyFill="1" applyBorder="1">
      <alignment vertical="center"/>
    </xf>
    <xf numFmtId="0" fontId="8" fillId="4" borderId="24" xfId="0" applyFont="1" applyFill="1" applyBorder="1">
      <alignment vertical="center"/>
    </xf>
    <xf numFmtId="41" fontId="8" fillId="4" borderId="8" xfId="1" applyFont="1" applyFill="1" applyBorder="1">
      <alignment vertical="center"/>
    </xf>
    <xf numFmtId="0" fontId="8" fillId="4" borderId="8" xfId="0" applyFont="1" applyFill="1" applyBorder="1">
      <alignment vertical="center"/>
    </xf>
    <xf numFmtId="0" fontId="8" fillId="4" borderId="25" xfId="0" applyFont="1" applyFill="1" applyBorder="1">
      <alignment vertical="center"/>
    </xf>
    <xf numFmtId="176" fontId="0" fillId="2" borderId="1" xfId="0" applyNumberFormat="1" applyFill="1" applyBorder="1" applyAlignment="1">
      <alignment horizontal="center" vertical="center"/>
    </xf>
    <xf numFmtId="0" fontId="9" fillId="5" borderId="26" xfId="0" applyFont="1" applyFill="1" applyBorder="1" applyAlignment="1">
      <alignment horizontal="center" vertical="center"/>
    </xf>
    <xf numFmtId="176" fontId="0" fillId="2" borderId="27" xfId="0" applyNumberFormat="1" applyFill="1" applyBorder="1" applyAlignment="1">
      <alignment horizontal="center" vertical="center"/>
    </xf>
    <xf numFmtId="176" fontId="0" fillId="2" borderId="29" xfId="0" applyNumberForma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0" fontId="0" fillId="0" borderId="0" xfId="1" applyNumberFormat="1" applyFont="1" applyAlignment="1">
      <alignment horizontal="center" vertical="center"/>
    </xf>
    <xf numFmtId="0" fontId="9" fillId="5" borderId="32" xfId="0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center" vertical="center"/>
    </xf>
    <xf numFmtId="0" fontId="7" fillId="2" borderId="34" xfId="0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0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0" fillId="8" borderId="0" xfId="0" applyFont="1" applyFill="1">
      <alignment vertical="center"/>
    </xf>
    <xf numFmtId="0" fontId="10" fillId="8" borderId="0" xfId="0" applyFont="1" applyFill="1" applyAlignment="1">
      <alignment horizontal="center" vertical="center"/>
    </xf>
    <xf numFmtId="0" fontId="10" fillId="8" borderId="0" xfId="0" applyFont="1" applyFill="1" applyBorder="1">
      <alignment vertical="center"/>
    </xf>
    <xf numFmtId="14" fontId="11" fillId="8" borderId="0" xfId="0" applyNumberFormat="1" applyFont="1" applyFill="1" applyAlignment="1">
      <alignment horizontal="center" vertical="center"/>
    </xf>
    <xf numFmtId="20" fontId="11" fillId="8" borderId="0" xfId="0" applyNumberFormat="1" applyFont="1" applyFill="1">
      <alignment vertical="center"/>
    </xf>
    <xf numFmtId="0" fontId="10" fillId="8" borderId="41" xfId="0" applyFont="1" applyFill="1" applyBorder="1">
      <alignment vertical="center"/>
    </xf>
    <xf numFmtId="0" fontId="10" fillId="8" borderId="42" xfId="0" applyFont="1" applyFill="1" applyBorder="1">
      <alignment vertical="center"/>
    </xf>
    <xf numFmtId="0" fontId="10" fillId="8" borderId="45" xfId="0" applyFont="1" applyFill="1" applyBorder="1">
      <alignment vertical="center"/>
    </xf>
    <xf numFmtId="0" fontId="12" fillId="8" borderId="41" xfId="0" applyFont="1" applyFill="1" applyBorder="1">
      <alignment vertical="center"/>
    </xf>
    <xf numFmtId="0" fontId="12" fillId="8" borderId="0" xfId="0" applyFont="1" applyFill="1">
      <alignment vertical="center"/>
    </xf>
    <xf numFmtId="0" fontId="0" fillId="2" borderId="6" xfId="0" applyFill="1" applyBorder="1" applyAlignment="1" applyProtection="1">
      <alignment horizontal="center" vertical="center"/>
    </xf>
    <xf numFmtId="178" fontId="3" fillId="0" borderId="0" xfId="0" applyNumberFormat="1" applyFont="1">
      <alignment vertical="center"/>
    </xf>
    <xf numFmtId="0" fontId="10" fillId="8" borderId="0" xfId="0" applyFont="1" applyFill="1" applyBorder="1" applyAlignment="1">
      <alignment horizontal="left" vertical="center"/>
    </xf>
    <xf numFmtId="179" fontId="0" fillId="0" borderId="0" xfId="1" applyNumberFormat="1" applyFont="1">
      <alignment vertical="center"/>
    </xf>
    <xf numFmtId="0" fontId="15" fillId="8" borderId="0" xfId="0" applyFont="1" applyFill="1">
      <alignment vertical="center"/>
    </xf>
    <xf numFmtId="0" fontId="10" fillId="8" borderId="56" xfId="0" applyFont="1" applyFill="1" applyBorder="1">
      <alignment vertical="center"/>
    </xf>
    <xf numFmtId="0" fontId="10" fillId="10" borderId="57" xfId="0" applyFont="1" applyFill="1" applyBorder="1">
      <alignment vertical="center"/>
    </xf>
    <xf numFmtId="0" fontId="10" fillId="10" borderId="0" xfId="0" applyFont="1" applyFill="1">
      <alignment vertical="center"/>
    </xf>
    <xf numFmtId="0" fontId="10" fillId="10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right" vertical="center"/>
    </xf>
    <xf numFmtId="0" fontId="10" fillId="12" borderId="0" xfId="0" applyFont="1" applyFill="1">
      <alignment vertical="center"/>
    </xf>
    <xf numFmtId="0" fontId="10" fillId="12" borderId="0" xfId="0" applyFont="1" applyFill="1" applyAlignment="1">
      <alignment horizontal="center" vertical="center"/>
    </xf>
    <xf numFmtId="0" fontId="10" fillId="8" borderId="58" xfId="0" applyFont="1" applyFill="1" applyBorder="1">
      <alignment vertical="center"/>
    </xf>
    <xf numFmtId="0" fontId="10" fillId="12" borderId="59" xfId="0" applyFont="1" applyFill="1" applyBorder="1">
      <alignment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>
      <alignment vertical="center"/>
    </xf>
    <xf numFmtId="0" fontId="10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/>
    </xf>
    <xf numFmtId="20" fontId="11" fillId="0" borderId="0" xfId="0" applyNumberFormat="1" applyFont="1" applyFill="1" applyBorder="1">
      <alignment vertical="center"/>
    </xf>
    <xf numFmtId="0" fontId="18" fillId="8" borderId="0" xfId="0" applyFont="1" applyFill="1">
      <alignment vertical="center"/>
    </xf>
    <xf numFmtId="0" fontId="18" fillId="10" borderId="57" xfId="0" applyFont="1" applyFill="1" applyBorder="1">
      <alignment vertical="center"/>
    </xf>
    <xf numFmtId="0" fontId="18" fillId="12" borderId="59" xfId="0" applyFont="1" applyFill="1" applyBorder="1">
      <alignment vertical="center"/>
    </xf>
    <xf numFmtId="0" fontId="18" fillId="0" borderId="0" xfId="0" applyFont="1" applyFill="1" applyBorder="1">
      <alignment vertical="center"/>
    </xf>
    <xf numFmtId="0" fontId="18" fillId="0" borderId="0" xfId="0" applyFont="1">
      <alignment vertical="center"/>
    </xf>
    <xf numFmtId="0" fontId="10" fillId="8" borderId="45" xfId="0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2" fillId="8" borderId="0" xfId="0" applyFont="1" applyFill="1" applyBorder="1">
      <alignment vertical="center"/>
    </xf>
    <xf numFmtId="0" fontId="10" fillId="8" borderId="4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5" borderId="28" xfId="0" applyFont="1" applyFill="1" applyBorder="1" applyAlignment="1">
      <alignment horizontal="center" vertical="center"/>
    </xf>
    <xf numFmtId="0" fontId="21" fillId="0" borderId="0" xfId="0" applyFont="1">
      <alignment vertical="center"/>
    </xf>
    <xf numFmtId="0" fontId="0" fillId="8" borderId="0" xfId="0" applyFill="1">
      <alignment vertical="center"/>
    </xf>
    <xf numFmtId="0" fontId="0" fillId="8" borderId="0" xfId="0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8" borderId="0" xfId="0" applyNumberFormat="1" applyFill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8" borderId="56" xfId="0" applyFill="1" applyBorder="1">
      <alignment vertical="center"/>
    </xf>
    <xf numFmtId="0" fontId="0" fillId="8" borderId="56" xfId="0" applyFill="1" applyBorder="1" applyAlignment="1">
      <alignment horizontal="center" vertical="center"/>
    </xf>
    <xf numFmtId="0" fontId="0" fillId="10" borderId="67" xfId="0" applyFill="1" applyBorder="1">
      <alignment vertical="center"/>
    </xf>
    <xf numFmtId="0" fontId="0" fillId="10" borderId="0" xfId="0" applyFill="1" applyBorder="1">
      <alignment vertical="center"/>
    </xf>
    <xf numFmtId="0" fontId="0" fillId="12" borderId="0" xfId="0" applyFill="1">
      <alignment vertical="center"/>
    </xf>
    <xf numFmtId="0" fontId="0" fillId="12" borderId="0" xfId="0" applyFill="1" applyAlignment="1">
      <alignment horizontal="center" vertical="center"/>
    </xf>
    <xf numFmtId="49" fontId="0" fillId="12" borderId="0" xfId="0" applyNumberFormat="1" applyFill="1" applyAlignment="1">
      <alignment horizontal="center" vertical="center"/>
    </xf>
    <xf numFmtId="0" fontId="0" fillId="8" borderId="58" xfId="0" applyFill="1" applyBorder="1">
      <alignment vertical="center"/>
    </xf>
    <xf numFmtId="0" fontId="0" fillId="12" borderId="59" xfId="0" applyFill="1" applyBorder="1">
      <alignment vertical="center"/>
    </xf>
    <xf numFmtId="0" fontId="18" fillId="10" borderId="67" xfId="0" applyFont="1" applyFill="1" applyBorder="1">
      <alignment vertical="center"/>
    </xf>
    <xf numFmtId="49" fontId="0" fillId="0" borderId="1" xfId="0" applyNumberForma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22" fillId="0" borderId="0" xfId="0" applyFont="1" applyAlignment="1">
      <alignment vertical="center"/>
    </xf>
    <xf numFmtId="0" fontId="22" fillId="0" borderId="0" xfId="0" applyFont="1">
      <alignment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76" fontId="0" fillId="2" borderId="71" xfId="0" applyNumberForma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/>
    </xf>
    <xf numFmtId="0" fontId="2" fillId="0" borderId="12" xfId="0" applyFont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5" xfId="0" applyFont="1" applyBorder="1">
      <alignment vertical="center"/>
    </xf>
    <xf numFmtId="41" fontId="0" fillId="0" borderId="0" xfId="1" applyFont="1" applyAlignment="1">
      <alignment horizontal="center" vertical="center"/>
    </xf>
    <xf numFmtId="41" fontId="0" fillId="0" borderId="1" xfId="1" applyFont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2" borderId="6" xfId="0" applyFill="1" applyBorder="1" applyAlignment="1" applyProtection="1">
      <alignment horizontal="center" vertical="center"/>
    </xf>
    <xf numFmtId="0" fontId="19" fillId="11" borderId="0" xfId="0" applyFont="1" applyFill="1" applyAlignment="1">
      <alignment horizontal="left" vertical="center"/>
    </xf>
    <xf numFmtId="0" fontId="20" fillId="0" borderId="60" xfId="0" applyFont="1" applyFill="1" applyBorder="1" applyAlignment="1" applyProtection="1">
      <alignment vertical="top" wrapText="1"/>
      <protection locked="0"/>
    </xf>
    <xf numFmtId="0" fontId="20" fillId="0" borderId="61" xfId="0" applyFont="1" applyFill="1" applyBorder="1" applyAlignment="1" applyProtection="1">
      <alignment vertical="top" wrapText="1"/>
      <protection locked="0"/>
    </xf>
    <xf numFmtId="0" fontId="20" fillId="0" borderId="62" xfId="0" applyFont="1" applyFill="1" applyBorder="1" applyAlignment="1" applyProtection="1">
      <alignment vertical="top" wrapText="1"/>
      <protection locked="0"/>
    </xf>
    <xf numFmtId="0" fontId="20" fillId="0" borderId="63" xfId="0" applyFont="1" applyFill="1" applyBorder="1" applyAlignment="1" applyProtection="1">
      <alignment vertical="top" wrapText="1"/>
      <protection locked="0"/>
    </xf>
    <xf numFmtId="0" fontId="20" fillId="0" borderId="0" xfId="0" applyFont="1" applyFill="1" applyBorder="1" applyAlignment="1" applyProtection="1">
      <alignment vertical="top" wrapText="1"/>
      <protection locked="0"/>
    </xf>
    <xf numFmtId="0" fontId="20" fillId="0" borderId="64" xfId="0" applyFont="1" applyFill="1" applyBorder="1" applyAlignment="1" applyProtection="1">
      <alignment vertical="top" wrapText="1"/>
      <protection locked="0"/>
    </xf>
    <xf numFmtId="0" fontId="20" fillId="0" borderId="65" xfId="0" applyFont="1" applyFill="1" applyBorder="1" applyAlignment="1" applyProtection="1">
      <alignment vertical="top" wrapText="1"/>
      <protection locked="0"/>
    </xf>
    <xf numFmtId="0" fontId="20" fillId="0" borderId="45" xfId="0" applyFont="1" applyFill="1" applyBorder="1" applyAlignment="1" applyProtection="1">
      <alignment vertical="top" wrapText="1"/>
      <protection locked="0"/>
    </xf>
    <xf numFmtId="0" fontId="20" fillId="0" borderId="66" xfId="0" applyFont="1" applyFill="1" applyBorder="1" applyAlignment="1" applyProtection="1">
      <alignment vertical="top" wrapText="1"/>
      <protection locked="0"/>
    </xf>
    <xf numFmtId="0" fontId="10" fillId="0" borderId="39" xfId="0" applyFont="1" applyFill="1" applyBorder="1" applyAlignment="1" applyProtection="1">
      <alignment vertical="center"/>
      <protection locked="0"/>
    </xf>
    <xf numFmtId="0" fontId="10" fillId="0" borderId="52" xfId="0" applyFont="1" applyFill="1" applyBorder="1" applyAlignment="1" applyProtection="1">
      <alignment vertical="center"/>
      <protection locked="0"/>
    </xf>
    <xf numFmtId="0" fontId="10" fillId="0" borderId="40" xfId="0" applyFont="1" applyFill="1" applyBorder="1" applyAlignment="1" applyProtection="1">
      <alignment vertical="center"/>
      <protection locked="0"/>
    </xf>
    <xf numFmtId="0" fontId="10" fillId="8" borderId="0" xfId="0" applyFont="1" applyFill="1" applyAlignment="1">
      <alignment horizontal="right" vertical="center"/>
    </xf>
    <xf numFmtId="0" fontId="10" fillId="8" borderId="55" xfId="0" applyFont="1" applyFill="1" applyBorder="1" applyAlignment="1">
      <alignment horizontal="right" vertical="center"/>
    </xf>
    <xf numFmtId="20" fontId="12" fillId="6" borderId="53" xfId="0" applyNumberFormat="1" applyFont="1" applyFill="1" applyBorder="1" applyAlignment="1">
      <alignment horizontal="center" vertical="center"/>
    </xf>
    <xf numFmtId="20" fontId="12" fillId="6" borderId="54" xfId="0" applyNumberFormat="1" applyFont="1" applyFill="1" applyBorder="1" applyAlignment="1">
      <alignment horizontal="center" vertical="center"/>
    </xf>
    <xf numFmtId="20" fontId="11" fillId="0" borderId="39" xfId="0" applyNumberFormat="1" applyFont="1" applyFill="1" applyBorder="1" applyAlignment="1" applyProtection="1">
      <alignment horizontal="center" vertical="center"/>
      <protection locked="0"/>
    </xf>
    <xf numFmtId="20" fontId="11" fillId="0" borderId="40" xfId="0" applyNumberFormat="1" applyFont="1" applyFill="1" applyBorder="1" applyAlignment="1" applyProtection="1">
      <alignment horizontal="center" vertical="center"/>
      <protection locked="0"/>
    </xf>
    <xf numFmtId="0" fontId="12" fillId="6" borderId="47" xfId="0" applyFont="1" applyFill="1" applyBorder="1" applyAlignment="1">
      <alignment horizontal="center" vertical="center"/>
    </xf>
    <xf numFmtId="0" fontId="12" fillId="6" borderId="46" xfId="0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2" fillId="6" borderId="48" xfId="0" applyFont="1" applyFill="1" applyBorder="1" applyAlignment="1">
      <alignment horizontal="center" vertical="center"/>
    </xf>
    <xf numFmtId="0" fontId="10" fillId="8" borderId="49" xfId="0" applyFont="1" applyFill="1" applyBorder="1" applyAlignment="1">
      <alignment horizontal="left" vertical="center"/>
    </xf>
    <xf numFmtId="0" fontId="10" fillId="8" borderId="50" xfId="0" applyFont="1" applyFill="1" applyBorder="1" applyAlignment="1">
      <alignment horizontal="left" vertical="center"/>
    </xf>
    <xf numFmtId="0" fontId="10" fillId="8" borderId="51" xfId="0" applyFont="1" applyFill="1" applyBorder="1" applyAlignment="1">
      <alignment horizontal="left" vertical="center"/>
    </xf>
    <xf numFmtId="0" fontId="12" fillId="8" borderId="49" xfId="0" applyFont="1" applyFill="1" applyBorder="1" applyAlignment="1">
      <alignment horizontal="center" vertical="center"/>
    </xf>
    <xf numFmtId="0" fontId="12" fillId="8" borderId="50" xfId="0" applyFont="1" applyFill="1" applyBorder="1" applyAlignment="1">
      <alignment horizontal="center" vertical="center"/>
    </xf>
    <xf numFmtId="0" fontId="12" fillId="8" borderId="51" xfId="0" applyFont="1" applyFill="1" applyBorder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0" fontId="12" fillId="6" borderId="43" xfId="0" applyFont="1" applyFill="1" applyBorder="1" applyAlignment="1">
      <alignment horizontal="center"/>
    </xf>
    <xf numFmtId="0" fontId="12" fillId="6" borderId="38" xfId="0" applyFont="1" applyFill="1" applyBorder="1" applyAlignment="1">
      <alignment horizontal="center"/>
    </xf>
    <xf numFmtId="0" fontId="12" fillId="6" borderId="44" xfId="0" applyFont="1" applyFill="1" applyBorder="1" applyAlignment="1">
      <alignment horizontal="center"/>
    </xf>
    <xf numFmtId="0" fontId="13" fillId="6" borderId="43" xfId="0" applyFont="1" applyFill="1" applyBorder="1" applyAlignment="1">
      <alignment horizontal="center"/>
    </xf>
    <xf numFmtId="0" fontId="11" fillId="9" borderId="39" xfId="0" applyNumberFormat="1" applyFont="1" applyFill="1" applyBorder="1" applyAlignment="1" applyProtection="1">
      <alignment horizontal="right" vertical="center"/>
      <protection locked="0"/>
    </xf>
    <xf numFmtId="0" fontId="11" fillId="9" borderId="40" xfId="0" applyNumberFormat="1" applyFont="1" applyFill="1" applyBorder="1" applyAlignment="1" applyProtection="1">
      <alignment horizontal="right" vertical="center"/>
      <protection locked="0"/>
    </xf>
    <xf numFmtId="0" fontId="11" fillId="9" borderId="39" xfId="1" applyNumberFormat="1" applyFont="1" applyFill="1" applyBorder="1" applyAlignment="1" applyProtection="1">
      <alignment horizontal="right" vertical="center"/>
      <protection locked="0"/>
    </xf>
    <xf numFmtId="0" fontId="11" fillId="9" borderId="40" xfId="1" applyNumberFormat="1" applyFont="1" applyFill="1" applyBorder="1" applyAlignment="1" applyProtection="1">
      <alignment horizontal="right" vertical="center"/>
      <protection locked="0"/>
    </xf>
    <xf numFmtId="0" fontId="19" fillId="11" borderId="0" xfId="0" applyFont="1" applyFill="1" applyAlignment="1">
      <alignment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177" fontId="0" fillId="0" borderId="1" xfId="0" applyNumberFormat="1" applyBorder="1" applyAlignment="1" applyProtection="1">
      <alignment horizontal="center" vertical="center"/>
      <protection locked="0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49" fontId="0" fillId="0" borderId="2" xfId="0" applyNumberFormat="1" applyBorder="1" applyAlignment="1" applyProtection="1">
      <alignment horizontal="center" vertical="center"/>
      <protection locked="0"/>
    </xf>
    <xf numFmtId="49" fontId="0" fillId="0" borderId="3" xfId="0" applyNumberFormat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 wrapText="1"/>
    </xf>
    <xf numFmtId="0" fontId="8" fillId="4" borderId="2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0" fontId="9" fillId="5" borderId="68" xfId="0" applyFont="1" applyFill="1" applyBorder="1" applyAlignment="1">
      <alignment horizontal="center" vertical="center" wrapText="1"/>
    </xf>
    <xf numFmtId="0" fontId="9" fillId="5" borderId="69" xfId="0" applyFont="1" applyFill="1" applyBorder="1" applyAlignment="1">
      <alignment horizontal="center" vertical="center" wrapText="1"/>
    </xf>
    <xf numFmtId="0" fontId="9" fillId="5" borderId="70" xfId="0" applyFont="1" applyFill="1" applyBorder="1" applyAlignment="1">
      <alignment horizontal="center" vertical="center" wrapText="1"/>
    </xf>
  </cellXfs>
  <cellStyles count="2">
    <cellStyle name="쉼표 [0]" xfId="1" builtinId="6"/>
    <cellStyle name="표준" xfId="0" builtinId="0"/>
  </cellStyles>
  <dxfs count="171"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3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3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3399"/>
      <color rgb="FFDCE6F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ronrabbit.co.kr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ironrabbit.co.kr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ronrabbit.co.kr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ironrabbit.co.kr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://www.ironrabbit.co.kr/" TargetMode="External"/><Relationship Id="rId1" Type="http://schemas.openxmlformats.org/officeDocument/2006/relationships/hyperlink" Target="http://www.ironrabbit.co.kr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://www.ironrabbit.co.kr/" TargetMode="External"/><Relationship Id="rId1" Type="http://schemas.openxmlformats.org/officeDocument/2006/relationships/hyperlink" Target="http://www.ironrabbit.co.k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95250</xdr:colOff>
      <xdr:row>2</xdr:row>
      <xdr:rowOff>0</xdr:rowOff>
    </xdr:from>
    <xdr:to>
      <xdr:col>29</xdr:col>
      <xdr:colOff>20850</xdr:colOff>
      <xdr:row>3</xdr:row>
      <xdr:rowOff>20850</xdr:rowOff>
    </xdr:to>
    <xdr:pic>
      <xdr:nvPicPr>
        <xdr:cNvPr id="2" name="그림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123825"/>
          <a:ext cx="230400" cy="230400"/>
        </a:xfrm>
        <a:prstGeom prst="rect">
          <a:avLst/>
        </a:prstGeom>
      </xdr:spPr>
    </xdr:pic>
    <xdr:clientData/>
  </xdr:twoCellAnchor>
  <xdr:twoCellAnchor>
    <xdr:from>
      <xdr:col>23</xdr:col>
      <xdr:colOff>190498</xdr:colOff>
      <xdr:row>1</xdr:row>
      <xdr:rowOff>28573</xdr:rowOff>
    </xdr:from>
    <xdr:to>
      <xdr:col>28</xdr:col>
      <xdr:colOff>257175</xdr:colOff>
      <xdr:row>2</xdr:row>
      <xdr:rowOff>180976</xdr:rowOff>
    </xdr:to>
    <xdr:sp macro="" textlink="">
      <xdr:nvSpPr>
        <xdr:cNvPr id="3" name="직사각형 2">
          <a:hlinkClick xmlns:r="http://schemas.openxmlformats.org/officeDocument/2006/relationships" r:id="rId3"/>
        </xdr:cNvPr>
        <xdr:cNvSpPr/>
      </xdr:nvSpPr>
      <xdr:spPr>
        <a:xfrm>
          <a:off x="6229348" y="123823"/>
          <a:ext cx="1590677" cy="1809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ko-KR" altLang="en-US" sz="1100" b="0" u="sng">
              <a:solidFill>
                <a:srgbClr val="2C10FC"/>
              </a:solidFill>
            </a:rPr>
            <a:t>강철토깽이 찾아가기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600077</xdr:colOff>
      <xdr:row>2</xdr:row>
      <xdr:rowOff>9527</xdr:rowOff>
    </xdr:from>
    <xdr:to>
      <xdr:col>9</xdr:col>
      <xdr:colOff>87527</xdr:colOff>
      <xdr:row>3</xdr:row>
      <xdr:rowOff>30377</xdr:rowOff>
    </xdr:to>
    <xdr:pic>
      <xdr:nvPicPr>
        <xdr:cNvPr id="2" name="그림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7" y="352427"/>
          <a:ext cx="230400" cy="230400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2</xdr:row>
      <xdr:rowOff>9525</xdr:rowOff>
    </xdr:from>
    <xdr:to>
      <xdr:col>9</xdr:col>
      <xdr:colOff>19052</xdr:colOff>
      <xdr:row>2</xdr:row>
      <xdr:rowOff>190503</xdr:rowOff>
    </xdr:to>
    <xdr:sp macro="" textlink="">
      <xdr:nvSpPr>
        <xdr:cNvPr id="3" name="직사각형 2">
          <a:hlinkClick xmlns:r="http://schemas.openxmlformats.org/officeDocument/2006/relationships" r:id="rId3"/>
        </xdr:cNvPr>
        <xdr:cNvSpPr/>
      </xdr:nvSpPr>
      <xdr:spPr>
        <a:xfrm>
          <a:off x="3019425" y="352425"/>
          <a:ext cx="1590677" cy="1809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ko-KR" altLang="en-US" sz="1100" b="0" u="sng">
              <a:solidFill>
                <a:srgbClr val="2C10FC"/>
              </a:solidFill>
            </a:rPr>
            <a:t>강철토깽이 찾아가기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0</xdr:row>
      <xdr:rowOff>0</xdr:rowOff>
    </xdr:from>
    <xdr:to>
      <xdr:col>39</xdr:col>
      <xdr:colOff>47627</xdr:colOff>
      <xdr:row>1</xdr:row>
      <xdr:rowOff>28578</xdr:rowOff>
    </xdr:to>
    <xdr:sp macro="" textlink="">
      <xdr:nvSpPr>
        <xdr:cNvPr id="2" name="직사각형 1">
          <a:hlinkClick xmlns:r="http://schemas.openxmlformats.org/officeDocument/2006/relationships" r:id="rId1"/>
        </xdr:cNvPr>
        <xdr:cNvSpPr/>
      </xdr:nvSpPr>
      <xdr:spPr>
        <a:xfrm>
          <a:off x="4371975" y="0"/>
          <a:ext cx="1590677" cy="1809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ko-KR" altLang="en-US" sz="1100" b="0" u="sng">
              <a:solidFill>
                <a:srgbClr val="2C10FC"/>
              </a:solidFill>
            </a:rPr>
            <a:t>강철토깽이 찾아가기</a:t>
          </a:r>
        </a:p>
      </xdr:txBody>
    </xdr:sp>
    <xdr:clientData/>
  </xdr:twoCellAnchor>
  <xdr:twoCellAnchor editAs="oneCell">
    <xdr:from>
      <xdr:col>38</xdr:col>
      <xdr:colOff>114300</xdr:colOff>
      <xdr:row>0</xdr:row>
      <xdr:rowOff>19050</xdr:rowOff>
    </xdr:from>
    <xdr:to>
      <xdr:col>39</xdr:col>
      <xdr:colOff>87525</xdr:colOff>
      <xdr:row>1</xdr:row>
      <xdr:rowOff>39900</xdr:rowOff>
    </xdr:to>
    <xdr:pic>
      <xdr:nvPicPr>
        <xdr:cNvPr id="3" name="그림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150" y="19050"/>
          <a:ext cx="230400" cy="230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0</xdr:row>
      <xdr:rowOff>0</xdr:rowOff>
    </xdr:from>
    <xdr:to>
      <xdr:col>23</xdr:col>
      <xdr:colOff>381002</xdr:colOff>
      <xdr:row>3</xdr:row>
      <xdr:rowOff>190503</xdr:rowOff>
    </xdr:to>
    <xdr:sp macro="" textlink="">
      <xdr:nvSpPr>
        <xdr:cNvPr id="2" name="직사각형 1">
          <a:hlinkClick xmlns:r="http://schemas.openxmlformats.org/officeDocument/2006/relationships" r:id="rId1"/>
        </xdr:cNvPr>
        <xdr:cNvSpPr/>
      </xdr:nvSpPr>
      <xdr:spPr>
        <a:xfrm>
          <a:off x="6934200" y="0"/>
          <a:ext cx="1590677" cy="23812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ko-KR" altLang="en-US" sz="1100" b="0" u="sng">
              <a:solidFill>
                <a:srgbClr val="2C10FC"/>
              </a:solidFill>
            </a:rPr>
            <a:t>강철토깽이 찾아가기</a:t>
          </a:r>
        </a:p>
      </xdr:txBody>
    </xdr:sp>
    <xdr:clientData/>
  </xdr:twoCellAnchor>
  <xdr:twoCellAnchor editAs="oneCell">
    <xdr:from>
      <xdr:col>23</xdr:col>
      <xdr:colOff>190500</xdr:colOff>
      <xdr:row>2</xdr:row>
      <xdr:rowOff>19050</xdr:rowOff>
    </xdr:from>
    <xdr:to>
      <xdr:col>24</xdr:col>
      <xdr:colOff>20850</xdr:colOff>
      <xdr:row>3</xdr:row>
      <xdr:rowOff>201825</xdr:rowOff>
    </xdr:to>
    <xdr:pic>
      <xdr:nvPicPr>
        <xdr:cNvPr id="3" name="그림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75" y="19050"/>
          <a:ext cx="230400" cy="230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V49"/>
  <sheetViews>
    <sheetView showGridLines="0" tabSelected="1" zoomScaleNormal="100" workbookViewId="0">
      <selection activeCell="R17" sqref="R17:AA17"/>
    </sheetView>
  </sheetViews>
  <sheetFormatPr defaultColWidth="0" defaultRowHeight="13.5" zeroHeight="1" x14ac:dyDescent="0.2"/>
  <cols>
    <col min="1" max="1" width="1.42578125" style="55" customWidth="1"/>
    <col min="2" max="3" width="0.42578125" style="55" customWidth="1"/>
    <col min="4" max="4" width="1.42578125" style="55" customWidth="1"/>
    <col min="5" max="13" width="4.5703125" style="55" customWidth="1"/>
    <col min="14" max="14" width="4.5703125" style="56" customWidth="1"/>
    <col min="15" max="29" width="4.5703125" style="55" customWidth="1"/>
    <col min="30" max="31" width="0.42578125" style="55" customWidth="1"/>
    <col min="32" max="32" width="1.42578125" style="82" customWidth="1"/>
    <col min="33" max="42" width="5.42578125" style="82" hidden="1" customWidth="1"/>
    <col min="43" max="47" width="0" style="82" hidden="1" customWidth="1"/>
    <col min="48" max="48" width="0" style="55" hidden="1" customWidth="1"/>
    <col min="49" max="16384" width="5.42578125" style="55" hidden="1"/>
  </cols>
  <sheetData>
    <row r="1" spans="2:47" ht="7.5" customHeight="1" thickBot="1" x14ac:dyDescent="0.25"/>
    <row r="2" spans="2:47" ht="2.25" customHeight="1" x14ac:dyDescent="0.2"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9"/>
    </row>
    <row r="3" spans="2:47" s="90" customFormat="1" ht="16.5" x14ac:dyDescent="0.2">
      <c r="B3" s="86"/>
      <c r="C3" s="87"/>
      <c r="D3" s="134" t="s">
        <v>117</v>
      </c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88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</row>
    <row r="4" spans="2:47" x14ac:dyDescent="0.2">
      <c r="B4" s="57"/>
      <c r="C4" s="73"/>
      <c r="D4" s="74"/>
      <c r="E4" s="74"/>
      <c r="F4" s="74"/>
      <c r="G4" s="74"/>
      <c r="H4" s="74"/>
      <c r="I4" s="74"/>
      <c r="J4" s="74"/>
      <c r="K4" s="74"/>
      <c r="L4" s="74"/>
      <c r="M4" s="74"/>
      <c r="N4" s="75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80"/>
    </row>
    <row r="5" spans="2:47" ht="7.5" customHeight="1" x14ac:dyDescent="0.2">
      <c r="B5" s="57"/>
      <c r="C5" s="73"/>
      <c r="D5" s="57"/>
      <c r="E5" s="57"/>
      <c r="F5" s="57"/>
      <c r="G5" s="57"/>
      <c r="H5" s="57"/>
      <c r="I5" s="57"/>
      <c r="J5" s="57"/>
      <c r="K5" s="57"/>
      <c r="L5" s="57"/>
      <c r="M5" s="57"/>
      <c r="N5" s="58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74"/>
      <c r="AE5" s="80"/>
    </row>
    <row r="6" spans="2:47" ht="14.25" thickBot="1" x14ac:dyDescent="0.25">
      <c r="B6" s="57"/>
      <c r="C6" s="73"/>
      <c r="D6" s="57"/>
      <c r="E6" s="65" t="s">
        <v>92</v>
      </c>
      <c r="F6" s="59"/>
      <c r="G6" s="63"/>
      <c r="H6" s="62"/>
      <c r="I6" s="59"/>
      <c r="J6" s="63"/>
      <c r="K6" s="62"/>
      <c r="L6" s="59"/>
      <c r="M6" s="63"/>
      <c r="N6" s="94"/>
      <c r="O6" s="93" t="s">
        <v>118</v>
      </c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74"/>
      <c r="AE6" s="80"/>
    </row>
    <row r="7" spans="2:47" x14ac:dyDescent="0.25">
      <c r="B7" s="57"/>
      <c r="C7" s="73"/>
      <c r="D7" s="57"/>
      <c r="E7" s="167" t="s">
        <v>89</v>
      </c>
      <c r="F7" s="165"/>
      <c r="G7" s="166"/>
      <c r="H7" s="164" t="s">
        <v>90</v>
      </c>
      <c r="I7" s="165"/>
      <c r="J7" s="166"/>
      <c r="K7" s="164" t="s">
        <v>91</v>
      </c>
      <c r="L7" s="165"/>
      <c r="M7" s="166"/>
      <c r="N7" s="58"/>
      <c r="O7" s="135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7"/>
      <c r="AC7" s="57"/>
      <c r="AD7" s="74"/>
      <c r="AE7" s="80"/>
      <c r="AJ7" s="82" t="s">
        <v>26</v>
      </c>
      <c r="AK7" s="83" t="str">
        <f>E9&amp;"-"&amp;TEXT(H9,"00")&amp;"-01"</f>
        <v>2016-02-01</v>
      </c>
      <c r="AL7" s="82" t="s">
        <v>27</v>
      </c>
      <c r="AM7" s="84">
        <f>EOMONTH(AK7,0)</f>
        <v>42429</v>
      </c>
      <c r="AN7" s="82" t="s">
        <v>76</v>
      </c>
      <c r="AO7" s="83" t="str">
        <f>E9&amp;"-"&amp;TEXT(H9,"00")&amp;"-"&amp;TEXT(K9,"00")</f>
        <v>2016-02-03</v>
      </c>
    </row>
    <row r="8" spans="2:47" ht="7.5" customHeight="1" thickBot="1" x14ac:dyDescent="0.25">
      <c r="B8" s="57"/>
      <c r="C8" s="73"/>
      <c r="D8" s="57"/>
      <c r="E8" s="58"/>
      <c r="F8" s="58"/>
      <c r="G8" s="58"/>
      <c r="H8" s="58"/>
      <c r="I8" s="58"/>
      <c r="J8" s="58"/>
      <c r="K8" s="58"/>
      <c r="L8" s="58"/>
      <c r="M8" s="58"/>
      <c r="N8" s="58"/>
      <c r="O8" s="138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40"/>
      <c r="AC8" s="57"/>
      <c r="AD8" s="74"/>
      <c r="AE8" s="80"/>
      <c r="AK8" s="83"/>
      <c r="AM8" s="84"/>
      <c r="AO8" s="83"/>
    </row>
    <row r="9" spans="2:47" x14ac:dyDescent="0.2">
      <c r="B9" s="57"/>
      <c r="C9" s="73"/>
      <c r="D9" s="57"/>
      <c r="E9" s="168">
        <v>2016</v>
      </c>
      <c r="F9" s="169"/>
      <c r="G9" s="58" t="s">
        <v>24</v>
      </c>
      <c r="H9" s="168">
        <v>2</v>
      </c>
      <c r="I9" s="169"/>
      <c r="J9" s="58" t="s">
        <v>25</v>
      </c>
      <c r="K9" s="170">
        <v>3</v>
      </c>
      <c r="L9" s="171"/>
      <c r="M9" s="58" t="s">
        <v>75</v>
      </c>
      <c r="N9" s="58"/>
      <c r="O9" s="138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40"/>
      <c r="AC9" s="57"/>
      <c r="AD9" s="74"/>
      <c r="AE9" s="80"/>
    </row>
    <row r="10" spans="2:47" ht="7.5" customHeight="1" x14ac:dyDescent="0.2">
      <c r="B10" s="57"/>
      <c r="C10" s="73"/>
      <c r="D10" s="57"/>
      <c r="E10" s="64"/>
      <c r="F10" s="64"/>
      <c r="G10" s="64"/>
      <c r="H10" s="64"/>
      <c r="I10" s="64"/>
      <c r="J10" s="64"/>
      <c r="K10" s="64"/>
      <c r="L10" s="64"/>
      <c r="M10" s="64"/>
      <c r="N10" s="58"/>
      <c r="O10" s="138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40"/>
      <c r="AC10" s="57"/>
      <c r="AD10" s="74"/>
      <c r="AE10" s="80"/>
    </row>
    <row r="11" spans="2:47" x14ac:dyDescent="0.2">
      <c r="B11" s="57"/>
      <c r="C11" s="73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8"/>
      <c r="O11" s="141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3"/>
      <c r="AC11" s="57"/>
      <c r="AD11" s="74"/>
      <c r="AE11" s="80"/>
    </row>
    <row r="12" spans="2:47" x14ac:dyDescent="0.2">
      <c r="B12" s="57"/>
      <c r="C12" s="73"/>
      <c r="D12" s="57"/>
      <c r="E12" s="66" t="s">
        <v>93</v>
      </c>
      <c r="F12" s="57"/>
      <c r="G12" s="57"/>
      <c r="H12" s="57"/>
      <c r="I12" s="57"/>
      <c r="J12" s="57"/>
      <c r="K12" s="57"/>
      <c r="L12" s="57"/>
      <c r="M12" s="57"/>
      <c r="N12" s="60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74"/>
      <c r="AE12" s="80"/>
    </row>
    <row r="13" spans="2:47" x14ac:dyDescent="0.2">
      <c r="B13" s="57"/>
      <c r="C13" s="73"/>
      <c r="D13" s="57"/>
      <c r="E13" s="153" t="s">
        <v>94</v>
      </c>
      <c r="F13" s="154"/>
      <c r="G13" s="154"/>
      <c r="H13" s="156"/>
      <c r="I13" s="153" t="s">
        <v>95</v>
      </c>
      <c r="J13" s="154"/>
      <c r="K13" s="154"/>
      <c r="L13" s="156"/>
      <c r="M13" s="153" t="s">
        <v>96</v>
      </c>
      <c r="N13" s="154"/>
      <c r="O13" s="154"/>
      <c r="P13" s="156"/>
      <c r="Q13" s="153" t="s">
        <v>109</v>
      </c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57"/>
      <c r="AD13" s="74"/>
      <c r="AE13" s="80"/>
    </row>
    <row r="14" spans="2:47" ht="7.5" customHeight="1" thickBot="1" x14ac:dyDescent="0.25">
      <c r="B14" s="57"/>
      <c r="C14" s="73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8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74"/>
      <c r="AE14" s="80"/>
    </row>
    <row r="15" spans="2:47" x14ac:dyDescent="0.2">
      <c r="B15" s="57"/>
      <c r="C15" s="73"/>
      <c r="D15" s="57"/>
      <c r="E15" s="163" t="s">
        <v>115</v>
      </c>
      <c r="F15" s="163"/>
      <c r="G15" s="163"/>
      <c r="H15" s="163"/>
      <c r="I15" s="57"/>
      <c r="J15" s="151">
        <v>0.35416666666666669</v>
      </c>
      <c r="K15" s="152"/>
      <c r="L15" s="57"/>
      <c r="M15" s="57"/>
      <c r="N15" s="151">
        <v>0.72916666666666663</v>
      </c>
      <c r="O15" s="152"/>
      <c r="P15" s="57"/>
      <c r="Q15" s="57"/>
      <c r="R15" s="147" t="s">
        <v>110</v>
      </c>
      <c r="S15" s="147"/>
      <c r="T15" s="147"/>
      <c r="U15" s="147"/>
      <c r="V15" s="147"/>
      <c r="W15" s="147"/>
      <c r="X15" s="148"/>
      <c r="Y15" s="149">
        <f>IFERROR(N15-J15-SUM($AK$21:$AK$39),"")</f>
        <v>0.31944444444444448</v>
      </c>
      <c r="Z15" s="150"/>
      <c r="AA15" s="61" t="s">
        <v>122</v>
      </c>
      <c r="AB15" s="57"/>
      <c r="AC15" s="57"/>
      <c r="AD15" s="74"/>
      <c r="AE15" s="80"/>
    </row>
    <row r="16" spans="2:47" ht="7.5" customHeight="1" thickBot="1" x14ac:dyDescent="0.25">
      <c r="B16" s="57"/>
      <c r="C16" s="73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8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74"/>
      <c r="AE16" s="80"/>
    </row>
    <row r="17" spans="2:37" x14ac:dyDescent="0.2">
      <c r="B17" s="57"/>
      <c r="C17" s="73"/>
      <c r="D17" s="57"/>
      <c r="E17" s="163" t="s">
        <v>114</v>
      </c>
      <c r="F17" s="163"/>
      <c r="G17" s="163"/>
      <c r="H17" s="163"/>
      <c r="I17" s="57"/>
      <c r="J17" s="151">
        <v>0.75</v>
      </c>
      <c r="K17" s="152"/>
      <c r="L17" s="57"/>
      <c r="M17" s="57"/>
      <c r="N17" s="151">
        <v>0.85416666666666663</v>
      </c>
      <c r="O17" s="152"/>
      <c r="P17" s="57"/>
      <c r="Q17" s="57"/>
      <c r="R17" s="144"/>
      <c r="S17" s="145"/>
      <c r="T17" s="145"/>
      <c r="U17" s="145"/>
      <c r="V17" s="145"/>
      <c r="W17" s="145"/>
      <c r="X17" s="145"/>
      <c r="Y17" s="145"/>
      <c r="Z17" s="145"/>
      <c r="AA17" s="146"/>
      <c r="AB17" s="57"/>
      <c r="AC17" s="57"/>
      <c r="AD17" s="74"/>
      <c r="AE17" s="80"/>
    </row>
    <row r="18" spans="2:37" ht="7.5" customHeight="1" x14ac:dyDescent="0.2">
      <c r="B18" s="57"/>
      <c r="C18" s="73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8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74"/>
      <c r="AE18" s="80"/>
    </row>
    <row r="19" spans="2:37" x14ac:dyDescent="0.2">
      <c r="B19" s="57"/>
      <c r="C19" s="73"/>
      <c r="D19" s="57"/>
      <c r="E19" s="160" t="s">
        <v>116</v>
      </c>
      <c r="F19" s="161"/>
      <c r="G19" s="161"/>
      <c r="H19" s="162"/>
      <c r="I19" s="157"/>
      <c r="J19" s="158"/>
      <c r="K19" s="158"/>
      <c r="L19" s="159"/>
      <c r="M19" s="157"/>
      <c r="N19" s="158"/>
      <c r="O19" s="158"/>
      <c r="P19" s="15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74"/>
      <c r="AE19" s="80"/>
      <c r="AF19" s="81"/>
      <c r="AG19" s="81"/>
      <c r="AH19" s="81"/>
      <c r="AI19" s="81"/>
    </row>
    <row r="20" spans="2:37" ht="3.75" customHeight="1" thickBot="1" x14ac:dyDescent="0.25">
      <c r="B20" s="57"/>
      <c r="C20" s="73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8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74"/>
      <c r="AE20" s="80"/>
    </row>
    <row r="21" spans="2:37" x14ac:dyDescent="0.2">
      <c r="B21" s="57"/>
      <c r="C21" s="73"/>
      <c r="D21" s="71">
        <f>IF(AND(J21&lt;&gt;"",N21&lt;&gt;""),1,"")</f>
        <v>1</v>
      </c>
      <c r="E21" s="155" t="s">
        <v>97</v>
      </c>
      <c r="F21" s="155"/>
      <c r="G21" s="155"/>
      <c r="H21" s="155"/>
      <c r="I21" s="57"/>
      <c r="J21" s="151">
        <v>0.4375</v>
      </c>
      <c r="K21" s="152"/>
      <c r="L21" s="57"/>
      <c r="M21" s="57"/>
      <c r="N21" s="151">
        <v>0.44444444444444442</v>
      </c>
      <c r="O21" s="152"/>
      <c r="P21" s="57"/>
      <c r="Q21" s="57"/>
      <c r="R21" s="144" t="s">
        <v>123</v>
      </c>
      <c r="S21" s="145"/>
      <c r="T21" s="145"/>
      <c r="U21" s="145"/>
      <c r="V21" s="145"/>
      <c r="W21" s="145"/>
      <c r="X21" s="145"/>
      <c r="Y21" s="145"/>
      <c r="Z21" s="145"/>
      <c r="AA21" s="146"/>
      <c r="AB21" s="57"/>
      <c r="AC21" s="57"/>
      <c r="AD21" s="74"/>
      <c r="AE21" s="80"/>
      <c r="AJ21" s="85">
        <f>N21-J21</f>
        <v>6.9444444444444198E-3</v>
      </c>
      <c r="AK21" s="83">
        <f>IF(AND($J$15&lt;=J21,$N$15&gt;=N21),AJ21,0)</f>
        <v>6.9444444444444198E-3</v>
      </c>
    </row>
    <row r="22" spans="2:37" ht="14.25" thickBot="1" x14ac:dyDescent="0.25">
      <c r="B22" s="57"/>
      <c r="C22" s="73"/>
      <c r="D22" s="71"/>
      <c r="E22" s="92"/>
      <c r="F22" s="92"/>
      <c r="G22" s="92"/>
      <c r="H22" s="92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74"/>
      <c r="AE22" s="80"/>
      <c r="AJ22" s="85"/>
      <c r="AK22" s="83"/>
    </row>
    <row r="23" spans="2:37" x14ac:dyDescent="0.2">
      <c r="B23" s="57"/>
      <c r="C23" s="73"/>
      <c r="D23" s="71">
        <f>IF(AND(J23&lt;&gt;"",N23&lt;&gt;""),D21+1,"")</f>
        <v>2</v>
      </c>
      <c r="E23" s="155" t="s">
        <v>98</v>
      </c>
      <c r="F23" s="155"/>
      <c r="G23" s="155"/>
      <c r="H23" s="155"/>
      <c r="I23" s="57"/>
      <c r="J23" s="151">
        <v>0.52083333333333337</v>
      </c>
      <c r="K23" s="152"/>
      <c r="L23" s="57"/>
      <c r="M23" s="57"/>
      <c r="N23" s="151">
        <v>0.5625</v>
      </c>
      <c r="O23" s="152"/>
      <c r="P23" s="57"/>
      <c r="Q23" s="57"/>
      <c r="R23" s="144" t="s">
        <v>111</v>
      </c>
      <c r="S23" s="145"/>
      <c r="T23" s="145"/>
      <c r="U23" s="145"/>
      <c r="V23" s="145"/>
      <c r="W23" s="145"/>
      <c r="X23" s="145"/>
      <c r="Y23" s="145"/>
      <c r="Z23" s="145"/>
      <c r="AA23" s="146"/>
      <c r="AB23" s="57"/>
      <c r="AC23" s="57"/>
      <c r="AD23" s="74"/>
      <c r="AE23" s="80"/>
      <c r="AJ23" s="85">
        <f>N23-J23</f>
        <v>4.166666666666663E-2</v>
      </c>
      <c r="AK23" s="83">
        <f>IF(AND($J$15&lt;=J23,$N$15&gt;=N23),AJ23,0)</f>
        <v>4.166666666666663E-2</v>
      </c>
    </row>
    <row r="24" spans="2:37" ht="14.25" thickBot="1" x14ac:dyDescent="0.25">
      <c r="B24" s="57"/>
      <c r="C24" s="73"/>
      <c r="D24" s="71"/>
      <c r="E24" s="92"/>
      <c r="F24" s="92"/>
      <c r="G24" s="92"/>
      <c r="H24" s="92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74"/>
      <c r="AE24" s="80"/>
      <c r="AJ24" s="85"/>
      <c r="AK24" s="83"/>
    </row>
    <row r="25" spans="2:37" x14ac:dyDescent="0.2">
      <c r="B25" s="57"/>
      <c r="C25" s="73"/>
      <c r="D25" s="71">
        <f>IF(AND(J25&lt;&gt;"",N25&lt;&gt;""),D23+1,"")</f>
        <v>3</v>
      </c>
      <c r="E25" s="155" t="s">
        <v>99</v>
      </c>
      <c r="F25" s="155"/>
      <c r="G25" s="155"/>
      <c r="H25" s="155"/>
      <c r="I25" s="57"/>
      <c r="J25" s="151">
        <v>0.64583333333333337</v>
      </c>
      <c r="K25" s="152"/>
      <c r="L25" s="57"/>
      <c r="M25" s="57"/>
      <c r="N25" s="151">
        <v>0.65277777777777779</v>
      </c>
      <c r="O25" s="152"/>
      <c r="P25" s="57"/>
      <c r="Q25" s="57"/>
      <c r="R25" s="144" t="s">
        <v>123</v>
      </c>
      <c r="S25" s="145"/>
      <c r="T25" s="145"/>
      <c r="U25" s="145"/>
      <c r="V25" s="145"/>
      <c r="W25" s="145"/>
      <c r="X25" s="145"/>
      <c r="Y25" s="145"/>
      <c r="Z25" s="145"/>
      <c r="AA25" s="146"/>
      <c r="AB25" s="57"/>
      <c r="AC25" s="57"/>
      <c r="AD25" s="74"/>
      <c r="AE25" s="80"/>
      <c r="AJ25" s="85">
        <f>N25-J25</f>
        <v>6.9444444444444198E-3</v>
      </c>
      <c r="AK25" s="83">
        <f>IF(AND($J$15&lt;=J25,$N$15&gt;=N25),AJ25,0)</f>
        <v>6.9444444444444198E-3</v>
      </c>
    </row>
    <row r="26" spans="2:37" ht="14.25" thickBot="1" x14ac:dyDescent="0.25">
      <c r="B26" s="57"/>
      <c r="C26" s="73"/>
      <c r="D26" s="71"/>
      <c r="E26" s="92"/>
      <c r="F26" s="92"/>
      <c r="G26" s="92"/>
      <c r="H26" s="92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74"/>
      <c r="AE26" s="80"/>
      <c r="AJ26" s="85"/>
      <c r="AK26" s="83"/>
    </row>
    <row r="27" spans="2:37" x14ac:dyDescent="0.2">
      <c r="B27" s="57"/>
      <c r="C27" s="73"/>
      <c r="D27" s="71">
        <f>IF(AND(J27&lt;&gt;"",N27&lt;&gt;""),D25+1,"")</f>
        <v>4</v>
      </c>
      <c r="E27" s="155" t="s">
        <v>100</v>
      </c>
      <c r="F27" s="155"/>
      <c r="G27" s="155"/>
      <c r="H27" s="155"/>
      <c r="I27" s="57"/>
      <c r="J27" s="151">
        <v>0.72916666666666663</v>
      </c>
      <c r="K27" s="152"/>
      <c r="L27" s="57"/>
      <c r="M27" s="57"/>
      <c r="N27" s="151">
        <v>0.75</v>
      </c>
      <c r="O27" s="152"/>
      <c r="P27" s="57"/>
      <c r="Q27" s="57"/>
      <c r="R27" s="144" t="s">
        <v>112</v>
      </c>
      <c r="S27" s="145"/>
      <c r="T27" s="145"/>
      <c r="U27" s="145"/>
      <c r="V27" s="145"/>
      <c r="W27" s="145"/>
      <c r="X27" s="145"/>
      <c r="Y27" s="145"/>
      <c r="Z27" s="145"/>
      <c r="AA27" s="146"/>
      <c r="AB27" s="57"/>
      <c r="AC27" s="57"/>
      <c r="AD27" s="74"/>
      <c r="AE27" s="80"/>
      <c r="AJ27" s="85">
        <f>N27-J27</f>
        <v>2.083333333333337E-2</v>
      </c>
      <c r="AK27" s="83">
        <f>IF(AND($J$15&lt;=J27,$N$15&gt;=N27),AJ27,0)</f>
        <v>0</v>
      </c>
    </row>
    <row r="28" spans="2:37" ht="14.25" thickBot="1" x14ac:dyDescent="0.25">
      <c r="B28" s="57"/>
      <c r="C28" s="73"/>
      <c r="D28" s="71"/>
      <c r="E28" s="92"/>
      <c r="F28" s="92"/>
      <c r="G28" s="92"/>
      <c r="H28" s="92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74"/>
      <c r="AE28" s="80"/>
      <c r="AJ28" s="85"/>
      <c r="AK28" s="83"/>
    </row>
    <row r="29" spans="2:37" x14ac:dyDescent="0.2">
      <c r="B29" s="57"/>
      <c r="C29" s="73"/>
      <c r="D29" s="71" t="str">
        <f>IF(AND(J29&lt;&gt;"",N29&lt;&gt;""),D27+1,"")</f>
        <v/>
      </c>
      <c r="E29" s="155" t="s">
        <v>101</v>
      </c>
      <c r="F29" s="155"/>
      <c r="G29" s="155"/>
      <c r="H29" s="155"/>
      <c r="I29" s="57"/>
      <c r="J29" s="151"/>
      <c r="K29" s="152"/>
      <c r="L29" s="57"/>
      <c r="M29" s="57"/>
      <c r="N29" s="151"/>
      <c r="O29" s="152"/>
      <c r="P29" s="57"/>
      <c r="Q29" s="57"/>
      <c r="R29" s="144"/>
      <c r="S29" s="145"/>
      <c r="T29" s="145"/>
      <c r="U29" s="145"/>
      <c r="V29" s="145"/>
      <c r="W29" s="145"/>
      <c r="X29" s="145"/>
      <c r="Y29" s="145"/>
      <c r="Z29" s="145"/>
      <c r="AA29" s="146"/>
      <c r="AB29" s="57"/>
      <c r="AC29" s="57"/>
      <c r="AD29" s="74"/>
      <c r="AE29" s="80"/>
      <c r="AJ29" s="85">
        <f>N29-J29</f>
        <v>0</v>
      </c>
      <c r="AK29" s="83">
        <f>IF(AND($J$15&lt;=J29,$N$15&gt;=N29),AJ29,0)</f>
        <v>0</v>
      </c>
    </row>
    <row r="30" spans="2:37" ht="14.25" thickBot="1" x14ac:dyDescent="0.25">
      <c r="B30" s="57"/>
      <c r="C30" s="73"/>
      <c r="D30" s="71"/>
      <c r="E30" s="92"/>
      <c r="F30" s="92"/>
      <c r="G30" s="92"/>
      <c r="H30" s="92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74"/>
      <c r="AE30" s="80"/>
      <c r="AJ30" s="85"/>
      <c r="AK30" s="83"/>
    </row>
    <row r="31" spans="2:37" x14ac:dyDescent="0.2">
      <c r="B31" s="57"/>
      <c r="C31" s="73"/>
      <c r="D31" s="71" t="str">
        <f>IF(AND(J31&lt;&gt;"",N31&lt;&gt;""),D29+1,"")</f>
        <v/>
      </c>
      <c r="E31" s="155" t="s">
        <v>102</v>
      </c>
      <c r="F31" s="155"/>
      <c r="G31" s="155"/>
      <c r="H31" s="155"/>
      <c r="I31" s="57"/>
      <c r="J31" s="151"/>
      <c r="K31" s="152"/>
      <c r="L31" s="57"/>
      <c r="M31" s="57"/>
      <c r="N31" s="151"/>
      <c r="O31" s="152"/>
      <c r="P31" s="57"/>
      <c r="Q31" s="57"/>
      <c r="R31" s="144"/>
      <c r="S31" s="145"/>
      <c r="T31" s="145"/>
      <c r="U31" s="145"/>
      <c r="V31" s="145"/>
      <c r="W31" s="145"/>
      <c r="X31" s="145"/>
      <c r="Y31" s="145"/>
      <c r="Z31" s="145"/>
      <c r="AA31" s="146"/>
      <c r="AB31" s="57"/>
      <c r="AC31" s="57"/>
      <c r="AD31" s="74"/>
      <c r="AE31" s="80"/>
      <c r="AJ31" s="85">
        <f>N31-J31</f>
        <v>0</v>
      </c>
      <c r="AK31" s="83">
        <f>IF(AND($J$15&lt;=J31,$N$15&gt;=N31),AJ31,0)</f>
        <v>0</v>
      </c>
    </row>
    <row r="32" spans="2:37" ht="14.25" thickBot="1" x14ac:dyDescent="0.25">
      <c r="B32" s="57"/>
      <c r="C32" s="73"/>
      <c r="D32" s="71"/>
      <c r="E32" s="92"/>
      <c r="F32" s="92"/>
      <c r="G32" s="92"/>
      <c r="H32" s="92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74"/>
      <c r="AE32" s="80"/>
      <c r="AJ32" s="85"/>
      <c r="AK32" s="83"/>
    </row>
    <row r="33" spans="2:37" x14ac:dyDescent="0.2">
      <c r="B33" s="57"/>
      <c r="C33" s="73"/>
      <c r="D33" s="71" t="str">
        <f>IF(AND(J33&lt;&gt;"",N33&lt;&gt;""),D31+1,"")</f>
        <v/>
      </c>
      <c r="E33" s="155" t="s">
        <v>103</v>
      </c>
      <c r="F33" s="155"/>
      <c r="G33" s="155"/>
      <c r="H33" s="155"/>
      <c r="I33" s="57"/>
      <c r="J33" s="151"/>
      <c r="K33" s="152"/>
      <c r="L33" s="57"/>
      <c r="M33" s="57"/>
      <c r="N33" s="151"/>
      <c r="O33" s="152"/>
      <c r="P33" s="57"/>
      <c r="Q33" s="57"/>
      <c r="R33" s="144"/>
      <c r="S33" s="145"/>
      <c r="T33" s="145"/>
      <c r="U33" s="145"/>
      <c r="V33" s="145"/>
      <c r="W33" s="145"/>
      <c r="X33" s="145"/>
      <c r="Y33" s="145"/>
      <c r="Z33" s="145"/>
      <c r="AA33" s="146"/>
      <c r="AB33" s="57"/>
      <c r="AC33" s="57"/>
      <c r="AD33" s="74"/>
      <c r="AE33" s="80"/>
      <c r="AJ33" s="85">
        <f>N33-J33</f>
        <v>0</v>
      </c>
      <c r="AK33" s="83">
        <f>IF(AND($J$15&lt;=J33,$N$15&gt;=N33),AJ33,0)</f>
        <v>0</v>
      </c>
    </row>
    <row r="34" spans="2:37" ht="14.25" thickBot="1" x14ac:dyDescent="0.25">
      <c r="B34" s="57"/>
      <c r="C34" s="73"/>
      <c r="D34" s="71"/>
      <c r="E34" s="92"/>
      <c r="F34" s="92"/>
      <c r="G34" s="92"/>
      <c r="H34" s="92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74"/>
      <c r="AE34" s="80"/>
      <c r="AJ34" s="85"/>
      <c r="AK34" s="83"/>
    </row>
    <row r="35" spans="2:37" x14ac:dyDescent="0.2">
      <c r="B35" s="57"/>
      <c r="C35" s="73"/>
      <c r="D35" s="71" t="str">
        <f>IF(AND(J35&lt;&gt;"",N35&lt;&gt;""),D33+1,"")</f>
        <v/>
      </c>
      <c r="E35" s="155" t="s">
        <v>104</v>
      </c>
      <c r="F35" s="155"/>
      <c r="G35" s="155"/>
      <c r="H35" s="155"/>
      <c r="I35" s="57"/>
      <c r="J35" s="151"/>
      <c r="K35" s="152"/>
      <c r="L35" s="57"/>
      <c r="M35" s="57"/>
      <c r="N35" s="151"/>
      <c r="O35" s="152"/>
      <c r="P35" s="57"/>
      <c r="Q35" s="57"/>
      <c r="R35" s="144"/>
      <c r="S35" s="145"/>
      <c r="T35" s="145"/>
      <c r="U35" s="145"/>
      <c r="V35" s="145"/>
      <c r="W35" s="145"/>
      <c r="X35" s="145"/>
      <c r="Y35" s="145"/>
      <c r="Z35" s="145"/>
      <c r="AA35" s="146"/>
      <c r="AB35" s="57"/>
      <c r="AC35" s="57"/>
      <c r="AD35" s="74"/>
      <c r="AE35" s="80"/>
      <c r="AJ35" s="85">
        <f>N35-J35</f>
        <v>0</v>
      </c>
      <c r="AK35" s="83">
        <f>IF(AND($J$15&lt;=J35,$N$15&gt;=N35),AJ35,0)</f>
        <v>0</v>
      </c>
    </row>
    <row r="36" spans="2:37" ht="14.25" thickBot="1" x14ac:dyDescent="0.25">
      <c r="B36" s="57"/>
      <c r="C36" s="73"/>
      <c r="D36" s="71"/>
      <c r="E36" s="92"/>
      <c r="F36" s="92"/>
      <c r="G36" s="92"/>
      <c r="H36" s="92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74"/>
      <c r="AE36" s="80"/>
      <c r="AJ36" s="85"/>
      <c r="AK36" s="83"/>
    </row>
    <row r="37" spans="2:37" x14ac:dyDescent="0.2">
      <c r="B37" s="57"/>
      <c r="C37" s="73"/>
      <c r="D37" s="71" t="str">
        <f>IF(AND(J37&lt;&gt;"",N37&lt;&gt;""),D35+1,"")</f>
        <v/>
      </c>
      <c r="E37" s="155" t="s">
        <v>105</v>
      </c>
      <c r="F37" s="155"/>
      <c r="G37" s="155"/>
      <c r="H37" s="155"/>
      <c r="I37" s="57"/>
      <c r="J37" s="151"/>
      <c r="K37" s="152"/>
      <c r="L37" s="57"/>
      <c r="M37" s="57"/>
      <c r="N37" s="151"/>
      <c r="O37" s="152"/>
      <c r="P37" s="57"/>
      <c r="Q37" s="57"/>
      <c r="R37" s="144"/>
      <c r="S37" s="145"/>
      <c r="T37" s="145"/>
      <c r="U37" s="145"/>
      <c r="V37" s="145"/>
      <c r="W37" s="145"/>
      <c r="X37" s="145"/>
      <c r="Y37" s="145"/>
      <c r="Z37" s="145"/>
      <c r="AA37" s="146"/>
      <c r="AB37" s="57"/>
      <c r="AC37" s="57"/>
      <c r="AD37" s="74"/>
      <c r="AE37" s="80"/>
      <c r="AJ37" s="85">
        <f>N37-J37</f>
        <v>0</v>
      </c>
      <c r="AK37" s="83">
        <f>IF(AND($J$15&lt;=J37,$N$15&gt;=N37),AJ37,0)</f>
        <v>0</v>
      </c>
    </row>
    <row r="38" spans="2:37" ht="14.25" thickBot="1" x14ac:dyDescent="0.25">
      <c r="B38" s="57"/>
      <c r="C38" s="73"/>
      <c r="D38" s="71"/>
      <c r="E38" s="92"/>
      <c r="F38" s="92"/>
      <c r="G38" s="92"/>
      <c r="H38" s="92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74"/>
      <c r="AE38" s="80"/>
      <c r="AJ38" s="85"/>
      <c r="AK38" s="83"/>
    </row>
    <row r="39" spans="2:37" x14ac:dyDescent="0.2">
      <c r="B39" s="57"/>
      <c r="C39" s="73"/>
      <c r="D39" s="71" t="str">
        <f>IF(AND(J39&lt;&gt;"",N39&lt;&gt;""),D37+1,"")</f>
        <v/>
      </c>
      <c r="E39" s="155" t="s">
        <v>106</v>
      </c>
      <c r="F39" s="155"/>
      <c r="G39" s="155"/>
      <c r="H39" s="155"/>
      <c r="I39" s="57"/>
      <c r="J39" s="151"/>
      <c r="K39" s="152"/>
      <c r="L39" s="57"/>
      <c r="M39" s="57"/>
      <c r="N39" s="151"/>
      <c r="O39" s="152"/>
      <c r="P39" s="57"/>
      <c r="Q39" s="57"/>
      <c r="R39" s="144"/>
      <c r="S39" s="145"/>
      <c r="T39" s="145"/>
      <c r="U39" s="145"/>
      <c r="V39" s="145"/>
      <c r="W39" s="145"/>
      <c r="X39" s="145"/>
      <c r="Y39" s="145"/>
      <c r="Z39" s="145"/>
      <c r="AA39" s="146"/>
      <c r="AB39" s="57"/>
      <c r="AC39" s="57"/>
      <c r="AD39" s="74"/>
      <c r="AE39" s="80"/>
      <c r="AJ39" s="85">
        <f>N39-J39</f>
        <v>0</v>
      </c>
      <c r="AK39" s="83">
        <f>IF(AND($J$15&lt;=J39,$N$15&gt;=N39),AJ39,0)</f>
        <v>0</v>
      </c>
    </row>
    <row r="40" spans="2:37" ht="7.5" customHeight="1" x14ac:dyDescent="0.2">
      <c r="B40" s="57"/>
      <c r="C40" s="73"/>
      <c r="D40" s="57"/>
      <c r="E40" s="64"/>
      <c r="F40" s="64"/>
      <c r="G40" s="64"/>
      <c r="H40" s="64"/>
      <c r="I40" s="64"/>
      <c r="J40" s="64"/>
      <c r="K40" s="64"/>
      <c r="L40" s="64"/>
      <c r="M40" s="64"/>
      <c r="N40" s="91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57"/>
      <c r="AD40" s="74"/>
      <c r="AE40" s="80"/>
    </row>
    <row r="41" spans="2:37" x14ac:dyDescent="0.2">
      <c r="B41" s="57"/>
      <c r="C41" s="73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8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76" t="s">
        <v>113</v>
      </c>
      <c r="AC41" s="57"/>
      <c r="AD41" s="74"/>
      <c r="AE41" s="80"/>
    </row>
    <row r="42" spans="2:37" ht="12.75" customHeight="1" x14ac:dyDescent="0.2">
      <c r="B42" s="57"/>
      <c r="C42" s="73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8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74"/>
      <c r="AE42" s="80"/>
    </row>
    <row r="43" spans="2:37" ht="2.25" customHeight="1" x14ac:dyDescent="0.2">
      <c r="B43" s="57"/>
      <c r="C43" s="73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5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80"/>
    </row>
    <row r="44" spans="2:37" ht="2.25" customHeight="1" x14ac:dyDescent="0.2">
      <c r="B44" s="5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8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80"/>
    </row>
    <row r="45" spans="2:37" ht="7.5" customHeight="1" x14ac:dyDescent="0.2"/>
    <row r="46" spans="2:37" hidden="1" x14ac:dyDescent="0.2"/>
    <row r="47" spans="2:37" hidden="1" x14ac:dyDescent="0.2"/>
    <row r="48" spans="2:37" hidden="1" x14ac:dyDescent="0.2"/>
    <row r="49" hidden="1" x14ac:dyDescent="0.2"/>
  </sheetData>
  <sheetProtection password="BDF4" sheet="1" objects="1" scenarios="1" selectLockedCells="1"/>
  <mergeCells count="64">
    <mergeCell ref="K7:M7"/>
    <mergeCell ref="H7:J7"/>
    <mergeCell ref="E7:G7"/>
    <mergeCell ref="H9:I9"/>
    <mergeCell ref="E9:F9"/>
    <mergeCell ref="K9:L9"/>
    <mergeCell ref="E13:H13"/>
    <mergeCell ref="M13:P13"/>
    <mergeCell ref="I13:L13"/>
    <mergeCell ref="M19:P19"/>
    <mergeCell ref="I19:L19"/>
    <mergeCell ref="E19:H19"/>
    <mergeCell ref="N15:O15"/>
    <mergeCell ref="N17:O17"/>
    <mergeCell ref="E17:H17"/>
    <mergeCell ref="E15:H15"/>
    <mergeCell ref="E21:H21"/>
    <mergeCell ref="J39:K39"/>
    <mergeCell ref="J37:K37"/>
    <mergeCell ref="J35:K35"/>
    <mergeCell ref="J33:K33"/>
    <mergeCell ref="J31:K31"/>
    <mergeCell ref="E29:H29"/>
    <mergeCell ref="J29:K29"/>
    <mergeCell ref="E27:H27"/>
    <mergeCell ref="E25:H25"/>
    <mergeCell ref="E23:H23"/>
    <mergeCell ref="E39:H39"/>
    <mergeCell ref="E37:H37"/>
    <mergeCell ref="E35:H35"/>
    <mergeCell ref="E33:H33"/>
    <mergeCell ref="E31:H31"/>
    <mergeCell ref="N33:O33"/>
    <mergeCell ref="N35:O35"/>
    <mergeCell ref="N37:O37"/>
    <mergeCell ref="N39:O39"/>
    <mergeCell ref="Q13:AB13"/>
    <mergeCell ref="N21:O21"/>
    <mergeCell ref="N23:O23"/>
    <mergeCell ref="N25:O25"/>
    <mergeCell ref="N27:O27"/>
    <mergeCell ref="N29:O29"/>
    <mergeCell ref="N31:O31"/>
    <mergeCell ref="R39:AA39"/>
    <mergeCell ref="R37:AA37"/>
    <mergeCell ref="R35:AA35"/>
    <mergeCell ref="R33:AA33"/>
    <mergeCell ref="R31:AA31"/>
    <mergeCell ref="D3:AD3"/>
    <mergeCell ref="O7:AB11"/>
    <mergeCell ref="R29:AA29"/>
    <mergeCell ref="R27:AA27"/>
    <mergeCell ref="R25:AA25"/>
    <mergeCell ref="R23:AA23"/>
    <mergeCell ref="R21:AA21"/>
    <mergeCell ref="R17:AA17"/>
    <mergeCell ref="R15:X15"/>
    <mergeCell ref="Y15:Z15"/>
    <mergeCell ref="J27:K27"/>
    <mergeCell ref="J25:K25"/>
    <mergeCell ref="J23:K23"/>
    <mergeCell ref="J21:K21"/>
    <mergeCell ref="J17:K17"/>
    <mergeCell ref="J15:K15"/>
  </mergeCells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M209"/>
  <sheetViews>
    <sheetView showGridLines="0" workbookViewId="0">
      <selection activeCell="F44" sqref="F44"/>
    </sheetView>
  </sheetViews>
  <sheetFormatPr defaultColWidth="0" defaultRowHeight="12" zeroHeight="1" x14ac:dyDescent="0.2"/>
  <cols>
    <col min="1" max="1" width="1.42578125" customWidth="1"/>
    <col min="2" max="3" width="0.42578125" customWidth="1"/>
    <col min="4" max="4" width="1.42578125" customWidth="1"/>
    <col min="5" max="5" width="5.7109375" style="3" customWidth="1"/>
    <col min="6" max="6" width="11.85546875" style="3" bestFit="1" customWidth="1"/>
    <col min="7" max="7" width="10.28515625" style="3" bestFit="1" customWidth="1"/>
    <col min="8" max="8" width="9.28515625" style="3" bestFit="1" customWidth="1"/>
    <col min="9" max="9" width="11.140625" style="3" bestFit="1" customWidth="1"/>
    <col min="10" max="10" width="1.42578125" customWidth="1"/>
    <col min="11" max="12" width="0.42578125" customWidth="1"/>
    <col min="13" max="13" width="1.42578125" customWidth="1"/>
    <col min="14" max="16384" width="9.140625" hidden="1"/>
  </cols>
  <sheetData>
    <row r="1" spans="2:12" ht="7.5" customHeight="1" thickBot="1" x14ac:dyDescent="0.25"/>
    <row r="2" spans="2:12" ht="2.25" customHeight="1" x14ac:dyDescent="0.2">
      <c r="B2" s="105"/>
      <c r="C2" s="105"/>
      <c r="D2" s="105"/>
      <c r="E2" s="106"/>
      <c r="F2" s="106"/>
      <c r="G2" s="106"/>
      <c r="H2" s="106"/>
      <c r="I2" s="106"/>
      <c r="J2" s="105"/>
      <c r="K2" s="105"/>
      <c r="L2" s="112"/>
    </row>
    <row r="3" spans="2:12" s="90" customFormat="1" ht="16.5" x14ac:dyDescent="0.2">
      <c r="B3" s="86"/>
      <c r="C3" s="114"/>
      <c r="D3" s="172" t="s">
        <v>120</v>
      </c>
      <c r="E3" s="172"/>
      <c r="F3" s="172"/>
      <c r="G3" s="172"/>
      <c r="H3" s="172"/>
      <c r="I3" s="172"/>
      <c r="J3" s="172"/>
      <c r="K3" s="172"/>
      <c r="L3" s="88"/>
    </row>
    <row r="4" spans="2:12" x14ac:dyDescent="0.2">
      <c r="B4" s="100"/>
      <c r="C4" s="107"/>
      <c r="D4" s="100"/>
      <c r="E4" s="104"/>
      <c r="F4" s="101"/>
      <c r="G4" s="101"/>
      <c r="H4" s="101"/>
      <c r="I4" s="101"/>
      <c r="J4" s="100"/>
      <c r="K4" s="108"/>
      <c r="L4" s="113"/>
    </row>
    <row r="5" spans="2:12" x14ac:dyDescent="0.2">
      <c r="B5" s="100"/>
      <c r="C5" s="107"/>
      <c r="D5" s="100"/>
      <c r="E5" s="96" t="s">
        <v>0</v>
      </c>
      <c r="F5" s="96" t="s">
        <v>1</v>
      </c>
      <c r="G5" s="96" t="s">
        <v>2</v>
      </c>
      <c r="H5" s="96" t="s">
        <v>4</v>
      </c>
      <c r="I5" s="96" t="s">
        <v>3</v>
      </c>
      <c r="J5" s="100"/>
      <c r="K5" s="108"/>
      <c r="L5" s="113"/>
    </row>
    <row r="6" spans="2:12" x14ac:dyDescent="0.2">
      <c r="B6" s="100"/>
      <c r="C6" s="107"/>
      <c r="D6" s="100"/>
      <c r="E6" s="95">
        <v>1</v>
      </c>
      <c r="F6" s="115" t="s">
        <v>5</v>
      </c>
      <c r="G6" s="116" t="s">
        <v>6</v>
      </c>
      <c r="H6" s="116" t="s">
        <v>8</v>
      </c>
      <c r="I6" s="116" t="s">
        <v>7</v>
      </c>
      <c r="J6" s="100"/>
      <c r="K6" s="108"/>
      <c r="L6" s="113"/>
    </row>
    <row r="7" spans="2:12" x14ac:dyDescent="0.2">
      <c r="B7" s="100"/>
      <c r="C7" s="107"/>
      <c r="D7" s="100"/>
      <c r="E7" s="95">
        <v>2</v>
      </c>
      <c r="F7" s="115" t="s">
        <v>45</v>
      </c>
      <c r="G7" s="116" t="s">
        <v>46</v>
      </c>
      <c r="H7" s="116" t="s">
        <v>47</v>
      </c>
      <c r="I7" s="116" t="s">
        <v>48</v>
      </c>
      <c r="J7" s="100"/>
      <c r="K7" s="108"/>
      <c r="L7" s="113"/>
    </row>
    <row r="8" spans="2:12" x14ac:dyDescent="0.2">
      <c r="B8" s="100"/>
      <c r="C8" s="107"/>
      <c r="D8" s="100"/>
      <c r="E8" s="95">
        <v>3</v>
      </c>
      <c r="F8" s="115" t="s">
        <v>49</v>
      </c>
      <c r="G8" s="116" t="s">
        <v>50</v>
      </c>
      <c r="H8" s="116" t="s">
        <v>47</v>
      </c>
      <c r="I8" s="116" t="s">
        <v>51</v>
      </c>
      <c r="J8" s="100"/>
      <c r="K8" s="108"/>
      <c r="L8" s="113"/>
    </row>
    <row r="9" spans="2:12" x14ac:dyDescent="0.2">
      <c r="B9" s="100"/>
      <c r="C9" s="107"/>
      <c r="D9" s="100"/>
      <c r="E9" s="95">
        <v>4</v>
      </c>
      <c r="F9" s="115" t="s">
        <v>52</v>
      </c>
      <c r="G9" s="116" t="s">
        <v>53</v>
      </c>
      <c r="H9" s="116" t="s">
        <v>54</v>
      </c>
      <c r="I9" s="116" t="s">
        <v>55</v>
      </c>
      <c r="J9" s="100"/>
      <c r="K9" s="108"/>
      <c r="L9" s="113"/>
    </row>
    <row r="10" spans="2:12" x14ac:dyDescent="0.2">
      <c r="B10" s="100"/>
      <c r="C10" s="107"/>
      <c r="D10" s="100"/>
      <c r="E10" s="95">
        <v>5</v>
      </c>
      <c r="F10" s="115"/>
      <c r="G10" s="116"/>
      <c r="H10" s="116"/>
      <c r="I10" s="116"/>
      <c r="J10" s="100"/>
      <c r="K10" s="108"/>
      <c r="L10" s="113"/>
    </row>
    <row r="11" spans="2:12" x14ac:dyDescent="0.2">
      <c r="B11" s="100"/>
      <c r="C11" s="107"/>
      <c r="D11" s="100"/>
      <c r="E11" s="95">
        <v>6</v>
      </c>
      <c r="F11" s="115"/>
      <c r="G11" s="116"/>
      <c r="H11" s="116"/>
      <c r="I11" s="116"/>
      <c r="J11" s="100"/>
      <c r="K11" s="108"/>
      <c r="L11" s="113"/>
    </row>
    <row r="12" spans="2:12" x14ac:dyDescent="0.2">
      <c r="B12" s="100"/>
      <c r="C12" s="107"/>
      <c r="D12" s="100"/>
      <c r="E12" s="95">
        <v>7</v>
      </c>
      <c r="F12" s="115"/>
      <c r="G12" s="116"/>
      <c r="H12" s="116"/>
      <c r="I12" s="116"/>
      <c r="J12" s="100"/>
      <c r="K12" s="108"/>
      <c r="L12" s="113"/>
    </row>
    <row r="13" spans="2:12" x14ac:dyDescent="0.2">
      <c r="B13" s="100"/>
      <c r="C13" s="107"/>
      <c r="D13" s="100"/>
      <c r="E13" s="95">
        <v>8</v>
      </c>
      <c r="F13" s="115"/>
      <c r="G13" s="116"/>
      <c r="H13" s="116"/>
      <c r="I13" s="116"/>
      <c r="J13" s="100"/>
      <c r="K13" s="108"/>
      <c r="L13" s="113"/>
    </row>
    <row r="14" spans="2:12" x14ac:dyDescent="0.2">
      <c r="B14" s="100"/>
      <c r="C14" s="107"/>
      <c r="D14" s="100"/>
      <c r="E14" s="95">
        <v>9</v>
      </c>
      <c r="F14" s="115"/>
      <c r="G14" s="116"/>
      <c r="H14" s="116"/>
      <c r="I14" s="116"/>
      <c r="J14" s="100"/>
      <c r="K14" s="108"/>
      <c r="L14" s="113"/>
    </row>
    <row r="15" spans="2:12" x14ac:dyDescent="0.2">
      <c r="B15" s="100"/>
      <c r="C15" s="107"/>
      <c r="D15" s="100"/>
      <c r="E15" s="95">
        <v>10</v>
      </c>
      <c r="F15" s="115"/>
      <c r="G15" s="116"/>
      <c r="H15" s="116"/>
      <c r="I15" s="116"/>
      <c r="J15" s="100"/>
      <c r="K15" s="108"/>
      <c r="L15" s="113"/>
    </row>
    <row r="16" spans="2:12" x14ac:dyDescent="0.2">
      <c r="B16" s="100"/>
      <c r="C16" s="107"/>
      <c r="D16" s="100"/>
      <c r="E16" s="95">
        <v>11</v>
      </c>
      <c r="F16" s="115"/>
      <c r="G16" s="116"/>
      <c r="H16" s="116"/>
      <c r="I16" s="116"/>
      <c r="J16" s="100"/>
      <c r="K16" s="108"/>
      <c r="L16" s="113"/>
    </row>
    <row r="17" spans="2:12" x14ac:dyDescent="0.2">
      <c r="B17" s="100"/>
      <c r="C17" s="107"/>
      <c r="D17" s="100"/>
      <c r="E17" s="95">
        <v>12</v>
      </c>
      <c r="F17" s="115"/>
      <c r="G17" s="116"/>
      <c r="H17" s="116"/>
      <c r="I17" s="116"/>
      <c r="J17" s="100"/>
      <c r="K17" s="108"/>
      <c r="L17" s="113"/>
    </row>
    <row r="18" spans="2:12" x14ac:dyDescent="0.2">
      <c r="B18" s="100"/>
      <c r="C18" s="107"/>
      <c r="D18" s="100"/>
      <c r="E18" s="95">
        <v>13</v>
      </c>
      <c r="F18" s="115"/>
      <c r="G18" s="116"/>
      <c r="H18" s="116"/>
      <c r="I18" s="116"/>
      <c r="J18" s="100"/>
      <c r="K18" s="108"/>
      <c r="L18" s="113"/>
    </row>
    <row r="19" spans="2:12" x14ac:dyDescent="0.2">
      <c r="B19" s="100"/>
      <c r="C19" s="107"/>
      <c r="D19" s="100"/>
      <c r="E19" s="95">
        <v>14</v>
      </c>
      <c r="F19" s="115"/>
      <c r="G19" s="116"/>
      <c r="H19" s="116"/>
      <c r="I19" s="116"/>
      <c r="J19" s="100"/>
      <c r="K19" s="108"/>
      <c r="L19" s="113"/>
    </row>
    <row r="20" spans="2:12" x14ac:dyDescent="0.2">
      <c r="B20" s="100"/>
      <c r="C20" s="107"/>
      <c r="D20" s="100"/>
      <c r="E20" s="95">
        <v>15</v>
      </c>
      <c r="F20" s="115"/>
      <c r="G20" s="116"/>
      <c r="H20" s="116"/>
      <c r="I20" s="116"/>
      <c r="J20" s="100"/>
      <c r="K20" s="108"/>
      <c r="L20" s="113"/>
    </row>
    <row r="21" spans="2:12" x14ac:dyDescent="0.2">
      <c r="B21" s="100"/>
      <c r="C21" s="107"/>
      <c r="D21" s="100"/>
      <c r="E21" s="95">
        <v>16</v>
      </c>
      <c r="F21" s="115"/>
      <c r="G21" s="116"/>
      <c r="H21" s="116"/>
      <c r="I21" s="116"/>
      <c r="J21" s="100"/>
      <c r="K21" s="108"/>
      <c r="L21" s="113"/>
    </row>
    <row r="22" spans="2:12" x14ac:dyDescent="0.2">
      <c r="B22" s="100"/>
      <c r="C22" s="107"/>
      <c r="D22" s="100"/>
      <c r="E22" s="95">
        <v>17</v>
      </c>
      <c r="F22" s="115"/>
      <c r="G22" s="116"/>
      <c r="H22" s="116"/>
      <c r="I22" s="116"/>
      <c r="J22" s="100"/>
      <c r="K22" s="108"/>
      <c r="L22" s="113"/>
    </row>
    <row r="23" spans="2:12" x14ac:dyDescent="0.2">
      <c r="B23" s="100"/>
      <c r="C23" s="107"/>
      <c r="D23" s="100"/>
      <c r="E23" s="95">
        <v>18</v>
      </c>
      <c r="F23" s="115"/>
      <c r="G23" s="116"/>
      <c r="H23" s="116"/>
      <c r="I23" s="116"/>
      <c r="J23" s="100"/>
      <c r="K23" s="108"/>
      <c r="L23" s="113"/>
    </row>
    <row r="24" spans="2:12" x14ac:dyDescent="0.2">
      <c r="B24" s="100"/>
      <c r="C24" s="107"/>
      <c r="D24" s="100"/>
      <c r="E24" s="95">
        <v>19</v>
      </c>
      <c r="F24" s="115"/>
      <c r="G24" s="116"/>
      <c r="H24" s="116"/>
      <c r="I24" s="116"/>
      <c r="J24" s="100"/>
      <c r="K24" s="108"/>
      <c r="L24" s="113"/>
    </row>
    <row r="25" spans="2:12" x14ac:dyDescent="0.2">
      <c r="B25" s="100"/>
      <c r="C25" s="107"/>
      <c r="D25" s="100"/>
      <c r="E25" s="95">
        <v>20</v>
      </c>
      <c r="F25" s="115"/>
      <c r="G25" s="116"/>
      <c r="H25" s="116"/>
      <c r="I25" s="116"/>
      <c r="J25" s="100"/>
      <c r="K25" s="108"/>
      <c r="L25" s="113"/>
    </row>
    <row r="26" spans="2:12" x14ac:dyDescent="0.2">
      <c r="B26" s="100"/>
      <c r="C26" s="107"/>
      <c r="D26" s="100"/>
      <c r="E26" s="95">
        <v>21</v>
      </c>
      <c r="F26" s="115"/>
      <c r="G26" s="116"/>
      <c r="H26" s="116"/>
      <c r="I26" s="116"/>
      <c r="J26" s="100"/>
      <c r="K26" s="108"/>
      <c r="L26" s="113"/>
    </row>
    <row r="27" spans="2:12" x14ac:dyDescent="0.2">
      <c r="B27" s="100"/>
      <c r="C27" s="107"/>
      <c r="D27" s="100"/>
      <c r="E27" s="95">
        <v>22</v>
      </c>
      <c r="F27" s="115"/>
      <c r="G27" s="116"/>
      <c r="H27" s="116"/>
      <c r="I27" s="116"/>
      <c r="J27" s="100"/>
      <c r="K27" s="108"/>
      <c r="L27" s="113"/>
    </row>
    <row r="28" spans="2:12" x14ac:dyDescent="0.2">
      <c r="B28" s="100"/>
      <c r="C28" s="107"/>
      <c r="D28" s="100"/>
      <c r="E28" s="95">
        <v>23</v>
      </c>
      <c r="F28" s="115"/>
      <c r="G28" s="116"/>
      <c r="H28" s="116"/>
      <c r="I28" s="116"/>
      <c r="J28" s="100"/>
      <c r="K28" s="108"/>
      <c r="L28" s="113"/>
    </row>
    <row r="29" spans="2:12" x14ac:dyDescent="0.2">
      <c r="B29" s="100"/>
      <c r="C29" s="107"/>
      <c r="D29" s="100"/>
      <c r="E29" s="95">
        <v>24</v>
      </c>
      <c r="F29" s="115"/>
      <c r="G29" s="116"/>
      <c r="H29" s="116"/>
      <c r="I29" s="116"/>
      <c r="J29" s="100"/>
      <c r="K29" s="108"/>
      <c r="L29" s="113"/>
    </row>
    <row r="30" spans="2:12" x14ac:dyDescent="0.2">
      <c r="B30" s="100"/>
      <c r="C30" s="107"/>
      <c r="D30" s="100"/>
      <c r="E30" s="95">
        <v>25</v>
      </c>
      <c r="F30" s="115"/>
      <c r="G30" s="116"/>
      <c r="H30" s="116"/>
      <c r="I30" s="116"/>
      <c r="J30" s="100"/>
      <c r="K30" s="108"/>
      <c r="L30" s="113"/>
    </row>
    <row r="31" spans="2:12" x14ac:dyDescent="0.2">
      <c r="B31" s="100"/>
      <c r="C31" s="107"/>
      <c r="D31" s="100"/>
      <c r="E31" s="95">
        <v>26</v>
      </c>
      <c r="F31" s="115"/>
      <c r="G31" s="116"/>
      <c r="H31" s="116"/>
      <c r="I31" s="116"/>
      <c r="J31" s="100"/>
      <c r="K31" s="108"/>
      <c r="L31" s="113"/>
    </row>
    <row r="32" spans="2:12" x14ac:dyDescent="0.2">
      <c r="B32" s="100"/>
      <c r="C32" s="107"/>
      <c r="D32" s="100"/>
      <c r="E32" s="95">
        <v>27</v>
      </c>
      <c r="F32" s="115"/>
      <c r="G32" s="116"/>
      <c r="H32" s="116"/>
      <c r="I32" s="116"/>
      <c r="J32" s="100"/>
      <c r="K32" s="108"/>
      <c r="L32" s="113"/>
    </row>
    <row r="33" spans="2:12" x14ac:dyDescent="0.2">
      <c r="B33" s="100"/>
      <c r="C33" s="107"/>
      <c r="D33" s="100"/>
      <c r="E33" s="95">
        <v>28</v>
      </c>
      <c r="F33" s="115"/>
      <c r="G33" s="116"/>
      <c r="H33" s="116"/>
      <c r="I33" s="116"/>
      <c r="J33" s="100"/>
      <c r="K33" s="108"/>
      <c r="L33" s="113"/>
    </row>
    <row r="34" spans="2:12" x14ac:dyDescent="0.2">
      <c r="B34" s="100"/>
      <c r="C34" s="107"/>
      <c r="D34" s="100"/>
      <c r="E34" s="95">
        <v>29</v>
      </c>
      <c r="F34" s="115"/>
      <c r="G34" s="116"/>
      <c r="H34" s="116"/>
      <c r="I34" s="116"/>
      <c r="J34" s="100"/>
      <c r="K34" s="108"/>
      <c r="L34" s="113"/>
    </row>
    <row r="35" spans="2:12" x14ac:dyDescent="0.2">
      <c r="B35" s="100"/>
      <c r="C35" s="107"/>
      <c r="D35" s="100"/>
      <c r="E35" s="95">
        <v>30</v>
      </c>
      <c r="F35" s="115"/>
      <c r="G35" s="116"/>
      <c r="H35" s="116"/>
      <c r="I35" s="116"/>
      <c r="J35" s="100"/>
      <c r="K35" s="108"/>
      <c r="L35" s="113"/>
    </row>
    <row r="36" spans="2:12" x14ac:dyDescent="0.2">
      <c r="B36" s="100"/>
      <c r="C36" s="107"/>
      <c r="D36" s="100"/>
      <c r="E36" s="95">
        <v>31</v>
      </c>
      <c r="F36" s="115"/>
      <c r="G36" s="116"/>
      <c r="H36" s="116"/>
      <c r="I36" s="116"/>
      <c r="J36" s="100"/>
      <c r="K36" s="108"/>
      <c r="L36" s="113"/>
    </row>
    <row r="37" spans="2:12" x14ac:dyDescent="0.2">
      <c r="B37" s="100"/>
      <c r="C37" s="107"/>
      <c r="D37" s="100"/>
      <c r="E37" s="95">
        <v>32</v>
      </c>
      <c r="F37" s="115"/>
      <c r="G37" s="116"/>
      <c r="H37" s="116"/>
      <c r="I37" s="116"/>
      <c r="J37" s="100"/>
      <c r="K37" s="108"/>
      <c r="L37" s="113"/>
    </row>
    <row r="38" spans="2:12" x14ac:dyDescent="0.2">
      <c r="B38" s="100"/>
      <c r="C38" s="107"/>
      <c r="D38" s="100"/>
      <c r="E38" s="95">
        <v>33</v>
      </c>
      <c r="F38" s="115"/>
      <c r="G38" s="116"/>
      <c r="H38" s="116"/>
      <c r="I38" s="116"/>
      <c r="J38" s="100"/>
      <c r="K38" s="108"/>
      <c r="L38" s="113"/>
    </row>
    <row r="39" spans="2:12" x14ac:dyDescent="0.2">
      <c r="B39" s="100"/>
      <c r="C39" s="107"/>
      <c r="D39" s="100"/>
      <c r="E39" s="95">
        <v>34</v>
      </c>
      <c r="F39" s="115"/>
      <c r="G39" s="116"/>
      <c r="H39" s="116"/>
      <c r="I39" s="116"/>
      <c r="J39" s="100"/>
      <c r="K39" s="108"/>
      <c r="L39" s="113"/>
    </row>
    <row r="40" spans="2:12" x14ac:dyDescent="0.2">
      <c r="B40" s="100"/>
      <c r="C40" s="107"/>
      <c r="D40" s="100"/>
      <c r="E40" s="95">
        <v>35</v>
      </c>
      <c r="F40" s="115"/>
      <c r="G40" s="116"/>
      <c r="H40" s="116"/>
      <c r="I40" s="116"/>
      <c r="J40" s="100"/>
      <c r="K40" s="108"/>
      <c r="L40" s="113"/>
    </row>
    <row r="41" spans="2:12" x14ac:dyDescent="0.2">
      <c r="B41" s="100"/>
      <c r="C41" s="107"/>
      <c r="D41" s="100"/>
      <c r="E41" s="95">
        <v>36</v>
      </c>
      <c r="F41" s="115"/>
      <c r="G41" s="116"/>
      <c r="H41" s="116"/>
      <c r="I41" s="116"/>
      <c r="J41" s="100"/>
      <c r="K41" s="108"/>
      <c r="L41" s="113"/>
    </row>
    <row r="42" spans="2:12" x14ac:dyDescent="0.2">
      <c r="B42" s="100"/>
      <c r="C42" s="107"/>
      <c r="D42" s="100"/>
      <c r="E42" s="95">
        <v>37</v>
      </c>
      <c r="F42" s="115"/>
      <c r="G42" s="116"/>
      <c r="H42" s="116"/>
      <c r="I42" s="116"/>
      <c r="J42" s="100"/>
      <c r="K42" s="108"/>
      <c r="L42" s="113"/>
    </row>
    <row r="43" spans="2:12" x14ac:dyDescent="0.2">
      <c r="B43" s="100"/>
      <c r="C43" s="107"/>
      <c r="D43" s="100"/>
      <c r="E43" s="95">
        <v>38</v>
      </c>
      <c r="F43" s="115"/>
      <c r="G43" s="116"/>
      <c r="H43" s="116"/>
      <c r="I43" s="116"/>
      <c r="J43" s="100"/>
      <c r="K43" s="108"/>
      <c r="L43" s="113"/>
    </row>
    <row r="44" spans="2:12" x14ac:dyDescent="0.2">
      <c r="B44" s="100"/>
      <c r="C44" s="107"/>
      <c r="D44" s="100"/>
      <c r="E44" s="95">
        <v>39</v>
      </c>
      <c r="F44" s="115"/>
      <c r="G44" s="116"/>
      <c r="H44" s="116"/>
      <c r="I44" s="116"/>
      <c r="J44" s="100"/>
      <c r="K44" s="108"/>
      <c r="L44" s="113"/>
    </row>
    <row r="45" spans="2:12" x14ac:dyDescent="0.2">
      <c r="B45" s="100"/>
      <c r="C45" s="107"/>
      <c r="D45" s="100"/>
      <c r="E45" s="95">
        <v>40</v>
      </c>
      <c r="F45" s="115"/>
      <c r="G45" s="116"/>
      <c r="H45" s="116"/>
      <c r="I45" s="116"/>
      <c r="J45" s="100"/>
      <c r="K45" s="108"/>
      <c r="L45" s="113"/>
    </row>
    <row r="46" spans="2:12" x14ac:dyDescent="0.2">
      <c r="B46" s="100"/>
      <c r="C46" s="107"/>
      <c r="D46" s="100"/>
      <c r="E46" s="95">
        <v>41</v>
      </c>
      <c r="F46" s="115"/>
      <c r="G46" s="116"/>
      <c r="H46" s="116"/>
      <c r="I46" s="116"/>
      <c r="J46" s="100"/>
      <c r="K46" s="108"/>
      <c r="L46" s="113"/>
    </row>
    <row r="47" spans="2:12" x14ac:dyDescent="0.2">
      <c r="B47" s="100"/>
      <c r="C47" s="107"/>
      <c r="D47" s="100"/>
      <c r="E47" s="95">
        <v>42</v>
      </c>
      <c r="F47" s="115"/>
      <c r="G47" s="116"/>
      <c r="H47" s="116"/>
      <c r="I47" s="116"/>
      <c r="J47" s="100"/>
      <c r="K47" s="108"/>
      <c r="L47" s="113"/>
    </row>
    <row r="48" spans="2:12" x14ac:dyDescent="0.2">
      <c r="B48" s="100"/>
      <c r="C48" s="107"/>
      <c r="D48" s="100"/>
      <c r="E48" s="95">
        <v>43</v>
      </c>
      <c r="F48" s="115"/>
      <c r="G48" s="116"/>
      <c r="H48" s="116"/>
      <c r="I48" s="116"/>
      <c r="J48" s="100"/>
      <c r="K48" s="108"/>
      <c r="L48" s="113"/>
    </row>
    <row r="49" spans="2:12" x14ac:dyDescent="0.2">
      <c r="B49" s="100"/>
      <c r="C49" s="107"/>
      <c r="D49" s="100"/>
      <c r="E49" s="95">
        <v>44</v>
      </c>
      <c r="F49" s="115"/>
      <c r="G49" s="116"/>
      <c r="H49" s="116"/>
      <c r="I49" s="116"/>
      <c r="J49" s="100"/>
      <c r="K49" s="108"/>
      <c r="L49" s="113"/>
    </row>
    <row r="50" spans="2:12" x14ac:dyDescent="0.2">
      <c r="B50" s="100"/>
      <c r="C50" s="107"/>
      <c r="D50" s="100"/>
      <c r="E50" s="95">
        <v>45</v>
      </c>
      <c r="F50" s="115"/>
      <c r="G50" s="116"/>
      <c r="H50" s="116"/>
      <c r="I50" s="116"/>
      <c r="J50" s="100"/>
      <c r="K50" s="108"/>
      <c r="L50" s="113"/>
    </row>
    <row r="51" spans="2:12" x14ac:dyDescent="0.2">
      <c r="B51" s="100"/>
      <c r="C51" s="107"/>
      <c r="D51" s="100"/>
      <c r="E51" s="95">
        <v>46</v>
      </c>
      <c r="F51" s="115"/>
      <c r="G51" s="116"/>
      <c r="H51" s="116"/>
      <c r="I51" s="116"/>
      <c r="J51" s="100"/>
      <c r="K51" s="108"/>
      <c r="L51" s="113"/>
    </row>
    <row r="52" spans="2:12" x14ac:dyDescent="0.2">
      <c r="B52" s="100"/>
      <c r="C52" s="107"/>
      <c r="D52" s="100"/>
      <c r="E52" s="95">
        <v>47</v>
      </c>
      <c r="F52" s="115"/>
      <c r="G52" s="116"/>
      <c r="H52" s="116"/>
      <c r="I52" s="116"/>
      <c r="J52" s="100"/>
      <c r="K52" s="108"/>
      <c r="L52" s="113"/>
    </row>
    <row r="53" spans="2:12" x14ac:dyDescent="0.2">
      <c r="B53" s="100"/>
      <c r="C53" s="107"/>
      <c r="D53" s="100"/>
      <c r="E53" s="95">
        <v>48</v>
      </c>
      <c r="F53" s="115"/>
      <c r="G53" s="116"/>
      <c r="H53" s="116"/>
      <c r="I53" s="116"/>
      <c r="J53" s="100"/>
      <c r="K53" s="108"/>
      <c r="L53" s="113"/>
    </row>
    <row r="54" spans="2:12" x14ac:dyDescent="0.2">
      <c r="B54" s="100"/>
      <c r="C54" s="107"/>
      <c r="D54" s="100"/>
      <c r="E54" s="95">
        <v>49</v>
      </c>
      <c r="F54" s="115"/>
      <c r="G54" s="116"/>
      <c r="H54" s="116"/>
      <c r="I54" s="116"/>
      <c r="J54" s="100"/>
      <c r="K54" s="108"/>
      <c r="L54" s="113"/>
    </row>
    <row r="55" spans="2:12" x14ac:dyDescent="0.2">
      <c r="B55" s="100"/>
      <c r="C55" s="107"/>
      <c r="D55" s="100"/>
      <c r="E55" s="95">
        <v>50</v>
      </c>
      <c r="F55" s="115"/>
      <c r="G55" s="116"/>
      <c r="H55" s="116"/>
      <c r="I55" s="116"/>
      <c r="J55" s="100"/>
      <c r="K55" s="108"/>
      <c r="L55" s="113"/>
    </row>
    <row r="56" spans="2:12" x14ac:dyDescent="0.2">
      <c r="B56" s="100"/>
      <c r="C56" s="107"/>
      <c r="D56" s="100"/>
      <c r="E56" s="95">
        <v>51</v>
      </c>
      <c r="F56" s="115"/>
      <c r="G56" s="116"/>
      <c r="H56" s="116"/>
      <c r="I56" s="116"/>
      <c r="J56" s="100"/>
      <c r="K56" s="108"/>
      <c r="L56" s="113"/>
    </row>
    <row r="57" spans="2:12" x14ac:dyDescent="0.2">
      <c r="B57" s="100"/>
      <c r="C57" s="107"/>
      <c r="D57" s="100"/>
      <c r="E57" s="101"/>
      <c r="F57" s="103"/>
      <c r="G57" s="101"/>
      <c r="H57" s="101"/>
      <c r="I57" s="101"/>
      <c r="J57" s="100"/>
      <c r="K57" s="108"/>
      <c r="L57" s="113"/>
    </row>
    <row r="58" spans="2:12" ht="2.25" customHeight="1" x14ac:dyDescent="0.2">
      <c r="B58" s="100"/>
      <c r="C58" s="107"/>
      <c r="D58" s="108"/>
      <c r="E58" s="108"/>
      <c r="F58" s="108"/>
      <c r="G58" s="108"/>
      <c r="H58" s="108"/>
      <c r="I58" s="108"/>
      <c r="J58" s="108"/>
      <c r="K58" s="108"/>
      <c r="L58" s="113"/>
    </row>
    <row r="59" spans="2:12" ht="2.25" customHeight="1" x14ac:dyDescent="0.2">
      <c r="B59" s="100"/>
      <c r="C59" s="109"/>
      <c r="D59" s="109"/>
      <c r="E59" s="110"/>
      <c r="F59" s="111"/>
      <c r="G59" s="110"/>
      <c r="H59" s="110"/>
      <c r="I59" s="110"/>
      <c r="J59" s="109"/>
      <c r="K59" s="109"/>
      <c r="L59" s="113"/>
    </row>
    <row r="60" spans="2:12" x14ac:dyDescent="0.2">
      <c r="F60" s="102"/>
    </row>
    <row r="61" spans="2:12" hidden="1" x14ac:dyDescent="0.2">
      <c r="F61" s="102"/>
    </row>
    <row r="62" spans="2:12" hidden="1" x14ac:dyDescent="0.2">
      <c r="F62" s="102"/>
    </row>
    <row r="63" spans="2:12" hidden="1" x14ac:dyDescent="0.2">
      <c r="F63" s="102"/>
    </row>
    <row r="64" spans="2:12" hidden="1" x14ac:dyDescent="0.2">
      <c r="F64" s="102"/>
    </row>
    <row r="65" spans="6:6" hidden="1" x14ac:dyDescent="0.2">
      <c r="F65" s="102"/>
    </row>
    <row r="66" spans="6:6" hidden="1" x14ac:dyDescent="0.2">
      <c r="F66" s="102"/>
    </row>
    <row r="67" spans="6:6" hidden="1" x14ac:dyDescent="0.2">
      <c r="F67" s="102"/>
    </row>
    <row r="68" spans="6:6" hidden="1" x14ac:dyDescent="0.2">
      <c r="F68" s="102"/>
    </row>
    <row r="69" spans="6:6" hidden="1" x14ac:dyDescent="0.2">
      <c r="F69" s="102"/>
    </row>
    <row r="70" spans="6:6" hidden="1" x14ac:dyDescent="0.2">
      <c r="F70" s="102"/>
    </row>
    <row r="71" spans="6:6" hidden="1" x14ac:dyDescent="0.2">
      <c r="F71" s="102"/>
    </row>
    <row r="72" spans="6:6" hidden="1" x14ac:dyDescent="0.2">
      <c r="F72" s="102"/>
    </row>
    <row r="73" spans="6:6" hidden="1" x14ac:dyDescent="0.2">
      <c r="F73" s="102"/>
    </row>
    <row r="74" spans="6:6" hidden="1" x14ac:dyDescent="0.2">
      <c r="F74" s="102"/>
    </row>
    <row r="75" spans="6:6" hidden="1" x14ac:dyDescent="0.2">
      <c r="F75" s="102"/>
    </row>
    <row r="76" spans="6:6" hidden="1" x14ac:dyDescent="0.2">
      <c r="F76" s="102"/>
    </row>
    <row r="77" spans="6:6" hidden="1" x14ac:dyDescent="0.2">
      <c r="F77" s="102"/>
    </row>
    <row r="78" spans="6:6" hidden="1" x14ac:dyDescent="0.2">
      <c r="F78" s="102"/>
    </row>
    <row r="79" spans="6:6" hidden="1" x14ac:dyDescent="0.2">
      <c r="F79" s="102"/>
    </row>
    <row r="80" spans="6:6" hidden="1" x14ac:dyDescent="0.2">
      <c r="F80" s="102"/>
    </row>
    <row r="81" spans="6:6" hidden="1" x14ac:dyDescent="0.2">
      <c r="F81" s="102"/>
    </row>
    <row r="82" spans="6:6" hidden="1" x14ac:dyDescent="0.2">
      <c r="F82" s="102"/>
    </row>
    <row r="83" spans="6:6" hidden="1" x14ac:dyDescent="0.2">
      <c r="F83" s="102"/>
    </row>
    <row r="84" spans="6:6" hidden="1" x14ac:dyDescent="0.2">
      <c r="F84" s="102"/>
    </row>
    <row r="85" spans="6:6" hidden="1" x14ac:dyDescent="0.2">
      <c r="F85" s="102"/>
    </row>
    <row r="86" spans="6:6" hidden="1" x14ac:dyDescent="0.2">
      <c r="F86" s="102"/>
    </row>
    <row r="87" spans="6:6" hidden="1" x14ac:dyDescent="0.2">
      <c r="F87" s="102"/>
    </row>
    <row r="88" spans="6:6" hidden="1" x14ac:dyDescent="0.2">
      <c r="F88" s="102"/>
    </row>
    <row r="89" spans="6:6" hidden="1" x14ac:dyDescent="0.2">
      <c r="F89" s="102"/>
    </row>
    <row r="90" spans="6:6" hidden="1" x14ac:dyDescent="0.2">
      <c r="F90" s="102"/>
    </row>
    <row r="91" spans="6:6" hidden="1" x14ac:dyDescent="0.2">
      <c r="F91" s="102"/>
    </row>
    <row r="92" spans="6:6" hidden="1" x14ac:dyDescent="0.2">
      <c r="F92" s="102"/>
    </row>
    <row r="93" spans="6:6" hidden="1" x14ac:dyDescent="0.2">
      <c r="F93" s="102"/>
    </row>
    <row r="94" spans="6:6" hidden="1" x14ac:dyDescent="0.2">
      <c r="F94" s="102"/>
    </row>
    <row r="95" spans="6:6" hidden="1" x14ac:dyDescent="0.2">
      <c r="F95" s="102"/>
    </row>
    <row r="96" spans="6:6" hidden="1" x14ac:dyDescent="0.2">
      <c r="F96" s="102"/>
    </row>
    <row r="97" spans="6:6" hidden="1" x14ac:dyDescent="0.2">
      <c r="F97" s="102"/>
    </row>
    <row r="98" spans="6:6" hidden="1" x14ac:dyDescent="0.2">
      <c r="F98" s="102"/>
    </row>
    <row r="99" spans="6:6" hidden="1" x14ac:dyDescent="0.2">
      <c r="F99" s="102"/>
    </row>
    <row r="100" spans="6:6" hidden="1" x14ac:dyDescent="0.2">
      <c r="F100" s="102"/>
    </row>
    <row r="101" spans="6:6" hidden="1" x14ac:dyDescent="0.2">
      <c r="F101" s="102"/>
    </row>
    <row r="102" spans="6:6" hidden="1" x14ac:dyDescent="0.2">
      <c r="F102" s="102"/>
    </row>
    <row r="103" spans="6:6" hidden="1" x14ac:dyDescent="0.2">
      <c r="F103" s="102"/>
    </row>
    <row r="104" spans="6:6" hidden="1" x14ac:dyDescent="0.2">
      <c r="F104" s="102"/>
    </row>
    <row r="105" spans="6:6" hidden="1" x14ac:dyDescent="0.2">
      <c r="F105" s="102"/>
    </row>
    <row r="106" spans="6:6" hidden="1" x14ac:dyDescent="0.2">
      <c r="F106" s="102"/>
    </row>
    <row r="107" spans="6:6" hidden="1" x14ac:dyDescent="0.2">
      <c r="F107" s="102"/>
    </row>
    <row r="108" spans="6:6" hidden="1" x14ac:dyDescent="0.2">
      <c r="F108" s="102"/>
    </row>
    <row r="109" spans="6:6" hidden="1" x14ac:dyDescent="0.2">
      <c r="F109" s="102"/>
    </row>
    <row r="110" spans="6:6" hidden="1" x14ac:dyDescent="0.2">
      <c r="F110" s="102"/>
    </row>
    <row r="111" spans="6:6" hidden="1" x14ac:dyDescent="0.2">
      <c r="F111" s="102"/>
    </row>
    <row r="112" spans="6:6" hidden="1" x14ac:dyDescent="0.2">
      <c r="F112" s="102"/>
    </row>
    <row r="113" spans="6:6" hidden="1" x14ac:dyDescent="0.2">
      <c r="F113" s="102"/>
    </row>
    <row r="114" spans="6:6" hidden="1" x14ac:dyDescent="0.2">
      <c r="F114" s="102"/>
    </row>
    <row r="115" spans="6:6" hidden="1" x14ac:dyDescent="0.2">
      <c r="F115" s="102"/>
    </row>
    <row r="116" spans="6:6" hidden="1" x14ac:dyDescent="0.2">
      <c r="F116" s="102"/>
    </row>
    <row r="117" spans="6:6" hidden="1" x14ac:dyDescent="0.2">
      <c r="F117" s="102"/>
    </row>
    <row r="118" spans="6:6" hidden="1" x14ac:dyDescent="0.2">
      <c r="F118" s="102"/>
    </row>
    <row r="119" spans="6:6" hidden="1" x14ac:dyDescent="0.2">
      <c r="F119" s="102"/>
    </row>
    <row r="120" spans="6:6" hidden="1" x14ac:dyDescent="0.2">
      <c r="F120" s="102"/>
    </row>
    <row r="121" spans="6:6" hidden="1" x14ac:dyDescent="0.2">
      <c r="F121" s="102"/>
    </row>
    <row r="122" spans="6:6" hidden="1" x14ac:dyDescent="0.2">
      <c r="F122" s="102"/>
    </row>
    <row r="123" spans="6:6" hidden="1" x14ac:dyDescent="0.2">
      <c r="F123" s="102"/>
    </row>
    <row r="124" spans="6:6" hidden="1" x14ac:dyDescent="0.2">
      <c r="F124" s="102"/>
    </row>
    <row r="125" spans="6:6" hidden="1" x14ac:dyDescent="0.2">
      <c r="F125" s="102"/>
    </row>
    <row r="126" spans="6:6" hidden="1" x14ac:dyDescent="0.2">
      <c r="F126" s="102"/>
    </row>
    <row r="127" spans="6:6" hidden="1" x14ac:dyDescent="0.2">
      <c r="F127" s="102"/>
    </row>
    <row r="128" spans="6:6" hidden="1" x14ac:dyDescent="0.2">
      <c r="F128" s="102"/>
    </row>
    <row r="129" spans="6:6" hidden="1" x14ac:dyDescent="0.2">
      <c r="F129" s="102"/>
    </row>
    <row r="130" spans="6:6" hidden="1" x14ac:dyDescent="0.2">
      <c r="F130" s="102"/>
    </row>
    <row r="131" spans="6:6" hidden="1" x14ac:dyDescent="0.2">
      <c r="F131" s="102"/>
    </row>
    <row r="132" spans="6:6" hidden="1" x14ac:dyDescent="0.2">
      <c r="F132" s="102"/>
    </row>
    <row r="133" spans="6:6" hidden="1" x14ac:dyDescent="0.2">
      <c r="F133" s="102"/>
    </row>
    <row r="134" spans="6:6" hidden="1" x14ac:dyDescent="0.2">
      <c r="F134" s="102"/>
    </row>
    <row r="135" spans="6:6" hidden="1" x14ac:dyDescent="0.2">
      <c r="F135" s="102"/>
    </row>
    <row r="136" spans="6:6" hidden="1" x14ac:dyDescent="0.2">
      <c r="F136" s="102"/>
    </row>
    <row r="137" spans="6:6" hidden="1" x14ac:dyDescent="0.2">
      <c r="F137" s="102"/>
    </row>
    <row r="138" spans="6:6" hidden="1" x14ac:dyDescent="0.2">
      <c r="F138" s="102"/>
    </row>
    <row r="139" spans="6:6" hidden="1" x14ac:dyDescent="0.2">
      <c r="F139" s="102"/>
    </row>
    <row r="140" spans="6:6" hidden="1" x14ac:dyDescent="0.2">
      <c r="F140" s="102"/>
    </row>
    <row r="141" spans="6:6" hidden="1" x14ac:dyDescent="0.2">
      <c r="F141" s="102"/>
    </row>
    <row r="142" spans="6:6" hidden="1" x14ac:dyDescent="0.2">
      <c r="F142" s="102"/>
    </row>
    <row r="143" spans="6:6" hidden="1" x14ac:dyDescent="0.2">
      <c r="F143" s="102"/>
    </row>
    <row r="144" spans="6:6" hidden="1" x14ac:dyDescent="0.2">
      <c r="F144" s="102"/>
    </row>
    <row r="145" spans="6:6" hidden="1" x14ac:dyDescent="0.2">
      <c r="F145" s="102"/>
    </row>
    <row r="146" spans="6:6" hidden="1" x14ac:dyDescent="0.2">
      <c r="F146" s="102"/>
    </row>
    <row r="147" spans="6:6" hidden="1" x14ac:dyDescent="0.2">
      <c r="F147" s="102"/>
    </row>
    <row r="148" spans="6:6" hidden="1" x14ac:dyDescent="0.2">
      <c r="F148" s="102"/>
    </row>
    <row r="149" spans="6:6" hidden="1" x14ac:dyDescent="0.2">
      <c r="F149" s="102"/>
    </row>
    <row r="150" spans="6:6" hidden="1" x14ac:dyDescent="0.2">
      <c r="F150" s="102"/>
    </row>
    <row r="151" spans="6:6" hidden="1" x14ac:dyDescent="0.2">
      <c r="F151" s="102"/>
    </row>
    <row r="152" spans="6:6" hidden="1" x14ac:dyDescent="0.2">
      <c r="F152" s="102"/>
    </row>
    <row r="153" spans="6:6" hidden="1" x14ac:dyDescent="0.2">
      <c r="F153" s="102"/>
    </row>
    <row r="154" spans="6:6" hidden="1" x14ac:dyDescent="0.2">
      <c r="F154" s="102"/>
    </row>
    <row r="155" spans="6:6" hidden="1" x14ac:dyDescent="0.2">
      <c r="F155" s="102"/>
    </row>
    <row r="156" spans="6:6" hidden="1" x14ac:dyDescent="0.2">
      <c r="F156" s="102"/>
    </row>
    <row r="157" spans="6:6" hidden="1" x14ac:dyDescent="0.2">
      <c r="F157" s="102"/>
    </row>
    <row r="158" spans="6:6" hidden="1" x14ac:dyDescent="0.2">
      <c r="F158" s="102"/>
    </row>
    <row r="159" spans="6:6" hidden="1" x14ac:dyDescent="0.2">
      <c r="F159" s="102"/>
    </row>
    <row r="160" spans="6:6" hidden="1" x14ac:dyDescent="0.2">
      <c r="F160" s="102"/>
    </row>
    <row r="161" spans="6:6" hidden="1" x14ac:dyDescent="0.2">
      <c r="F161" s="102"/>
    </row>
    <row r="162" spans="6:6" hidden="1" x14ac:dyDescent="0.2">
      <c r="F162" s="102"/>
    </row>
    <row r="163" spans="6:6" hidden="1" x14ac:dyDescent="0.2">
      <c r="F163" s="102"/>
    </row>
    <row r="164" spans="6:6" hidden="1" x14ac:dyDescent="0.2">
      <c r="F164" s="102"/>
    </row>
    <row r="165" spans="6:6" hidden="1" x14ac:dyDescent="0.2">
      <c r="F165" s="102"/>
    </row>
    <row r="166" spans="6:6" hidden="1" x14ac:dyDescent="0.2">
      <c r="F166" s="102"/>
    </row>
    <row r="167" spans="6:6" hidden="1" x14ac:dyDescent="0.2">
      <c r="F167" s="102"/>
    </row>
    <row r="168" spans="6:6" hidden="1" x14ac:dyDescent="0.2">
      <c r="F168" s="102"/>
    </row>
    <row r="169" spans="6:6" hidden="1" x14ac:dyDescent="0.2">
      <c r="F169" s="102"/>
    </row>
    <row r="170" spans="6:6" hidden="1" x14ac:dyDescent="0.2">
      <c r="F170" s="102"/>
    </row>
    <row r="171" spans="6:6" hidden="1" x14ac:dyDescent="0.2">
      <c r="F171" s="102"/>
    </row>
    <row r="172" spans="6:6" hidden="1" x14ac:dyDescent="0.2">
      <c r="F172" s="102"/>
    </row>
    <row r="173" spans="6:6" hidden="1" x14ac:dyDescent="0.2">
      <c r="F173" s="102"/>
    </row>
    <row r="174" spans="6:6" hidden="1" x14ac:dyDescent="0.2">
      <c r="F174" s="102"/>
    </row>
    <row r="175" spans="6:6" hidden="1" x14ac:dyDescent="0.2">
      <c r="F175" s="102"/>
    </row>
    <row r="176" spans="6:6" hidden="1" x14ac:dyDescent="0.2">
      <c r="F176" s="102"/>
    </row>
    <row r="177" spans="6:6" hidden="1" x14ac:dyDescent="0.2">
      <c r="F177" s="102"/>
    </row>
    <row r="178" spans="6:6" hidden="1" x14ac:dyDescent="0.2">
      <c r="F178" s="102"/>
    </row>
    <row r="179" spans="6:6" hidden="1" x14ac:dyDescent="0.2">
      <c r="F179" s="102"/>
    </row>
    <row r="180" spans="6:6" hidden="1" x14ac:dyDescent="0.2">
      <c r="F180" s="102"/>
    </row>
    <row r="181" spans="6:6" hidden="1" x14ac:dyDescent="0.2">
      <c r="F181" s="102"/>
    </row>
    <row r="182" spans="6:6" hidden="1" x14ac:dyDescent="0.2">
      <c r="F182" s="102"/>
    </row>
    <row r="183" spans="6:6" hidden="1" x14ac:dyDescent="0.2">
      <c r="F183" s="102"/>
    </row>
    <row r="184" spans="6:6" hidden="1" x14ac:dyDescent="0.2">
      <c r="F184" s="102"/>
    </row>
    <row r="185" spans="6:6" hidden="1" x14ac:dyDescent="0.2">
      <c r="F185" s="102"/>
    </row>
    <row r="186" spans="6:6" hidden="1" x14ac:dyDescent="0.2">
      <c r="F186" s="102"/>
    </row>
    <row r="187" spans="6:6" hidden="1" x14ac:dyDescent="0.2">
      <c r="F187" s="102"/>
    </row>
    <row r="188" spans="6:6" hidden="1" x14ac:dyDescent="0.2">
      <c r="F188" s="102"/>
    </row>
    <row r="189" spans="6:6" hidden="1" x14ac:dyDescent="0.2">
      <c r="F189" s="102"/>
    </row>
    <row r="190" spans="6:6" hidden="1" x14ac:dyDescent="0.2">
      <c r="F190" s="102"/>
    </row>
    <row r="191" spans="6:6" hidden="1" x14ac:dyDescent="0.2">
      <c r="F191" s="102"/>
    </row>
    <row r="192" spans="6:6" hidden="1" x14ac:dyDescent="0.2">
      <c r="F192" s="102"/>
    </row>
    <row r="193" spans="6:6" hidden="1" x14ac:dyDescent="0.2">
      <c r="F193" s="102"/>
    </row>
    <row r="194" spans="6:6" hidden="1" x14ac:dyDescent="0.2">
      <c r="F194" s="102"/>
    </row>
    <row r="195" spans="6:6" hidden="1" x14ac:dyDescent="0.2">
      <c r="F195" s="102"/>
    </row>
    <row r="196" spans="6:6" hidden="1" x14ac:dyDescent="0.2">
      <c r="F196" s="102"/>
    </row>
    <row r="197" spans="6:6" hidden="1" x14ac:dyDescent="0.2">
      <c r="F197" s="102"/>
    </row>
    <row r="198" spans="6:6" hidden="1" x14ac:dyDescent="0.2">
      <c r="F198" s="102"/>
    </row>
    <row r="199" spans="6:6" hidden="1" x14ac:dyDescent="0.2">
      <c r="F199" s="102"/>
    </row>
    <row r="200" spans="6:6" hidden="1" x14ac:dyDescent="0.2">
      <c r="F200" s="102"/>
    </row>
    <row r="201" spans="6:6" hidden="1" x14ac:dyDescent="0.2">
      <c r="F201" s="102"/>
    </row>
    <row r="202" spans="6:6" hidden="1" x14ac:dyDescent="0.2">
      <c r="F202" s="102"/>
    </row>
    <row r="203" spans="6:6" hidden="1" x14ac:dyDescent="0.2">
      <c r="F203" s="102"/>
    </row>
    <row r="204" spans="6:6" hidden="1" x14ac:dyDescent="0.2">
      <c r="F204" s="102"/>
    </row>
    <row r="205" spans="6:6" hidden="1" x14ac:dyDescent="0.2">
      <c r="F205" s="102"/>
    </row>
    <row r="206" spans="6:6" hidden="1" x14ac:dyDescent="0.2"/>
    <row r="207" spans="6:6" hidden="1" x14ac:dyDescent="0.2"/>
    <row r="208" spans="6:6" hidden="1" x14ac:dyDescent="0.2"/>
    <row r="209" hidden="1" x14ac:dyDescent="0.2"/>
  </sheetData>
  <sheetProtection password="BDF4" sheet="1" objects="1" scenarios="1" selectLockedCells="1"/>
  <mergeCells count="1">
    <mergeCell ref="D3:K3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CA41"/>
  <sheetViews>
    <sheetView showGridLines="0" workbookViewId="0">
      <selection activeCell="J7" sqref="J7:L7"/>
    </sheetView>
  </sheetViews>
  <sheetFormatPr defaultColWidth="3.85546875" defaultRowHeight="12" x14ac:dyDescent="0.2"/>
  <cols>
    <col min="1" max="1" width="3.85546875" customWidth="1"/>
    <col min="2" max="2" width="11.28515625" style="3" hidden="1" customWidth="1"/>
    <col min="15" max="15" width="8.28515625" hidden="1" customWidth="1"/>
    <col min="16" max="16" width="13" hidden="1" customWidth="1"/>
    <col min="17" max="17" width="6.140625" hidden="1" customWidth="1"/>
    <col min="18" max="18" width="5.140625" hidden="1" customWidth="1"/>
    <col min="19" max="19" width="6.140625" hidden="1" customWidth="1"/>
    <col min="20" max="29" width="5.140625" hidden="1" customWidth="1"/>
    <col min="43" max="43" width="5.85546875" hidden="1" customWidth="1"/>
    <col min="44" max="57" width="5.140625" hidden="1" customWidth="1"/>
    <col min="71" max="71" width="3.85546875" hidden="1" customWidth="1"/>
    <col min="72" max="85" width="5.140625" hidden="1" customWidth="1"/>
    <col min="99" max="100" width="3.85546875" hidden="1" customWidth="1"/>
    <col min="101" max="101" width="13" hidden="1" customWidth="1"/>
    <col min="102" max="113" width="3.85546875" hidden="1" customWidth="1"/>
    <col min="127" max="141" width="3.85546875" hidden="1" customWidth="1"/>
    <col min="155" max="169" width="3.85546875" hidden="1" customWidth="1"/>
    <col min="183" max="197" width="3.85546875" hidden="1" customWidth="1"/>
    <col min="211" max="225" width="3.85546875" hidden="1" customWidth="1"/>
    <col min="239" max="253" width="3.85546875" hidden="1" customWidth="1"/>
    <col min="267" max="281" width="3.85546875" hidden="1" customWidth="1"/>
    <col min="295" max="309" width="3.85546875" hidden="1" customWidth="1"/>
    <col min="323" max="337" width="3.85546875" hidden="1" customWidth="1"/>
    <col min="351" max="365" width="3.85546875" hidden="1" customWidth="1"/>
    <col min="379" max="393" width="3.85546875" hidden="1" customWidth="1"/>
    <col min="407" max="421" width="3.85546875" hidden="1" customWidth="1"/>
    <col min="435" max="449" width="3.85546875" hidden="1" customWidth="1"/>
    <col min="463" max="477" width="3.85546875" hidden="1" customWidth="1"/>
    <col min="491" max="505" width="3.85546875" hidden="1" customWidth="1"/>
    <col min="519" max="533" width="3.85546875" hidden="1" customWidth="1"/>
    <col min="547" max="561" width="3.85546875" hidden="1" customWidth="1"/>
    <col min="575" max="589" width="3.85546875" hidden="1" customWidth="1"/>
    <col min="603" max="617" width="3.85546875" hidden="1" customWidth="1"/>
    <col min="631" max="645" width="3.85546875" hidden="1" customWidth="1"/>
    <col min="659" max="673" width="3.85546875" hidden="1" customWidth="1"/>
    <col min="687" max="701" width="3.85546875" hidden="1" customWidth="1"/>
    <col min="715" max="729" width="3.85546875" hidden="1" customWidth="1"/>
    <col min="743" max="757" width="3.85546875" hidden="1" customWidth="1"/>
    <col min="771" max="785" width="3.85546875" hidden="1" customWidth="1"/>
    <col min="799" max="813" width="3.85546875" hidden="1" customWidth="1"/>
    <col min="827" max="841" width="3.85546875" hidden="1" customWidth="1"/>
    <col min="855" max="869" width="3.85546875" hidden="1" customWidth="1"/>
    <col min="883" max="897" width="3.85546875" hidden="1" customWidth="1"/>
    <col min="911" max="925" width="3.85546875" hidden="1" customWidth="1"/>
    <col min="939" max="953" width="3.85546875" hidden="1" customWidth="1"/>
    <col min="967" max="981" width="3.85546875" hidden="1" customWidth="1"/>
    <col min="995" max="1009" width="3.85546875" hidden="1" customWidth="1"/>
    <col min="1023" max="1037" width="3.85546875" hidden="1" customWidth="1"/>
    <col min="1051" max="1065" width="3.85546875" hidden="1" customWidth="1"/>
    <col min="1079" max="1093" width="3.85546875" hidden="1" customWidth="1"/>
    <col min="1107" max="1121" width="3.85546875" hidden="1" customWidth="1"/>
    <col min="1135" max="1149" width="3.85546875" hidden="1" customWidth="1"/>
    <col min="1163" max="1177" width="3.85546875" hidden="1" customWidth="1"/>
    <col min="1191" max="1205" width="3.85546875" hidden="1" customWidth="1"/>
    <col min="1219" max="1233" width="3.85546875" hidden="1" customWidth="1"/>
    <col min="1247" max="1261" width="3.85546875" hidden="1" customWidth="1"/>
    <col min="1275" max="1289" width="3.85546875" hidden="1" customWidth="1"/>
    <col min="1303" max="1317" width="3.85546875" hidden="1" customWidth="1"/>
    <col min="1331" max="1345" width="3.85546875" hidden="1" customWidth="1"/>
    <col min="1359" max="1373" width="3.85546875" hidden="1" customWidth="1"/>
    <col min="1387" max="1401" width="3.85546875" hidden="1" customWidth="1"/>
    <col min="1415" max="1429" width="3.85546875" hidden="1" customWidth="1"/>
  </cols>
  <sheetData>
    <row r="1" spans="1:1431" ht="16.5" x14ac:dyDescent="0.2">
      <c r="B1" s="47"/>
      <c r="C1" s="118" t="s">
        <v>87</v>
      </c>
      <c r="H1" s="99" t="s">
        <v>119</v>
      </c>
      <c r="O1" t="str">
        <f>IF(E3="","",E3&amp;1)</f>
        <v>10000000001</v>
      </c>
      <c r="P1" t="str">
        <f>IF(E3="","",E3&amp;2)</f>
        <v>10000000002</v>
      </c>
      <c r="Q1" t="str">
        <f>IF(E3="","",E3&amp;3)</f>
        <v>10000000003</v>
      </c>
      <c r="AQ1" t="str">
        <f t="shared" ref="AQ1" si="0">IF(AG3="","",AG3&amp;1)</f>
        <v>20000000001</v>
      </c>
      <c r="AR1" t="str">
        <f t="shared" ref="AR1" si="1">IF(AG3="","",AG3&amp;2)</f>
        <v>20000000002</v>
      </c>
      <c r="AS1" t="str">
        <f t="shared" ref="AS1" si="2">IF(AG3="","",AG3&amp;3)</f>
        <v>20000000003</v>
      </c>
      <c r="BS1" t="str">
        <f t="shared" ref="BS1" si="3">IF(BI3="","",BI3&amp;1)</f>
        <v>30000000001</v>
      </c>
      <c r="BT1" t="str">
        <f t="shared" ref="BT1" si="4">IF(BI3="","",BI3&amp;2)</f>
        <v>30000000002</v>
      </c>
      <c r="BU1" t="str">
        <f t="shared" ref="BU1" si="5">IF(BI3="","",BI3&amp;3)</f>
        <v>30000000003</v>
      </c>
      <c r="CU1" t="str">
        <f t="shared" ref="CU1" si="6">IF(CK3="","",CK3&amp;1)</f>
        <v/>
      </c>
      <c r="CV1" t="str">
        <f t="shared" ref="CV1" si="7">IF(CK3="","",CK3&amp;2)</f>
        <v/>
      </c>
      <c r="CW1" t="str">
        <f t="shared" ref="CW1" si="8">IF(CK3="","",CK3&amp;3)</f>
        <v/>
      </c>
      <c r="DW1" t="str">
        <f t="shared" ref="DW1" si="9">IF(DM3="","",DM3&amp;1)</f>
        <v/>
      </c>
      <c r="DX1" t="str">
        <f t="shared" ref="DX1" si="10">IF(DM3="","",DM3&amp;2)</f>
        <v/>
      </c>
      <c r="DY1" t="str">
        <f t="shared" ref="DY1" si="11">IF(DM3="","",DM3&amp;3)</f>
        <v/>
      </c>
      <c r="EY1" t="str">
        <f t="shared" ref="EY1" si="12">IF(EO3="","",EO3&amp;1)</f>
        <v/>
      </c>
      <c r="EZ1" t="str">
        <f t="shared" ref="EZ1" si="13">IF(EO3="","",EO3&amp;2)</f>
        <v/>
      </c>
      <c r="FA1" t="str">
        <f t="shared" ref="FA1" si="14">IF(EO3="","",EO3&amp;3)</f>
        <v/>
      </c>
      <c r="GA1" t="str">
        <f t="shared" ref="GA1" si="15">IF(FQ3="","",FQ3&amp;1)</f>
        <v/>
      </c>
      <c r="GB1" t="str">
        <f t="shared" ref="GB1" si="16">IF(FQ3="","",FQ3&amp;2)</f>
        <v/>
      </c>
      <c r="GC1" t="str">
        <f t="shared" ref="GC1" si="17">IF(FQ3="","",FQ3&amp;3)</f>
        <v/>
      </c>
      <c r="HC1" t="str">
        <f t="shared" ref="HC1" si="18">IF(GS3="","",GS3&amp;1)</f>
        <v/>
      </c>
      <c r="HD1" t="str">
        <f t="shared" ref="HD1" si="19">IF(GS3="","",GS3&amp;2)</f>
        <v/>
      </c>
      <c r="HE1" t="str">
        <f t="shared" ref="HE1" si="20">IF(GS3="","",GS3&amp;3)</f>
        <v/>
      </c>
      <c r="IE1" t="str">
        <f t="shared" ref="IE1" si="21">IF(HU3="","",HU3&amp;1)</f>
        <v/>
      </c>
      <c r="IF1" t="str">
        <f t="shared" ref="IF1" si="22">IF(HU3="","",HU3&amp;2)</f>
        <v/>
      </c>
      <c r="IG1" t="str">
        <f t="shared" ref="IG1" si="23">IF(HU3="","",HU3&amp;3)</f>
        <v/>
      </c>
      <c r="JG1" t="str">
        <f t="shared" ref="JG1" si="24">IF(IW3="","",IW3&amp;1)</f>
        <v/>
      </c>
      <c r="JH1" t="str">
        <f t="shared" ref="JH1" si="25">IF(IW3="","",IW3&amp;2)</f>
        <v/>
      </c>
      <c r="JI1" t="str">
        <f t="shared" ref="JI1" si="26">IF(IW3="","",IW3&amp;3)</f>
        <v/>
      </c>
      <c r="KI1" t="str">
        <f t="shared" ref="KI1" si="27">IF(JY3="","",JY3&amp;1)</f>
        <v/>
      </c>
      <c r="KJ1" t="str">
        <f t="shared" ref="KJ1" si="28">IF(JY3="","",JY3&amp;2)</f>
        <v/>
      </c>
      <c r="KK1" t="str">
        <f t="shared" ref="KK1" si="29">IF(JY3="","",JY3&amp;3)</f>
        <v/>
      </c>
      <c r="LK1" t="str">
        <f t="shared" ref="LK1" si="30">IF(LA3="","",LA3&amp;1)</f>
        <v/>
      </c>
      <c r="LL1" t="str">
        <f t="shared" ref="LL1" si="31">IF(LA3="","",LA3&amp;2)</f>
        <v/>
      </c>
      <c r="LM1" t="str">
        <f t="shared" ref="LM1" si="32">IF(LA3="","",LA3&amp;3)</f>
        <v/>
      </c>
      <c r="MM1" t="str">
        <f t="shared" ref="MM1" si="33">IF(MC3="","",MC3&amp;1)</f>
        <v/>
      </c>
      <c r="MN1" t="str">
        <f t="shared" ref="MN1" si="34">IF(MC3="","",MC3&amp;2)</f>
        <v/>
      </c>
      <c r="MO1" t="str">
        <f t="shared" ref="MO1" si="35">IF(MC3="","",MC3&amp;3)</f>
        <v/>
      </c>
      <c r="NO1" t="str">
        <f t="shared" ref="NO1" si="36">IF(NE3="","",NE3&amp;1)</f>
        <v/>
      </c>
      <c r="NP1" t="str">
        <f t="shared" ref="NP1" si="37">IF(NE3="","",NE3&amp;2)</f>
        <v/>
      </c>
      <c r="NQ1" t="str">
        <f t="shared" ref="NQ1" si="38">IF(NE3="","",NE3&amp;3)</f>
        <v/>
      </c>
      <c r="OQ1" t="str">
        <f t="shared" ref="OQ1" si="39">IF(OG3="","",OG3&amp;1)</f>
        <v/>
      </c>
      <c r="OR1" t="str">
        <f t="shared" ref="OR1" si="40">IF(OG3="","",OG3&amp;2)</f>
        <v/>
      </c>
      <c r="OS1" t="str">
        <f t="shared" ref="OS1" si="41">IF(OG3="","",OG3&amp;3)</f>
        <v/>
      </c>
      <c r="PS1" t="str">
        <f t="shared" ref="PS1" si="42">IF(PI3="","",PI3&amp;1)</f>
        <v/>
      </c>
      <c r="PT1" t="str">
        <f t="shared" ref="PT1" si="43">IF(PI3="","",PI3&amp;2)</f>
        <v/>
      </c>
      <c r="PU1" t="str">
        <f t="shared" ref="PU1" si="44">IF(PI3="","",PI3&amp;3)</f>
        <v/>
      </c>
      <c r="QU1" t="str">
        <f t="shared" ref="QU1" si="45">IF(QK3="","",QK3&amp;1)</f>
        <v/>
      </c>
      <c r="QV1" t="str">
        <f t="shared" ref="QV1" si="46">IF(QK3="","",QK3&amp;2)</f>
        <v/>
      </c>
      <c r="QW1" t="str">
        <f t="shared" ref="QW1" si="47">IF(QK3="","",QK3&amp;3)</f>
        <v/>
      </c>
      <c r="RW1" t="str">
        <f t="shared" ref="RW1" si="48">IF(RM3="","",RM3&amp;1)</f>
        <v/>
      </c>
      <c r="RX1" t="str">
        <f t="shared" ref="RX1" si="49">IF(RM3="","",RM3&amp;2)</f>
        <v/>
      </c>
      <c r="RY1" t="str">
        <f t="shared" ref="RY1" si="50">IF(RM3="","",RM3&amp;3)</f>
        <v/>
      </c>
      <c r="SY1" t="str">
        <f t="shared" ref="SY1" si="51">IF(SO3="","",SO3&amp;1)</f>
        <v/>
      </c>
      <c r="SZ1" t="str">
        <f t="shared" ref="SZ1" si="52">IF(SO3="","",SO3&amp;2)</f>
        <v/>
      </c>
      <c r="TA1" t="str">
        <f t="shared" ref="TA1" si="53">IF(SO3="","",SO3&amp;3)</f>
        <v/>
      </c>
      <c r="UA1" t="str">
        <f t="shared" ref="UA1" si="54">IF(TQ3="","",TQ3&amp;1)</f>
        <v/>
      </c>
      <c r="UB1" t="str">
        <f t="shared" ref="UB1" si="55">IF(TQ3="","",TQ3&amp;2)</f>
        <v/>
      </c>
      <c r="UC1" t="str">
        <f t="shared" ref="UC1" si="56">IF(TQ3="","",TQ3&amp;3)</f>
        <v/>
      </c>
      <c r="VC1" t="str">
        <f t="shared" ref="VC1" si="57">IF(US3="","",US3&amp;1)</f>
        <v/>
      </c>
      <c r="VD1" t="str">
        <f t="shared" ref="VD1" si="58">IF(US3="","",US3&amp;2)</f>
        <v/>
      </c>
      <c r="VE1" t="str">
        <f t="shared" ref="VE1" si="59">IF(US3="","",US3&amp;3)</f>
        <v/>
      </c>
      <c r="WE1" t="str">
        <f t="shared" ref="WE1" si="60">IF(VU3="","",VU3&amp;1)</f>
        <v/>
      </c>
      <c r="WF1" t="str">
        <f t="shared" ref="WF1" si="61">IF(VU3="","",VU3&amp;2)</f>
        <v/>
      </c>
      <c r="WG1" t="str">
        <f t="shared" ref="WG1" si="62">IF(VU3="","",VU3&amp;3)</f>
        <v/>
      </c>
      <c r="XG1" t="str">
        <f t="shared" ref="XG1" si="63">IF(WW3="","",WW3&amp;1)</f>
        <v/>
      </c>
      <c r="XH1" t="str">
        <f t="shared" ref="XH1" si="64">IF(WW3="","",WW3&amp;2)</f>
        <v/>
      </c>
      <c r="XI1" t="str">
        <f t="shared" ref="XI1" si="65">IF(WW3="","",WW3&amp;3)</f>
        <v/>
      </c>
      <c r="YI1" t="str">
        <f t="shared" ref="YI1" si="66">IF(XY3="","",XY3&amp;1)</f>
        <v/>
      </c>
      <c r="YJ1" t="str">
        <f t="shared" ref="YJ1" si="67">IF(XY3="","",XY3&amp;2)</f>
        <v/>
      </c>
      <c r="YK1" t="str">
        <f t="shared" ref="YK1" si="68">IF(XY3="","",XY3&amp;3)</f>
        <v/>
      </c>
      <c r="ZK1" t="str">
        <f t="shared" ref="ZK1" si="69">IF(ZA3="","",ZA3&amp;1)</f>
        <v/>
      </c>
      <c r="ZL1" t="str">
        <f t="shared" ref="ZL1" si="70">IF(ZA3="","",ZA3&amp;2)</f>
        <v/>
      </c>
      <c r="ZM1" t="str">
        <f t="shared" ref="ZM1" si="71">IF(ZA3="","",ZA3&amp;3)</f>
        <v/>
      </c>
      <c r="AAM1" t="str">
        <f t="shared" ref="AAM1" si="72">IF(AAC3="","",AAC3&amp;1)</f>
        <v/>
      </c>
      <c r="AAN1" t="str">
        <f t="shared" ref="AAN1" si="73">IF(AAC3="","",AAC3&amp;2)</f>
        <v/>
      </c>
      <c r="AAO1" t="str">
        <f t="shared" ref="AAO1" si="74">IF(AAC3="","",AAC3&amp;3)</f>
        <v/>
      </c>
      <c r="ABO1" t="str">
        <f t="shared" ref="ABO1" si="75">IF(ABE3="","",ABE3&amp;1)</f>
        <v/>
      </c>
      <c r="ABP1" t="str">
        <f t="shared" ref="ABP1" si="76">IF(ABE3="","",ABE3&amp;2)</f>
        <v/>
      </c>
      <c r="ABQ1" t="str">
        <f t="shared" ref="ABQ1" si="77">IF(ABE3="","",ABE3&amp;3)</f>
        <v/>
      </c>
      <c r="ACQ1" t="str">
        <f t="shared" ref="ACQ1" si="78">IF(ACG3="","",ACG3&amp;1)</f>
        <v/>
      </c>
      <c r="ACR1" t="str">
        <f t="shared" ref="ACR1" si="79">IF(ACG3="","",ACG3&amp;2)</f>
        <v/>
      </c>
      <c r="ACS1" t="str">
        <f t="shared" ref="ACS1" si="80">IF(ACG3="","",ACG3&amp;3)</f>
        <v/>
      </c>
      <c r="ADS1" t="str">
        <f t="shared" ref="ADS1" si="81">IF(ADI3="","",ADI3&amp;1)</f>
        <v/>
      </c>
      <c r="ADT1" t="str">
        <f t="shared" ref="ADT1" si="82">IF(ADI3="","",ADI3&amp;2)</f>
        <v/>
      </c>
      <c r="ADU1" t="str">
        <f t="shared" ref="ADU1" si="83">IF(ADI3="","",ADI3&amp;3)</f>
        <v/>
      </c>
      <c r="AEU1" t="str">
        <f t="shared" ref="AEU1" si="84">IF(AEK3="","",AEK3&amp;1)</f>
        <v/>
      </c>
      <c r="AEV1" t="str">
        <f t="shared" ref="AEV1" si="85">IF(AEK3="","",AEK3&amp;2)</f>
        <v/>
      </c>
      <c r="AEW1" t="str">
        <f t="shared" ref="AEW1" si="86">IF(AEK3="","",AEK3&amp;3)</f>
        <v/>
      </c>
      <c r="AFW1" t="str">
        <f t="shared" ref="AFW1" si="87">IF(AFM3="","",AFM3&amp;1)</f>
        <v/>
      </c>
      <c r="AFX1" t="str">
        <f t="shared" ref="AFX1" si="88">IF(AFM3="","",AFM3&amp;2)</f>
        <v/>
      </c>
      <c r="AFY1" t="str">
        <f t="shared" ref="AFY1" si="89">IF(AFM3="","",AFM3&amp;3)</f>
        <v/>
      </c>
      <c r="AGY1" t="str">
        <f t="shared" ref="AGY1" si="90">IF(AGO3="","",AGO3&amp;1)</f>
        <v/>
      </c>
      <c r="AGZ1" t="str">
        <f t="shared" ref="AGZ1" si="91">IF(AGO3="","",AGO3&amp;2)</f>
        <v/>
      </c>
      <c r="AHA1" t="str">
        <f t="shared" ref="AHA1" si="92">IF(AGO3="","",AGO3&amp;3)</f>
        <v/>
      </c>
      <c r="AIA1" t="str">
        <f t="shared" ref="AIA1" si="93">IF(AHQ3="","",AHQ3&amp;1)</f>
        <v/>
      </c>
      <c r="AIB1" t="str">
        <f t="shared" ref="AIB1" si="94">IF(AHQ3="","",AHQ3&amp;2)</f>
        <v/>
      </c>
      <c r="AIC1" t="str">
        <f t="shared" ref="AIC1" si="95">IF(AHQ3="","",AHQ3&amp;3)</f>
        <v/>
      </c>
      <c r="AJC1" t="str">
        <f t="shared" ref="AJC1" si="96">IF(AIS3="","",AIS3&amp;1)</f>
        <v/>
      </c>
      <c r="AJD1" t="str">
        <f t="shared" ref="AJD1" si="97">IF(AIS3="","",AIS3&amp;2)</f>
        <v/>
      </c>
      <c r="AJE1" t="str">
        <f t="shared" ref="AJE1" si="98">IF(AIS3="","",AIS3&amp;3)</f>
        <v/>
      </c>
      <c r="AKE1" t="str">
        <f t="shared" ref="AKE1" si="99">IF(AJU3="","",AJU3&amp;1)</f>
        <v/>
      </c>
      <c r="AKF1" t="str">
        <f t="shared" ref="AKF1" si="100">IF(AJU3="","",AJU3&amp;2)</f>
        <v/>
      </c>
      <c r="AKG1" t="str">
        <f t="shared" ref="AKG1" si="101">IF(AJU3="","",AJU3&amp;3)</f>
        <v/>
      </c>
      <c r="ALG1" t="str">
        <f t="shared" ref="ALG1" si="102">IF(AKW3="","",AKW3&amp;1)</f>
        <v/>
      </c>
      <c r="ALH1" t="str">
        <f t="shared" ref="ALH1" si="103">IF(AKW3="","",AKW3&amp;2)</f>
        <v/>
      </c>
      <c r="ALI1" t="str">
        <f t="shared" ref="ALI1" si="104">IF(AKW3="","",AKW3&amp;3)</f>
        <v/>
      </c>
      <c r="AMI1" t="str">
        <f t="shared" ref="AMI1" si="105">IF(ALY3="","",ALY3&amp;1)</f>
        <v/>
      </c>
      <c r="AMJ1" t="str">
        <f t="shared" ref="AMJ1" si="106">IF(ALY3="","",ALY3&amp;2)</f>
        <v/>
      </c>
      <c r="AMK1" t="str">
        <f t="shared" ref="AMK1" si="107">IF(ALY3="","",ALY3&amp;3)</f>
        <v/>
      </c>
      <c r="ANK1" t="str">
        <f t="shared" ref="ANK1" si="108">IF(ANA3="","",ANA3&amp;1)</f>
        <v/>
      </c>
      <c r="ANL1" t="str">
        <f t="shared" ref="ANL1" si="109">IF(ANA3="","",ANA3&amp;2)</f>
        <v/>
      </c>
      <c r="ANM1" t="str">
        <f t="shared" ref="ANM1" si="110">IF(ANA3="","",ANA3&amp;3)</f>
        <v/>
      </c>
      <c r="AOM1" t="str">
        <f t="shared" ref="AOM1" si="111">IF(AOC3="","",AOC3&amp;1)</f>
        <v/>
      </c>
      <c r="AON1" t="str">
        <f t="shared" ref="AON1" si="112">IF(AOC3="","",AOC3&amp;2)</f>
        <v/>
      </c>
      <c r="AOO1" t="str">
        <f t="shared" ref="AOO1" si="113">IF(AOC3="","",AOC3&amp;3)</f>
        <v/>
      </c>
      <c r="APO1" t="str">
        <f t="shared" ref="APO1" si="114">IF(APE3="","",APE3&amp;1)</f>
        <v/>
      </c>
      <c r="APP1" t="str">
        <f t="shared" ref="APP1" si="115">IF(APE3="","",APE3&amp;2)</f>
        <v/>
      </c>
      <c r="APQ1" t="str">
        <f t="shared" ref="APQ1" si="116">IF(APE3="","",APE3&amp;3)</f>
        <v/>
      </c>
      <c r="AQQ1" t="str">
        <f t="shared" ref="AQQ1" si="117">IF(AQG3="","",AQG3&amp;1)</f>
        <v/>
      </c>
      <c r="AQR1" t="str">
        <f t="shared" ref="AQR1" si="118">IF(AQG3="","",AQG3&amp;2)</f>
        <v/>
      </c>
      <c r="AQS1" t="str">
        <f t="shared" ref="AQS1" si="119">IF(AQG3="","",AQG3&amp;3)</f>
        <v/>
      </c>
      <c r="ARS1" t="str">
        <f t="shared" ref="ARS1" si="120">IF(ARI3="","",ARI3&amp;1)</f>
        <v/>
      </c>
      <c r="ART1" t="str">
        <f t="shared" ref="ART1" si="121">IF(ARI3="","",ARI3&amp;2)</f>
        <v/>
      </c>
      <c r="ARU1" t="str">
        <f t="shared" ref="ARU1" si="122">IF(ARI3="","",ARI3&amp;3)</f>
        <v/>
      </c>
      <c r="ASU1" t="str">
        <f t="shared" ref="ASU1" si="123">IF(ASK3="","",ASK3&amp;1)</f>
        <v/>
      </c>
      <c r="ASV1" t="str">
        <f t="shared" ref="ASV1" si="124">IF(ASK3="","",ASK3&amp;2)</f>
        <v/>
      </c>
      <c r="ASW1" t="str">
        <f t="shared" ref="ASW1" si="125">IF(ASK3="","",ASK3&amp;3)</f>
        <v/>
      </c>
      <c r="ATW1" t="str">
        <f t="shared" ref="ATW1" si="126">IF(ATM3="","",ATM3&amp;1)</f>
        <v/>
      </c>
      <c r="ATX1" t="str">
        <f t="shared" ref="ATX1" si="127">IF(ATM3="","",ATM3&amp;2)</f>
        <v/>
      </c>
      <c r="ATY1" t="str">
        <f t="shared" ref="ATY1" si="128">IF(ATM3="","",ATM3&amp;3)</f>
        <v/>
      </c>
      <c r="AUY1" t="str">
        <f t="shared" ref="AUY1" si="129">IF(AUO3="","",AUO3&amp;1)</f>
        <v/>
      </c>
      <c r="AUZ1" t="str">
        <f t="shared" ref="AUZ1" si="130">IF(AUO3="","",AUO3&amp;2)</f>
        <v/>
      </c>
      <c r="AVA1" t="str">
        <f t="shared" ref="AVA1" si="131">IF(AUO3="","",AUO3&amp;3)</f>
        <v/>
      </c>
      <c r="AWA1" t="str">
        <f t="shared" ref="AWA1" si="132">IF(AVQ3="","",AVQ3&amp;1)</f>
        <v/>
      </c>
      <c r="AWB1" t="str">
        <f t="shared" ref="AWB1" si="133">IF(AVQ3="","",AVQ3&amp;2)</f>
        <v/>
      </c>
      <c r="AWC1" t="str">
        <f t="shared" ref="AWC1" si="134">IF(AVQ3="","",AVQ3&amp;3)</f>
        <v/>
      </c>
      <c r="AXC1" t="str">
        <f t="shared" ref="AXC1" si="135">IF(AWS3="","",AWS3&amp;1)</f>
        <v/>
      </c>
      <c r="AXD1" t="str">
        <f t="shared" ref="AXD1" si="136">IF(AWS3="","",AWS3&amp;2)</f>
        <v/>
      </c>
      <c r="AXE1" t="str">
        <f t="shared" ref="AXE1" si="137">IF(AWS3="","",AWS3&amp;3)</f>
        <v/>
      </c>
      <c r="AYE1" t="str">
        <f t="shared" ref="AYE1" si="138">IF(AXU3="","",AXU3&amp;1)</f>
        <v/>
      </c>
      <c r="AYF1" t="str">
        <f t="shared" ref="AYF1" si="139">IF(AXU3="","",AXU3&amp;2)</f>
        <v/>
      </c>
      <c r="AYG1" t="str">
        <f t="shared" ref="AYG1" si="140">IF(AXU3="","",AXU3&amp;3)</f>
        <v/>
      </c>
      <c r="AZG1" t="str">
        <f t="shared" ref="AZG1" si="141">IF(AYW3="","",AYW3&amp;1)</f>
        <v/>
      </c>
      <c r="AZH1" t="str">
        <f t="shared" ref="AZH1" si="142">IF(AYW3="","",AYW3&amp;2)</f>
        <v/>
      </c>
      <c r="AZI1" t="str">
        <f t="shared" ref="AZI1" si="143">IF(AYW3="","",AYW3&amp;3)</f>
        <v/>
      </c>
      <c r="BAI1" t="str">
        <f t="shared" ref="BAI1" si="144">IF(AZY3="","",AZY3&amp;1)</f>
        <v/>
      </c>
      <c r="BAJ1" t="str">
        <f t="shared" ref="BAJ1" si="145">IF(AZY3="","",AZY3&amp;2)</f>
        <v/>
      </c>
      <c r="BAK1" t="str">
        <f t="shared" ref="BAK1" si="146">IF(AZY3="","",AZY3&amp;3)</f>
        <v/>
      </c>
      <c r="BBK1" t="str">
        <f t="shared" ref="BBK1" si="147">IF(BBA3="","",BBA3&amp;1)</f>
        <v/>
      </c>
      <c r="BBL1" t="str">
        <f t="shared" ref="BBL1" si="148">IF(BBA3="","",BBA3&amp;2)</f>
        <v/>
      </c>
      <c r="BBM1" t="str">
        <f t="shared" ref="BBM1" si="149">IF(BBA3="","",BBA3&amp;3)</f>
        <v/>
      </c>
      <c r="BCA1" s="8">
        <v>0</v>
      </c>
    </row>
    <row r="2" spans="1:1431" s="18" customFormat="1" x14ac:dyDescent="0.2">
      <c r="B2" s="46"/>
      <c r="C2" s="18" t="s">
        <v>44</v>
      </c>
      <c r="D2" s="18" t="s">
        <v>43</v>
      </c>
      <c r="E2" s="12">
        <v>1</v>
      </c>
      <c r="F2" s="18" t="s">
        <v>44</v>
      </c>
      <c r="G2" s="18" t="s">
        <v>44</v>
      </c>
      <c r="H2" s="18" t="s">
        <v>44</v>
      </c>
      <c r="I2" s="18" t="s">
        <v>44</v>
      </c>
      <c r="J2" s="18" t="s">
        <v>44</v>
      </c>
      <c r="K2" s="18" t="s">
        <v>44</v>
      </c>
      <c r="L2" s="18" t="s">
        <v>44</v>
      </c>
      <c r="M2" s="18" t="s">
        <v>44</v>
      </c>
      <c r="N2" s="18" t="s">
        <v>44</v>
      </c>
      <c r="O2" s="18" t="s">
        <v>44</v>
      </c>
      <c r="P2" s="18" t="s">
        <v>44</v>
      </c>
      <c r="Q2" s="18" t="s">
        <v>44</v>
      </c>
      <c r="R2" s="18" t="s">
        <v>44</v>
      </c>
      <c r="S2" s="18" t="s">
        <v>44</v>
      </c>
      <c r="T2" s="18" t="s">
        <v>44</v>
      </c>
      <c r="U2" s="18" t="s">
        <v>44</v>
      </c>
      <c r="V2" s="18" t="s">
        <v>44</v>
      </c>
      <c r="W2" s="18" t="s">
        <v>44</v>
      </c>
      <c r="X2" s="18" t="s">
        <v>44</v>
      </c>
      <c r="Y2" s="18" t="s">
        <v>44</v>
      </c>
      <c r="Z2" s="18" t="s">
        <v>44</v>
      </c>
      <c r="AA2" s="18" t="s">
        <v>44</v>
      </c>
      <c r="AB2" s="18" t="s">
        <v>44</v>
      </c>
      <c r="AC2" s="18" t="s">
        <v>44</v>
      </c>
      <c r="AD2" s="18" t="s">
        <v>44</v>
      </c>
      <c r="AE2" s="18" t="s">
        <v>44</v>
      </c>
      <c r="AF2" s="18" t="s">
        <v>43</v>
      </c>
      <c r="AG2" s="12">
        <v>2</v>
      </c>
      <c r="AH2" s="18" t="s">
        <v>44</v>
      </c>
      <c r="AI2" s="18" t="s">
        <v>44</v>
      </c>
      <c r="AJ2" s="18" t="s">
        <v>44</v>
      </c>
      <c r="AK2" s="18" t="s">
        <v>44</v>
      </c>
      <c r="AL2" s="18" t="s">
        <v>44</v>
      </c>
      <c r="AM2" s="18" t="s">
        <v>44</v>
      </c>
      <c r="AN2" s="18" t="s">
        <v>44</v>
      </c>
      <c r="AO2" s="18" t="s">
        <v>44</v>
      </c>
      <c r="AP2" s="18" t="s">
        <v>44</v>
      </c>
      <c r="AQ2" s="18" t="s">
        <v>44</v>
      </c>
      <c r="AR2" s="18" t="s">
        <v>44</v>
      </c>
      <c r="AS2" s="18" t="s">
        <v>44</v>
      </c>
      <c r="AT2" s="18" t="s">
        <v>44</v>
      </c>
      <c r="AU2" s="18" t="s">
        <v>44</v>
      </c>
      <c r="AV2" s="18" t="s">
        <v>44</v>
      </c>
      <c r="AW2" s="18" t="s">
        <v>44</v>
      </c>
      <c r="AX2" s="18" t="s">
        <v>44</v>
      </c>
      <c r="AY2" s="18" t="s">
        <v>44</v>
      </c>
      <c r="AZ2" s="18" t="s">
        <v>44</v>
      </c>
      <c r="BA2" s="18" t="s">
        <v>44</v>
      </c>
      <c r="BB2" s="18" t="s">
        <v>44</v>
      </c>
      <c r="BC2" s="18" t="s">
        <v>44</v>
      </c>
      <c r="BD2" s="18" t="s">
        <v>44</v>
      </c>
      <c r="BE2" s="18" t="s">
        <v>44</v>
      </c>
      <c r="BF2" s="18" t="s">
        <v>44</v>
      </c>
      <c r="BG2" s="18" t="s">
        <v>44</v>
      </c>
      <c r="BH2" s="18" t="s">
        <v>43</v>
      </c>
      <c r="BI2" s="12">
        <v>3</v>
      </c>
      <c r="BJ2" s="18" t="s">
        <v>44</v>
      </c>
      <c r="BK2" s="18" t="s">
        <v>44</v>
      </c>
      <c r="BL2" s="18" t="s">
        <v>44</v>
      </c>
      <c r="BM2" s="18" t="s">
        <v>44</v>
      </c>
      <c r="BN2" s="18" t="s">
        <v>44</v>
      </c>
      <c r="BO2" s="18" t="s">
        <v>44</v>
      </c>
      <c r="BP2" s="18" t="s">
        <v>44</v>
      </c>
      <c r="BQ2" s="18" t="s">
        <v>44</v>
      </c>
      <c r="BR2" s="18" t="s">
        <v>44</v>
      </c>
      <c r="BS2" s="18" t="s">
        <v>44</v>
      </c>
      <c r="BT2" s="18" t="s">
        <v>44</v>
      </c>
      <c r="BU2" s="18" t="s">
        <v>44</v>
      </c>
      <c r="BV2" s="18" t="s">
        <v>44</v>
      </c>
      <c r="BW2" s="18" t="s">
        <v>44</v>
      </c>
      <c r="BX2" s="18" t="s">
        <v>44</v>
      </c>
      <c r="BY2" s="18" t="s">
        <v>44</v>
      </c>
      <c r="BZ2" s="18" t="s">
        <v>44</v>
      </c>
      <c r="CA2" s="18" t="s">
        <v>44</v>
      </c>
      <c r="CB2" s="18" t="s">
        <v>44</v>
      </c>
      <c r="CC2" s="18" t="s">
        <v>44</v>
      </c>
      <c r="CD2" s="18" t="s">
        <v>44</v>
      </c>
      <c r="CE2" s="18" t="s">
        <v>44</v>
      </c>
      <c r="CF2" s="18" t="s">
        <v>44</v>
      </c>
      <c r="CG2" s="18" t="s">
        <v>44</v>
      </c>
      <c r="CH2" s="18" t="s">
        <v>44</v>
      </c>
      <c r="CI2" s="18" t="s">
        <v>44</v>
      </c>
      <c r="CJ2" s="18" t="s">
        <v>43</v>
      </c>
      <c r="CK2" s="12">
        <v>4</v>
      </c>
      <c r="CL2" s="18" t="s">
        <v>44</v>
      </c>
      <c r="CM2" s="18" t="s">
        <v>44</v>
      </c>
      <c r="CN2" s="18" t="s">
        <v>44</v>
      </c>
      <c r="CO2" s="18" t="s">
        <v>44</v>
      </c>
      <c r="CP2" s="18" t="s">
        <v>44</v>
      </c>
      <c r="CQ2" s="18" t="s">
        <v>44</v>
      </c>
      <c r="CR2" s="18" t="s">
        <v>44</v>
      </c>
      <c r="CS2" s="18" t="s">
        <v>44</v>
      </c>
      <c r="CT2" s="18" t="s">
        <v>44</v>
      </c>
      <c r="CU2" s="18" t="s">
        <v>44</v>
      </c>
      <c r="CV2" s="18" t="s">
        <v>44</v>
      </c>
      <c r="CW2" s="18" t="s">
        <v>44</v>
      </c>
      <c r="CX2" s="18" t="s">
        <v>44</v>
      </c>
      <c r="CY2" s="18" t="s">
        <v>44</v>
      </c>
      <c r="CZ2" s="18" t="s">
        <v>44</v>
      </c>
      <c r="DA2" s="18" t="s">
        <v>44</v>
      </c>
      <c r="DB2" s="18" t="s">
        <v>44</v>
      </c>
      <c r="DC2" s="18" t="s">
        <v>44</v>
      </c>
      <c r="DD2" s="18" t="s">
        <v>44</v>
      </c>
      <c r="DE2" s="18" t="s">
        <v>44</v>
      </c>
      <c r="DF2" s="18" t="s">
        <v>44</v>
      </c>
      <c r="DG2" s="18" t="s">
        <v>44</v>
      </c>
      <c r="DH2" s="18" t="s">
        <v>44</v>
      </c>
      <c r="DI2" s="18" t="s">
        <v>44</v>
      </c>
      <c r="DJ2" s="18" t="s">
        <v>44</v>
      </c>
      <c r="DK2" s="18" t="s">
        <v>44</v>
      </c>
      <c r="DL2" s="18" t="s">
        <v>43</v>
      </c>
      <c r="DM2" s="12">
        <v>5</v>
      </c>
      <c r="DN2" s="18" t="s">
        <v>44</v>
      </c>
      <c r="DO2" s="18" t="s">
        <v>44</v>
      </c>
      <c r="DP2" s="18" t="s">
        <v>44</v>
      </c>
      <c r="DQ2" s="18" t="s">
        <v>44</v>
      </c>
      <c r="DR2" s="18" t="s">
        <v>44</v>
      </c>
      <c r="DS2" s="18" t="s">
        <v>44</v>
      </c>
      <c r="DT2" s="18" t="s">
        <v>44</v>
      </c>
      <c r="DU2" s="18" t="s">
        <v>44</v>
      </c>
      <c r="DV2" s="18" t="s">
        <v>44</v>
      </c>
      <c r="DW2" s="18" t="s">
        <v>44</v>
      </c>
      <c r="DX2" s="18" t="s">
        <v>44</v>
      </c>
      <c r="DY2" s="18" t="s">
        <v>44</v>
      </c>
      <c r="DZ2" s="18" t="s">
        <v>44</v>
      </c>
      <c r="EA2" s="18" t="s">
        <v>44</v>
      </c>
      <c r="EB2" s="18" t="s">
        <v>44</v>
      </c>
      <c r="EC2" s="18" t="s">
        <v>44</v>
      </c>
      <c r="ED2" s="18" t="s">
        <v>44</v>
      </c>
      <c r="EE2" s="18" t="s">
        <v>44</v>
      </c>
      <c r="EF2" s="18" t="s">
        <v>44</v>
      </c>
      <c r="EG2" s="18" t="s">
        <v>44</v>
      </c>
      <c r="EH2" s="18" t="s">
        <v>44</v>
      </c>
      <c r="EI2" s="18" t="s">
        <v>44</v>
      </c>
      <c r="EJ2" s="18" t="s">
        <v>44</v>
      </c>
      <c r="EK2" s="18" t="s">
        <v>44</v>
      </c>
      <c r="EL2" s="18" t="s">
        <v>44</v>
      </c>
      <c r="EM2" s="18" t="s">
        <v>44</v>
      </c>
      <c r="EN2" s="18" t="s">
        <v>43</v>
      </c>
      <c r="EO2" s="12">
        <v>6</v>
      </c>
      <c r="EP2" s="18" t="s">
        <v>44</v>
      </c>
      <c r="EQ2" s="18" t="s">
        <v>44</v>
      </c>
      <c r="ER2" s="18" t="s">
        <v>44</v>
      </c>
      <c r="ES2" s="18" t="s">
        <v>44</v>
      </c>
      <c r="ET2" s="18" t="s">
        <v>44</v>
      </c>
      <c r="EU2" s="18" t="s">
        <v>44</v>
      </c>
      <c r="EV2" s="18" t="s">
        <v>44</v>
      </c>
      <c r="EW2" s="18" t="s">
        <v>44</v>
      </c>
      <c r="EX2" s="18" t="s">
        <v>44</v>
      </c>
      <c r="EY2" s="18" t="s">
        <v>44</v>
      </c>
      <c r="EZ2" s="18" t="s">
        <v>44</v>
      </c>
      <c r="FA2" s="18" t="s">
        <v>44</v>
      </c>
      <c r="FB2" s="18" t="s">
        <v>44</v>
      </c>
      <c r="FC2" s="18" t="s">
        <v>44</v>
      </c>
      <c r="FD2" s="18" t="s">
        <v>44</v>
      </c>
      <c r="FE2" s="18" t="s">
        <v>44</v>
      </c>
      <c r="FF2" s="18" t="s">
        <v>44</v>
      </c>
      <c r="FG2" s="18" t="s">
        <v>44</v>
      </c>
      <c r="FH2" s="18" t="s">
        <v>44</v>
      </c>
      <c r="FI2" s="18" t="s">
        <v>44</v>
      </c>
      <c r="FJ2" s="18" t="s">
        <v>44</v>
      </c>
      <c r="FK2" s="18" t="s">
        <v>44</v>
      </c>
      <c r="FL2" s="18" t="s">
        <v>44</v>
      </c>
      <c r="FM2" s="18" t="s">
        <v>44</v>
      </c>
      <c r="FN2" s="18" t="s">
        <v>44</v>
      </c>
      <c r="FO2" s="18" t="s">
        <v>44</v>
      </c>
      <c r="FP2" s="18" t="s">
        <v>43</v>
      </c>
      <c r="FQ2" s="12">
        <v>7</v>
      </c>
      <c r="FR2" s="18" t="s">
        <v>44</v>
      </c>
      <c r="FS2" s="18" t="s">
        <v>44</v>
      </c>
      <c r="FT2" s="18" t="s">
        <v>44</v>
      </c>
      <c r="FU2" s="18" t="s">
        <v>44</v>
      </c>
      <c r="FV2" s="18" t="s">
        <v>44</v>
      </c>
      <c r="FW2" s="18" t="s">
        <v>44</v>
      </c>
      <c r="FX2" s="18" t="s">
        <v>44</v>
      </c>
      <c r="FY2" s="18" t="s">
        <v>44</v>
      </c>
      <c r="FZ2" s="18" t="s">
        <v>44</v>
      </c>
      <c r="GA2" s="18" t="s">
        <v>44</v>
      </c>
      <c r="GB2" s="18" t="s">
        <v>44</v>
      </c>
      <c r="GC2" s="18" t="s">
        <v>44</v>
      </c>
      <c r="GD2" s="18" t="s">
        <v>44</v>
      </c>
      <c r="GE2" s="18" t="s">
        <v>44</v>
      </c>
      <c r="GF2" s="18" t="s">
        <v>44</v>
      </c>
      <c r="GG2" s="18" t="s">
        <v>44</v>
      </c>
      <c r="GH2" s="18" t="s">
        <v>44</v>
      </c>
      <c r="GI2" s="18" t="s">
        <v>44</v>
      </c>
      <c r="GJ2" s="18" t="s">
        <v>44</v>
      </c>
      <c r="GK2" s="18" t="s">
        <v>44</v>
      </c>
      <c r="GL2" s="18" t="s">
        <v>44</v>
      </c>
      <c r="GM2" s="18" t="s">
        <v>44</v>
      </c>
      <c r="GN2" s="18" t="s">
        <v>44</v>
      </c>
      <c r="GO2" s="18" t="s">
        <v>44</v>
      </c>
      <c r="GP2" s="18" t="s">
        <v>44</v>
      </c>
      <c r="GQ2" s="18" t="s">
        <v>44</v>
      </c>
      <c r="GR2" s="18" t="s">
        <v>43</v>
      </c>
      <c r="GS2" s="12">
        <v>8</v>
      </c>
      <c r="GT2" s="18" t="s">
        <v>44</v>
      </c>
      <c r="GU2" s="18" t="s">
        <v>44</v>
      </c>
      <c r="GV2" s="18" t="s">
        <v>44</v>
      </c>
      <c r="GW2" s="18" t="s">
        <v>44</v>
      </c>
      <c r="GX2" s="18" t="s">
        <v>44</v>
      </c>
      <c r="GY2" s="18" t="s">
        <v>44</v>
      </c>
      <c r="GZ2" s="18" t="s">
        <v>44</v>
      </c>
      <c r="HA2" s="18" t="s">
        <v>44</v>
      </c>
      <c r="HB2" s="18" t="s">
        <v>44</v>
      </c>
      <c r="HC2" s="18" t="s">
        <v>44</v>
      </c>
      <c r="HD2" s="18" t="s">
        <v>44</v>
      </c>
      <c r="HE2" s="18" t="s">
        <v>44</v>
      </c>
      <c r="HF2" s="18" t="s">
        <v>44</v>
      </c>
      <c r="HG2" s="18" t="s">
        <v>44</v>
      </c>
      <c r="HH2" s="18" t="s">
        <v>44</v>
      </c>
      <c r="HI2" s="18" t="s">
        <v>44</v>
      </c>
      <c r="HJ2" s="18" t="s">
        <v>44</v>
      </c>
      <c r="HK2" s="18" t="s">
        <v>44</v>
      </c>
      <c r="HL2" s="18" t="s">
        <v>44</v>
      </c>
      <c r="HM2" s="18" t="s">
        <v>44</v>
      </c>
      <c r="HN2" s="18" t="s">
        <v>44</v>
      </c>
      <c r="HO2" s="18" t="s">
        <v>44</v>
      </c>
      <c r="HP2" s="18" t="s">
        <v>44</v>
      </c>
      <c r="HQ2" s="18" t="s">
        <v>44</v>
      </c>
      <c r="HR2" s="18" t="s">
        <v>44</v>
      </c>
      <c r="HS2" s="18" t="s">
        <v>44</v>
      </c>
      <c r="HT2" s="18" t="s">
        <v>43</v>
      </c>
      <c r="HU2" s="12">
        <v>9</v>
      </c>
      <c r="HV2" s="18" t="s">
        <v>44</v>
      </c>
      <c r="HW2" s="18" t="s">
        <v>44</v>
      </c>
      <c r="HX2" s="18" t="s">
        <v>44</v>
      </c>
      <c r="HY2" s="18" t="s">
        <v>44</v>
      </c>
      <c r="HZ2" s="18" t="s">
        <v>44</v>
      </c>
      <c r="IA2" s="18" t="s">
        <v>44</v>
      </c>
      <c r="IB2" s="18" t="s">
        <v>44</v>
      </c>
      <c r="IC2" s="18" t="s">
        <v>44</v>
      </c>
      <c r="ID2" s="18" t="s">
        <v>44</v>
      </c>
      <c r="IE2" s="18" t="s">
        <v>44</v>
      </c>
      <c r="IF2" s="18" t="s">
        <v>44</v>
      </c>
      <c r="IG2" s="18" t="s">
        <v>44</v>
      </c>
      <c r="IH2" s="18" t="s">
        <v>44</v>
      </c>
      <c r="II2" s="18" t="s">
        <v>44</v>
      </c>
      <c r="IJ2" s="18" t="s">
        <v>44</v>
      </c>
      <c r="IK2" s="18" t="s">
        <v>44</v>
      </c>
      <c r="IL2" s="18" t="s">
        <v>44</v>
      </c>
      <c r="IM2" s="18" t="s">
        <v>44</v>
      </c>
      <c r="IN2" s="18" t="s">
        <v>44</v>
      </c>
      <c r="IO2" s="18" t="s">
        <v>44</v>
      </c>
      <c r="IP2" s="18" t="s">
        <v>44</v>
      </c>
      <c r="IQ2" s="18" t="s">
        <v>44</v>
      </c>
      <c r="IR2" s="18" t="s">
        <v>44</v>
      </c>
      <c r="IS2" s="18" t="s">
        <v>44</v>
      </c>
      <c r="IT2" s="18" t="s">
        <v>44</v>
      </c>
      <c r="IU2" s="18" t="s">
        <v>44</v>
      </c>
      <c r="IV2" s="18" t="s">
        <v>43</v>
      </c>
      <c r="IW2" s="12">
        <v>10</v>
      </c>
      <c r="IX2" s="18" t="s">
        <v>44</v>
      </c>
      <c r="IY2" s="18" t="s">
        <v>44</v>
      </c>
      <c r="IZ2" s="18" t="s">
        <v>44</v>
      </c>
      <c r="JA2" s="18" t="s">
        <v>44</v>
      </c>
      <c r="JB2" s="18" t="s">
        <v>44</v>
      </c>
      <c r="JC2" s="18" t="s">
        <v>44</v>
      </c>
      <c r="JD2" s="18" t="s">
        <v>44</v>
      </c>
      <c r="JE2" s="18" t="s">
        <v>44</v>
      </c>
      <c r="JF2" s="18" t="s">
        <v>44</v>
      </c>
      <c r="JG2" s="18" t="s">
        <v>44</v>
      </c>
      <c r="JH2" s="18" t="s">
        <v>44</v>
      </c>
      <c r="JI2" s="18" t="s">
        <v>44</v>
      </c>
      <c r="JJ2" s="18" t="s">
        <v>44</v>
      </c>
      <c r="JK2" s="18" t="s">
        <v>44</v>
      </c>
      <c r="JL2" s="18" t="s">
        <v>44</v>
      </c>
      <c r="JM2" s="18" t="s">
        <v>44</v>
      </c>
      <c r="JN2" s="18" t="s">
        <v>44</v>
      </c>
      <c r="JO2" s="18" t="s">
        <v>44</v>
      </c>
      <c r="JP2" s="18" t="s">
        <v>44</v>
      </c>
      <c r="JQ2" s="18" t="s">
        <v>44</v>
      </c>
      <c r="JR2" s="18" t="s">
        <v>44</v>
      </c>
      <c r="JS2" s="18" t="s">
        <v>44</v>
      </c>
      <c r="JT2" s="18" t="s">
        <v>44</v>
      </c>
      <c r="JU2" s="18" t="s">
        <v>44</v>
      </c>
      <c r="JV2" s="18" t="s">
        <v>44</v>
      </c>
      <c r="JW2" s="18" t="s">
        <v>44</v>
      </c>
      <c r="JX2" s="18" t="s">
        <v>43</v>
      </c>
      <c r="JY2" s="12">
        <v>11</v>
      </c>
      <c r="JZ2" s="18" t="s">
        <v>44</v>
      </c>
      <c r="KA2" s="18" t="s">
        <v>44</v>
      </c>
      <c r="KB2" s="18" t="s">
        <v>44</v>
      </c>
      <c r="KC2" s="18" t="s">
        <v>44</v>
      </c>
      <c r="KD2" s="18" t="s">
        <v>44</v>
      </c>
      <c r="KE2" s="18" t="s">
        <v>44</v>
      </c>
      <c r="KF2" s="18" t="s">
        <v>44</v>
      </c>
      <c r="KG2" s="18" t="s">
        <v>44</v>
      </c>
      <c r="KH2" s="18" t="s">
        <v>44</v>
      </c>
      <c r="KI2" s="18" t="s">
        <v>44</v>
      </c>
      <c r="KJ2" s="18" t="s">
        <v>44</v>
      </c>
      <c r="KK2" s="18" t="s">
        <v>44</v>
      </c>
      <c r="KL2" s="18" t="s">
        <v>44</v>
      </c>
      <c r="KM2" s="18" t="s">
        <v>44</v>
      </c>
      <c r="KN2" s="18" t="s">
        <v>44</v>
      </c>
      <c r="KO2" s="18" t="s">
        <v>44</v>
      </c>
      <c r="KP2" s="18" t="s">
        <v>44</v>
      </c>
      <c r="KQ2" s="18" t="s">
        <v>44</v>
      </c>
      <c r="KR2" s="18" t="s">
        <v>44</v>
      </c>
      <c r="KS2" s="18" t="s">
        <v>44</v>
      </c>
      <c r="KT2" s="18" t="s">
        <v>44</v>
      </c>
      <c r="KU2" s="18" t="s">
        <v>44</v>
      </c>
      <c r="KV2" s="18" t="s">
        <v>44</v>
      </c>
      <c r="KW2" s="18" t="s">
        <v>44</v>
      </c>
      <c r="KX2" s="18" t="s">
        <v>44</v>
      </c>
      <c r="KY2" s="18" t="s">
        <v>44</v>
      </c>
      <c r="KZ2" s="18" t="s">
        <v>43</v>
      </c>
      <c r="LA2" s="12">
        <v>12</v>
      </c>
      <c r="LB2" s="18" t="s">
        <v>44</v>
      </c>
      <c r="LC2" s="18" t="s">
        <v>44</v>
      </c>
      <c r="LD2" s="18" t="s">
        <v>44</v>
      </c>
      <c r="LE2" s="18" t="s">
        <v>44</v>
      </c>
      <c r="LF2" s="18" t="s">
        <v>44</v>
      </c>
      <c r="LG2" s="18" t="s">
        <v>44</v>
      </c>
      <c r="LH2" s="18" t="s">
        <v>44</v>
      </c>
      <c r="LI2" s="18" t="s">
        <v>44</v>
      </c>
      <c r="LJ2" s="18" t="s">
        <v>44</v>
      </c>
      <c r="LK2" s="18" t="s">
        <v>44</v>
      </c>
      <c r="LL2" s="18" t="s">
        <v>44</v>
      </c>
      <c r="LM2" s="18" t="s">
        <v>44</v>
      </c>
      <c r="LN2" s="18" t="s">
        <v>44</v>
      </c>
      <c r="LO2" s="18" t="s">
        <v>44</v>
      </c>
      <c r="LP2" s="18" t="s">
        <v>44</v>
      </c>
      <c r="LQ2" s="18" t="s">
        <v>44</v>
      </c>
      <c r="LR2" s="18" t="s">
        <v>44</v>
      </c>
      <c r="LS2" s="18" t="s">
        <v>44</v>
      </c>
      <c r="LT2" s="18" t="s">
        <v>44</v>
      </c>
      <c r="LU2" s="18" t="s">
        <v>44</v>
      </c>
      <c r="LV2" s="18" t="s">
        <v>44</v>
      </c>
      <c r="LW2" s="18" t="s">
        <v>44</v>
      </c>
      <c r="LX2" s="18" t="s">
        <v>44</v>
      </c>
      <c r="LY2" s="18" t="s">
        <v>44</v>
      </c>
      <c r="LZ2" s="18" t="s">
        <v>44</v>
      </c>
      <c r="MA2" s="18" t="s">
        <v>44</v>
      </c>
      <c r="MB2" s="18" t="s">
        <v>43</v>
      </c>
      <c r="MC2" s="12">
        <v>13</v>
      </c>
      <c r="MD2" s="18" t="s">
        <v>44</v>
      </c>
      <c r="ME2" s="18" t="s">
        <v>44</v>
      </c>
      <c r="MF2" s="18" t="s">
        <v>44</v>
      </c>
      <c r="MG2" s="18" t="s">
        <v>44</v>
      </c>
      <c r="MH2" s="18" t="s">
        <v>44</v>
      </c>
      <c r="MI2" s="18" t="s">
        <v>44</v>
      </c>
      <c r="MJ2" s="18" t="s">
        <v>44</v>
      </c>
      <c r="MK2" s="18" t="s">
        <v>44</v>
      </c>
      <c r="ML2" s="18" t="s">
        <v>44</v>
      </c>
      <c r="MM2" s="18" t="s">
        <v>44</v>
      </c>
      <c r="MN2" s="18" t="s">
        <v>44</v>
      </c>
      <c r="MO2" s="18" t="s">
        <v>44</v>
      </c>
      <c r="MP2" s="18" t="s">
        <v>44</v>
      </c>
      <c r="MQ2" s="18" t="s">
        <v>44</v>
      </c>
      <c r="MR2" s="18" t="s">
        <v>44</v>
      </c>
      <c r="MS2" s="18" t="s">
        <v>44</v>
      </c>
      <c r="MT2" s="18" t="s">
        <v>44</v>
      </c>
      <c r="MU2" s="18" t="s">
        <v>44</v>
      </c>
      <c r="MV2" s="18" t="s">
        <v>44</v>
      </c>
      <c r="MW2" s="18" t="s">
        <v>44</v>
      </c>
      <c r="MX2" s="18" t="s">
        <v>44</v>
      </c>
      <c r="MY2" s="18" t="s">
        <v>44</v>
      </c>
      <c r="MZ2" s="18" t="s">
        <v>44</v>
      </c>
      <c r="NA2" s="18" t="s">
        <v>44</v>
      </c>
      <c r="NB2" s="18" t="s">
        <v>44</v>
      </c>
      <c r="NC2" s="18" t="s">
        <v>44</v>
      </c>
      <c r="ND2" s="18" t="s">
        <v>43</v>
      </c>
      <c r="NE2" s="12">
        <v>14</v>
      </c>
      <c r="NF2" s="18" t="s">
        <v>44</v>
      </c>
      <c r="NG2" s="18" t="s">
        <v>44</v>
      </c>
      <c r="NH2" s="18" t="s">
        <v>44</v>
      </c>
      <c r="NI2" s="18" t="s">
        <v>44</v>
      </c>
      <c r="NJ2" s="18" t="s">
        <v>44</v>
      </c>
      <c r="NK2" s="18" t="s">
        <v>44</v>
      </c>
      <c r="NL2" s="18" t="s">
        <v>44</v>
      </c>
      <c r="NM2" s="18" t="s">
        <v>44</v>
      </c>
      <c r="NN2" s="18" t="s">
        <v>44</v>
      </c>
      <c r="NO2" s="18" t="s">
        <v>44</v>
      </c>
      <c r="NP2" s="18" t="s">
        <v>44</v>
      </c>
      <c r="NQ2" s="18" t="s">
        <v>44</v>
      </c>
      <c r="NR2" s="18" t="s">
        <v>44</v>
      </c>
      <c r="NS2" s="18" t="s">
        <v>44</v>
      </c>
      <c r="NT2" s="18" t="s">
        <v>44</v>
      </c>
      <c r="NU2" s="18" t="s">
        <v>44</v>
      </c>
      <c r="NV2" s="18" t="s">
        <v>44</v>
      </c>
      <c r="NW2" s="18" t="s">
        <v>44</v>
      </c>
      <c r="NX2" s="18" t="s">
        <v>44</v>
      </c>
      <c r="NY2" s="18" t="s">
        <v>44</v>
      </c>
      <c r="NZ2" s="18" t="s">
        <v>44</v>
      </c>
      <c r="OA2" s="18" t="s">
        <v>44</v>
      </c>
      <c r="OB2" s="18" t="s">
        <v>44</v>
      </c>
      <c r="OC2" s="18" t="s">
        <v>44</v>
      </c>
      <c r="OD2" s="18" t="s">
        <v>44</v>
      </c>
      <c r="OE2" s="18" t="s">
        <v>44</v>
      </c>
      <c r="OF2" s="18" t="s">
        <v>43</v>
      </c>
      <c r="OG2" s="12">
        <v>15</v>
      </c>
      <c r="OH2" s="18" t="s">
        <v>44</v>
      </c>
      <c r="OI2" s="18" t="s">
        <v>44</v>
      </c>
      <c r="OJ2" s="18" t="s">
        <v>44</v>
      </c>
      <c r="OK2" s="18" t="s">
        <v>44</v>
      </c>
      <c r="OL2" s="18" t="s">
        <v>44</v>
      </c>
      <c r="OM2" s="18" t="s">
        <v>44</v>
      </c>
      <c r="ON2" s="18" t="s">
        <v>44</v>
      </c>
      <c r="OO2" s="18" t="s">
        <v>44</v>
      </c>
      <c r="OP2" s="18" t="s">
        <v>44</v>
      </c>
      <c r="OQ2" s="18" t="s">
        <v>44</v>
      </c>
      <c r="OR2" s="18" t="s">
        <v>44</v>
      </c>
      <c r="OS2" s="18" t="s">
        <v>44</v>
      </c>
      <c r="OT2" s="18" t="s">
        <v>44</v>
      </c>
      <c r="OU2" s="18" t="s">
        <v>44</v>
      </c>
      <c r="OV2" s="18" t="s">
        <v>44</v>
      </c>
      <c r="OW2" s="18" t="s">
        <v>44</v>
      </c>
      <c r="OX2" s="18" t="s">
        <v>44</v>
      </c>
      <c r="OY2" s="18" t="s">
        <v>44</v>
      </c>
      <c r="OZ2" s="18" t="s">
        <v>44</v>
      </c>
      <c r="PA2" s="18" t="s">
        <v>44</v>
      </c>
      <c r="PB2" s="18" t="s">
        <v>44</v>
      </c>
      <c r="PC2" s="18" t="s">
        <v>44</v>
      </c>
      <c r="PD2" s="18" t="s">
        <v>44</v>
      </c>
      <c r="PE2" s="18" t="s">
        <v>44</v>
      </c>
      <c r="PF2" s="18" t="s">
        <v>44</v>
      </c>
      <c r="PG2" s="18" t="s">
        <v>44</v>
      </c>
      <c r="PH2" s="18" t="s">
        <v>43</v>
      </c>
      <c r="PI2" s="12">
        <v>16</v>
      </c>
      <c r="PJ2" s="18" t="s">
        <v>44</v>
      </c>
      <c r="PK2" s="18" t="s">
        <v>44</v>
      </c>
      <c r="PL2" s="18" t="s">
        <v>44</v>
      </c>
      <c r="PM2" s="18" t="s">
        <v>44</v>
      </c>
      <c r="PN2" s="18" t="s">
        <v>44</v>
      </c>
      <c r="PO2" s="18" t="s">
        <v>44</v>
      </c>
      <c r="PP2" s="18" t="s">
        <v>44</v>
      </c>
      <c r="PQ2" s="18" t="s">
        <v>44</v>
      </c>
      <c r="PR2" s="18" t="s">
        <v>44</v>
      </c>
      <c r="PS2" s="18" t="s">
        <v>44</v>
      </c>
      <c r="PT2" s="18" t="s">
        <v>44</v>
      </c>
      <c r="PU2" s="18" t="s">
        <v>44</v>
      </c>
      <c r="PV2" s="18" t="s">
        <v>44</v>
      </c>
      <c r="PW2" s="18" t="s">
        <v>44</v>
      </c>
      <c r="PX2" s="18" t="s">
        <v>44</v>
      </c>
      <c r="PY2" s="18" t="s">
        <v>44</v>
      </c>
      <c r="PZ2" s="18" t="s">
        <v>44</v>
      </c>
      <c r="QA2" s="18" t="s">
        <v>44</v>
      </c>
      <c r="QB2" s="18" t="s">
        <v>44</v>
      </c>
      <c r="QC2" s="18" t="s">
        <v>44</v>
      </c>
      <c r="QD2" s="18" t="s">
        <v>44</v>
      </c>
      <c r="QE2" s="18" t="s">
        <v>44</v>
      </c>
      <c r="QF2" s="18" t="s">
        <v>44</v>
      </c>
      <c r="QG2" s="18" t="s">
        <v>44</v>
      </c>
      <c r="QH2" s="18" t="s">
        <v>44</v>
      </c>
      <c r="QI2" s="18" t="s">
        <v>44</v>
      </c>
      <c r="QJ2" s="18" t="s">
        <v>43</v>
      </c>
      <c r="QK2" s="12">
        <v>17</v>
      </c>
      <c r="QL2" s="18" t="s">
        <v>44</v>
      </c>
      <c r="QM2" s="18" t="s">
        <v>44</v>
      </c>
      <c r="QN2" s="18" t="s">
        <v>44</v>
      </c>
      <c r="QO2" s="18" t="s">
        <v>44</v>
      </c>
      <c r="QP2" s="18" t="s">
        <v>44</v>
      </c>
      <c r="QQ2" s="18" t="s">
        <v>44</v>
      </c>
      <c r="QR2" s="18" t="s">
        <v>44</v>
      </c>
      <c r="QS2" s="18" t="s">
        <v>44</v>
      </c>
      <c r="QT2" s="18" t="s">
        <v>44</v>
      </c>
      <c r="QU2" s="18" t="s">
        <v>44</v>
      </c>
      <c r="QV2" s="18" t="s">
        <v>44</v>
      </c>
      <c r="QW2" s="18" t="s">
        <v>44</v>
      </c>
      <c r="QX2" s="18" t="s">
        <v>44</v>
      </c>
      <c r="QY2" s="18" t="s">
        <v>44</v>
      </c>
      <c r="QZ2" s="18" t="s">
        <v>44</v>
      </c>
      <c r="RA2" s="18" t="s">
        <v>44</v>
      </c>
      <c r="RB2" s="18" t="s">
        <v>44</v>
      </c>
      <c r="RC2" s="18" t="s">
        <v>44</v>
      </c>
      <c r="RD2" s="18" t="s">
        <v>44</v>
      </c>
      <c r="RE2" s="18" t="s">
        <v>44</v>
      </c>
      <c r="RF2" s="18" t="s">
        <v>44</v>
      </c>
      <c r="RG2" s="18" t="s">
        <v>44</v>
      </c>
      <c r="RH2" s="18" t="s">
        <v>44</v>
      </c>
      <c r="RI2" s="18" t="s">
        <v>44</v>
      </c>
      <c r="RJ2" s="18" t="s">
        <v>44</v>
      </c>
      <c r="RK2" s="18" t="s">
        <v>44</v>
      </c>
      <c r="RL2" s="18" t="s">
        <v>43</v>
      </c>
      <c r="RM2" s="12">
        <v>18</v>
      </c>
      <c r="RN2" s="18" t="s">
        <v>44</v>
      </c>
      <c r="RO2" s="18" t="s">
        <v>44</v>
      </c>
      <c r="RP2" s="18" t="s">
        <v>44</v>
      </c>
      <c r="RQ2" s="18" t="s">
        <v>44</v>
      </c>
      <c r="RR2" s="18" t="s">
        <v>44</v>
      </c>
      <c r="RS2" s="18" t="s">
        <v>44</v>
      </c>
      <c r="RT2" s="18" t="s">
        <v>44</v>
      </c>
      <c r="RU2" s="18" t="s">
        <v>44</v>
      </c>
      <c r="RV2" s="18" t="s">
        <v>44</v>
      </c>
      <c r="RW2" s="18" t="s">
        <v>44</v>
      </c>
      <c r="RX2" s="18" t="s">
        <v>44</v>
      </c>
      <c r="RY2" s="18" t="s">
        <v>44</v>
      </c>
      <c r="RZ2" s="18" t="s">
        <v>44</v>
      </c>
      <c r="SA2" s="18" t="s">
        <v>44</v>
      </c>
      <c r="SB2" s="18" t="s">
        <v>44</v>
      </c>
      <c r="SC2" s="18" t="s">
        <v>44</v>
      </c>
      <c r="SD2" s="18" t="s">
        <v>44</v>
      </c>
      <c r="SE2" s="18" t="s">
        <v>44</v>
      </c>
      <c r="SF2" s="18" t="s">
        <v>44</v>
      </c>
      <c r="SG2" s="18" t="s">
        <v>44</v>
      </c>
      <c r="SH2" s="18" t="s">
        <v>44</v>
      </c>
      <c r="SI2" s="18" t="s">
        <v>44</v>
      </c>
      <c r="SJ2" s="18" t="s">
        <v>44</v>
      </c>
      <c r="SK2" s="18" t="s">
        <v>44</v>
      </c>
      <c r="SL2" s="18" t="s">
        <v>44</v>
      </c>
      <c r="SM2" s="18" t="s">
        <v>44</v>
      </c>
      <c r="SN2" s="18" t="s">
        <v>43</v>
      </c>
      <c r="SO2" s="12">
        <v>19</v>
      </c>
      <c r="SP2" s="18" t="s">
        <v>44</v>
      </c>
      <c r="SQ2" s="18" t="s">
        <v>44</v>
      </c>
      <c r="SR2" s="18" t="s">
        <v>44</v>
      </c>
      <c r="SS2" s="18" t="s">
        <v>44</v>
      </c>
      <c r="ST2" s="18" t="s">
        <v>44</v>
      </c>
      <c r="SU2" s="18" t="s">
        <v>44</v>
      </c>
      <c r="SV2" s="18" t="s">
        <v>44</v>
      </c>
      <c r="SW2" s="18" t="s">
        <v>44</v>
      </c>
      <c r="SX2" s="18" t="s">
        <v>44</v>
      </c>
      <c r="SY2" s="18" t="s">
        <v>44</v>
      </c>
      <c r="SZ2" s="18" t="s">
        <v>44</v>
      </c>
      <c r="TA2" s="18" t="s">
        <v>44</v>
      </c>
      <c r="TB2" s="18" t="s">
        <v>44</v>
      </c>
      <c r="TC2" s="18" t="s">
        <v>44</v>
      </c>
      <c r="TD2" s="18" t="s">
        <v>44</v>
      </c>
      <c r="TE2" s="18" t="s">
        <v>44</v>
      </c>
      <c r="TF2" s="18" t="s">
        <v>44</v>
      </c>
      <c r="TG2" s="18" t="s">
        <v>44</v>
      </c>
      <c r="TH2" s="18" t="s">
        <v>44</v>
      </c>
      <c r="TI2" s="18" t="s">
        <v>44</v>
      </c>
      <c r="TJ2" s="18" t="s">
        <v>44</v>
      </c>
      <c r="TK2" s="18" t="s">
        <v>44</v>
      </c>
      <c r="TL2" s="18" t="s">
        <v>44</v>
      </c>
      <c r="TM2" s="18" t="s">
        <v>44</v>
      </c>
      <c r="TN2" s="18" t="s">
        <v>44</v>
      </c>
      <c r="TO2" s="18" t="s">
        <v>44</v>
      </c>
      <c r="TP2" s="18" t="s">
        <v>43</v>
      </c>
      <c r="TQ2" s="12">
        <v>20</v>
      </c>
      <c r="TR2" s="18" t="s">
        <v>44</v>
      </c>
      <c r="TS2" s="18" t="s">
        <v>44</v>
      </c>
      <c r="TT2" s="18" t="s">
        <v>44</v>
      </c>
      <c r="TU2" s="18" t="s">
        <v>44</v>
      </c>
      <c r="TV2" s="18" t="s">
        <v>44</v>
      </c>
      <c r="TW2" s="18" t="s">
        <v>44</v>
      </c>
      <c r="TX2" s="18" t="s">
        <v>44</v>
      </c>
      <c r="TY2" s="18" t="s">
        <v>44</v>
      </c>
      <c r="TZ2" s="18" t="s">
        <v>44</v>
      </c>
      <c r="UA2" s="18" t="s">
        <v>44</v>
      </c>
      <c r="UB2" s="18" t="s">
        <v>44</v>
      </c>
      <c r="UC2" s="18" t="s">
        <v>44</v>
      </c>
      <c r="UD2" s="18" t="s">
        <v>44</v>
      </c>
      <c r="UE2" s="18" t="s">
        <v>44</v>
      </c>
      <c r="UF2" s="18" t="s">
        <v>44</v>
      </c>
      <c r="UG2" s="18" t="s">
        <v>44</v>
      </c>
      <c r="UH2" s="18" t="s">
        <v>44</v>
      </c>
      <c r="UI2" s="18" t="s">
        <v>44</v>
      </c>
      <c r="UJ2" s="18" t="s">
        <v>44</v>
      </c>
      <c r="UK2" s="18" t="s">
        <v>44</v>
      </c>
      <c r="UL2" s="18" t="s">
        <v>44</v>
      </c>
      <c r="UM2" s="18" t="s">
        <v>44</v>
      </c>
      <c r="UN2" s="18" t="s">
        <v>44</v>
      </c>
      <c r="UO2" s="18" t="s">
        <v>44</v>
      </c>
      <c r="UP2" s="18" t="s">
        <v>44</v>
      </c>
      <c r="UQ2" s="18" t="s">
        <v>44</v>
      </c>
      <c r="UR2" s="18" t="s">
        <v>43</v>
      </c>
      <c r="US2" s="12">
        <v>21</v>
      </c>
      <c r="UT2" s="18" t="s">
        <v>44</v>
      </c>
      <c r="UU2" s="18" t="s">
        <v>44</v>
      </c>
      <c r="UV2" s="18" t="s">
        <v>44</v>
      </c>
      <c r="UW2" s="18" t="s">
        <v>44</v>
      </c>
      <c r="UX2" s="18" t="s">
        <v>44</v>
      </c>
      <c r="UY2" s="18" t="s">
        <v>44</v>
      </c>
      <c r="UZ2" s="18" t="s">
        <v>44</v>
      </c>
      <c r="VA2" s="18" t="s">
        <v>44</v>
      </c>
      <c r="VB2" s="18" t="s">
        <v>44</v>
      </c>
      <c r="VC2" s="18" t="s">
        <v>44</v>
      </c>
      <c r="VD2" s="18" t="s">
        <v>44</v>
      </c>
      <c r="VE2" s="18" t="s">
        <v>44</v>
      </c>
      <c r="VF2" s="18" t="s">
        <v>44</v>
      </c>
      <c r="VG2" s="18" t="s">
        <v>44</v>
      </c>
      <c r="VH2" s="18" t="s">
        <v>44</v>
      </c>
      <c r="VI2" s="18" t="s">
        <v>44</v>
      </c>
      <c r="VJ2" s="18" t="s">
        <v>44</v>
      </c>
      <c r="VK2" s="18" t="s">
        <v>44</v>
      </c>
      <c r="VL2" s="18" t="s">
        <v>44</v>
      </c>
      <c r="VM2" s="18" t="s">
        <v>44</v>
      </c>
      <c r="VN2" s="18" t="s">
        <v>44</v>
      </c>
      <c r="VO2" s="18" t="s">
        <v>44</v>
      </c>
      <c r="VP2" s="18" t="s">
        <v>44</v>
      </c>
      <c r="VQ2" s="18" t="s">
        <v>44</v>
      </c>
      <c r="VR2" s="18" t="s">
        <v>44</v>
      </c>
      <c r="VS2" s="18" t="s">
        <v>44</v>
      </c>
      <c r="VT2" s="18" t="s">
        <v>43</v>
      </c>
      <c r="VU2" s="12">
        <v>22</v>
      </c>
      <c r="VV2" s="18" t="s">
        <v>44</v>
      </c>
      <c r="VW2" s="18" t="s">
        <v>44</v>
      </c>
      <c r="VX2" s="18" t="s">
        <v>44</v>
      </c>
      <c r="VY2" s="18" t="s">
        <v>44</v>
      </c>
      <c r="VZ2" s="18" t="s">
        <v>44</v>
      </c>
      <c r="WA2" s="18" t="s">
        <v>44</v>
      </c>
      <c r="WB2" s="18" t="s">
        <v>44</v>
      </c>
      <c r="WC2" s="18" t="s">
        <v>44</v>
      </c>
      <c r="WD2" s="18" t="s">
        <v>44</v>
      </c>
      <c r="WE2" s="18" t="s">
        <v>44</v>
      </c>
      <c r="WF2" s="18" t="s">
        <v>44</v>
      </c>
      <c r="WG2" s="18" t="s">
        <v>44</v>
      </c>
      <c r="WH2" s="18" t="s">
        <v>44</v>
      </c>
      <c r="WI2" s="18" t="s">
        <v>44</v>
      </c>
      <c r="WJ2" s="18" t="s">
        <v>44</v>
      </c>
      <c r="WK2" s="18" t="s">
        <v>44</v>
      </c>
      <c r="WL2" s="18" t="s">
        <v>44</v>
      </c>
      <c r="WM2" s="18" t="s">
        <v>44</v>
      </c>
      <c r="WN2" s="18" t="s">
        <v>44</v>
      </c>
      <c r="WO2" s="18" t="s">
        <v>44</v>
      </c>
      <c r="WP2" s="18" t="s">
        <v>44</v>
      </c>
      <c r="WQ2" s="18" t="s">
        <v>44</v>
      </c>
      <c r="WR2" s="18" t="s">
        <v>44</v>
      </c>
      <c r="WS2" s="18" t="s">
        <v>44</v>
      </c>
      <c r="WT2" s="18" t="s">
        <v>44</v>
      </c>
      <c r="WU2" s="18" t="s">
        <v>44</v>
      </c>
      <c r="WV2" s="18" t="s">
        <v>43</v>
      </c>
      <c r="WW2" s="12">
        <v>23</v>
      </c>
      <c r="WX2" s="18" t="s">
        <v>44</v>
      </c>
      <c r="WY2" s="18" t="s">
        <v>44</v>
      </c>
      <c r="WZ2" s="18" t="s">
        <v>44</v>
      </c>
      <c r="XA2" s="18" t="s">
        <v>44</v>
      </c>
      <c r="XB2" s="18" t="s">
        <v>44</v>
      </c>
      <c r="XC2" s="18" t="s">
        <v>44</v>
      </c>
      <c r="XD2" s="18" t="s">
        <v>44</v>
      </c>
      <c r="XE2" s="18" t="s">
        <v>44</v>
      </c>
      <c r="XF2" s="18" t="s">
        <v>44</v>
      </c>
      <c r="XG2" s="18" t="s">
        <v>44</v>
      </c>
      <c r="XH2" s="18" t="s">
        <v>44</v>
      </c>
      <c r="XI2" s="18" t="s">
        <v>44</v>
      </c>
      <c r="XJ2" s="18" t="s">
        <v>44</v>
      </c>
      <c r="XK2" s="18" t="s">
        <v>44</v>
      </c>
      <c r="XL2" s="18" t="s">
        <v>44</v>
      </c>
      <c r="XM2" s="18" t="s">
        <v>44</v>
      </c>
      <c r="XN2" s="18" t="s">
        <v>44</v>
      </c>
      <c r="XO2" s="18" t="s">
        <v>44</v>
      </c>
      <c r="XP2" s="18" t="s">
        <v>44</v>
      </c>
      <c r="XQ2" s="18" t="s">
        <v>44</v>
      </c>
      <c r="XR2" s="18" t="s">
        <v>44</v>
      </c>
      <c r="XS2" s="18" t="s">
        <v>44</v>
      </c>
      <c r="XT2" s="18" t="s">
        <v>44</v>
      </c>
      <c r="XU2" s="18" t="s">
        <v>44</v>
      </c>
      <c r="XV2" s="18" t="s">
        <v>44</v>
      </c>
      <c r="XW2" s="18" t="s">
        <v>44</v>
      </c>
      <c r="XX2" s="18" t="s">
        <v>43</v>
      </c>
      <c r="XY2" s="12">
        <v>24</v>
      </c>
      <c r="XZ2" s="18" t="s">
        <v>44</v>
      </c>
      <c r="YA2" s="18" t="s">
        <v>44</v>
      </c>
      <c r="YB2" s="18" t="s">
        <v>44</v>
      </c>
      <c r="YC2" s="18" t="s">
        <v>44</v>
      </c>
      <c r="YD2" s="18" t="s">
        <v>44</v>
      </c>
      <c r="YE2" s="18" t="s">
        <v>44</v>
      </c>
      <c r="YF2" s="18" t="s">
        <v>44</v>
      </c>
      <c r="YG2" s="18" t="s">
        <v>44</v>
      </c>
      <c r="YH2" s="18" t="s">
        <v>44</v>
      </c>
      <c r="YI2" s="18" t="s">
        <v>44</v>
      </c>
      <c r="YJ2" s="18" t="s">
        <v>44</v>
      </c>
      <c r="YK2" s="18" t="s">
        <v>44</v>
      </c>
      <c r="YL2" s="18" t="s">
        <v>44</v>
      </c>
      <c r="YM2" s="18" t="s">
        <v>44</v>
      </c>
      <c r="YN2" s="18" t="s">
        <v>44</v>
      </c>
      <c r="YO2" s="18" t="s">
        <v>44</v>
      </c>
      <c r="YP2" s="18" t="s">
        <v>44</v>
      </c>
      <c r="YQ2" s="18" t="s">
        <v>44</v>
      </c>
      <c r="YR2" s="18" t="s">
        <v>44</v>
      </c>
      <c r="YS2" s="18" t="s">
        <v>44</v>
      </c>
      <c r="YT2" s="18" t="s">
        <v>44</v>
      </c>
      <c r="YU2" s="18" t="s">
        <v>44</v>
      </c>
      <c r="YV2" s="18" t="s">
        <v>44</v>
      </c>
      <c r="YW2" s="18" t="s">
        <v>44</v>
      </c>
      <c r="YX2" s="18" t="s">
        <v>44</v>
      </c>
      <c r="YY2" s="18" t="s">
        <v>44</v>
      </c>
      <c r="YZ2" s="18" t="s">
        <v>43</v>
      </c>
      <c r="ZA2" s="12">
        <v>25</v>
      </c>
      <c r="ZB2" s="18" t="s">
        <v>44</v>
      </c>
      <c r="ZC2" s="18" t="s">
        <v>44</v>
      </c>
      <c r="ZD2" s="18" t="s">
        <v>44</v>
      </c>
      <c r="ZE2" s="18" t="s">
        <v>44</v>
      </c>
      <c r="ZF2" s="18" t="s">
        <v>44</v>
      </c>
      <c r="ZG2" s="18" t="s">
        <v>44</v>
      </c>
      <c r="ZH2" s="18" t="s">
        <v>44</v>
      </c>
      <c r="ZI2" s="18" t="s">
        <v>44</v>
      </c>
      <c r="ZJ2" s="18" t="s">
        <v>44</v>
      </c>
      <c r="ZK2" s="18" t="s">
        <v>44</v>
      </c>
      <c r="ZL2" s="18" t="s">
        <v>44</v>
      </c>
      <c r="ZM2" s="18" t="s">
        <v>44</v>
      </c>
      <c r="ZN2" s="18" t="s">
        <v>44</v>
      </c>
      <c r="ZO2" s="18" t="s">
        <v>44</v>
      </c>
      <c r="ZP2" s="18" t="s">
        <v>44</v>
      </c>
      <c r="ZQ2" s="18" t="s">
        <v>44</v>
      </c>
      <c r="ZR2" s="18" t="s">
        <v>44</v>
      </c>
      <c r="ZS2" s="18" t="s">
        <v>44</v>
      </c>
      <c r="ZT2" s="18" t="s">
        <v>44</v>
      </c>
      <c r="ZU2" s="18" t="s">
        <v>44</v>
      </c>
      <c r="ZV2" s="18" t="s">
        <v>44</v>
      </c>
      <c r="ZW2" s="18" t="s">
        <v>44</v>
      </c>
      <c r="ZX2" s="18" t="s">
        <v>44</v>
      </c>
      <c r="ZY2" s="18" t="s">
        <v>44</v>
      </c>
      <c r="ZZ2" s="18" t="s">
        <v>44</v>
      </c>
      <c r="AAA2" s="18" t="s">
        <v>44</v>
      </c>
      <c r="AAB2" s="18" t="s">
        <v>43</v>
      </c>
      <c r="AAC2" s="12">
        <v>26</v>
      </c>
      <c r="AAD2" s="18" t="s">
        <v>44</v>
      </c>
      <c r="AAE2" s="18" t="s">
        <v>44</v>
      </c>
      <c r="AAF2" s="18" t="s">
        <v>44</v>
      </c>
      <c r="AAG2" s="18" t="s">
        <v>44</v>
      </c>
      <c r="AAH2" s="18" t="s">
        <v>44</v>
      </c>
      <c r="AAI2" s="18" t="s">
        <v>44</v>
      </c>
      <c r="AAJ2" s="18" t="s">
        <v>44</v>
      </c>
      <c r="AAK2" s="18" t="s">
        <v>44</v>
      </c>
      <c r="AAL2" s="18" t="s">
        <v>44</v>
      </c>
      <c r="AAM2" s="18" t="s">
        <v>44</v>
      </c>
      <c r="AAN2" s="18" t="s">
        <v>44</v>
      </c>
      <c r="AAO2" s="18" t="s">
        <v>44</v>
      </c>
      <c r="AAP2" s="18" t="s">
        <v>44</v>
      </c>
      <c r="AAQ2" s="18" t="s">
        <v>44</v>
      </c>
      <c r="AAR2" s="18" t="s">
        <v>44</v>
      </c>
      <c r="AAS2" s="18" t="s">
        <v>44</v>
      </c>
      <c r="AAT2" s="18" t="s">
        <v>44</v>
      </c>
      <c r="AAU2" s="18" t="s">
        <v>44</v>
      </c>
      <c r="AAV2" s="18" t="s">
        <v>44</v>
      </c>
      <c r="AAW2" s="18" t="s">
        <v>44</v>
      </c>
      <c r="AAX2" s="18" t="s">
        <v>44</v>
      </c>
      <c r="AAY2" s="18" t="s">
        <v>44</v>
      </c>
      <c r="AAZ2" s="18" t="s">
        <v>44</v>
      </c>
      <c r="ABA2" s="18" t="s">
        <v>44</v>
      </c>
      <c r="ABB2" s="18" t="s">
        <v>44</v>
      </c>
      <c r="ABC2" s="18" t="s">
        <v>44</v>
      </c>
      <c r="ABD2" s="18" t="s">
        <v>43</v>
      </c>
      <c r="ABE2" s="12">
        <v>27</v>
      </c>
      <c r="ABF2" s="18" t="s">
        <v>44</v>
      </c>
      <c r="ABG2" s="18" t="s">
        <v>44</v>
      </c>
      <c r="ABH2" s="18" t="s">
        <v>44</v>
      </c>
      <c r="ABI2" s="18" t="s">
        <v>44</v>
      </c>
      <c r="ABJ2" s="18" t="s">
        <v>44</v>
      </c>
      <c r="ABK2" s="18" t="s">
        <v>44</v>
      </c>
      <c r="ABL2" s="18" t="s">
        <v>44</v>
      </c>
      <c r="ABM2" s="18" t="s">
        <v>44</v>
      </c>
      <c r="ABN2" s="18" t="s">
        <v>44</v>
      </c>
      <c r="ABO2" s="18" t="s">
        <v>44</v>
      </c>
      <c r="ABP2" s="18" t="s">
        <v>44</v>
      </c>
      <c r="ABQ2" s="18" t="s">
        <v>44</v>
      </c>
      <c r="ABR2" s="18" t="s">
        <v>44</v>
      </c>
      <c r="ABS2" s="18" t="s">
        <v>44</v>
      </c>
      <c r="ABT2" s="18" t="s">
        <v>44</v>
      </c>
      <c r="ABU2" s="18" t="s">
        <v>44</v>
      </c>
      <c r="ABV2" s="18" t="s">
        <v>44</v>
      </c>
      <c r="ABW2" s="18" t="s">
        <v>44</v>
      </c>
      <c r="ABX2" s="18" t="s">
        <v>44</v>
      </c>
      <c r="ABY2" s="18" t="s">
        <v>44</v>
      </c>
      <c r="ABZ2" s="18" t="s">
        <v>44</v>
      </c>
      <c r="ACA2" s="18" t="s">
        <v>44</v>
      </c>
      <c r="ACB2" s="18" t="s">
        <v>44</v>
      </c>
      <c r="ACC2" s="18" t="s">
        <v>44</v>
      </c>
      <c r="ACD2" s="18" t="s">
        <v>44</v>
      </c>
      <c r="ACE2" s="18" t="s">
        <v>44</v>
      </c>
      <c r="ACF2" s="18" t="s">
        <v>43</v>
      </c>
      <c r="ACG2" s="12">
        <v>28</v>
      </c>
      <c r="ACH2" s="18" t="s">
        <v>44</v>
      </c>
      <c r="ACI2" s="18" t="s">
        <v>44</v>
      </c>
      <c r="ACJ2" s="18" t="s">
        <v>44</v>
      </c>
      <c r="ACK2" s="18" t="s">
        <v>44</v>
      </c>
      <c r="ACL2" s="18" t="s">
        <v>44</v>
      </c>
      <c r="ACM2" s="18" t="s">
        <v>44</v>
      </c>
      <c r="ACN2" s="18" t="s">
        <v>44</v>
      </c>
      <c r="ACO2" s="18" t="s">
        <v>44</v>
      </c>
      <c r="ACP2" s="18" t="s">
        <v>44</v>
      </c>
      <c r="ACQ2" s="18" t="s">
        <v>44</v>
      </c>
      <c r="ACR2" s="18" t="s">
        <v>44</v>
      </c>
      <c r="ACS2" s="18" t="s">
        <v>44</v>
      </c>
      <c r="ACT2" s="18" t="s">
        <v>44</v>
      </c>
      <c r="ACU2" s="18" t="s">
        <v>44</v>
      </c>
      <c r="ACV2" s="18" t="s">
        <v>44</v>
      </c>
      <c r="ACW2" s="18" t="s">
        <v>44</v>
      </c>
      <c r="ACX2" s="18" t="s">
        <v>44</v>
      </c>
      <c r="ACY2" s="18" t="s">
        <v>44</v>
      </c>
      <c r="ACZ2" s="18" t="s">
        <v>44</v>
      </c>
      <c r="ADA2" s="18" t="s">
        <v>44</v>
      </c>
      <c r="ADB2" s="18" t="s">
        <v>44</v>
      </c>
      <c r="ADC2" s="18" t="s">
        <v>44</v>
      </c>
      <c r="ADD2" s="18" t="s">
        <v>44</v>
      </c>
      <c r="ADE2" s="18" t="s">
        <v>44</v>
      </c>
      <c r="ADF2" s="18" t="s">
        <v>44</v>
      </c>
      <c r="ADG2" s="18" t="s">
        <v>44</v>
      </c>
      <c r="ADH2" s="18" t="s">
        <v>43</v>
      </c>
      <c r="ADI2" s="12">
        <v>29</v>
      </c>
      <c r="ADJ2" s="18" t="s">
        <v>44</v>
      </c>
      <c r="ADK2" s="18" t="s">
        <v>44</v>
      </c>
      <c r="ADL2" s="18" t="s">
        <v>44</v>
      </c>
      <c r="ADM2" s="18" t="s">
        <v>44</v>
      </c>
      <c r="ADN2" s="18" t="s">
        <v>44</v>
      </c>
      <c r="ADO2" s="18" t="s">
        <v>44</v>
      </c>
      <c r="ADP2" s="18" t="s">
        <v>44</v>
      </c>
      <c r="ADQ2" s="18" t="s">
        <v>44</v>
      </c>
      <c r="ADR2" s="18" t="s">
        <v>44</v>
      </c>
      <c r="ADS2" s="18" t="s">
        <v>44</v>
      </c>
      <c r="ADT2" s="18" t="s">
        <v>44</v>
      </c>
      <c r="ADU2" s="18" t="s">
        <v>44</v>
      </c>
      <c r="ADV2" s="18" t="s">
        <v>44</v>
      </c>
      <c r="ADW2" s="18" t="s">
        <v>44</v>
      </c>
      <c r="ADX2" s="18" t="s">
        <v>44</v>
      </c>
      <c r="ADY2" s="18" t="s">
        <v>44</v>
      </c>
      <c r="ADZ2" s="18" t="s">
        <v>44</v>
      </c>
      <c r="AEA2" s="18" t="s">
        <v>44</v>
      </c>
      <c r="AEB2" s="18" t="s">
        <v>44</v>
      </c>
      <c r="AEC2" s="18" t="s">
        <v>44</v>
      </c>
      <c r="AED2" s="18" t="s">
        <v>44</v>
      </c>
      <c r="AEE2" s="18" t="s">
        <v>44</v>
      </c>
      <c r="AEF2" s="18" t="s">
        <v>44</v>
      </c>
      <c r="AEG2" s="18" t="s">
        <v>44</v>
      </c>
      <c r="AEH2" s="18" t="s">
        <v>44</v>
      </c>
      <c r="AEI2" s="18" t="s">
        <v>44</v>
      </c>
      <c r="AEJ2" s="18" t="s">
        <v>43</v>
      </c>
      <c r="AEK2" s="12">
        <v>30</v>
      </c>
      <c r="AEL2" s="18" t="s">
        <v>44</v>
      </c>
      <c r="AEM2" s="18" t="s">
        <v>44</v>
      </c>
      <c r="AEN2" s="18" t="s">
        <v>44</v>
      </c>
      <c r="AEO2" s="18" t="s">
        <v>44</v>
      </c>
      <c r="AEP2" s="18" t="s">
        <v>44</v>
      </c>
      <c r="AEQ2" s="18" t="s">
        <v>44</v>
      </c>
      <c r="AER2" s="18" t="s">
        <v>44</v>
      </c>
      <c r="AES2" s="18" t="s">
        <v>44</v>
      </c>
      <c r="AET2" s="18" t="s">
        <v>44</v>
      </c>
      <c r="AEU2" s="18" t="s">
        <v>44</v>
      </c>
      <c r="AEV2" s="18" t="s">
        <v>44</v>
      </c>
      <c r="AEW2" s="18" t="s">
        <v>44</v>
      </c>
      <c r="AEX2" s="18" t="s">
        <v>44</v>
      </c>
      <c r="AEY2" s="18" t="s">
        <v>44</v>
      </c>
      <c r="AEZ2" s="18" t="s">
        <v>44</v>
      </c>
      <c r="AFA2" s="18" t="s">
        <v>44</v>
      </c>
      <c r="AFB2" s="18" t="s">
        <v>44</v>
      </c>
      <c r="AFC2" s="18" t="s">
        <v>44</v>
      </c>
      <c r="AFD2" s="18" t="s">
        <v>44</v>
      </c>
      <c r="AFE2" s="18" t="s">
        <v>44</v>
      </c>
      <c r="AFF2" s="18" t="s">
        <v>44</v>
      </c>
      <c r="AFG2" s="18" t="s">
        <v>44</v>
      </c>
      <c r="AFH2" s="18" t="s">
        <v>44</v>
      </c>
      <c r="AFI2" s="18" t="s">
        <v>44</v>
      </c>
      <c r="AFJ2" s="18" t="s">
        <v>44</v>
      </c>
      <c r="AFK2" s="18" t="s">
        <v>44</v>
      </c>
      <c r="AFL2" s="18" t="s">
        <v>43</v>
      </c>
      <c r="AFM2" s="12">
        <v>31</v>
      </c>
      <c r="AFN2" s="18" t="s">
        <v>44</v>
      </c>
      <c r="AFO2" s="18" t="s">
        <v>44</v>
      </c>
      <c r="AFP2" s="18" t="s">
        <v>44</v>
      </c>
      <c r="AFQ2" s="18" t="s">
        <v>44</v>
      </c>
      <c r="AFR2" s="18" t="s">
        <v>44</v>
      </c>
      <c r="AFS2" s="18" t="s">
        <v>44</v>
      </c>
      <c r="AFT2" s="18" t="s">
        <v>44</v>
      </c>
      <c r="AFU2" s="18" t="s">
        <v>44</v>
      </c>
      <c r="AFV2" s="18" t="s">
        <v>44</v>
      </c>
      <c r="AFW2" s="18" t="s">
        <v>44</v>
      </c>
      <c r="AFX2" s="18" t="s">
        <v>44</v>
      </c>
      <c r="AFY2" s="18" t="s">
        <v>44</v>
      </c>
      <c r="AFZ2" s="18" t="s">
        <v>44</v>
      </c>
      <c r="AGA2" s="18" t="s">
        <v>44</v>
      </c>
      <c r="AGB2" s="18" t="s">
        <v>44</v>
      </c>
      <c r="AGC2" s="18" t="s">
        <v>44</v>
      </c>
      <c r="AGD2" s="18" t="s">
        <v>44</v>
      </c>
      <c r="AGE2" s="18" t="s">
        <v>44</v>
      </c>
      <c r="AGF2" s="18" t="s">
        <v>44</v>
      </c>
      <c r="AGG2" s="18" t="s">
        <v>44</v>
      </c>
      <c r="AGH2" s="18" t="s">
        <v>44</v>
      </c>
      <c r="AGI2" s="18" t="s">
        <v>44</v>
      </c>
      <c r="AGJ2" s="18" t="s">
        <v>44</v>
      </c>
      <c r="AGK2" s="18" t="s">
        <v>44</v>
      </c>
      <c r="AGL2" s="18" t="s">
        <v>44</v>
      </c>
      <c r="AGM2" s="18" t="s">
        <v>44</v>
      </c>
      <c r="AGN2" s="18" t="s">
        <v>43</v>
      </c>
      <c r="AGO2" s="12">
        <v>32</v>
      </c>
      <c r="AGP2" s="18" t="s">
        <v>44</v>
      </c>
      <c r="AGQ2" s="18" t="s">
        <v>44</v>
      </c>
      <c r="AGR2" s="18" t="s">
        <v>44</v>
      </c>
      <c r="AGS2" s="18" t="s">
        <v>44</v>
      </c>
      <c r="AGT2" s="18" t="s">
        <v>44</v>
      </c>
      <c r="AGU2" s="18" t="s">
        <v>44</v>
      </c>
      <c r="AGV2" s="18" t="s">
        <v>44</v>
      </c>
      <c r="AGW2" s="18" t="s">
        <v>44</v>
      </c>
      <c r="AGX2" s="18" t="s">
        <v>44</v>
      </c>
      <c r="AGY2" s="18" t="s">
        <v>44</v>
      </c>
      <c r="AGZ2" s="18" t="s">
        <v>44</v>
      </c>
      <c r="AHA2" s="18" t="s">
        <v>44</v>
      </c>
      <c r="AHB2" s="18" t="s">
        <v>44</v>
      </c>
      <c r="AHC2" s="18" t="s">
        <v>44</v>
      </c>
      <c r="AHD2" s="18" t="s">
        <v>44</v>
      </c>
      <c r="AHE2" s="18" t="s">
        <v>44</v>
      </c>
      <c r="AHF2" s="18" t="s">
        <v>44</v>
      </c>
      <c r="AHG2" s="18" t="s">
        <v>44</v>
      </c>
      <c r="AHH2" s="18" t="s">
        <v>44</v>
      </c>
      <c r="AHI2" s="18" t="s">
        <v>44</v>
      </c>
      <c r="AHJ2" s="18" t="s">
        <v>44</v>
      </c>
      <c r="AHK2" s="18" t="s">
        <v>44</v>
      </c>
      <c r="AHL2" s="18" t="s">
        <v>44</v>
      </c>
      <c r="AHM2" s="18" t="s">
        <v>44</v>
      </c>
      <c r="AHN2" s="18" t="s">
        <v>44</v>
      </c>
      <c r="AHO2" s="18" t="s">
        <v>44</v>
      </c>
      <c r="AHP2" s="18" t="s">
        <v>43</v>
      </c>
      <c r="AHQ2" s="12">
        <v>33</v>
      </c>
      <c r="AHR2" s="18" t="s">
        <v>44</v>
      </c>
      <c r="AHS2" s="18" t="s">
        <v>44</v>
      </c>
      <c r="AHT2" s="18" t="s">
        <v>44</v>
      </c>
      <c r="AHU2" s="18" t="s">
        <v>44</v>
      </c>
      <c r="AHV2" s="18" t="s">
        <v>44</v>
      </c>
      <c r="AHW2" s="18" t="s">
        <v>44</v>
      </c>
      <c r="AHX2" s="18" t="s">
        <v>44</v>
      </c>
      <c r="AHY2" s="18" t="s">
        <v>44</v>
      </c>
      <c r="AHZ2" s="18" t="s">
        <v>44</v>
      </c>
      <c r="AIA2" s="18" t="s">
        <v>44</v>
      </c>
      <c r="AIB2" s="18" t="s">
        <v>44</v>
      </c>
      <c r="AIC2" s="18" t="s">
        <v>44</v>
      </c>
      <c r="AID2" s="18" t="s">
        <v>44</v>
      </c>
      <c r="AIE2" s="18" t="s">
        <v>44</v>
      </c>
      <c r="AIF2" s="18" t="s">
        <v>44</v>
      </c>
      <c r="AIG2" s="18" t="s">
        <v>44</v>
      </c>
      <c r="AIH2" s="18" t="s">
        <v>44</v>
      </c>
      <c r="AII2" s="18" t="s">
        <v>44</v>
      </c>
      <c r="AIJ2" s="18" t="s">
        <v>44</v>
      </c>
      <c r="AIK2" s="18" t="s">
        <v>44</v>
      </c>
      <c r="AIL2" s="18" t="s">
        <v>44</v>
      </c>
      <c r="AIM2" s="18" t="s">
        <v>44</v>
      </c>
      <c r="AIN2" s="18" t="s">
        <v>44</v>
      </c>
      <c r="AIO2" s="18" t="s">
        <v>44</v>
      </c>
      <c r="AIP2" s="18" t="s">
        <v>44</v>
      </c>
      <c r="AIQ2" s="18" t="s">
        <v>44</v>
      </c>
      <c r="AIR2" s="18" t="s">
        <v>43</v>
      </c>
      <c r="AIS2" s="12">
        <v>34</v>
      </c>
      <c r="AIT2" s="18" t="s">
        <v>44</v>
      </c>
      <c r="AIU2" s="18" t="s">
        <v>44</v>
      </c>
      <c r="AIV2" s="18" t="s">
        <v>44</v>
      </c>
      <c r="AIW2" s="18" t="s">
        <v>44</v>
      </c>
      <c r="AIX2" s="18" t="s">
        <v>44</v>
      </c>
      <c r="AIY2" s="18" t="s">
        <v>44</v>
      </c>
      <c r="AIZ2" s="18" t="s">
        <v>44</v>
      </c>
      <c r="AJA2" s="18" t="s">
        <v>44</v>
      </c>
      <c r="AJB2" s="18" t="s">
        <v>44</v>
      </c>
      <c r="AJC2" s="18" t="s">
        <v>44</v>
      </c>
      <c r="AJD2" s="18" t="s">
        <v>44</v>
      </c>
      <c r="AJE2" s="18" t="s">
        <v>44</v>
      </c>
      <c r="AJF2" s="18" t="s">
        <v>44</v>
      </c>
      <c r="AJG2" s="18" t="s">
        <v>44</v>
      </c>
      <c r="AJH2" s="18" t="s">
        <v>44</v>
      </c>
      <c r="AJI2" s="18" t="s">
        <v>44</v>
      </c>
      <c r="AJJ2" s="18" t="s">
        <v>44</v>
      </c>
      <c r="AJK2" s="18" t="s">
        <v>44</v>
      </c>
      <c r="AJL2" s="18" t="s">
        <v>44</v>
      </c>
      <c r="AJM2" s="18" t="s">
        <v>44</v>
      </c>
      <c r="AJN2" s="18" t="s">
        <v>44</v>
      </c>
      <c r="AJO2" s="18" t="s">
        <v>44</v>
      </c>
      <c r="AJP2" s="18" t="s">
        <v>44</v>
      </c>
      <c r="AJQ2" s="18" t="s">
        <v>44</v>
      </c>
      <c r="AJR2" s="18" t="s">
        <v>44</v>
      </c>
      <c r="AJS2" s="18" t="s">
        <v>44</v>
      </c>
      <c r="AJT2" s="18" t="s">
        <v>43</v>
      </c>
      <c r="AJU2" s="12">
        <v>35</v>
      </c>
      <c r="AJV2" s="18" t="s">
        <v>44</v>
      </c>
      <c r="AJW2" s="18" t="s">
        <v>44</v>
      </c>
      <c r="AJX2" s="18" t="s">
        <v>44</v>
      </c>
      <c r="AJY2" s="18" t="s">
        <v>44</v>
      </c>
      <c r="AJZ2" s="18" t="s">
        <v>44</v>
      </c>
      <c r="AKA2" s="18" t="s">
        <v>44</v>
      </c>
      <c r="AKB2" s="18" t="s">
        <v>44</v>
      </c>
      <c r="AKC2" s="18" t="s">
        <v>44</v>
      </c>
      <c r="AKD2" s="18" t="s">
        <v>44</v>
      </c>
      <c r="AKE2" s="18" t="s">
        <v>44</v>
      </c>
      <c r="AKF2" s="18" t="s">
        <v>44</v>
      </c>
      <c r="AKG2" s="18" t="s">
        <v>44</v>
      </c>
      <c r="AKH2" s="18" t="s">
        <v>44</v>
      </c>
      <c r="AKI2" s="18" t="s">
        <v>44</v>
      </c>
      <c r="AKJ2" s="18" t="s">
        <v>44</v>
      </c>
      <c r="AKK2" s="18" t="s">
        <v>44</v>
      </c>
      <c r="AKL2" s="18" t="s">
        <v>44</v>
      </c>
      <c r="AKM2" s="18" t="s">
        <v>44</v>
      </c>
      <c r="AKN2" s="18" t="s">
        <v>44</v>
      </c>
      <c r="AKO2" s="18" t="s">
        <v>44</v>
      </c>
      <c r="AKP2" s="18" t="s">
        <v>44</v>
      </c>
      <c r="AKQ2" s="18" t="s">
        <v>44</v>
      </c>
      <c r="AKR2" s="18" t="s">
        <v>44</v>
      </c>
      <c r="AKS2" s="18" t="s">
        <v>44</v>
      </c>
      <c r="AKT2" s="18" t="s">
        <v>44</v>
      </c>
      <c r="AKU2" s="18" t="s">
        <v>44</v>
      </c>
      <c r="AKV2" s="18" t="s">
        <v>43</v>
      </c>
      <c r="AKW2" s="12">
        <v>36</v>
      </c>
      <c r="AKX2" s="18" t="s">
        <v>44</v>
      </c>
      <c r="AKY2" s="18" t="s">
        <v>44</v>
      </c>
      <c r="AKZ2" s="18" t="s">
        <v>44</v>
      </c>
      <c r="ALA2" s="18" t="s">
        <v>44</v>
      </c>
      <c r="ALB2" s="18" t="s">
        <v>44</v>
      </c>
      <c r="ALC2" s="18" t="s">
        <v>44</v>
      </c>
      <c r="ALD2" s="18" t="s">
        <v>44</v>
      </c>
      <c r="ALE2" s="18" t="s">
        <v>44</v>
      </c>
      <c r="ALF2" s="18" t="s">
        <v>44</v>
      </c>
      <c r="ALG2" s="18" t="s">
        <v>44</v>
      </c>
      <c r="ALH2" s="18" t="s">
        <v>44</v>
      </c>
      <c r="ALI2" s="18" t="s">
        <v>44</v>
      </c>
      <c r="ALJ2" s="18" t="s">
        <v>44</v>
      </c>
      <c r="ALK2" s="18" t="s">
        <v>44</v>
      </c>
      <c r="ALL2" s="18" t="s">
        <v>44</v>
      </c>
      <c r="ALM2" s="18" t="s">
        <v>44</v>
      </c>
      <c r="ALN2" s="18" t="s">
        <v>44</v>
      </c>
      <c r="ALO2" s="18" t="s">
        <v>44</v>
      </c>
      <c r="ALP2" s="18" t="s">
        <v>44</v>
      </c>
      <c r="ALQ2" s="18" t="s">
        <v>44</v>
      </c>
      <c r="ALR2" s="18" t="s">
        <v>44</v>
      </c>
      <c r="ALS2" s="18" t="s">
        <v>44</v>
      </c>
      <c r="ALT2" s="18" t="s">
        <v>44</v>
      </c>
      <c r="ALU2" s="18" t="s">
        <v>44</v>
      </c>
      <c r="ALV2" s="18" t="s">
        <v>44</v>
      </c>
      <c r="ALW2" s="18" t="s">
        <v>44</v>
      </c>
      <c r="ALX2" s="18" t="s">
        <v>43</v>
      </c>
      <c r="ALY2" s="12">
        <v>37</v>
      </c>
      <c r="ALZ2" s="18" t="s">
        <v>44</v>
      </c>
      <c r="AMA2" s="18" t="s">
        <v>44</v>
      </c>
      <c r="AMB2" s="18" t="s">
        <v>44</v>
      </c>
      <c r="AMC2" s="18" t="s">
        <v>44</v>
      </c>
      <c r="AMD2" s="18" t="s">
        <v>44</v>
      </c>
      <c r="AME2" s="18" t="s">
        <v>44</v>
      </c>
      <c r="AMF2" s="18" t="s">
        <v>44</v>
      </c>
      <c r="AMG2" s="18" t="s">
        <v>44</v>
      </c>
      <c r="AMH2" s="18" t="s">
        <v>44</v>
      </c>
      <c r="AMI2" s="18" t="s">
        <v>44</v>
      </c>
      <c r="AMJ2" s="18" t="s">
        <v>44</v>
      </c>
      <c r="AMK2" s="18" t="s">
        <v>44</v>
      </c>
      <c r="AML2" s="18" t="s">
        <v>44</v>
      </c>
      <c r="AMM2" s="18" t="s">
        <v>44</v>
      </c>
      <c r="AMN2" s="18" t="s">
        <v>44</v>
      </c>
      <c r="AMO2" s="18" t="s">
        <v>44</v>
      </c>
      <c r="AMP2" s="18" t="s">
        <v>44</v>
      </c>
      <c r="AMQ2" s="18" t="s">
        <v>44</v>
      </c>
      <c r="AMR2" s="18" t="s">
        <v>44</v>
      </c>
      <c r="AMS2" s="18" t="s">
        <v>44</v>
      </c>
      <c r="AMT2" s="18" t="s">
        <v>44</v>
      </c>
      <c r="AMU2" s="18" t="s">
        <v>44</v>
      </c>
      <c r="AMV2" s="18" t="s">
        <v>44</v>
      </c>
      <c r="AMW2" s="18" t="s">
        <v>44</v>
      </c>
      <c r="AMX2" s="18" t="s">
        <v>44</v>
      </c>
      <c r="AMY2" s="18" t="s">
        <v>44</v>
      </c>
      <c r="AMZ2" s="18" t="s">
        <v>43</v>
      </c>
      <c r="ANA2" s="12">
        <v>38</v>
      </c>
      <c r="ANB2" s="18" t="s">
        <v>44</v>
      </c>
      <c r="ANC2" s="18" t="s">
        <v>44</v>
      </c>
      <c r="AND2" s="18" t="s">
        <v>44</v>
      </c>
      <c r="ANE2" s="18" t="s">
        <v>44</v>
      </c>
      <c r="ANF2" s="18" t="s">
        <v>44</v>
      </c>
      <c r="ANG2" s="18" t="s">
        <v>44</v>
      </c>
      <c r="ANH2" s="18" t="s">
        <v>44</v>
      </c>
      <c r="ANI2" s="18" t="s">
        <v>44</v>
      </c>
      <c r="ANJ2" s="18" t="s">
        <v>44</v>
      </c>
      <c r="ANK2" s="18" t="s">
        <v>44</v>
      </c>
      <c r="ANL2" s="18" t="s">
        <v>44</v>
      </c>
      <c r="ANM2" s="18" t="s">
        <v>44</v>
      </c>
      <c r="ANN2" s="18" t="s">
        <v>44</v>
      </c>
      <c r="ANO2" s="18" t="s">
        <v>44</v>
      </c>
      <c r="ANP2" s="18" t="s">
        <v>44</v>
      </c>
      <c r="ANQ2" s="18" t="s">
        <v>44</v>
      </c>
      <c r="ANR2" s="18" t="s">
        <v>44</v>
      </c>
      <c r="ANS2" s="18" t="s">
        <v>44</v>
      </c>
      <c r="ANT2" s="18" t="s">
        <v>44</v>
      </c>
      <c r="ANU2" s="18" t="s">
        <v>44</v>
      </c>
      <c r="ANV2" s="18" t="s">
        <v>44</v>
      </c>
      <c r="ANW2" s="18" t="s">
        <v>44</v>
      </c>
      <c r="ANX2" s="18" t="s">
        <v>44</v>
      </c>
      <c r="ANY2" s="18" t="s">
        <v>44</v>
      </c>
      <c r="ANZ2" s="18" t="s">
        <v>44</v>
      </c>
      <c r="AOA2" s="18" t="s">
        <v>44</v>
      </c>
      <c r="AOB2" s="18" t="s">
        <v>43</v>
      </c>
      <c r="AOC2" s="12">
        <v>39</v>
      </c>
      <c r="AOD2" s="18" t="s">
        <v>44</v>
      </c>
      <c r="AOE2" s="18" t="s">
        <v>44</v>
      </c>
      <c r="AOF2" s="18" t="s">
        <v>44</v>
      </c>
      <c r="AOG2" s="18" t="s">
        <v>44</v>
      </c>
      <c r="AOH2" s="18" t="s">
        <v>44</v>
      </c>
      <c r="AOI2" s="18" t="s">
        <v>44</v>
      </c>
      <c r="AOJ2" s="18" t="s">
        <v>44</v>
      </c>
      <c r="AOK2" s="18" t="s">
        <v>44</v>
      </c>
      <c r="AOL2" s="18" t="s">
        <v>44</v>
      </c>
      <c r="AOM2" s="18" t="s">
        <v>44</v>
      </c>
      <c r="AON2" s="18" t="s">
        <v>44</v>
      </c>
      <c r="AOO2" s="18" t="s">
        <v>44</v>
      </c>
      <c r="AOP2" s="18" t="s">
        <v>44</v>
      </c>
      <c r="AOQ2" s="18" t="s">
        <v>44</v>
      </c>
      <c r="AOR2" s="18" t="s">
        <v>44</v>
      </c>
      <c r="AOS2" s="18" t="s">
        <v>44</v>
      </c>
      <c r="AOT2" s="18" t="s">
        <v>44</v>
      </c>
      <c r="AOU2" s="18" t="s">
        <v>44</v>
      </c>
      <c r="AOV2" s="18" t="s">
        <v>44</v>
      </c>
      <c r="AOW2" s="18" t="s">
        <v>44</v>
      </c>
      <c r="AOX2" s="18" t="s">
        <v>44</v>
      </c>
      <c r="AOY2" s="18" t="s">
        <v>44</v>
      </c>
      <c r="AOZ2" s="18" t="s">
        <v>44</v>
      </c>
      <c r="APA2" s="18" t="s">
        <v>44</v>
      </c>
      <c r="APB2" s="18" t="s">
        <v>44</v>
      </c>
      <c r="APC2" s="18" t="s">
        <v>44</v>
      </c>
      <c r="APD2" s="18" t="s">
        <v>43</v>
      </c>
      <c r="APE2" s="12">
        <v>40</v>
      </c>
      <c r="APF2" s="18" t="s">
        <v>44</v>
      </c>
      <c r="APG2" s="18" t="s">
        <v>44</v>
      </c>
      <c r="APH2" s="18" t="s">
        <v>44</v>
      </c>
      <c r="API2" s="18" t="s">
        <v>44</v>
      </c>
      <c r="APJ2" s="18" t="s">
        <v>44</v>
      </c>
      <c r="APK2" s="18" t="s">
        <v>44</v>
      </c>
      <c r="APL2" s="18" t="s">
        <v>44</v>
      </c>
      <c r="APM2" s="18" t="s">
        <v>44</v>
      </c>
      <c r="APN2" s="18" t="s">
        <v>44</v>
      </c>
      <c r="APO2" s="18" t="s">
        <v>44</v>
      </c>
      <c r="APP2" s="18" t="s">
        <v>44</v>
      </c>
      <c r="APQ2" s="18" t="s">
        <v>44</v>
      </c>
      <c r="APR2" s="18" t="s">
        <v>44</v>
      </c>
      <c r="APS2" s="18" t="s">
        <v>44</v>
      </c>
      <c r="APT2" s="18" t="s">
        <v>44</v>
      </c>
      <c r="APU2" s="18" t="s">
        <v>44</v>
      </c>
      <c r="APV2" s="18" t="s">
        <v>44</v>
      </c>
      <c r="APW2" s="18" t="s">
        <v>44</v>
      </c>
      <c r="APX2" s="18" t="s">
        <v>44</v>
      </c>
      <c r="APY2" s="18" t="s">
        <v>44</v>
      </c>
      <c r="APZ2" s="18" t="s">
        <v>44</v>
      </c>
      <c r="AQA2" s="18" t="s">
        <v>44</v>
      </c>
      <c r="AQB2" s="18" t="s">
        <v>44</v>
      </c>
      <c r="AQC2" s="18" t="s">
        <v>44</v>
      </c>
      <c r="AQD2" s="18" t="s">
        <v>44</v>
      </c>
      <c r="AQE2" s="18" t="s">
        <v>44</v>
      </c>
      <c r="AQF2" s="18" t="s">
        <v>43</v>
      </c>
      <c r="AQG2" s="12">
        <v>41</v>
      </c>
      <c r="AQH2" s="18" t="s">
        <v>44</v>
      </c>
      <c r="AQI2" s="18" t="s">
        <v>44</v>
      </c>
      <c r="AQJ2" s="18" t="s">
        <v>44</v>
      </c>
      <c r="AQK2" s="18" t="s">
        <v>44</v>
      </c>
      <c r="AQL2" s="18" t="s">
        <v>44</v>
      </c>
      <c r="AQM2" s="18" t="s">
        <v>44</v>
      </c>
      <c r="AQN2" s="18" t="s">
        <v>44</v>
      </c>
      <c r="AQO2" s="18" t="s">
        <v>44</v>
      </c>
      <c r="AQP2" s="18" t="s">
        <v>44</v>
      </c>
      <c r="AQQ2" s="18" t="s">
        <v>44</v>
      </c>
      <c r="AQR2" s="18" t="s">
        <v>44</v>
      </c>
      <c r="AQS2" s="18" t="s">
        <v>44</v>
      </c>
      <c r="AQT2" s="18" t="s">
        <v>44</v>
      </c>
      <c r="AQU2" s="18" t="s">
        <v>44</v>
      </c>
      <c r="AQV2" s="18" t="s">
        <v>44</v>
      </c>
      <c r="AQW2" s="18" t="s">
        <v>44</v>
      </c>
      <c r="AQX2" s="18" t="s">
        <v>44</v>
      </c>
      <c r="AQY2" s="18" t="s">
        <v>44</v>
      </c>
      <c r="AQZ2" s="18" t="s">
        <v>44</v>
      </c>
      <c r="ARA2" s="18" t="s">
        <v>44</v>
      </c>
      <c r="ARB2" s="18" t="s">
        <v>44</v>
      </c>
      <c r="ARC2" s="18" t="s">
        <v>44</v>
      </c>
      <c r="ARD2" s="18" t="s">
        <v>44</v>
      </c>
      <c r="ARE2" s="18" t="s">
        <v>44</v>
      </c>
      <c r="ARF2" s="18" t="s">
        <v>44</v>
      </c>
      <c r="ARG2" s="18" t="s">
        <v>44</v>
      </c>
      <c r="ARH2" s="18" t="s">
        <v>43</v>
      </c>
      <c r="ARI2" s="12">
        <v>42</v>
      </c>
      <c r="ARJ2" s="18" t="s">
        <v>44</v>
      </c>
      <c r="ARK2" s="18" t="s">
        <v>44</v>
      </c>
      <c r="ARL2" s="18" t="s">
        <v>44</v>
      </c>
      <c r="ARM2" s="18" t="s">
        <v>44</v>
      </c>
      <c r="ARN2" s="18" t="s">
        <v>44</v>
      </c>
      <c r="ARO2" s="18" t="s">
        <v>44</v>
      </c>
      <c r="ARP2" s="18" t="s">
        <v>44</v>
      </c>
      <c r="ARQ2" s="18" t="s">
        <v>44</v>
      </c>
      <c r="ARR2" s="18" t="s">
        <v>44</v>
      </c>
      <c r="ARS2" s="18" t="s">
        <v>44</v>
      </c>
      <c r="ART2" s="18" t="s">
        <v>44</v>
      </c>
      <c r="ARU2" s="18" t="s">
        <v>44</v>
      </c>
      <c r="ARV2" s="18" t="s">
        <v>44</v>
      </c>
      <c r="ARW2" s="18" t="s">
        <v>44</v>
      </c>
      <c r="ARX2" s="18" t="s">
        <v>44</v>
      </c>
      <c r="ARY2" s="18" t="s">
        <v>44</v>
      </c>
      <c r="ARZ2" s="18" t="s">
        <v>44</v>
      </c>
      <c r="ASA2" s="18" t="s">
        <v>44</v>
      </c>
      <c r="ASB2" s="18" t="s">
        <v>44</v>
      </c>
      <c r="ASC2" s="18" t="s">
        <v>44</v>
      </c>
      <c r="ASD2" s="18" t="s">
        <v>44</v>
      </c>
      <c r="ASE2" s="18" t="s">
        <v>44</v>
      </c>
      <c r="ASF2" s="18" t="s">
        <v>44</v>
      </c>
      <c r="ASG2" s="18" t="s">
        <v>44</v>
      </c>
      <c r="ASH2" s="18" t="s">
        <v>44</v>
      </c>
      <c r="ASI2" s="18" t="s">
        <v>44</v>
      </c>
      <c r="ASJ2" s="18" t="s">
        <v>43</v>
      </c>
      <c r="ASK2" s="12">
        <v>43</v>
      </c>
      <c r="ASL2" s="18" t="s">
        <v>44</v>
      </c>
      <c r="ASM2" s="18" t="s">
        <v>44</v>
      </c>
      <c r="ASN2" s="18" t="s">
        <v>44</v>
      </c>
      <c r="ASO2" s="18" t="s">
        <v>44</v>
      </c>
      <c r="ASP2" s="18" t="s">
        <v>44</v>
      </c>
      <c r="ASQ2" s="18" t="s">
        <v>44</v>
      </c>
      <c r="ASR2" s="18" t="s">
        <v>44</v>
      </c>
      <c r="ASS2" s="18" t="s">
        <v>44</v>
      </c>
      <c r="AST2" s="18" t="s">
        <v>44</v>
      </c>
      <c r="ASU2" s="18" t="s">
        <v>44</v>
      </c>
      <c r="ASV2" s="18" t="s">
        <v>44</v>
      </c>
      <c r="ASW2" s="18" t="s">
        <v>44</v>
      </c>
      <c r="ASX2" s="18" t="s">
        <v>44</v>
      </c>
      <c r="ASY2" s="18" t="s">
        <v>44</v>
      </c>
      <c r="ASZ2" s="18" t="s">
        <v>44</v>
      </c>
      <c r="ATA2" s="18" t="s">
        <v>44</v>
      </c>
      <c r="ATB2" s="18" t="s">
        <v>44</v>
      </c>
      <c r="ATC2" s="18" t="s">
        <v>44</v>
      </c>
      <c r="ATD2" s="18" t="s">
        <v>44</v>
      </c>
      <c r="ATE2" s="18" t="s">
        <v>44</v>
      </c>
      <c r="ATF2" s="18" t="s">
        <v>44</v>
      </c>
      <c r="ATG2" s="18" t="s">
        <v>44</v>
      </c>
      <c r="ATH2" s="18" t="s">
        <v>44</v>
      </c>
      <c r="ATI2" s="18" t="s">
        <v>44</v>
      </c>
      <c r="ATJ2" s="18" t="s">
        <v>44</v>
      </c>
      <c r="ATK2" s="18" t="s">
        <v>44</v>
      </c>
      <c r="ATL2" s="18" t="s">
        <v>43</v>
      </c>
      <c r="ATM2" s="12">
        <v>44</v>
      </c>
      <c r="ATN2" s="18" t="s">
        <v>44</v>
      </c>
      <c r="ATO2" s="18" t="s">
        <v>44</v>
      </c>
      <c r="ATP2" s="18" t="s">
        <v>44</v>
      </c>
      <c r="ATQ2" s="18" t="s">
        <v>44</v>
      </c>
      <c r="ATR2" s="18" t="s">
        <v>44</v>
      </c>
      <c r="ATS2" s="18" t="s">
        <v>44</v>
      </c>
      <c r="ATT2" s="18" t="s">
        <v>44</v>
      </c>
      <c r="ATU2" s="18" t="s">
        <v>44</v>
      </c>
      <c r="ATV2" s="18" t="s">
        <v>44</v>
      </c>
      <c r="ATW2" s="18" t="s">
        <v>44</v>
      </c>
      <c r="ATX2" s="18" t="s">
        <v>44</v>
      </c>
      <c r="ATY2" s="18" t="s">
        <v>44</v>
      </c>
      <c r="ATZ2" s="18" t="s">
        <v>44</v>
      </c>
      <c r="AUA2" s="18" t="s">
        <v>44</v>
      </c>
      <c r="AUB2" s="18" t="s">
        <v>44</v>
      </c>
      <c r="AUC2" s="18" t="s">
        <v>44</v>
      </c>
      <c r="AUD2" s="18" t="s">
        <v>44</v>
      </c>
      <c r="AUE2" s="18" t="s">
        <v>44</v>
      </c>
      <c r="AUF2" s="18" t="s">
        <v>44</v>
      </c>
      <c r="AUG2" s="18" t="s">
        <v>44</v>
      </c>
      <c r="AUH2" s="18" t="s">
        <v>44</v>
      </c>
      <c r="AUI2" s="18" t="s">
        <v>44</v>
      </c>
      <c r="AUJ2" s="18" t="s">
        <v>44</v>
      </c>
      <c r="AUK2" s="18" t="s">
        <v>44</v>
      </c>
      <c r="AUL2" s="18" t="s">
        <v>44</v>
      </c>
      <c r="AUM2" s="18" t="s">
        <v>44</v>
      </c>
      <c r="AUN2" s="18" t="s">
        <v>43</v>
      </c>
      <c r="AUO2" s="12">
        <v>45</v>
      </c>
      <c r="AUP2" s="18" t="s">
        <v>44</v>
      </c>
      <c r="AUQ2" s="18" t="s">
        <v>44</v>
      </c>
      <c r="AUR2" s="18" t="s">
        <v>44</v>
      </c>
      <c r="AUS2" s="18" t="s">
        <v>44</v>
      </c>
      <c r="AUT2" s="18" t="s">
        <v>44</v>
      </c>
      <c r="AUU2" s="18" t="s">
        <v>44</v>
      </c>
      <c r="AUV2" s="18" t="s">
        <v>44</v>
      </c>
      <c r="AUW2" s="18" t="s">
        <v>44</v>
      </c>
      <c r="AUX2" s="18" t="s">
        <v>44</v>
      </c>
      <c r="AUY2" s="18" t="s">
        <v>44</v>
      </c>
      <c r="AUZ2" s="18" t="s">
        <v>44</v>
      </c>
      <c r="AVA2" s="18" t="s">
        <v>44</v>
      </c>
      <c r="AVB2" s="18" t="s">
        <v>44</v>
      </c>
      <c r="AVC2" s="18" t="s">
        <v>44</v>
      </c>
      <c r="AVD2" s="18" t="s">
        <v>44</v>
      </c>
      <c r="AVE2" s="18" t="s">
        <v>44</v>
      </c>
      <c r="AVF2" s="18" t="s">
        <v>44</v>
      </c>
      <c r="AVG2" s="18" t="s">
        <v>44</v>
      </c>
      <c r="AVH2" s="18" t="s">
        <v>44</v>
      </c>
      <c r="AVI2" s="18" t="s">
        <v>44</v>
      </c>
      <c r="AVJ2" s="18" t="s">
        <v>44</v>
      </c>
      <c r="AVK2" s="18" t="s">
        <v>44</v>
      </c>
      <c r="AVL2" s="18" t="s">
        <v>44</v>
      </c>
      <c r="AVM2" s="18" t="s">
        <v>44</v>
      </c>
      <c r="AVN2" s="18" t="s">
        <v>44</v>
      </c>
      <c r="AVO2" s="18" t="s">
        <v>44</v>
      </c>
      <c r="AVP2" s="18" t="s">
        <v>43</v>
      </c>
      <c r="AVQ2" s="12">
        <v>46</v>
      </c>
      <c r="AVR2" s="18" t="s">
        <v>44</v>
      </c>
      <c r="AVS2" s="18" t="s">
        <v>44</v>
      </c>
      <c r="AVT2" s="18" t="s">
        <v>44</v>
      </c>
      <c r="AVU2" s="18" t="s">
        <v>44</v>
      </c>
      <c r="AVV2" s="18" t="s">
        <v>44</v>
      </c>
      <c r="AVW2" s="18" t="s">
        <v>44</v>
      </c>
      <c r="AVX2" s="18" t="s">
        <v>44</v>
      </c>
      <c r="AVY2" s="18" t="s">
        <v>44</v>
      </c>
      <c r="AVZ2" s="18" t="s">
        <v>44</v>
      </c>
      <c r="AWA2" s="18" t="s">
        <v>44</v>
      </c>
      <c r="AWB2" s="18" t="s">
        <v>44</v>
      </c>
      <c r="AWC2" s="18" t="s">
        <v>44</v>
      </c>
      <c r="AWD2" s="18" t="s">
        <v>44</v>
      </c>
      <c r="AWE2" s="18" t="s">
        <v>44</v>
      </c>
      <c r="AWF2" s="18" t="s">
        <v>44</v>
      </c>
      <c r="AWG2" s="18" t="s">
        <v>44</v>
      </c>
      <c r="AWH2" s="18" t="s">
        <v>44</v>
      </c>
      <c r="AWI2" s="18" t="s">
        <v>44</v>
      </c>
      <c r="AWJ2" s="18" t="s">
        <v>44</v>
      </c>
      <c r="AWK2" s="18" t="s">
        <v>44</v>
      </c>
      <c r="AWL2" s="18" t="s">
        <v>44</v>
      </c>
      <c r="AWM2" s="18" t="s">
        <v>44</v>
      </c>
      <c r="AWN2" s="18" t="s">
        <v>44</v>
      </c>
      <c r="AWO2" s="18" t="s">
        <v>44</v>
      </c>
      <c r="AWP2" s="18" t="s">
        <v>44</v>
      </c>
      <c r="AWQ2" s="18" t="s">
        <v>44</v>
      </c>
      <c r="AWR2" s="18" t="s">
        <v>43</v>
      </c>
      <c r="AWS2" s="12">
        <v>47</v>
      </c>
      <c r="AWT2" s="18" t="s">
        <v>44</v>
      </c>
      <c r="AWU2" s="18" t="s">
        <v>44</v>
      </c>
      <c r="AWV2" s="18" t="s">
        <v>44</v>
      </c>
      <c r="AWW2" s="18" t="s">
        <v>44</v>
      </c>
      <c r="AWX2" s="18" t="s">
        <v>44</v>
      </c>
      <c r="AWY2" s="18" t="s">
        <v>44</v>
      </c>
      <c r="AWZ2" s="18" t="s">
        <v>44</v>
      </c>
      <c r="AXA2" s="18" t="s">
        <v>44</v>
      </c>
      <c r="AXB2" s="18" t="s">
        <v>44</v>
      </c>
      <c r="AXC2" s="18" t="s">
        <v>44</v>
      </c>
      <c r="AXD2" s="18" t="s">
        <v>44</v>
      </c>
      <c r="AXE2" s="18" t="s">
        <v>44</v>
      </c>
      <c r="AXF2" s="18" t="s">
        <v>44</v>
      </c>
      <c r="AXG2" s="18" t="s">
        <v>44</v>
      </c>
      <c r="AXH2" s="18" t="s">
        <v>44</v>
      </c>
      <c r="AXI2" s="18" t="s">
        <v>44</v>
      </c>
      <c r="AXJ2" s="18" t="s">
        <v>44</v>
      </c>
      <c r="AXK2" s="18" t="s">
        <v>44</v>
      </c>
      <c r="AXL2" s="18" t="s">
        <v>44</v>
      </c>
      <c r="AXM2" s="18" t="s">
        <v>44</v>
      </c>
      <c r="AXN2" s="18" t="s">
        <v>44</v>
      </c>
      <c r="AXO2" s="18" t="s">
        <v>44</v>
      </c>
      <c r="AXP2" s="18" t="s">
        <v>44</v>
      </c>
      <c r="AXQ2" s="18" t="s">
        <v>44</v>
      </c>
      <c r="AXR2" s="18" t="s">
        <v>44</v>
      </c>
      <c r="AXS2" s="18" t="s">
        <v>44</v>
      </c>
      <c r="AXT2" s="18" t="s">
        <v>43</v>
      </c>
      <c r="AXU2" s="12">
        <v>48</v>
      </c>
      <c r="AXV2" s="18" t="s">
        <v>44</v>
      </c>
      <c r="AXW2" s="18" t="s">
        <v>44</v>
      </c>
      <c r="AXX2" s="18" t="s">
        <v>44</v>
      </c>
      <c r="AXY2" s="18" t="s">
        <v>44</v>
      </c>
      <c r="AXZ2" s="18" t="s">
        <v>44</v>
      </c>
      <c r="AYA2" s="18" t="s">
        <v>44</v>
      </c>
      <c r="AYB2" s="18" t="s">
        <v>44</v>
      </c>
      <c r="AYC2" s="18" t="s">
        <v>44</v>
      </c>
      <c r="AYD2" s="18" t="s">
        <v>44</v>
      </c>
      <c r="AYE2" s="18" t="s">
        <v>44</v>
      </c>
      <c r="AYF2" s="18" t="s">
        <v>44</v>
      </c>
      <c r="AYG2" s="18" t="s">
        <v>44</v>
      </c>
      <c r="AYH2" s="18" t="s">
        <v>44</v>
      </c>
      <c r="AYI2" s="18" t="s">
        <v>44</v>
      </c>
      <c r="AYJ2" s="18" t="s">
        <v>44</v>
      </c>
      <c r="AYK2" s="18" t="s">
        <v>44</v>
      </c>
      <c r="AYL2" s="18" t="s">
        <v>44</v>
      </c>
      <c r="AYM2" s="18" t="s">
        <v>44</v>
      </c>
      <c r="AYN2" s="18" t="s">
        <v>44</v>
      </c>
      <c r="AYO2" s="18" t="s">
        <v>44</v>
      </c>
      <c r="AYP2" s="18" t="s">
        <v>44</v>
      </c>
      <c r="AYQ2" s="18" t="s">
        <v>44</v>
      </c>
      <c r="AYR2" s="18" t="s">
        <v>44</v>
      </c>
      <c r="AYS2" s="18" t="s">
        <v>44</v>
      </c>
      <c r="AYT2" s="18" t="s">
        <v>44</v>
      </c>
      <c r="AYU2" s="18" t="s">
        <v>44</v>
      </c>
      <c r="AYV2" s="18" t="s">
        <v>43</v>
      </c>
      <c r="AYW2" s="12">
        <v>49</v>
      </c>
      <c r="AYX2" s="18" t="s">
        <v>44</v>
      </c>
      <c r="AYY2" s="18" t="s">
        <v>44</v>
      </c>
      <c r="AYZ2" s="18" t="s">
        <v>44</v>
      </c>
      <c r="AZA2" s="18" t="s">
        <v>44</v>
      </c>
      <c r="AZB2" s="18" t="s">
        <v>44</v>
      </c>
      <c r="AZC2" s="18" t="s">
        <v>44</v>
      </c>
      <c r="AZD2" s="18" t="s">
        <v>44</v>
      </c>
      <c r="AZE2" s="18" t="s">
        <v>44</v>
      </c>
      <c r="AZF2" s="18" t="s">
        <v>44</v>
      </c>
      <c r="AZG2" s="18" t="s">
        <v>44</v>
      </c>
      <c r="AZH2" s="18" t="s">
        <v>44</v>
      </c>
      <c r="AZI2" s="18" t="s">
        <v>44</v>
      </c>
      <c r="AZJ2" s="18" t="s">
        <v>44</v>
      </c>
      <c r="AZK2" s="18" t="s">
        <v>44</v>
      </c>
      <c r="AZL2" s="18" t="s">
        <v>44</v>
      </c>
      <c r="AZM2" s="18" t="s">
        <v>44</v>
      </c>
      <c r="AZN2" s="18" t="s">
        <v>44</v>
      </c>
      <c r="AZO2" s="18" t="s">
        <v>44</v>
      </c>
      <c r="AZP2" s="18" t="s">
        <v>44</v>
      </c>
      <c r="AZQ2" s="18" t="s">
        <v>44</v>
      </c>
      <c r="AZR2" s="18" t="s">
        <v>44</v>
      </c>
      <c r="AZS2" s="18" t="s">
        <v>44</v>
      </c>
      <c r="AZT2" s="18" t="s">
        <v>44</v>
      </c>
      <c r="AZU2" s="18" t="s">
        <v>44</v>
      </c>
      <c r="AZV2" s="18" t="s">
        <v>44</v>
      </c>
      <c r="AZW2" s="18" t="s">
        <v>44</v>
      </c>
      <c r="AZX2" s="18" t="s">
        <v>43</v>
      </c>
      <c r="AZY2" s="12">
        <v>50</v>
      </c>
      <c r="AZZ2" s="18" t="s">
        <v>44</v>
      </c>
      <c r="BAA2" s="18" t="s">
        <v>44</v>
      </c>
      <c r="BAB2" s="18" t="s">
        <v>44</v>
      </c>
      <c r="BAC2" s="18" t="s">
        <v>44</v>
      </c>
      <c r="BAD2" s="18" t="s">
        <v>44</v>
      </c>
      <c r="BAE2" s="18" t="s">
        <v>44</v>
      </c>
      <c r="BAF2" s="18" t="s">
        <v>44</v>
      </c>
      <c r="BAG2" s="18" t="s">
        <v>44</v>
      </c>
      <c r="BAH2" s="18" t="s">
        <v>44</v>
      </c>
      <c r="BAI2" s="18" t="s">
        <v>44</v>
      </c>
      <c r="BAJ2" s="18" t="s">
        <v>44</v>
      </c>
      <c r="BAK2" s="18" t="s">
        <v>44</v>
      </c>
      <c r="BAL2" s="18" t="s">
        <v>44</v>
      </c>
      <c r="BAM2" s="18" t="s">
        <v>44</v>
      </c>
      <c r="BAN2" s="18" t="s">
        <v>44</v>
      </c>
      <c r="BAO2" s="18" t="s">
        <v>44</v>
      </c>
      <c r="BAP2" s="18" t="s">
        <v>44</v>
      </c>
      <c r="BAQ2" s="18" t="s">
        <v>44</v>
      </c>
      <c r="BAR2" s="18" t="s">
        <v>44</v>
      </c>
      <c r="BAS2" s="18" t="s">
        <v>44</v>
      </c>
      <c r="BAT2" s="18" t="s">
        <v>44</v>
      </c>
      <c r="BAU2" s="18" t="s">
        <v>44</v>
      </c>
      <c r="BAV2" s="18" t="s">
        <v>44</v>
      </c>
      <c r="BAW2" s="18" t="s">
        <v>44</v>
      </c>
      <c r="BAX2" s="18" t="s">
        <v>44</v>
      </c>
      <c r="BAY2" s="18" t="s">
        <v>44</v>
      </c>
      <c r="BAZ2" s="18" t="s">
        <v>43</v>
      </c>
      <c r="BBA2" s="12">
        <v>51</v>
      </c>
      <c r="BCA2" s="68">
        <v>0</v>
      </c>
    </row>
    <row r="3" spans="1:1431" ht="12" customHeight="1" x14ac:dyDescent="0.2">
      <c r="C3" s="180" t="s">
        <v>17</v>
      </c>
      <c r="D3" s="180"/>
      <c r="E3" s="189" t="s">
        <v>29</v>
      </c>
      <c r="F3" s="190"/>
      <c r="G3" s="190"/>
      <c r="H3" s="190"/>
      <c r="I3" s="178" t="s">
        <v>11</v>
      </c>
      <c r="J3" s="191"/>
      <c r="K3" s="179"/>
      <c r="L3" s="192" t="str">
        <f>IFERROR(VLOOKUP(E$3,직원정보_입력!$F$6:$I$56,4,0),"")</f>
        <v>경영지원팀</v>
      </c>
      <c r="M3" s="193"/>
      <c r="N3" s="194"/>
      <c r="O3" s="11"/>
      <c r="P3" s="185" t="s">
        <v>41</v>
      </c>
      <c r="Q3" s="185" t="s">
        <v>42</v>
      </c>
      <c r="R3" s="185" t="s">
        <v>39</v>
      </c>
      <c r="S3" s="185" t="s">
        <v>40</v>
      </c>
      <c r="T3" s="186" t="s">
        <v>107</v>
      </c>
      <c r="U3" s="186"/>
      <c r="V3" s="186"/>
      <c r="W3" s="186"/>
      <c r="X3" s="186"/>
      <c r="Y3" s="186"/>
      <c r="Z3" s="186"/>
      <c r="AA3" s="186"/>
      <c r="AB3" s="186"/>
      <c r="AC3" s="186"/>
      <c r="AD3" s="13"/>
      <c r="AE3" s="180" t="s">
        <v>35</v>
      </c>
      <c r="AF3" s="180"/>
      <c r="AG3" s="189" t="s">
        <v>85</v>
      </c>
      <c r="AH3" s="190"/>
      <c r="AI3" s="190"/>
      <c r="AJ3" s="190"/>
      <c r="AK3" s="178" t="s">
        <v>36</v>
      </c>
      <c r="AL3" s="191"/>
      <c r="AM3" s="179"/>
      <c r="AN3" s="192" t="str">
        <f>IFERROR(VLOOKUP(AG$3,직원정보_입력!$F$6:$I$56,4,0),"")</f>
        <v>총무팀</v>
      </c>
      <c r="AO3" s="193"/>
      <c r="AP3" s="194"/>
      <c r="AQ3" s="7"/>
      <c r="AR3" s="181" t="s">
        <v>41</v>
      </c>
      <c r="AS3" s="181" t="s">
        <v>42</v>
      </c>
      <c r="AT3" s="181" t="s">
        <v>39</v>
      </c>
      <c r="AU3" s="181" t="s">
        <v>40</v>
      </c>
      <c r="AV3" s="173" t="s">
        <v>107</v>
      </c>
      <c r="AW3" s="174"/>
      <c r="AX3" s="174"/>
      <c r="AY3" s="174"/>
      <c r="AZ3" s="174"/>
      <c r="BA3" s="174"/>
      <c r="BB3" s="174"/>
      <c r="BC3" s="174"/>
      <c r="BD3" s="174"/>
      <c r="BE3" s="175"/>
      <c r="BF3" s="6"/>
      <c r="BG3" s="180" t="s">
        <v>35</v>
      </c>
      <c r="BH3" s="180"/>
      <c r="BI3" s="189" t="s">
        <v>86</v>
      </c>
      <c r="BJ3" s="190"/>
      <c r="BK3" s="190"/>
      <c r="BL3" s="190"/>
      <c r="BM3" s="178" t="s">
        <v>3</v>
      </c>
      <c r="BN3" s="191"/>
      <c r="BO3" s="179"/>
      <c r="BP3" s="192" t="str">
        <f>IFERROR(VLOOKUP(BI$3,직원정보_입력!$F$6:$I$56,4,0),"")</f>
        <v>품질관리팀</v>
      </c>
      <c r="BQ3" s="193"/>
      <c r="BR3" s="194"/>
      <c r="BS3" s="7"/>
      <c r="BT3" s="181" t="s">
        <v>41</v>
      </c>
      <c r="BU3" s="181" t="s">
        <v>42</v>
      </c>
      <c r="BV3" s="181" t="s">
        <v>39</v>
      </c>
      <c r="BW3" s="181" t="s">
        <v>40</v>
      </c>
      <c r="BX3" s="173" t="s">
        <v>107</v>
      </c>
      <c r="BY3" s="174"/>
      <c r="BZ3" s="174"/>
      <c r="CA3" s="174"/>
      <c r="CB3" s="174"/>
      <c r="CC3" s="174"/>
      <c r="CD3" s="174"/>
      <c r="CE3" s="174"/>
      <c r="CF3" s="174"/>
      <c r="CG3" s="175"/>
      <c r="CH3" s="6"/>
      <c r="CI3" s="180" t="s">
        <v>1</v>
      </c>
      <c r="CJ3" s="180"/>
      <c r="CK3" s="189"/>
      <c r="CL3" s="190"/>
      <c r="CM3" s="190"/>
      <c r="CN3" s="190"/>
      <c r="CO3" s="178" t="s">
        <v>3</v>
      </c>
      <c r="CP3" s="191"/>
      <c r="CQ3" s="179"/>
      <c r="CR3" s="192" t="str">
        <f>IFERROR(VLOOKUP(CK$3,직원정보_입력!$F$6:$I$56,4,0),"")</f>
        <v/>
      </c>
      <c r="CS3" s="193"/>
      <c r="CT3" s="194"/>
      <c r="CU3" s="7"/>
      <c r="CV3" s="181" t="s">
        <v>41</v>
      </c>
      <c r="CW3" s="181" t="s">
        <v>42</v>
      </c>
      <c r="CX3" s="181" t="s">
        <v>39</v>
      </c>
      <c r="CY3" s="181" t="s">
        <v>40</v>
      </c>
      <c r="CZ3" s="173" t="s">
        <v>107</v>
      </c>
      <c r="DA3" s="174"/>
      <c r="DB3" s="174"/>
      <c r="DC3" s="174"/>
      <c r="DD3" s="174"/>
      <c r="DE3" s="174"/>
      <c r="DF3" s="174"/>
      <c r="DG3" s="174"/>
      <c r="DH3" s="174"/>
      <c r="DI3" s="175"/>
      <c r="DJ3" s="6"/>
      <c r="DK3" s="180" t="s">
        <v>1</v>
      </c>
      <c r="DL3" s="180"/>
      <c r="DM3" s="189"/>
      <c r="DN3" s="190"/>
      <c r="DO3" s="190"/>
      <c r="DP3" s="190"/>
      <c r="DQ3" s="178" t="s">
        <v>3</v>
      </c>
      <c r="DR3" s="191"/>
      <c r="DS3" s="179"/>
      <c r="DT3" s="192" t="str">
        <f>IFERROR(VLOOKUP(DM$3,직원정보_입력!$F$6:$I$56,4,0),"")</f>
        <v/>
      </c>
      <c r="DU3" s="193"/>
      <c r="DV3" s="194"/>
      <c r="DW3" s="7"/>
      <c r="DX3" s="181" t="s">
        <v>41</v>
      </c>
      <c r="DY3" s="181" t="s">
        <v>42</v>
      </c>
      <c r="DZ3" s="181" t="s">
        <v>39</v>
      </c>
      <c r="EA3" s="181" t="s">
        <v>40</v>
      </c>
      <c r="EB3" s="173" t="s">
        <v>107</v>
      </c>
      <c r="EC3" s="174"/>
      <c r="ED3" s="174"/>
      <c r="EE3" s="174"/>
      <c r="EF3" s="174"/>
      <c r="EG3" s="174"/>
      <c r="EH3" s="174"/>
      <c r="EI3" s="174"/>
      <c r="EJ3" s="174"/>
      <c r="EK3" s="175"/>
      <c r="EL3" s="6"/>
      <c r="EM3" s="180" t="s">
        <v>1</v>
      </c>
      <c r="EN3" s="180"/>
      <c r="EO3" s="189"/>
      <c r="EP3" s="190"/>
      <c r="EQ3" s="190"/>
      <c r="ER3" s="190"/>
      <c r="ES3" s="178" t="s">
        <v>3</v>
      </c>
      <c r="ET3" s="191"/>
      <c r="EU3" s="179"/>
      <c r="EV3" s="192" t="str">
        <f>IFERROR(VLOOKUP(EO$3,직원정보_입력!$F$6:$I$56,4,0),"")</f>
        <v/>
      </c>
      <c r="EW3" s="193"/>
      <c r="EX3" s="194"/>
      <c r="EY3" s="7"/>
      <c r="EZ3" s="181" t="s">
        <v>41</v>
      </c>
      <c r="FA3" s="181" t="s">
        <v>42</v>
      </c>
      <c r="FB3" s="181" t="s">
        <v>39</v>
      </c>
      <c r="FC3" s="181" t="s">
        <v>40</v>
      </c>
      <c r="FD3" s="173" t="s">
        <v>107</v>
      </c>
      <c r="FE3" s="174"/>
      <c r="FF3" s="174"/>
      <c r="FG3" s="174"/>
      <c r="FH3" s="174"/>
      <c r="FI3" s="174"/>
      <c r="FJ3" s="174"/>
      <c r="FK3" s="174"/>
      <c r="FL3" s="174"/>
      <c r="FM3" s="175"/>
      <c r="FN3" s="6"/>
      <c r="FO3" s="180" t="s">
        <v>1</v>
      </c>
      <c r="FP3" s="180"/>
      <c r="FQ3" s="189"/>
      <c r="FR3" s="190"/>
      <c r="FS3" s="190"/>
      <c r="FT3" s="190"/>
      <c r="FU3" s="178" t="s">
        <v>3</v>
      </c>
      <c r="FV3" s="191"/>
      <c r="FW3" s="179"/>
      <c r="FX3" s="192" t="str">
        <f>IFERROR(VLOOKUP(FQ$3,직원정보_입력!$F$6:$I$56,4,0),"")</f>
        <v/>
      </c>
      <c r="FY3" s="193"/>
      <c r="FZ3" s="194"/>
      <c r="GA3" s="126"/>
      <c r="GB3" s="181" t="s">
        <v>41</v>
      </c>
      <c r="GC3" s="181" t="s">
        <v>42</v>
      </c>
      <c r="GD3" s="181" t="s">
        <v>39</v>
      </c>
      <c r="GE3" s="181" t="s">
        <v>40</v>
      </c>
      <c r="GF3" s="173" t="s">
        <v>107</v>
      </c>
      <c r="GG3" s="174"/>
      <c r="GH3" s="174"/>
      <c r="GI3" s="174"/>
      <c r="GJ3" s="174"/>
      <c r="GK3" s="174"/>
      <c r="GL3" s="174"/>
      <c r="GM3" s="174"/>
      <c r="GN3" s="174"/>
      <c r="GO3" s="175"/>
      <c r="GP3" s="125"/>
      <c r="GQ3" s="180" t="s">
        <v>1</v>
      </c>
      <c r="GR3" s="180"/>
      <c r="GS3" s="189"/>
      <c r="GT3" s="190"/>
      <c r="GU3" s="190"/>
      <c r="GV3" s="190"/>
      <c r="GW3" s="178" t="s">
        <v>3</v>
      </c>
      <c r="GX3" s="191"/>
      <c r="GY3" s="179"/>
      <c r="GZ3" s="192" t="str">
        <f>IFERROR(VLOOKUP(GS$3,직원정보_입력!$F$6:$I$56,4,0),"")</f>
        <v/>
      </c>
      <c r="HA3" s="193"/>
      <c r="HB3" s="194"/>
      <c r="HC3" s="126"/>
      <c r="HD3" s="181" t="s">
        <v>41</v>
      </c>
      <c r="HE3" s="181" t="s">
        <v>42</v>
      </c>
      <c r="HF3" s="181" t="s">
        <v>39</v>
      </c>
      <c r="HG3" s="181" t="s">
        <v>40</v>
      </c>
      <c r="HH3" s="173" t="s">
        <v>107</v>
      </c>
      <c r="HI3" s="174"/>
      <c r="HJ3" s="174"/>
      <c r="HK3" s="174"/>
      <c r="HL3" s="174"/>
      <c r="HM3" s="174"/>
      <c r="HN3" s="174"/>
      <c r="HO3" s="174"/>
      <c r="HP3" s="174"/>
      <c r="HQ3" s="175"/>
      <c r="HR3" s="125"/>
      <c r="HS3" s="180" t="s">
        <v>1</v>
      </c>
      <c r="HT3" s="180"/>
      <c r="HU3" s="189"/>
      <c r="HV3" s="190"/>
      <c r="HW3" s="190"/>
      <c r="HX3" s="190"/>
      <c r="HY3" s="178" t="s">
        <v>3</v>
      </c>
      <c r="HZ3" s="191"/>
      <c r="IA3" s="179"/>
      <c r="IB3" s="192" t="str">
        <f>IFERROR(VLOOKUP(HU$3,직원정보_입력!$F$6:$I$56,4,0),"")</f>
        <v/>
      </c>
      <c r="IC3" s="193"/>
      <c r="ID3" s="194"/>
      <c r="IE3" s="126"/>
      <c r="IF3" s="181" t="s">
        <v>41</v>
      </c>
      <c r="IG3" s="181" t="s">
        <v>42</v>
      </c>
      <c r="IH3" s="181" t="s">
        <v>39</v>
      </c>
      <c r="II3" s="181" t="s">
        <v>40</v>
      </c>
      <c r="IJ3" s="173" t="s">
        <v>107</v>
      </c>
      <c r="IK3" s="174"/>
      <c r="IL3" s="174"/>
      <c r="IM3" s="174"/>
      <c r="IN3" s="174"/>
      <c r="IO3" s="174"/>
      <c r="IP3" s="174"/>
      <c r="IQ3" s="174"/>
      <c r="IR3" s="174"/>
      <c r="IS3" s="175"/>
      <c r="IT3" s="125"/>
      <c r="IU3" s="180" t="s">
        <v>1</v>
      </c>
      <c r="IV3" s="180"/>
      <c r="IW3" s="189"/>
      <c r="IX3" s="190"/>
      <c r="IY3" s="190"/>
      <c r="IZ3" s="190"/>
      <c r="JA3" s="178" t="s">
        <v>3</v>
      </c>
      <c r="JB3" s="191"/>
      <c r="JC3" s="179"/>
      <c r="JD3" s="192" t="str">
        <f>IFERROR(VLOOKUP(IW$3,직원정보_입력!$F$6:$I$56,4,0),"")</f>
        <v/>
      </c>
      <c r="JE3" s="193"/>
      <c r="JF3" s="194"/>
      <c r="JG3" s="126"/>
      <c r="JH3" s="181" t="s">
        <v>41</v>
      </c>
      <c r="JI3" s="181" t="s">
        <v>42</v>
      </c>
      <c r="JJ3" s="181" t="s">
        <v>39</v>
      </c>
      <c r="JK3" s="181" t="s">
        <v>40</v>
      </c>
      <c r="JL3" s="173" t="s">
        <v>107</v>
      </c>
      <c r="JM3" s="174"/>
      <c r="JN3" s="174"/>
      <c r="JO3" s="174"/>
      <c r="JP3" s="174"/>
      <c r="JQ3" s="174"/>
      <c r="JR3" s="174"/>
      <c r="JS3" s="174"/>
      <c r="JT3" s="174"/>
      <c r="JU3" s="175"/>
      <c r="JV3" s="125"/>
      <c r="JW3" s="180" t="s">
        <v>1</v>
      </c>
      <c r="JX3" s="180"/>
      <c r="JY3" s="189"/>
      <c r="JZ3" s="190"/>
      <c r="KA3" s="190"/>
      <c r="KB3" s="190"/>
      <c r="KC3" s="178" t="s">
        <v>3</v>
      </c>
      <c r="KD3" s="191"/>
      <c r="KE3" s="179"/>
      <c r="KF3" s="192" t="str">
        <f>IFERROR(VLOOKUP(JY$3,직원정보_입력!$F$6:$I$56,4,0),"")</f>
        <v/>
      </c>
      <c r="KG3" s="193"/>
      <c r="KH3" s="194"/>
      <c r="KI3" s="126"/>
      <c r="KJ3" s="181" t="s">
        <v>41</v>
      </c>
      <c r="KK3" s="181" t="s">
        <v>42</v>
      </c>
      <c r="KL3" s="181" t="s">
        <v>39</v>
      </c>
      <c r="KM3" s="181" t="s">
        <v>40</v>
      </c>
      <c r="KN3" s="173" t="s">
        <v>107</v>
      </c>
      <c r="KO3" s="174"/>
      <c r="KP3" s="174"/>
      <c r="KQ3" s="174"/>
      <c r="KR3" s="174"/>
      <c r="KS3" s="174"/>
      <c r="KT3" s="174"/>
      <c r="KU3" s="174"/>
      <c r="KV3" s="174"/>
      <c r="KW3" s="175"/>
      <c r="KX3" s="125"/>
      <c r="KY3" s="180" t="s">
        <v>1</v>
      </c>
      <c r="KZ3" s="180"/>
      <c r="LA3" s="189"/>
      <c r="LB3" s="190"/>
      <c r="LC3" s="190"/>
      <c r="LD3" s="190"/>
      <c r="LE3" s="178" t="s">
        <v>3</v>
      </c>
      <c r="LF3" s="191"/>
      <c r="LG3" s="179"/>
      <c r="LH3" s="192" t="str">
        <f>IFERROR(VLOOKUP(LA$3,직원정보_입력!$F$6:$I$56,4,0),"")</f>
        <v/>
      </c>
      <c r="LI3" s="193"/>
      <c r="LJ3" s="194"/>
      <c r="LK3" s="126"/>
      <c r="LL3" s="181" t="s">
        <v>41</v>
      </c>
      <c r="LM3" s="181" t="s">
        <v>42</v>
      </c>
      <c r="LN3" s="181" t="s">
        <v>39</v>
      </c>
      <c r="LO3" s="181" t="s">
        <v>40</v>
      </c>
      <c r="LP3" s="173" t="s">
        <v>107</v>
      </c>
      <c r="LQ3" s="174"/>
      <c r="LR3" s="174"/>
      <c r="LS3" s="174"/>
      <c r="LT3" s="174"/>
      <c r="LU3" s="174"/>
      <c r="LV3" s="174"/>
      <c r="LW3" s="174"/>
      <c r="LX3" s="174"/>
      <c r="LY3" s="175"/>
      <c r="LZ3" s="125"/>
      <c r="MA3" s="180" t="s">
        <v>1</v>
      </c>
      <c r="MB3" s="180"/>
      <c r="MC3" s="189"/>
      <c r="MD3" s="190"/>
      <c r="ME3" s="190"/>
      <c r="MF3" s="190"/>
      <c r="MG3" s="178" t="s">
        <v>3</v>
      </c>
      <c r="MH3" s="191"/>
      <c r="MI3" s="179"/>
      <c r="MJ3" s="192" t="str">
        <f>IFERROR(VLOOKUP(MC$3,직원정보_입력!$F$6:$I$56,4,0),"")</f>
        <v/>
      </c>
      <c r="MK3" s="193"/>
      <c r="ML3" s="194"/>
      <c r="MM3" s="126"/>
      <c r="MN3" s="181" t="s">
        <v>41</v>
      </c>
      <c r="MO3" s="181" t="s">
        <v>42</v>
      </c>
      <c r="MP3" s="181" t="s">
        <v>39</v>
      </c>
      <c r="MQ3" s="181" t="s">
        <v>40</v>
      </c>
      <c r="MR3" s="173" t="s">
        <v>107</v>
      </c>
      <c r="MS3" s="174"/>
      <c r="MT3" s="174"/>
      <c r="MU3" s="174"/>
      <c r="MV3" s="174"/>
      <c r="MW3" s="174"/>
      <c r="MX3" s="174"/>
      <c r="MY3" s="174"/>
      <c r="MZ3" s="174"/>
      <c r="NA3" s="175"/>
      <c r="NB3" s="125"/>
      <c r="NC3" s="180" t="s">
        <v>1</v>
      </c>
      <c r="ND3" s="180"/>
      <c r="NE3" s="189"/>
      <c r="NF3" s="190"/>
      <c r="NG3" s="190"/>
      <c r="NH3" s="190"/>
      <c r="NI3" s="178" t="s">
        <v>3</v>
      </c>
      <c r="NJ3" s="191"/>
      <c r="NK3" s="179"/>
      <c r="NL3" s="192" t="str">
        <f>IFERROR(VLOOKUP(NE$3,직원정보_입력!$F$6:$I$56,4,0),"")</f>
        <v/>
      </c>
      <c r="NM3" s="193"/>
      <c r="NN3" s="194"/>
      <c r="NO3" s="126"/>
      <c r="NP3" s="181" t="s">
        <v>41</v>
      </c>
      <c r="NQ3" s="181" t="s">
        <v>42</v>
      </c>
      <c r="NR3" s="181" t="s">
        <v>39</v>
      </c>
      <c r="NS3" s="181" t="s">
        <v>40</v>
      </c>
      <c r="NT3" s="173" t="s">
        <v>107</v>
      </c>
      <c r="NU3" s="174"/>
      <c r="NV3" s="174"/>
      <c r="NW3" s="174"/>
      <c r="NX3" s="174"/>
      <c r="NY3" s="174"/>
      <c r="NZ3" s="174"/>
      <c r="OA3" s="174"/>
      <c r="OB3" s="174"/>
      <c r="OC3" s="175"/>
      <c r="OD3" s="125"/>
      <c r="OE3" s="180" t="s">
        <v>1</v>
      </c>
      <c r="OF3" s="180"/>
      <c r="OG3" s="189"/>
      <c r="OH3" s="190"/>
      <c r="OI3" s="190"/>
      <c r="OJ3" s="190"/>
      <c r="OK3" s="178" t="s">
        <v>3</v>
      </c>
      <c r="OL3" s="191"/>
      <c r="OM3" s="179"/>
      <c r="ON3" s="192" t="str">
        <f>IFERROR(VLOOKUP(OG$3,직원정보_입력!$F$6:$I$56,4,0),"")</f>
        <v/>
      </c>
      <c r="OO3" s="193"/>
      <c r="OP3" s="194"/>
      <c r="OQ3" s="126"/>
      <c r="OR3" s="181" t="s">
        <v>41</v>
      </c>
      <c r="OS3" s="181" t="s">
        <v>42</v>
      </c>
      <c r="OT3" s="181" t="s">
        <v>39</v>
      </c>
      <c r="OU3" s="181" t="s">
        <v>40</v>
      </c>
      <c r="OV3" s="173" t="s">
        <v>107</v>
      </c>
      <c r="OW3" s="174"/>
      <c r="OX3" s="174"/>
      <c r="OY3" s="174"/>
      <c r="OZ3" s="174"/>
      <c r="PA3" s="174"/>
      <c r="PB3" s="174"/>
      <c r="PC3" s="174"/>
      <c r="PD3" s="174"/>
      <c r="PE3" s="175"/>
      <c r="PF3" s="125"/>
      <c r="PG3" s="180" t="s">
        <v>1</v>
      </c>
      <c r="PH3" s="180"/>
      <c r="PI3" s="189"/>
      <c r="PJ3" s="190"/>
      <c r="PK3" s="190"/>
      <c r="PL3" s="190"/>
      <c r="PM3" s="178" t="s">
        <v>3</v>
      </c>
      <c r="PN3" s="191"/>
      <c r="PO3" s="179"/>
      <c r="PP3" s="192" t="str">
        <f>IFERROR(VLOOKUP(PI$3,직원정보_입력!$F$6:$I$56,4,0),"")</f>
        <v/>
      </c>
      <c r="PQ3" s="193"/>
      <c r="PR3" s="194"/>
      <c r="PS3" s="126"/>
      <c r="PT3" s="181" t="s">
        <v>41</v>
      </c>
      <c r="PU3" s="181" t="s">
        <v>42</v>
      </c>
      <c r="PV3" s="181" t="s">
        <v>39</v>
      </c>
      <c r="PW3" s="181" t="s">
        <v>40</v>
      </c>
      <c r="PX3" s="173" t="s">
        <v>107</v>
      </c>
      <c r="PY3" s="174"/>
      <c r="PZ3" s="174"/>
      <c r="QA3" s="174"/>
      <c r="QB3" s="174"/>
      <c r="QC3" s="174"/>
      <c r="QD3" s="174"/>
      <c r="QE3" s="174"/>
      <c r="QF3" s="174"/>
      <c r="QG3" s="175"/>
      <c r="QH3" s="125"/>
      <c r="QI3" s="180" t="s">
        <v>1</v>
      </c>
      <c r="QJ3" s="180"/>
      <c r="QK3" s="189"/>
      <c r="QL3" s="190"/>
      <c r="QM3" s="190"/>
      <c r="QN3" s="190"/>
      <c r="QO3" s="178" t="s">
        <v>3</v>
      </c>
      <c r="QP3" s="191"/>
      <c r="QQ3" s="179"/>
      <c r="QR3" s="192" t="str">
        <f>IFERROR(VLOOKUP(QK$3,직원정보_입력!$F$6:$I$56,4,0),"")</f>
        <v/>
      </c>
      <c r="QS3" s="193"/>
      <c r="QT3" s="194"/>
      <c r="QU3" s="126"/>
      <c r="QV3" s="181" t="s">
        <v>41</v>
      </c>
      <c r="QW3" s="181" t="s">
        <v>42</v>
      </c>
      <c r="QX3" s="181" t="s">
        <v>39</v>
      </c>
      <c r="QY3" s="181" t="s">
        <v>40</v>
      </c>
      <c r="QZ3" s="173" t="s">
        <v>107</v>
      </c>
      <c r="RA3" s="174"/>
      <c r="RB3" s="174"/>
      <c r="RC3" s="174"/>
      <c r="RD3" s="174"/>
      <c r="RE3" s="174"/>
      <c r="RF3" s="174"/>
      <c r="RG3" s="174"/>
      <c r="RH3" s="174"/>
      <c r="RI3" s="175"/>
      <c r="RJ3" s="125"/>
      <c r="RK3" s="180" t="s">
        <v>1</v>
      </c>
      <c r="RL3" s="180"/>
      <c r="RM3" s="189"/>
      <c r="RN3" s="190"/>
      <c r="RO3" s="190"/>
      <c r="RP3" s="190"/>
      <c r="RQ3" s="178" t="s">
        <v>3</v>
      </c>
      <c r="RR3" s="191"/>
      <c r="RS3" s="179"/>
      <c r="RT3" s="192" t="str">
        <f>IFERROR(VLOOKUP(RM$3,직원정보_입력!$F$6:$I$56,4,0),"")</f>
        <v/>
      </c>
      <c r="RU3" s="193"/>
      <c r="RV3" s="194"/>
      <c r="RW3" s="126"/>
      <c r="RX3" s="181" t="s">
        <v>41</v>
      </c>
      <c r="RY3" s="181" t="s">
        <v>42</v>
      </c>
      <c r="RZ3" s="181" t="s">
        <v>39</v>
      </c>
      <c r="SA3" s="181" t="s">
        <v>40</v>
      </c>
      <c r="SB3" s="173" t="s">
        <v>107</v>
      </c>
      <c r="SC3" s="174"/>
      <c r="SD3" s="174"/>
      <c r="SE3" s="174"/>
      <c r="SF3" s="174"/>
      <c r="SG3" s="174"/>
      <c r="SH3" s="174"/>
      <c r="SI3" s="174"/>
      <c r="SJ3" s="174"/>
      <c r="SK3" s="175"/>
      <c r="SL3" s="125"/>
      <c r="SM3" s="180" t="s">
        <v>1</v>
      </c>
      <c r="SN3" s="180"/>
      <c r="SO3" s="189"/>
      <c r="SP3" s="190"/>
      <c r="SQ3" s="190"/>
      <c r="SR3" s="190"/>
      <c r="SS3" s="178" t="s">
        <v>3</v>
      </c>
      <c r="ST3" s="191"/>
      <c r="SU3" s="179"/>
      <c r="SV3" s="192" t="str">
        <f>IFERROR(VLOOKUP(SO$3,직원정보_입력!$F$6:$I$56,4,0),"")</f>
        <v/>
      </c>
      <c r="SW3" s="193"/>
      <c r="SX3" s="194"/>
      <c r="SY3" s="126"/>
      <c r="SZ3" s="181" t="s">
        <v>41</v>
      </c>
      <c r="TA3" s="181" t="s">
        <v>42</v>
      </c>
      <c r="TB3" s="181" t="s">
        <v>39</v>
      </c>
      <c r="TC3" s="181" t="s">
        <v>40</v>
      </c>
      <c r="TD3" s="173" t="s">
        <v>107</v>
      </c>
      <c r="TE3" s="174"/>
      <c r="TF3" s="174"/>
      <c r="TG3" s="174"/>
      <c r="TH3" s="174"/>
      <c r="TI3" s="174"/>
      <c r="TJ3" s="174"/>
      <c r="TK3" s="174"/>
      <c r="TL3" s="174"/>
      <c r="TM3" s="175"/>
      <c r="TN3" s="125"/>
      <c r="TO3" s="180" t="s">
        <v>1</v>
      </c>
      <c r="TP3" s="180"/>
      <c r="TQ3" s="189"/>
      <c r="TR3" s="190"/>
      <c r="TS3" s="190"/>
      <c r="TT3" s="190"/>
      <c r="TU3" s="178" t="s">
        <v>3</v>
      </c>
      <c r="TV3" s="191"/>
      <c r="TW3" s="179"/>
      <c r="TX3" s="192" t="str">
        <f>IFERROR(VLOOKUP(TQ$3,직원정보_입력!$F$6:$I$56,4,0),"")</f>
        <v/>
      </c>
      <c r="TY3" s="193"/>
      <c r="TZ3" s="194"/>
      <c r="UA3" s="126"/>
      <c r="UB3" s="181" t="s">
        <v>41</v>
      </c>
      <c r="UC3" s="181" t="s">
        <v>42</v>
      </c>
      <c r="UD3" s="181" t="s">
        <v>39</v>
      </c>
      <c r="UE3" s="181" t="s">
        <v>40</v>
      </c>
      <c r="UF3" s="173" t="s">
        <v>107</v>
      </c>
      <c r="UG3" s="174"/>
      <c r="UH3" s="174"/>
      <c r="UI3" s="174"/>
      <c r="UJ3" s="174"/>
      <c r="UK3" s="174"/>
      <c r="UL3" s="174"/>
      <c r="UM3" s="174"/>
      <c r="UN3" s="174"/>
      <c r="UO3" s="175"/>
      <c r="UP3" s="125"/>
      <c r="UQ3" s="180" t="s">
        <v>1</v>
      </c>
      <c r="UR3" s="180"/>
      <c r="US3" s="189"/>
      <c r="UT3" s="190"/>
      <c r="UU3" s="190"/>
      <c r="UV3" s="190"/>
      <c r="UW3" s="178" t="s">
        <v>3</v>
      </c>
      <c r="UX3" s="191"/>
      <c r="UY3" s="179"/>
      <c r="UZ3" s="192" t="str">
        <f>IFERROR(VLOOKUP(US$3,직원정보_입력!$F$6:$I$56,4,0),"")</f>
        <v/>
      </c>
      <c r="VA3" s="193"/>
      <c r="VB3" s="194"/>
      <c r="VC3" s="126"/>
      <c r="VD3" s="181" t="s">
        <v>41</v>
      </c>
      <c r="VE3" s="181" t="s">
        <v>42</v>
      </c>
      <c r="VF3" s="181" t="s">
        <v>39</v>
      </c>
      <c r="VG3" s="181" t="s">
        <v>40</v>
      </c>
      <c r="VH3" s="173" t="s">
        <v>107</v>
      </c>
      <c r="VI3" s="174"/>
      <c r="VJ3" s="174"/>
      <c r="VK3" s="174"/>
      <c r="VL3" s="174"/>
      <c r="VM3" s="174"/>
      <c r="VN3" s="174"/>
      <c r="VO3" s="174"/>
      <c r="VP3" s="174"/>
      <c r="VQ3" s="175"/>
      <c r="VR3" s="125"/>
      <c r="VS3" s="180" t="s">
        <v>1</v>
      </c>
      <c r="VT3" s="180"/>
      <c r="VU3" s="189"/>
      <c r="VV3" s="190"/>
      <c r="VW3" s="190"/>
      <c r="VX3" s="190"/>
      <c r="VY3" s="178" t="s">
        <v>3</v>
      </c>
      <c r="VZ3" s="191"/>
      <c r="WA3" s="179"/>
      <c r="WB3" s="192" t="str">
        <f>IFERROR(VLOOKUP(VU$3,직원정보_입력!$F$6:$I$56,4,0),"")</f>
        <v/>
      </c>
      <c r="WC3" s="193"/>
      <c r="WD3" s="194"/>
      <c r="WE3" s="126"/>
      <c r="WF3" s="181" t="s">
        <v>41</v>
      </c>
      <c r="WG3" s="181" t="s">
        <v>42</v>
      </c>
      <c r="WH3" s="181" t="s">
        <v>39</v>
      </c>
      <c r="WI3" s="181" t="s">
        <v>40</v>
      </c>
      <c r="WJ3" s="173" t="s">
        <v>107</v>
      </c>
      <c r="WK3" s="174"/>
      <c r="WL3" s="174"/>
      <c r="WM3" s="174"/>
      <c r="WN3" s="174"/>
      <c r="WO3" s="174"/>
      <c r="WP3" s="174"/>
      <c r="WQ3" s="174"/>
      <c r="WR3" s="174"/>
      <c r="WS3" s="175"/>
      <c r="WT3" s="125"/>
      <c r="WU3" s="180" t="s">
        <v>1</v>
      </c>
      <c r="WV3" s="180"/>
      <c r="WW3" s="189"/>
      <c r="WX3" s="190"/>
      <c r="WY3" s="190"/>
      <c r="WZ3" s="190"/>
      <c r="XA3" s="178" t="s">
        <v>3</v>
      </c>
      <c r="XB3" s="191"/>
      <c r="XC3" s="179"/>
      <c r="XD3" s="192" t="str">
        <f>IFERROR(VLOOKUP(WW$3,직원정보_입력!$F$6:$I$56,4,0),"")</f>
        <v/>
      </c>
      <c r="XE3" s="193"/>
      <c r="XF3" s="194"/>
      <c r="XG3" s="126"/>
      <c r="XH3" s="181" t="s">
        <v>41</v>
      </c>
      <c r="XI3" s="181" t="s">
        <v>42</v>
      </c>
      <c r="XJ3" s="181" t="s">
        <v>39</v>
      </c>
      <c r="XK3" s="181" t="s">
        <v>40</v>
      </c>
      <c r="XL3" s="173" t="s">
        <v>107</v>
      </c>
      <c r="XM3" s="174"/>
      <c r="XN3" s="174"/>
      <c r="XO3" s="174"/>
      <c r="XP3" s="174"/>
      <c r="XQ3" s="174"/>
      <c r="XR3" s="174"/>
      <c r="XS3" s="174"/>
      <c r="XT3" s="174"/>
      <c r="XU3" s="175"/>
      <c r="XV3" s="125"/>
      <c r="XW3" s="180" t="s">
        <v>1</v>
      </c>
      <c r="XX3" s="180"/>
      <c r="XY3" s="189"/>
      <c r="XZ3" s="190"/>
      <c r="YA3" s="190"/>
      <c r="YB3" s="190"/>
      <c r="YC3" s="178" t="s">
        <v>3</v>
      </c>
      <c r="YD3" s="191"/>
      <c r="YE3" s="179"/>
      <c r="YF3" s="192" t="str">
        <f>IFERROR(VLOOKUP(XY$3,직원정보_입력!$F$6:$I$56,4,0),"")</f>
        <v/>
      </c>
      <c r="YG3" s="193"/>
      <c r="YH3" s="194"/>
      <c r="YI3" s="126"/>
      <c r="YJ3" s="181" t="s">
        <v>41</v>
      </c>
      <c r="YK3" s="181" t="s">
        <v>42</v>
      </c>
      <c r="YL3" s="181" t="s">
        <v>39</v>
      </c>
      <c r="YM3" s="181" t="s">
        <v>40</v>
      </c>
      <c r="YN3" s="173" t="s">
        <v>107</v>
      </c>
      <c r="YO3" s="174"/>
      <c r="YP3" s="174"/>
      <c r="YQ3" s="174"/>
      <c r="YR3" s="174"/>
      <c r="YS3" s="174"/>
      <c r="YT3" s="174"/>
      <c r="YU3" s="174"/>
      <c r="YV3" s="174"/>
      <c r="YW3" s="175"/>
      <c r="YX3" s="125"/>
      <c r="YY3" s="180" t="s">
        <v>1</v>
      </c>
      <c r="YZ3" s="180"/>
      <c r="ZA3" s="189"/>
      <c r="ZB3" s="190"/>
      <c r="ZC3" s="190"/>
      <c r="ZD3" s="190"/>
      <c r="ZE3" s="178" t="s">
        <v>3</v>
      </c>
      <c r="ZF3" s="191"/>
      <c r="ZG3" s="179"/>
      <c r="ZH3" s="192" t="str">
        <f>IFERROR(VLOOKUP(ZA$3,직원정보_입력!$F$6:$I$56,4,0),"")</f>
        <v/>
      </c>
      <c r="ZI3" s="193"/>
      <c r="ZJ3" s="194"/>
      <c r="ZK3" s="126"/>
      <c r="ZL3" s="181" t="s">
        <v>41</v>
      </c>
      <c r="ZM3" s="181" t="s">
        <v>42</v>
      </c>
      <c r="ZN3" s="181" t="s">
        <v>39</v>
      </c>
      <c r="ZO3" s="181" t="s">
        <v>40</v>
      </c>
      <c r="ZP3" s="173" t="s">
        <v>107</v>
      </c>
      <c r="ZQ3" s="174"/>
      <c r="ZR3" s="174"/>
      <c r="ZS3" s="174"/>
      <c r="ZT3" s="174"/>
      <c r="ZU3" s="174"/>
      <c r="ZV3" s="174"/>
      <c r="ZW3" s="174"/>
      <c r="ZX3" s="174"/>
      <c r="ZY3" s="175"/>
      <c r="ZZ3" s="125"/>
      <c r="AAA3" s="180" t="s">
        <v>1</v>
      </c>
      <c r="AAB3" s="180"/>
      <c r="AAC3" s="189"/>
      <c r="AAD3" s="190"/>
      <c r="AAE3" s="190"/>
      <c r="AAF3" s="190"/>
      <c r="AAG3" s="178" t="s">
        <v>3</v>
      </c>
      <c r="AAH3" s="191"/>
      <c r="AAI3" s="179"/>
      <c r="AAJ3" s="192" t="str">
        <f>IFERROR(VLOOKUP(AAC$3,직원정보_입력!$F$6:$I$56,4,0),"")</f>
        <v/>
      </c>
      <c r="AAK3" s="193"/>
      <c r="AAL3" s="194"/>
      <c r="AAM3" s="126"/>
      <c r="AAN3" s="181" t="s">
        <v>41</v>
      </c>
      <c r="AAO3" s="181" t="s">
        <v>42</v>
      </c>
      <c r="AAP3" s="181" t="s">
        <v>39</v>
      </c>
      <c r="AAQ3" s="181" t="s">
        <v>40</v>
      </c>
      <c r="AAR3" s="173" t="s">
        <v>107</v>
      </c>
      <c r="AAS3" s="174"/>
      <c r="AAT3" s="174"/>
      <c r="AAU3" s="174"/>
      <c r="AAV3" s="174"/>
      <c r="AAW3" s="174"/>
      <c r="AAX3" s="174"/>
      <c r="AAY3" s="174"/>
      <c r="AAZ3" s="174"/>
      <c r="ABA3" s="175"/>
      <c r="ABB3" s="125"/>
      <c r="ABC3" s="180" t="s">
        <v>1</v>
      </c>
      <c r="ABD3" s="180"/>
      <c r="ABE3" s="189"/>
      <c r="ABF3" s="190"/>
      <c r="ABG3" s="190"/>
      <c r="ABH3" s="190"/>
      <c r="ABI3" s="178" t="s">
        <v>3</v>
      </c>
      <c r="ABJ3" s="191"/>
      <c r="ABK3" s="179"/>
      <c r="ABL3" s="192" t="str">
        <f>IFERROR(VLOOKUP(ABE$3,직원정보_입력!$F$6:$I$56,4,0),"")</f>
        <v/>
      </c>
      <c r="ABM3" s="193"/>
      <c r="ABN3" s="194"/>
      <c r="ABO3" s="126"/>
      <c r="ABP3" s="181" t="s">
        <v>41</v>
      </c>
      <c r="ABQ3" s="181" t="s">
        <v>42</v>
      </c>
      <c r="ABR3" s="181" t="s">
        <v>39</v>
      </c>
      <c r="ABS3" s="181" t="s">
        <v>40</v>
      </c>
      <c r="ABT3" s="173" t="s">
        <v>107</v>
      </c>
      <c r="ABU3" s="174"/>
      <c r="ABV3" s="174"/>
      <c r="ABW3" s="174"/>
      <c r="ABX3" s="174"/>
      <c r="ABY3" s="174"/>
      <c r="ABZ3" s="174"/>
      <c r="ACA3" s="174"/>
      <c r="ACB3" s="174"/>
      <c r="ACC3" s="175"/>
      <c r="ACD3" s="125"/>
      <c r="ACE3" s="180" t="s">
        <v>1</v>
      </c>
      <c r="ACF3" s="180"/>
      <c r="ACG3" s="189"/>
      <c r="ACH3" s="190"/>
      <c r="ACI3" s="190"/>
      <c r="ACJ3" s="190"/>
      <c r="ACK3" s="178" t="s">
        <v>3</v>
      </c>
      <c r="ACL3" s="191"/>
      <c r="ACM3" s="179"/>
      <c r="ACN3" s="192" t="str">
        <f>IFERROR(VLOOKUP(ACG$3,직원정보_입력!$F$6:$I$56,4,0),"")</f>
        <v/>
      </c>
      <c r="ACO3" s="193"/>
      <c r="ACP3" s="194"/>
      <c r="ACQ3" s="126"/>
      <c r="ACR3" s="181" t="s">
        <v>41</v>
      </c>
      <c r="ACS3" s="181" t="s">
        <v>42</v>
      </c>
      <c r="ACT3" s="181" t="s">
        <v>39</v>
      </c>
      <c r="ACU3" s="181" t="s">
        <v>40</v>
      </c>
      <c r="ACV3" s="173" t="s">
        <v>107</v>
      </c>
      <c r="ACW3" s="174"/>
      <c r="ACX3" s="174"/>
      <c r="ACY3" s="174"/>
      <c r="ACZ3" s="174"/>
      <c r="ADA3" s="174"/>
      <c r="ADB3" s="174"/>
      <c r="ADC3" s="174"/>
      <c r="ADD3" s="174"/>
      <c r="ADE3" s="175"/>
      <c r="ADF3" s="125"/>
      <c r="ADG3" s="180" t="s">
        <v>1</v>
      </c>
      <c r="ADH3" s="180"/>
      <c r="ADI3" s="189"/>
      <c r="ADJ3" s="190"/>
      <c r="ADK3" s="190"/>
      <c r="ADL3" s="190"/>
      <c r="ADM3" s="178" t="s">
        <v>3</v>
      </c>
      <c r="ADN3" s="191"/>
      <c r="ADO3" s="179"/>
      <c r="ADP3" s="192" t="str">
        <f>IFERROR(VLOOKUP(ADI$3,직원정보_입력!$F$6:$I$56,4,0),"")</f>
        <v/>
      </c>
      <c r="ADQ3" s="193"/>
      <c r="ADR3" s="194"/>
      <c r="ADS3" s="126"/>
      <c r="ADT3" s="181" t="s">
        <v>41</v>
      </c>
      <c r="ADU3" s="181" t="s">
        <v>42</v>
      </c>
      <c r="ADV3" s="181" t="s">
        <v>39</v>
      </c>
      <c r="ADW3" s="181" t="s">
        <v>40</v>
      </c>
      <c r="ADX3" s="173" t="s">
        <v>107</v>
      </c>
      <c r="ADY3" s="174"/>
      <c r="ADZ3" s="174"/>
      <c r="AEA3" s="174"/>
      <c r="AEB3" s="174"/>
      <c r="AEC3" s="174"/>
      <c r="AED3" s="174"/>
      <c r="AEE3" s="174"/>
      <c r="AEF3" s="174"/>
      <c r="AEG3" s="175"/>
      <c r="AEH3" s="125"/>
      <c r="AEI3" s="180" t="s">
        <v>1</v>
      </c>
      <c r="AEJ3" s="180"/>
      <c r="AEK3" s="189"/>
      <c r="AEL3" s="190"/>
      <c r="AEM3" s="190"/>
      <c r="AEN3" s="190"/>
      <c r="AEO3" s="178" t="s">
        <v>3</v>
      </c>
      <c r="AEP3" s="191"/>
      <c r="AEQ3" s="179"/>
      <c r="AER3" s="192" t="str">
        <f>IFERROR(VLOOKUP(AEK$3,직원정보_입력!$F$6:$I$56,4,0),"")</f>
        <v/>
      </c>
      <c r="AES3" s="193"/>
      <c r="AET3" s="194"/>
      <c r="AEU3" s="126"/>
      <c r="AEV3" s="181" t="s">
        <v>41</v>
      </c>
      <c r="AEW3" s="181" t="s">
        <v>42</v>
      </c>
      <c r="AEX3" s="181" t="s">
        <v>39</v>
      </c>
      <c r="AEY3" s="181" t="s">
        <v>40</v>
      </c>
      <c r="AEZ3" s="173" t="s">
        <v>107</v>
      </c>
      <c r="AFA3" s="174"/>
      <c r="AFB3" s="174"/>
      <c r="AFC3" s="174"/>
      <c r="AFD3" s="174"/>
      <c r="AFE3" s="174"/>
      <c r="AFF3" s="174"/>
      <c r="AFG3" s="174"/>
      <c r="AFH3" s="174"/>
      <c r="AFI3" s="175"/>
      <c r="AFJ3" s="125"/>
      <c r="AFK3" s="180" t="s">
        <v>1</v>
      </c>
      <c r="AFL3" s="180"/>
      <c r="AFM3" s="189"/>
      <c r="AFN3" s="190"/>
      <c r="AFO3" s="190"/>
      <c r="AFP3" s="190"/>
      <c r="AFQ3" s="178" t="s">
        <v>3</v>
      </c>
      <c r="AFR3" s="191"/>
      <c r="AFS3" s="179"/>
      <c r="AFT3" s="192" t="str">
        <f>IFERROR(VLOOKUP(AFM$3,직원정보_입력!$F$6:$I$56,4,0),"")</f>
        <v/>
      </c>
      <c r="AFU3" s="193"/>
      <c r="AFV3" s="194"/>
      <c r="AFW3" s="126"/>
      <c r="AFX3" s="181" t="s">
        <v>41</v>
      </c>
      <c r="AFY3" s="181" t="s">
        <v>42</v>
      </c>
      <c r="AFZ3" s="181" t="s">
        <v>39</v>
      </c>
      <c r="AGA3" s="181" t="s">
        <v>40</v>
      </c>
      <c r="AGB3" s="173" t="s">
        <v>107</v>
      </c>
      <c r="AGC3" s="174"/>
      <c r="AGD3" s="174"/>
      <c r="AGE3" s="174"/>
      <c r="AGF3" s="174"/>
      <c r="AGG3" s="174"/>
      <c r="AGH3" s="174"/>
      <c r="AGI3" s="174"/>
      <c r="AGJ3" s="174"/>
      <c r="AGK3" s="175"/>
      <c r="AGL3" s="125"/>
      <c r="AGM3" s="180" t="s">
        <v>1</v>
      </c>
      <c r="AGN3" s="180"/>
      <c r="AGO3" s="189"/>
      <c r="AGP3" s="190"/>
      <c r="AGQ3" s="190"/>
      <c r="AGR3" s="190"/>
      <c r="AGS3" s="178" t="s">
        <v>3</v>
      </c>
      <c r="AGT3" s="191"/>
      <c r="AGU3" s="179"/>
      <c r="AGV3" s="192" t="str">
        <f>IFERROR(VLOOKUP(AGO$3,직원정보_입력!$F$6:$I$56,4,0),"")</f>
        <v/>
      </c>
      <c r="AGW3" s="193"/>
      <c r="AGX3" s="194"/>
      <c r="AGY3" s="126"/>
      <c r="AGZ3" s="181" t="s">
        <v>41</v>
      </c>
      <c r="AHA3" s="181" t="s">
        <v>42</v>
      </c>
      <c r="AHB3" s="181" t="s">
        <v>39</v>
      </c>
      <c r="AHC3" s="181" t="s">
        <v>40</v>
      </c>
      <c r="AHD3" s="173" t="s">
        <v>107</v>
      </c>
      <c r="AHE3" s="174"/>
      <c r="AHF3" s="174"/>
      <c r="AHG3" s="174"/>
      <c r="AHH3" s="174"/>
      <c r="AHI3" s="174"/>
      <c r="AHJ3" s="174"/>
      <c r="AHK3" s="174"/>
      <c r="AHL3" s="174"/>
      <c r="AHM3" s="175"/>
      <c r="AHN3" s="125"/>
      <c r="AHO3" s="180" t="s">
        <v>1</v>
      </c>
      <c r="AHP3" s="180"/>
      <c r="AHQ3" s="189"/>
      <c r="AHR3" s="190"/>
      <c r="AHS3" s="190"/>
      <c r="AHT3" s="190"/>
      <c r="AHU3" s="178" t="s">
        <v>3</v>
      </c>
      <c r="AHV3" s="191"/>
      <c r="AHW3" s="179"/>
      <c r="AHX3" s="192" t="str">
        <f>IFERROR(VLOOKUP(AHQ$3,직원정보_입력!$F$6:$I$56,4,0),"")</f>
        <v/>
      </c>
      <c r="AHY3" s="193"/>
      <c r="AHZ3" s="194"/>
      <c r="AIA3" s="126"/>
      <c r="AIB3" s="181" t="s">
        <v>41</v>
      </c>
      <c r="AIC3" s="181" t="s">
        <v>42</v>
      </c>
      <c r="AID3" s="181" t="s">
        <v>39</v>
      </c>
      <c r="AIE3" s="181" t="s">
        <v>40</v>
      </c>
      <c r="AIF3" s="173" t="s">
        <v>107</v>
      </c>
      <c r="AIG3" s="174"/>
      <c r="AIH3" s="174"/>
      <c r="AII3" s="174"/>
      <c r="AIJ3" s="174"/>
      <c r="AIK3" s="174"/>
      <c r="AIL3" s="174"/>
      <c r="AIM3" s="174"/>
      <c r="AIN3" s="174"/>
      <c r="AIO3" s="175"/>
      <c r="AIP3" s="125"/>
      <c r="AIQ3" s="180" t="s">
        <v>1</v>
      </c>
      <c r="AIR3" s="180"/>
      <c r="AIS3" s="189"/>
      <c r="AIT3" s="190"/>
      <c r="AIU3" s="190"/>
      <c r="AIV3" s="190"/>
      <c r="AIW3" s="178" t="s">
        <v>3</v>
      </c>
      <c r="AIX3" s="191"/>
      <c r="AIY3" s="179"/>
      <c r="AIZ3" s="192" t="str">
        <f>IFERROR(VLOOKUP(AIS$3,직원정보_입력!$F$6:$I$56,4,0),"")</f>
        <v/>
      </c>
      <c r="AJA3" s="193"/>
      <c r="AJB3" s="194"/>
      <c r="AJC3" s="126"/>
      <c r="AJD3" s="181" t="s">
        <v>41</v>
      </c>
      <c r="AJE3" s="181" t="s">
        <v>42</v>
      </c>
      <c r="AJF3" s="181" t="s">
        <v>39</v>
      </c>
      <c r="AJG3" s="181" t="s">
        <v>40</v>
      </c>
      <c r="AJH3" s="173" t="s">
        <v>107</v>
      </c>
      <c r="AJI3" s="174"/>
      <c r="AJJ3" s="174"/>
      <c r="AJK3" s="174"/>
      <c r="AJL3" s="174"/>
      <c r="AJM3" s="174"/>
      <c r="AJN3" s="174"/>
      <c r="AJO3" s="174"/>
      <c r="AJP3" s="174"/>
      <c r="AJQ3" s="175"/>
      <c r="AJR3" s="125"/>
      <c r="AJS3" s="180" t="s">
        <v>1</v>
      </c>
      <c r="AJT3" s="180"/>
      <c r="AJU3" s="189"/>
      <c r="AJV3" s="190"/>
      <c r="AJW3" s="190"/>
      <c r="AJX3" s="190"/>
      <c r="AJY3" s="178" t="s">
        <v>3</v>
      </c>
      <c r="AJZ3" s="191"/>
      <c r="AKA3" s="179"/>
      <c r="AKB3" s="192" t="str">
        <f>IFERROR(VLOOKUP(AJU$3,직원정보_입력!$F$6:$I$56,4,0),"")</f>
        <v/>
      </c>
      <c r="AKC3" s="193"/>
      <c r="AKD3" s="194"/>
      <c r="AKE3" s="126"/>
      <c r="AKF3" s="181" t="s">
        <v>41</v>
      </c>
      <c r="AKG3" s="181" t="s">
        <v>42</v>
      </c>
      <c r="AKH3" s="181" t="s">
        <v>39</v>
      </c>
      <c r="AKI3" s="181" t="s">
        <v>40</v>
      </c>
      <c r="AKJ3" s="173" t="s">
        <v>107</v>
      </c>
      <c r="AKK3" s="174"/>
      <c r="AKL3" s="174"/>
      <c r="AKM3" s="174"/>
      <c r="AKN3" s="174"/>
      <c r="AKO3" s="174"/>
      <c r="AKP3" s="174"/>
      <c r="AKQ3" s="174"/>
      <c r="AKR3" s="174"/>
      <c r="AKS3" s="175"/>
      <c r="AKT3" s="125"/>
      <c r="AKU3" s="180" t="s">
        <v>1</v>
      </c>
      <c r="AKV3" s="180"/>
      <c r="AKW3" s="189"/>
      <c r="AKX3" s="190"/>
      <c r="AKY3" s="190"/>
      <c r="AKZ3" s="190"/>
      <c r="ALA3" s="178" t="s">
        <v>3</v>
      </c>
      <c r="ALB3" s="191"/>
      <c r="ALC3" s="179"/>
      <c r="ALD3" s="192" t="str">
        <f>IFERROR(VLOOKUP(AKW$3,직원정보_입력!$F$6:$I$56,4,0),"")</f>
        <v/>
      </c>
      <c r="ALE3" s="193"/>
      <c r="ALF3" s="194"/>
      <c r="ALG3" s="126"/>
      <c r="ALH3" s="181" t="s">
        <v>41</v>
      </c>
      <c r="ALI3" s="181" t="s">
        <v>42</v>
      </c>
      <c r="ALJ3" s="181" t="s">
        <v>39</v>
      </c>
      <c r="ALK3" s="181" t="s">
        <v>40</v>
      </c>
      <c r="ALL3" s="173" t="s">
        <v>107</v>
      </c>
      <c r="ALM3" s="174"/>
      <c r="ALN3" s="174"/>
      <c r="ALO3" s="174"/>
      <c r="ALP3" s="174"/>
      <c r="ALQ3" s="174"/>
      <c r="ALR3" s="174"/>
      <c r="ALS3" s="174"/>
      <c r="ALT3" s="174"/>
      <c r="ALU3" s="175"/>
      <c r="ALV3" s="125"/>
      <c r="ALW3" s="180" t="s">
        <v>1</v>
      </c>
      <c r="ALX3" s="180"/>
      <c r="ALY3" s="189"/>
      <c r="ALZ3" s="190"/>
      <c r="AMA3" s="190"/>
      <c r="AMB3" s="190"/>
      <c r="AMC3" s="178" t="s">
        <v>3</v>
      </c>
      <c r="AMD3" s="191"/>
      <c r="AME3" s="179"/>
      <c r="AMF3" s="192" t="str">
        <f>IFERROR(VLOOKUP(ALY$3,직원정보_입력!$F$6:$I$56,4,0),"")</f>
        <v/>
      </c>
      <c r="AMG3" s="193"/>
      <c r="AMH3" s="194"/>
      <c r="AMI3" s="126"/>
      <c r="AMJ3" s="181" t="s">
        <v>41</v>
      </c>
      <c r="AMK3" s="181" t="s">
        <v>42</v>
      </c>
      <c r="AML3" s="181" t="s">
        <v>39</v>
      </c>
      <c r="AMM3" s="181" t="s">
        <v>40</v>
      </c>
      <c r="AMN3" s="173" t="s">
        <v>107</v>
      </c>
      <c r="AMO3" s="174"/>
      <c r="AMP3" s="174"/>
      <c r="AMQ3" s="174"/>
      <c r="AMR3" s="174"/>
      <c r="AMS3" s="174"/>
      <c r="AMT3" s="174"/>
      <c r="AMU3" s="174"/>
      <c r="AMV3" s="174"/>
      <c r="AMW3" s="175"/>
      <c r="AMX3" s="125"/>
      <c r="AMY3" s="180" t="s">
        <v>1</v>
      </c>
      <c r="AMZ3" s="180"/>
      <c r="ANA3" s="189"/>
      <c r="ANB3" s="190"/>
      <c r="ANC3" s="190"/>
      <c r="AND3" s="190"/>
      <c r="ANE3" s="178" t="s">
        <v>3</v>
      </c>
      <c r="ANF3" s="191"/>
      <c r="ANG3" s="179"/>
      <c r="ANH3" s="192" t="str">
        <f>IFERROR(VLOOKUP(ANA$3,직원정보_입력!$F$6:$I$56,4,0),"")</f>
        <v/>
      </c>
      <c r="ANI3" s="193"/>
      <c r="ANJ3" s="194"/>
      <c r="ANK3" s="126"/>
      <c r="ANL3" s="181" t="s">
        <v>41</v>
      </c>
      <c r="ANM3" s="181" t="s">
        <v>42</v>
      </c>
      <c r="ANN3" s="181" t="s">
        <v>39</v>
      </c>
      <c r="ANO3" s="181" t="s">
        <v>40</v>
      </c>
      <c r="ANP3" s="173" t="s">
        <v>107</v>
      </c>
      <c r="ANQ3" s="174"/>
      <c r="ANR3" s="174"/>
      <c r="ANS3" s="174"/>
      <c r="ANT3" s="174"/>
      <c r="ANU3" s="174"/>
      <c r="ANV3" s="174"/>
      <c r="ANW3" s="174"/>
      <c r="ANX3" s="174"/>
      <c r="ANY3" s="175"/>
      <c r="ANZ3" s="125"/>
      <c r="AOA3" s="180" t="s">
        <v>1</v>
      </c>
      <c r="AOB3" s="180"/>
      <c r="AOC3" s="189"/>
      <c r="AOD3" s="190"/>
      <c r="AOE3" s="190"/>
      <c r="AOF3" s="190"/>
      <c r="AOG3" s="178" t="s">
        <v>3</v>
      </c>
      <c r="AOH3" s="191"/>
      <c r="AOI3" s="179"/>
      <c r="AOJ3" s="192" t="str">
        <f>IFERROR(VLOOKUP(AOC$3,직원정보_입력!$F$6:$I$56,4,0),"")</f>
        <v/>
      </c>
      <c r="AOK3" s="193"/>
      <c r="AOL3" s="194"/>
      <c r="AOM3" s="126"/>
      <c r="AON3" s="181" t="s">
        <v>41</v>
      </c>
      <c r="AOO3" s="181" t="s">
        <v>42</v>
      </c>
      <c r="AOP3" s="181" t="s">
        <v>39</v>
      </c>
      <c r="AOQ3" s="181" t="s">
        <v>40</v>
      </c>
      <c r="AOR3" s="173" t="s">
        <v>107</v>
      </c>
      <c r="AOS3" s="174"/>
      <c r="AOT3" s="174"/>
      <c r="AOU3" s="174"/>
      <c r="AOV3" s="174"/>
      <c r="AOW3" s="174"/>
      <c r="AOX3" s="174"/>
      <c r="AOY3" s="174"/>
      <c r="AOZ3" s="174"/>
      <c r="APA3" s="175"/>
      <c r="APB3" s="125"/>
      <c r="APC3" s="180" t="s">
        <v>1</v>
      </c>
      <c r="APD3" s="180"/>
      <c r="APE3" s="189"/>
      <c r="APF3" s="190"/>
      <c r="APG3" s="190"/>
      <c r="APH3" s="190"/>
      <c r="API3" s="178" t="s">
        <v>3</v>
      </c>
      <c r="APJ3" s="191"/>
      <c r="APK3" s="179"/>
      <c r="APL3" s="192" t="str">
        <f>IFERROR(VLOOKUP(APE$3,직원정보_입력!$F$6:$I$56,4,0),"")</f>
        <v/>
      </c>
      <c r="APM3" s="193"/>
      <c r="APN3" s="194"/>
      <c r="APO3" s="126"/>
      <c r="APP3" s="181" t="s">
        <v>41</v>
      </c>
      <c r="APQ3" s="181" t="s">
        <v>42</v>
      </c>
      <c r="APR3" s="181" t="s">
        <v>39</v>
      </c>
      <c r="APS3" s="181" t="s">
        <v>40</v>
      </c>
      <c r="APT3" s="173" t="s">
        <v>107</v>
      </c>
      <c r="APU3" s="174"/>
      <c r="APV3" s="174"/>
      <c r="APW3" s="174"/>
      <c r="APX3" s="174"/>
      <c r="APY3" s="174"/>
      <c r="APZ3" s="174"/>
      <c r="AQA3" s="174"/>
      <c r="AQB3" s="174"/>
      <c r="AQC3" s="175"/>
      <c r="AQD3" s="125"/>
      <c r="AQE3" s="180" t="s">
        <v>1</v>
      </c>
      <c r="AQF3" s="180"/>
      <c r="AQG3" s="189"/>
      <c r="AQH3" s="190"/>
      <c r="AQI3" s="190"/>
      <c r="AQJ3" s="190"/>
      <c r="AQK3" s="178" t="s">
        <v>3</v>
      </c>
      <c r="AQL3" s="191"/>
      <c r="AQM3" s="179"/>
      <c r="AQN3" s="192" t="str">
        <f>IFERROR(VLOOKUP(AQG$3,직원정보_입력!$F$6:$I$56,4,0),"")</f>
        <v/>
      </c>
      <c r="AQO3" s="193"/>
      <c r="AQP3" s="194"/>
      <c r="AQQ3" s="126"/>
      <c r="AQR3" s="181" t="s">
        <v>41</v>
      </c>
      <c r="AQS3" s="181" t="s">
        <v>42</v>
      </c>
      <c r="AQT3" s="181" t="s">
        <v>39</v>
      </c>
      <c r="AQU3" s="181" t="s">
        <v>40</v>
      </c>
      <c r="AQV3" s="173" t="s">
        <v>107</v>
      </c>
      <c r="AQW3" s="174"/>
      <c r="AQX3" s="174"/>
      <c r="AQY3" s="174"/>
      <c r="AQZ3" s="174"/>
      <c r="ARA3" s="174"/>
      <c r="ARB3" s="174"/>
      <c r="ARC3" s="174"/>
      <c r="ARD3" s="174"/>
      <c r="ARE3" s="175"/>
      <c r="ARF3" s="125"/>
      <c r="ARG3" s="180" t="s">
        <v>1</v>
      </c>
      <c r="ARH3" s="180"/>
      <c r="ARI3" s="189"/>
      <c r="ARJ3" s="190"/>
      <c r="ARK3" s="190"/>
      <c r="ARL3" s="190"/>
      <c r="ARM3" s="178" t="s">
        <v>3</v>
      </c>
      <c r="ARN3" s="191"/>
      <c r="ARO3" s="179"/>
      <c r="ARP3" s="192" t="str">
        <f>IFERROR(VLOOKUP(ARI$3,직원정보_입력!$F$6:$I$56,4,0),"")</f>
        <v/>
      </c>
      <c r="ARQ3" s="193"/>
      <c r="ARR3" s="194"/>
      <c r="ARS3" s="126"/>
      <c r="ART3" s="181" t="s">
        <v>41</v>
      </c>
      <c r="ARU3" s="181" t="s">
        <v>42</v>
      </c>
      <c r="ARV3" s="181" t="s">
        <v>39</v>
      </c>
      <c r="ARW3" s="181" t="s">
        <v>40</v>
      </c>
      <c r="ARX3" s="173" t="s">
        <v>107</v>
      </c>
      <c r="ARY3" s="174"/>
      <c r="ARZ3" s="174"/>
      <c r="ASA3" s="174"/>
      <c r="ASB3" s="174"/>
      <c r="ASC3" s="174"/>
      <c r="ASD3" s="174"/>
      <c r="ASE3" s="174"/>
      <c r="ASF3" s="174"/>
      <c r="ASG3" s="175"/>
      <c r="ASH3" s="125"/>
      <c r="ASI3" s="180" t="s">
        <v>1</v>
      </c>
      <c r="ASJ3" s="180"/>
      <c r="ASK3" s="189"/>
      <c r="ASL3" s="190"/>
      <c r="ASM3" s="190"/>
      <c r="ASN3" s="190"/>
      <c r="ASO3" s="178" t="s">
        <v>3</v>
      </c>
      <c r="ASP3" s="191"/>
      <c r="ASQ3" s="179"/>
      <c r="ASR3" s="192" t="str">
        <f>IFERROR(VLOOKUP(ASK$3,직원정보_입력!$F$6:$I$56,4,0),"")</f>
        <v/>
      </c>
      <c r="ASS3" s="193"/>
      <c r="AST3" s="194"/>
      <c r="ASU3" s="126"/>
      <c r="ASV3" s="181" t="s">
        <v>41</v>
      </c>
      <c r="ASW3" s="181" t="s">
        <v>42</v>
      </c>
      <c r="ASX3" s="181" t="s">
        <v>39</v>
      </c>
      <c r="ASY3" s="181" t="s">
        <v>40</v>
      </c>
      <c r="ASZ3" s="173" t="s">
        <v>107</v>
      </c>
      <c r="ATA3" s="174"/>
      <c r="ATB3" s="174"/>
      <c r="ATC3" s="174"/>
      <c r="ATD3" s="174"/>
      <c r="ATE3" s="174"/>
      <c r="ATF3" s="174"/>
      <c r="ATG3" s="174"/>
      <c r="ATH3" s="174"/>
      <c r="ATI3" s="175"/>
      <c r="ATJ3" s="125"/>
      <c r="ATK3" s="180" t="s">
        <v>1</v>
      </c>
      <c r="ATL3" s="180"/>
      <c r="ATM3" s="189"/>
      <c r="ATN3" s="190"/>
      <c r="ATO3" s="190"/>
      <c r="ATP3" s="190"/>
      <c r="ATQ3" s="178" t="s">
        <v>3</v>
      </c>
      <c r="ATR3" s="191"/>
      <c r="ATS3" s="179"/>
      <c r="ATT3" s="192" t="str">
        <f>IFERROR(VLOOKUP(ATM$3,직원정보_입력!$F$6:$I$56,4,0),"")</f>
        <v/>
      </c>
      <c r="ATU3" s="193"/>
      <c r="ATV3" s="194"/>
      <c r="ATW3" s="126"/>
      <c r="ATX3" s="181" t="s">
        <v>41</v>
      </c>
      <c r="ATY3" s="181" t="s">
        <v>42</v>
      </c>
      <c r="ATZ3" s="181" t="s">
        <v>39</v>
      </c>
      <c r="AUA3" s="181" t="s">
        <v>40</v>
      </c>
      <c r="AUB3" s="173" t="s">
        <v>107</v>
      </c>
      <c r="AUC3" s="174"/>
      <c r="AUD3" s="174"/>
      <c r="AUE3" s="174"/>
      <c r="AUF3" s="174"/>
      <c r="AUG3" s="174"/>
      <c r="AUH3" s="174"/>
      <c r="AUI3" s="174"/>
      <c r="AUJ3" s="174"/>
      <c r="AUK3" s="175"/>
      <c r="AUL3" s="125"/>
      <c r="AUM3" s="180" t="s">
        <v>1</v>
      </c>
      <c r="AUN3" s="180"/>
      <c r="AUO3" s="189"/>
      <c r="AUP3" s="190"/>
      <c r="AUQ3" s="190"/>
      <c r="AUR3" s="190"/>
      <c r="AUS3" s="178" t="s">
        <v>3</v>
      </c>
      <c r="AUT3" s="191"/>
      <c r="AUU3" s="179"/>
      <c r="AUV3" s="192" t="str">
        <f>IFERROR(VLOOKUP(AUO$3,직원정보_입력!$F$6:$I$56,4,0),"")</f>
        <v/>
      </c>
      <c r="AUW3" s="193"/>
      <c r="AUX3" s="194"/>
      <c r="AUY3" s="126"/>
      <c r="AUZ3" s="181" t="s">
        <v>41</v>
      </c>
      <c r="AVA3" s="181" t="s">
        <v>42</v>
      </c>
      <c r="AVB3" s="181" t="s">
        <v>39</v>
      </c>
      <c r="AVC3" s="181" t="s">
        <v>40</v>
      </c>
      <c r="AVD3" s="173" t="s">
        <v>107</v>
      </c>
      <c r="AVE3" s="174"/>
      <c r="AVF3" s="174"/>
      <c r="AVG3" s="174"/>
      <c r="AVH3" s="174"/>
      <c r="AVI3" s="174"/>
      <c r="AVJ3" s="174"/>
      <c r="AVK3" s="174"/>
      <c r="AVL3" s="174"/>
      <c r="AVM3" s="175"/>
      <c r="AVN3" s="125"/>
      <c r="AVO3" s="180" t="s">
        <v>1</v>
      </c>
      <c r="AVP3" s="180"/>
      <c r="AVQ3" s="189"/>
      <c r="AVR3" s="190"/>
      <c r="AVS3" s="190"/>
      <c r="AVT3" s="190"/>
      <c r="AVU3" s="178" t="s">
        <v>3</v>
      </c>
      <c r="AVV3" s="191"/>
      <c r="AVW3" s="179"/>
      <c r="AVX3" s="192" t="str">
        <f>IFERROR(VLOOKUP(AVQ$3,직원정보_입력!$F$6:$I$56,4,0),"")</f>
        <v/>
      </c>
      <c r="AVY3" s="193"/>
      <c r="AVZ3" s="194"/>
      <c r="AWA3" s="126"/>
      <c r="AWB3" s="181" t="s">
        <v>41</v>
      </c>
      <c r="AWC3" s="181" t="s">
        <v>42</v>
      </c>
      <c r="AWD3" s="181" t="s">
        <v>39</v>
      </c>
      <c r="AWE3" s="181" t="s">
        <v>40</v>
      </c>
      <c r="AWF3" s="173" t="s">
        <v>107</v>
      </c>
      <c r="AWG3" s="174"/>
      <c r="AWH3" s="174"/>
      <c r="AWI3" s="174"/>
      <c r="AWJ3" s="174"/>
      <c r="AWK3" s="174"/>
      <c r="AWL3" s="174"/>
      <c r="AWM3" s="174"/>
      <c r="AWN3" s="174"/>
      <c r="AWO3" s="175"/>
      <c r="AWP3" s="125"/>
      <c r="AWQ3" s="180" t="s">
        <v>1</v>
      </c>
      <c r="AWR3" s="180"/>
      <c r="AWS3" s="189"/>
      <c r="AWT3" s="190"/>
      <c r="AWU3" s="190"/>
      <c r="AWV3" s="190"/>
      <c r="AWW3" s="178" t="s">
        <v>3</v>
      </c>
      <c r="AWX3" s="191"/>
      <c r="AWY3" s="179"/>
      <c r="AWZ3" s="192" t="str">
        <f>IFERROR(VLOOKUP(AWS$3,직원정보_입력!$F$6:$I$56,4,0),"")</f>
        <v/>
      </c>
      <c r="AXA3" s="193"/>
      <c r="AXB3" s="194"/>
      <c r="AXC3" s="126"/>
      <c r="AXD3" s="181" t="s">
        <v>41</v>
      </c>
      <c r="AXE3" s="181" t="s">
        <v>42</v>
      </c>
      <c r="AXF3" s="181" t="s">
        <v>39</v>
      </c>
      <c r="AXG3" s="181" t="s">
        <v>40</v>
      </c>
      <c r="AXH3" s="173" t="s">
        <v>107</v>
      </c>
      <c r="AXI3" s="174"/>
      <c r="AXJ3" s="174"/>
      <c r="AXK3" s="174"/>
      <c r="AXL3" s="174"/>
      <c r="AXM3" s="174"/>
      <c r="AXN3" s="174"/>
      <c r="AXO3" s="174"/>
      <c r="AXP3" s="174"/>
      <c r="AXQ3" s="175"/>
      <c r="AXR3" s="125"/>
      <c r="AXS3" s="180" t="s">
        <v>1</v>
      </c>
      <c r="AXT3" s="180"/>
      <c r="AXU3" s="189"/>
      <c r="AXV3" s="190"/>
      <c r="AXW3" s="190"/>
      <c r="AXX3" s="190"/>
      <c r="AXY3" s="178" t="s">
        <v>3</v>
      </c>
      <c r="AXZ3" s="191"/>
      <c r="AYA3" s="179"/>
      <c r="AYB3" s="192" t="str">
        <f>IFERROR(VLOOKUP(AXU$3,직원정보_입력!$F$6:$I$56,4,0),"")</f>
        <v/>
      </c>
      <c r="AYC3" s="193"/>
      <c r="AYD3" s="194"/>
      <c r="AYE3" s="126"/>
      <c r="AYF3" s="181" t="s">
        <v>41</v>
      </c>
      <c r="AYG3" s="181" t="s">
        <v>42</v>
      </c>
      <c r="AYH3" s="181" t="s">
        <v>39</v>
      </c>
      <c r="AYI3" s="181" t="s">
        <v>40</v>
      </c>
      <c r="AYJ3" s="173" t="s">
        <v>107</v>
      </c>
      <c r="AYK3" s="174"/>
      <c r="AYL3" s="174"/>
      <c r="AYM3" s="174"/>
      <c r="AYN3" s="174"/>
      <c r="AYO3" s="174"/>
      <c r="AYP3" s="174"/>
      <c r="AYQ3" s="174"/>
      <c r="AYR3" s="174"/>
      <c r="AYS3" s="175"/>
      <c r="AYT3" s="125"/>
      <c r="AYU3" s="180" t="s">
        <v>1</v>
      </c>
      <c r="AYV3" s="180"/>
      <c r="AYW3" s="189"/>
      <c r="AYX3" s="190"/>
      <c r="AYY3" s="190"/>
      <c r="AYZ3" s="190"/>
      <c r="AZA3" s="178" t="s">
        <v>3</v>
      </c>
      <c r="AZB3" s="191"/>
      <c r="AZC3" s="179"/>
      <c r="AZD3" s="192" t="str">
        <f>IFERROR(VLOOKUP(AYW$3,직원정보_입력!$F$6:$I$56,4,0),"")</f>
        <v/>
      </c>
      <c r="AZE3" s="193"/>
      <c r="AZF3" s="194"/>
      <c r="AZG3" s="126"/>
      <c r="AZH3" s="181" t="s">
        <v>41</v>
      </c>
      <c r="AZI3" s="181" t="s">
        <v>42</v>
      </c>
      <c r="AZJ3" s="181" t="s">
        <v>39</v>
      </c>
      <c r="AZK3" s="181" t="s">
        <v>40</v>
      </c>
      <c r="AZL3" s="173" t="s">
        <v>107</v>
      </c>
      <c r="AZM3" s="174"/>
      <c r="AZN3" s="174"/>
      <c r="AZO3" s="174"/>
      <c r="AZP3" s="174"/>
      <c r="AZQ3" s="174"/>
      <c r="AZR3" s="174"/>
      <c r="AZS3" s="174"/>
      <c r="AZT3" s="174"/>
      <c r="AZU3" s="175"/>
      <c r="AZV3" s="125"/>
      <c r="AZW3" s="180" t="s">
        <v>1</v>
      </c>
      <c r="AZX3" s="180"/>
      <c r="AZY3" s="189"/>
      <c r="AZZ3" s="190"/>
      <c r="BAA3" s="190"/>
      <c r="BAB3" s="190"/>
      <c r="BAC3" s="178" t="s">
        <v>3</v>
      </c>
      <c r="BAD3" s="191"/>
      <c r="BAE3" s="179"/>
      <c r="BAF3" s="192" t="str">
        <f>IFERROR(VLOOKUP(AZY$3,직원정보_입력!$F$6:$I$56,4,0),"")</f>
        <v/>
      </c>
      <c r="BAG3" s="193"/>
      <c r="BAH3" s="194"/>
      <c r="BAI3" s="126"/>
      <c r="BAJ3" s="181" t="s">
        <v>41</v>
      </c>
      <c r="BAK3" s="181" t="s">
        <v>42</v>
      </c>
      <c r="BAL3" s="181" t="s">
        <v>39</v>
      </c>
      <c r="BAM3" s="181" t="s">
        <v>40</v>
      </c>
      <c r="BAN3" s="173" t="s">
        <v>107</v>
      </c>
      <c r="BAO3" s="174"/>
      <c r="BAP3" s="174"/>
      <c r="BAQ3" s="174"/>
      <c r="BAR3" s="174"/>
      <c r="BAS3" s="174"/>
      <c r="BAT3" s="174"/>
      <c r="BAU3" s="174"/>
      <c r="BAV3" s="174"/>
      <c r="BAW3" s="175"/>
      <c r="BAX3" s="125"/>
      <c r="BAY3" s="180" t="s">
        <v>1</v>
      </c>
      <c r="BAZ3" s="180"/>
      <c r="BBA3" s="189"/>
      <c r="BBB3" s="190"/>
      <c r="BBC3" s="190"/>
      <c r="BBD3" s="190"/>
      <c r="BBE3" s="178" t="s">
        <v>3</v>
      </c>
      <c r="BBF3" s="191"/>
      <c r="BBG3" s="179"/>
      <c r="BBH3" s="192" t="str">
        <f>IFERROR(VLOOKUP(BBA$3,직원정보_입력!$F$6:$I$56,4,0),"")</f>
        <v/>
      </c>
      <c r="BBI3" s="193"/>
      <c r="BBJ3" s="194"/>
      <c r="BBK3" s="126"/>
      <c r="BBL3" s="181" t="s">
        <v>41</v>
      </c>
      <c r="BBM3" s="181" t="s">
        <v>42</v>
      </c>
      <c r="BBN3" s="181" t="s">
        <v>39</v>
      </c>
      <c r="BBO3" s="181" t="s">
        <v>40</v>
      </c>
      <c r="BBP3" s="173" t="s">
        <v>107</v>
      </c>
      <c r="BBQ3" s="174"/>
      <c r="BBR3" s="174"/>
      <c r="BBS3" s="174"/>
      <c r="BBT3" s="174"/>
      <c r="BBU3" s="174"/>
      <c r="BBV3" s="174"/>
      <c r="BBW3" s="174"/>
      <c r="BBX3" s="174"/>
      <c r="BBY3" s="175"/>
      <c r="BBZ3" s="125"/>
      <c r="BCA3" s="8">
        <v>0</v>
      </c>
    </row>
    <row r="4" spans="1:1431" ht="12" customHeight="1" x14ac:dyDescent="0.2">
      <c r="C4" s="180" t="s">
        <v>18</v>
      </c>
      <c r="D4" s="180"/>
      <c r="E4" s="188" t="str">
        <f>IFERROR(VLOOKUP(E$3,직원정보_입력!$F$6:$I$56,2,0),"")</f>
        <v>강철토깽이</v>
      </c>
      <c r="F4" s="188"/>
      <c r="G4" s="188"/>
      <c r="H4" s="188"/>
      <c r="I4" s="180" t="s">
        <v>10</v>
      </c>
      <c r="J4" s="180"/>
      <c r="K4" s="180"/>
      <c r="L4" s="192" t="str">
        <f>IFERROR(VLOOKUP(E$3,직원정보_입력!$F$6:$I$56,3,0),"")</f>
        <v>차장</v>
      </c>
      <c r="M4" s="193"/>
      <c r="N4" s="194"/>
      <c r="O4" s="11"/>
      <c r="P4" s="185"/>
      <c r="Q4" s="185"/>
      <c r="R4" s="185"/>
      <c r="S4" s="185"/>
      <c r="T4" s="186" t="s">
        <v>108</v>
      </c>
      <c r="U4" s="186"/>
      <c r="V4" s="186"/>
      <c r="W4" s="186"/>
      <c r="X4" s="186"/>
      <c r="Y4" s="186"/>
      <c r="Z4" s="186"/>
      <c r="AA4" s="186"/>
      <c r="AB4" s="186"/>
      <c r="AC4" s="186"/>
      <c r="AD4" s="10"/>
      <c r="AE4" s="180" t="s">
        <v>37</v>
      </c>
      <c r="AF4" s="180"/>
      <c r="AG4" s="188" t="str">
        <f>IFERROR(VLOOKUP(AG$3,직원정보_입력!$F$6:$I$56,2,0),"")</f>
        <v>핑크돌고래</v>
      </c>
      <c r="AH4" s="188"/>
      <c r="AI4" s="188"/>
      <c r="AJ4" s="188"/>
      <c r="AK4" s="180" t="s">
        <v>38</v>
      </c>
      <c r="AL4" s="180"/>
      <c r="AM4" s="180"/>
      <c r="AN4" s="192" t="str">
        <f>IFERROR(VLOOKUP(AG$3,직원정보_입력!$F$6:$I$56,3,0),"")</f>
        <v>과장</v>
      </c>
      <c r="AO4" s="193"/>
      <c r="AP4" s="194"/>
      <c r="AQ4" s="7"/>
      <c r="AR4" s="182"/>
      <c r="AS4" s="182"/>
      <c r="AT4" s="182"/>
      <c r="AU4" s="182"/>
      <c r="AV4" s="173" t="s">
        <v>108</v>
      </c>
      <c r="AW4" s="174"/>
      <c r="AX4" s="174"/>
      <c r="AY4" s="174"/>
      <c r="AZ4" s="174"/>
      <c r="BA4" s="174"/>
      <c r="BB4" s="174"/>
      <c r="BC4" s="174"/>
      <c r="BD4" s="174"/>
      <c r="BE4" s="175"/>
      <c r="BF4" s="6"/>
      <c r="BG4" s="180" t="s">
        <v>37</v>
      </c>
      <c r="BH4" s="180"/>
      <c r="BI4" s="188" t="str">
        <f>IFERROR(VLOOKUP(BI$3,직원정보_입력!$F$6:$I$56,2,0),"")</f>
        <v>하얀여우</v>
      </c>
      <c r="BJ4" s="188"/>
      <c r="BK4" s="188"/>
      <c r="BL4" s="188"/>
      <c r="BM4" s="180" t="s">
        <v>38</v>
      </c>
      <c r="BN4" s="180"/>
      <c r="BO4" s="180"/>
      <c r="BP4" s="192" t="str">
        <f>IFERROR(VLOOKUP(BI$3,직원정보_입력!$F$6:$I$56,3,0),"")</f>
        <v>과장</v>
      </c>
      <c r="BQ4" s="193"/>
      <c r="BR4" s="194"/>
      <c r="BS4" s="7"/>
      <c r="BT4" s="182"/>
      <c r="BU4" s="182"/>
      <c r="BV4" s="182"/>
      <c r="BW4" s="182"/>
      <c r="BX4" s="173" t="s">
        <v>108</v>
      </c>
      <c r="BY4" s="174"/>
      <c r="BZ4" s="174"/>
      <c r="CA4" s="174"/>
      <c r="CB4" s="174"/>
      <c r="CC4" s="174"/>
      <c r="CD4" s="174"/>
      <c r="CE4" s="174"/>
      <c r="CF4" s="174"/>
      <c r="CG4" s="175"/>
      <c r="CH4" s="6"/>
      <c r="CI4" s="180" t="s">
        <v>2</v>
      </c>
      <c r="CJ4" s="180"/>
      <c r="CK4" s="188" t="str">
        <f>IFERROR(VLOOKUP(CK$3,직원정보_입력!$F$6:$I$56,2,0),"")</f>
        <v/>
      </c>
      <c r="CL4" s="188"/>
      <c r="CM4" s="188"/>
      <c r="CN4" s="188"/>
      <c r="CO4" s="180" t="s">
        <v>10</v>
      </c>
      <c r="CP4" s="180"/>
      <c r="CQ4" s="180"/>
      <c r="CR4" s="192" t="str">
        <f>IFERROR(VLOOKUP(CK$3,직원정보_입력!$F$6:$I$56,3,0),"")</f>
        <v/>
      </c>
      <c r="CS4" s="193"/>
      <c r="CT4" s="194"/>
      <c r="CU4" s="7"/>
      <c r="CV4" s="182"/>
      <c r="CW4" s="182"/>
      <c r="CX4" s="182"/>
      <c r="CY4" s="182"/>
      <c r="CZ4" s="173" t="s">
        <v>108</v>
      </c>
      <c r="DA4" s="174"/>
      <c r="DB4" s="174"/>
      <c r="DC4" s="174"/>
      <c r="DD4" s="174"/>
      <c r="DE4" s="174"/>
      <c r="DF4" s="174"/>
      <c r="DG4" s="174"/>
      <c r="DH4" s="174"/>
      <c r="DI4" s="175"/>
      <c r="DJ4" s="6"/>
      <c r="DK4" s="180" t="s">
        <v>2</v>
      </c>
      <c r="DL4" s="180"/>
      <c r="DM4" s="188" t="str">
        <f>IFERROR(VLOOKUP(DM$3,직원정보_입력!$F$6:$I$56,2,0),"")</f>
        <v/>
      </c>
      <c r="DN4" s="188"/>
      <c r="DO4" s="188"/>
      <c r="DP4" s="188"/>
      <c r="DQ4" s="180" t="s">
        <v>10</v>
      </c>
      <c r="DR4" s="180"/>
      <c r="DS4" s="180"/>
      <c r="DT4" s="192" t="str">
        <f>IFERROR(VLOOKUP(DM$3,직원정보_입력!$F$6:$I$56,3,0),"")</f>
        <v/>
      </c>
      <c r="DU4" s="193"/>
      <c r="DV4" s="194"/>
      <c r="DW4" s="7"/>
      <c r="DX4" s="182"/>
      <c r="DY4" s="182"/>
      <c r="DZ4" s="182"/>
      <c r="EA4" s="182"/>
      <c r="EB4" s="173" t="s">
        <v>108</v>
      </c>
      <c r="EC4" s="174"/>
      <c r="ED4" s="174"/>
      <c r="EE4" s="174"/>
      <c r="EF4" s="174"/>
      <c r="EG4" s="174"/>
      <c r="EH4" s="174"/>
      <c r="EI4" s="174"/>
      <c r="EJ4" s="174"/>
      <c r="EK4" s="175"/>
      <c r="EL4" s="6"/>
      <c r="EM4" s="180" t="s">
        <v>2</v>
      </c>
      <c r="EN4" s="180"/>
      <c r="EO4" s="188" t="str">
        <f>IFERROR(VLOOKUP(EO$3,직원정보_입력!$F$6:$I$56,2,0),"")</f>
        <v/>
      </c>
      <c r="EP4" s="188"/>
      <c r="EQ4" s="188"/>
      <c r="ER4" s="188"/>
      <c r="ES4" s="180" t="s">
        <v>10</v>
      </c>
      <c r="ET4" s="180"/>
      <c r="EU4" s="180"/>
      <c r="EV4" s="192" t="str">
        <f>IFERROR(VLOOKUP(EO$3,직원정보_입력!$F$6:$I$56,3,0),"")</f>
        <v/>
      </c>
      <c r="EW4" s="193"/>
      <c r="EX4" s="194"/>
      <c r="EY4" s="7"/>
      <c r="EZ4" s="182"/>
      <c r="FA4" s="182"/>
      <c r="FB4" s="182"/>
      <c r="FC4" s="182"/>
      <c r="FD4" s="173" t="s">
        <v>108</v>
      </c>
      <c r="FE4" s="174"/>
      <c r="FF4" s="174"/>
      <c r="FG4" s="174"/>
      <c r="FH4" s="174"/>
      <c r="FI4" s="174"/>
      <c r="FJ4" s="174"/>
      <c r="FK4" s="174"/>
      <c r="FL4" s="174"/>
      <c r="FM4" s="175"/>
      <c r="FN4" s="6"/>
      <c r="FO4" s="180" t="s">
        <v>2</v>
      </c>
      <c r="FP4" s="180"/>
      <c r="FQ4" s="188" t="str">
        <f>IFERROR(VLOOKUP(FQ$3,직원정보_입력!$F$6:$I$56,2,0),"")</f>
        <v/>
      </c>
      <c r="FR4" s="188"/>
      <c r="FS4" s="188"/>
      <c r="FT4" s="188"/>
      <c r="FU4" s="180" t="s">
        <v>10</v>
      </c>
      <c r="FV4" s="180"/>
      <c r="FW4" s="180"/>
      <c r="FX4" s="192" t="str">
        <f>IFERROR(VLOOKUP(FQ$3,직원정보_입력!$F$6:$I$56,3,0),"")</f>
        <v/>
      </c>
      <c r="FY4" s="193"/>
      <c r="FZ4" s="194"/>
      <c r="GA4" s="126"/>
      <c r="GB4" s="182"/>
      <c r="GC4" s="182"/>
      <c r="GD4" s="182"/>
      <c r="GE4" s="182"/>
      <c r="GF4" s="173" t="s">
        <v>108</v>
      </c>
      <c r="GG4" s="174"/>
      <c r="GH4" s="174"/>
      <c r="GI4" s="174"/>
      <c r="GJ4" s="174"/>
      <c r="GK4" s="174"/>
      <c r="GL4" s="174"/>
      <c r="GM4" s="174"/>
      <c r="GN4" s="174"/>
      <c r="GO4" s="175"/>
      <c r="GP4" s="125"/>
      <c r="GQ4" s="180" t="s">
        <v>2</v>
      </c>
      <c r="GR4" s="180"/>
      <c r="GS4" s="188" t="str">
        <f>IFERROR(VLOOKUP(GS$3,직원정보_입력!$F$6:$I$56,2,0),"")</f>
        <v/>
      </c>
      <c r="GT4" s="188"/>
      <c r="GU4" s="188"/>
      <c r="GV4" s="188"/>
      <c r="GW4" s="180" t="s">
        <v>10</v>
      </c>
      <c r="GX4" s="180"/>
      <c r="GY4" s="180"/>
      <c r="GZ4" s="192" t="str">
        <f>IFERROR(VLOOKUP(GS$3,직원정보_입력!$F$6:$I$56,3,0),"")</f>
        <v/>
      </c>
      <c r="HA4" s="193"/>
      <c r="HB4" s="194"/>
      <c r="HC4" s="126"/>
      <c r="HD4" s="182"/>
      <c r="HE4" s="182"/>
      <c r="HF4" s="182"/>
      <c r="HG4" s="182"/>
      <c r="HH4" s="173" t="s">
        <v>108</v>
      </c>
      <c r="HI4" s="174"/>
      <c r="HJ4" s="174"/>
      <c r="HK4" s="174"/>
      <c r="HL4" s="174"/>
      <c r="HM4" s="174"/>
      <c r="HN4" s="174"/>
      <c r="HO4" s="174"/>
      <c r="HP4" s="174"/>
      <c r="HQ4" s="175"/>
      <c r="HR4" s="125"/>
      <c r="HS4" s="180" t="s">
        <v>2</v>
      </c>
      <c r="HT4" s="180"/>
      <c r="HU4" s="188" t="str">
        <f>IFERROR(VLOOKUP(HU$3,직원정보_입력!$F$6:$I$56,2,0),"")</f>
        <v/>
      </c>
      <c r="HV4" s="188"/>
      <c r="HW4" s="188"/>
      <c r="HX4" s="188"/>
      <c r="HY4" s="180" t="s">
        <v>10</v>
      </c>
      <c r="HZ4" s="180"/>
      <c r="IA4" s="180"/>
      <c r="IB4" s="192" t="str">
        <f>IFERROR(VLOOKUP(HU$3,직원정보_입력!$F$6:$I$56,3,0),"")</f>
        <v/>
      </c>
      <c r="IC4" s="193"/>
      <c r="ID4" s="194"/>
      <c r="IE4" s="126"/>
      <c r="IF4" s="182"/>
      <c r="IG4" s="182"/>
      <c r="IH4" s="182"/>
      <c r="II4" s="182"/>
      <c r="IJ4" s="173" t="s">
        <v>108</v>
      </c>
      <c r="IK4" s="174"/>
      <c r="IL4" s="174"/>
      <c r="IM4" s="174"/>
      <c r="IN4" s="174"/>
      <c r="IO4" s="174"/>
      <c r="IP4" s="174"/>
      <c r="IQ4" s="174"/>
      <c r="IR4" s="174"/>
      <c r="IS4" s="175"/>
      <c r="IT4" s="125"/>
      <c r="IU4" s="180" t="s">
        <v>2</v>
      </c>
      <c r="IV4" s="180"/>
      <c r="IW4" s="188" t="str">
        <f>IFERROR(VLOOKUP(IW$3,직원정보_입력!$F$6:$I$56,2,0),"")</f>
        <v/>
      </c>
      <c r="IX4" s="188"/>
      <c r="IY4" s="188"/>
      <c r="IZ4" s="188"/>
      <c r="JA4" s="180" t="s">
        <v>10</v>
      </c>
      <c r="JB4" s="180"/>
      <c r="JC4" s="180"/>
      <c r="JD4" s="192" t="str">
        <f>IFERROR(VLOOKUP(IW$3,직원정보_입력!$F$6:$I$56,3,0),"")</f>
        <v/>
      </c>
      <c r="JE4" s="193"/>
      <c r="JF4" s="194"/>
      <c r="JG4" s="126"/>
      <c r="JH4" s="182"/>
      <c r="JI4" s="182"/>
      <c r="JJ4" s="182"/>
      <c r="JK4" s="182"/>
      <c r="JL4" s="173" t="s">
        <v>108</v>
      </c>
      <c r="JM4" s="174"/>
      <c r="JN4" s="174"/>
      <c r="JO4" s="174"/>
      <c r="JP4" s="174"/>
      <c r="JQ4" s="174"/>
      <c r="JR4" s="174"/>
      <c r="JS4" s="174"/>
      <c r="JT4" s="174"/>
      <c r="JU4" s="175"/>
      <c r="JV4" s="125"/>
      <c r="JW4" s="180" t="s">
        <v>2</v>
      </c>
      <c r="JX4" s="180"/>
      <c r="JY4" s="188" t="str">
        <f>IFERROR(VLOOKUP(JY$3,직원정보_입력!$F$6:$I$56,2,0),"")</f>
        <v/>
      </c>
      <c r="JZ4" s="188"/>
      <c r="KA4" s="188"/>
      <c r="KB4" s="188"/>
      <c r="KC4" s="180" t="s">
        <v>10</v>
      </c>
      <c r="KD4" s="180"/>
      <c r="KE4" s="180"/>
      <c r="KF4" s="192" t="str">
        <f>IFERROR(VLOOKUP(JY$3,직원정보_입력!$F$6:$I$56,3,0),"")</f>
        <v/>
      </c>
      <c r="KG4" s="193"/>
      <c r="KH4" s="194"/>
      <c r="KI4" s="126"/>
      <c r="KJ4" s="182"/>
      <c r="KK4" s="182"/>
      <c r="KL4" s="182"/>
      <c r="KM4" s="182"/>
      <c r="KN4" s="173" t="s">
        <v>108</v>
      </c>
      <c r="KO4" s="174"/>
      <c r="KP4" s="174"/>
      <c r="KQ4" s="174"/>
      <c r="KR4" s="174"/>
      <c r="KS4" s="174"/>
      <c r="KT4" s="174"/>
      <c r="KU4" s="174"/>
      <c r="KV4" s="174"/>
      <c r="KW4" s="175"/>
      <c r="KX4" s="125"/>
      <c r="KY4" s="180" t="s">
        <v>2</v>
      </c>
      <c r="KZ4" s="180"/>
      <c r="LA4" s="188" t="str">
        <f>IFERROR(VLOOKUP(LA$3,직원정보_입력!$F$6:$I$56,2,0),"")</f>
        <v/>
      </c>
      <c r="LB4" s="188"/>
      <c r="LC4" s="188"/>
      <c r="LD4" s="188"/>
      <c r="LE4" s="180" t="s">
        <v>10</v>
      </c>
      <c r="LF4" s="180"/>
      <c r="LG4" s="180"/>
      <c r="LH4" s="192" t="str">
        <f>IFERROR(VLOOKUP(LA$3,직원정보_입력!$F$6:$I$56,3,0),"")</f>
        <v/>
      </c>
      <c r="LI4" s="193"/>
      <c r="LJ4" s="194"/>
      <c r="LK4" s="126"/>
      <c r="LL4" s="182"/>
      <c r="LM4" s="182"/>
      <c r="LN4" s="182"/>
      <c r="LO4" s="182"/>
      <c r="LP4" s="173" t="s">
        <v>108</v>
      </c>
      <c r="LQ4" s="174"/>
      <c r="LR4" s="174"/>
      <c r="LS4" s="174"/>
      <c r="LT4" s="174"/>
      <c r="LU4" s="174"/>
      <c r="LV4" s="174"/>
      <c r="LW4" s="174"/>
      <c r="LX4" s="174"/>
      <c r="LY4" s="175"/>
      <c r="LZ4" s="125"/>
      <c r="MA4" s="180" t="s">
        <v>2</v>
      </c>
      <c r="MB4" s="180"/>
      <c r="MC4" s="188" t="str">
        <f>IFERROR(VLOOKUP(MC$3,직원정보_입력!$F$6:$I$56,2,0),"")</f>
        <v/>
      </c>
      <c r="MD4" s="188"/>
      <c r="ME4" s="188"/>
      <c r="MF4" s="188"/>
      <c r="MG4" s="180" t="s">
        <v>10</v>
      </c>
      <c r="MH4" s="180"/>
      <c r="MI4" s="180"/>
      <c r="MJ4" s="192" t="str">
        <f>IFERROR(VLOOKUP(MC$3,직원정보_입력!$F$6:$I$56,3,0),"")</f>
        <v/>
      </c>
      <c r="MK4" s="193"/>
      <c r="ML4" s="194"/>
      <c r="MM4" s="126"/>
      <c r="MN4" s="182"/>
      <c r="MO4" s="182"/>
      <c r="MP4" s="182"/>
      <c r="MQ4" s="182"/>
      <c r="MR4" s="173" t="s">
        <v>108</v>
      </c>
      <c r="MS4" s="174"/>
      <c r="MT4" s="174"/>
      <c r="MU4" s="174"/>
      <c r="MV4" s="174"/>
      <c r="MW4" s="174"/>
      <c r="MX4" s="174"/>
      <c r="MY4" s="174"/>
      <c r="MZ4" s="174"/>
      <c r="NA4" s="175"/>
      <c r="NB4" s="125"/>
      <c r="NC4" s="180" t="s">
        <v>2</v>
      </c>
      <c r="ND4" s="180"/>
      <c r="NE4" s="188" t="str">
        <f>IFERROR(VLOOKUP(NE$3,직원정보_입력!$F$6:$I$56,2,0),"")</f>
        <v/>
      </c>
      <c r="NF4" s="188"/>
      <c r="NG4" s="188"/>
      <c r="NH4" s="188"/>
      <c r="NI4" s="180" t="s">
        <v>10</v>
      </c>
      <c r="NJ4" s="180"/>
      <c r="NK4" s="180"/>
      <c r="NL4" s="192" t="str">
        <f>IFERROR(VLOOKUP(NE$3,직원정보_입력!$F$6:$I$56,3,0),"")</f>
        <v/>
      </c>
      <c r="NM4" s="193"/>
      <c r="NN4" s="194"/>
      <c r="NO4" s="126"/>
      <c r="NP4" s="182"/>
      <c r="NQ4" s="182"/>
      <c r="NR4" s="182"/>
      <c r="NS4" s="182"/>
      <c r="NT4" s="173" t="s">
        <v>108</v>
      </c>
      <c r="NU4" s="174"/>
      <c r="NV4" s="174"/>
      <c r="NW4" s="174"/>
      <c r="NX4" s="174"/>
      <c r="NY4" s="174"/>
      <c r="NZ4" s="174"/>
      <c r="OA4" s="174"/>
      <c r="OB4" s="174"/>
      <c r="OC4" s="175"/>
      <c r="OD4" s="125"/>
      <c r="OE4" s="180" t="s">
        <v>2</v>
      </c>
      <c r="OF4" s="180"/>
      <c r="OG4" s="188" t="str">
        <f>IFERROR(VLOOKUP(OG$3,직원정보_입력!$F$6:$I$56,2,0),"")</f>
        <v/>
      </c>
      <c r="OH4" s="188"/>
      <c r="OI4" s="188"/>
      <c r="OJ4" s="188"/>
      <c r="OK4" s="180" t="s">
        <v>10</v>
      </c>
      <c r="OL4" s="180"/>
      <c r="OM4" s="180"/>
      <c r="ON4" s="192" t="str">
        <f>IFERROR(VLOOKUP(OG$3,직원정보_입력!$F$6:$I$56,3,0),"")</f>
        <v/>
      </c>
      <c r="OO4" s="193"/>
      <c r="OP4" s="194"/>
      <c r="OQ4" s="126"/>
      <c r="OR4" s="182"/>
      <c r="OS4" s="182"/>
      <c r="OT4" s="182"/>
      <c r="OU4" s="182"/>
      <c r="OV4" s="173" t="s">
        <v>108</v>
      </c>
      <c r="OW4" s="174"/>
      <c r="OX4" s="174"/>
      <c r="OY4" s="174"/>
      <c r="OZ4" s="174"/>
      <c r="PA4" s="174"/>
      <c r="PB4" s="174"/>
      <c r="PC4" s="174"/>
      <c r="PD4" s="174"/>
      <c r="PE4" s="175"/>
      <c r="PF4" s="125"/>
      <c r="PG4" s="180" t="s">
        <v>2</v>
      </c>
      <c r="PH4" s="180"/>
      <c r="PI4" s="188" t="str">
        <f>IFERROR(VLOOKUP(PI$3,직원정보_입력!$F$6:$I$56,2,0),"")</f>
        <v/>
      </c>
      <c r="PJ4" s="188"/>
      <c r="PK4" s="188"/>
      <c r="PL4" s="188"/>
      <c r="PM4" s="180" t="s">
        <v>10</v>
      </c>
      <c r="PN4" s="180"/>
      <c r="PO4" s="180"/>
      <c r="PP4" s="192" t="str">
        <f>IFERROR(VLOOKUP(PI$3,직원정보_입력!$F$6:$I$56,3,0),"")</f>
        <v/>
      </c>
      <c r="PQ4" s="193"/>
      <c r="PR4" s="194"/>
      <c r="PS4" s="126"/>
      <c r="PT4" s="182"/>
      <c r="PU4" s="182"/>
      <c r="PV4" s="182"/>
      <c r="PW4" s="182"/>
      <c r="PX4" s="173" t="s">
        <v>108</v>
      </c>
      <c r="PY4" s="174"/>
      <c r="PZ4" s="174"/>
      <c r="QA4" s="174"/>
      <c r="QB4" s="174"/>
      <c r="QC4" s="174"/>
      <c r="QD4" s="174"/>
      <c r="QE4" s="174"/>
      <c r="QF4" s="174"/>
      <c r="QG4" s="175"/>
      <c r="QH4" s="125"/>
      <c r="QI4" s="180" t="s">
        <v>2</v>
      </c>
      <c r="QJ4" s="180"/>
      <c r="QK4" s="188" t="str">
        <f>IFERROR(VLOOKUP(QK$3,직원정보_입력!$F$6:$I$56,2,0),"")</f>
        <v/>
      </c>
      <c r="QL4" s="188"/>
      <c r="QM4" s="188"/>
      <c r="QN4" s="188"/>
      <c r="QO4" s="180" t="s">
        <v>10</v>
      </c>
      <c r="QP4" s="180"/>
      <c r="QQ4" s="180"/>
      <c r="QR4" s="192" t="str">
        <f>IFERROR(VLOOKUP(QK$3,직원정보_입력!$F$6:$I$56,3,0),"")</f>
        <v/>
      </c>
      <c r="QS4" s="193"/>
      <c r="QT4" s="194"/>
      <c r="QU4" s="126"/>
      <c r="QV4" s="182"/>
      <c r="QW4" s="182"/>
      <c r="QX4" s="182"/>
      <c r="QY4" s="182"/>
      <c r="QZ4" s="173" t="s">
        <v>108</v>
      </c>
      <c r="RA4" s="174"/>
      <c r="RB4" s="174"/>
      <c r="RC4" s="174"/>
      <c r="RD4" s="174"/>
      <c r="RE4" s="174"/>
      <c r="RF4" s="174"/>
      <c r="RG4" s="174"/>
      <c r="RH4" s="174"/>
      <c r="RI4" s="175"/>
      <c r="RJ4" s="125"/>
      <c r="RK4" s="180" t="s">
        <v>2</v>
      </c>
      <c r="RL4" s="180"/>
      <c r="RM4" s="188" t="str">
        <f>IFERROR(VLOOKUP(RM$3,직원정보_입력!$F$6:$I$56,2,0),"")</f>
        <v/>
      </c>
      <c r="RN4" s="188"/>
      <c r="RO4" s="188"/>
      <c r="RP4" s="188"/>
      <c r="RQ4" s="180" t="s">
        <v>10</v>
      </c>
      <c r="RR4" s="180"/>
      <c r="RS4" s="180"/>
      <c r="RT4" s="192" t="str">
        <f>IFERROR(VLOOKUP(RM$3,직원정보_입력!$F$6:$I$56,3,0),"")</f>
        <v/>
      </c>
      <c r="RU4" s="193"/>
      <c r="RV4" s="194"/>
      <c r="RW4" s="126"/>
      <c r="RX4" s="182"/>
      <c r="RY4" s="182"/>
      <c r="RZ4" s="182"/>
      <c r="SA4" s="182"/>
      <c r="SB4" s="173" t="s">
        <v>108</v>
      </c>
      <c r="SC4" s="174"/>
      <c r="SD4" s="174"/>
      <c r="SE4" s="174"/>
      <c r="SF4" s="174"/>
      <c r="SG4" s="174"/>
      <c r="SH4" s="174"/>
      <c r="SI4" s="174"/>
      <c r="SJ4" s="174"/>
      <c r="SK4" s="175"/>
      <c r="SL4" s="125"/>
      <c r="SM4" s="180" t="s">
        <v>2</v>
      </c>
      <c r="SN4" s="180"/>
      <c r="SO4" s="188" t="str">
        <f>IFERROR(VLOOKUP(SO$3,직원정보_입력!$F$6:$I$56,2,0),"")</f>
        <v/>
      </c>
      <c r="SP4" s="188"/>
      <c r="SQ4" s="188"/>
      <c r="SR4" s="188"/>
      <c r="SS4" s="180" t="s">
        <v>10</v>
      </c>
      <c r="ST4" s="180"/>
      <c r="SU4" s="180"/>
      <c r="SV4" s="192" t="str">
        <f>IFERROR(VLOOKUP(SO$3,직원정보_입력!$F$6:$I$56,3,0),"")</f>
        <v/>
      </c>
      <c r="SW4" s="193"/>
      <c r="SX4" s="194"/>
      <c r="SY4" s="126"/>
      <c r="SZ4" s="182"/>
      <c r="TA4" s="182"/>
      <c r="TB4" s="182"/>
      <c r="TC4" s="182"/>
      <c r="TD4" s="173" t="s">
        <v>108</v>
      </c>
      <c r="TE4" s="174"/>
      <c r="TF4" s="174"/>
      <c r="TG4" s="174"/>
      <c r="TH4" s="174"/>
      <c r="TI4" s="174"/>
      <c r="TJ4" s="174"/>
      <c r="TK4" s="174"/>
      <c r="TL4" s="174"/>
      <c r="TM4" s="175"/>
      <c r="TN4" s="125"/>
      <c r="TO4" s="180" t="s">
        <v>2</v>
      </c>
      <c r="TP4" s="180"/>
      <c r="TQ4" s="188" t="str">
        <f>IFERROR(VLOOKUP(TQ$3,직원정보_입력!$F$6:$I$56,2,0),"")</f>
        <v/>
      </c>
      <c r="TR4" s="188"/>
      <c r="TS4" s="188"/>
      <c r="TT4" s="188"/>
      <c r="TU4" s="180" t="s">
        <v>10</v>
      </c>
      <c r="TV4" s="180"/>
      <c r="TW4" s="180"/>
      <c r="TX4" s="192" t="str">
        <f>IFERROR(VLOOKUP(TQ$3,직원정보_입력!$F$6:$I$56,3,0),"")</f>
        <v/>
      </c>
      <c r="TY4" s="193"/>
      <c r="TZ4" s="194"/>
      <c r="UA4" s="126"/>
      <c r="UB4" s="182"/>
      <c r="UC4" s="182"/>
      <c r="UD4" s="182"/>
      <c r="UE4" s="182"/>
      <c r="UF4" s="173" t="s">
        <v>108</v>
      </c>
      <c r="UG4" s="174"/>
      <c r="UH4" s="174"/>
      <c r="UI4" s="174"/>
      <c r="UJ4" s="174"/>
      <c r="UK4" s="174"/>
      <c r="UL4" s="174"/>
      <c r="UM4" s="174"/>
      <c r="UN4" s="174"/>
      <c r="UO4" s="175"/>
      <c r="UP4" s="125"/>
      <c r="UQ4" s="180" t="s">
        <v>2</v>
      </c>
      <c r="UR4" s="180"/>
      <c r="US4" s="188" t="str">
        <f>IFERROR(VLOOKUP(US$3,직원정보_입력!$F$6:$I$56,2,0),"")</f>
        <v/>
      </c>
      <c r="UT4" s="188"/>
      <c r="UU4" s="188"/>
      <c r="UV4" s="188"/>
      <c r="UW4" s="180" t="s">
        <v>10</v>
      </c>
      <c r="UX4" s="180"/>
      <c r="UY4" s="180"/>
      <c r="UZ4" s="192" t="str">
        <f>IFERROR(VLOOKUP(US$3,직원정보_입력!$F$6:$I$56,3,0),"")</f>
        <v/>
      </c>
      <c r="VA4" s="193"/>
      <c r="VB4" s="194"/>
      <c r="VC4" s="126"/>
      <c r="VD4" s="182"/>
      <c r="VE4" s="182"/>
      <c r="VF4" s="182"/>
      <c r="VG4" s="182"/>
      <c r="VH4" s="173" t="s">
        <v>108</v>
      </c>
      <c r="VI4" s="174"/>
      <c r="VJ4" s="174"/>
      <c r="VK4" s="174"/>
      <c r="VL4" s="174"/>
      <c r="VM4" s="174"/>
      <c r="VN4" s="174"/>
      <c r="VO4" s="174"/>
      <c r="VP4" s="174"/>
      <c r="VQ4" s="175"/>
      <c r="VR4" s="125"/>
      <c r="VS4" s="180" t="s">
        <v>2</v>
      </c>
      <c r="VT4" s="180"/>
      <c r="VU4" s="188" t="str">
        <f>IFERROR(VLOOKUP(VU$3,직원정보_입력!$F$6:$I$56,2,0),"")</f>
        <v/>
      </c>
      <c r="VV4" s="188"/>
      <c r="VW4" s="188"/>
      <c r="VX4" s="188"/>
      <c r="VY4" s="180" t="s">
        <v>10</v>
      </c>
      <c r="VZ4" s="180"/>
      <c r="WA4" s="180"/>
      <c r="WB4" s="192" t="str">
        <f>IFERROR(VLOOKUP(VU$3,직원정보_입력!$F$6:$I$56,3,0),"")</f>
        <v/>
      </c>
      <c r="WC4" s="193"/>
      <c r="WD4" s="194"/>
      <c r="WE4" s="126"/>
      <c r="WF4" s="182"/>
      <c r="WG4" s="182"/>
      <c r="WH4" s="182"/>
      <c r="WI4" s="182"/>
      <c r="WJ4" s="173" t="s">
        <v>108</v>
      </c>
      <c r="WK4" s="174"/>
      <c r="WL4" s="174"/>
      <c r="WM4" s="174"/>
      <c r="WN4" s="174"/>
      <c r="WO4" s="174"/>
      <c r="WP4" s="174"/>
      <c r="WQ4" s="174"/>
      <c r="WR4" s="174"/>
      <c r="WS4" s="175"/>
      <c r="WT4" s="125"/>
      <c r="WU4" s="180" t="s">
        <v>2</v>
      </c>
      <c r="WV4" s="180"/>
      <c r="WW4" s="188" t="str">
        <f>IFERROR(VLOOKUP(WW$3,직원정보_입력!$F$6:$I$56,2,0),"")</f>
        <v/>
      </c>
      <c r="WX4" s="188"/>
      <c r="WY4" s="188"/>
      <c r="WZ4" s="188"/>
      <c r="XA4" s="180" t="s">
        <v>10</v>
      </c>
      <c r="XB4" s="180"/>
      <c r="XC4" s="180"/>
      <c r="XD4" s="192" t="str">
        <f>IFERROR(VLOOKUP(WW$3,직원정보_입력!$F$6:$I$56,3,0),"")</f>
        <v/>
      </c>
      <c r="XE4" s="193"/>
      <c r="XF4" s="194"/>
      <c r="XG4" s="126"/>
      <c r="XH4" s="182"/>
      <c r="XI4" s="182"/>
      <c r="XJ4" s="182"/>
      <c r="XK4" s="182"/>
      <c r="XL4" s="173" t="s">
        <v>108</v>
      </c>
      <c r="XM4" s="174"/>
      <c r="XN4" s="174"/>
      <c r="XO4" s="174"/>
      <c r="XP4" s="174"/>
      <c r="XQ4" s="174"/>
      <c r="XR4" s="174"/>
      <c r="XS4" s="174"/>
      <c r="XT4" s="174"/>
      <c r="XU4" s="175"/>
      <c r="XV4" s="125"/>
      <c r="XW4" s="180" t="s">
        <v>2</v>
      </c>
      <c r="XX4" s="180"/>
      <c r="XY4" s="188" t="str">
        <f>IFERROR(VLOOKUP(XY$3,직원정보_입력!$F$6:$I$56,2,0),"")</f>
        <v/>
      </c>
      <c r="XZ4" s="188"/>
      <c r="YA4" s="188"/>
      <c r="YB4" s="188"/>
      <c r="YC4" s="180" t="s">
        <v>10</v>
      </c>
      <c r="YD4" s="180"/>
      <c r="YE4" s="180"/>
      <c r="YF4" s="192" t="str">
        <f>IFERROR(VLOOKUP(XY$3,직원정보_입력!$F$6:$I$56,3,0),"")</f>
        <v/>
      </c>
      <c r="YG4" s="193"/>
      <c r="YH4" s="194"/>
      <c r="YI4" s="126"/>
      <c r="YJ4" s="182"/>
      <c r="YK4" s="182"/>
      <c r="YL4" s="182"/>
      <c r="YM4" s="182"/>
      <c r="YN4" s="173" t="s">
        <v>108</v>
      </c>
      <c r="YO4" s="174"/>
      <c r="YP4" s="174"/>
      <c r="YQ4" s="174"/>
      <c r="YR4" s="174"/>
      <c r="YS4" s="174"/>
      <c r="YT4" s="174"/>
      <c r="YU4" s="174"/>
      <c r="YV4" s="174"/>
      <c r="YW4" s="175"/>
      <c r="YX4" s="125"/>
      <c r="YY4" s="180" t="s">
        <v>2</v>
      </c>
      <c r="YZ4" s="180"/>
      <c r="ZA4" s="188" t="str">
        <f>IFERROR(VLOOKUP(ZA$3,직원정보_입력!$F$6:$I$56,2,0),"")</f>
        <v/>
      </c>
      <c r="ZB4" s="188"/>
      <c r="ZC4" s="188"/>
      <c r="ZD4" s="188"/>
      <c r="ZE4" s="180" t="s">
        <v>10</v>
      </c>
      <c r="ZF4" s="180"/>
      <c r="ZG4" s="180"/>
      <c r="ZH4" s="192" t="str">
        <f>IFERROR(VLOOKUP(ZA$3,직원정보_입력!$F$6:$I$56,3,0),"")</f>
        <v/>
      </c>
      <c r="ZI4" s="193"/>
      <c r="ZJ4" s="194"/>
      <c r="ZK4" s="126"/>
      <c r="ZL4" s="182"/>
      <c r="ZM4" s="182"/>
      <c r="ZN4" s="182"/>
      <c r="ZO4" s="182"/>
      <c r="ZP4" s="173" t="s">
        <v>108</v>
      </c>
      <c r="ZQ4" s="174"/>
      <c r="ZR4" s="174"/>
      <c r="ZS4" s="174"/>
      <c r="ZT4" s="174"/>
      <c r="ZU4" s="174"/>
      <c r="ZV4" s="174"/>
      <c r="ZW4" s="174"/>
      <c r="ZX4" s="174"/>
      <c r="ZY4" s="175"/>
      <c r="ZZ4" s="125"/>
      <c r="AAA4" s="180" t="s">
        <v>2</v>
      </c>
      <c r="AAB4" s="180"/>
      <c r="AAC4" s="188" t="str">
        <f>IFERROR(VLOOKUP(AAC$3,직원정보_입력!$F$6:$I$56,2,0),"")</f>
        <v/>
      </c>
      <c r="AAD4" s="188"/>
      <c r="AAE4" s="188"/>
      <c r="AAF4" s="188"/>
      <c r="AAG4" s="180" t="s">
        <v>10</v>
      </c>
      <c r="AAH4" s="180"/>
      <c r="AAI4" s="180"/>
      <c r="AAJ4" s="192" t="str">
        <f>IFERROR(VLOOKUP(AAC$3,직원정보_입력!$F$6:$I$56,3,0),"")</f>
        <v/>
      </c>
      <c r="AAK4" s="193"/>
      <c r="AAL4" s="194"/>
      <c r="AAM4" s="126"/>
      <c r="AAN4" s="182"/>
      <c r="AAO4" s="182"/>
      <c r="AAP4" s="182"/>
      <c r="AAQ4" s="182"/>
      <c r="AAR4" s="173" t="s">
        <v>108</v>
      </c>
      <c r="AAS4" s="174"/>
      <c r="AAT4" s="174"/>
      <c r="AAU4" s="174"/>
      <c r="AAV4" s="174"/>
      <c r="AAW4" s="174"/>
      <c r="AAX4" s="174"/>
      <c r="AAY4" s="174"/>
      <c r="AAZ4" s="174"/>
      <c r="ABA4" s="175"/>
      <c r="ABB4" s="125"/>
      <c r="ABC4" s="180" t="s">
        <v>2</v>
      </c>
      <c r="ABD4" s="180"/>
      <c r="ABE4" s="188" t="str">
        <f>IFERROR(VLOOKUP(ABE$3,직원정보_입력!$F$6:$I$56,2,0),"")</f>
        <v/>
      </c>
      <c r="ABF4" s="188"/>
      <c r="ABG4" s="188"/>
      <c r="ABH4" s="188"/>
      <c r="ABI4" s="180" t="s">
        <v>10</v>
      </c>
      <c r="ABJ4" s="180"/>
      <c r="ABK4" s="180"/>
      <c r="ABL4" s="192" t="str">
        <f>IFERROR(VLOOKUP(ABE$3,직원정보_입력!$F$6:$I$56,3,0),"")</f>
        <v/>
      </c>
      <c r="ABM4" s="193"/>
      <c r="ABN4" s="194"/>
      <c r="ABO4" s="126"/>
      <c r="ABP4" s="182"/>
      <c r="ABQ4" s="182"/>
      <c r="ABR4" s="182"/>
      <c r="ABS4" s="182"/>
      <c r="ABT4" s="173" t="s">
        <v>108</v>
      </c>
      <c r="ABU4" s="174"/>
      <c r="ABV4" s="174"/>
      <c r="ABW4" s="174"/>
      <c r="ABX4" s="174"/>
      <c r="ABY4" s="174"/>
      <c r="ABZ4" s="174"/>
      <c r="ACA4" s="174"/>
      <c r="ACB4" s="174"/>
      <c r="ACC4" s="175"/>
      <c r="ACD4" s="125"/>
      <c r="ACE4" s="180" t="s">
        <v>2</v>
      </c>
      <c r="ACF4" s="180"/>
      <c r="ACG4" s="188" t="str">
        <f>IFERROR(VLOOKUP(ACG$3,직원정보_입력!$F$6:$I$56,2,0),"")</f>
        <v/>
      </c>
      <c r="ACH4" s="188"/>
      <c r="ACI4" s="188"/>
      <c r="ACJ4" s="188"/>
      <c r="ACK4" s="180" t="s">
        <v>10</v>
      </c>
      <c r="ACL4" s="180"/>
      <c r="ACM4" s="180"/>
      <c r="ACN4" s="192" t="str">
        <f>IFERROR(VLOOKUP(ACG$3,직원정보_입력!$F$6:$I$56,3,0),"")</f>
        <v/>
      </c>
      <c r="ACO4" s="193"/>
      <c r="ACP4" s="194"/>
      <c r="ACQ4" s="126"/>
      <c r="ACR4" s="182"/>
      <c r="ACS4" s="182"/>
      <c r="ACT4" s="182"/>
      <c r="ACU4" s="182"/>
      <c r="ACV4" s="173" t="s">
        <v>108</v>
      </c>
      <c r="ACW4" s="174"/>
      <c r="ACX4" s="174"/>
      <c r="ACY4" s="174"/>
      <c r="ACZ4" s="174"/>
      <c r="ADA4" s="174"/>
      <c r="ADB4" s="174"/>
      <c r="ADC4" s="174"/>
      <c r="ADD4" s="174"/>
      <c r="ADE4" s="175"/>
      <c r="ADF4" s="125"/>
      <c r="ADG4" s="180" t="s">
        <v>2</v>
      </c>
      <c r="ADH4" s="180"/>
      <c r="ADI4" s="188" t="str">
        <f>IFERROR(VLOOKUP(ADI$3,직원정보_입력!$F$6:$I$56,2,0),"")</f>
        <v/>
      </c>
      <c r="ADJ4" s="188"/>
      <c r="ADK4" s="188"/>
      <c r="ADL4" s="188"/>
      <c r="ADM4" s="180" t="s">
        <v>10</v>
      </c>
      <c r="ADN4" s="180"/>
      <c r="ADO4" s="180"/>
      <c r="ADP4" s="192" t="str">
        <f>IFERROR(VLOOKUP(ADI$3,직원정보_입력!$F$6:$I$56,3,0),"")</f>
        <v/>
      </c>
      <c r="ADQ4" s="193"/>
      <c r="ADR4" s="194"/>
      <c r="ADS4" s="126"/>
      <c r="ADT4" s="182"/>
      <c r="ADU4" s="182"/>
      <c r="ADV4" s="182"/>
      <c r="ADW4" s="182"/>
      <c r="ADX4" s="173" t="s">
        <v>108</v>
      </c>
      <c r="ADY4" s="174"/>
      <c r="ADZ4" s="174"/>
      <c r="AEA4" s="174"/>
      <c r="AEB4" s="174"/>
      <c r="AEC4" s="174"/>
      <c r="AED4" s="174"/>
      <c r="AEE4" s="174"/>
      <c r="AEF4" s="174"/>
      <c r="AEG4" s="175"/>
      <c r="AEH4" s="125"/>
      <c r="AEI4" s="180" t="s">
        <v>2</v>
      </c>
      <c r="AEJ4" s="180"/>
      <c r="AEK4" s="188" t="str">
        <f>IFERROR(VLOOKUP(AEK$3,직원정보_입력!$F$6:$I$56,2,0),"")</f>
        <v/>
      </c>
      <c r="AEL4" s="188"/>
      <c r="AEM4" s="188"/>
      <c r="AEN4" s="188"/>
      <c r="AEO4" s="180" t="s">
        <v>10</v>
      </c>
      <c r="AEP4" s="180"/>
      <c r="AEQ4" s="180"/>
      <c r="AER4" s="192" t="str">
        <f>IFERROR(VLOOKUP(AEK$3,직원정보_입력!$F$6:$I$56,3,0),"")</f>
        <v/>
      </c>
      <c r="AES4" s="193"/>
      <c r="AET4" s="194"/>
      <c r="AEU4" s="126"/>
      <c r="AEV4" s="182"/>
      <c r="AEW4" s="182"/>
      <c r="AEX4" s="182"/>
      <c r="AEY4" s="182"/>
      <c r="AEZ4" s="173" t="s">
        <v>108</v>
      </c>
      <c r="AFA4" s="174"/>
      <c r="AFB4" s="174"/>
      <c r="AFC4" s="174"/>
      <c r="AFD4" s="174"/>
      <c r="AFE4" s="174"/>
      <c r="AFF4" s="174"/>
      <c r="AFG4" s="174"/>
      <c r="AFH4" s="174"/>
      <c r="AFI4" s="175"/>
      <c r="AFJ4" s="125"/>
      <c r="AFK4" s="180" t="s">
        <v>2</v>
      </c>
      <c r="AFL4" s="180"/>
      <c r="AFM4" s="188" t="str">
        <f>IFERROR(VLOOKUP(AFM$3,직원정보_입력!$F$6:$I$56,2,0),"")</f>
        <v/>
      </c>
      <c r="AFN4" s="188"/>
      <c r="AFO4" s="188"/>
      <c r="AFP4" s="188"/>
      <c r="AFQ4" s="180" t="s">
        <v>10</v>
      </c>
      <c r="AFR4" s="180"/>
      <c r="AFS4" s="180"/>
      <c r="AFT4" s="192" t="str">
        <f>IFERROR(VLOOKUP(AFM$3,직원정보_입력!$F$6:$I$56,3,0),"")</f>
        <v/>
      </c>
      <c r="AFU4" s="193"/>
      <c r="AFV4" s="194"/>
      <c r="AFW4" s="126"/>
      <c r="AFX4" s="182"/>
      <c r="AFY4" s="182"/>
      <c r="AFZ4" s="182"/>
      <c r="AGA4" s="182"/>
      <c r="AGB4" s="173" t="s">
        <v>108</v>
      </c>
      <c r="AGC4" s="174"/>
      <c r="AGD4" s="174"/>
      <c r="AGE4" s="174"/>
      <c r="AGF4" s="174"/>
      <c r="AGG4" s="174"/>
      <c r="AGH4" s="174"/>
      <c r="AGI4" s="174"/>
      <c r="AGJ4" s="174"/>
      <c r="AGK4" s="175"/>
      <c r="AGL4" s="125"/>
      <c r="AGM4" s="180" t="s">
        <v>2</v>
      </c>
      <c r="AGN4" s="180"/>
      <c r="AGO4" s="188" t="str">
        <f>IFERROR(VLOOKUP(AGO$3,직원정보_입력!$F$6:$I$56,2,0),"")</f>
        <v/>
      </c>
      <c r="AGP4" s="188"/>
      <c r="AGQ4" s="188"/>
      <c r="AGR4" s="188"/>
      <c r="AGS4" s="180" t="s">
        <v>10</v>
      </c>
      <c r="AGT4" s="180"/>
      <c r="AGU4" s="180"/>
      <c r="AGV4" s="192" t="str">
        <f>IFERROR(VLOOKUP(AGO$3,직원정보_입력!$F$6:$I$56,3,0),"")</f>
        <v/>
      </c>
      <c r="AGW4" s="193"/>
      <c r="AGX4" s="194"/>
      <c r="AGY4" s="126"/>
      <c r="AGZ4" s="182"/>
      <c r="AHA4" s="182"/>
      <c r="AHB4" s="182"/>
      <c r="AHC4" s="182"/>
      <c r="AHD4" s="173" t="s">
        <v>108</v>
      </c>
      <c r="AHE4" s="174"/>
      <c r="AHF4" s="174"/>
      <c r="AHG4" s="174"/>
      <c r="AHH4" s="174"/>
      <c r="AHI4" s="174"/>
      <c r="AHJ4" s="174"/>
      <c r="AHK4" s="174"/>
      <c r="AHL4" s="174"/>
      <c r="AHM4" s="175"/>
      <c r="AHN4" s="125"/>
      <c r="AHO4" s="180" t="s">
        <v>2</v>
      </c>
      <c r="AHP4" s="180"/>
      <c r="AHQ4" s="188" t="str">
        <f>IFERROR(VLOOKUP(AHQ$3,직원정보_입력!$F$6:$I$56,2,0),"")</f>
        <v/>
      </c>
      <c r="AHR4" s="188"/>
      <c r="AHS4" s="188"/>
      <c r="AHT4" s="188"/>
      <c r="AHU4" s="180" t="s">
        <v>10</v>
      </c>
      <c r="AHV4" s="180"/>
      <c r="AHW4" s="180"/>
      <c r="AHX4" s="192" t="str">
        <f>IFERROR(VLOOKUP(AHQ$3,직원정보_입력!$F$6:$I$56,3,0),"")</f>
        <v/>
      </c>
      <c r="AHY4" s="193"/>
      <c r="AHZ4" s="194"/>
      <c r="AIA4" s="126"/>
      <c r="AIB4" s="182"/>
      <c r="AIC4" s="182"/>
      <c r="AID4" s="182"/>
      <c r="AIE4" s="182"/>
      <c r="AIF4" s="173" t="s">
        <v>108</v>
      </c>
      <c r="AIG4" s="174"/>
      <c r="AIH4" s="174"/>
      <c r="AII4" s="174"/>
      <c r="AIJ4" s="174"/>
      <c r="AIK4" s="174"/>
      <c r="AIL4" s="174"/>
      <c r="AIM4" s="174"/>
      <c r="AIN4" s="174"/>
      <c r="AIO4" s="175"/>
      <c r="AIP4" s="125"/>
      <c r="AIQ4" s="180" t="s">
        <v>2</v>
      </c>
      <c r="AIR4" s="180"/>
      <c r="AIS4" s="188" t="str">
        <f>IFERROR(VLOOKUP(AIS$3,직원정보_입력!$F$6:$I$56,2,0),"")</f>
        <v/>
      </c>
      <c r="AIT4" s="188"/>
      <c r="AIU4" s="188"/>
      <c r="AIV4" s="188"/>
      <c r="AIW4" s="180" t="s">
        <v>10</v>
      </c>
      <c r="AIX4" s="180"/>
      <c r="AIY4" s="180"/>
      <c r="AIZ4" s="192" t="str">
        <f>IFERROR(VLOOKUP(AIS$3,직원정보_입력!$F$6:$I$56,3,0),"")</f>
        <v/>
      </c>
      <c r="AJA4" s="193"/>
      <c r="AJB4" s="194"/>
      <c r="AJC4" s="126"/>
      <c r="AJD4" s="182"/>
      <c r="AJE4" s="182"/>
      <c r="AJF4" s="182"/>
      <c r="AJG4" s="182"/>
      <c r="AJH4" s="173" t="s">
        <v>108</v>
      </c>
      <c r="AJI4" s="174"/>
      <c r="AJJ4" s="174"/>
      <c r="AJK4" s="174"/>
      <c r="AJL4" s="174"/>
      <c r="AJM4" s="174"/>
      <c r="AJN4" s="174"/>
      <c r="AJO4" s="174"/>
      <c r="AJP4" s="174"/>
      <c r="AJQ4" s="175"/>
      <c r="AJR4" s="125"/>
      <c r="AJS4" s="180" t="s">
        <v>2</v>
      </c>
      <c r="AJT4" s="180"/>
      <c r="AJU4" s="188" t="str">
        <f>IFERROR(VLOOKUP(AJU$3,직원정보_입력!$F$6:$I$56,2,0),"")</f>
        <v/>
      </c>
      <c r="AJV4" s="188"/>
      <c r="AJW4" s="188"/>
      <c r="AJX4" s="188"/>
      <c r="AJY4" s="180" t="s">
        <v>10</v>
      </c>
      <c r="AJZ4" s="180"/>
      <c r="AKA4" s="180"/>
      <c r="AKB4" s="192" t="str">
        <f>IFERROR(VLOOKUP(AJU$3,직원정보_입력!$F$6:$I$56,3,0),"")</f>
        <v/>
      </c>
      <c r="AKC4" s="193"/>
      <c r="AKD4" s="194"/>
      <c r="AKE4" s="126"/>
      <c r="AKF4" s="182"/>
      <c r="AKG4" s="182"/>
      <c r="AKH4" s="182"/>
      <c r="AKI4" s="182"/>
      <c r="AKJ4" s="173" t="s">
        <v>108</v>
      </c>
      <c r="AKK4" s="174"/>
      <c r="AKL4" s="174"/>
      <c r="AKM4" s="174"/>
      <c r="AKN4" s="174"/>
      <c r="AKO4" s="174"/>
      <c r="AKP4" s="174"/>
      <c r="AKQ4" s="174"/>
      <c r="AKR4" s="174"/>
      <c r="AKS4" s="175"/>
      <c r="AKT4" s="125"/>
      <c r="AKU4" s="180" t="s">
        <v>2</v>
      </c>
      <c r="AKV4" s="180"/>
      <c r="AKW4" s="188" t="str">
        <f>IFERROR(VLOOKUP(AKW$3,직원정보_입력!$F$6:$I$56,2,0),"")</f>
        <v/>
      </c>
      <c r="AKX4" s="188"/>
      <c r="AKY4" s="188"/>
      <c r="AKZ4" s="188"/>
      <c r="ALA4" s="180" t="s">
        <v>10</v>
      </c>
      <c r="ALB4" s="180"/>
      <c r="ALC4" s="180"/>
      <c r="ALD4" s="192" t="str">
        <f>IFERROR(VLOOKUP(AKW$3,직원정보_입력!$F$6:$I$56,3,0),"")</f>
        <v/>
      </c>
      <c r="ALE4" s="193"/>
      <c r="ALF4" s="194"/>
      <c r="ALG4" s="126"/>
      <c r="ALH4" s="182"/>
      <c r="ALI4" s="182"/>
      <c r="ALJ4" s="182"/>
      <c r="ALK4" s="182"/>
      <c r="ALL4" s="173" t="s">
        <v>108</v>
      </c>
      <c r="ALM4" s="174"/>
      <c r="ALN4" s="174"/>
      <c r="ALO4" s="174"/>
      <c r="ALP4" s="174"/>
      <c r="ALQ4" s="174"/>
      <c r="ALR4" s="174"/>
      <c r="ALS4" s="174"/>
      <c r="ALT4" s="174"/>
      <c r="ALU4" s="175"/>
      <c r="ALV4" s="125"/>
      <c r="ALW4" s="180" t="s">
        <v>2</v>
      </c>
      <c r="ALX4" s="180"/>
      <c r="ALY4" s="188" t="str">
        <f>IFERROR(VLOOKUP(ALY$3,직원정보_입력!$F$6:$I$56,2,0),"")</f>
        <v/>
      </c>
      <c r="ALZ4" s="188"/>
      <c r="AMA4" s="188"/>
      <c r="AMB4" s="188"/>
      <c r="AMC4" s="180" t="s">
        <v>10</v>
      </c>
      <c r="AMD4" s="180"/>
      <c r="AME4" s="180"/>
      <c r="AMF4" s="192" t="str">
        <f>IFERROR(VLOOKUP(ALY$3,직원정보_입력!$F$6:$I$56,3,0),"")</f>
        <v/>
      </c>
      <c r="AMG4" s="193"/>
      <c r="AMH4" s="194"/>
      <c r="AMI4" s="126"/>
      <c r="AMJ4" s="182"/>
      <c r="AMK4" s="182"/>
      <c r="AML4" s="182"/>
      <c r="AMM4" s="182"/>
      <c r="AMN4" s="173" t="s">
        <v>108</v>
      </c>
      <c r="AMO4" s="174"/>
      <c r="AMP4" s="174"/>
      <c r="AMQ4" s="174"/>
      <c r="AMR4" s="174"/>
      <c r="AMS4" s="174"/>
      <c r="AMT4" s="174"/>
      <c r="AMU4" s="174"/>
      <c r="AMV4" s="174"/>
      <c r="AMW4" s="175"/>
      <c r="AMX4" s="125"/>
      <c r="AMY4" s="180" t="s">
        <v>2</v>
      </c>
      <c r="AMZ4" s="180"/>
      <c r="ANA4" s="188" t="str">
        <f>IFERROR(VLOOKUP(ANA$3,직원정보_입력!$F$6:$I$56,2,0),"")</f>
        <v/>
      </c>
      <c r="ANB4" s="188"/>
      <c r="ANC4" s="188"/>
      <c r="AND4" s="188"/>
      <c r="ANE4" s="180" t="s">
        <v>10</v>
      </c>
      <c r="ANF4" s="180"/>
      <c r="ANG4" s="180"/>
      <c r="ANH4" s="192" t="str">
        <f>IFERROR(VLOOKUP(ANA$3,직원정보_입력!$F$6:$I$56,3,0),"")</f>
        <v/>
      </c>
      <c r="ANI4" s="193"/>
      <c r="ANJ4" s="194"/>
      <c r="ANK4" s="126"/>
      <c r="ANL4" s="182"/>
      <c r="ANM4" s="182"/>
      <c r="ANN4" s="182"/>
      <c r="ANO4" s="182"/>
      <c r="ANP4" s="173" t="s">
        <v>108</v>
      </c>
      <c r="ANQ4" s="174"/>
      <c r="ANR4" s="174"/>
      <c r="ANS4" s="174"/>
      <c r="ANT4" s="174"/>
      <c r="ANU4" s="174"/>
      <c r="ANV4" s="174"/>
      <c r="ANW4" s="174"/>
      <c r="ANX4" s="174"/>
      <c r="ANY4" s="175"/>
      <c r="ANZ4" s="125"/>
      <c r="AOA4" s="180" t="s">
        <v>2</v>
      </c>
      <c r="AOB4" s="180"/>
      <c r="AOC4" s="188" t="str">
        <f>IFERROR(VLOOKUP(AOC$3,직원정보_입력!$F$6:$I$56,2,0),"")</f>
        <v/>
      </c>
      <c r="AOD4" s="188"/>
      <c r="AOE4" s="188"/>
      <c r="AOF4" s="188"/>
      <c r="AOG4" s="180" t="s">
        <v>10</v>
      </c>
      <c r="AOH4" s="180"/>
      <c r="AOI4" s="180"/>
      <c r="AOJ4" s="192" t="str">
        <f>IFERROR(VLOOKUP(AOC$3,직원정보_입력!$F$6:$I$56,3,0),"")</f>
        <v/>
      </c>
      <c r="AOK4" s="193"/>
      <c r="AOL4" s="194"/>
      <c r="AOM4" s="126"/>
      <c r="AON4" s="182"/>
      <c r="AOO4" s="182"/>
      <c r="AOP4" s="182"/>
      <c r="AOQ4" s="182"/>
      <c r="AOR4" s="173" t="s">
        <v>108</v>
      </c>
      <c r="AOS4" s="174"/>
      <c r="AOT4" s="174"/>
      <c r="AOU4" s="174"/>
      <c r="AOV4" s="174"/>
      <c r="AOW4" s="174"/>
      <c r="AOX4" s="174"/>
      <c r="AOY4" s="174"/>
      <c r="AOZ4" s="174"/>
      <c r="APA4" s="175"/>
      <c r="APB4" s="125"/>
      <c r="APC4" s="180" t="s">
        <v>2</v>
      </c>
      <c r="APD4" s="180"/>
      <c r="APE4" s="188" t="str">
        <f>IFERROR(VLOOKUP(APE$3,직원정보_입력!$F$6:$I$56,2,0),"")</f>
        <v/>
      </c>
      <c r="APF4" s="188"/>
      <c r="APG4" s="188"/>
      <c r="APH4" s="188"/>
      <c r="API4" s="180" t="s">
        <v>10</v>
      </c>
      <c r="APJ4" s="180"/>
      <c r="APK4" s="180"/>
      <c r="APL4" s="192" t="str">
        <f>IFERROR(VLOOKUP(APE$3,직원정보_입력!$F$6:$I$56,3,0),"")</f>
        <v/>
      </c>
      <c r="APM4" s="193"/>
      <c r="APN4" s="194"/>
      <c r="APO4" s="126"/>
      <c r="APP4" s="182"/>
      <c r="APQ4" s="182"/>
      <c r="APR4" s="182"/>
      <c r="APS4" s="182"/>
      <c r="APT4" s="173" t="s">
        <v>108</v>
      </c>
      <c r="APU4" s="174"/>
      <c r="APV4" s="174"/>
      <c r="APW4" s="174"/>
      <c r="APX4" s="174"/>
      <c r="APY4" s="174"/>
      <c r="APZ4" s="174"/>
      <c r="AQA4" s="174"/>
      <c r="AQB4" s="174"/>
      <c r="AQC4" s="175"/>
      <c r="AQD4" s="125"/>
      <c r="AQE4" s="180" t="s">
        <v>2</v>
      </c>
      <c r="AQF4" s="180"/>
      <c r="AQG4" s="188" t="str">
        <f>IFERROR(VLOOKUP(AQG$3,직원정보_입력!$F$6:$I$56,2,0),"")</f>
        <v/>
      </c>
      <c r="AQH4" s="188"/>
      <c r="AQI4" s="188"/>
      <c r="AQJ4" s="188"/>
      <c r="AQK4" s="180" t="s">
        <v>10</v>
      </c>
      <c r="AQL4" s="180"/>
      <c r="AQM4" s="180"/>
      <c r="AQN4" s="192" t="str">
        <f>IFERROR(VLOOKUP(AQG$3,직원정보_입력!$F$6:$I$56,3,0),"")</f>
        <v/>
      </c>
      <c r="AQO4" s="193"/>
      <c r="AQP4" s="194"/>
      <c r="AQQ4" s="126"/>
      <c r="AQR4" s="182"/>
      <c r="AQS4" s="182"/>
      <c r="AQT4" s="182"/>
      <c r="AQU4" s="182"/>
      <c r="AQV4" s="173" t="s">
        <v>108</v>
      </c>
      <c r="AQW4" s="174"/>
      <c r="AQX4" s="174"/>
      <c r="AQY4" s="174"/>
      <c r="AQZ4" s="174"/>
      <c r="ARA4" s="174"/>
      <c r="ARB4" s="174"/>
      <c r="ARC4" s="174"/>
      <c r="ARD4" s="174"/>
      <c r="ARE4" s="175"/>
      <c r="ARF4" s="125"/>
      <c r="ARG4" s="180" t="s">
        <v>2</v>
      </c>
      <c r="ARH4" s="180"/>
      <c r="ARI4" s="188" t="str">
        <f>IFERROR(VLOOKUP(ARI$3,직원정보_입력!$F$6:$I$56,2,0),"")</f>
        <v/>
      </c>
      <c r="ARJ4" s="188"/>
      <c r="ARK4" s="188"/>
      <c r="ARL4" s="188"/>
      <c r="ARM4" s="180" t="s">
        <v>10</v>
      </c>
      <c r="ARN4" s="180"/>
      <c r="ARO4" s="180"/>
      <c r="ARP4" s="192" t="str">
        <f>IFERROR(VLOOKUP(ARI$3,직원정보_입력!$F$6:$I$56,3,0),"")</f>
        <v/>
      </c>
      <c r="ARQ4" s="193"/>
      <c r="ARR4" s="194"/>
      <c r="ARS4" s="126"/>
      <c r="ART4" s="182"/>
      <c r="ARU4" s="182"/>
      <c r="ARV4" s="182"/>
      <c r="ARW4" s="182"/>
      <c r="ARX4" s="173" t="s">
        <v>108</v>
      </c>
      <c r="ARY4" s="174"/>
      <c r="ARZ4" s="174"/>
      <c r="ASA4" s="174"/>
      <c r="ASB4" s="174"/>
      <c r="ASC4" s="174"/>
      <c r="ASD4" s="174"/>
      <c r="ASE4" s="174"/>
      <c r="ASF4" s="174"/>
      <c r="ASG4" s="175"/>
      <c r="ASH4" s="125"/>
      <c r="ASI4" s="180" t="s">
        <v>2</v>
      </c>
      <c r="ASJ4" s="180"/>
      <c r="ASK4" s="188" t="str">
        <f>IFERROR(VLOOKUP(ASK$3,직원정보_입력!$F$6:$I$56,2,0),"")</f>
        <v/>
      </c>
      <c r="ASL4" s="188"/>
      <c r="ASM4" s="188"/>
      <c r="ASN4" s="188"/>
      <c r="ASO4" s="180" t="s">
        <v>10</v>
      </c>
      <c r="ASP4" s="180"/>
      <c r="ASQ4" s="180"/>
      <c r="ASR4" s="192" t="str">
        <f>IFERROR(VLOOKUP(ASK$3,직원정보_입력!$F$6:$I$56,3,0),"")</f>
        <v/>
      </c>
      <c r="ASS4" s="193"/>
      <c r="AST4" s="194"/>
      <c r="ASU4" s="126"/>
      <c r="ASV4" s="182"/>
      <c r="ASW4" s="182"/>
      <c r="ASX4" s="182"/>
      <c r="ASY4" s="182"/>
      <c r="ASZ4" s="173" t="s">
        <v>108</v>
      </c>
      <c r="ATA4" s="174"/>
      <c r="ATB4" s="174"/>
      <c r="ATC4" s="174"/>
      <c r="ATD4" s="174"/>
      <c r="ATE4" s="174"/>
      <c r="ATF4" s="174"/>
      <c r="ATG4" s="174"/>
      <c r="ATH4" s="174"/>
      <c r="ATI4" s="175"/>
      <c r="ATJ4" s="125"/>
      <c r="ATK4" s="180" t="s">
        <v>2</v>
      </c>
      <c r="ATL4" s="180"/>
      <c r="ATM4" s="188" t="str">
        <f>IFERROR(VLOOKUP(ATM$3,직원정보_입력!$F$6:$I$56,2,0),"")</f>
        <v/>
      </c>
      <c r="ATN4" s="188"/>
      <c r="ATO4" s="188"/>
      <c r="ATP4" s="188"/>
      <c r="ATQ4" s="180" t="s">
        <v>10</v>
      </c>
      <c r="ATR4" s="180"/>
      <c r="ATS4" s="180"/>
      <c r="ATT4" s="192" t="str">
        <f>IFERROR(VLOOKUP(ATM$3,직원정보_입력!$F$6:$I$56,3,0),"")</f>
        <v/>
      </c>
      <c r="ATU4" s="193"/>
      <c r="ATV4" s="194"/>
      <c r="ATW4" s="126"/>
      <c r="ATX4" s="182"/>
      <c r="ATY4" s="182"/>
      <c r="ATZ4" s="182"/>
      <c r="AUA4" s="182"/>
      <c r="AUB4" s="173" t="s">
        <v>108</v>
      </c>
      <c r="AUC4" s="174"/>
      <c r="AUD4" s="174"/>
      <c r="AUE4" s="174"/>
      <c r="AUF4" s="174"/>
      <c r="AUG4" s="174"/>
      <c r="AUH4" s="174"/>
      <c r="AUI4" s="174"/>
      <c r="AUJ4" s="174"/>
      <c r="AUK4" s="175"/>
      <c r="AUL4" s="125"/>
      <c r="AUM4" s="180" t="s">
        <v>2</v>
      </c>
      <c r="AUN4" s="180"/>
      <c r="AUO4" s="188" t="str">
        <f>IFERROR(VLOOKUP(AUO$3,직원정보_입력!$F$6:$I$56,2,0),"")</f>
        <v/>
      </c>
      <c r="AUP4" s="188"/>
      <c r="AUQ4" s="188"/>
      <c r="AUR4" s="188"/>
      <c r="AUS4" s="180" t="s">
        <v>10</v>
      </c>
      <c r="AUT4" s="180"/>
      <c r="AUU4" s="180"/>
      <c r="AUV4" s="192" t="str">
        <f>IFERROR(VLOOKUP(AUO$3,직원정보_입력!$F$6:$I$56,3,0),"")</f>
        <v/>
      </c>
      <c r="AUW4" s="193"/>
      <c r="AUX4" s="194"/>
      <c r="AUY4" s="126"/>
      <c r="AUZ4" s="182"/>
      <c r="AVA4" s="182"/>
      <c r="AVB4" s="182"/>
      <c r="AVC4" s="182"/>
      <c r="AVD4" s="173" t="s">
        <v>108</v>
      </c>
      <c r="AVE4" s="174"/>
      <c r="AVF4" s="174"/>
      <c r="AVG4" s="174"/>
      <c r="AVH4" s="174"/>
      <c r="AVI4" s="174"/>
      <c r="AVJ4" s="174"/>
      <c r="AVK4" s="174"/>
      <c r="AVL4" s="174"/>
      <c r="AVM4" s="175"/>
      <c r="AVN4" s="125"/>
      <c r="AVO4" s="180" t="s">
        <v>2</v>
      </c>
      <c r="AVP4" s="180"/>
      <c r="AVQ4" s="188" t="str">
        <f>IFERROR(VLOOKUP(AVQ$3,직원정보_입력!$F$6:$I$56,2,0),"")</f>
        <v/>
      </c>
      <c r="AVR4" s="188"/>
      <c r="AVS4" s="188"/>
      <c r="AVT4" s="188"/>
      <c r="AVU4" s="180" t="s">
        <v>10</v>
      </c>
      <c r="AVV4" s="180"/>
      <c r="AVW4" s="180"/>
      <c r="AVX4" s="192" t="str">
        <f>IFERROR(VLOOKUP(AVQ$3,직원정보_입력!$F$6:$I$56,3,0),"")</f>
        <v/>
      </c>
      <c r="AVY4" s="193"/>
      <c r="AVZ4" s="194"/>
      <c r="AWA4" s="126"/>
      <c r="AWB4" s="182"/>
      <c r="AWC4" s="182"/>
      <c r="AWD4" s="182"/>
      <c r="AWE4" s="182"/>
      <c r="AWF4" s="173" t="s">
        <v>108</v>
      </c>
      <c r="AWG4" s="174"/>
      <c r="AWH4" s="174"/>
      <c r="AWI4" s="174"/>
      <c r="AWJ4" s="174"/>
      <c r="AWK4" s="174"/>
      <c r="AWL4" s="174"/>
      <c r="AWM4" s="174"/>
      <c r="AWN4" s="174"/>
      <c r="AWO4" s="175"/>
      <c r="AWP4" s="125"/>
      <c r="AWQ4" s="180" t="s">
        <v>2</v>
      </c>
      <c r="AWR4" s="180"/>
      <c r="AWS4" s="188" t="str">
        <f>IFERROR(VLOOKUP(AWS$3,직원정보_입력!$F$6:$I$56,2,0),"")</f>
        <v/>
      </c>
      <c r="AWT4" s="188"/>
      <c r="AWU4" s="188"/>
      <c r="AWV4" s="188"/>
      <c r="AWW4" s="180" t="s">
        <v>10</v>
      </c>
      <c r="AWX4" s="180"/>
      <c r="AWY4" s="180"/>
      <c r="AWZ4" s="192" t="str">
        <f>IFERROR(VLOOKUP(AWS$3,직원정보_입력!$F$6:$I$56,3,0),"")</f>
        <v/>
      </c>
      <c r="AXA4" s="193"/>
      <c r="AXB4" s="194"/>
      <c r="AXC4" s="126"/>
      <c r="AXD4" s="182"/>
      <c r="AXE4" s="182"/>
      <c r="AXF4" s="182"/>
      <c r="AXG4" s="182"/>
      <c r="AXH4" s="173" t="s">
        <v>108</v>
      </c>
      <c r="AXI4" s="174"/>
      <c r="AXJ4" s="174"/>
      <c r="AXK4" s="174"/>
      <c r="AXL4" s="174"/>
      <c r="AXM4" s="174"/>
      <c r="AXN4" s="174"/>
      <c r="AXO4" s="174"/>
      <c r="AXP4" s="174"/>
      <c r="AXQ4" s="175"/>
      <c r="AXR4" s="125"/>
      <c r="AXS4" s="180" t="s">
        <v>2</v>
      </c>
      <c r="AXT4" s="180"/>
      <c r="AXU4" s="188" t="str">
        <f>IFERROR(VLOOKUP(AXU$3,직원정보_입력!$F$6:$I$56,2,0),"")</f>
        <v/>
      </c>
      <c r="AXV4" s="188"/>
      <c r="AXW4" s="188"/>
      <c r="AXX4" s="188"/>
      <c r="AXY4" s="180" t="s">
        <v>10</v>
      </c>
      <c r="AXZ4" s="180"/>
      <c r="AYA4" s="180"/>
      <c r="AYB4" s="192" t="str">
        <f>IFERROR(VLOOKUP(AXU$3,직원정보_입력!$F$6:$I$56,3,0),"")</f>
        <v/>
      </c>
      <c r="AYC4" s="193"/>
      <c r="AYD4" s="194"/>
      <c r="AYE4" s="126"/>
      <c r="AYF4" s="182"/>
      <c r="AYG4" s="182"/>
      <c r="AYH4" s="182"/>
      <c r="AYI4" s="182"/>
      <c r="AYJ4" s="173" t="s">
        <v>108</v>
      </c>
      <c r="AYK4" s="174"/>
      <c r="AYL4" s="174"/>
      <c r="AYM4" s="174"/>
      <c r="AYN4" s="174"/>
      <c r="AYO4" s="174"/>
      <c r="AYP4" s="174"/>
      <c r="AYQ4" s="174"/>
      <c r="AYR4" s="174"/>
      <c r="AYS4" s="175"/>
      <c r="AYT4" s="125"/>
      <c r="AYU4" s="180" t="s">
        <v>2</v>
      </c>
      <c r="AYV4" s="180"/>
      <c r="AYW4" s="188" t="str">
        <f>IFERROR(VLOOKUP(AYW$3,직원정보_입력!$F$6:$I$56,2,0),"")</f>
        <v/>
      </c>
      <c r="AYX4" s="188"/>
      <c r="AYY4" s="188"/>
      <c r="AYZ4" s="188"/>
      <c r="AZA4" s="180" t="s">
        <v>10</v>
      </c>
      <c r="AZB4" s="180"/>
      <c r="AZC4" s="180"/>
      <c r="AZD4" s="192" t="str">
        <f>IFERROR(VLOOKUP(AYW$3,직원정보_입력!$F$6:$I$56,3,0),"")</f>
        <v/>
      </c>
      <c r="AZE4" s="193"/>
      <c r="AZF4" s="194"/>
      <c r="AZG4" s="126"/>
      <c r="AZH4" s="182"/>
      <c r="AZI4" s="182"/>
      <c r="AZJ4" s="182"/>
      <c r="AZK4" s="182"/>
      <c r="AZL4" s="173" t="s">
        <v>108</v>
      </c>
      <c r="AZM4" s="174"/>
      <c r="AZN4" s="174"/>
      <c r="AZO4" s="174"/>
      <c r="AZP4" s="174"/>
      <c r="AZQ4" s="174"/>
      <c r="AZR4" s="174"/>
      <c r="AZS4" s="174"/>
      <c r="AZT4" s="174"/>
      <c r="AZU4" s="175"/>
      <c r="AZV4" s="125"/>
      <c r="AZW4" s="180" t="s">
        <v>2</v>
      </c>
      <c r="AZX4" s="180"/>
      <c r="AZY4" s="188" t="str">
        <f>IFERROR(VLOOKUP(AZY$3,직원정보_입력!$F$6:$I$56,2,0),"")</f>
        <v/>
      </c>
      <c r="AZZ4" s="188"/>
      <c r="BAA4" s="188"/>
      <c r="BAB4" s="188"/>
      <c r="BAC4" s="180" t="s">
        <v>10</v>
      </c>
      <c r="BAD4" s="180"/>
      <c r="BAE4" s="180"/>
      <c r="BAF4" s="192" t="str">
        <f>IFERROR(VLOOKUP(AZY$3,직원정보_입력!$F$6:$I$56,3,0),"")</f>
        <v/>
      </c>
      <c r="BAG4" s="193"/>
      <c r="BAH4" s="194"/>
      <c r="BAI4" s="126"/>
      <c r="BAJ4" s="182"/>
      <c r="BAK4" s="182"/>
      <c r="BAL4" s="182"/>
      <c r="BAM4" s="182"/>
      <c r="BAN4" s="173" t="s">
        <v>108</v>
      </c>
      <c r="BAO4" s="174"/>
      <c r="BAP4" s="174"/>
      <c r="BAQ4" s="174"/>
      <c r="BAR4" s="174"/>
      <c r="BAS4" s="174"/>
      <c r="BAT4" s="174"/>
      <c r="BAU4" s="174"/>
      <c r="BAV4" s="174"/>
      <c r="BAW4" s="175"/>
      <c r="BAX4" s="125"/>
      <c r="BAY4" s="180" t="s">
        <v>2</v>
      </c>
      <c r="BAZ4" s="180"/>
      <c r="BBA4" s="188" t="str">
        <f>IFERROR(VLOOKUP(BBA$3,직원정보_입력!$F$6:$I$56,2,0),"")</f>
        <v/>
      </c>
      <c r="BBB4" s="188"/>
      <c r="BBC4" s="188"/>
      <c r="BBD4" s="188"/>
      <c r="BBE4" s="180" t="s">
        <v>10</v>
      </c>
      <c r="BBF4" s="180"/>
      <c r="BBG4" s="180"/>
      <c r="BBH4" s="192" t="str">
        <f>IFERROR(VLOOKUP(BBA$3,직원정보_입력!$F$6:$I$56,3,0),"")</f>
        <v/>
      </c>
      <c r="BBI4" s="193"/>
      <c r="BBJ4" s="194"/>
      <c r="BBK4" s="126"/>
      <c r="BBL4" s="182"/>
      <c r="BBM4" s="182"/>
      <c r="BBN4" s="182"/>
      <c r="BBO4" s="182"/>
      <c r="BBP4" s="173" t="s">
        <v>108</v>
      </c>
      <c r="BBQ4" s="174"/>
      <c r="BBR4" s="174"/>
      <c r="BBS4" s="174"/>
      <c r="BBT4" s="174"/>
      <c r="BBU4" s="174"/>
      <c r="BBV4" s="174"/>
      <c r="BBW4" s="174"/>
      <c r="BBX4" s="174"/>
      <c r="BBY4" s="175"/>
      <c r="BBZ4" s="125"/>
      <c r="BCA4" s="8">
        <v>0</v>
      </c>
    </row>
    <row r="5" spans="1:1431" x14ac:dyDescent="0.2">
      <c r="C5" s="180" t="s">
        <v>19</v>
      </c>
      <c r="D5" s="180"/>
      <c r="E5" s="180" t="s">
        <v>23</v>
      </c>
      <c r="F5" s="180"/>
      <c r="G5" s="180" t="s">
        <v>20</v>
      </c>
      <c r="H5" s="180"/>
      <c r="I5" s="180"/>
      <c r="J5" s="180" t="s">
        <v>21</v>
      </c>
      <c r="K5" s="180"/>
      <c r="L5" s="187"/>
      <c r="M5" s="178" t="s">
        <v>22</v>
      </c>
      <c r="N5" s="179"/>
      <c r="O5" s="17" t="s">
        <v>28</v>
      </c>
      <c r="P5" s="185"/>
      <c r="Q5" s="185"/>
      <c r="R5" s="185"/>
      <c r="S5" s="185"/>
      <c r="T5" s="14">
        <v>1</v>
      </c>
      <c r="U5" s="14">
        <v>2</v>
      </c>
      <c r="V5" s="14">
        <v>3</v>
      </c>
      <c r="W5" s="14">
        <v>4</v>
      </c>
      <c r="X5" s="14">
        <v>5</v>
      </c>
      <c r="Y5" s="14">
        <v>6</v>
      </c>
      <c r="Z5" s="14">
        <v>7</v>
      </c>
      <c r="AA5" s="14">
        <v>8</v>
      </c>
      <c r="AB5" s="14">
        <v>9</v>
      </c>
      <c r="AC5" s="14">
        <v>10</v>
      </c>
      <c r="AD5" s="10"/>
      <c r="AE5" s="180" t="s">
        <v>30</v>
      </c>
      <c r="AF5" s="180"/>
      <c r="AG5" s="180" t="s">
        <v>31</v>
      </c>
      <c r="AH5" s="180"/>
      <c r="AI5" s="180" t="s">
        <v>32</v>
      </c>
      <c r="AJ5" s="180"/>
      <c r="AK5" s="180"/>
      <c r="AL5" s="180" t="s">
        <v>33</v>
      </c>
      <c r="AM5" s="180"/>
      <c r="AN5" s="187"/>
      <c r="AO5" s="178" t="s">
        <v>34</v>
      </c>
      <c r="AP5" s="179"/>
      <c r="AQ5" s="17" t="s">
        <v>28</v>
      </c>
      <c r="AR5" s="183"/>
      <c r="AS5" s="183"/>
      <c r="AT5" s="183"/>
      <c r="AU5" s="183"/>
      <c r="AV5" s="16">
        <v>1</v>
      </c>
      <c r="AW5" s="16">
        <v>2</v>
      </c>
      <c r="AX5" s="16">
        <v>3</v>
      </c>
      <c r="AY5" s="16">
        <v>4</v>
      </c>
      <c r="AZ5" s="16">
        <v>5</v>
      </c>
      <c r="BA5" s="16">
        <v>6</v>
      </c>
      <c r="BB5" s="16">
        <v>7</v>
      </c>
      <c r="BC5" s="16">
        <v>8</v>
      </c>
      <c r="BD5" s="16">
        <v>9</v>
      </c>
      <c r="BE5" s="16">
        <v>10</v>
      </c>
      <c r="BF5" s="6"/>
      <c r="BG5" s="180" t="s">
        <v>19</v>
      </c>
      <c r="BH5" s="180"/>
      <c r="BI5" s="180" t="s">
        <v>31</v>
      </c>
      <c r="BJ5" s="180"/>
      <c r="BK5" s="180" t="s">
        <v>20</v>
      </c>
      <c r="BL5" s="180"/>
      <c r="BM5" s="180"/>
      <c r="BN5" s="180" t="s">
        <v>33</v>
      </c>
      <c r="BO5" s="180"/>
      <c r="BP5" s="187"/>
      <c r="BQ5" s="178" t="s">
        <v>22</v>
      </c>
      <c r="BR5" s="179"/>
      <c r="BS5" s="17" t="s">
        <v>28</v>
      </c>
      <c r="BT5" s="183"/>
      <c r="BU5" s="183"/>
      <c r="BV5" s="183"/>
      <c r="BW5" s="183"/>
      <c r="BX5" s="16">
        <v>1</v>
      </c>
      <c r="BY5" s="16">
        <v>2</v>
      </c>
      <c r="BZ5" s="16">
        <v>3</v>
      </c>
      <c r="CA5" s="16">
        <v>4</v>
      </c>
      <c r="CB5" s="16">
        <v>5</v>
      </c>
      <c r="CC5" s="16">
        <v>6</v>
      </c>
      <c r="CD5" s="16">
        <v>7</v>
      </c>
      <c r="CE5" s="16">
        <v>8</v>
      </c>
      <c r="CF5" s="16">
        <v>9</v>
      </c>
      <c r="CG5" s="16">
        <v>10</v>
      </c>
      <c r="CH5" s="6"/>
      <c r="CI5" s="180" t="s">
        <v>19</v>
      </c>
      <c r="CJ5" s="180"/>
      <c r="CK5" s="180" t="s">
        <v>23</v>
      </c>
      <c r="CL5" s="180"/>
      <c r="CM5" s="180" t="s">
        <v>20</v>
      </c>
      <c r="CN5" s="180"/>
      <c r="CO5" s="180"/>
      <c r="CP5" s="180" t="s">
        <v>21</v>
      </c>
      <c r="CQ5" s="180"/>
      <c r="CR5" s="187"/>
      <c r="CS5" s="178" t="s">
        <v>22</v>
      </c>
      <c r="CT5" s="179"/>
      <c r="CU5" s="17" t="s">
        <v>28</v>
      </c>
      <c r="CV5" s="183"/>
      <c r="CW5" s="183"/>
      <c r="CX5" s="183"/>
      <c r="CY5" s="183"/>
      <c r="CZ5" s="16">
        <v>1</v>
      </c>
      <c r="DA5" s="16">
        <v>2</v>
      </c>
      <c r="DB5" s="16">
        <v>3</v>
      </c>
      <c r="DC5" s="16">
        <v>4</v>
      </c>
      <c r="DD5" s="16">
        <v>5</v>
      </c>
      <c r="DE5" s="16">
        <v>6</v>
      </c>
      <c r="DF5" s="16">
        <v>7</v>
      </c>
      <c r="DG5" s="16">
        <v>8</v>
      </c>
      <c r="DH5" s="16">
        <v>9</v>
      </c>
      <c r="DI5" s="16">
        <v>10</v>
      </c>
      <c r="DJ5" s="6"/>
      <c r="DK5" s="180" t="s">
        <v>19</v>
      </c>
      <c r="DL5" s="180"/>
      <c r="DM5" s="180" t="s">
        <v>23</v>
      </c>
      <c r="DN5" s="180"/>
      <c r="DO5" s="180" t="s">
        <v>20</v>
      </c>
      <c r="DP5" s="180"/>
      <c r="DQ5" s="180"/>
      <c r="DR5" s="180" t="s">
        <v>21</v>
      </c>
      <c r="DS5" s="180"/>
      <c r="DT5" s="187"/>
      <c r="DU5" s="178" t="s">
        <v>22</v>
      </c>
      <c r="DV5" s="179"/>
      <c r="DW5" s="17" t="s">
        <v>28</v>
      </c>
      <c r="DX5" s="183"/>
      <c r="DY5" s="183"/>
      <c r="DZ5" s="183"/>
      <c r="EA5" s="183"/>
      <c r="EB5" s="16">
        <v>1</v>
      </c>
      <c r="EC5" s="16">
        <v>2</v>
      </c>
      <c r="ED5" s="16">
        <v>3</v>
      </c>
      <c r="EE5" s="16">
        <v>4</v>
      </c>
      <c r="EF5" s="16">
        <v>5</v>
      </c>
      <c r="EG5" s="16">
        <v>6</v>
      </c>
      <c r="EH5" s="16">
        <v>7</v>
      </c>
      <c r="EI5" s="16">
        <v>8</v>
      </c>
      <c r="EJ5" s="16">
        <v>9</v>
      </c>
      <c r="EK5" s="16">
        <v>10</v>
      </c>
      <c r="EL5" s="6"/>
      <c r="EM5" s="180" t="s">
        <v>19</v>
      </c>
      <c r="EN5" s="180"/>
      <c r="EO5" s="180" t="s">
        <v>23</v>
      </c>
      <c r="EP5" s="180"/>
      <c r="EQ5" s="180" t="s">
        <v>20</v>
      </c>
      <c r="ER5" s="180"/>
      <c r="ES5" s="180"/>
      <c r="ET5" s="180" t="s">
        <v>21</v>
      </c>
      <c r="EU5" s="180"/>
      <c r="EV5" s="187"/>
      <c r="EW5" s="178" t="s">
        <v>22</v>
      </c>
      <c r="EX5" s="179"/>
      <c r="EY5" s="17" t="s">
        <v>28</v>
      </c>
      <c r="EZ5" s="183"/>
      <c r="FA5" s="183"/>
      <c r="FB5" s="183"/>
      <c r="FC5" s="183"/>
      <c r="FD5" s="16">
        <v>1</v>
      </c>
      <c r="FE5" s="16">
        <v>2</v>
      </c>
      <c r="FF5" s="16">
        <v>3</v>
      </c>
      <c r="FG5" s="16">
        <v>4</v>
      </c>
      <c r="FH5" s="16">
        <v>5</v>
      </c>
      <c r="FI5" s="16">
        <v>6</v>
      </c>
      <c r="FJ5" s="16">
        <v>7</v>
      </c>
      <c r="FK5" s="16">
        <v>8</v>
      </c>
      <c r="FL5" s="16">
        <v>9</v>
      </c>
      <c r="FM5" s="16">
        <v>10</v>
      </c>
      <c r="FN5" s="6"/>
      <c r="FO5" s="180" t="s">
        <v>19</v>
      </c>
      <c r="FP5" s="180"/>
      <c r="FQ5" s="180" t="s">
        <v>23</v>
      </c>
      <c r="FR5" s="180"/>
      <c r="FS5" s="180" t="s">
        <v>20</v>
      </c>
      <c r="FT5" s="180"/>
      <c r="FU5" s="180"/>
      <c r="FV5" s="180" t="s">
        <v>21</v>
      </c>
      <c r="FW5" s="180"/>
      <c r="FX5" s="187"/>
      <c r="FY5" s="178" t="s">
        <v>22</v>
      </c>
      <c r="FZ5" s="179"/>
      <c r="GA5" s="129" t="s">
        <v>28</v>
      </c>
      <c r="GB5" s="183"/>
      <c r="GC5" s="183"/>
      <c r="GD5" s="183"/>
      <c r="GE5" s="183"/>
      <c r="GF5" s="127">
        <v>1</v>
      </c>
      <c r="GG5" s="127">
        <v>2</v>
      </c>
      <c r="GH5" s="127">
        <v>3</v>
      </c>
      <c r="GI5" s="127">
        <v>4</v>
      </c>
      <c r="GJ5" s="127">
        <v>5</v>
      </c>
      <c r="GK5" s="127">
        <v>6</v>
      </c>
      <c r="GL5" s="127">
        <v>7</v>
      </c>
      <c r="GM5" s="127">
        <v>8</v>
      </c>
      <c r="GN5" s="127">
        <v>9</v>
      </c>
      <c r="GO5" s="127">
        <v>10</v>
      </c>
      <c r="GP5" s="125"/>
      <c r="GQ5" s="180" t="s">
        <v>19</v>
      </c>
      <c r="GR5" s="180"/>
      <c r="GS5" s="180" t="s">
        <v>23</v>
      </c>
      <c r="GT5" s="180"/>
      <c r="GU5" s="180" t="s">
        <v>20</v>
      </c>
      <c r="GV5" s="180"/>
      <c r="GW5" s="180"/>
      <c r="GX5" s="180" t="s">
        <v>21</v>
      </c>
      <c r="GY5" s="180"/>
      <c r="GZ5" s="187"/>
      <c r="HA5" s="178" t="s">
        <v>22</v>
      </c>
      <c r="HB5" s="179"/>
      <c r="HC5" s="129" t="s">
        <v>28</v>
      </c>
      <c r="HD5" s="183"/>
      <c r="HE5" s="183"/>
      <c r="HF5" s="183"/>
      <c r="HG5" s="183"/>
      <c r="HH5" s="127">
        <v>1</v>
      </c>
      <c r="HI5" s="127">
        <v>2</v>
      </c>
      <c r="HJ5" s="127">
        <v>3</v>
      </c>
      <c r="HK5" s="127">
        <v>4</v>
      </c>
      <c r="HL5" s="127">
        <v>5</v>
      </c>
      <c r="HM5" s="127">
        <v>6</v>
      </c>
      <c r="HN5" s="127">
        <v>7</v>
      </c>
      <c r="HO5" s="127">
        <v>8</v>
      </c>
      <c r="HP5" s="127">
        <v>9</v>
      </c>
      <c r="HQ5" s="127">
        <v>10</v>
      </c>
      <c r="HR5" s="125"/>
      <c r="HS5" s="180" t="s">
        <v>19</v>
      </c>
      <c r="HT5" s="180"/>
      <c r="HU5" s="180" t="s">
        <v>23</v>
      </c>
      <c r="HV5" s="180"/>
      <c r="HW5" s="180" t="s">
        <v>20</v>
      </c>
      <c r="HX5" s="180"/>
      <c r="HY5" s="180"/>
      <c r="HZ5" s="180" t="s">
        <v>21</v>
      </c>
      <c r="IA5" s="180"/>
      <c r="IB5" s="187"/>
      <c r="IC5" s="178" t="s">
        <v>22</v>
      </c>
      <c r="ID5" s="179"/>
      <c r="IE5" s="129" t="s">
        <v>28</v>
      </c>
      <c r="IF5" s="183"/>
      <c r="IG5" s="183"/>
      <c r="IH5" s="183"/>
      <c r="II5" s="183"/>
      <c r="IJ5" s="127">
        <v>1</v>
      </c>
      <c r="IK5" s="127">
        <v>2</v>
      </c>
      <c r="IL5" s="127">
        <v>3</v>
      </c>
      <c r="IM5" s="127">
        <v>4</v>
      </c>
      <c r="IN5" s="127">
        <v>5</v>
      </c>
      <c r="IO5" s="127">
        <v>6</v>
      </c>
      <c r="IP5" s="127">
        <v>7</v>
      </c>
      <c r="IQ5" s="127">
        <v>8</v>
      </c>
      <c r="IR5" s="127">
        <v>9</v>
      </c>
      <c r="IS5" s="127">
        <v>10</v>
      </c>
      <c r="IT5" s="125"/>
      <c r="IU5" s="180" t="s">
        <v>19</v>
      </c>
      <c r="IV5" s="180"/>
      <c r="IW5" s="180" t="s">
        <v>23</v>
      </c>
      <c r="IX5" s="180"/>
      <c r="IY5" s="180" t="s">
        <v>20</v>
      </c>
      <c r="IZ5" s="180"/>
      <c r="JA5" s="180"/>
      <c r="JB5" s="180" t="s">
        <v>21</v>
      </c>
      <c r="JC5" s="180"/>
      <c r="JD5" s="187"/>
      <c r="JE5" s="178" t="s">
        <v>22</v>
      </c>
      <c r="JF5" s="179"/>
      <c r="JG5" s="129" t="s">
        <v>28</v>
      </c>
      <c r="JH5" s="183"/>
      <c r="JI5" s="183"/>
      <c r="JJ5" s="183"/>
      <c r="JK5" s="183"/>
      <c r="JL5" s="127">
        <v>1</v>
      </c>
      <c r="JM5" s="127">
        <v>2</v>
      </c>
      <c r="JN5" s="127">
        <v>3</v>
      </c>
      <c r="JO5" s="127">
        <v>4</v>
      </c>
      <c r="JP5" s="127">
        <v>5</v>
      </c>
      <c r="JQ5" s="127">
        <v>6</v>
      </c>
      <c r="JR5" s="127">
        <v>7</v>
      </c>
      <c r="JS5" s="127">
        <v>8</v>
      </c>
      <c r="JT5" s="127">
        <v>9</v>
      </c>
      <c r="JU5" s="127">
        <v>10</v>
      </c>
      <c r="JV5" s="125"/>
      <c r="JW5" s="180" t="s">
        <v>19</v>
      </c>
      <c r="JX5" s="180"/>
      <c r="JY5" s="180" t="s">
        <v>23</v>
      </c>
      <c r="JZ5" s="180"/>
      <c r="KA5" s="180" t="s">
        <v>20</v>
      </c>
      <c r="KB5" s="180"/>
      <c r="KC5" s="180"/>
      <c r="KD5" s="180" t="s">
        <v>21</v>
      </c>
      <c r="KE5" s="180"/>
      <c r="KF5" s="187"/>
      <c r="KG5" s="178" t="s">
        <v>22</v>
      </c>
      <c r="KH5" s="179"/>
      <c r="KI5" s="129" t="s">
        <v>28</v>
      </c>
      <c r="KJ5" s="183"/>
      <c r="KK5" s="183"/>
      <c r="KL5" s="183"/>
      <c r="KM5" s="183"/>
      <c r="KN5" s="127">
        <v>1</v>
      </c>
      <c r="KO5" s="127">
        <v>2</v>
      </c>
      <c r="KP5" s="127">
        <v>3</v>
      </c>
      <c r="KQ5" s="127">
        <v>4</v>
      </c>
      <c r="KR5" s="127">
        <v>5</v>
      </c>
      <c r="KS5" s="127">
        <v>6</v>
      </c>
      <c r="KT5" s="127">
        <v>7</v>
      </c>
      <c r="KU5" s="127">
        <v>8</v>
      </c>
      <c r="KV5" s="127">
        <v>9</v>
      </c>
      <c r="KW5" s="127">
        <v>10</v>
      </c>
      <c r="KX5" s="125"/>
      <c r="KY5" s="180" t="s">
        <v>19</v>
      </c>
      <c r="KZ5" s="180"/>
      <c r="LA5" s="180" t="s">
        <v>23</v>
      </c>
      <c r="LB5" s="180"/>
      <c r="LC5" s="180" t="s">
        <v>20</v>
      </c>
      <c r="LD5" s="180"/>
      <c r="LE5" s="180"/>
      <c r="LF5" s="180" t="s">
        <v>21</v>
      </c>
      <c r="LG5" s="180"/>
      <c r="LH5" s="187"/>
      <c r="LI5" s="178" t="s">
        <v>22</v>
      </c>
      <c r="LJ5" s="179"/>
      <c r="LK5" s="129" t="s">
        <v>28</v>
      </c>
      <c r="LL5" s="183"/>
      <c r="LM5" s="183"/>
      <c r="LN5" s="183"/>
      <c r="LO5" s="183"/>
      <c r="LP5" s="127">
        <v>1</v>
      </c>
      <c r="LQ5" s="127">
        <v>2</v>
      </c>
      <c r="LR5" s="127">
        <v>3</v>
      </c>
      <c r="LS5" s="127">
        <v>4</v>
      </c>
      <c r="LT5" s="127">
        <v>5</v>
      </c>
      <c r="LU5" s="127">
        <v>6</v>
      </c>
      <c r="LV5" s="127">
        <v>7</v>
      </c>
      <c r="LW5" s="127">
        <v>8</v>
      </c>
      <c r="LX5" s="127">
        <v>9</v>
      </c>
      <c r="LY5" s="127">
        <v>10</v>
      </c>
      <c r="LZ5" s="125"/>
      <c r="MA5" s="180" t="s">
        <v>19</v>
      </c>
      <c r="MB5" s="180"/>
      <c r="MC5" s="180" t="s">
        <v>23</v>
      </c>
      <c r="MD5" s="180"/>
      <c r="ME5" s="180" t="s">
        <v>20</v>
      </c>
      <c r="MF5" s="180"/>
      <c r="MG5" s="180"/>
      <c r="MH5" s="180" t="s">
        <v>21</v>
      </c>
      <c r="MI5" s="180"/>
      <c r="MJ5" s="187"/>
      <c r="MK5" s="178" t="s">
        <v>22</v>
      </c>
      <c r="ML5" s="179"/>
      <c r="MM5" s="129" t="s">
        <v>28</v>
      </c>
      <c r="MN5" s="183"/>
      <c r="MO5" s="183"/>
      <c r="MP5" s="183"/>
      <c r="MQ5" s="183"/>
      <c r="MR5" s="127">
        <v>1</v>
      </c>
      <c r="MS5" s="127">
        <v>2</v>
      </c>
      <c r="MT5" s="127">
        <v>3</v>
      </c>
      <c r="MU5" s="127">
        <v>4</v>
      </c>
      <c r="MV5" s="127">
        <v>5</v>
      </c>
      <c r="MW5" s="127">
        <v>6</v>
      </c>
      <c r="MX5" s="127">
        <v>7</v>
      </c>
      <c r="MY5" s="127">
        <v>8</v>
      </c>
      <c r="MZ5" s="127">
        <v>9</v>
      </c>
      <c r="NA5" s="127">
        <v>10</v>
      </c>
      <c r="NB5" s="125"/>
      <c r="NC5" s="180" t="s">
        <v>19</v>
      </c>
      <c r="ND5" s="180"/>
      <c r="NE5" s="180" t="s">
        <v>23</v>
      </c>
      <c r="NF5" s="180"/>
      <c r="NG5" s="180" t="s">
        <v>20</v>
      </c>
      <c r="NH5" s="180"/>
      <c r="NI5" s="180"/>
      <c r="NJ5" s="180" t="s">
        <v>21</v>
      </c>
      <c r="NK5" s="180"/>
      <c r="NL5" s="187"/>
      <c r="NM5" s="178" t="s">
        <v>22</v>
      </c>
      <c r="NN5" s="179"/>
      <c r="NO5" s="129" t="s">
        <v>28</v>
      </c>
      <c r="NP5" s="183"/>
      <c r="NQ5" s="183"/>
      <c r="NR5" s="183"/>
      <c r="NS5" s="183"/>
      <c r="NT5" s="127">
        <v>1</v>
      </c>
      <c r="NU5" s="127">
        <v>2</v>
      </c>
      <c r="NV5" s="127">
        <v>3</v>
      </c>
      <c r="NW5" s="127">
        <v>4</v>
      </c>
      <c r="NX5" s="127">
        <v>5</v>
      </c>
      <c r="NY5" s="127">
        <v>6</v>
      </c>
      <c r="NZ5" s="127">
        <v>7</v>
      </c>
      <c r="OA5" s="127">
        <v>8</v>
      </c>
      <c r="OB5" s="127">
        <v>9</v>
      </c>
      <c r="OC5" s="127">
        <v>10</v>
      </c>
      <c r="OD5" s="125"/>
      <c r="OE5" s="180" t="s">
        <v>19</v>
      </c>
      <c r="OF5" s="180"/>
      <c r="OG5" s="180" t="s">
        <v>23</v>
      </c>
      <c r="OH5" s="180"/>
      <c r="OI5" s="180" t="s">
        <v>20</v>
      </c>
      <c r="OJ5" s="180"/>
      <c r="OK5" s="180"/>
      <c r="OL5" s="180" t="s">
        <v>21</v>
      </c>
      <c r="OM5" s="180"/>
      <c r="ON5" s="187"/>
      <c r="OO5" s="178" t="s">
        <v>22</v>
      </c>
      <c r="OP5" s="179"/>
      <c r="OQ5" s="129" t="s">
        <v>28</v>
      </c>
      <c r="OR5" s="183"/>
      <c r="OS5" s="183"/>
      <c r="OT5" s="183"/>
      <c r="OU5" s="183"/>
      <c r="OV5" s="127">
        <v>1</v>
      </c>
      <c r="OW5" s="127">
        <v>2</v>
      </c>
      <c r="OX5" s="127">
        <v>3</v>
      </c>
      <c r="OY5" s="127">
        <v>4</v>
      </c>
      <c r="OZ5" s="127">
        <v>5</v>
      </c>
      <c r="PA5" s="127">
        <v>6</v>
      </c>
      <c r="PB5" s="127">
        <v>7</v>
      </c>
      <c r="PC5" s="127">
        <v>8</v>
      </c>
      <c r="PD5" s="127">
        <v>9</v>
      </c>
      <c r="PE5" s="127">
        <v>10</v>
      </c>
      <c r="PF5" s="125"/>
      <c r="PG5" s="180" t="s">
        <v>19</v>
      </c>
      <c r="PH5" s="180"/>
      <c r="PI5" s="180" t="s">
        <v>23</v>
      </c>
      <c r="PJ5" s="180"/>
      <c r="PK5" s="180" t="s">
        <v>20</v>
      </c>
      <c r="PL5" s="180"/>
      <c r="PM5" s="180"/>
      <c r="PN5" s="180" t="s">
        <v>21</v>
      </c>
      <c r="PO5" s="180"/>
      <c r="PP5" s="187"/>
      <c r="PQ5" s="178" t="s">
        <v>22</v>
      </c>
      <c r="PR5" s="179"/>
      <c r="PS5" s="129" t="s">
        <v>28</v>
      </c>
      <c r="PT5" s="183"/>
      <c r="PU5" s="183"/>
      <c r="PV5" s="183"/>
      <c r="PW5" s="183"/>
      <c r="PX5" s="127">
        <v>1</v>
      </c>
      <c r="PY5" s="127">
        <v>2</v>
      </c>
      <c r="PZ5" s="127">
        <v>3</v>
      </c>
      <c r="QA5" s="127">
        <v>4</v>
      </c>
      <c r="QB5" s="127">
        <v>5</v>
      </c>
      <c r="QC5" s="127">
        <v>6</v>
      </c>
      <c r="QD5" s="127">
        <v>7</v>
      </c>
      <c r="QE5" s="127">
        <v>8</v>
      </c>
      <c r="QF5" s="127">
        <v>9</v>
      </c>
      <c r="QG5" s="127">
        <v>10</v>
      </c>
      <c r="QH5" s="125"/>
      <c r="QI5" s="180" t="s">
        <v>19</v>
      </c>
      <c r="QJ5" s="180"/>
      <c r="QK5" s="180" t="s">
        <v>23</v>
      </c>
      <c r="QL5" s="180"/>
      <c r="QM5" s="180" t="s">
        <v>20</v>
      </c>
      <c r="QN5" s="180"/>
      <c r="QO5" s="180"/>
      <c r="QP5" s="180" t="s">
        <v>21</v>
      </c>
      <c r="QQ5" s="180"/>
      <c r="QR5" s="187"/>
      <c r="QS5" s="178" t="s">
        <v>22</v>
      </c>
      <c r="QT5" s="179"/>
      <c r="QU5" s="129" t="s">
        <v>28</v>
      </c>
      <c r="QV5" s="183"/>
      <c r="QW5" s="183"/>
      <c r="QX5" s="183"/>
      <c r="QY5" s="183"/>
      <c r="QZ5" s="127">
        <v>1</v>
      </c>
      <c r="RA5" s="127">
        <v>2</v>
      </c>
      <c r="RB5" s="127">
        <v>3</v>
      </c>
      <c r="RC5" s="127">
        <v>4</v>
      </c>
      <c r="RD5" s="127">
        <v>5</v>
      </c>
      <c r="RE5" s="127">
        <v>6</v>
      </c>
      <c r="RF5" s="127">
        <v>7</v>
      </c>
      <c r="RG5" s="127">
        <v>8</v>
      </c>
      <c r="RH5" s="127">
        <v>9</v>
      </c>
      <c r="RI5" s="127">
        <v>10</v>
      </c>
      <c r="RJ5" s="125"/>
      <c r="RK5" s="180" t="s">
        <v>19</v>
      </c>
      <c r="RL5" s="180"/>
      <c r="RM5" s="180" t="s">
        <v>23</v>
      </c>
      <c r="RN5" s="180"/>
      <c r="RO5" s="180" t="s">
        <v>20</v>
      </c>
      <c r="RP5" s="180"/>
      <c r="RQ5" s="180"/>
      <c r="RR5" s="180" t="s">
        <v>21</v>
      </c>
      <c r="RS5" s="180"/>
      <c r="RT5" s="187"/>
      <c r="RU5" s="178" t="s">
        <v>22</v>
      </c>
      <c r="RV5" s="179"/>
      <c r="RW5" s="129" t="s">
        <v>28</v>
      </c>
      <c r="RX5" s="183"/>
      <c r="RY5" s="183"/>
      <c r="RZ5" s="183"/>
      <c r="SA5" s="183"/>
      <c r="SB5" s="127">
        <v>1</v>
      </c>
      <c r="SC5" s="127">
        <v>2</v>
      </c>
      <c r="SD5" s="127">
        <v>3</v>
      </c>
      <c r="SE5" s="127">
        <v>4</v>
      </c>
      <c r="SF5" s="127">
        <v>5</v>
      </c>
      <c r="SG5" s="127">
        <v>6</v>
      </c>
      <c r="SH5" s="127">
        <v>7</v>
      </c>
      <c r="SI5" s="127">
        <v>8</v>
      </c>
      <c r="SJ5" s="127">
        <v>9</v>
      </c>
      <c r="SK5" s="127">
        <v>10</v>
      </c>
      <c r="SL5" s="125"/>
      <c r="SM5" s="180" t="s">
        <v>19</v>
      </c>
      <c r="SN5" s="180"/>
      <c r="SO5" s="180" t="s">
        <v>23</v>
      </c>
      <c r="SP5" s="180"/>
      <c r="SQ5" s="180" t="s">
        <v>20</v>
      </c>
      <c r="SR5" s="180"/>
      <c r="SS5" s="180"/>
      <c r="ST5" s="180" t="s">
        <v>21</v>
      </c>
      <c r="SU5" s="180"/>
      <c r="SV5" s="187"/>
      <c r="SW5" s="178" t="s">
        <v>22</v>
      </c>
      <c r="SX5" s="179"/>
      <c r="SY5" s="129" t="s">
        <v>28</v>
      </c>
      <c r="SZ5" s="183"/>
      <c r="TA5" s="183"/>
      <c r="TB5" s="183"/>
      <c r="TC5" s="183"/>
      <c r="TD5" s="127">
        <v>1</v>
      </c>
      <c r="TE5" s="127">
        <v>2</v>
      </c>
      <c r="TF5" s="127">
        <v>3</v>
      </c>
      <c r="TG5" s="127">
        <v>4</v>
      </c>
      <c r="TH5" s="127">
        <v>5</v>
      </c>
      <c r="TI5" s="127">
        <v>6</v>
      </c>
      <c r="TJ5" s="127">
        <v>7</v>
      </c>
      <c r="TK5" s="127">
        <v>8</v>
      </c>
      <c r="TL5" s="127">
        <v>9</v>
      </c>
      <c r="TM5" s="127">
        <v>10</v>
      </c>
      <c r="TN5" s="125"/>
      <c r="TO5" s="180" t="s">
        <v>19</v>
      </c>
      <c r="TP5" s="180"/>
      <c r="TQ5" s="180" t="s">
        <v>23</v>
      </c>
      <c r="TR5" s="180"/>
      <c r="TS5" s="180" t="s">
        <v>20</v>
      </c>
      <c r="TT5" s="180"/>
      <c r="TU5" s="180"/>
      <c r="TV5" s="180" t="s">
        <v>21</v>
      </c>
      <c r="TW5" s="180"/>
      <c r="TX5" s="187"/>
      <c r="TY5" s="178" t="s">
        <v>22</v>
      </c>
      <c r="TZ5" s="179"/>
      <c r="UA5" s="129" t="s">
        <v>28</v>
      </c>
      <c r="UB5" s="183"/>
      <c r="UC5" s="183"/>
      <c r="UD5" s="183"/>
      <c r="UE5" s="183"/>
      <c r="UF5" s="127">
        <v>1</v>
      </c>
      <c r="UG5" s="127">
        <v>2</v>
      </c>
      <c r="UH5" s="127">
        <v>3</v>
      </c>
      <c r="UI5" s="127">
        <v>4</v>
      </c>
      <c r="UJ5" s="127">
        <v>5</v>
      </c>
      <c r="UK5" s="127">
        <v>6</v>
      </c>
      <c r="UL5" s="127">
        <v>7</v>
      </c>
      <c r="UM5" s="127">
        <v>8</v>
      </c>
      <c r="UN5" s="127">
        <v>9</v>
      </c>
      <c r="UO5" s="127">
        <v>10</v>
      </c>
      <c r="UP5" s="125"/>
      <c r="UQ5" s="180" t="s">
        <v>19</v>
      </c>
      <c r="UR5" s="180"/>
      <c r="US5" s="180" t="s">
        <v>23</v>
      </c>
      <c r="UT5" s="180"/>
      <c r="UU5" s="180" t="s">
        <v>20</v>
      </c>
      <c r="UV5" s="180"/>
      <c r="UW5" s="180"/>
      <c r="UX5" s="180" t="s">
        <v>21</v>
      </c>
      <c r="UY5" s="180"/>
      <c r="UZ5" s="187"/>
      <c r="VA5" s="178" t="s">
        <v>22</v>
      </c>
      <c r="VB5" s="179"/>
      <c r="VC5" s="129" t="s">
        <v>28</v>
      </c>
      <c r="VD5" s="183"/>
      <c r="VE5" s="183"/>
      <c r="VF5" s="183"/>
      <c r="VG5" s="183"/>
      <c r="VH5" s="127">
        <v>1</v>
      </c>
      <c r="VI5" s="127">
        <v>2</v>
      </c>
      <c r="VJ5" s="127">
        <v>3</v>
      </c>
      <c r="VK5" s="127">
        <v>4</v>
      </c>
      <c r="VL5" s="127">
        <v>5</v>
      </c>
      <c r="VM5" s="127">
        <v>6</v>
      </c>
      <c r="VN5" s="127">
        <v>7</v>
      </c>
      <c r="VO5" s="127">
        <v>8</v>
      </c>
      <c r="VP5" s="127">
        <v>9</v>
      </c>
      <c r="VQ5" s="127">
        <v>10</v>
      </c>
      <c r="VR5" s="125"/>
      <c r="VS5" s="180" t="s">
        <v>19</v>
      </c>
      <c r="VT5" s="180"/>
      <c r="VU5" s="180" t="s">
        <v>23</v>
      </c>
      <c r="VV5" s="180"/>
      <c r="VW5" s="180" t="s">
        <v>20</v>
      </c>
      <c r="VX5" s="180"/>
      <c r="VY5" s="180"/>
      <c r="VZ5" s="180" t="s">
        <v>21</v>
      </c>
      <c r="WA5" s="180"/>
      <c r="WB5" s="187"/>
      <c r="WC5" s="178" t="s">
        <v>22</v>
      </c>
      <c r="WD5" s="179"/>
      <c r="WE5" s="129" t="s">
        <v>28</v>
      </c>
      <c r="WF5" s="183"/>
      <c r="WG5" s="183"/>
      <c r="WH5" s="183"/>
      <c r="WI5" s="183"/>
      <c r="WJ5" s="127">
        <v>1</v>
      </c>
      <c r="WK5" s="127">
        <v>2</v>
      </c>
      <c r="WL5" s="127">
        <v>3</v>
      </c>
      <c r="WM5" s="127">
        <v>4</v>
      </c>
      <c r="WN5" s="127">
        <v>5</v>
      </c>
      <c r="WO5" s="127">
        <v>6</v>
      </c>
      <c r="WP5" s="127">
        <v>7</v>
      </c>
      <c r="WQ5" s="127">
        <v>8</v>
      </c>
      <c r="WR5" s="127">
        <v>9</v>
      </c>
      <c r="WS5" s="127">
        <v>10</v>
      </c>
      <c r="WT5" s="125"/>
      <c r="WU5" s="180" t="s">
        <v>19</v>
      </c>
      <c r="WV5" s="180"/>
      <c r="WW5" s="180" t="s">
        <v>23</v>
      </c>
      <c r="WX5" s="180"/>
      <c r="WY5" s="180" t="s">
        <v>20</v>
      </c>
      <c r="WZ5" s="180"/>
      <c r="XA5" s="180"/>
      <c r="XB5" s="180" t="s">
        <v>21</v>
      </c>
      <c r="XC5" s="180"/>
      <c r="XD5" s="187"/>
      <c r="XE5" s="178" t="s">
        <v>22</v>
      </c>
      <c r="XF5" s="179"/>
      <c r="XG5" s="129" t="s">
        <v>28</v>
      </c>
      <c r="XH5" s="183"/>
      <c r="XI5" s="183"/>
      <c r="XJ5" s="183"/>
      <c r="XK5" s="183"/>
      <c r="XL5" s="127">
        <v>1</v>
      </c>
      <c r="XM5" s="127">
        <v>2</v>
      </c>
      <c r="XN5" s="127">
        <v>3</v>
      </c>
      <c r="XO5" s="127">
        <v>4</v>
      </c>
      <c r="XP5" s="127">
        <v>5</v>
      </c>
      <c r="XQ5" s="127">
        <v>6</v>
      </c>
      <c r="XR5" s="127">
        <v>7</v>
      </c>
      <c r="XS5" s="127">
        <v>8</v>
      </c>
      <c r="XT5" s="127">
        <v>9</v>
      </c>
      <c r="XU5" s="127">
        <v>10</v>
      </c>
      <c r="XV5" s="125"/>
      <c r="XW5" s="180" t="s">
        <v>19</v>
      </c>
      <c r="XX5" s="180"/>
      <c r="XY5" s="180" t="s">
        <v>23</v>
      </c>
      <c r="XZ5" s="180"/>
      <c r="YA5" s="180" t="s">
        <v>20</v>
      </c>
      <c r="YB5" s="180"/>
      <c r="YC5" s="180"/>
      <c r="YD5" s="180" t="s">
        <v>21</v>
      </c>
      <c r="YE5" s="180"/>
      <c r="YF5" s="187"/>
      <c r="YG5" s="178" t="s">
        <v>22</v>
      </c>
      <c r="YH5" s="179"/>
      <c r="YI5" s="129" t="s">
        <v>28</v>
      </c>
      <c r="YJ5" s="183"/>
      <c r="YK5" s="183"/>
      <c r="YL5" s="183"/>
      <c r="YM5" s="183"/>
      <c r="YN5" s="127">
        <v>1</v>
      </c>
      <c r="YO5" s="127">
        <v>2</v>
      </c>
      <c r="YP5" s="127">
        <v>3</v>
      </c>
      <c r="YQ5" s="127">
        <v>4</v>
      </c>
      <c r="YR5" s="127">
        <v>5</v>
      </c>
      <c r="YS5" s="127">
        <v>6</v>
      </c>
      <c r="YT5" s="127">
        <v>7</v>
      </c>
      <c r="YU5" s="127">
        <v>8</v>
      </c>
      <c r="YV5" s="127">
        <v>9</v>
      </c>
      <c r="YW5" s="127">
        <v>10</v>
      </c>
      <c r="YX5" s="125"/>
      <c r="YY5" s="180" t="s">
        <v>19</v>
      </c>
      <c r="YZ5" s="180"/>
      <c r="ZA5" s="180" t="s">
        <v>23</v>
      </c>
      <c r="ZB5" s="180"/>
      <c r="ZC5" s="180" t="s">
        <v>20</v>
      </c>
      <c r="ZD5" s="180"/>
      <c r="ZE5" s="180"/>
      <c r="ZF5" s="180" t="s">
        <v>21</v>
      </c>
      <c r="ZG5" s="180"/>
      <c r="ZH5" s="187"/>
      <c r="ZI5" s="178" t="s">
        <v>22</v>
      </c>
      <c r="ZJ5" s="179"/>
      <c r="ZK5" s="129" t="s">
        <v>28</v>
      </c>
      <c r="ZL5" s="183"/>
      <c r="ZM5" s="183"/>
      <c r="ZN5" s="183"/>
      <c r="ZO5" s="183"/>
      <c r="ZP5" s="127">
        <v>1</v>
      </c>
      <c r="ZQ5" s="127">
        <v>2</v>
      </c>
      <c r="ZR5" s="127">
        <v>3</v>
      </c>
      <c r="ZS5" s="127">
        <v>4</v>
      </c>
      <c r="ZT5" s="127">
        <v>5</v>
      </c>
      <c r="ZU5" s="127">
        <v>6</v>
      </c>
      <c r="ZV5" s="127">
        <v>7</v>
      </c>
      <c r="ZW5" s="127">
        <v>8</v>
      </c>
      <c r="ZX5" s="127">
        <v>9</v>
      </c>
      <c r="ZY5" s="127">
        <v>10</v>
      </c>
      <c r="ZZ5" s="125"/>
      <c r="AAA5" s="180" t="s">
        <v>19</v>
      </c>
      <c r="AAB5" s="180"/>
      <c r="AAC5" s="180" t="s">
        <v>23</v>
      </c>
      <c r="AAD5" s="180"/>
      <c r="AAE5" s="180" t="s">
        <v>20</v>
      </c>
      <c r="AAF5" s="180"/>
      <c r="AAG5" s="180"/>
      <c r="AAH5" s="180" t="s">
        <v>21</v>
      </c>
      <c r="AAI5" s="180"/>
      <c r="AAJ5" s="187"/>
      <c r="AAK5" s="178" t="s">
        <v>22</v>
      </c>
      <c r="AAL5" s="179"/>
      <c r="AAM5" s="129" t="s">
        <v>28</v>
      </c>
      <c r="AAN5" s="183"/>
      <c r="AAO5" s="183"/>
      <c r="AAP5" s="183"/>
      <c r="AAQ5" s="183"/>
      <c r="AAR5" s="127">
        <v>1</v>
      </c>
      <c r="AAS5" s="127">
        <v>2</v>
      </c>
      <c r="AAT5" s="127">
        <v>3</v>
      </c>
      <c r="AAU5" s="127">
        <v>4</v>
      </c>
      <c r="AAV5" s="127">
        <v>5</v>
      </c>
      <c r="AAW5" s="127">
        <v>6</v>
      </c>
      <c r="AAX5" s="127">
        <v>7</v>
      </c>
      <c r="AAY5" s="127">
        <v>8</v>
      </c>
      <c r="AAZ5" s="127">
        <v>9</v>
      </c>
      <c r="ABA5" s="127">
        <v>10</v>
      </c>
      <c r="ABB5" s="125"/>
      <c r="ABC5" s="180" t="s">
        <v>19</v>
      </c>
      <c r="ABD5" s="180"/>
      <c r="ABE5" s="180" t="s">
        <v>23</v>
      </c>
      <c r="ABF5" s="180"/>
      <c r="ABG5" s="180" t="s">
        <v>20</v>
      </c>
      <c r="ABH5" s="180"/>
      <c r="ABI5" s="180"/>
      <c r="ABJ5" s="180" t="s">
        <v>21</v>
      </c>
      <c r="ABK5" s="180"/>
      <c r="ABL5" s="187"/>
      <c r="ABM5" s="178" t="s">
        <v>22</v>
      </c>
      <c r="ABN5" s="179"/>
      <c r="ABO5" s="129" t="s">
        <v>28</v>
      </c>
      <c r="ABP5" s="183"/>
      <c r="ABQ5" s="183"/>
      <c r="ABR5" s="183"/>
      <c r="ABS5" s="183"/>
      <c r="ABT5" s="127">
        <v>1</v>
      </c>
      <c r="ABU5" s="127">
        <v>2</v>
      </c>
      <c r="ABV5" s="127">
        <v>3</v>
      </c>
      <c r="ABW5" s="127">
        <v>4</v>
      </c>
      <c r="ABX5" s="127">
        <v>5</v>
      </c>
      <c r="ABY5" s="127">
        <v>6</v>
      </c>
      <c r="ABZ5" s="127">
        <v>7</v>
      </c>
      <c r="ACA5" s="127">
        <v>8</v>
      </c>
      <c r="ACB5" s="127">
        <v>9</v>
      </c>
      <c r="ACC5" s="127">
        <v>10</v>
      </c>
      <c r="ACD5" s="125"/>
      <c r="ACE5" s="180" t="s">
        <v>19</v>
      </c>
      <c r="ACF5" s="180"/>
      <c r="ACG5" s="180" t="s">
        <v>23</v>
      </c>
      <c r="ACH5" s="180"/>
      <c r="ACI5" s="180" t="s">
        <v>20</v>
      </c>
      <c r="ACJ5" s="180"/>
      <c r="ACK5" s="180"/>
      <c r="ACL5" s="180" t="s">
        <v>21</v>
      </c>
      <c r="ACM5" s="180"/>
      <c r="ACN5" s="187"/>
      <c r="ACO5" s="178" t="s">
        <v>22</v>
      </c>
      <c r="ACP5" s="179"/>
      <c r="ACQ5" s="129" t="s">
        <v>28</v>
      </c>
      <c r="ACR5" s="183"/>
      <c r="ACS5" s="183"/>
      <c r="ACT5" s="183"/>
      <c r="ACU5" s="183"/>
      <c r="ACV5" s="127">
        <v>1</v>
      </c>
      <c r="ACW5" s="127">
        <v>2</v>
      </c>
      <c r="ACX5" s="127">
        <v>3</v>
      </c>
      <c r="ACY5" s="127">
        <v>4</v>
      </c>
      <c r="ACZ5" s="127">
        <v>5</v>
      </c>
      <c r="ADA5" s="127">
        <v>6</v>
      </c>
      <c r="ADB5" s="127">
        <v>7</v>
      </c>
      <c r="ADC5" s="127">
        <v>8</v>
      </c>
      <c r="ADD5" s="127">
        <v>9</v>
      </c>
      <c r="ADE5" s="127">
        <v>10</v>
      </c>
      <c r="ADF5" s="125"/>
      <c r="ADG5" s="180" t="s">
        <v>19</v>
      </c>
      <c r="ADH5" s="180"/>
      <c r="ADI5" s="180" t="s">
        <v>23</v>
      </c>
      <c r="ADJ5" s="180"/>
      <c r="ADK5" s="180" t="s">
        <v>20</v>
      </c>
      <c r="ADL5" s="180"/>
      <c r="ADM5" s="180"/>
      <c r="ADN5" s="180" t="s">
        <v>21</v>
      </c>
      <c r="ADO5" s="180"/>
      <c r="ADP5" s="187"/>
      <c r="ADQ5" s="178" t="s">
        <v>22</v>
      </c>
      <c r="ADR5" s="179"/>
      <c r="ADS5" s="129" t="s">
        <v>28</v>
      </c>
      <c r="ADT5" s="183"/>
      <c r="ADU5" s="183"/>
      <c r="ADV5" s="183"/>
      <c r="ADW5" s="183"/>
      <c r="ADX5" s="127">
        <v>1</v>
      </c>
      <c r="ADY5" s="127">
        <v>2</v>
      </c>
      <c r="ADZ5" s="127">
        <v>3</v>
      </c>
      <c r="AEA5" s="127">
        <v>4</v>
      </c>
      <c r="AEB5" s="127">
        <v>5</v>
      </c>
      <c r="AEC5" s="127">
        <v>6</v>
      </c>
      <c r="AED5" s="127">
        <v>7</v>
      </c>
      <c r="AEE5" s="127">
        <v>8</v>
      </c>
      <c r="AEF5" s="127">
        <v>9</v>
      </c>
      <c r="AEG5" s="127">
        <v>10</v>
      </c>
      <c r="AEH5" s="125"/>
      <c r="AEI5" s="180" t="s">
        <v>19</v>
      </c>
      <c r="AEJ5" s="180"/>
      <c r="AEK5" s="180" t="s">
        <v>23</v>
      </c>
      <c r="AEL5" s="180"/>
      <c r="AEM5" s="180" t="s">
        <v>20</v>
      </c>
      <c r="AEN5" s="180"/>
      <c r="AEO5" s="180"/>
      <c r="AEP5" s="180" t="s">
        <v>21</v>
      </c>
      <c r="AEQ5" s="180"/>
      <c r="AER5" s="187"/>
      <c r="AES5" s="178" t="s">
        <v>22</v>
      </c>
      <c r="AET5" s="179"/>
      <c r="AEU5" s="129" t="s">
        <v>28</v>
      </c>
      <c r="AEV5" s="183"/>
      <c r="AEW5" s="183"/>
      <c r="AEX5" s="183"/>
      <c r="AEY5" s="183"/>
      <c r="AEZ5" s="127">
        <v>1</v>
      </c>
      <c r="AFA5" s="127">
        <v>2</v>
      </c>
      <c r="AFB5" s="127">
        <v>3</v>
      </c>
      <c r="AFC5" s="127">
        <v>4</v>
      </c>
      <c r="AFD5" s="127">
        <v>5</v>
      </c>
      <c r="AFE5" s="127">
        <v>6</v>
      </c>
      <c r="AFF5" s="127">
        <v>7</v>
      </c>
      <c r="AFG5" s="127">
        <v>8</v>
      </c>
      <c r="AFH5" s="127">
        <v>9</v>
      </c>
      <c r="AFI5" s="127">
        <v>10</v>
      </c>
      <c r="AFJ5" s="125"/>
      <c r="AFK5" s="180" t="s">
        <v>19</v>
      </c>
      <c r="AFL5" s="180"/>
      <c r="AFM5" s="180" t="s">
        <v>23</v>
      </c>
      <c r="AFN5" s="180"/>
      <c r="AFO5" s="180" t="s">
        <v>20</v>
      </c>
      <c r="AFP5" s="180"/>
      <c r="AFQ5" s="180"/>
      <c r="AFR5" s="180" t="s">
        <v>21</v>
      </c>
      <c r="AFS5" s="180"/>
      <c r="AFT5" s="187"/>
      <c r="AFU5" s="178" t="s">
        <v>22</v>
      </c>
      <c r="AFV5" s="179"/>
      <c r="AFW5" s="129" t="s">
        <v>28</v>
      </c>
      <c r="AFX5" s="183"/>
      <c r="AFY5" s="183"/>
      <c r="AFZ5" s="183"/>
      <c r="AGA5" s="183"/>
      <c r="AGB5" s="127">
        <v>1</v>
      </c>
      <c r="AGC5" s="127">
        <v>2</v>
      </c>
      <c r="AGD5" s="127">
        <v>3</v>
      </c>
      <c r="AGE5" s="127">
        <v>4</v>
      </c>
      <c r="AGF5" s="127">
        <v>5</v>
      </c>
      <c r="AGG5" s="127">
        <v>6</v>
      </c>
      <c r="AGH5" s="127">
        <v>7</v>
      </c>
      <c r="AGI5" s="127">
        <v>8</v>
      </c>
      <c r="AGJ5" s="127">
        <v>9</v>
      </c>
      <c r="AGK5" s="127">
        <v>10</v>
      </c>
      <c r="AGL5" s="125"/>
      <c r="AGM5" s="180" t="s">
        <v>19</v>
      </c>
      <c r="AGN5" s="180"/>
      <c r="AGO5" s="180" t="s">
        <v>23</v>
      </c>
      <c r="AGP5" s="180"/>
      <c r="AGQ5" s="180" t="s">
        <v>20</v>
      </c>
      <c r="AGR5" s="180"/>
      <c r="AGS5" s="180"/>
      <c r="AGT5" s="180" t="s">
        <v>21</v>
      </c>
      <c r="AGU5" s="180"/>
      <c r="AGV5" s="187"/>
      <c r="AGW5" s="178" t="s">
        <v>22</v>
      </c>
      <c r="AGX5" s="179"/>
      <c r="AGY5" s="129" t="s">
        <v>28</v>
      </c>
      <c r="AGZ5" s="183"/>
      <c r="AHA5" s="183"/>
      <c r="AHB5" s="183"/>
      <c r="AHC5" s="183"/>
      <c r="AHD5" s="127">
        <v>1</v>
      </c>
      <c r="AHE5" s="127">
        <v>2</v>
      </c>
      <c r="AHF5" s="127">
        <v>3</v>
      </c>
      <c r="AHG5" s="127">
        <v>4</v>
      </c>
      <c r="AHH5" s="127">
        <v>5</v>
      </c>
      <c r="AHI5" s="127">
        <v>6</v>
      </c>
      <c r="AHJ5" s="127">
        <v>7</v>
      </c>
      <c r="AHK5" s="127">
        <v>8</v>
      </c>
      <c r="AHL5" s="127">
        <v>9</v>
      </c>
      <c r="AHM5" s="127">
        <v>10</v>
      </c>
      <c r="AHN5" s="125"/>
      <c r="AHO5" s="180" t="s">
        <v>19</v>
      </c>
      <c r="AHP5" s="180"/>
      <c r="AHQ5" s="180" t="s">
        <v>23</v>
      </c>
      <c r="AHR5" s="180"/>
      <c r="AHS5" s="180" t="s">
        <v>20</v>
      </c>
      <c r="AHT5" s="180"/>
      <c r="AHU5" s="180"/>
      <c r="AHV5" s="180" t="s">
        <v>21</v>
      </c>
      <c r="AHW5" s="180"/>
      <c r="AHX5" s="187"/>
      <c r="AHY5" s="178" t="s">
        <v>22</v>
      </c>
      <c r="AHZ5" s="179"/>
      <c r="AIA5" s="129" t="s">
        <v>28</v>
      </c>
      <c r="AIB5" s="183"/>
      <c r="AIC5" s="183"/>
      <c r="AID5" s="183"/>
      <c r="AIE5" s="183"/>
      <c r="AIF5" s="127">
        <v>1</v>
      </c>
      <c r="AIG5" s="127">
        <v>2</v>
      </c>
      <c r="AIH5" s="127">
        <v>3</v>
      </c>
      <c r="AII5" s="127">
        <v>4</v>
      </c>
      <c r="AIJ5" s="127">
        <v>5</v>
      </c>
      <c r="AIK5" s="127">
        <v>6</v>
      </c>
      <c r="AIL5" s="127">
        <v>7</v>
      </c>
      <c r="AIM5" s="127">
        <v>8</v>
      </c>
      <c r="AIN5" s="127">
        <v>9</v>
      </c>
      <c r="AIO5" s="127">
        <v>10</v>
      </c>
      <c r="AIP5" s="125"/>
      <c r="AIQ5" s="180" t="s">
        <v>19</v>
      </c>
      <c r="AIR5" s="180"/>
      <c r="AIS5" s="180" t="s">
        <v>23</v>
      </c>
      <c r="AIT5" s="180"/>
      <c r="AIU5" s="180" t="s">
        <v>20</v>
      </c>
      <c r="AIV5" s="180"/>
      <c r="AIW5" s="180"/>
      <c r="AIX5" s="180" t="s">
        <v>21</v>
      </c>
      <c r="AIY5" s="180"/>
      <c r="AIZ5" s="187"/>
      <c r="AJA5" s="178" t="s">
        <v>22</v>
      </c>
      <c r="AJB5" s="179"/>
      <c r="AJC5" s="129" t="s">
        <v>28</v>
      </c>
      <c r="AJD5" s="183"/>
      <c r="AJE5" s="183"/>
      <c r="AJF5" s="183"/>
      <c r="AJG5" s="183"/>
      <c r="AJH5" s="127">
        <v>1</v>
      </c>
      <c r="AJI5" s="127">
        <v>2</v>
      </c>
      <c r="AJJ5" s="127">
        <v>3</v>
      </c>
      <c r="AJK5" s="127">
        <v>4</v>
      </c>
      <c r="AJL5" s="127">
        <v>5</v>
      </c>
      <c r="AJM5" s="127">
        <v>6</v>
      </c>
      <c r="AJN5" s="127">
        <v>7</v>
      </c>
      <c r="AJO5" s="127">
        <v>8</v>
      </c>
      <c r="AJP5" s="127">
        <v>9</v>
      </c>
      <c r="AJQ5" s="127">
        <v>10</v>
      </c>
      <c r="AJR5" s="125"/>
      <c r="AJS5" s="180" t="s">
        <v>19</v>
      </c>
      <c r="AJT5" s="180"/>
      <c r="AJU5" s="180" t="s">
        <v>23</v>
      </c>
      <c r="AJV5" s="180"/>
      <c r="AJW5" s="180" t="s">
        <v>20</v>
      </c>
      <c r="AJX5" s="180"/>
      <c r="AJY5" s="180"/>
      <c r="AJZ5" s="180" t="s">
        <v>21</v>
      </c>
      <c r="AKA5" s="180"/>
      <c r="AKB5" s="187"/>
      <c r="AKC5" s="178" t="s">
        <v>22</v>
      </c>
      <c r="AKD5" s="179"/>
      <c r="AKE5" s="129" t="s">
        <v>28</v>
      </c>
      <c r="AKF5" s="183"/>
      <c r="AKG5" s="183"/>
      <c r="AKH5" s="183"/>
      <c r="AKI5" s="183"/>
      <c r="AKJ5" s="127">
        <v>1</v>
      </c>
      <c r="AKK5" s="127">
        <v>2</v>
      </c>
      <c r="AKL5" s="127">
        <v>3</v>
      </c>
      <c r="AKM5" s="127">
        <v>4</v>
      </c>
      <c r="AKN5" s="127">
        <v>5</v>
      </c>
      <c r="AKO5" s="127">
        <v>6</v>
      </c>
      <c r="AKP5" s="127">
        <v>7</v>
      </c>
      <c r="AKQ5" s="127">
        <v>8</v>
      </c>
      <c r="AKR5" s="127">
        <v>9</v>
      </c>
      <c r="AKS5" s="127">
        <v>10</v>
      </c>
      <c r="AKT5" s="125"/>
      <c r="AKU5" s="180" t="s">
        <v>19</v>
      </c>
      <c r="AKV5" s="180"/>
      <c r="AKW5" s="180" t="s">
        <v>23</v>
      </c>
      <c r="AKX5" s="180"/>
      <c r="AKY5" s="180" t="s">
        <v>20</v>
      </c>
      <c r="AKZ5" s="180"/>
      <c r="ALA5" s="180"/>
      <c r="ALB5" s="180" t="s">
        <v>21</v>
      </c>
      <c r="ALC5" s="180"/>
      <c r="ALD5" s="187"/>
      <c r="ALE5" s="178" t="s">
        <v>22</v>
      </c>
      <c r="ALF5" s="179"/>
      <c r="ALG5" s="129" t="s">
        <v>28</v>
      </c>
      <c r="ALH5" s="183"/>
      <c r="ALI5" s="183"/>
      <c r="ALJ5" s="183"/>
      <c r="ALK5" s="183"/>
      <c r="ALL5" s="127">
        <v>1</v>
      </c>
      <c r="ALM5" s="127">
        <v>2</v>
      </c>
      <c r="ALN5" s="127">
        <v>3</v>
      </c>
      <c r="ALO5" s="127">
        <v>4</v>
      </c>
      <c r="ALP5" s="127">
        <v>5</v>
      </c>
      <c r="ALQ5" s="127">
        <v>6</v>
      </c>
      <c r="ALR5" s="127">
        <v>7</v>
      </c>
      <c r="ALS5" s="127">
        <v>8</v>
      </c>
      <c r="ALT5" s="127">
        <v>9</v>
      </c>
      <c r="ALU5" s="127">
        <v>10</v>
      </c>
      <c r="ALV5" s="125"/>
      <c r="ALW5" s="180" t="s">
        <v>19</v>
      </c>
      <c r="ALX5" s="180"/>
      <c r="ALY5" s="180" t="s">
        <v>23</v>
      </c>
      <c r="ALZ5" s="180"/>
      <c r="AMA5" s="180" t="s">
        <v>20</v>
      </c>
      <c r="AMB5" s="180"/>
      <c r="AMC5" s="180"/>
      <c r="AMD5" s="180" t="s">
        <v>21</v>
      </c>
      <c r="AME5" s="180"/>
      <c r="AMF5" s="187"/>
      <c r="AMG5" s="178" t="s">
        <v>22</v>
      </c>
      <c r="AMH5" s="179"/>
      <c r="AMI5" s="129" t="s">
        <v>28</v>
      </c>
      <c r="AMJ5" s="183"/>
      <c r="AMK5" s="183"/>
      <c r="AML5" s="183"/>
      <c r="AMM5" s="183"/>
      <c r="AMN5" s="127">
        <v>1</v>
      </c>
      <c r="AMO5" s="127">
        <v>2</v>
      </c>
      <c r="AMP5" s="127">
        <v>3</v>
      </c>
      <c r="AMQ5" s="127">
        <v>4</v>
      </c>
      <c r="AMR5" s="127">
        <v>5</v>
      </c>
      <c r="AMS5" s="127">
        <v>6</v>
      </c>
      <c r="AMT5" s="127">
        <v>7</v>
      </c>
      <c r="AMU5" s="127">
        <v>8</v>
      </c>
      <c r="AMV5" s="127">
        <v>9</v>
      </c>
      <c r="AMW5" s="127">
        <v>10</v>
      </c>
      <c r="AMX5" s="125"/>
      <c r="AMY5" s="180" t="s">
        <v>19</v>
      </c>
      <c r="AMZ5" s="180"/>
      <c r="ANA5" s="180" t="s">
        <v>23</v>
      </c>
      <c r="ANB5" s="180"/>
      <c r="ANC5" s="180" t="s">
        <v>20</v>
      </c>
      <c r="AND5" s="180"/>
      <c r="ANE5" s="180"/>
      <c r="ANF5" s="180" t="s">
        <v>21</v>
      </c>
      <c r="ANG5" s="180"/>
      <c r="ANH5" s="187"/>
      <c r="ANI5" s="178" t="s">
        <v>22</v>
      </c>
      <c r="ANJ5" s="179"/>
      <c r="ANK5" s="129" t="s">
        <v>28</v>
      </c>
      <c r="ANL5" s="183"/>
      <c r="ANM5" s="183"/>
      <c r="ANN5" s="183"/>
      <c r="ANO5" s="183"/>
      <c r="ANP5" s="127">
        <v>1</v>
      </c>
      <c r="ANQ5" s="127">
        <v>2</v>
      </c>
      <c r="ANR5" s="127">
        <v>3</v>
      </c>
      <c r="ANS5" s="127">
        <v>4</v>
      </c>
      <c r="ANT5" s="127">
        <v>5</v>
      </c>
      <c r="ANU5" s="127">
        <v>6</v>
      </c>
      <c r="ANV5" s="127">
        <v>7</v>
      </c>
      <c r="ANW5" s="127">
        <v>8</v>
      </c>
      <c r="ANX5" s="127">
        <v>9</v>
      </c>
      <c r="ANY5" s="127">
        <v>10</v>
      </c>
      <c r="ANZ5" s="125"/>
      <c r="AOA5" s="180" t="s">
        <v>19</v>
      </c>
      <c r="AOB5" s="180"/>
      <c r="AOC5" s="180" t="s">
        <v>23</v>
      </c>
      <c r="AOD5" s="180"/>
      <c r="AOE5" s="180" t="s">
        <v>20</v>
      </c>
      <c r="AOF5" s="180"/>
      <c r="AOG5" s="180"/>
      <c r="AOH5" s="180" t="s">
        <v>21</v>
      </c>
      <c r="AOI5" s="180"/>
      <c r="AOJ5" s="187"/>
      <c r="AOK5" s="178" t="s">
        <v>22</v>
      </c>
      <c r="AOL5" s="179"/>
      <c r="AOM5" s="129" t="s">
        <v>28</v>
      </c>
      <c r="AON5" s="183"/>
      <c r="AOO5" s="183"/>
      <c r="AOP5" s="183"/>
      <c r="AOQ5" s="183"/>
      <c r="AOR5" s="127">
        <v>1</v>
      </c>
      <c r="AOS5" s="127">
        <v>2</v>
      </c>
      <c r="AOT5" s="127">
        <v>3</v>
      </c>
      <c r="AOU5" s="127">
        <v>4</v>
      </c>
      <c r="AOV5" s="127">
        <v>5</v>
      </c>
      <c r="AOW5" s="127">
        <v>6</v>
      </c>
      <c r="AOX5" s="127">
        <v>7</v>
      </c>
      <c r="AOY5" s="127">
        <v>8</v>
      </c>
      <c r="AOZ5" s="127">
        <v>9</v>
      </c>
      <c r="APA5" s="127">
        <v>10</v>
      </c>
      <c r="APB5" s="125"/>
      <c r="APC5" s="180" t="s">
        <v>19</v>
      </c>
      <c r="APD5" s="180"/>
      <c r="APE5" s="180" t="s">
        <v>23</v>
      </c>
      <c r="APF5" s="180"/>
      <c r="APG5" s="180" t="s">
        <v>20</v>
      </c>
      <c r="APH5" s="180"/>
      <c r="API5" s="180"/>
      <c r="APJ5" s="180" t="s">
        <v>21</v>
      </c>
      <c r="APK5" s="180"/>
      <c r="APL5" s="187"/>
      <c r="APM5" s="178" t="s">
        <v>22</v>
      </c>
      <c r="APN5" s="179"/>
      <c r="APO5" s="129" t="s">
        <v>28</v>
      </c>
      <c r="APP5" s="183"/>
      <c r="APQ5" s="183"/>
      <c r="APR5" s="183"/>
      <c r="APS5" s="183"/>
      <c r="APT5" s="127">
        <v>1</v>
      </c>
      <c r="APU5" s="127">
        <v>2</v>
      </c>
      <c r="APV5" s="127">
        <v>3</v>
      </c>
      <c r="APW5" s="127">
        <v>4</v>
      </c>
      <c r="APX5" s="127">
        <v>5</v>
      </c>
      <c r="APY5" s="127">
        <v>6</v>
      </c>
      <c r="APZ5" s="127">
        <v>7</v>
      </c>
      <c r="AQA5" s="127">
        <v>8</v>
      </c>
      <c r="AQB5" s="127">
        <v>9</v>
      </c>
      <c r="AQC5" s="127">
        <v>10</v>
      </c>
      <c r="AQD5" s="125"/>
      <c r="AQE5" s="180" t="s">
        <v>19</v>
      </c>
      <c r="AQF5" s="180"/>
      <c r="AQG5" s="180" t="s">
        <v>23</v>
      </c>
      <c r="AQH5" s="180"/>
      <c r="AQI5" s="180" t="s">
        <v>20</v>
      </c>
      <c r="AQJ5" s="180"/>
      <c r="AQK5" s="180"/>
      <c r="AQL5" s="180" t="s">
        <v>21</v>
      </c>
      <c r="AQM5" s="180"/>
      <c r="AQN5" s="187"/>
      <c r="AQO5" s="178" t="s">
        <v>22</v>
      </c>
      <c r="AQP5" s="179"/>
      <c r="AQQ5" s="129" t="s">
        <v>28</v>
      </c>
      <c r="AQR5" s="183"/>
      <c r="AQS5" s="183"/>
      <c r="AQT5" s="183"/>
      <c r="AQU5" s="183"/>
      <c r="AQV5" s="127">
        <v>1</v>
      </c>
      <c r="AQW5" s="127">
        <v>2</v>
      </c>
      <c r="AQX5" s="127">
        <v>3</v>
      </c>
      <c r="AQY5" s="127">
        <v>4</v>
      </c>
      <c r="AQZ5" s="127">
        <v>5</v>
      </c>
      <c r="ARA5" s="127">
        <v>6</v>
      </c>
      <c r="ARB5" s="127">
        <v>7</v>
      </c>
      <c r="ARC5" s="127">
        <v>8</v>
      </c>
      <c r="ARD5" s="127">
        <v>9</v>
      </c>
      <c r="ARE5" s="127">
        <v>10</v>
      </c>
      <c r="ARF5" s="125"/>
      <c r="ARG5" s="180" t="s">
        <v>19</v>
      </c>
      <c r="ARH5" s="180"/>
      <c r="ARI5" s="180" t="s">
        <v>23</v>
      </c>
      <c r="ARJ5" s="180"/>
      <c r="ARK5" s="180" t="s">
        <v>20</v>
      </c>
      <c r="ARL5" s="180"/>
      <c r="ARM5" s="180"/>
      <c r="ARN5" s="180" t="s">
        <v>21</v>
      </c>
      <c r="ARO5" s="180"/>
      <c r="ARP5" s="187"/>
      <c r="ARQ5" s="178" t="s">
        <v>22</v>
      </c>
      <c r="ARR5" s="179"/>
      <c r="ARS5" s="129" t="s">
        <v>28</v>
      </c>
      <c r="ART5" s="183"/>
      <c r="ARU5" s="183"/>
      <c r="ARV5" s="183"/>
      <c r="ARW5" s="183"/>
      <c r="ARX5" s="127">
        <v>1</v>
      </c>
      <c r="ARY5" s="127">
        <v>2</v>
      </c>
      <c r="ARZ5" s="127">
        <v>3</v>
      </c>
      <c r="ASA5" s="127">
        <v>4</v>
      </c>
      <c r="ASB5" s="127">
        <v>5</v>
      </c>
      <c r="ASC5" s="127">
        <v>6</v>
      </c>
      <c r="ASD5" s="127">
        <v>7</v>
      </c>
      <c r="ASE5" s="127">
        <v>8</v>
      </c>
      <c r="ASF5" s="127">
        <v>9</v>
      </c>
      <c r="ASG5" s="127">
        <v>10</v>
      </c>
      <c r="ASH5" s="125"/>
      <c r="ASI5" s="180" t="s">
        <v>19</v>
      </c>
      <c r="ASJ5" s="180"/>
      <c r="ASK5" s="180" t="s">
        <v>23</v>
      </c>
      <c r="ASL5" s="180"/>
      <c r="ASM5" s="180" t="s">
        <v>20</v>
      </c>
      <c r="ASN5" s="180"/>
      <c r="ASO5" s="180"/>
      <c r="ASP5" s="180" t="s">
        <v>21</v>
      </c>
      <c r="ASQ5" s="180"/>
      <c r="ASR5" s="187"/>
      <c r="ASS5" s="178" t="s">
        <v>22</v>
      </c>
      <c r="AST5" s="179"/>
      <c r="ASU5" s="129" t="s">
        <v>28</v>
      </c>
      <c r="ASV5" s="183"/>
      <c r="ASW5" s="183"/>
      <c r="ASX5" s="183"/>
      <c r="ASY5" s="183"/>
      <c r="ASZ5" s="127">
        <v>1</v>
      </c>
      <c r="ATA5" s="127">
        <v>2</v>
      </c>
      <c r="ATB5" s="127">
        <v>3</v>
      </c>
      <c r="ATC5" s="127">
        <v>4</v>
      </c>
      <c r="ATD5" s="127">
        <v>5</v>
      </c>
      <c r="ATE5" s="127">
        <v>6</v>
      </c>
      <c r="ATF5" s="127">
        <v>7</v>
      </c>
      <c r="ATG5" s="127">
        <v>8</v>
      </c>
      <c r="ATH5" s="127">
        <v>9</v>
      </c>
      <c r="ATI5" s="127">
        <v>10</v>
      </c>
      <c r="ATJ5" s="125"/>
      <c r="ATK5" s="180" t="s">
        <v>19</v>
      </c>
      <c r="ATL5" s="180"/>
      <c r="ATM5" s="180" t="s">
        <v>23</v>
      </c>
      <c r="ATN5" s="180"/>
      <c r="ATO5" s="180" t="s">
        <v>20</v>
      </c>
      <c r="ATP5" s="180"/>
      <c r="ATQ5" s="180"/>
      <c r="ATR5" s="180" t="s">
        <v>21</v>
      </c>
      <c r="ATS5" s="180"/>
      <c r="ATT5" s="187"/>
      <c r="ATU5" s="178" t="s">
        <v>22</v>
      </c>
      <c r="ATV5" s="179"/>
      <c r="ATW5" s="129" t="s">
        <v>28</v>
      </c>
      <c r="ATX5" s="183"/>
      <c r="ATY5" s="183"/>
      <c r="ATZ5" s="183"/>
      <c r="AUA5" s="183"/>
      <c r="AUB5" s="127">
        <v>1</v>
      </c>
      <c r="AUC5" s="127">
        <v>2</v>
      </c>
      <c r="AUD5" s="127">
        <v>3</v>
      </c>
      <c r="AUE5" s="127">
        <v>4</v>
      </c>
      <c r="AUF5" s="127">
        <v>5</v>
      </c>
      <c r="AUG5" s="127">
        <v>6</v>
      </c>
      <c r="AUH5" s="127">
        <v>7</v>
      </c>
      <c r="AUI5" s="127">
        <v>8</v>
      </c>
      <c r="AUJ5" s="127">
        <v>9</v>
      </c>
      <c r="AUK5" s="127">
        <v>10</v>
      </c>
      <c r="AUL5" s="125"/>
      <c r="AUM5" s="180" t="s">
        <v>19</v>
      </c>
      <c r="AUN5" s="180"/>
      <c r="AUO5" s="180" t="s">
        <v>23</v>
      </c>
      <c r="AUP5" s="180"/>
      <c r="AUQ5" s="180" t="s">
        <v>20</v>
      </c>
      <c r="AUR5" s="180"/>
      <c r="AUS5" s="180"/>
      <c r="AUT5" s="180" t="s">
        <v>21</v>
      </c>
      <c r="AUU5" s="180"/>
      <c r="AUV5" s="187"/>
      <c r="AUW5" s="178" t="s">
        <v>22</v>
      </c>
      <c r="AUX5" s="179"/>
      <c r="AUY5" s="129" t="s">
        <v>28</v>
      </c>
      <c r="AUZ5" s="183"/>
      <c r="AVA5" s="183"/>
      <c r="AVB5" s="183"/>
      <c r="AVC5" s="183"/>
      <c r="AVD5" s="127">
        <v>1</v>
      </c>
      <c r="AVE5" s="127">
        <v>2</v>
      </c>
      <c r="AVF5" s="127">
        <v>3</v>
      </c>
      <c r="AVG5" s="127">
        <v>4</v>
      </c>
      <c r="AVH5" s="127">
        <v>5</v>
      </c>
      <c r="AVI5" s="127">
        <v>6</v>
      </c>
      <c r="AVJ5" s="127">
        <v>7</v>
      </c>
      <c r="AVK5" s="127">
        <v>8</v>
      </c>
      <c r="AVL5" s="127">
        <v>9</v>
      </c>
      <c r="AVM5" s="127">
        <v>10</v>
      </c>
      <c r="AVN5" s="125"/>
      <c r="AVO5" s="180" t="s">
        <v>19</v>
      </c>
      <c r="AVP5" s="180"/>
      <c r="AVQ5" s="180" t="s">
        <v>23</v>
      </c>
      <c r="AVR5" s="180"/>
      <c r="AVS5" s="180" t="s">
        <v>20</v>
      </c>
      <c r="AVT5" s="180"/>
      <c r="AVU5" s="180"/>
      <c r="AVV5" s="180" t="s">
        <v>21</v>
      </c>
      <c r="AVW5" s="180"/>
      <c r="AVX5" s="187"/>
      <c r="AVY5" s="178" t="s">
        <v>22</v>
      </c>
      <c r="AVZ5" s="179"/>
      <c r="AWA5" s="129" t="s">
        <v>28</v>
      </c>
      <c r="AWB5" s="183"/>
      <c r="AWC5" s="183"/>
      <c r="AWD5" s="183"/>
      <c r="AWE5" s="183"/>
      <c r="AWF5" s="127">
        <v>1</v>
      </c>
      <c r="AWG5" s="127">
        <v>2</v>
      </c>
      <c r="AWH5" s="127">
        <v>3</v>
      </c>
      <c r="AWI5" s="127">
        <v>4</v>
      </c>
      <c r="AWJ5" s="127">
        <v>5</v>
      </c>
      <c r="AWK5" s="127">
        <v>6</v>
      </c>
      <c r="AWL5" s="127">
        <v>7</v>
      </c>
      <c r="AWM5" s="127">
        <v>8</v>
      </c>
      <c r="AWN5" s="127">
        <v>9</v>
      </c>
      <c r="AWO5" s="127">
        <v>10</v>
      </c>
      <c r="AWP5" s="125"/>
      <c r="AWQ5" s="180" t="s">
        <v>19</v>
      </c>
      <c r="AWR5" s="180"/>
      <c r="AWS5" s="180" t="s">
        <v>23</v>
      </c>
      <c r="AWT5" s="180"/>
      <c r="AWU5" s="180" t="s">
        <v>20</v>
      </c>
      <c r="AWV5" s="180"/>
      <c r="AWW5" s="180"/>
      <c r="AWX5" s="180" t="s">
        <v>21</v>
      </c>
      <c r="AWY5" s="180"/>
      <c r="AWZ5" s="187"/>
      <c r="AXA5" s="178" t="s">
        <v>22</v>
      </c>
      <c r="AXB5" s="179"/>
      <c r="AXC5" s="129" t="s">
        <v>28</v>
      </c>
      <c r="AXD5" s="183"/>
      <c r="AXE5" s="183"/>
      <c r="AXF5" s="183"/>
      <c r="AXG5" s="183"/>
      <c r="AXH5" s="127">
        <v>1</v>
      </c>
      <c r="AXI5" s="127">
        <v>2</v>
      </c>
      <c r="AXJ5" s="127">
        <v>3</v>
      </c>
      <c r="AXK5" s="127">
        <v>4</v>
      </c>
      <c r="AXL5" s="127">
        <v>5</v>
      </c>
      <c r="AXM5" s="127">
        <v>6</v>
      </c>
      <c r="AXN5" s="127">
        <v>7</v>
      </c>
      <c r="AXO5" s="127">
        <v>8</v>
      </c>
      <c r="AXP5" s="127">
        <v>9</v>
      </c>
      <c r="AXQ5" s="127">
        <v>10</v>
      </c>
      <c r="AXR5" s="125"/>
      <c r="AXS5" s="180" t="s">
        <v>19</v>
      </c>
      <c r="AXT5" s="180"/>
      <c r="AXU5" s="180" t="s">
        <v>23</v>
      </c>
      <c r="AXV5" s="180"/>
      <c r="AXW5" s="180" t="s">
        <v>20</v>
      </c>
      <c r="AXX5" s="180"/>
      <c r="AXY5" s="180"/>
      <c r="AXZ5" s="180" t="s">
        <v>21</v>
      </c>
      <c r="AYA5" s="180"/>
      <c r="AYB5" s="187"/>
      <c r="AYC5" s="178" t="s">
        <v>22</v>
      </c>
      <c r="AYD5" s="179"/>
      <c r="AYE5" s="129" t="s">
        <v>28</v>
      </c>
      <c r="AYF5" s="183"/>
      <c r="AYG5" s="183"/>
      <c r="AYH5" s="183"/>
      <c r="AYI5" s="183"/>
      <c r="AYJ5" s="127">
        <v>1</v>
      </c>
      <c r="AYK5" s="127">
        <v>2</v>
      </c>
      <c r="AYL5" s="127">
        <v>3</v>
      </c>
      <c r="AYM5" s="127">
        <v>4</v>
      </c>
      <c r="AYN5" s="127">
        <v>5</v>
      </c>
      <c r="AYO5" s="127">
        <v>6</v>
      </c>
      <c r="AYP5" s="127">
        <v>7</v>
      </c>
      <c r="AYQ5" s="127">
        <v>8</v>
      </c>
      <c r="AYR5" s="127">
        <v>9</v>
      </c>
      <c r="AYS5" s="127">
        <v>10</v>
      </c>
      <c r="AYT5" s="125"/>
      <c r="AYU5" s="180" t="s">
        <v>19</v>
      </c>
      <c r="AYV5" s="180"/>
      <c r="AYW5" s="180" t="s">
        <v>23</v>
      </c>
      <c r="AYX5" s="180"/>
      <c r="AYY5" s="180" t="s">
        <v>20</v>
      </c>
      <c r="AYZ5" s="180"/>
      <c r="AZA5" s="180"/>
      <c r="AZB5" s="180" t="s">
        <v>21</v>
      </c>
      <c r="AZC5" s="180"/>
      <c r="AZD5" s="187"/>
      <c r="AZE5" s="178" t="s">
        <v>22</v>
      </c>
      <c r="AZF5" s="179"/>
      <c r="AZG5" s="129" t="s">
        <v>28</v>
      </c>
      <c r="AZH5" s="183"/>
      <c r="AZI5" s="183"/>
      <c r="AZJ5" s="183"/>
      <c r="AZK5" s="183"/>
      <c r="AZL5" s="127">
        <v>1</v>
      </c>
      <c r="AZM5" s="127">
        <v>2</v>
      </c>
      <c r="AZN5" s="127">
        <v>3</v>
      </c>
      <c r="AZO5" s="127">
        <v>4</v>
      </c>
      <c r="AZP5" s="127">
        <v>5</v>
      </c>
      <c r="AZQ5" s="127">
        <v>6</v>
      </c>
      <c r="AZR5" s="127">
        <v>7</v>
      </c>
      <c r="AZS5" s="127">
        <v>8</v>
      </c>
      <c r="AZT5" s="127">
        <v>9</v>
      </c>
      <c r="AZU5" s="127">
        <v>10</v>
      </c>
      <c r="AZV5" s="125"/>
      <c r="AZW5" s="180" t="s">
        <v>19</v>
      </c>
      <c r="AZX5" s="180"/>
      <c r="AZY5" s="180" t="s">
        <v>23</v>
      </c>
      <c r="AZZ5" s="180"/>
      <c r="BAA5" s="180" t="s">
        <v>20</v>
      </c>
      <c r="BAB5" s="180"/>
      <c r="BAC5" s="180"/>
      <c r="BAD5" s="180" t="s">
        <v>21</v>
      </c>
      <c r="BAE5" s="180"/>
      <c r="BAF5" s="187"/>
      <c r="BAG5" s="178" t="s">
        <v>22</v>
      </c>
      <c r="BAH5" s="179"/>
      <c r="BAI5" s="129" t="s">
        <v>28</v>
      </c>
      <c r="BAJ5" s="183"/>
      <c r="BAK5" s="183"/>
      <c r="BAL5" s="183"/>
      <c r="BAM5" s="183"/>
      <c r="BAN5" s="127">
        <v>1</v>
      </c>
      <c r="BAO5" s="127">
        <v>2</v>
      </c>
      <c r="BAP5" s="127">
        <v>3</v>
      </c>
      <c r="BAQ5" s="127">
        <v>4</v>
      </c>
      <c r="BAR5" s="127">
        <v>5</v>
      </c>
      <c r="BAS5" s="127">
        <v>6</v>
      </c>
      <c r="BAT5" s="127">
        <v>7</v>
      </c>
      <c r="BAU5" s="127">
        <v>8</v>
      </c>
      <c r="BAV5" s="127">
        <v>9</v>
      </c>
      <c r="BAW5" s="127">
        <v>10</v>
      </c>
      <c r="BAX5" s="125"/>
      <c r="BAY5" s="180" t="s">
        <v>19</v>
      </c>
      <c r="BAZ5" s="180"/>
      <c r="BBA5" s="180" t="s">
        <v>23</v>
      </c>
      <c r="BBB5" s="180"/>
      <c r="BBC5" s="180" t="s">
        <v>20</v>
      </c>
      <c r="BBD5" s="180"/>
      <c r="BBE5" s="180"/>
      <c r="BBF5" s="180" t="s">
        <v>21</v>
      </c>
      <c r="BBG5" s="180"/>
      <c r="BBH5" s="187"/>
      <c r="BBI5" s="178" t="s">
        <v>22</v>
      </c>
      <c r="BBJ5" s="179"/>
      <c r="BBK5" s="129" t="s">
        <v>28</v>
      </c>
      <c r="BBL5" s="183"/>
      <c r="BBM5" s="183"/>
      <c r="BBN5" s="183"/>
      <c r="BBO5" s="183"/>
      <c r="BBP5" s="127">
        <v>1</v>
      </c>
      <c r="BBQ5" s="127">
        <v>2</v>
      </c>
      <c r="BBR5" s="127">
        <v>3</v>
      </c>
      <c r="BBS5" s="127">
        <v>4</v>
      </c>
      <c r="BBT5" s="127">
        <v>5</v>
      </c>
      <c r="BBU5" s="127">
        <v>6</v>
      </c>
      <c r="BBV5" s="127">
        <v>7</v>
      </c>
      <c r="BBW5" s="127">
        <v>8</v>
      </c>
      <c r="BBX5" s="127">
        <v>9</v>
      </c>
      <c r="BBY5" s="127">
        <v>10</v>
      </c>
      <c r="BBZ5" s="125"/>
      <c r="BCA5" s="8">
        <v>0</v>
      </c>
    </row>
    <row r="6" spans="1:1431" x14ac:dyDescent="0.2">
      <c r="A6" s="8">
        <v>1</v>
      </c>
      <c r="B6" s="4">
        <f>IF(DAY(기준일시_입력!$AM$7)-$A6&lt;0,"",기준일시_입력!$AM$7-(DAY(기준일시_입력!$AM$7)-$A6))</f>
        <v>42401</v>
      </c>
      <c r="C6" s="180" t="str">
        <f>IFERROR(IF(B6="","",$A6&amp;"일"),"")</f>
        <v>1일</v>
      </c>
      <c r="D6" s="180"/>
      <c r="E6" s="5" t="str">
        <f>IFERROR(IF(C6="","",CHOOSE(WEEKDAY(B6,1),"일","월","화","수","목","금","토")),"")</f>
        <v>월</v>
      </c>
      <c r="F6" s="20"/>
      <c r="G6" s="184">
        <v>0.33333333333333331</v>
      </c>
      <c r="H6" s="184"/>
      <c r="I6" s="184"/>
      <c r="J6" s="184">
        <v>0.72916666666666663</v>
      </c>
      <c r="K6" s="184"/>
      <c r="L6" s="184"/>
      <c r="M6" s="176"/>
      <c r="N6" s="177"/>
      <c r="O6" s="17" t="str">
        <f>IF($B6="","",IF(AND(E$3&lt;&gt;"",$B6-기준일시_입력!$AO$7&lt;=0,G6="",J6="",M6=""),"X",IF(M6="연차","☆",IF(M6="월차","★",IF(M6="병가","♨",IF(M6="출장","◎",IF(M6="교육","■",IF(AND(M6="",G6&lt;=기준일시_입력!$J$15,J6&gt;=기준일시_입력!$N$15),"○",IF(AND(M6="",G6&lt;&gt;"",G6&gt;기준일시_입력!$J$15),"▼",IF(AND(M6="",J6&lt;&gt;"",J6&lt;기준일시_입력!$N$15),"△",""))))))))))</f>
        <v>○</v>
      </c>
      <c r="P6" s="15">
        <f>IFERROR(IF(OR(G6="",J6=""),0,IF(AND(R6&lt;기준일시_입력!$J$17,S6&gt;기준일시_입력!$N$17),기준일시_입력!$N$17-기준일시_입력!$J$17,IF(AND(R6&gt;=기준일시_입력!$J$17,S6&gt;기준일시_입력!$N$17),기준일시_입력!$N$17-R6,IF(S6&lt;기준일시_입력!$J$17,0,IF(AND(R6&lt;기준일시_입력!$J$17,S6&lt;=기준일시_입력!$N$17),S6-기준일시_입력!$J$17,IF(AND(R6&gt;=기준일시_입력!$J$17,S6&lt;=기준일시_입력!$N$17),S6-R6,0)))))),0)</f>
        <v>0</v>
      </c>
      <c r="Q6" s="15">
        <f>S6-R6-SUM(T6:AC6)</f>
        <v>0.31944444444444448</v>
      </c>
      <c r="R6" s="15">
        <f>IF(OR(G6="",J6=""),0,IF(G6&lt;기준일시_입력!$J$15,기준일시_입력!$J$15,G6))</f>
        <v>0.35416666666666669</v>
      </c>
      <c r="S6" s="15">
        <f t="shared" ref="S6:S36" si="150">J6</f>
        <v>0.72916666666666663</v>
      </c>
      <c r="T6" s="15">
        <f>IFERROR(IF(AND(R6&lt;SMALL(기준일시_입력!$J$21:$J$39,T$5),S6&gt;SMALL(기준일시_입력!$N$21:$N$39,T$5)),INDEX(기준일시_입력!$AJ$21:$AJ$39,T$5*2-1),IF(AND(R6&gt;=SMALL(기준일시_입력!$J$21:$J$39,T$5),R6&lt;SMALL(기준일시_입력!$N$21:$N$39,T$5)),SMALL(기준일시_입력!$N$21:$N$39,T$5)-R6,0)),0)</f>
        <v>6.9444444444444198E-3</v>
      </c>
      <c r="U6" s="15">
        <f>IFERROR(IF(AND(R6&lt;SMALL(기준일시_입력!$J$21:$J$39,U$5),S6&gt;SMALL(기준일시_입력!$N$21:$N$39,U$5)),INDEX(기준일시_입력!$AJ$21:$AJ$39,U$5*2-1),IF(AND(R6&gt;=SMALL(기준일시_입력!$J$21:$J$39,U$5),R6&lt;SMALL(기준일시_입력!$N$21:$N$39,U$5)),SMALL(기준일시_입력!$N$21:$N$39,U$5)-R6,0)),0)</f>
        <v>4.166666666666663E-2</v>
      </c>
      <c r="V6" s="15">
        <f>IFERROR(IF(AND(R6&lt;SMALL(기준일시_입력!$J$21:$J$39,V$5),S6&gt;SMALL(기준일시_입력!$N$21:$N$39,V$5)),INDEX(기준일시_입력!$AJ$21:$AJ$39,V$5*2-1),IF(AND(R6&gt;=SMALL(기준일시_입력!$J$21:$J$39,V$5),R6&lt;SMALL(기준일시_입력!$N$21:$N$39,V$5)),SMALL(기준일시_입력!$N$21:$N$39,V$5)-R6,0)),0)</f>
        <v>6.9444444444444198E-3</v>
      </c>
      <c r="W6" s="15">
        <f>IFERROR(IF(AND(R6&lt;SMALL(기준일시_입력!$J$21:$J$39,W$5),S6&gt;SMALL(기준일시_입력!$N$21:$N$39,W$5)),INDEX(기준일시_입력!$AJ$21:$AJ$39,W$5*2-1),IF(AND(R6&gt;=SMALL(기준일시_입력!$J$21:$J$39,W$5),R6&lt;SMALL(기준일시_입력!$N$21:$N$39,W$5)),SMALL(기준일시_입력!$N$21:$N$39,W$5)-R6,0)),0)</f>
        <v>0</v>
      </c>
      <c r="X6" s="15">
        <f>IFERROR(IF(AND(R6&lt;SMALL(기준일시_입력!$J$21:$J$39,X$5),S6&gt;SMALL(기준일시_입력!$N$21:$N$39,X$5)),INDEX(기준일시_입력!$AJ$21:$AJ$39,X$5*2-1),IF(AND(R6&gt;=SMALL(기준일시_입력!$J$21:$J$39,X$5),R6&lt;SMALL(기준일시_입력!$N$21:$N$39,X$5)),SMALL(기준일시_입력!$N$21:$N$39,X$5)-R6,0)),0)</f>
        <v>0</v>
      </c>
      <c r="Y6" s="15">
        <f>IFERROR(IF(AND(R6&lt;SMALL(기준일시_입력!$J$21:$J$39,Y$5),S6&gt;SMALL(기준일시_입력!$N$21:$N$39,Y$5)),INDEX(기준일시_입력!$AJ$21:$AJ$39,Y$5*2-1),IF(AND(R6&gt;=SMALL(기준일시_입력!$J$21:$J$39,Y$5),R6&lt;SMALL(기준일시_입력!$N$21:$N$39,Y$5)),SMALL(기준일시_입력!$N$21:$N$39,Y$5)-R6,0)),0)</f>
        <v>0</v>
      </c>
      <c r="Z6" s="15">
        <f>IFERROR(IF(AND(R6&lt;SMALL(기준일시_입력!$J$21:$J$39,Z$5),S6&gt;SMALL(기준일시_입력!$N$21:$N$39,Z$5)),INDEX(기준일시_입력!$AJ$21:$AJ$39,Z$5*2-1),IF(AND(R6&gt;=SMALL(기준일시_입력!$J$21:$J$39,Z$5),R6&lt;SMALL(기준일시_입력!$N$21:$N$39,Z$5)),SMALL(기준일시_입력!$N$21:$N$39,Z$5)-R6,0)),0)</f>
        <v>0</v>
      </c>
      <c r="AA6" s="15">
        <f>IFERROR(IF(AND(R6&lt;SMALL(기준일시_입력!$J$21:$J$39,AA$5),S6&gt;SMALL(기준일시_입력!$N$21:$N$39,AA$5)),INDEX(기준일시_입력!$AJ$21:$AJ$39,AA$5*2-1),IF(AND(R6&gt;=SMALL(기준일시_입력!$J$21:$J$39,AA$5),R6&lt;SMALL(기준일시_입력!$N$21:$N$39,AA$5)),SMALL(기준일시_입력!$N$21:$N$39,AA$5)-R6,0)),0)</f>
        <v>0</v>
      </c>
      <c r="AB6" s="15">
        <f>IFERROR(IF(AND(R6&lt;SMALL(기준일시_입력!$J$21:$J$39,AB$5),S6&gt;SMALL(기준일시_입력!$N$21:$N$39,AB$5)),INDEX(기준일시_입력!$AJ$21:$AJ$39,AB$5*2-1),IF(AND(R6&gt;=SMALL(기준일시_입력!$J$21:$J$39,AB$5),R6&lt;SMALL(기준일시_입력!$N$21:$N$39,AB$5)),SMALL(기준일시_입력!$N$21:$N$39,AB$5)-R6,0)),0)</f>
        <v>0</v>
      </c>
      <c r="AC6" s="15">
        <f>IFERROR(IF(AND(R6&lt;SMALL(기준일시_입력!$J$21:$J$39,AC$5),S6&gt;SMALL(기준일시_입력!$N$21:$N$39,AC$5)),INDEX(기준일시_입력!$AJ$21:$AJ$39,AC$5*2-1),IF(AND(R6&gt;=SMALL(기준일시_입력!$J$21:$J$39,AC$5),R6&lt;SMALL(기준일시_입력!$N$21:$N$39,AC$5)),SMALL(기준일시_입력!$N$21:$N$39,AC$5)-R6,0)),0)</f>
        <v>0</v>
      </c>
      <c r="AD6" s="10"/>
      <c r="AE6" s="180" t="str">
        <f t="shared" ref="AE6:AE36" si="151">C6</f>
        <v>1일</v>
      </c>
      <c r="AF6" s="180"/>
      <c r="AG6" s="5" t="str">
        <f t="shared" ref="AG6:AG36" si="152">E6</f>
        <v>월</v>
      </c>
      <c r="AH6" s="67" t="str">
        <f>IF($F6="","",$F6)</f>
        <v/>
      </c>
      <c r="AI6" s="184"/>
      <c r="AJ6" s="184"/>
      <c r="AK6" s="184"/>
      <c r="AL6" s="184"/>
      <c r="AM6" s="184"/>
      <c r="AN6" s="184"/>
      <c r="AO6" s="176"/>
      <c r="AP6" s="177"/>
      <c r="AQ6" s="129" t="str">
        <f>IF($B6="","",IF(AND(AG$3&lt;&gt;"",$B6-기준일시_입력!$AO$7&lt;=0,AI6="",AL6="",AO6=""),"X",IF(AO6="연차","☆",IF(AO6="월차","★",IF(AO6="병가","♨",IF(AO6="출장","◎",IF(AO6="교육","■",IF(AND(AO6="",AI6&lt;=기준일시_입력!$J$15,AL6&gt;=기준일시_입력!$N$15),"○",IF(AND(AO6="",AI6&lt;&gt;"",AI6&gt;기준일시_입력!$J$15),"▼",IF(AND(AO6="",AL6&lt;&gt;"",AL6&lt;기준일시_입력!$N$15),"△",""))))))))))</f>
        <v>X</v>
      </c>
      <c r="AR6" s="15">
        <f>IFERROR(IF(OR(AI6="",AL6=""),0,IF(AND(AT6&lt;기준일시_입력!$J$17,AU6&gt;기준일시_입력!$N$17),기준일시_입력!$N$17-기준일시_입력!$J$17,IF(AND(AT6&gt;=기준일시_입력!$J$17,AU6&gt;기준일시_입력!$N$17),기준일시_입력!$N$17-AT6,IF(AU6&lt;기준일시_입력!$J$17,0,IF(AND(AT6&lt;기준일시_입력!$J$17,AU6&lt;=기준일시_입력!$N$17),AU6-기준일시_입력!$J$17,IF(AND(AT6&gt;=기준일시_입력!$J$17,AU6&lt;=기준일시_입력!$N$17),AU6-AT6,0)))))),0)</f>
        <v>0</v>
      </c>
      <c r="AS6" s="15">
        <f>AU6-AT6-SUM(AV6:BE6)</f>
        <v>0</v>
      </c>
      <c r="AT6" s="15">
        <f>IF(OR(AI6="",AL6=""),0,IF(AI6&lt;기준일시_입력!$J$15,기준일시_입력!$J$15,AI6))</f>
        <v>0</v>
      </c>
      <c r="AU6" s="15">
        <f t="shared" ref="AU6:AU36" si="153">AL6</f>
        <v>0</v>
      </c>
      <c r="AV6" s="15">
        <f>IFERROR(IF(AND(AT6&lt;SMALL(기준일시_입력!$J$21:$J$39,AV$5),AU6&gt;SMALL(기준일시_입력!$N$21:$N$39,AV$5)),INDEX(기준일시_입력!$AJ$21:$AJ$39,AV$5*2-1),IF(AND(AT6&gt;=SMALL(기준일시_입력!$J$21:$J$39,AV$5),AT6&lt;SMALL(기준일시_입력!$N$21:$N$39,AV$5)),SMALL(기준일시_입력!$N$21:$N$39,AV$5)-AT6,0)),0)</f>
        <v>0</v>
      </c>
      <c r="AW6" s="15">
        <f>IFERROR(IF(AND(AT6&lt;SMALL(기준일시_입력!$J$21:$J$39,AW$5),AU6&gt;SMALL(기준일시_입력!$N$21:$N$39,AW$5)),INDEX(기준일시_입력!$AJ$21:$AJ$39,AW$5*2-1),IF(AND(AT6&gt;=SMALL(기준일시_입력!$J$21:$J$39,AW$5),AT6&lt;SMALL(기준일시_입력!$N$21:$N$39,AW$5)),SMALL(기준일시_입력!$N$21:$N$39,AW$5)-AT6,0)),0)</f>
        <v>0</v>
      </c>
      <c r="AX6" s="15">
        <f>IFERROR(IF(AND(AT6&lt;SMALL(기준일시_입력!$J$21:$J$39,AX$5),AU6&gt;SMALL(기준일시_입력!$N$21:$N$39,AX$5)),INDEX(기준일시_입력!$AJ$21:$AJ$39,AX$5*2-1),IF(AND(AT6&gt;=SMALL(기준일시_입력!$J$21:$J$39,AX$5),AT6&lt;SMALL(기준일시_입력!$N$21:$N$39,AX$5)),SMALL(기준일시_입력!$N$21:$N$39,AX$5)-AT6,0)),0)</f>
        <v>0</v>
      </c>
      <c r="AY6" s="15">
        <f>IFERROR(IF(AND(AT6&lt;SMALL(기준일시_입력!$J$21:$J$39,AY$5),AU6&gt;SMALL(기준일시_입력!$N$21:$N$39,AY$5)),INDEX(기준일시_입력!$AJ$21:$AJ$39,AY$5*2-1),IF(AND(AT6&gt;=SMALL(기준일시_입력!$J$21:$J$39,AY$5),AT6&lt;SMALL(기준일시_입력!$N$21:$N$39,AY$5)),SMALL(기준일시_입력!$N$21:$N$39,AY$5)-AT6,0)),0)</f>
        <v>0</v>
      </c>
      <c r="AZ6" s="15">
        <f>IFERROR(IF(AND(AT6&lt;SMALL(기준일시_입력!$J$21:$J$39,AZ$5),AU6&gt;SMALL(기준일시_입력!$N$21:$N$39,AZ$5)),INDEX(기준일시_입력!$AJ$21:$AJ$39,AZ$5*2-1),IF(AND(AT6&gt;=SMALL(기준일시_입력!$J$21:$J$39,AZ$5),AT6&lt;SMALL(기준일시_입력!$N$21:$N$39,AZ$5)),SMALL(기준일시_입력!$N$21:$N$39,AZ$5)-AT6,0)),0)</f>
        <v>0</v>
      </c>
      <c r="BA6" s="15">
        <f>IFERROR(IF(AND(AT6&lt;SMALL(기준일시_입력!$J$21:$J$39,BA$5),AU6&gt;SMALL(기준일시_입력!$N$21:$N$39,BA$5)),INDEX(기준일시_입력!$AJ$21:$AJ$39,BA$5*2-1),IF(AND(AT6&gt;=SMALL(기준일시_입력!$J$21:$J$39,BA$5),AT6&lt;SMALL(기준일시_입력!$N$21:$N$39,BA$5)),SMALL(기준일시_입력!$N$21:$N$39,BA$5)-AT6,0)),0)</f>
        <v>0</v>
      </c>
      <c r="BB6" s="15">
        <f>IFERROR(IF(AND(AT6&lt;SMALL(기준일시_입력!$J$21:$J$39,BB$5),AU6&gt;SMALL(기준일시_입력!$N$21:$N$39,BB$5)),INDEX(기준일시_입력!$AJ$21:$AJ$39,BB$5*2-1),IF(AND(AT6&gt;=SMALL(기준일시_입력!$J$21:$J$39,BB$5),AT6&lt;SMALL(기준일시_입력!$N$21:$N$39,BB$5)),SMALL(기준일시_입력!$N$21:$N$39,BB$5)-AT6,0)),0)</f>
        <v>0</v>
      </c>
      <c r="BC6" s="15">
        <f>IFERROR(IF(AND(AT6&lt;SMALL(기준일시_입력!$J$21:$J$39,BC$5),AU6&gt;SMALL(기준일시_입력!$N$21:$N$39,BC$5)),INDEX(기준일시_입력!$AJ$21:$AJ$39,BC$5*2-1),IF(AND(AT6&gt;=SMALL(기준일시_입력!$J$21:$J$39,BC$5),AT6&lt;SMALL(기준일시_입력!$N$21:$N$39,BC$5)),SMALL(기준일시_입력!$N$21:$N$39,BC$5)-AT6,0)),0)</f>
        <v>0</v>
      </c>
      <c r="BD6" s="15">
        <f>IFERROR(IF(AND(AT6&lt;SMALL(기준일시_입력!$J$21:$J$39,BD$5),AU6&gt;SMALL(기준일시_입력!$N$21:$N$39,BD$5)),INDEX(기준일시_입력!$AJ$21:$AJ$39,BD$5*2-1),IF(AND(AT6&gt;=SMALL(기준일시_입력!$J$21:$J$39,BD$5),AT6&lt;SMALL(기준일시_입력!$N$21:$N$39,BD$5)),SMALL(기준일시_입력!$N$21:$N$39,BD$5)-AT6,0)),0)</f>
        <v>0</v>
      </c>
      <c r="BE6" s="15">
        <f>IFERROR(IF(AND(AT6&lt;SMALL(기준일시_입력!$J$21:$J$39,BE$5),AU6&gt;SMALL(기준일시_입력!$N$21:$N$39,BE$5)),INDEX(기준일시_입력!$AJ$21:$AJ$39,BE$5*2-1),IF(AND(AT6&gt;=SMALL(기준일시_입력!$J$21:$J$39,BE$5),AT6&lt;SMALL(기준일시_입력!$N$21:$N$39,BE$5)),SMALL(기준일시_입력!$N$21:$N$39,BE$5)-AT6,0)),0)</f>
        <v>0</v>
      </c>
      <c r="BF6" s="6"/>
      <c r="BG6" s="180" t="str">
        <f t="shared" ref="BG6:BG36" si="154">AE6</f>
        <v>1일</v>
      </c>
      <c r="BH6" s="180"/>
      <c r="BI6" s="5" t="str">
        <f t="shared" ref="BI6:BI36" si="155">AG6</f>
        <v>월</v>
      </c>
      <c r="BJ6" s="67" t="str">
        <f>IF($F6="","",$F6)</f>
        <v/>
      </c>
      <c r="BK6" s="184"/>
      <c r="BL6" s="184"/>
      <c r="BM6" s="184"/>
      <c r="BN6" s="184"/>
      <c r="BO6" s="184"/>
      <c r="BP6" s="184"/>
      <c r="BQ6" s="176"/>
      <c r="BR6" s="177"/>
      <c r="BS6" s="129" t="str">
        <f>IF($B6="","",IF(AND(BI$3&lt;&gt;"",$B6-기준일시_입력!$AO$7&lt;=0,BK6="",BN6="",BQ6=""),"X",IF(BQ6="연차","☆",IF(BQ6="월차","★",IF(BQ6="병가","♨",IF(BQ6="출장","◎",IF(BQ6="교육","■",IF(AND(BQ6="",BK6&lt;=기준일시_입력!$J$15,BN6&gt;=기준일시_입력!$N$15),"○",IF(AND(BQ6="",BK6&lt;&gt;"",BK6&gt;기준일시_입력!$J$15),"▼",IF(AND(BQ6="",BN6&lt;&gt;"",BN6&lt;기준일시_입력!$N$15),"△",""))))))))))</f>
        <v>X</v>
      </c>
      <c r="BT6" s="15">
        <f>IFERROR(IF(OR(BK6="",BN6=""),0,IF(AND(BV6&lt;기준일시_입력!$J$17,BW6&gt;기준일시_입력!$N$17),기준일시_입력!$N$17-기준일시_입력!$J$17,IF(AND(BV6&gt;=기준일시_입력!$J$17,BW6&gt;기준일시_입력!$N$17),기준일시_입력!$N$17-BV6,IF(BW6&lt;기준일시_입력!$J$17,0,IF(AND(BV6&lt;기준일시_입력!$J$17,BW6&lt;=기준일시_입력!$N$17),BW6-기준일시_입력!$J$17,IF(AND(BV6&gt;=기준일시_입력!$J$17,BW6&lt;=기준일시_입력!$N$17),BW6-BV6,0)))))),0)</f>
        <v>0</v>
      </c>
      <c r="BU6" s="15">
        <f>BW6-BV6-SUM(BX6:CG6)</f>
        <v>0</v>
      </c>
      <c r="BV6" s="15">
        <f>IF(OR(BK6="",BN6=""),0,IF(BK6&lt;기준일시_입력!$J$15,기준일시_입력!$J$15,BK6))</f>
        <v>0</v>
      </c>
      <c r="BW6" s="15">
        <f t="shared" ref="BW6:BW36" si="156">BN6</f>
        <v>0</v>
      </c>
      <c r="BX6" s="15">
        <f>IFERROR(IF(AND(BV6&lt;SMALL(기준일시_입력!$J$21:$J$39,BX$5),BW6&gt;SMALL(기준일시_입력!$N$21:$N$39,BX$5)),INDEX(기준일시_입력!$AJ$21:$AJ$39,BX$5*2-1),IF(AND(BV6&gt;=SMALL(기준일시_입력!$J$21:$J$39,BX$5),BV6&lt;SMALL(기준일시_입력!$N$21:$N$39,BX$5)),SMALL(기준일시_입력!$N$21:$N$39,BX$5)-BV6,0)),0)</f>
        <v>0</v>
      </c>
      <c r="BY6" s="15">
        <f>IFERROR(IF(AND(BV6&lt;SMALL(기준일시_입력!$J$21:$J$39,BY$5),BW6&gt;SMALL(기준일시_입력!$N$21:$N$39,BY$5)),INDEX(기준일시_입력!$AJ$21:$AJ$39,BY$5*2-1),IF(AND(BV6&gt;=SMALL(기준일시_입력!$J$21:$J$39,BY$5),BV6&lt;SMALL(기준일시_입력!$N$21:$N$39,BY$5)),SMALL(기준일시_입력!$N$21:$N$39,BY$5)-BV6,0)),0)</f>
        <v>0</v>
      </c>
      <c r="BZ6" s="15">
        <f>IFERROR(IF(AND(BV6&lt;SMALL(기준일시_입력!$J$21:$J$39,BZ$5),BW6&gt;SMALL(기준일시_입력!$N$21:$N$39,BZ$5)),INDEX(기준일시_입력!$AJ$21:$AJ$39,BZ$5*2-1),IF(AND(BV6&gt;=SMALL(기준일시_입력!$J$21:$J$39,BZ$5),BV6&lt;SMALL(기준일시_입력!$N$21:$N$39,BZ$5)),SMALL(기준일시_입력!$N$21:$N$39,BZ$5)-BV6,0)),0)</f>
        <v>0</v>
      </c>
      <c r="CA6" s="15">
        <f>IFERROR(IF(AND(BV6&lt;SMALL(기준일시_입력!$J$21:$J$39,CA$5),BW6&gt;SMALL(기준일시_입력!$N$21:$N$39,CA$5)),INDEX(기준일시_입력!$AJ$21:$AJ$39,CA$5*2-1),IF(AND(BV6&gt;=SMALL(기준일시_입력!$J$21:$J$39,CA$5),BV6&lt;SMALL(기준일시_입력!$N$21:$N$39,CA$5)),SMALL(기준일시_입력!$N$21:$N$39,CA$5)-BV6,0)),0)</f>
        <v>0</v>
      </c>
      <c r="CB6" s="15">
        <f>IFERROR(IF(AND(BV6&lt;SMALL(기준일시_입력!$J$21:$J$39,CB$5),BW6&gt;SMALL(기준일시_입력!$N$21:$N$39,CB$5)),INDEX(기준일시_입력!$AJ$21:$AJ$39,CB$5*2-1),IF(AND(BV6&gt;=SMALL(기준일시_입력!$J$21:$J$39,CB$5),BV6&lt;SMALL(기준일시_입력!$N$21:$N$39,CB$5)),SMALL(기준일시_입력!$N$21:$N$39,CB$5)-BV6,0)),0)</f>
        <v>0</v>
      </c>
      <c r="CC6" s="15">
        <f>IFERROR(IF(AND(BV6&lt;SMALL(기준일시_입력!$J$21:$J$39,CC$5),BW6&gt;SMALL(기준일시_입력!$N$21:$N$39,CC$5)),INDEX(기준일시_입력!$AJ$21:$AJ$39,CC$5*2-1),IF(AND(BV6&gt;=SMALL(기준일시_입력!$J$21:$J$39,CC$5),BV6&lt;SMALL(기준일시_입력!$N$21:$N$39,CC$5)),SMALL(기준일시_입력!$N$21:$N$39,CC$5)-BV6,0)),0)</f>
        <v>0</v>
      </c>
      <c r="CD6" s="15">
        <f>IFERROR(IF(AND(BV6&lt;SMALL(기준일시_입력!$J$21:$J$39,CD$5),BW6&gt;SMALL(기준일시_입력!$N$21:$N$39,CD$5)),INDEX(기준일시_입력!$AJ$21:$AJ$39,CD$5*2-1),IF(AND(BV6&gt;=SMALL(기준일시_입력!$J$21:$J$39,CD$5),BV6&lt;SMALL(기준일시_입력!$N$21:$N$39,CD$5)),SMALL(기준일시_입력!$N$21:$N$39,CD$5)-BV6,0)),0)</f>
        <v>0</v>
      </c>
      <c r="CE6" s="15">
        <f>IFERROR(IF(AND(BV6&lt;SMALL(기준일시_입력!$J$21:$J$39,CE$5),BW6&gt;SMALL(기준일시_입력!$N$21:$N$39,CE$5)),INDEX(기준일시_입력!$AJ$21:$AJ$39,CE$5*2-1),IF(AND(BV6&gt;=SMALL(기준일시_입력!$J$21:$J$39,CE$5),BV6&lt;SMALL(기준일시_입력!$N$21:$N$39,CE$5)),SMALL(기준일시_입력!$N$21:$N$39,CE$5)-BV6,0)),0)</f>
        <v>0</v>
      </c>
      <c r="CF6" s="15">
        <f>IFERROR(IF(AND(BV6&lt;SMALL(기준일시_입력!$J$21:$J$39,CF$5),BW6&gt;SMALL(기준일시_입력!$N$21:$N$39,CF$5)),INDEX(기준일시_입력!$AJ$21:$AJ$39,CF$5*2-1),IF(AND(BV6&gt;=SMALL(기준일시_입력!$J$21:$J$39,CF$5),BV6&lt;SMALL(기준일시_입력!$N$21:$N$39,CF$5)),SMALL(기준일시_입력!$N$21:$N$39,CF$5)-BV6,0)),0)</f>
        <v>0</v>
      </c>
      <c r="CG6" s="15">
        <f>IFERROR(IF(AND(BV6&lt;SMALL(기준일시_입력!$J$21:$J$39,CG$5),BW6&gt;SMALL(기준일시_입력!$N$21:$N$39,CG$5)),INDEX(기준일시_입력!$AJ$21:$AJ$39,CG$5*2-1),IF(AND(BV6&gt;=SMALL(기준일시_입력!$J$21:$J$39,CG$5),BV6&lt;SMALL(기준일시_입력!$N$21:$N$39,CG$5)),SMALL(기준일시_입력!$N$21:$N$39,CG$5)-BV6,0)),0)</f>
        <v>0</v>
      </c>
      <c r="CH6" s="6"/>
      <c r="CI6" s="180" t="str">
        <f t="shared" ref="CI6:CI36" si="157">BG6</f>
        <v>1일</v>
      </c>
      <c r="CJ6" s="180"/>
      <c r="CK6" s="5" t="str">
        <f t="shared" ref="CK6:CK36" si="158">BI6</f>
        <v>월</v>
      </c>
      <c r="CL6" s="67" t="str">
        <f t="shared" ref="CL6:EP21" si="159">IF($F6="","",$F6)</f>
        <v/>
      </c>
      <c r="CM6" s="184"/>
      <c r="CN6" s="184"/>
      <c r="CO6" s="184"/>
      <c r="CP6" s="184"/>
      <c r="CQ6" s="184"/>
      <c r="CR6" s="184"/>
      <c r="CS6" s="176"/>
      <c r="CT6" s="177"/>
      <c r="CU6" s="129" t="str">
        <f>IF($B6="","",IF(AND(CK$3&lt;&gt;"",$B6-기준일시_입력!$AO$7&lt;=0,CM6="",CP6="",CS6=""),"X",IF(CS6="연차","☆",IF(CS6="월차","★",IF(CS6="병가","♨",IF(CS6="출장","◎",IF(CS6="교육","■",IF(AND(CS6="",CM6&lt;=기준일시_입력!$J$15,CP6&gt;=기준일시_입력!$N$15),"○",IF(AND(CS6="",CM6&lt;&gt;"",CM6&gt;기준일시_입력!$J$15),"▼",IF(AND(CS6="",CP6&lt;&gt;"",CP6&lt;기준일시_입력!$N$15),"△",""))))))))))</f>
        <v/>
      </c>
      <c r="CV6" s="15">
        <f>IFERROR(IF(OR(CM6="",CP6=""),0,IF(AND(CX6&lt;기준일시_입력!$J$17,CY6&gt;기준일시_입력!$N$17),기준일시_입력!$N$17-기준일시_입력!$J$17,IF(AND(CX6&gt;=기준일시_입력!$J$17,CY6&gt;기준일시_입력!$N$17),기준일시_입력!$N$17-CX6,IF(CY6&lt;기준일시_입력!$J$17,0,IF(AND(CX6&lt;기준일시_입력!$J$17,CY6&lt;=기준일시_입력!$N$17),CY6-기준일시_입력!$J$17,IF(AND(CX6&gt;=기준일시_입력!$J$17,CY6&lt;=기준일시_입력!$N$17),CY6-CX6,0)))))),0)</f>
        <v>0</v>
      </c>
      <c r="CW6" s="15">
        <f>CY6-CX6-SUM(CZ6:DI6)</f>
        <v>0</v>
      </c>
      <c r="CX6" s="15">
        <f>IF(OR(CM6="",CP6=""),0,IF(CM6&lt;기준일시_입력!$J$15,기준일시_입력!$J$15,CM6))</f>
        <v>0</v>
      </c>
      <c r="CY6" s="15">
        <f t="shared" ref="CY6:CY36" si="160">CP6</f>
        <v>0</v>
      </c>
      <c r="CZ6" s="15">
        <f>IFERROR(IF(AND(CX6&lt;SMALL(기준일시_입력!$J$21:$J$39,CZ$5),CY6&gt;SMALL(기준일시_입력!$N$21:$N$39,CZ$5)),INDEX(기준일시_입력!$AJ$21:$AJ$39,CZ$5*2-1),IF(AND(CX6&gt;=SMALL(기준일시_입력!$J$21:$J$39,CZ$5),CX6&lt;SMALL(기준일시_입력!$N$21:$N$39,CZ$5)),SMALL(기준일시_입력!$N$21:$N$39,CZ$5)-CX6,0)),0)</f>
        <v>0</v>
      </c>
      <c r="DA6" s="15">
        <f>IFERROR(IF(AND(CX6&lt;SMALL(기준일시_입력!$J$21:$J$39,DA$5),CY6&gt;SMALL(기준일시_입력!$N$21:$N$39,DA$5)),INDEX(기준일시_입력!$AJ$21:$AJ$39,DA$5*2-1),IF(AND(CX6&gt;=SMALL(기준일시_입력!$J$21:$J$39,DA$5),CX6&lt;SMALL(기준일시_입력!$N$21:$N$39,DA$5)),SMALL(기준일시_입력!$N$21:$N$39,DA$5)-CX6,0)),0)</f>
        <v>0</v>
      </c>
      <c r="DB6" s="15">
        <f>IFERROR(IF(AND(CX6&lt;SMALL(기준일시_입력!$J$21:$J$39,DB$5),CY6&gt;SMALL(기준일시_입력!$N$21:$N$39,DB$5)),INDEX(기준일시_입력!$AJ$21:$AJ$39,DB$5*2-1),IF(AND(CX6&gt;=SMALL(기준일시_입력!$J$21:$J$39,DB$5),CX6&lt;SMALL(기준일시_입력!$N$21:$N$39,DB$5)),SMALL(기준일시_입력!$N$21:$N$39,DB$5)-CX6,0)),0)</f>
        <v>0</v>
      </c>
      <c r="DC6" s="15">
        <f>IFERROR(IF(AND(CX6&lt;SMALL(기준일시_입력!$J$21:$J$39,DC$5),CY6&gt;SMALL(기준일시_입력!$N$21:$N$39,DC$5)),INDEX(기준일시_입력!$AJ$21:$AJ$39,DC$5*2-1),IF(AND(CX6&gt;=SMALL(기준일시_입력!$J$21:$J$39,DC$5),CX6&lt;SMALL(기준일시_입력!$N$21:$N$39,DC$5)),SMALL(기준일시_입력!$N$21:$N$39,DC$5)-CX6,0)),0)</f>
        <v>0</v>
      </c>
      <c r="DD6" s="15">
        <f>IFERROR(IF(AND(CX6&lt;SMALL(기준일시_입력!$J$21:$J$39,DD$5),CY6&gt;SMALL(기준일시_입력!$N$21:$N$39,DD$5)),INDEX(기준일시_입력!$AJ$21:$AJ$39,DD$5*2-1),IF(AND(CX6&gt;=SMALL(기준일시_입력!$J$21:$J$39,DD$5),CX6&lt;SMALL(기준일시_입력!$N$21:$N$39,DD$5)),SMALL(기준일시_입력!$N$21:$N$39,DD$5)-CX6,0)),0)</f>
        <v>0</v>
      </c>
      <c r="DE6" s="15">
        <f>IFERROR(IF(AND(CX6&lt;SMALL(기준일시_입력!$J$21:$J$39,DE$5),CY6&gt;SMALL(기준일시_입력!$N$21:$N$39,DE$5)),INDEX(기준일시_입력!$AJ$21:$AJ$39,DE$5*2-1),IF(AND(CX6&gt;=SMALL(기준일시_입력!$J$21:$J$39,DE$5),CX6&lt;SMALL(기준일시_입력!$N$21:$N$39,DE$5)),SMALL(기준일시_입력!$N$21:$N$39,DE$5)-CX6,0)),0)</f>
        <v>0</v>
      </c>
      <c r="DF6" s="15">
        <f>IFERROR(IF(AND(CX6&lt;SMALL(기준일시_입력!$J$21:$J$39,DF$5),CY6&gt;SMALL(기준일시_입력!$N$21:$N$39,DF$5)),INDEX(기준일시_입력!$AJ$21:$AJ$39,DF$5*2-1),IF(AND(CX6&gt;=SMALL(기준일시_입력!$J$21:$J$39,DF$5),CX6&lt;SMALL(기준일시_입력!$N$21:$N$39,DF$5)),SMALL(기준일시_입력!$N$21:$N$39,DF$5)-CX6,0)),0)</f>
        <v>0</v>
      </c>
      <c r="DG6" s="15">
        <f>IFERROR(IF(AND(CX6&lt;SMALL(기준일시_입력!$J$21:$J$39,DG$5),CY6&gt;SMALL(기준일시_입력!$N$21:$N$39,DG$5)),INDEX(기준일시_입력!$AJ$21:$AJ$39,DG$5*2-1),IF(AND(CX6&gt;=SMALL(기준일시_입력!$J$21:$J$39,DG$5),CX6&lt;SMALL(기준일시_입력!$N$21:$N$39,DG$5)),SMALL(기준일시_입력!$N$21:$N$39,DG$5)-CX6,0)),0)</f>
        <v>0</v>
      </c>
      <c r="DH6" s="15">
        <f>IFERROR(IF(AND(CX6&lt;SMALL(기준일시_입력!$J$21:$J$39,DH$5),CY6&gt;SMALL(기준일시_입력!$N$21:$N$39,DH$5)),INDEX(기준일시_입력!$AJ$21:$AJ$39,DH$5*2-1),IF(AND(CX6&gt;=SMALL(기준일시_입력!$J$21:$J$39,DH$5),CX6&lt;SMALL(기준일시_입력!$N$21:$N$39,DH$5)),SMALL(기준일시_입력!$N$21:$N$39,DH$5)-CX6,0)),0)</f>
        <v>0</v>
      </c>
      <c r="DI6" s="15">
        <f>IFERROR(IF(AND(CX6&lt;SMALL(기준일시_입력!$J$21:$J$39,DI$5),CY6&gt;SMALL(기준일시_입력!$N$21:$N$39,DI$5)),INDEX(기준일시_입력!$AJ$21:$AJ$39,DI$5*2-1),IF(AND(CX6&gt;=SMALL(기준일시_입력!$J$21:$J$39,DI$5),CX6&lt;SMALL(기준일시_입력!$N$21:$N$39,DI$5)),SMALL(기준일시_입력!$N$21:$N$39,DI$5)-CX6,0)),0)</f>
        <v>0</v>
      </c>
      <c r="DJ6" s="6"/>
      <c r="DK6" s="180" t="str">
        <f t="shared" ref="DK6:DK36" si="161">CI6</f>
        <v>1일</v>
      </c>
      <c r="DL6" s="180"/>
      <c r="DM6" s="5" t="str">
        <f t="shared" ref="DM6:DM36" si="162">CK6</f>
        <v>월</v>
      </c>
      <c r="DN6" s="67" t="str">
        <f t="shared" ref="DN6" si="163">IF($F6="","",$F6)</f>
        <v/>
      </c>
      <c r="DO6" s="184"/>
      <c r="DP6" s="184"/>
      <c r="DQ6" s="184"/>
      <c r="DR6" s="184"/>
      <c r="DS6" s="184"/>
      <c r="DT6" s="184"/>
      <c r="DU6" s="176"/>
      <c r="DV6" s="177"/>
      <c r="DW6" s="129" t="str">
        <f>IF($B6="","",IF(AND(DM$3&lt;&gt;"",$B6-기준일시_입력!$AO$7&lt;=0,DO6="",DR6="",DU6=""),"X",IF(DU6="연차","☆",IF(DU6="월차","★",IF(DU6="병가","♨",IF(DU6="출장","◎",IF(DU6="교육","■",IF(AND(DU6="",DO6&lt;=기준일시_입력!$J$15,DR6&gt;=기준일시_입력!$N$15),"○",IF(AND(DU6="",DO6&lt;&gt;"",DO6&gt;기준일시_입력!$J$15),"▼",IF(AND(DU6="",DR6&lt;&gt;"",DR6&lt;기준일시_입력!$N$15),"△",""))))))))))</f>
        <v/>
      </c>
      <c r="DX6" s="15">
        <f>IFERROR(IF(OR(DO6="",DR6=""),0,IF(AND(DZ6&lt;기준일시_입력!$J$17,EA6&gt;기준일시_입력!$N$17),기준일시_입력!$N$17-기준일시_입력!$J$17,IF(AND(DZ6&gt;=기준일시_입력!$J$17,EA6&gt;기준일시_입력!$N$17),기준일시_입력!$N$17-DZ6,IF(EA6&lt;기준일시_입력!$J$17,0,IF(AND(DZ6&lt;기준일시_입력!$J$17,EA6&lt;=기준일시_입력!$N$17),EA6-기준일시_입력!$J$17,IF(AND(DZ6&gt;=기준일시_입력!$J$17,EA6&lt;=기준일시_입력!$N$17),EA6-DZ6,0)))))),0)</f>
        <v>0</v>
      </c>
      <c r="DY6" s="15">
        <f>EA6-DZ6-SUM(EB6:EK6)</f>
        <v>0</v>
      </c>
      <c r="DZ6" s="15">
        <f>IF(OR(DO6="",DR6=""),0,IF(DO6&lt;기준일시_입력!$J$15,기준일시_입력!$J$15,DO6))</f>
        <v>0</v>
      </c>
      <c r="EA6" s="15">
        <f t="shared" ref="EA6:EA36" si="164">DR6</f>
        <v>0</v>
      </c>
      <c r="EB6" s="15">
        <f>IFERROR(IF(AND(DZ6&lt;SMALL(기준일시_입력!$J$21:$J$39,EB$5),EA6&gt;SMALL(기준일시_입력!$N$21:$N$39,EB$5)),INDEX(기준일시_입력!$AJ$21:$AJ$39,EB$5*2-1),IF(AND(DZ6&gt;=SMALL(기준일시_입력!$J$21:$J$39,EB$5),DZ6&lt;SMALL(기준일시_입력!$N$21:$N$39,EB$5)),SMALL(기준일시_입력!$N$21:$N$39,EB$5)-DZ6,0)),0)</f>
        <v>0</v>
      </c>
      <c r="EC6" s="15">
        <f>IFERROR(IF(AND(DZ6&lt;SMALL(기준일시_입력!$J$21:$J$39,EC$5),EA6&gt;SMALL(기준일시_입력!$N$21:$N$39,EC$5)),INDEX(기준일시_입력!$AJ$21:$AJ$39,EC$5*2-1),IF(AND(DZ6&gt;=SMALL(기준일시_입력!$J$21:$J$39,EC$5),DZ6&lt;SMALL(기준일시_입력!$N$21:$N$39,EC$5)),SMALL(기준일시_입력!$N$21:$N$39,EC$5)-DZ6,0)),0)</f>
        <v>0</v>
      </c>
      <c r="ED6" s="15">
        <f>IFERROR(IF(AND(DZ6&lt;SMALL(기준일시_입력!$J$21:$J$39,ED$5),EA6&gt;SMALL(기준일시_입력!$N$21:$N$39,ED$5)),INDEX(기준일시_입력!$AJ$21:$AJ$39,ED$5*2-1),IF(AND(DZ6&gt;=SMALL(기준일시_입력!$J$21:$J$39,ED$5),DZ6&lt;SMALL(기준일시_입력!$N$21:$N$39,ED$5)),SMALL(기준일시_입력!$N$21:$N$39,ED$5)-DZ6,0)),0)</f>
        <v>0</v>
      </c>
      <c r="EE6" s="15">
        <f>IFERROR(IF(AND(DZ6&lt;SMALL(기준일시_입력!$J$21:$J$39,EE$5),EA6&gt;SMALL(기준일시_입력!$N$21:$N$39,EE$5)),INDEX(기준일시_입력!$AJ$21:$AJ$39,EE$5*2-1),IF(AND(DZ6&gt;=SMALL(기준일시_입력!$J$21:$J$39,EE$5),DZ6&lt;SMALL(기준일시_입력!$N$21:$N$39,EE$5)),SMALL(기준일시_입력!$N$21:$N$39,EE$5)-DZ6,0)),0)</f>
        <v>0</v>
      </c>
      <c r="EF6" s="15">
        <f>IFERROR(IF(AND(DZ6&lt;SMALL(기준일시_입력!$J$21:$J$39,EF$5),EA6&gt;SMALL(기준일시_입력!$N$21:$N$39,EF$5)),INDEX(기준일시_입력!$AJ$21:$AJ$39,EF$5*2-1),IF(AND(DZ6&gt;=SMALL(기준일시_입력!$J$21:$J$39,EF$5),DZ6&lt;SMALL(기준일시_입력!$N$21:$N$39,EF$5)),SMALL(기준일시_입력!$N$21:$N$39,EF$5)-DZ6,0)),0)</f>
        <v>0</v>
      </c>
      <c r="EG6" s="15">
        <f>IFERROR(IF(AND(DZ6&lt;SMALL(기준일시_입력!$J$21:$J$39,EG$5),EA6&gt;SMALL(기준일시_입력!$N$21:$N$39,EG$5)),INDEX(기준일시_입력!$AJ$21:$AJ$39,EG$5*2-1),IF(AND(DZ6&gt;=SMALL(기준일시_입력!$J$21:$J$39,EG$5),DZ6&lt;SMALL(기준일시_입력!$N$21:$N$39,EG$5)),SMALL(기준일시_입력!$N$21:$N$39,EG$5)-DZ6,0)),0)</f>
        <v>0</v>
      </c>
      <c r="EH6" s="15">
        <f>IFERROR(IF(AND(DZ6&lt;SMALL(기준일시_입력!$J$21:$J$39,EH$5),EA6&gt;SMALL(기준일시_입력!$N$21:$N$39,EH$5)),INDEX(기준일시_입력!$AJ$21:$AJ$39,EH$5*2-1),IF(AND(DZ6&gt;=SMALL(기준일시_입력!$J$21:$J$39,EH$5),DZ6&lt;SMALL(기준일시_입력!$N$21:$N$39,EH$5)),SMALL(기준일시_입력!$N$21:$N$39,EH$5)-DZ6,0)),0)</f>
        <v>0</v>
      </c>
      <c r="EI6" s="15">
        <f>IFERROR(IF(AND(DZ6&lt;SMALL(기준일시_입력!$J$21:$J$39,EI$5),EA6&gt;SMALL(기준일시_입력!$N$21:$N$39,EI$5)),INDEX(기준일시_입력!$AJ$21:$AJ$39,EI$5*2-1),IF(AND(DZ6&gt;=SMALL(기준일시_입력!$J$21:$J$39,EI$5),DZ6&lt;SMALL(기준일시_입력!$N$21:$N$39,EI$5)),SMALL(기준일시_입력!$N$21:$N$39,EI$5)-DZ6,0)),0)</f>
        <v>0</v>
      </c>
      <c r="EJ6" s="15">
        <f>IFERROR(IF(AND(DZ6&lt;SMALL(기준일시_입력!$J$21:$J$39,EJ$5),EA6&gt;SMALL(기준일시_입력!$N$21:$N$39,EJ$5)),INDEX(기준일시_입력!$AJ$21:$AJ$39,EJ$5*2-1),IF(AND(DZ6&gt;=SMALL(기준일시_입력!$J$21:$J$39,EJ$5),DZ6&lt;SMALL(기준일시_입력!$N$21:$N$39,EJ$5)),SMALL(기준일시_입력!$N$21:$N$39,EJ$5)-DZ6,0)),0)</f>
        <v>0</v>
      </c>
      <c r="EK6" s="15">
        <f>IFERROR(IF(AND(DZ6&lt;SMALL(기준일시_입력!$J$21:$J$39,EK$5),EA6&gt;SMALL(기준일시_입력!$N$21:$N$39,EK$5)),INDEX(기준일시_입력!$AJ$21:$AJ$39,EK$5*2-1),IF(AND(DZ6&gt;=SMALL(기준일시_입력!$J$21:$J$39,EK$5),DZ6&lt;SMALL(기준일시_입력!$N$21:$N$39,EK$5)),SMALL(기준일시_입력!$N$21:$N$39,EK$5)-DZ6,0)),0)</f>
        <v>0</v>
      </c>
      <c r="EL6" s="6"/>
      <c r="EM6" s="180" t="str">
        <f t="shared" ref="EM6:EM36" si="165">DK6</f>
        <v>1일</v>
      </c>
      <c r="EN6" s="180"/>
      <c r="EO6" s="5" t="str">
        <f t="shared" ref="EO6:EO36" si="166">DM6</f>
        <v>월</v>
      </c>
      <c r="EP6" s="67" t="str">
        <f t="shared" ref="EP6" si="167">IF($F6="","",$F6)</f>
        <v/>
      </c>
      <c r="EQ6" s="184"/>
      <c r="ER6" s="184"/>
      <c r="ES6" s="184"/>
      <c r="ET6" s="184"/>
      <c r="EU6" s="184"/>
      <c r="EV6" s="184"/>
      <c r="EW6" s="176"/>
      <c r="EX6" s="177"/>
      <c r="EY6" s="129" t="str">
        <f>IF($B6="","",IF(AND(EO$3&lt;&gt;"",$B6-기준일시_입력!$AO$7&lt;=0,EQ6="",ET6="",EW6=""),"X",IF(EW6="연차","☆",IF(EW6="월차","★",IF(EW6="병가","♨",IF(EW6="출장","◎",IF(EW6="교육","■",IF(AND(EW6="",EQ6&lt;=기준일시_입력!$J$15,ET6&gt;=기준일시_입력!$N$15),"○",IF(AND(EW6="",EQ6&lt;&gt;"",EQ6&gt;기준일시_입력!$J$15),"▼",IF(AND(EW6="",ET6&lt;&gt;"",ET6&lt;기준일시_입력!$N$15),"△",""))))))))))</f>
        <v/>
      </c>
      <c r="EZ6" s="15">
        <f>IFERROR(IF(OR(EQ6="",ET6=""),0,IF(AND(FB6&lt;기준일시_입력!$J$17,FC6&gt;기준일시_입력!$N$17),기준일시_입력!$N$17-기준일시_입력!$J$17,IF(AND(FB6&gt;=기준일시_입력!$J$17,FC6&gt;기준일시_입력!$N$17),기준일시_입력!$N$17-FB6,IF(FC6&lt;기준일시_입력!$J$17,0,IF(AND(FB6&lt;기준일시_입력!$J$17,FC6&lt;=기준일시_입력!$N$17),FC6-기준일시_입력!$J$17,IF(AND(FB6&gt;=기준일시_입력!$J$17,FC6&lt;=기준일시_입력!$N$17),FC6-FB6,0)))))),0)</f>
        <v>0</v>
      </c>
      <c r="FA6" s="15">
        <f>FC6-FB6-SUM(FD6:FM6)</f>
        <v>0</v>
      </c>
      <c r="FB6" s="15">
        <f>IF(OR(EQ6="",ET6=""),0,IF(EQ6&lt;기준일시_입력!$J$15,기준일시_입력!$J$15,EQ6))</f>
        <v>0</v>
      </c>
      <c r="FC6" s="15">
        <f t="shared" ref="FC6:FC36" si="168">ET6</f>
        <v>0</v>
      </c>
      <c r="FD6" s="15">
        <f>IFERROR(IF(AND(FB6&lt;SMALL(기준일시_입력!$J$21:$J$39,FD$5),FC6&gt;SMALL(기준일시_입력!$N$21:$N$39,FD$5)),INDEX(기준일시_입력!$AJ$21:$AJ$39,FD$5*2-1),IF(AND(FB6&gt;=SMALL(기준일시_입력!$J$21:$J$39,FD$5),FB6&lt;SMALL(기준일시_입력!$N$21:$N$39,FD$5)),SMALL(기준일시_입력!$N$21:$N$39,FD$5)-FB6,0)),0)</f>
        <v>0</v>
      </c>
      <c r="FE6" s="15">
        <f>IFERROR(IF(AND(FB6&lt;SMALL(기준일시_입력!$J$21:$J$39,FE$5),FC6&gt;SMALL(기준일시_입력!$N$21:$N$39,FE$5)),INDEX(기준일시_입력!$AJ$21:$AJ$39,FE$5*2-1),IF(AND(FB6&gt;=SMALL(기준일시_입력!$J$21:$J$39,FE$5),FB6&lt;SMALL(기준일시_입력!$N$21:$N$39,FE$5)),SMALL(기준일시_입력!$N$21:$N$39,FE$5)-FB6,0)),0)</f>
        <v>0</v>
      </c>
      <c r="FF6" s="15">
        <f>IFERROR(IF(AND(FB6&lt;SMALL(기준일시_입력!$J$21:$J$39,FF$5),FC6&gt;SMALL(기준일시_입력!$N$21:$N$39,FF$5)),INDEX(기준일시_입력!$AJ$21:$AJ$39,FF$5*2-1),IF(AND(FB6&gt;=SMALL(기준일시_입력!$J$21:$J$39,FF$5),FB6&lt;SMALL(기준일시_입력!$N$21:$N$39,FF$5)),SMALL(기준일시_입력!$N$21:$N$39,FF$5)-FB6,0)),0)</f>
        <v>0</v>
      </c>
      <c r="FG6" s="15">
        <f>IFERROR(IF(AND(FB6&lt;SMALL(기준일시_입력!$J$21:$J$39,FG$5),FC6&gt;SMALL(기준일시_입력!$N$21:$N$39,FG$5)),INDEX(기준일시_입력!$AJ$21:$AJ$39,FG$5*2-1),IF(AND(FB6&gt;=SMALL(기준일시_입력!$J$21:$J$39,FG$5),FB6&lt;SMALL(기준일시_입력!$N$21:$N$39,FG$5)),SMALL(기준일시_입력!$N$21:$N$39,FG$5)-FB6,0)),0)</f>
        <v>0</v>
      </c>
      <c r="FH6" s="15">
        <f>IFERROR(IF(AND(FB6&lt;SMALL(기준일시_입력!$J$21:$J$39,FH$5),FC6&gt;SMALL(기준일시_입력!$N$21:$N$39,FH$5)),INDEX(기준일시_입력!$AJ$21:$AJ$39,FH$5*2-1),IF(AND(FB6&gt;=SMALL(기준일시_입력!$J$21:$J$39,FH$5),FB6&lt;SMALL(기준일시_입력!$N$21:$N$39,FH$5)),SMALL(기준일시_입력!$N$21:$N$39,FH$5)-FB6,0)),0)</f>
        <v>0</v>
      </c>
      <c r="FI6" s="15">
        <f>IFERROR(IF(AND(FB6&lt;SMALL(기준일시_입력!$J$21:$J$39,FI$5),FC6&gt;SMALL(기준일시_입력!$N$21:$N$39,FI$5)),INDEX(기준일시_입력!$AJ$21:$AJ$39,FI$5*2-1),IF(AND(FB6&gt;=SMALL(기준일시_입력!$J$21:$J$39,FI$5),FB6&lt;SMALL(기준일시_입력!$N$21:$N$39,FI$5)),SMALL(기준일시_입력!$N$21:$N$39,FI$5)-FB6,0)),0)</f>
        <v>0</v>
      </c>
      <c r="FJ6" s="15">
        <f>IFERROR(IF(AND(FB6&lt;SMALL(기준일시_입력!$J$21:$J$39,FJ$5),FC6&gt;SMALL(기준일시_입력!$N$21:$N$39,FJ$5)),INDEX(기준일시_입력!$AJ$21:$AJ$39,FJ$5*2-1),IF(AND(FB6&gt;=SMALL(기준일시_입력!$J$21:$J$39,FJ$5),FB6&lt;SMALL(기준일시_입력!$N$21:$N$39,FJ$5)),SMALL(기준일시_입력!$N$21:$N$39,FJ$5)-FB6,0)),0)</f>
        <v>0</v>
      </c>
      <c r="FK6" s="15">
        <f>IFERROR(IF(AND(FB6&lt;SMALL(기준일시_입력!$J$21:$J$39,FK$5),FC6&gt;SMALL(기준일시_입력!$N$21:$N$39,FK$5)),INDEX(기준일시_입력!$AJ$21:$AJ$39,FK$5*2-1),IF(AND(FB6&gt;=SMALL(기준일시_입력!$J$21:$J$39,FK$5),FB6&lt;SMALL(기준일시_입력!$N$21:$N$39,FK$5)),SMALL(기준일시_입력!$N$21:$N$39,FK$5)-FB6,0)),0)</f>
        <v>0</v>
      </c>
      <c r="FL6" s="15">
        <f>IFERROR(IF(AND(FB6&lt;SMALL(기준일시_입력!$J$21:$J$39,FL$5),FC6&gt;SMALL(기준일시_입력!$N$21:$N$39,FL$5)),INDEX(기준일시_입력!$AJ$21:$AJ$39,FL$5*2-1),IF(AND(FB6&gt;=SMALL(기준일시_입력!$J$21:$J$39,FL$5),FB6&lt;SMALL(기준일시_입력!$N$21:$N$39,FL$5)),SMALL(기준일시_입력!$N$21:$N$39,FL$5)-FB6,0)),0)</f>
        <v>0</v>
      </c>
      <c r="FM6" s="15">
        <f>IFERROR(IF(AND(FB6&lt;SMALL(기준일시_입력!$J$21:$J$39,FM$5),FC6&gt;SMALL(기준일시_입력!$N$21:$N$39,FM$5)),INDEX(기준일시_입력!$AJ$21:$AJ$39,FM$5*2-1),IF(AND(FB6&gt;=SMALL(기준일시_입력!$J$21:$J$39,FM$5),FB6&lt;SMALL(기준일시_입력!$N$21:$N$39,FM$5)),SMALL(기준일시_입력!$N$21:$N$39,FM$5)-FB6,0)),0)</f>
        <v>0</v>
      </c>
      <c r="FN6" s="6"/>
      <c r="FO6" s="180" t="str">
        <f t="shared" ref="FO6:FO36" si="169">EM6</f>
        <v>1일</v>
      </c>
      <c r="FP6" s="180"/>
      <c r="FQ6" s="124" t="str">
        <f t="shared" ref="FQ6:FQ36" si="170">EO6</f>
        <v>월</v>
      </c>
      <c r="FR6" s="133" t="str">
        <f t="shared" ref="FR6:HV21" si="171">IF($F6="","",$F6)</f>
        <v/>
      </c>
      <c r="FS6" s="184"/>
      <c r="FT6" s="184"/>
      <c r="FU6" s="184"/>
      <c r="FV6" s="184"/>
      <c r="FW6" s="184"/>
      <c r="FX6" s="184"/>
      <c r="FY6" s="176"/>
      <c r="FZ6" s="177"/>
      <c r="GA6" s="129" t="str">
        <f>IF($B6="","",IF(AND(FQ$3&lt;&gt;"",$B6-기준일시_입력!$AO$7&lt;=0,FS6="",FV6="",FY6=""),"X",IF(FY6="연차","☆",IF(FY6="월차","★",IF(FY6="병가","♨",IF(FY6="출장","◎",IF(FY6="교육","■",IF(AND(FY6="",FS6&lt;=기준일시_입력!$J$15,FV6&gt;=기준일시_입력!$N$15),"○",IF(AND(FY6="",FS6&lt;&gt;"",FS6&gt;기준일시_입력!$J$15),"▼",IF(AND(FY6="",FV6&lt;&gt;"",FV6&lt;기준일시_입력!$N$15),"△",""))))))))))</f>
        <v/>
      </c>
      <c r="GB6" s="128">
        <f>IFERROR(IF(OR(FS6="",FV6=""),0,IF(AND(GD6&lt;기준일시_입력!$J$17,GE6&gt;기준일시_입력!$N$17),기준일시_입력!$N$17-기준일시_입력!$J$17,IF(AND(GD6&gt;=기준일시_입력!$J$17,GE6&gt;기준일시_입력!$N$17),기준일시_입력!$N$17-GD6,IF(GE6&lt;기준일시_입력!$J$17,0,IF(AND(GD6&lt;기준일시_입력!$J$17,GE6&lt;=기준일시_입력!$N$17),GE6-기준일시_입력!$J$17,IF(AND(GD6&gt;=기준일시_입력!$J$17,GE6&lt;=기준일시_입력!$N$17),GE6-GD6,0)))))),0)</f>
        <v>0</v>
      </c>
      <c r="GC6" s="128">
        <f t="shared" ref="GC6:GC36" si="172">GE6-GD6-SUM(GF6:GO6)</f>
        <v>0</v>
      </c>
      <c r="GD6" s="128">
        <f>IF(OR(FS6="",FV6=""),0,IF(FS6&lt;기준일시_입력!$J$15,기준일시_입력!$J$15,FS6))</f>
        <v>0</v>
      </c>
      <c r="GE6" s="128">
        <f t="shared" ref="GE6:GE36" si="173">FV6</f>
        <v>0</v>
      </c>
      <c r="GF6" s="128">
        <f>IFERROR(IF(AND(GD6&lt;SMALL(기준일시_입력!$J$21:$J$39,GF$5),GE6&gt;SMALL(기준일시_입력!$N$21:$N$39,GF$5)),INDEX(기준일시_입력!$AJ$21:$AJ$39,GF$5*2-1),IF(AND(GD6&gt;=SMALL(기준일시_입력!$J$21:$J$39,GF$5),GD6&lt;SMALL(기준일시_입력!$N$21:$N$39,GF$5)),SMALL(기준일시_입력!$N$21:$N$39,GF$5)-GD6,0)),0)</f>
        <v>0</v>
      </c>
      <c r="GG6" s="128">
        <f>IFERROR(IF(AND(GD6&lt;SMALL(기준일시_입력!$J$21:$J$39,GG$5),GE6&gt;SMALL(기준일시_입력!$N$21:$N$39,GG$5)),INDEX(기준일시_입력!$AJ$21:$AJ$39,GG$5*2-1),IF(AND(GD6&gt;=SMALL(기준일시_입력!$J$21:$J$39,GG$5),GD6&lt;SMALL(기준일시_입력!$N$21:$N$39,GG$5)),SMALL(기준일시_입력!$N$21:$N$39,GG$5)-GD6,0)),0)</f>
        <v>0</v>
      </c>
      <c r="GH6" s="128">
        <f>IFERROR(IF(AND(GD6&lt;SMALL(기준일시_입력!$J$21:$J$39,GH$5),GE6&gt;SMALL(기준일시_입력!$N$21:$N$39,GH$5)),INDEX(기준일시_입력!$AJ$21:$AJ$39,GH$5*2-1),IF(AND(GD6&gt;=SMALL(기준일시_입력!$J$21:$J$39,GH$5),GD6&lt;SMALL(기준일시_입력!$N$21:$N$39,GH$5)),SMALL(기준일시_입력!$N$21:$N$39,GH$5)-GD6,0)),0)</f>
        <v>0</v>
      </c>
      <c r="GI6" s="128">
        <f>IFERROR(IF(AND(GD6&lt;SMALL(기준일시_입력!$J$21:$J$39,GI$5),GE6&gt;SMALL(기준일시_입력!$N$21:$N$39,GI$5)),INDEX(기준일시_입력!$AJ$21:$AJ$39,GI$5*2-1),IF(AND(GD6&gt;=SMALL(기준일시_입력!$J$21:$J$39,GI$5),GD6&lt;SMALL(기준일시_입력!$N$21:$N$39,GI$5)),SMALL(기준일시_입력!$N$21:$N$39,GI$5)-GD6,0)),0)</f>
        <v>0</v>
      </c>
      <c r="GJ6" s="128">
        <f>IFERROR(IF(AND(GD6&lt;SMALL(기준일시_입력!$J$21:$J$39,GJ$5),GE6&gt;SMALL(기준일시_입력!$N$21:$N$39,GJ$5)),INDEX(기준일시_입력!$AJ$21:$AJ$39,GJ$5*2-1),IF(AND(GD6&gt;=SMALL(기준일시_입력!$J$21:$J$39,GJ$5),GD6&lt;SMALL(기준일시_입력!$N$21:$N$39,GJ$5)),SMALL(기준일시_입력!$N$21:$N$39,GJ$5)-GD6,0)),0)</f>
        <v>0</v>
      </c>
      <c r="GK6" s="128">
        <f>IFERROR(IF(AND(GD6&lt;SMALL(기준일시_입력!$J$21:$J$39,GK$5),GE6&gt;SMALL(기준일시_입력!$N$21:$N$39,GK$5)),INDEX(기준일시_입력!$AJ$21:$AJ$39,GK$5*2-1),IF(AND(GD6&gt;=SMALL(기준일시_입력!$J$21:$J$39,GK$5),GD6&lt;SMALL(기준일시_입력!$N$21:$N$39,GK$5)),SMALL(기준일시_입력!$N$21:$N$39,GK$5)-GD6,0)),0)</f>
        <v>0</v>
      </c>
      <c r="GL6" s="128">
        <f>IFERROR(IF(AND(GD6&lt;SMALL(기준일시_입력!$J$21:$J$39,GL$5),GE6&gt;SMALL(기준일시_입력!$N$21:$N$39,GL$5)),INDEX(기준일시_입력!$AJ$21:$AJ$39,GL$5*2-1),IF(AND(GD6&gt;=SMALL(기준일시_입력!$J$21:$J$39,GL$5),GD6&lt;SMALL(기준일시_입력!$N$21:$N$39,GL$5)),SMALL(기준일시_입력!$N$21:$N$39,GL$5)-GD6,0)),0)</f>
        <v>0</v>
      </c>
      <c r="GM6" s="128">
        <f>IFERROR(IF(AND(GD6&lt;SMALL(기준일시_입력!$J$21:$J$39,GM$5),GE6&gt;SMALL(기준일시_입력!$N$21:$N$39,GM$5)),INDEX(기준일시_입력!$AJ$21:$AJ$39,GM$5*2-1),IF(AND(GD6&gt;=SMALL(기준일시_입력!$J$21:$J$39,GM$5),GD6&lt;SMALL(기준일시_입력!$N$21:$N$39,GM$5)),SMALL(기준일시_입력!$N$21:$N$39,GM$5)-GD6,0)),0)</f>
        <v>0</v>
      </c>
      <c r="GN6" s="128">
        <f>IFERROR(IF(AND(GD6&lt;SMALL(기준일시_입력!$J$21:$J$39,GN$5),GE6&gt;SMALL(기준일시_입력!$N$21:$N$39,GN$5)),INDEX(기준일시_입력!$AJ$21:$AJ$39,GN$5*2-1),IF(AND(GD6&gt;=SMALL(기준일시_입력!$J$21:$J$39,GN$5),GD6&lt;SMALL(기준일시_입력!$N$21:$N$39,GN$5)),SMALL(기준일시_입력!$N$21:$N$39,GN$5)-GD6,0)),0)</f>
        <v>0</v>
      </c>
      <c r="GO6" s="128">
        <f>IFERROR(IF(AND(GD6&lt;SMALL(기준일시_입력!$J$21:$J$39,GO$5),GE6&gt;SMALL(기준일시_입력!$N$21:$N$39,GO$5)),INDEX(기준일시_입력!$AJ$21:$AJ$39,GO$5*2-1),IF(AND(GD6&gt;=SMALL(기준일시_입력!$J$21:$J$39,GO$5),GD6&lt;SMALL(기준일시_입력!$N$21:$N$39,GO$5)),SMALL(기준일시_입력!$N$21:$N$39,GO$5)-GD6,0)),0)</f>
        <v>0</v>
      </c>
      <c r="GP6" s="125"/>
      <c r="GQ6" s="180" t="str">
        <f t="shared" ref="GQ6:GQ36" si="174">FO6</f>
        <v>1일</v>
      </c>
      <c r="GR6" s="180"/>
      <c r="GS6" s="124" t="str">
        <f t="shared" ref="GS6:GS36" si="175">FQ6</f>
        <v>월</v>
      </c>
      <c r="GT6" s="133" t="str">
        <f t="shared" ref="GT6" si="176">IF($F6="","",$F6)</f>
        <v/>
      </c>
      <c r="GU6" s="184"/>
      <c r="GV6" s="184"/>
      <c r="GW6" s="184"/>
      <c r="GX6" s="184"/>
      <c r="GY6" s="184"/>
      <c r="GZ6" s="184"/>
      <c r="HA6" s="176"/>
      <c r="HB6" s="177"/>
      <c r="HC6" s="129" t="str">
        <f>IF($B6="","",IF(AND(GS$3&lt;&gt;"",$B6-기준일시_입력!$AO$7&lt;=0,GU6="",GX6="",HA6=""),"X",IF(HA6="연차","☆",IF(HA6="월차","★",IF(HA6="병가","♨",IF(HA6="출장","◎",IF(HA6="교육","■",IF(AND(HA6="",GU6&lt;=기준일시_입력!$J$15,GX6&gt;=기준일시_입력!$N$15),"○",IF(AND(HA6="",GU6&lt;&gt;"",GU6&gt;기준일시_입력!$J$15),"▼",IF(AND(HA6="",GX6&lt;&gt;"",GX6&lt;기준일시_입력!$N$15),"△",""))))))))))</f>
        <v/>
      </c>
      <c r="HD6" s="128">
        <f>IFERROR(IF(OR(GU6="",GX6=""),0,IF(AND(HF6&lt;기준일시_입력!$J$17,HG6&gt;기준일시_입력!$N$17),기준일시_입력!$N$17-기준일시_입력!$J$17,IF(AND(HF6&gt;=기준일시_입력!$J$17,HG6&gt;기준일시_입력!$N$17),기준일시_입력!$N$17-HF6,IF(HG6&lt;기준일시_입력!$J$17,0,IF(AND(HF6&lt;기준일시_입력!$J$17,HG6&lt;=기준일시_입력!$N$17),HG6-기준일시_입력!$J$17,IF(AND(HF6&gt;=기준일시_입력!$J$17,HG6&lt;=기준일시_입력!$N$17),HG6-HF6,0)))))),0)</f>
        <v>0</v>
      </c>
      <c r="HE6" s="128">
        <f t="shared" ref="HE6:HE36" si="177">HG6-HF6-SUM(HH6:HQ6)</f>
        <v>0</v>
      </c>
      <c r="HF6" s="128">
        <f>IF(OR(GU6="",GX6=""),0,IF(GU6&lt;기준일시_입력!$J$15,기준일시_입력!$J$15,GU6))</f>
        <v>0</v>
      </c>
      <c r="HG6" s="128">
        <f t="shared" ref="HG6:HG36" si="178">GX6</f>
        <v>0</v>
      </c>
      <c r="HH6" s="128">
        <f>IFERROR(IF(AND(HF6&lt;SMALL(기준일시_입력!$J$21:$J$39,HH$5),HG6&gt;SMALL(기준일시_입력!$N$21:$N$39,HH$5)),INDEX(기준일시_입력!$AJ$21:$AJ$39,HH$5*2-1),IF(AND(HF6&gt;=SMALL(기준일시_입력!$J$21:$J$39,HH$5),HF6&lt;SMALL(기준일시_입력!$N$21:$N$39,HH$5)),SMALL(기준일시_입력!$N$21:$N$39,HH$5)-HF6,0)),0)</f>
        <v>0</v>
      </c>
      <c r="HI6" s="128">
        <f>IFERROR(IF(AND(HF6&lt;SMALL(기준일시_입력!$J$21:$J$39,HI$5),HG6&gt;SMALL(기준일시_입력!$N$21:$N$39,HI$5)),INDEX(기준일시_입력!$AJ$21:$AJ$39,HI$5*2-1),IF(AND(HF6&gt;=SMALL(기준일시_입력!$J$21:$J$39,HI$5),HF6&lt;SMALL(기준일시_입력!$N$21:$N$39,HI$5)),SMALL(기준일시_입력!$N$21:$N$39,HI$5)-HF6,0)),0)</f>
        <v>0</v>
      </c>
      <c r="HJ6" s="128">
        <f>IFERROR(IF(AND(HF6&lt;SMALL(기준일시_입력!$J$21:$J$39,HJ$5),HG6&gt;SMALL(기준일시_입력!$N$21:$N$39,HJ$5)),INDEX(기준일시_입력!$AJ$21:$AJ$39,HJ$5*2-1),IF(AND(HF6&gt;=SMALL(기준일시_입력!$J$21:$J$39,HJ$5),HF6&lt;SMALL(기준일시_입력!$N$21:$N$39,HJ$5)),SMALL(기준일시_입력!$N$21:$N$39,HJ$5)-HF6,0)),0)</f>
        <v>0</v>
      </c>
      <c r="HK6" s="128">
        <f>IFERROR(IF(AND(HF6&lt;SMALL(기준일시_입력!$J$21:$J$39,HK$5),HG6&gt;SMALL(기준일시_입력!$N$21:$N$39,HK$5)),INDEX(기준일시_입력!$AJ$21:$AJ$39,HK$5*2-1),IF(AND(HF6&gt;=SMALL(기준일시_입력!$J$21:$J$39,HK$5),HF6&lt;SMALL(기준일시_입력!$N$21:$N$39,HK$5)),SMALL(기준일시_입력!$N$21:$N$39,HK$5)-HF6,0)),0)</f>
        <v>0</v>
      </c>
      <c r="HL6" s="128">
        <f>IFERROR(IF(AND(HF6&lt;SMALL(기준일시_입력!$J$21:$J$39,HL$5),HG6&gt;SMALL(기준일시_입력!$N$21:$N$39,HL$5)),INDEX(기준일시_입력!$AJ$21:$AJ$39,HL$5*2-1),IF(AND(HF6&gt;=SMALL(기준일시_입력!$J$21:$J$39,HL$5),HF6&lt;SMALL(기준일시_입력!$N$21:$N$39,HL$5)),SMALL(기준일시_입력!$N$21:$N$39,HL$5)-HF6,0)),0)</f>
        <v>0</v>
      </c>
      <c r="HM6" s="128">
        <f>IFERROR(IF(AND(HF6&lt;SMALL(기준일시_입력!$J$21:$J$39,HM$5),HG6&gt;SMALL(기준일시_입력!$N$21:$N$39,HM$5)),INDEX(기준일시_입력!$AJ$21:$AJ$39,HM$5*2-1),IF(AND(HF6&gt;=SMALL(기준일시_입력!$J$21:$J$39,HM$5),HF6&lt;SMALL(기준일시_입력!$N$21:$N$39,HM$5)),SMALL(기준일시_입력!$N$21:$N$39,HM$5)-HF6,0)),0)</f>
        <v>0</v>
      </c>
      <c r="HN6" s="128">
        <f>IFERROR(IF(AND(HF6&lt;SMALL(기준일시_입력!$J$21:$J$39,HN$5),HG6&gt;SMALL(기준일시_입력!$N$21:$N$39,HN$5)),INDEX(기준일시_입력!$AJ$21:$AJ$39,HN$5*2-1),IF(AND(HF6&gt;=SMALL(기준일시_입력!$J$21:$J$39,HN$5),HF6&lt;SMALL(기준일시_입력!$N$21:$N$39,HN$5)),SMALL(기준일시_입력!$N$21:$N$39,HN$5)-HF6,0)),0)</f>
        <v>0</v>
      </c>
      <c r="HO6" s="128">
        <f>IFERROR(IF(AND(HF6&lt;SMALL(기준일시_입력!$J$21:$J$39,HO$5),HG6&gt;SMALL(기준일시_입력!$N$21:$N$39,HO$5)),INDEX(기준일시_입력!$AJ$21:$AJ$39,HO$5*2-1),IF(AND(HF6&gt;=SMALL(기준일시_입력!$J$21:$J$39,HO$5),HF6&lt;SMALL(기준일시_입력!$N$21:$N$39,HO$5)),SMALL(기준일시_입력!$N$21:$N$39,HO$5)-HF6,0)),0)</f>
        <v>0</v>
      </c>
      <c r="HP6" s="128">
        <f>IFERROR(IF(AND(HF6&lt;SMALL(기준일시_입력!$J$21:$J$39,HP$5),HG6&gt;SMALL(기준일시_입력!$N$21:$N$39,HP$5)),INDEX(기준일시_입력!$AJ$21:$AJ$39,HP$5*2-1),IF(AND(HF6&gt;=SMALL(기준일시_입력!$J$21:$J$39,HP$5),HF6&lt;SMALL(기준일시_입력!$N$21:$N$39,HP$5)),SMALL(기준일시_입력!$N$21:$N$39,HP$5)-HF6,0)),0)</f>
        <v>0</v>
      </c>
      <c r="HQ6" s="128">
        <f>IFERROR(IF(AND(HF6&lt;SMALL(기준일시_입력!$J$21:$J$39,HQ$5),HG6&gt;SMALL(기준일시_입력!$N$21:$N$39,HQ$5)),INDEX(기준일시_입력!$AJ$21:$AJ$39,HQ$5*2-1),IF(AND(HF6&gt;=SMALL(기준일시_입력!$J$21:$J$39,HQ$5),HF6&lt;SMALL(기준일시_입력!$N$21:$N$39,HQ$5)),SMALL(기준일시_입력!$N$21:$N$39,HQ$5)-HF6,0)),0)</f>
        <v>0</v>
      </c>
      <c r="HR6" s="125"/>
      <c r="HS6" s="180" t="str">
        <f t="shared" ref="HS6:HS36" si="179">GQ6</f>
        <v>1일</v>
      </c>
      <c r="HT6" s="180"/>
      <c r="HU6" s="124" t="str">
        <f t="shared" ref="HU6:HU36" si="180">GS6</f>
        <v>월</v>
      </c>
      <c r="HV6" s="133" t="str">
        <f t="shared" ref="HV6" si="181">IF($F6="","",$F6)</f>
        <v/>
      </c>
      <c r="HW6" s="184"/>
      <c r="HX6" s="184"/>
      <c r="HY6" s="184"/>
      <c r="HZ6" s="184"/>
      <c r="IA6" s="184"/>
      <c r="IB6" s="184"/>
      <c r="IC6" s="176"/>
      <c r="ID6" s="177"/>
      <c r="IE6" s="129" t="str">
        <f>IF($B6="","",IF(AND(HU$3&lt;&gt;"",$B6-기준일시_입력!$AO$7&lt;=0,HW6="",HZ6="",IC6=""),"X",IF(IC6="연차","☆",IF(IC6="월차","★",IF(IC6="병가","♨",IF(IC6="출장","◎",IF(IC6="교육","■",IF(AND(IC6="",HW6&lt;=기준일시_입력!$J$15,HZ6&gt;=기준일시_입력!$N$15),"○",IF(AND(IC6="",HW6&lt;&gt;"",HW6&gt;기준일시_입력!$J$15),"▼",IF(AND(IC6="",HZ6&lt;&gt;"",HZ6&lt;기준일시_입력!$N$15),"△",""))))))))))</f>
        <v/>
      </c>
      <c r="IF6" s="128">
        <f>IFERROR(IF(OR(HW6="",HZ6=""),0,IF(AND(IH6&lt;기준일시_입력!$J$17,II6&gt;기준일시_입력!$N$17),기준일시_입력!$N$17-기준일시_입력!$J$17,IF(AND(IH6&gt;=기준일시_입력!$J$17,II6&gt;기준일시_입력!$N$17),기준일시_입력!$N$17-IH6,IF(II6&lt;기준일시_입력!$J$17,0,IF(AND(IH6&lt;기준일시_입력!$J$17,II6&lt;=기준일시_입력!$N$17),II6-기준일시_입력!$J$17,IF(AND(IH6&gt;=기준일시_입력!$J$17,II6&lt;=기준일시_입력!$N$17),II6-IH6,0)))))),0)</f>
        <v>0</v>
      </c>
      <c r="IG6" s="128">
        <f t="shared" ref="IG6:IG36" si="182">II6-IH6-SUM(IJ6:IS6)</f>
        <v>0</v>
      </c>
      <c r="IH6" s="128">
        <f>IF(OR(HW6="",HZ6=""),0,IF(HW6&lt;기준일시_입력!$J$15,기준일시_입력!$J$15,HW6))</f>
        <v>0</v>
      </c>
      <c r="II6" s="128">
        <f t="shared" ref="II6:II36" si="183">HZ6</f>
        <v>0</v>
      </c>
      <c r="IJ6" s="128">
        <f>IFERROR(IF(AND(IH6&lt;SMALL(기준일시_입력!$J$21:$J$39,IJ$5),II6&gt;SMALL(기준일시_입력!$N$21:$N$39,IJ$5)),INDEX(기준일시_입력!$AJ$21:$AJ$39,IJ$5*2-1),IF(AND(IH6&gt;=SMALL(기준일시_입력!$J$21:$J$39,IJ$5),IH6&lt;SMALL(기준일시_입력!$N$21:$N$39,IJ$5)),SMALL(기준일시_입력!$N$21:$N$39,IJ$5)-IH6,0)),0)</f>
        <v>0</v>
      </c>
      <c r="IK6" s="128">
        <f>IFERROR(IF(AND(IH6&lt;SMALL(기준일시_입력!$J$21:$J$39,IK$5),II6&gt;SMALL(기준일시_입력!$N$21:$N$39,IK$5)),INDEX(기준일시_입력!$AJ$21:$AJ$39,IK$5*2-1),IF(AND(IH6&gt;=SMALL(기준일시_입력!$J$21:$J$39,IK$5),IH6&lt;SMALL(기준일시_입력!$N$21:$N$39,IK$5)),SMALL(기준일시_입력!$N$21:$N$39,IK$5)-IH6,0)),0)</f>
        <v>0</v>
      </c>
      <c r="IL6" s="128">
        <f>IFERROR(IF(AND(IH6&lt;SMALL(기준일시_입력!$J$21:$J$39,IL$5),II6&gt;SMALL(기준일시_입력!$N$21:$N$39,IL$5)),INDEX(기준일시_입력!$AJ$21:$AJ$39,IL$5*2-1),IF(AND(IH6&gt;=SMALL(기준일시_입력!$J$21:$J$39,IL$5),IH6&lt;SMALL(기준일시_입력!$N$21:$N$39,IL$5)),SMALL(기준일시_입력!$N$21:$N$39,IL$5)-IH6,0)),0)</f>
        <v>0</v>
      </c>
      <c r="IM6" s="128">
        <f>IFERROR(IF(AND(IH6&lt;SMALL(기준일시_입력!$J$21:$J$39,IM$5),II6&gt;SMALL(기준일시_입력!$N$21:$N$39,IM$5)),INDEX(기준일시_입력!$AJ$21:$AJ$39,IM$5*2-1),IF(AND(IH6&gt;=SMALL(기준일시_입력!$J$21:$J$39,IM$5),IH6&lt;SMALL(기준일시_입력!$N$21:$N$39,IM$5)),SMALL(기준일시_입력!$N$21:$N$39,IM$5)-IH6,0)),0)</f>
        <v>0</v>
      </c>
      <c r="IN6" s="128">
        <f>IFERROR(IF(AND(IH6&lt;SMALL(기준일시_입력!$J$21:$J$39,IN$5),II6&gt;SMALL(기준일시_입력!$N$21:$N$39,IN$5)),INDEX(기준일시_입력!$AJ$21:$AJ$39,IN$5*2-1),IF(AND(IH6&gt;=SMALL(기준일시_입력!$J$21:$J$39,IN$5),IH6&lt;SMALL(기준일시_입력!$N$21:$N$39,IN$5)),SMALL(기준일시_입력!$N$21:$N$39,IN$5)-IH6,0)),0)</f>
        <v>0</v>
      </c>
      <c r="IO6" s="128">
        <f>IFERROR(IF(AND(IH6&lt;SMALL(기준일시_입력!$J$21:$J$39,IO$5),II6&gt;SMALL(기준일시_입력!$N$21:$N$39,IO$5)),INDEX(기준일시_입력!$AJ$21:$AJ$39,IO$5*2-1),IF(AND(IH6&gt;=SMALL(기준일시_입력!$J$21:$J$39,IO$5),IH6&lt;SMALL(기준일시_입력!$N$21:$N$39,IO$5)),SMALL(기준일시_입력!$N$21:$N$39,IO$5)-IH6,0)),0)</f>
        <v>0</v>
      </c>
      <c r="IP6" s="128">
        <f>IFERROR(IF(AND(IH6&lt;SMALL(기준일시_입력!$J$21:$J$39,IP$5),II6&gt;SMALL(기준일시_입력!$N$21:$N$39,IP$5)),INDEX(기준일시_입력!$AJ$21:$AJ$39,IP$5*2-1),IF(AND(IH6&gt;=SMALL(기준일시_입력!$J$21:$J$39,IP$5),IH6&lt;SMALL(기준일시_입력!$N$21:$N$39,IP$5)),SMALL(기준일시_입력!$N$21:$N$39,IP$5)-IH6,0)),0)</f>
        <v>0</v>
      </c>
      <c r="IQ6" s="128">
        <f>IFERROR(IF(AND(IH6&lt;SMALL(기준일시_입력!$J$21:$J$39,IQ$5),II6&gt;SMALL(기준일시_입력!$N$21:$N$39,IQ$5)),INDEX(기준일시_입력!$AJ$21:$AJ$39,IQ$5*2-1),IF(AND(IH6&gt;=SMALL(기준일시_입력!$J$21:$J$39,IQ$5),IH6&lt;SMALL(기준일시_입력!$N$21:$N$39,IQ$5)),SMALL(기준일시_입력!$N$21:$N$39,IQ$5)-IH6,0)),0)</f>
        <v>0</v>
      </c>
      <c r="IR6" s="128">
        <f>IFERROR(IF(AND(IH6&lt;SMALL(기준일시_입력!$J$21:$J$39,IR$5),II6&gt;SMALL(기준일시_입력!$N$21:$N$39,IR$5)),INDEX(기준일시_입력!$AJ$21:$AJ$39,IR$5*2-1),IF(AND(IH6&gt;=SMALL(기준일시_입력!$J$21:$J$39,IR$5),IH6&lt;SMALL(기준일시_입력!$N$21:$N$39,IR$5)),SMALL(기준일시_입력!$N$21:$N$39,IR$5)-IH6,0)),0)</f>
        <v>0</v>
      </c>
      <c r="IS6" s="128">
        <f>IFERROR(IF(AND(IH6&lt;SMALL(기준일시_입력!$J$21:$J$39,IS$5),II6&gt;SMALL(기준일시_입력!$N$21:$N$39,IS$5)),INDEX(기준일시_입력!$AJ$21:$AJ$39,IS$5*2-1),IF(AND(IH6&gt;=SMALL(기준일시_입력!$J$21:$J$39,IS$5),IH6&lt;SMALL(기준일시_입력!$N$21:$N$39,IS$5)),SMALL(기준일시_입력!$N$21:$N$39,IS$5)-IH6,0)),0)</f>
        <v>0</v>
      </c>
      <c r="IT6" s="125"/>
      <c r="IU6" s="180" t="str">
        <f t="shared" ref="IU6:IU36" si="184">HS6</f>
        <v>1일</v>
      </c>
      <c r="IV6" s="180"/>
      <c r="IW6" s="124" t="str">
        <f t="shared" ref="IW6:IW36" si="185">HU6</f>
        <v>월</v>
      </c>
      <c r="IX6" s="133" t="str">
        <f t="shared" ref="IX6:LB21" si="186">IF($F6="","",$F6)</f>
        <v/>
      </c>
      <c r="IY6" s="184"/>
      <c r="IZ6" s="184"/>
      <c r="JA6" s="184"/>
      <c r="JB6" s="184"/>
      <c r="JC6" s="184"/>
      <c r="JD6" s="184"/>
      <c r="JE6" s="176"/>
      <c r="JF6" s="177"/>
      <c r="JG6" s="129" t="str">
        <f>IF($B6="","",IF(AND(IW$3&lt;&gt;"",$B6-기준일시_입력!$AO$7&lt;=0,IY6="",JB6="",JE6=""),"X",IF(JE6="연차","☆",IF(JE6="월차","★",IF(JE6="병가","♨",IF(JE6="출장","◎",IF(JE6="교육","■",IF(AND(JE6="",IY6&lt;=기준일시_입력!$J$15,JB6&gt;=기준일시_입력!$N$15),"○",IF(AND(JE6="",IY6&lt;&gt;"",IY6&gt;기준일시_입력!$J$15),"▼",IF(AND(JE6="",JB6&lt;&gt;"",JB6&lt;기준일시_입력!$N$15),"△",""))))))))))</f>
        <v/>
      </c>
      <c r="JH6" s="128">
        <f>IFERROR(IF(OR(IY6="",JB6=""),0,IF(AND(JJ6&lt;기준일시_입력!$J$17,JK6&gt;기준일시_입력!$N$17),기준일시_입력!$N$17-기준일시_입력!$J$17,IF(AND(JJ6&gt;=기준일시_입력!$J$17,JK6&gt;기준일시_입력!$N$17),기준일시_입력!$N$17-JJ6,IF(JK6&lt;기준일시_입력!$J$17,0,IF(AND(JJ6&lt;기준일시_입력!$J$17,JK6&lt;=기준일시_입력!$N$17),JK6-기준일시_입력!$J$17,IF(AND(JJ6&gt;=기준일시_입력!$J$17,JK6&lt;=기준일시_입력!$N$17),JK6-JJ6,0)))))),0)</f>
        <v>0</v>
      </c>
      <c r="JI6" s="128">
        <f t="shared" ref="JI6:JI36" si="187">JK6-JJ6-SUM(JL6:JU6)</f>
        <v>0</v>
      </c>
      <c r="JJ6" s="128">
        <f>IF(OR(IY6="",JB6=""),0,IF(IY6&lt;기준일시_입력!$J$15,기준일시_입력!$J$15,IY6))</f>
        <v>0</v>
      </c>
      <c r="JK6" s="128">
        <f t="shared" ref="JK6:JK36" si="188">JB6</f>
        <v>0</v>
      </c>
      <c r="JL6" s="128">
        <f>IFERROR(IF(AND(JJ6&lt;SMALL(기준일시_입력!$J$21:$J$39,JL$5),JK6&gt;SMALL(기준일시_입력!$N$21:$N$39,JL$5)),INDEX(기준일시_입력!$AJ$21:$AJ$39,JL$5*2-1),IF(AND(JJ6&gt;=SMALL(기준일시_입력!$J$21:$J$39,JL$5),JJ6&lt;SMALL(기준일시_입력!$N$21:$N$39,JL$5)),SMALL(기준일시_입력!$N$21:$N$39,JL$5)-JJ6,0)),0)</f>
        <v>0</v>
      </c>
      <c r="JM6" s="128">
        <f>IFERROR(IF(AND(JJ6&lt;SMALL(기준일시_입력!$J$21:$J$39,JM$5),JK6&gt;SMALL(기준일시_입력!$N$21:$N$39,JM$5)),INDEX(기준일시_입력!$AJ$21:$AJ$39,JM$5*2-1),IF(AND(JJ6&gt;=SMALL(기준일시_입력!$J$21:$J$39,JM$5),JJ6&lt;SMALL(기준일시_입력!$N$21:$N$39,JM$5)),SMALL(기준일시_입력!$N$21:$N$39,JM$5)-JJ6,0)),0)</f>
        <v>0</v>
      </c>
      <c r="JN6" s="128">
        <f>IFERROR(IF(AND(JJ6&lt;SMALL(기준일시_입력!$J$21:$J$39,JN$5),JK6&gt;SMALL(기준일시_입력!$N$21:$N$39,JN$5)),INDEX(기준일시_입력!$AJ$21:$AJ$39,JN$5*2-1),IF(AND(JJ6&gt;=SMALL(기준일시_입력!$J$21:$J$39,JN$5),JJ6&lt;SMALL(기준일시_입력!$N$21:$N$39,JN$5)),SMALL(기준일시_입력!$N$21:$N$39,JN$5)-JJ6,0)),0)</f>
        <v>0</v>
      </c>
      <c r="JO6" s="128">
        <f>IFERROR(IF(AND(JJ6&lt;SMALL(기준일시_입력!$J$21:$J$39,JO$5),JK6&gt;SMALL(기준일시_입력!$N$21:$N$39,JO$5)),INDEX(기준일시_입력!$AJ$21:$AJ$39,JO$5*2-1),IF(AND(JJ6&gt;=SMALL(기준일시_입력!$J$21:$J$39,JO$5),JJ6&lt;SMALL(기준일시_입력!$N$21:$N$39,JO$5)),SMALL(기준일시_입력!$N$21:$N$39,JO$5)-JJ6,0)),0)</f>
        <v>0</v>
      </c>
      <c r="JP6" s="128">
        <f>IFERROR(IF(AND(JJ6&lt;SMALL(기준일시_입력!$J$21:$J$39,JP$5),JK6&gt;SMALL(기준일시_입력!$N$21:$N$39,JP$5)),INDEX(기준일시_입력!$AJ$21:$AJ$39,JP$5*2-1),IF(AND(JJ6&gt;=SMALL(기준일시_입력!$J$21:$J$39,JP$5),JJ6&lt;SMALL(기준일시_입력!$N$21:$N$39,JP$5)),SMALL(기준일시_입력!$N$21:$N$39,JP$5)-JJ6,0)),0)</f>
        <v>0</v>
      </c>
      <c r="JQ6" s="128">
        <f>IFERROR(IF(AND(JJ6&lt;SMALL(기준일시_입력!$J$21:$J$39,JQ$5),JK6&gt;SMALL(기준일시_입력!$N$21:$N$39,JQ$5)),INDEX(기준일시_입력!$AJ$21:$AJ$39,JQ$5*2-1),IF(AND(JJ6&gt;=SMALL(기준일시_입력!$J$21:$J$39,JQ$5),JJ6&lt;SMALL(기준일시_입력!$N$21:$N$39,JQ$5)),SMALL(기준일시_입력!$N$21:$N$39,JQ$5)-JJ6,0)),0)</f>
        <v>0</v>
      </c>
      <c r="JR6" s="128">
        <f>IFERROR(IF(AND(JJ6&lt;SMALL(기준일시_입력!$J$21:$J$39,JR$5),JK6&gt;SMALL(기준일시_입력!$N$21:$N$39,JR$5)),INDEX(기준일시_입력!$AJ$21:$AJ$39,JR$5*2-1),IF(AND(JJ6&gt;=SMALL(기준일시_입력!$J$21:$J$39,JR$5),JJ6&lt;SMALL(기준일시_입력!$N$21:$N$39,JR$5)),SMALL(기준일시_입력!$N$21:$N$39,JR$5)-JJ6,0)),0)</f>
        <v>0</v>
      </c>
      <c r="JS6" s="128">
        <f>IFERROR(IF(AND(JJ6&lt;SMALL(기준일시_입력!$J$21:$J$39,JS$5),JK6&gt;SMALL(기준일시_입력!$N$21:$N$39,JS$5)),INDEX(기준일시_입력!$AJ$21:$AJ$39,JS$5*2-1),IF(AND(JJ6&gt;=SMALL(기준일시_입력!$J$21:$J$39,JS$5),JJ6&lt;SMALL(기준일시_입력!$N$21:$N$39,JS$5)),SMALL(기준일시_입력!$N$21:$N$39,JS$5)-JJ6,0)),0)</f>
        <v>0</v>
      </c>
      <c r="JT6" s="128">
        <f>IFERROR(IF(AND(JJ6&lt;SMALL(기준일시_입력!$J$21:$J$39,JT$5),JK6&gt;SMALL(기준일시_입력!$N$21:$N$39,JT$5)),INDEX(기준일시_입력!$AJ$21:$AJ$39,JT$5*2-1),IF(AND(JJ6&gt;=SMALL(기준일시_입력!$J$21:$J$39,JT$5),JJ6&lt;SMALL(기준일시_입력!$N$21:$N$39,JT$5)),SMALL(기준일시_입력!$N$21:$N$39,JT$5)-JJ6,0)),0)</f>
        <v>0</v>
      </c>
      <c r="JU6" s="128">
        <f>IFERROR(IF(AND(JJ6&lt;SMALL(기준일시_입력!$J$21:$J$39,JU$5),JK6&gt;SMALL(기준일시_입력!$N$21:$N$39,JU$5)),INDEX(기준일시_입력!$AJ$21:$AJ$39,JU$5*2-1),IF(AND(JJ6&gt;=SMALL(기준일시_입력!$J$21:$J$39,JU$5),JJ6&lt;SMALL(기준일시_입력!$N$21:$N$39,JU$5)),SMALL(기준일시_입력!$N$21:$N$39,JU$5)-JJ6,0)),0)</f>
        <v>0</v>
      </c>
      <c r="JV6" s="125"/>
      <c r="JW6" s="180" t="str">
        <f t="shared" ref="JW6:JW36" si="189">IU6</f>
        <v>1일</v>
      </c>
      <c r="JX6" s="180"/>
      <c r="JY6" s="124" t="str">
        <f t="shared" ref="JY6:JY36" si="190">IW6</f>
        <v>월</v>
      </c>
      <c r="JZ6" s="133" t="str">
        <f t="shared" ref="JZ6" si="191">IF($F6="","",$F6)</f>
        <v/>
      </c>
      <c r="KA6" s="184"/>
      <c r="KB6" s="184"/>
      <c r="KC6" s="184"/>
      <c r="KD6" s="184"/>
      <c r="KE6" s="184"/>
      <c r="KF6" s="184"/>
      <c r="KG6" s="176"/>
      <c r="KH6" s="177"/>
      <c r="KI6" s="129" t="str">
        <f>IF($B6="","",IF(AND(JY$3&lt;&gt;"",$B6-기준일시_입력!$AO$7&lt;=0,KA6="",KD6="",KG6=""),"X",IF(KG6="연차","☆",IF(KG6="월차","★",IF(KG6="병가","♨",IF(KG6="출장","◎",IF(KG6="교육","■",IF(AND(KG6="",KA6&lt;=기준일시_입력!$J$15,KD6&gt;=기준일시_입력!$N$15),"○",IF(AND(KG6="",KA6&lt;&gt;"",KA6&gt;기준일시_입력!$J$15),"▼",IF(AND(KG6="",KD6&lt;&gt;"",KD6&lt;기준일시_입력!$N$15),"△",""))))))))))</f>
        <v/>
      </c>
      <c r="KJ6" s="128">
        <f>IFERROR(IF(OR(KA6="",KD6=""),0,IF(AND(KL6&lt;기준일시_입력!$J$17,KM6&gt;기준일시_입력!$N$17),기준일시_입력!$N$17-기준일시_입력!$J$17,IF(AND(KL6&gt;=기준일시_입력!$J$17,KM6&gt;기준일시_입력!$N$17),기준일시_입력!$N$17-KL6,IF(KM6&lt;기준일시_입력!$J$17,0,IF(AND(KL6&lt;기준일시_입력!$J$17,KM6&lt;=기준일시_입력!$N$17),KM6-기준일시_입력!$J$17,IF(AND(KL6&gt;=기준일시_입력!$J$17,KM6&lt;=기준일시_입력!$N$17),KM6-KL6,0)))))),0)</f>
        <v>0</v>
      </c>
      <c r="KK6" s="128">
        <f t="shared" ref="KK6:KK36" si="192">KM6-KL6-SUM(KN6:KW6)</f>
        <v>0</v>
      </c>
      <c r="KL6" s="128">
        <f>IF(OR(KA6="",KD6=""),0,IF(KA6&lt;기준일시_입력!$J$15,기준일시_입력!$J$15,KA6))</f>
        <v>0</v>
      </c>
      <c r="KM6" s="128">
        <f t="shared" ref="KM6:KM36" si="193">KD6</f>
        <v>0</v>
      </c>
      <c r="KN6" s="128">
        <f>IFERROR(IF(AND(KL6&lt;SMALL(기준일시_입력!$J$21:$J$39,KN$5),KM6&gt;SMALL(기준일시_입력!$N$21:$N$39,KN$5)),INDEX(기준일시_입력!$AJ$21:$AJ$39,KN$5*2-1),IF(AND(KL6&gt;=SMALL(기준일시_입력!$J$21:$J$39,KN$5),KL6&lt;SMALL(기준일시_입력!$N$21:$N$39,KN$5)),SMALL(기준일시_입력!$N$21:$N$39,KN$5)-KL6,0)),0)</f>
        <v>0</v>
      </c>
      <c r="KO6" s="128">
        <f>IFERROR(IF(AND(KL6&lt;SMALL(기준일시_입력!$J$21:$J$39,KO$5),KM6&gt;SMALL(기준일시_입력!$N$21:$N$39,KO$5)),INDEX(기준일시_입력!$AJ$21:$AJ$39,KO$5*2-1),IF(AND(KL6&gt;=SMALL(기준일시_입력!$J$21:$J$39,KO$5),KL6&lt;SMALL(기준일시_입력!$N$21:$N$39,KO$5)),SMALL(기준일시_입력!$N$21:$N$39,KO$5)-KL6,0)),0)</f>
        <v>0</v>
      </c>
      <c r="KP6" s="128">
        <f>IFERROR(IF(AND(KL6&lt;SMALL(기준일시_입력!$J$21:$J$39,KP$5),KM6&gt;SMALL(기준일시_입력!$N$21:$N$39,KP$5)),INDEX(기준일시_입력!$AJ$21:$AJ$39,KP$5*2-1),IF(AND(KL6&gt;=SMALL(기준일시_입력!$J$21:$J$39,KP$5),KL6&lt;SMALL(기준일시_입력!$N$21:$N$39,KP$5)),SMALL(기준일시_입력!$N$21:$N$39,KP$5)-KL6,0)),0)</f>
        <v>0</v>
      </c>
      <c r="KQ6" s="128">
        <f>IFERROR(IF(AND(KL6&lt;SMALL(기준일시_입력!$J$21:$J$39,KQ$5),KM6&gt;SMALL(기준일시_입력!$N$21:$N$39,KQ$5)),INDEX(기준일시_입력!$AJ$21:$AJ$39,KQ$5*2-1),IF(AND(KL6&gt;=SMALL(기준일시_입력!$J$21:$J$39,KQ$5),KL6&lt;SMALL(기준일시_입력!$N$21:$N$39,KQ$5)),SMALL(기준일시_입력!$N$21:$N$39,KQ$5)-KL6,0)),0)</f>
        <v>0</v>
      </c>
      <c r="KR6" s="128">
        <f>IFERROR(IF(AND(KL6&lt;SMALL(기준일시_입력!$J$21:$J$39,KR$5),KM6&gt;SMALL(기준일시_입력!$N$21:$N$39,KR$5)),INDEX(기준일시_입력!$AJ$21:$AJ$39,KR$5*2-1),IF(AND(KL6&gt;=SMALL(기준일시_입력!$J$21:$J$39,KR$5),KL6&lt;SMALL(기준일시_입력!$N$21:$N$39,KR$5)),SMALL(기준일시_입력!$N$21:$N$39,KR$5)-KL6,0)),0)</f>
        <v>0</v>
      </c>
      <c r="KS6" s="128">
        <f>IFERROR(IF(AND(KL6&lt;SMALL(기준일시_입력!$J$21:$J$39,KS$5),KM6&gt;SMALL(기준일시_입력!$N$21:$N$39,KS$5)),INDEX(기준일시_입력!$AJ$21:$AJ$39,KS$5*2-1),IF(AND(KL6&gt;=SMALL(기준일시_입력!$J$21:$J$39,KS$5),KL6&lt;SMALL(기준일시_입력!$N$21:$N$39,KS$5)),SMALL(기준일시_입력!$N$21:$N$39,KS$5)-KL6,0)),0)</f>
        <v>0</v>
      </c>
      <c r="KT6" s="128">
        <f>IFERROR(IF(AND(KL6&lt;SMALL(기준일시_입력!$J$21:$J$39,KT$5),KM6&gt;SMALL(기준일시_입력!$N$21:$N$39,KT$5)),INDEX(기준일시_입력!$AJ$21:$AJ$39,KT$5*2-1),IF(AND(KL6&gt;=SMALL(기준일시_입력!$J$21:$J$39,KT$5),KL6&lt;SMALL(기준일시_입력!$N$21:$N$39,KT$5)),SMALL(기준일시_입력!$N$21:$N$39,KT$5)-KL6,0)),0)</f>
        <v>0</v>
      </c>
      <c r="KU6" s="128">
        <f>IFERROR(IF(AND(KL6&lt;SMALL(기준일시_입력!$J$21:$J$39,KU$5),KM6&gt;SMALL(기준일시_입력!$N$21:$N$39,KU$5)),INDEX(기준일시_입력!$AJ$21:$AJ$39,KU$5*2-1),IF(AND(KL6&gt;=SMALL(기준일시_입력!$J$21:$J$39,KU$5),KL6&lt;SMALL(기준일시_입력!$N$21:$N$39,KU$5)),SMALL(기준일시_입력!$N$21:$N$39,KU$5)-KL6,0)),0)</f>
        <v>0</v>
      </c>
      <c r="KV6" s="128">
        <f>IFERROR(IF(AND(KL6&lt;SMALL(기준일시_입력!$J$21:$J$39,KV$5),KM6&gt;SMALL(기준일시_입력!$N$21:$N$39,KV$5)),INDEX(기준일시_입력!$AJ$21:$AJ$39,KV$5*2-1),IF(AND(KL6&gt;=SMALL(기준일시_입력!$J$21:$J$39,KV$5),KL6&lt;SMALL(기준일시_입력!$N$21:$N$39,KV$5)),SMALL(기준일시_입력!$N$21:$N$39,KV$5)-KL6,0)),0)</f>
        <v>0</v>
      </c>
      <c r="KW6" s="128">
        <f>IFERROR(IF(AND(KL6&lt;SMALL(기준일시_입력!$J$21:$J$39,KW$5),KM6&gt;SMALL(기준일시_입력!$N$21:$N$39,KW$5)),INDEX(기준일시_입력!$AJ$21:$AJ$39,KW$5*2-1),IF(AND(KL6&gt;=SMALL(기준일시_입력!$J$21:$J$39,KW$5),KL6&lt;SMALL(기준일시_입력!$N$21:$N$39,KW$5)),SMALL(기준일시_입력!$N$21:$N$39,KW$5)-KL6,0)),0)</f>
        <v>0</v>
      </c>
      <c r="KX6" s="125"/>
      <c r="KY6" s="180" t="str">
        <f t="shared" ref="KY6:KY36" si="194">JW6</f>
        <v>1일</v>
      </c>
      <c r="KZ6" s="180"/>
      <c r="LA6" s="124" t="str">
        <f t="shared" ref="LA6:LA36" si="195">JY6</f>
        <v>월</v>
      </c>
      <c r="LB6" s="133" t="str">
        <f t="shared" ref="LB6" si="196">IF($F6="","",$F6)</f>
        <v/>
      </c>
      <c r="LC6" s="184"/>
      <c r="LD6" s="184"/>
      <c r="LE6" s="184"/>
      <c r="LF6" s="184"/>
      <c r="LG6" s="184"/>
      <c r="LH6" s="184"/>
      <c r="LI6" s="176"/>
      <c r="LJ6" s="177"/>
      <c r="LK6" s="129" t="str">
        <f>IF($B6="","",IF(AND(LA$3&lt;&gt;"",$B6-기준일시_입력!$AO$7&lt;=0,LC6="",LF6="",LI6=""),"X",IF(LI6="연차","☆",IF(LI6="월차","★",IF(LI6="병가","♨",IF(LI6="출장","◎",IF(LI6="교육","■",IF(AND(LI6="",LC6&lt;=기준일시_입력!$J$15,LF6&gt;=기준일시_입력!$N$15),"○",IF(AND(LI6="",LC6&lt;&gt;"",LC6&gt;기준일시_입력!$J$15),"▼",IF(AND(LI6="",LF6&lt;&gt;"",LF6&lt;기준일시_입력!$N$15),"△",""))))))))))</f>
        <v/>
      </c>
      <c r="LL6" s="128">
        <f>IFERROR(IF(OR(LC6="",LF6=""),0,IF(AND(LN6&lt;기준일시_입력!$J$17,LO6&gt;기준일시_입력!$N$17),기준일시_입력!$N$17-기준일시_입력!$J$17,IF(AND(LN6&gt;=기준일시_입력!$J$17,LO6&gt;기준일시_입력!$N$17),기준일시_입력!$N$17-LN6,IF(LO6&lt;기준일시_입력!$J$17,0,IF(AND(LN6&lt;기준일시_입력!$J$17,LO6&lt;=기준일시_입력!$N$17),LO6-기준일시_입력!$J$17,IF(AND(LN6&gt;=기준일시_입력!$J$17,LO6&lt;=기준일시_입력!$N$17),LO6-LN6,0)))))),0)</f>
        <v>0</v>
      </c>
      <c r="LM6" s="128">
        <f t="shared" ref="LM6:LM36" si="197">LO6-LN6-SUM(LP6:LY6)</f>
        <v>0</v>
      </c>
      <c r="LN6" s="128">
        <f>IF(OR(LC6="",LF6=""),0,IF(LC6&lt;기준일시_입력!$J$15,기준일시_입력!$J$15,LC6))</f>
        <v>0</v>
      </c>
      <c r="LO6" s="128">
        <f t="shared" ref="LO6:LO36" si="198">LF6</f>
        <v>0</v>
      </c>
      <c r="LP6" s="128">
        <f>IFERROR(IF(AND(LN6&lt;SMALL(기준일시_입력!$J$21:$J$39,LP$5),LO6&gt;SMALL(기준일시_입력!$N$21:$N$39,LP$5)),INDEX(기준일시_입력!$AJ$21:$AJ$39,LP$5*2-1),IF(AND(LN6&gt;=SMALL(기준일시_입력!$J$21:$J$39,LP$5),LN6&lt;SMALL(기준일시_입력!$N$21:$N$39,LP$5)),SMALL(기준일시_입력!$N$21:$N$39,LP$5)-LN6,0)),0)</f>
        <v>0</v>
      </c>
      <c r="LQ6" s="128">
        <f>IFERROR(IF(AND(LN6&lt;SMALL(기준일시_입력!$J$21:$J$39,LQ$5),LO6&gt;SMALL(기준일시_입력!$N$21:$N$39,LQ$5)),INDEX(기준일시_입력!$AJ$21:$AJ$39,LQ$5*2-1),IF(AND(LN6&gt;=SMALL(기준일시_입력!$J$21:$J$39,LQ$5),LN6&lt;SMALL(기준일시_입력!$N$21:$N$39,LQ$5)),SMALL(기준일시_입력!$N$21:$N$39,LQ$5)-LN6,0)),0)</f>
        <v>0</v>
      </c>
      <c r="LR6" s="128">
        <f>IFERROR(IF(AND(LN6&lt;SMALL(기준일시_입력!$J$21:$J$39,LR$5),LO6&gt;SMALL(기준일시_입력!$N$21:$N$39,LR$5)),INDEX(기준일시_입력!$AJ$21:$AJ$39,LR$5*2-1),IF(AND(LN6&gt;=SMALL(기준일시_입력!$J$21:$J$39,LR$5),LN6&lt;SMALL(기준일시_입력!$N$21:$N$39,LR$5)),SMALL(기준일시_입력!$N$21:$N$39,LR$5)-LN6,0)),0)</f>
        <v>0</v>
      </c>
      <c r="LS6" s="128">
        <f>IFERROR(IF(AND(LN6&lt;SMALL(기준일시_입력!$J$21:$J$39,LS$5),LO6&gt;SMALL(기준일시_입력!$N$21:$N$39,LS$5)),INDEX(기준일시_입력!$AJ$21:$AJ$39,LS$5*2-1),IF(AND(LN6&gt;=SMALL(기준일시_입력!$J$21:$J$39,LS$5),LN6&lt;SMALL(기준일시_입력!$N$21:$N$39,LS$5)),SMALL(기준일시_입력!$N$21:$N$39,LS$5)-LN6,0)),0)</f>
        <v>0</v>
      </c>
      <c r="LT6" s="128">
        <f>IFERROR(IF(AND(LN6&lt;SMALL(기준일시_입력!$J$21:$J$39,LT$5),LO6&gt;SMALL(기준일시_입력!$N$21:$N$39,LT$5)),INDEX(기준일시_입력!$AJ$21:$AJ$39,LT$5*2-1),IF(AND(LN6&gt;=SMALL(기준일시_입력!$J$21:$J$39,LT$5),LN6&lt;SMALL(기준일시_입력!$N$21:$N$39,LT$5)),SMALL(기준일시_입력!$N$21:$N$39,LT$5)-LN6,0)),0)</f>
        <v>0</v>
      </c>
      <c r="LU6" s="128">
        <f>IFERROR(IF(AND(LN6&lt;SMALL(기준일시_입력!$J$21:$J$39,LU$5),LO6&gt;SMALL(기준일시_입력!$N$21:$N$39,LU$5)),INDEX(기준일시_입력!$AJ$21:$AJ$39,LU$5*2-1),IF(AND(LN6&gt;=SMALL(기준일시_입력!$J$21:$J$39,LU$5),LN6&lt;SMALL(기준일시_입력!$N$21:$N$39,LU$5)),SMALL(기준일시_입력!$N$21:$N$39,LU$5)-LN6,0)),0)</f>
        <v>0</v>
      </c>
      <c r="LV6" s="128">
        <f>IFERROR(IF(AND(LN6&lt;SMALL(기준일시_입력!$J$21:$J$39,LV$5),LO6&gt;SMALL(기준일시_입력!$N$21:$N$39,LV$5)),INDEX(기준일시_입력!$AJ$21:$AJ$39,LV$5*2-1),IF(AND(LN6&gt;=SMALL(기준일시_입력!$J$21:$J$39,LV$5),LN6&lt;SMALL(기준일시_입력!$N$21:$N$39,LV$5)),SMALL(기준일시_입력!$N$21:$N$39,LV$5)-LN6,0)),0)</f>
        <v>0</v>
      </c>
      <c r="LW6" s="128">
        <f>IFERROR(IF(AND(LN6&lt;SMALL(기준일시_입력!$J$21:$J$39,LW$5),LO6&gt;SMALL(기준일시_입력!$N$21:$N$39,LW$5)),INDEX(기준일시_입력!$AJ$21:$AJ$39,LW$5*2-1),IF(AND(LN6&gt;=SMALL(기준일시_입력!$J$21:$J$39,LW$5),LN6&lt;SMALL(기준일시_입력!$N$21:$N$39,LW$5)),SMALL(기준일시_입력!$N$21:$N$39,LW$5)-LN6,0)),0)</f>
        <v>0</v>
      </c>
      <c r="LX6" s="128">
        <f>IFERROR(IF(AND(LN6&lt;SMALL(기준일시_입력!$J$21:$J$39,LX$5),LO6&gt;SMALL(기준일시_입력!$N$21:$N$39,LX$5)),INDEX(기준일시_입력!$AJ$21:$AJ$39,LX$5*2-1),IF(AND(LN6&gt;=SMALL(기준일시_입력!$J$21:$J$39,LX$5),LN6&lt;SMALL(기준일시_입력!$N$21:$N$39,LX$5)),SMALL(기준일시_입력!$N$21:$N$39,LX$5)-LN6,0)),0)</f>
        <v>0</v>
      </c>
      <c r="LY6" s="128">
        <f>IFERROR(IF(AND(LN6&lt;SMALL(기준일시_입력!$J$21:$J$39,LY$5),LO6&gt;SMALL(기준일시_입력!$N$21:$N$39,LY$5)),INDEX(기준일시_입력!$AJ$21:$AJ$39,LY$5*2-1),IF(AND(LN6&gt;=SMALL(기준일시_입력!$J$21:$J$39,LY$5),LN6&lt;SMALL(기준일시_입력!$N$21:$N$39,LY$5)),SMALL(기준일시_입력!$N$21:$N$39,LY$5)-LN6,0)),0)</f>
        <v>0</v>
      </c>
      <c r="LZ6" s="125"/>
      <c r="MA6" s="180" t="str">
        <f t="shared" ref="MA6:MA36" si="199">KY6</f>
        <v>1일</v>
      </c>
      <c r="MB6" s="180"/>
      <c r="MC6" s="124" t="str">
        <f t="shared" ref="MC6:MC36" si="200">LA6</f>
        <v>월</v>
      </c>
      <c r="MD6" s="133" t="str">
        <f t="shared" ref="MD6:OH21" si="201">IF($F6="","",$F6)</f>
        <v/>
      </c>
      <c r="ME6" s="184"/>
      <c r="MF6" s="184"/>
      <c r="MG6" s="184"/>
      <c r="MH6" s="184"/>
      <c r="MI6" s="184"/>
      <c r="MJ6" s="184"/>
      <c r="MK6" s="176"/>
      <c r="ML6" s="177"/>
      <c r="MM6" s="129" t="str">
        <f>IF($B6="","",IF(AND(MC$3&lt;&gt;"",$B6-기준일시_입력!$AO$7&lt;=0,ME6="",MH6="",MK6=""),"X",IF(MK6="연차","☆",IF(MK6="월차","★",IF(MK6="병가","♨",IF(MK6="출장","◎",IF(MK6="교육","■",IF(AND(MK6="",ME6&lt;=기준일시_입력!$J$15,MH6&gt;=기준일시_입력!$N$15),"○",IF(AND(MK6="",ME6&lt;&gt;"",ME6&gt;기준일시_입력!$J$15),"▼",IF(AND(MK6="",MH6&lt;&gt;"",MH6&lt;기준일시_입력!$N$15),"△",""))))))))))</f>
        <v/>
      </c>
      <c r="MN6" s="128">
        <f>IFERROR(IF(OR(ME6="",MH6=""),0,IF(AND(MP6&lt;기준일시_입력!$J$17,MQ6&gt;기준일시_입력!$N$17),기준일시_입력!$N$17-기준일시_입력!$J$17,IF(AND(MP6&gt;=기준일시_입력!$J$17,MQ6&gt;기준일시_입력!$N$17),기준일시_입력!$N$17-MP6,IF(MQ6&lt;기준일시_입력!$J$17,0,IF(AND(MP6&lt;기준일시_입력!$J$17,MQ6&lt;=기준일시_입력!$N$17),MQ6-기준일시_입력!$J$17,IF(AND(MP6&gt;=기준일시_입력!$J$17,MQ6&lt;=기준일시_입력!$N$17),MQ6-MP6,0)))))),0)</f>
        <v>0</v>
      </c>
      <c r="MO6" s="128">
        <f t="shared" ref="MO6:MO36" si="202">MQ6-MP6-SUM(MR6:NA6)</f>
        <v>0</v>
      </c>
      <c r="MP6" s="128">
        <f>IF(OR(ME6="",MH6=""),0,IF(ME6&lt;기준일시_입력!$J$15,기준일시_입력!$J$15,ME6))</f>
        <v>0</v>
      </c>
      <c r="MQ6" s="128">
        <f t="shared" ref="MQ6:MQ36" si="203">MH6</f>
        <v>0</v>
      </c>
      <c r="MR6" s="128">
        <f>IFERROR(IF(AND(MP6&lt;SMALL(기준일시_입력!$J$21:$J$39,MR$5),MQ6&gt;SMALL(기준일시_입력!$N$21:$N$39,MR$5)),INDEX(기준일시_입력!$AJ$21:$AJ$39,MR$5*2-1),IF(AND(MP6&gt;=SMALL(기준일시_입력!$J$21:$J$39,MR$5),MP6&lt;SMALL(기준일시_입력!$N$21:$N$39,MR$5)),SMALL(기준일시_입력!$N$21:$N$39,MR$5)-MP6,0)),0)</f>
        <v>0</v>
      </c>
      <c r="MS6" s="128">
        <f>IFERROR(IF(AND(MP6&lt;SMALL(기준일시_입력!$J$21:$J$39,MS$5),MQ6&gt;SMALL(기준일시_입력!$N$21:$N$39,MS$5)),INDEX(기준일시_입력!$AJ$21:$AJ$39,MS$5*2-1),IF(AND(MP6&gt;=SMALL(기준일시_입력!$J$21:$J$39,MS$5),MP6&lt;SMALL(기준일시_입력!$N$21:$N$39,MS$5)),SMALL(기준일시_입력!$N$21:$N$39,MS$5)-MP6,0)),0)</f>
        <v>0</v>
      </c>
      <c r="MT6" s="128">
        <f>IFERROR(IF(AND(MP6&lt;SMALL(기준일시_입력!$J$21:$J$39,MT$5),MQ6&gt;SMALL(기준일시_입력!$N$21:$N$39,MT$5)),INDEX(기준일시_입력!$AJ$21:$AJ$39,MT$5*2-1),IF(AND(MP6&gt;=SMALL(기준일시_입력!$J$21:$J$39,MT$5),MP6&lt;SMALL(기준일시_입력!$N$21:$N$39,MT$5)),SMALL(기준일시_입력!$N$21:$N$39,MT$5)-MP6,0)),0)</f>
        <v>0</v>
      </c>
      <c r="MU6" s="128">
        <f>IFERROR(IF(AND(MP6&lt;SMALL(기준일시_입력!$J$21:$J$39,MU$5),MQ6&gt;SMALL(기준일시_입력!$N$21:$N$39,MU$5)),INDEX(기준일시_입력!$AJ$21:$AJ$39,MU$5*2-1),IF(AND(MP6&gt;=SMALL(기준일시_입력!$J$21:$J$39,MU$5),MP6&lt;SMALL(기준일시_입력!$N$21:$N$39,MU$5)),SMALL(기준일시_입력!$N$21:$N$39,MU$5)-MP6,0)),0)</f>
        <v>0</v>
      </c>
      <c r="MV6" s="128">
        <f>IFERROR(IF(AND(MP6&lt;SMALL(기준일시_입력!$J$21:$J$39,MV$5),MQ6&gt;SMALL(기준일시_입력!$N$21:$N$39,MV$5)),INDEX(기준일시_입력!$AJ$21:$AJ$39,MV$5*2-1),IF(AND(MP6&gt;=SMALL(기준일시_입력!$J$21:$J$39,MV$5),MP6&lt;SMALL(기준일시_입력!$N$21:$N$39,MV$5)),SMALL(기준일시_입력!$N$21:$N$39,MV$5)-MP6,0)),0)</f>
        <v>0</v>
      </c>
      <c r="MW6" s="128">
        <f>IFERROR(IF(AND(MP6&lt;SMALL(기준일시_입력!$J$21:$J$39,MW$5),MQ6&gt;SMALL(기준일시_입력!$N$21:$N$39,MW$5)),INDEX(기준일시_입력!$AJ$21:$AJ$39,MW$5*2-1),IF(AND(MP6&gt;=SMALL(기준일시_입력!$J$21:$J$39,MW$5),MP6&lt;SMALL(기준일시_입력!$N$21:$N$39,MW$5)),SMALL(기준일시_입력!$N$21:$N$39,MW$5)-MP6,0)),0)</f>
        <v>0</v>
      </c>
      <c r="MX6" s="128">
        <f>IFERROR(IF(AND(MP6&lt;SMALL(기준일시_입력!$J$21:$J$39,MX$5),MQ6&gt;SMALL(기준일시_입력!$N$21:$N$39,MX$5)),INDEX(기준일시_입력!$AJ$21:$AJ$39,MX$5*2-1),IF(AND(MP6&gt;=SMALL(기준일시_입력!$J$21:$J$39,MX$5),MP6&lt;SMALL(기준일시_입력!$N$21:$N$39,MX$5)),SMALL(기준일시_입력!$N$21:$N$39,MX$5)-MP6,0)),0)</f>
        <v>0</v>
      </c>
      <c r="MY6" s="128">
        <f>IFERROR(IF(AND(MP6&lt;SMALL(기준일시_입력!$J$21:$J$39,MY$5),MQ6&gt;SMALL(기준일시_입력!$N$21:$N$39,MY$5)),INDEX(기준일시_입력!$AJ$21:$AJ$39,MY$5*2-1),IF(AND(MP6&gt;=SMALL(기준일시_입력!$J$21:$J$39,MY$5),MP6&lt;SMALL(기준일시_입력!$N$21:$N$39,MY$5)),SMALL(기준일시_입력!$N$21:$N$39,MY$5)-MP6,0)),0)</f>
        <v>0</v>
      </c>
      <c r="MZ6" s="128">
        <f>IFERROR(IF(AND(MP6&lt;SMALL(기준일시_입력!$J$21:$J$39,MZ$5),MQ6&gt;SMALL(기준일시_입력!$N$21:$N$39,MZ$5)),INDEX(기준일시_입력!$AJ$21:$AJ$39,MZ$5*2-1),IF(AND(MP6&gt;=SMALL(기준일시_입력!$J$21:$J$39,MZ$5),MP6&lt;SMALL(기준일시_입력!$N$21:$N$39,MZ$5)),SMALL(기준일시_입력!$N$21:$N$39,MZ$5)-MP6,0)),0)</f>
        <v>0</v>
      </c>
      <c r="NA6" s="128">
        <f>IFERROR(IF(AND(MP6&lt;SMALL(기준일시_입력!$J$21:$J$39,NA$5),MQ6&gt;SMALL(기준일시_입력!$N$21:$N$39,NA$5)),INDEX(기준일시_입력!$AJ$21:$AJ$39,NA$5*2-1),IF(AND(MP6&gt;=SMALL(기준일시_입력!$J$21:$J$39,NA$5),MP6&lt;SMALL(기준일시_입력!$N$21:$N$39,NA$5)),SMALL(기준일시_입력!$N$21:$N$39,NA$5)-MP6,0)),0)</f>
        <v>0</v>
      </c>
      <c r="NB6" s="125"/>
      <c r="NC6" s="180" t="str">
        <f t="shared" ref="NC6:NC36" si="204">MA6</f>
        <v>1일</v>
      </c>
      <c r="ND6" s="180"/>
      <c r="NE6" s="124" t="str">
        <f t="shared" ref="NE6:NE36" si="205">MC6</f>
        <v>월</v>
      </c>
      <c r="NF6" s="133" t="str">
        <f t="shared" ref="NF6" si="206">IF($F6="","",$F6)</f>
        <v/>
      </c>
      <c r="NG6" s="184"/>
      <c r="NH6" s="184"/>
      <c r="NI6" s="184"/>
      <c r="NJ6" s="184"/>
      <c r="NK6" s="184"/>
      <c r="NL6" s="184"/>
      <c r="NM6" s="176"/>
      <c r="NN6" s="177"/>
      <c r="NO6" s="129" t="str">
        <f>IF($B6="","",IF(AND(NE$3&lt;&gt;"",$B6-기준일시_입력!$AO$7&lt;=0,NG6="",NJ6="",NM6=""),"X",IF(NM6="연차","☆",IF(NM6="월차","★",IF(NM6="병가","♨",IF(NM6="출장","◎",IF(NM6="교육","■",IF(AND(NM6="",NG6&lt;=기준일시_입력!$J$15,NJ6&gt;=기준일시_입력!$N$15),"○",IF(AND(NM6="",NG6&lt;&gt;"",NG6&gt;기준일시_입력!$J$15),"▼",IF(AND(NM6="",NJ6&lt;&gt;"",NJ6&lt;기준일시_입력!$N$15),"△",""))))))))))</f>
        <v/>
      </c>
      <c r="NP6" s="128">
        <f>IFERROR(IF(OR(NG6="",NJ6=""),0,IF(AND(NR6&lt;기준일시_입력!$J$17,NS6&gt;기준일시_입력!$N$17),기준일시_입력!$N$17-기준일시_입력!$J$17,IF(AND(NR6&gt;=기준일시_입력!$J$17,NS6&gt;기준일시_입력!$N$17),기준일시_입력!$N$17-NR6,IF(NS6&lt;기준일시_입력!$J$17,0,IF(AND(NR6&lt;기준일시_입력!$J$17,NS6&lt;=기준일시_입력!$N$17),NS6-기준일시_입력!$J$17,IF(AND(NR6&gt;=기준일시_입력!$J$17,NS6&lt;=기준일시_입력!$N$17),NS6-NR6,0)))))),0)</f>
        <v>0</v>
      </c>
      <c r="NQ6" s="128">
        <f t="shared" ref="NQ6:NQ36" si="207">NS6-NR6-SUM(NT6:OC6)</f>
        <v>0</v>
      </c>
      <c r="NR6" s="128">
        <f>IF(OR(NG6="",NJ6=""),0,IF(NG6&lt;기준일시_입력!$J$15,기준일시_입력!$J$15,NG6))</f>
        <v>0</v>
      </c>
      <c r="NS6" s="128">
        <f t="shared" ref="NS6:NS36" si="208">NJ6</f>
        <v>0</v>
      </c>
      <c r="NT6" s="128">
        <f>IFERROR(IF(AND(NR6&lt;SMALL(기준일시_입력!$J$21:$J$39,NT$5),NS6&gt;SMALL(기준일시_입력!$N$21:$N$39,NT$5)),INDEX(기준일시_입력!$AJ$21:$AJ$39,NT$5*2-1),IF(AND(NR6&gt;=SMALL(기준일시_입력!$J$21:$J$39,NT$5),NR6&lt;SMALL(기준일시_입력!$N$21:$N$39,NT$5)),SMALL(기준일시_입력!$N$21:$N$39,NT$5)-NR6,0)),0)</f>
        <v>0</v>
      </c>
      <c r="NU6" s="128">
        <f>IFERROR(IF(AND(NR6&lt;SMALL(기준일시_입력!$J$21:$J$39,NU$5),NS6&gt;SMALL(기준일시_입력!$N$21:$N$39,NU$5)),INDEX(기준일시_입력!$AJ$21:$AJ$39,NU$5*2-1),IF(AND(NR6&gt;=SMALL(기준일시_입력!$J$21:$J$39,NU$5),NR6&lt;SMALL(기준일시_입력!$N$21:$N$39,NU$5)),SMALL(기준일시_입력!$N$21:$N$39,NU$5)-NR6,0)),0)</f>
        <v>0</v>
      </c>
      <c r="NV6" s="128">
        <f>IFERROR(IF(AND(NR6&lt;SMALL(기준일시_입력!$J$21:$J$39,NV$5),NS6&gt;SMALL(기준일시_입력!$N$21:$N$39,NV$5)),INDEX(기준일시_입력!$AJ$21:$AJ$39,NV$5*2-1),IF(AND(NR6&gt;=SMALL(기준일시_입력!$J$21:$J$39,NV$5),NR6&lt;SMALL(기준일시_입력!$N$21:$N$39,NV$5)),SMALL(기준일시_입력!$N$21:$N$39,NV$5)-NR6,0)),0)</f>
        <v>0</v>
      </c>
      <c r="NW6" s="128">
        <f>IFERROR(IF(AND(NR6&lt;SMALL(기준일시_입력!$J$21:$J$39,NW$5),NS6&gt;SMALL(기준일시_입력!$N$21:$N$39,NW$5)),INDEX(기준일시_입력!$AJ$21:$AJ$39,NW$5*2-1),IF(AND(NR6&gt;=SMALL(기준일시_입력!$J$21:$J$39,NW$5),NR6&lt;SMALL(기준일시_입력!$N$21:$N$39,NW$5)),SMALL(기준일시_입력!$N$21:$N$39,NW$5)-NR6,0)),0)</f>
        <v>0</v>
      </c>
      <c r="NX6" s="128">
        <f>IFERROR(IF(AND(NR6&lt;SMALL(기준일시_입력!$J$21:$J$39,NX$5),NS6&gt;SMALL(기준일시_입력!$N$21:$N$39,NX$5)),INDEX(기준일시_입력!$AJ$21:$AJ$39,NX$5*2-1),IF(AND(NR6&gt;=SMALL(기준일시_입력!$J$21:$J$39,NX$5),NR6&lt;SMALL(기준일시_입력!$N$21:$N$39,NX$5)),SMALL(기준일시_입력!$N$21:$N$39,NX$5)-NR6,0)),0)</f>
        <v>0</v>
      </c>
      <c r="NY6" s="128">
        <f>IFERROR(IF(AND(NR6&lt;SMALL(기준일시_입력!$J$21:$J$39,NY$5),NS6&gt;SMALL(기준일시_입력!$N$21:$N$39,NY$5)),INDEX(기준일시_입력!$AJ$21:$AJ$39,NY$5*2-1),IF(AND(NR6&gt;=SMALL(기준일시_입력!$J$21:$J$39,NY$5),NR6&lt;SMALL(기준일시_입력!$N$21:$N$39,NY$5)),SMALL(기준일시_입력!$N$21:$N$39,NY$5)-NR6,0)),0)</f>
        <v>0</v>
      </c>
      <c r="NZ6" s="128">
        <f>IFERROR(IF(AND(NR6&lt;SMALL(기준일시_입력!$J$21:$J$39,NZ$5),NS6&gt;SMALL(기준일시_입력!$N$21:$N$39,NZ$5)),INDEX(기준일시_입력!$AJ$21:$AJ$39,NZ$5*2-1),IF(AND(NR6&gt;=SMALL(기준일시_입력!$J$21:$J$39,NZ$5),NR6&lt;SMALL(기준일시_입력!$N$21:$N$39,NZ$5)),SMALL(기준일시_입력!$N$21:$N$39,NZ$5)-NR6,0)),0)</f>
        <v>0</v>
      </c>
      <c r="OA6" s="128">
        <f>IFERROR(IF(AND(NR6&lt;SMALL(기준일시_입력!$J$21:$J$39,OA$5),NS6&gt;SMALL(기준일시_입력!$N$21:$N$39,OA$5)),INDEX(기준일시_입력!$AJ$21:$AJ$39,OA$5*2-1),IF(AND(NR6&gt;=SMALL(기준일시_입력!$J$21:$J$39,OA$5),NR6&lt;SMALL(기준일시_입력!$N$21:$N$39,OA$5)),SMALL(기준일시_입력!$N$21:$N$39,OA$5)-NR6,0)),0)</f>
        <v>0</v>
      </c>
      <c r="OB6" s="128">
        <f>IFERROR(IF(AND(NR6&lt;SMALL(기준일시_입력!$J$21:$J$39,OB$5),NS6&gt;SMALL(기준일시_입력!$N$21:$N$39,OB$5)),INDEX(기준일시_입력!$AJ$21:$AJ$39,OB$5*2-1),IF(AND(NR6&gt;=SMALL(기준일시_입력!$J$21:$J$39,OB$5),NR6&lt;SMALL(기준일시_입력!$N$21:$N$39,OB$5)),SMALL(기준일시_입력!$N$21:$N$39,OB$5)-NR6,0)),0)</f>
        <v>0</v>
      </c>
      <c r="OC6" s="128">
        <f>IFERROR(IF(AND(NR6&lt;SMALL(기준일시_입력!$J$21:$J$39,OC$5),NS6&gt;SMALL(기준일시_입력!$N$21:$N$39,OC$5)),INDEX(기준일시_입력!$AJ$21:$AJ$39,OC$5*2-1),IF(AND(NR6&gt;=SMALL(기준일시_입력!$J$21:$J$39,OC$5),NR6&lt;SMALL(기준일시_입력!$N$21:$N$39,OC$5)),SMALL(기준일시_입력!$N$21:$N$39,OC$5)-NR6,0)),0)</f>
        <v>0</v>
      </c>
      <c r="OD6" s="125"/>
      <c r="OE6" s="180" t="str">
        <f t="shared" ref="OE6:OE36" si="209">NC6</f>
        <v>1일</v>
      </c>
      <c r="OF6" s="180"/>
      <c r="OG6" s="124" t="str">
        <f t="shared" ref="OG6:OG36" si="210">NE6</f>
        <v>월</v>
      </c>
      <c r="OH6" s="133" t="str">
        <f t="shared" ref="OH6" si="211">IF($F6="","",$F6)</f>
        <v/>
      </c>
      <c r="OI6" s="184"/>
      <c r="OJ6" s="184"/>
      <c r="OK6" s="184"/>
      <c r="OL6" s="184"/>
      <c r="OM6" s="184"/>
      <c r="ON6" s="184"/>
      <c r="OO6" s="176"/>
      <c r="OP6" s="177"/>
      <c r="OQ6" s="129" t="str">
        <f>IF($B6="","",IF(AND(OG$3&lt;&gt;"",$B6-기준일시_입력!$AO$7&lt;=0,OI6="",OL6="",OO6=""),"X",IF(OO6="연차","☆",IF(OO6="월차","★",IF(OO6="병가","♨",IF(OO6="출장","◎",IF(OO6="교육","■",IF(AND(OO6="",OI6&lt;=기준일시_입력!$J$15,OL6&gt;=기준일시_입력!$N$15),"○",IF(AND(OO6="",OI6&lt;&gt;"",OI6&gt;기준일시_입력!$J$15),"▼",IF(AND(OO6="",OL6&lt;&gt;"",OL6&lt;기준일시_입력!$N$15),"△",""))))))))))</f>
        <v/>
      </c>
      <c r="OR6" s="128">
        <f>IFERROR(IF(OR(OI6="",OL6=""),0,IF(AND(OT6&lt;기준일시_입력!$J$17,OU6&gt;기준일시_입력!$N$17),기준일시_입력!$N$17-기준일시_입력!$J$17,IF(AND(OT6&gt;=기준일시_입력!$J$17,OU6&gt;기준일시_입력!$N$17),기준일시_입력!$N$17-OT6,IF(OU6&lt;기준일시_입력!$J$17,0,IF(AND(OT6&lt;기준일시_입력!$J$17,OU6&lt;=기준일시_입력!$N$17),OU6-기준일시_입력!$J$17,IF(AND(OT6&gt;=기준일시_입력!$J$17,OU6&lt;=기준일시_입력!$N$17),OU6-OT6,0)))))),0)</f>
        <v>0</v>
      </c>
      <c r="OS6" s="128">
        <f t="shared" ref="OS6:OS36" si="212">OU6-OT6-SUM(OV6:PE6)</f>
        <v>0</v>
      </c>
      <c r="OT6" s="128">
        <f>IF(OR(OI6="",OL6=""),0,IF(OI6&lt;기준일시_입력!$J$15,기준일시_입력!$J$15,OI6))</f>
        <v>0</v>
      </c>
      <c r="OU6" s="128">
        <f t="shared" ref="OU6:OU36" si="213">OL6</f>
        <v>0</v>
      </c>
      <c r="OV6" s="128">
        <f>IFERROR(IF(AND(OT6&lt;SMALL(기준일시_입력!$J$21:$J$39,OV$5),OU6&gt;SMALL(기준일시_입력!$N$21:$N$39,OV$5)),INDEX(기준일시_입력!$AJ$21:$AJ$39,OV$5*2-1),IF(AND(OT6&gt;=SMALL(기준일시_입력!$J$21:$J$39,OV$5),OT6&lt;SMALL(기준일시_입력!$N$21:$N$39,OV$5)),SMALL(기준일시_입력!$N$21:$N$39,OV$5)-OT6,0)),0)</f>
        <v>0</v>
      </c>
      <c r="OW6" s="128">
        <f>IFERROR(IF(AND(OT6&lt;SMALL(기준일시_입력!$J$21:$J$39,OW$5),OU6&gt;SMALL(기준일시_입력!$N$21:$N$39,OW$5)),INDEX(기준일시_입력!$AJ$21:$AJ$39,OW$5*2-1),IF(AND(OT6&gt;=SMALL(기준일시_입력!$J$21:$J$39,OW$5),OT6&lt;SMALL(기준일시_입력!$N$21:$N$39,OW$5)),SMALL(기준일시_입력!$N$21:$N$39,OW$5)-OT6,0)),0)</f>
        <v>0</v>
      </c>
      <c r="OX6" s="128">
        <f>IFERROR(IF(AND(OT6&lt;SMALL(기준일시_입력!$J$21:$J$39,OX$5),OU6&gt;SMALL(기준일시_입력!$N$21:$N$39,OX$5)),INDEX(기준일시_입력!$AJ$21:$AJ$39,OX$5*2-1),IF(AND(OT6&gt;=SMALL(기준일시_입력!$J$21:$J$39,OX$5),OT6&lt;SMALL(기준일시_입력!$N$21:$N$39,OX$5)),SMALL(기준일시_입력!$N$21:$N$39,OX$5)-OT6,0)),0)</f>
        <v>0</v>
      </c>
      <c r="OY6" s="128">
        <f>IFERROR(IF(AND(OT6&lt;SMALL(기준일시_입력!$J$21:$J$39,OY$5),OU6&gt;SMALL(기준일시_입력!$N$21:$N$39,OY$5)),INDEX(기준일시_입력!$AJ$21:$AJ$39,OY$5*2-1),IF(AND(OT6&gt;=SMALL(기준일시_입력!$J$21:$J$39,OY$5),OT6&lt;SMALL(기준일시_입력!$N$21:$N$39,OY$5)),SMALL(기준일시_입력!$N$21:$N$39,OY$5)-OT6,0)),0)</f>
        <v>0</v>
      </c>
      <c r="OZ6" s="128">
        <f>IFERROR(IF(AND(OT6&lt;SMALL(기준일시_입력!$J$21:$J$39,OZ$5),OU6&gt;SMALL(기준일시_입력!$N$21:$N$39,OZ$5)),INDEX(기준일시_입력!$AJ$21:$AJ$39,OZ$5*2-1),IF(AND(OT6&gt;=SMALL(기준일시_입력!$J$21:$J$39,OZ$5),OT6&lt;SMALL(기준일시_입력!$N$21:$N$39,OZ$5)),SMALL(기준일시_입력!$N$21:$N$39,OZ$5)-OT6,0)),0)</f>
        <v>0</v>
      </c>
      <c r="PA6" s="128">
        <f>IFERROR(IF(AND(OT6&lt;SMALL(기준일시_입력!$J$21:$J$39,PA$5),OU6&gt;SMALL(기준일시_입력!$N$21:$N$39,PA$5)),INDEX(기준일시_입력!$AJ$21:$AJ$39,PA$5*2-1),IF(AND(OT6&gt;=SMALL(기준일시_입력!$J$21:$J$39,PA$5),OT6&lt;SMALL(기준일시_입력!$N$21:$N$39,PA$5)),SMALL(기준일시_입력!$N$21:$N$39,PA$5)-OT6,0)),0)</f>
        <v>0</v>
      </c>
      <c r="PB6" s="128">
        <f>IFERROR(IF(AND(OT6&lt;SMALL(기준일시_입력!$J$21:$J$39,PB$5),OU6&gt;SMALL(기준일시_입력!$N$21:$N$39,PB$5)),INDEX(기준일시_입력!$AJ$21:$AJ$39,PB$5*2-1),IF(AND(OT6&gt;=SMALL(기준일시_입력!$J$21:$J$39,PB$5),OT6&lt;SMALL(기준일시_입력!$N$21:$N$39,PB$5)),SMALL(기준일시_입력!$N$21:$N$39,PB$5)-OT6,0)),0)</f>
        <v>0</v>
      </c>
      <c r="PC6" s="128">
        <f>IFERROR(IF(AND(OT6&lt;SMALL(기준일시_입력!$J$21:$J$39,PC$5),OU6&gt;SMALL(기준일시_입력!$N$21:$N$39,PC$5)),INDEX(기준일시_입력!$AJ$21:$AJ$39,PC$5*2-1),IF(AND(OT6&gt;=SMALL(기준일시_입력!$J$21:$J$39,PC$5),OT6&lt;SMALL(기준일시_입력!$N$21:$N$39,PC$5)),SMALL(기준일시_입력!$N$21:$N$39,PC$5)-OT6,0)),0)</f>
        <v>0</v>
      </c>
      <c r="PD6" s="128">
        <f>IFERROR(IF(AND(OT6&lt;SMALL(기준일시_입력!$J$21:$J$39,PD$5),OU6&gt;SMALL(기준일시_입력!$N$21:$N$39,PD$5)),INDEX(기준일시_입력!$AJ$21:$AJ$39,PD$5*2-1),IF(AND(OT6&gt;=SMALL(기준일시_입력!$J$21:$J$39,PD$5),OT6&lt;SMALL(기준일시_입력!$N$21:$N$39,PD$5)),SMALL(기준일시_입력!$N$21:$N$39,PD$5)-OT6,0)),0)</f>
        <v>0</v>
      </c>
      <c r="PE6" s="128">
        <f>IFERROR(IF(AND(OT6&lt;SMALL(기준일시_입력!$J$21:$J$39,PE$5),OU6&gt;SMALL(기준일시_입력!$N$21:$N$39,PE$5)),INDEX(기준일시_입력!$AJ$21:$AJ$39,PE$5*2-1),IF(AND(OT6&gt;=SMALL(기준일시_입력!$J$21:$J$39,PE$5),OT6&lt;SMALL(기준일시_입력!$N$21:$N$39,PE$5)),SMALL(기준일시_입력!$N$21:$N$39,PE$5)-OT6,0)),0)</f>
        <v>0</v>
      </c>
      <c r="PF6" s="125"/>
      <c r="PG6" s="180" t="str">
        <f t="shared" ref="PG6:PG36" si="214">OE6</f>
        <v>1일</v>
      </c>
      <c r="PH6" s="180"/>
      <c r="PI6" s="124" t="str">
        <f t="shared" ref="PI6:PI36" si="215">OG6</f>
        <v>월</v>
      </c>
      <c r="PJ6" s="133" t="str">
        <f t="shared" ref="PJ6:RN21" si="216">IF($F6="","",$F6)</f>
        <v/>
      </c>
      <c r="PK6" s="184"/>
      <c r="PL6" s="184"/>
      <c r="PM6" s="184"/>
      <c r="PN6" s="184"/>
      <c r="PO6" s="184"/>
      <c r="PP6" s="184"/>
      <c r="PQ6" s="176"/>
      <c r="PR6" s="177"/>
      <c r="PS6" s="129" t="str">
        <f>IF($B6="","",IF(AND(PI$3&lt;&gt;"",$B6-기준일시_입력!$AO$7&lt;=0,PK6="",PN6="",PQ6=""),"X",IF(PQ6="연차","☆",IF(PQ6="월차","★",IF(PQ6="병가","♨",IF(PQ6="출장","◎",IF(PQ6="교육","■",IF(AND(PQ6="",PK6&lt;=기준일시_입력!$J$15,PN6&gt;=기준일시_입력!$N$15),"○",IF(AND(PQ6="",PK6&lt;&gt;"",PK6&gt;기준일시_입력!$J$15),"▼",IF(AND(PQ6="",PN6&lt;&gt;"",PN6&lt;기준일시_입력!$N$15),"△",""))))))))))</f>
        <v/>
      </c>
      <c r="PT6" s="128">
        <f>IFERROR(IF(OR(PK6="",PN6=""),0,IF(AND(PV6&lt;기준일시_입력!$J$17,PW6&gt;기준일시_입력!$N$17),기준일시_입력!$N$17-기준일시_입력!$J$17,IF(AND(PV6&gt;=기준일시_입력!$J$17,PW6&gt;기준일시_입력!$N$17),기준일시_입력!$N$17-PV6,IF(PW6&lt;기준일시_입력!$J$17,0,IF(AND(PV6&lt;기준일시_입력!$J$17,PW6&lt;=기준일시_입력!$N$17),PW6-기준일시_입력!$J$17,IF(AND(PV6&gt;=기준일시_입력!$J$17,PW6&lt;=기준일시_입력!$N$17),PW6-PV6,0)))))),0)</f>
        <v>0</v>
      </c>
      <c r="PU6" s="128">
        <f t="shared" ref="PU6:PU36" si="217">PW6-PV6-SUM(PX6:QG6)</f>
        <v>0</v>
      </c>
      <c r="PV6" s="128">
        <f>IF(OR(PK6="",PN6=""),0,IF(PK6&lt;기준일시_입력!$J$15,기준일시_입력!$J$15,PK6))</f>
        <v>0</v>
      </c>
      <c r="PW6" s="128">
        <f t="shared" ref="PW6:PW36" si="218">PN6</f>
        <v>0</v>
      </c>
      <c r="PX6" s="128">
        <f>IFERROR(IF(AND(PV6&lt;SMALL(기준일시_입력!$J$21:$J$39,PX$5),PW6&gt;SMALL(기준일시_입력!$N$21:$N$39,PX$5)),INDEX(기준일시_입력!$AJ$21:$AJ$39,PX$5*2-1),IF(AND(PV6&gt;=SMALL(기준일시_입력!$J$21:$J$39,PX$5),PV6&lt;SMALL(기준일시_입력!$N$21:$N$39,PX$5)),SMALL(기준일시_입력!$N$21:$N$39,PX$5)-PV6,0)),0)</f>
        <v>0</v>
      </c>
      <c r="PY6" s="128">
        <f>IFERROR(IF(AND(PV6&lt;SMALL(기준일시_입력!$J$21:$J$39,PY$5),PW6&gt;SMALL(기준일시_입력!$N$21:$N$39,PY$5)),INDEX(기준일시_입력!$AJ$21:$AJ$39,PY$5*2-1),IF(AND(PV6&gt;=SMALL(기준일시_입력!$J$21:$J$39,PY$5),PV6&lt;SMALL(기준일시_입력!$N$21:$N$39,PY$5)),SMALL(기준일시_입력!$N$21:$N$39,PY$5)-PV6,0)),0)</f>
        <v>0</v>
      </c>
      <c r="PZ6" s="128">
        <f>IFERROR(IF(AND(PV6&lt;SMALL(기준일시_입력!$J$21:$J$39,PZ$5),PW6&gt;SMALL(기준일시_입력!$N$21:$N$39,PZ$5)),INDEX(기준일시_입력!$AJ$21:$AJ$39,PZ$5*2-1),IF(AND(PV6&gt;=SMALL(기준일시_입력!$J$21:$J$39,PZ$5),PV6&lt;SMALL(기준일시_입력!$N$21:$N$39,PZ$5)),SMALL(기준일시_입력!$N$21:$N$39,PZ$5)-PV6,0)),0)</f>
        <v>0</v>
      </c>
      <c r="QA6" s="128">
        <f>IFERROR(IF(AND(PV6&lt;SMALL(기준일시_입력!$J$21:$J$39,QA$5),PW6&gt;SMALL(기준일시_입력!$N$21:$N$39,QA$5)),INDEX(기준일시_입력!$AJ$21:$AJ$39,QA$5*2-1),IF(AND(PV6&gt;=SMALL(기준일시_입력!$J$21:$J$39,QA$5),PV6&lt;SMALL(기준일시_입력!$N$21:$N$39,QA$5)),SMALL(기준일시_입력!$N$21:$N$39,QA$5)-PV6,0)),0)</f>
        <v>0</v>
      </c>
      <c r="QB6" s="128">
        <f>IFERROR(IF(AND(PV6&lt;SMALL(기준일시_입력!$J$21:$J$39,QB$5),PW6&gt;SMALL(기준일시_입력!$N$21:$N$39,QB$5)),INDEX(기준일시_입력!$AJ$21:$AJ$39,QB$5*2-1),IF(AND(PV6&gt;=SMALL(기준일시_입력!$J$21:$J$39,QB$5),PV6&lt;SMALL(기준일시_입력!$N$21:$N$39,QB$5)),SMALL(기준일시_입력!$N$21:$N$39,QB$5)-PV6,0)),0)</f>
        <v>0</v>
      </c>
      <c r="QC6" s="128">
        <f>IFERROR(IF(AND(PV6&lt;SMALL(기준일시_입력!$J$21:$J$39,QC$5),PW6&gt;SMALL(기준일시_입력!$N$21:$N$39,QC$5)),INDEX(기준일시_입력!$AJ$21:$AJ$39,QC$5*2-1),IF(AND(PV6&gt;=SMALL(기준일시_입력!$J$21:$J$39,QC$5),PV6&lt;SMALL(기준일시_입력!$N$21:$N$39,QC$5)),SMALL(기준일시_입력!$N$21:$N$39,QC$5)-PV6,0)),0)</f>
        <v>0</v>
      </c>
      <c r="QD6" s="128">
        <f>IFERROR(IF(AND(PV6&lt;SMALL(기준일시_입력!$J$21:$J$39,QD$5),PW6&gt;SMALL(기준일시_입력!$N$21:$N$39,QD$5)),INDEX(기준일시_입력!$AJ$21:$AJ$39,QD$5*2-1),IF(AND(PV6&gt;=SMALL(기준일시_입력!$J$21:$J$39,QD$5),PV6&lt;SMALL(기준일시_입력!$N$21:$N$39,QD$5)),SMALL(기준일시_입력!$N$21:$N$39,QD$5)-PV6,0)),0)</f>
        <v>0</v>
      </c>
      <c r="QE6" s="128">
        <f>IFERROR(IF(AND(PV6&lt;SMALL(기준일시_입력!$J$21:$J$39,QE$5),PW6&gt;SMALL(기준일시_입력!$N$21:$N$39,QE$5)),INDEX(기준일시_입력!$AJ$21:$AJ$39,QE$5*2-1),IF(AND(PV6&gt;=SMALL(기준일시_입력!$J$21:$J$39,QE$5),PV6&lt;SMALL(기준일시_입력!$N$21:$N$39,QE$5)),SMALL(기준일시_입력!$N$21:$N$39,QE$5)-PV6,0)),0)</f>
        <v>0</v>
      </c>
      <c r="QF6" s="128">
        <f>IFERROR(IF(AND(PV6&lt;SMALL(기준일시_입력!$J$21:$J$39,QF$5),PW6&gt;SMALL(기준일시_입력!$N$21:$N$39,QF$5)),INDEX(기준일시_입력!$AJ$21:$AJ$39,QF$5*2-1),IF(AND(PV6&gt;=SMALL(기준일시_입력!$J$21:$J$39,QF$5),PV6&lt;SMALL(기준일시_입력!$N$21:$N$39,QF$5)),SMALL(기준일시_입력!$N$21:$N$39,QF$5)-PV6,0)),0)</f>
        <v>0</v>
      </c>
      <c r="QG6" s="128">
        <f>IFERROR(IF(AND(PV6&lt;SMALL(기준일시_입력!$J$21:$J$39,QG$5),PW6&gt;SMALL(기준일시_입력!$N$21:$N$39,QG$5)),INDEX(기준일시_입력!$AJ$21:$AJ$39,QG$5*2-1),IF(AND(PV6&gt;=SMALL(기준일시_입력!$J$21:$J$39,QG$5),PV6&lt;SMALL(기준일시_입력!$N$21:$N$39,QG$5)),SMALL(기준일시_입력!$N$21:$N$39,QG$5)-PV6,0)),0)</f>
        <v>0</v>
      </c>
      <c r="QH6" s="125"/>
      <c r="QI6" s="180" t="str">
        <f t="shared" ref="QI6:QI36" si="219">PG6</f>
        <v>1일</v>
      </c>
      <c r="QJ6" s="180"/>
      <c r="QK6" s="124" t="str">
        <f t="shared" ref="QK6:QK36" si="220">PI6</f>
        <v>월</v>
      </c>
      <c r="QL6" s="133" t="str">
        <f t="shared" ref="QL6" si="221">IF($F6="","",$F6)</f>
        <v/>
      </c>
      <c r="QM6" s="184"/>
      <c r="QN6" s="184"/>
      <c r="QO6" s="184"/>
      <c r="QP6" s="184"/>
      <c r="QQ6" s="184"/>
      <c r="QR6" s="184"/>
      <c r="QS6" s="176"/>
      <c r="QT6" s="177"/>
      <c r="QU6" s="129" t="str">
        <f>IF($B6="","",IF(AND(QK$3&lt;&gt;"",$B6-기준일시_입력!$AO$7&lt;=0,QM6="",QP6="",QS6=""),"X",IF(QS6="연차","☆",IF(QS6="월차","★",IF(QS6="병가","♨",IF(QS6="출장","◎",IF(QS6="교육","■",IF(AND(QS6="",QM6&lt;=기준일시_입력!$J$15,QP6&gt;=기준일시_입력!$N$15),"○",IF(AND(QS6="",QM6&lt;&gt;"",QM6&gt;기준일시_입력!$J$15),"▼",IF(AND(QS6="",QP6&lt;&gt;"",QP6&lt;기준일시_입력!$N$15),"△",""))))))))))</f>
        <v/>
      </c>
      <c r="QV6" s="128">
        <f>IFERROR(IF(OR(QM6="",QP6=""),0,IF(AND(QX6&lt;기준일시_입력!$J$17,QY6&gt;기준일시_입력!$N$17),기준일시_입력!$N$17-기준일시_입력!$J$17,IF(AND(QX6&gt;=기준일시_입력!$J$17,QY6&gt;기준일시_입력!$N$17),기준일시_입력!$N$17-QX6,IF(QY6&lt;기준일시_입력!$J$17,0,IF(AND(QX6&lt;기준일시_입력!$J$17,QY6&lt;=기준일시_입력!$N$17),QY6-기준일시_입력!$J$17,IF(AND(QX6&gt;=기준일시_입력!$J$17,QY6&lt;=기준일시_입력!$N$17),QY6-QX6,0)))))),0)</f>
        <v>0</v>
      </c>
      <c r="QW6" s="128">
        <f t="shared" ref="QW6:QW36" si="222">QY6-QX6-SUM(QZ6:RI6)</f>
        <v>0</v>
      </c>
      <c r="QX6" s="128">
        <f>IF(OR(QM6="",QP6=""),0,IF(QM6&lt;기준일시_입력!$J$15,기준일시_입력!$J$15,QM6))</f>
        <v>0</v>
      </c>
      <c r="QY6" s="128">
        <f t="shared" ref="QY6:QY36" si="223">QP6</f>
        <v>0</v>
      </c>
      <c r="QZ6" s="128">
        <f>IFERROR(IF(AND(QX6&lt;SMALL(기준일시_입력!$J$21:$J$39,QZ$5),QY6&gt;SMALL(기준일시_입력!$N$21:$N$39,QZ$5)),INDEX(기준일시_입력!$AJ$21:$AJ$39,QZ$5*2-1),IF(AND(QX6&gt;=SMALL(기준일시_입력!$J$21:$J$39,QZ$5),QX6&lt;SMALL(기준일시_입력!$N$21:$N$39,QZ$5)),SMALL(기준일시_입력!$N$21:$N$39,QZ$5)-QX6,0)),0)</f>
        <v>0</v>
      </c>
      <c r="RA6" s="128">
        <f>IFERROR(IF(AND(QX6&lt;SMALL(기준일시_입력!$J$21:$J$39,RA$5),QY6&gt;SMALL(기준일시_입력!$N$21:$N$39,RA$5)),INDEX(기준일시_입력!$AJ$21:$AJ$39,RA$5*2-1),IF(AND(QX6&gt;=SMALL(기준일시_입력!$J$21:$J$39,RA$5),QX6&lt;SMALL(기준일시_입력!$N$21:$N$39,RA$5)),SMALL(기준일시_입력!$N$21:$N$39,RA$5)-QX6,0)),0)</f>
        <v>0</v>
      </c>
      <c r="RB6" s="128">
        <f>IFERROR(IF(AND(QX6&lt;SMALL(기준일시_입력!$J$21:$J$39,RB$5),QY6&gt;SMALL(기준일시_입력!$N$21:$N$39,RB$5)),INDEX(기준일시_입력!$AJ$21:$AJ$39,RB$5*2-1),IF(AND(QX6&gt;=SMALL(기준일시_입력!$J$21:$J$39,RB$5),QX6&lt;SMALL(기준일시_입력!$N$21:$N$39,RB$5)),SMALL(기준일시_입력!$N$21:$N$39,RB$5)-QX6,0)),0)</f>
        <v>0</v>
      </c>
      <c r="RC6" s="128">
        <f>IFERROR(IF(AND(QX6&lt;SMALL(기준일시_입력!$J$21:$J$39,RC$5),QY6&gt;SMALL(기준일시_입력!$N$21:$N$39,RC$5)),INDEX(기준일시_입력!$AJ$21:$AJ$39,RC$5*2-1),IF(AND(QX6&gt;=SMALL(기준일시_입력!$J$21:$J$39,RC$5),QX6&lt;SMALL(기준일시_입력!$N$21:$N$39,RC$5)),SMALL(기준일시_입력!$N$21:$N$39,RC$5)-QX6,0)),0)</f>
        <v>0</v>
      </c>
      <c r="RD6" s="128">
        <f>IFERROR(IF(AND(QX6&lt;SMALL(기준일시_입력!$J$21:$J$39,RD$5),QY6&gt;SMALL(기준일시_입력!$N$21:$N$39,RD$5)),INDEX(기준일시_입력!$AJ$21:$AJ$39,RD$5*2-1),IF(AND(QX6&gt;=SMALL(기준일시_입력!$J$21:$J$39,RD$5),QX6&lt;SMALL(기준일시_입력!$N$21:$N$39,RD$5)),SMALL(기준일시_입력!$N$21:$N$39,RD$5)-QX6,0)),0)</f>
        <v>0</v>
      </c>
      <c r="RE6" s="128">
        <f>IFERROR(IF(AND(QX6&lt;SMALL(기준일시_입력!$J$21:$J$39,RE$5),QY6&gt;SMALL(기준일시_입력!$N$21:$N$39,RE$5)),INDEX(기준일시_입력!$AJ$21:$AJ$39,RE$5*2-1),IF(AND(QX6&gt;=SMALL(기준일시_입력!$J$21:$J$39,RE$5),QX6&lt;SMALL(기준일시_입력!$N$21:$N$39,RE$5)),SMALL(기준일시_입력!$N$21:$N$39,RE$5)-QX6,0)),0)</f>
        <v>0</v>
      </c>
      <c r="RF6" s="128">
        <f>IFERROR(IF(AND(QX6&lt;SMALL(기준일시_입력!$J$21:$J$39,RF$5),QY6&gt;SMALL(기준일시_입력!$N$21:$N$39,RF$5)),INDEX(기준일시_입력!$AJ$21:$AJ$39,RF$5*2-1),IF(AND(QX6&gt;=SMALL(기준일시_입력!$J$21:$J$39,RF$5),QX6&lt;SMALL(기준일시_입력!$N$21:$N$39,RF$5)),SMALL(기준일시_입력!$N$21:$N$39,RF$5)-QX6,0)),0)</f>
        <v>0</v>
      </c>
      <c r="RG6" s="128">
        <f>IFERROR(IF(AND(QX6&lt;SMALL(기준일시_입력!$J$21:$J$39,RG$5),QY6&gt;SMALL(기준일시_입력!$N$21:$N$39,RG$5)),INDEX(기준일시_입력!$AJ$21:$AJ$39,RG$5*2-1),IF(AND(QX6&gt;=SMALL(기준일시_입력!$J$21:$J$39,RG$5),QX6&lt;SMALL(기준일시_입력!$N$21:$N$39,RG$5)),SMALL(기준일시_입력!$N$21:$N$39,RG$5)-QX6,0)),0)</f>
        <v>0</v>
      </c>
      <c r="RH6" s="128">
        <f>IFERROR(IF(AND(QX6&lt;SMALL(기준일시_입력!$J$21:$J$39,RH$5),QY6&gt;SMALL(기준일시_입력!$N$21:$N$39,RH$5)),INDEX(기준일시_입력!$AJ$21:$AJ$39,RH$5*2-1),IF(AND(QX6&gt;=SMALL(기준일시_입력!$J$21:$J$39,RH$5),QX6&lt;SMALL(기준일시_입력!$N$21:$N$39,RH$5)),SMALL(기준일시_입력!$N$21:$N$39,RH$5)-QX6,0)),0)</f>
        <v>0</v>
      </c>
      <c r="RI6" s="128">
        <f>IFERROR(IF(AND(QX6&lt;SMALL(기준일시_입력!$J$21:$J$39,RI$5),QY6&gt;SMALL(기준일시_입력!$N$21:$N$39,RI$5)),INDEX(기준일시_입력!$AJ$21:$AJ$39,RI$5*2-1),IF(AND(QX6&gt;=SMALL(기준일시_입력!$J$21:$J$39,RI$5),QX6&lt;SMALL(기준일시_입력!$N$21:$N$39,RI$5)),SMALL(기준일시_입력!$N$21:$N$39,RI$5)-QX6,0)),0)</f>
        <v>0</v>
      </c>
      <c r="RJ6" s="125"/>
      <c r="RK6" s="180" t="str">
        <f t="shared" ref="RK6:RK36" si="224">QI6</f>
        <v>1일</v>
      </c>
      <c r="RL6" s="180"/>
      <c r="RM6" s="124" t="str">
        <f t="shared" ref="RM6:RM36" si="225">QK6</f>
        <v>월</v>
      </c>
      <c r="RN6" s="133" t="str">
        <f t="shared" ref="RN6" si="226">IF($F6="","",$F6)</f>
        <v/>
      </c>
      <c r="RO6" s="184"/>
      <c r="RP6" s="184"/>
      <c r="RQ6" s="184"/>
      <c r="RR6" s="184"/>
      <c r="RS6" s="184"/>
      <c r="RT6" s="184"/>
      <c r="RU6" s="176"/>
      <c r="RV6" s="177"/>
      <c r="RW6" s="129" t="str">
        <f>IF($B6="","",IF(AND(RM$3&lt;&gt;"",$B6-기준일시_입력!$AO$7&lt;=0,RO6="",RR6="",RU6=""),"X",IF(RU6="연차","☆",IF(RU6="월차","★",IF(RU6="병가","♨",IF(RU6="출장","◎",IF(RU6="교육","■",IF(AND(RU6="",RO6&lt;=기준일시_입력!$J$15,RR6&gt;=기준일시_입력!$N$15),"○",IF(AND(RU6="",RO6&lt;&gt;"",RO6&gt;기준일시_입력!$J$15),"▼",IF(AND(RU6="",RR6&lt;&gt;"",RR6&lt;기준일시_입력!$N$15),"△",""))))))))))</f>
        <v/>
      </c>
      <c r="RX6" s="128">
        <f>IFERROR(IF(OR(RO6="",RR6=""),0,IF(AND(RZ6&lt;기준일시_입력!$J$17,SA6&gt;기준일시_입력!$N$17),기준일시_입력!$N$17-기준일시_입력!$J$17,IF(AND(RZ6&gt;=기준일시_입력!$J$17,SA6&gt;기준일시_입력!$N$17),기준일시_입력!$N$17-RZ6,IF(SA6&lt;기준일시_입력!$J$17,0,IF(AND(RZ6&lt;기준일시_입력!$J$17,SA6&lt;=기준일시_입력!$N$17),SA6-기준일시_입력!$J$17,IF(AND(RZ6&gt;=기준일시_입력!$J$17,SA6&lt;=기준일시_입력!$N$17),SA6-RZ6,0)))))),0)</f>
        <v>0</v>
      </c>
      <c r="RY6" s="128">
        <f t="shared" ref="RY6:RY36" si="227">SA6-RZ6-SUM(SB6:SK6)</f>
        <v>0</v>
      </c>
      <c r="RZ6" s="128">
        <f>IF(OR(RO6="",RR6=""),0,IF(RO6&lt;기준일시_입력!$J$15,기준일시_입력!$J$15,RO6))</f>
        <v>0</v>
      </c>
      <c r="SA6" s="128">
        <f t="shared" ref="SA6:SA36" si="228">RR6</f>
        <v>0</v>
      </c>
      <c r="SB6" s="128">
        <f>IFERROR(IF(AND(RZ6&lt;SMALL(기준일시_입력!$J$21:$J$39,SB$5),SA6&gt;SMALL(기준일시_입력!$N$21:$N$39,SB$5)),INDEX(기준일시_입력!$AJ$21:$AJ$39,SB$5*2-1),IF(AND(RZ6&gt;=SMALL(기준일시_입력!$J$21:$J$39,SB$5),RZ6&lt;SMALL(기준일시_입력!$N$21:$N$39,SB$5)),SMALL(기준일시_입력!$N$21:$N$39,SB$5)-RZ6,0)),0)</f>
        <v>0</v>
      </c>
      <c r="SC6" s="128">
        <f>IFERROR(IF(AND(RZ6&lt;SMALL(기준일시_입력!$J$21:$J$39,SC$5),SA6&gt;SMALL(기준일시_입력!$N$21:$N$39,SC$5)),INDEX(기준일시_입력!$AJ$21:$AJ$39,SC$5*2-1),IF(AND(RZ6&gt;=SMALL(기준일시_입력!$J$21:$J$39,SC$5),RZ6&lt;SMALL(기준일시_입력!$N$21:$N$39,SC$5)),SMALL(기준일시_입력!$N$21:$N$39,SC$5)-RZ6,0)),0)</f>
        <v>0</v>
      </c>
      <c r="SD6" s="128">
        <f>IFERROR(IF(AND(RZ6&lt;SMALL(기준일시_입력!$J$21:$J$39,SD$5),SA6&gt;SMALL(기준일시_입력!$N$21:$N$39,SD$5)),INDEX(기준일시_입력!$AJ$21:$AJ$39,SD$5*2-1),IF(AND(RZ6&gt;=SMALL(기준일시_입력!$J$21:$J$39,SD$5),RZ6&lt;SMALL(기준일시_입력!$N$21:$N$39,SD$5)),SMALL(기준일시_입력!$N$21:$N$39,SD$5)-RZ6,0)),0)</f>
        <v>0</v>
      </c>
      <c r="SE6" s="128">
        <f>IFERROR(IF(AND(RZ6&lt;SMALL(기준일시_입력!$J$21:$J$39,SE$5),SA6&gt;SMALL(기준일시_입력!$N$21:$N$39,SE$5)),INDEX(기준일시_입력!$AJ$21:$AJ$39,SE$5*2-1),IF(AND(RZ6&gt;=SMALL(기준일시_입력!$J$21:$J$39,SE$5),RZ6&lt;SMALL(기준일시_입력!$N$21:$N$39,SE$5)),SMALL(기준일시_입력!$N$21:$N$39,SE$5)-RZ6,0)),0)</f>
        <v>0</v>
      </c>
      <c r="SF6" s="128">
        <f>IFERROR(IF(AND(RZ6&lt;SMALL(기준일시_입력!$J$21:$J$39,SF$5),SA6&gt;SMALL(기준일시_입력!$N$21:$N$39,SF$5)),INDEX(기준일시_입력!$AJ$21:$AJ$39,SF$5*2-1),IF(AND(RZ6&gt;=SMALL(기준일시_입력!$J$21:$J$39,SF$5),RZ6&lt;SMALL(기준일시_입력!$N$21:$N$39,SF$5)),SMALL(기준일시_입력!$N$21:$N$39,SF$5)-RZ6,0)),0)</f>
        <v>0</v>
      </c>
      <c r="SG6" s="128">
        <f>IFERROR(IF(AND(RZ6&lt;SMALL(기준일시_입력!$J$21:$J$39,SG$5),SA6&gt;SMALL(기준일시_입력!$N$21:$N$39,SG$5)),INDEX(기준일시_입력!$AJ$21:$AJ$39,SG$5*2-1),IF(AND(RZ6&gt;=SMALL(기준일시_입력!$J$21:$J$39,SG$5),RZ6&lt;SMALL(기준일시_입력!$N$21:$N$39,SG$5)),SMALL(기준일시_입력!$N$21:$N$39,SG$5)-RZ6,0)),0)</f>
        <v>0</v>
      </c>
      <c r="SH6" s="128">
        <f>IFERROR(IF(AND(RZ6&lt;SMALL(기준일시_입력!$J$21:$J$39,SH$5),SA6&gt;SMALL(기준일시_입력!$N$21:$N$39,SH$5)),INDEX(기준일시_입력!$AJ$21:$AJ$39,SH$5*2-1),IF(AND(RZ6&gt;=SMALL(기준일시_입력!$J$21:$J$39,SH$5),RZ6&lt;SMALL(기준일시_입력!$N$21:$N$39,SH$5)),SMALL(기준일시_입력!$N$21:$N$39,SH$5)-RZ6,0)),0)</f>
        <v>0</v>
      </c>
      <c r="SI6" s="128">
        <f>IFERROR(IF(AND(RZ6&lt;SMALL(기준일시_입력!$J$21:$J$39,SI$5),SA6&gt;SMALL(기준일시_입력!$N$21:$N$39,SI$5)),INDEX(기준일시_입력!$AJ$21:$AJ$39,SI$5*2-1),IF(AND(RZ6&gt;=SMALL(기준일시_입력!$J$21:$J$39,SI$5),RZ6&lt;SMALL(기준일시_입력!$N$21:$N$39,SI$5)),SMALL(기준일시_입력!$N$21:$N$39,SI$5)-RZ6,0)),0)</f>
        <v>0</v>
      </c>
      <c r="SJ6" s="128">
        <f>IFERROR(IF(AND(RZ6&lt;SMALL(기준일시_입력!$J$21:$J$39,SJ$5),SA6&gt;SMALL(기준일시_입력!$N$21:$N$39,SJ$5)),INDEX(기준일시_입력!$AJ$21:$AJ$39,SJ$5*2-1),IF(AND(RZ6&gt;=SMALL(기준일시_입력!$J$21:$J$39,SJ$5),RZ6&lt;SMALL(기준일시_입력!$N$21:$N$39,SJ$5)),SMALL(기준일시_입력!$N$21:$N$39,SJ$5)-RZ6,0)),0)</f>
        <v>0</v>
      </c>
      <c r="SK6" s="128">
        <f>IFERROR(IF(AND(RZ6&lt;SMALL(기준일시_입력!$J$21:$J$39,SK$5),SA6&gt;SMALL(기준일시_입력!$N$21:$N$39,SK$5)),INDEX(기준일시_입력!$AJ$21:$AJ$39,SK$5*2-1),IF(AND(RZ6&gt;=SMALL(기준일시_입력!$J$21:$J$39,SK$5),RZ6&lt;SMALL(기준일시_입력!$N$21:$N$39,SK$5)),SMALL(기준일시_입력!$N$21:$N$39,SK$5)-RZ6,0)),0)</f>
        <v>0</v>
      </c>
      <c r="SL6" s="125"/>
      <c r="SM6" s="180" t="str">
        <f t="shared" ref="SM6:SM36" si="229">RK6</f>
        <v>1일</v>
      </c>
      <c r="SN6" s="180"/>
      <c r="SO6" s="124" t="str">
        <f t="shared" ref="SO6:SO36" si="230">RM6</f>
        <v>월</v>
      </c>
      <c r="SP6" s="133" t="str">
        <f t="shared" ref="SP6:UT21" si="231">IF($F6="","",$F6)</f>
        <v/>
      </c>
      <c r="SQ6" s="184"/>
      <c r="SR6" s="184"/>
      <c r="SS6" s="184"/>
      <c r="ST6" s="184"/>
      <c r="SU6" s="184"/>
      <c r="SV6" s="184"/>
      <c r="SW6" s="176"/>
      <c r="SX6" s="177"/>
      <c r="SY6" s="129" t="str">
        <f>IF($B6="","",IF(AND(SO$3&lt;&gt;"",$B6-기준일시_입력!$AO$7&lt;=0,SQ6="",ST6="",SW6=""),"X",IF(SW6="연차","☆",IF(SW6="월차","★",IF(SW6="병가","♨",IF(SW6="출장","◎",IF(SW6="교육","■",IF(AND(SW6="",SQ6&lt;=기준일시_입력!$J$15,ST6&gt;=기준일시_입력!$N$15),"○",IF(AND(SW6="",SQ6&lt;&gt;"",SQ6&gt;기준일시_입력!$J$15),"▼",IF(AND(SW6="",ST6&lt;&gt;"",ST6&lt;기준일시_입력!$N$15),"△",""))))))))))</f>
        <v/>
      </c>
      <c r="SZ6" s="128">
        <f>IFERROR(IF(OR(SQ6="",ST6=""),0,IF(AND(TB6&lt;기준일시_입력!$J$17,TC6&gt;기준일시_입력!$N$17),기준일시_입력!$N$17-기준일시_입력!$J$17,IF(AND(TB6&gt;=기준일시_입력!$J$17,TC6&gt;기준일시_입력!$N$17),기준일시_입력!$N$17-TB6,IF(TC6&lt;기준일시_입력!$J$17,0,IF(AND(TB6&lt;기준일시_입력!$J$17,TC6&lt;=기준일시_입력!$N$17),TC6-기준일시_입력!$J$17,IF(AND(TB6&gt;=기준일시_입력!$J$17,TC6&lt;=기준일시_입력!$N$17),TC6-TB6,0)))))),0)</f>
        <v>0</v>
      </c>
      <c r="TA6" s="128">
        <f t="shared" ref="TA6:TA36" si="232">TC6-TB6-SUM(TD6:TM6)</f>
        <v>0</v>
      </c>
      <c r="TB6" s="128">
        <f>IF(OR(SQ6="",ST6=""),0,IF(SQ6&lt;기준일시_입력!$J$15,기준일시_입력!$J$15,SQ6))</f>
        <v>0</v>
      </c>
      <c r="TC6" s="128">
        <f t="shared" ref="TC6:TC36" si="233">ST6</f>
        <v>0</v>
      </c>
      <c r="TD6" s="128">
        <f>IFERROR(IF(AND(TB6&lt;SMALL(기준일시_입력!$J$21:$J$39,TD$5),TC6&gt;SMALL(기준일시_입력!$N$21:$N$39,TD$5)),INDEX(기준일시_입력!$AJ$21:$AJ$39,TD$5*2-1),IF(AND(TB6&gt;=SMALL(기준일시_입력!$J$21:$J$39,TD$5),TB6&lt;SMALL(기준일시_입력!$N$21:$N$39,TD$5)),SMALL(기준일시_입력!$N$21:$N$39,TD$5)-TB6,0)),0)</f>
        <v>0</v>
      </c>
      <c r="TE6" s="128">
        <f>IFERROR(IF(AND(TB6&lt;SMALL(기준일시_입력!$J$21:$J$39,TE$5),TC6&gt;SMALL(기준일시_입력!$N$21:$N$39,TE$5)),INDEX(기준일시_입력!$AJ$21:$AJ$39,TE$5*2-1),IF(AND(TB6&gt;=SMALL(기준일시_입력!$J$21:$J$39,TE$5),TB6&lt;SMALL(기준일시_입력!$N$21:$N$39,TE$5)),SMALL(기준일시_입력!$N$21:$N$39,TE$5)-TB6,0)),0)</f>
        <v>0</v>
      </c>
      <c r="TF6" s="128">
        <f>IFERROR(IF(AND(TB6&lt;SMALL(기준일시_입력!$J$21:$J$39,TF$5),TC6&gt;SMALL(기준일시_입력!$N$21:$N$39,TF$5)),INDEX(기준일시_입력!$AJ$21:$AJ$39,TF$5*2-1),IF(AND(TB6&gt;=SMALL(기준일시_입력!$J$21:$J$39,TF$5),TB6&lt;SMALL(기준일시_입력!$N$21:$N$39,TF$5)),SMALL(기준일시_입력!$N$21:$N$39,TF$5)-TB6,0)),0)</f>
        <v>0</v>
      </c>
      <c r="TG6" s="128">
        <f>IFERROR(IF(AND(TB6&lt;SMALL(기준일시_입력!$J$21:$J$39,TG$5),TC6&gt;SMALL(기준일시_입력!$N$21:$N$39,TG$5)),INDEX(기준일시_입력!$AJ$21:$AJ$39,TG$5*2-1),IF(AND(TB6&gt;=SMALL(기준일시_입력!$J$21:$J$39,TG$5),TB6&lt;SMALL(기준일시_입력!$N$21:$N$39,TG$5)),SMALL(기준일시_입력!$N$21:$N$39,TG$5)-TB6,0)),0)</f>
        <v>0</v>
      </c>
      <c r="TH6" s="128">
        <f>IFERROR(IF(AND(TB6&lt;SMALL(기준일시_입력!$J$21:$J$39,TH$5),TC6&gt;SMALL(기준일시_입력!$N$21:$N$39,TH$5)),INDEX(기준일시_입력!$AJ$21:$AJ$39,TH$5*2-1),IF(AND(TB6&gt;=SMALL(기준일시_입력!$J$21:$J$39,TH$5),TB6&lt;SMALL(기준일시_입력!$N$21:$N$39,TH$5)),SMALL(기준일시_입력!$N$21:$N$39,TH$5)-TB6,0)),0)</f>
        <v>0</v>
      </c>
      <c r="TI6" s="128">
        <f>IFERROR(IF(AND(TB6&lt;SMALL(기준일시_입력!$J$21:$J$39,TI$5),TC6&gt;SMALL(기준일시_입력!$N$21:$N$39,TI$5)),INDEX(기준일시_입력!$AJ$21:$AJ$39,TI$5*2-1),IF(AND(TB6&gt;=SMALL(기준일시_입력!$J$21:$J$39,TI$5),TB6&lt;SMALL(기준일시_입력!$N$21:$N$39,TI$5)),SMALL(기준일시_입력!$N$21:$N$39,TI$5)-TB6,0)),0)</f>
        <v>0</v>
      </c>
      <c r="TJ6" s="128">
        <f>IFERROR(IF(AND(TB6&lt;SMALL(기준일시_입력!$J$21:$J$39,TJ$5),TC6&gt;SMALL(기준일시_입력!$N$21:$N$39,TJ$5)),INDEX(기준일시_입력!$AJ$21:$AJ$39,TJ$5*2-1),IF(AND(TB6&gt;=SMALL(기준일시_입력!$J$21:$J$39,TJ$5),TB6&lt;SMALL(기준일시_입력!$N$21:$N$39,TJ$5)),SMALL(기준일시_입력!$N$21:$N$39,TJ$5)-TB6,0)),0)</f>
        <v>0</v>
      </c>
      <c r="TK6" s="128">
        <f>IFERROR(IF(AND(TB6&lt;SMALL(기준일시_입력!$J$21:$J$39,TK$5),TC6&gt;SMALL(기준일시_입력!$N$21:$N$39,TK$5)),INDEX(기준일시_입력!$AJ$21:$AJ$39,TK$5*2-1),IF(AND(TB6&gt;=SMALL(기준일시_입력!$J$21:$J$39,TK$5),TB6&lt;SMALL(기준일시_입력!$N$21:$N$39,TK$5)),SMALL(기준일시_입력!$N$21:$N$39,TK$5)-TB6,0)),0)</f>
        <v>0</v>
      </c>
      <c r="TL6" s="128">
        <f>IFERROR(IF(AND(TB6&lt;SMALL(기준일시_입력!$J$21:$J$39,TL$5),TC6&gt;SMALL(기준일시_입력!$N$21:$N$39,TL$5)),INDEX(기준일시_입력!$AJ$21:$AJ$39,TL$5*2-1),IF(AND(TB6&gt;=SMALL(기준일시_입력!$J$21:$J$39,TL$5),TB6&lt;SMALL(기준일시_입력!$N$21:$N$39,TL$5)),SMALL(기준일시_입력!$N$21:$N$39,TL$5)-TB6,0)),0)</f>
        <v>0</v>
      </c>
      <c r="TM6" s="128">
        <f>IFERROR(IF(AND(TB6&lt;SMALL(기준일시_입력!$J$21:$J$39,TM$5),TC6&gt;SMALL(기준일시_입력!$N$21:$N$39,TM$5)),INDEX(기준일시_입력!$AJ$21:$AJ$39,TM$5*2-1),IF(AND(TB6&gt;=SMALL(기준일시_입력!$J$21:$J$39,TM$5),TB6&lt;SMALL(기준일시_입력!$N$21:$N$39,TM$5)),SMALL(기준일시_입력!$N$21:$N$39,TM$5)-TB6,0)),0)</f>
        <v>0</v>
      </c>
      <c r="TN6" s="125"/>
      <c r="TO6" s="180" t="str">
        <f t="shared" ref="TO6:TO36" si="234">SM6</f>
        <v>1일</v>
      </c>
      <c r="TP6" s="180"/>
      <c r="TQ6" s="124" t="str">
        <f t="shared" ref="TQ6:TQ36" si="235">SO6</f>
        <v>월</v>
      </c>
      <c r="TR6" s="133" t="str">
        <f t="shared" ref="TR6" si="236">IF($F6="","",$F6)</f>
        <v/>
      </c>
      <c r="TS6" s="184"/>
      <c r="TT6" s="184"/>
      <c r="TU6" s="184"/>
      <c r="TV6" s="184"/>
      <c r="TW6" s="184"/>
      <c r="TX6" s="184"/>
      <c r="TY6" s="176"/>
      <c r="TZ6" s="177"/>
      <c r="UA6" s="129" t="str">
        <f>IF($B6="","",IF(AND(TQ$3&lt;&gt;"",$B6-기준일시_입력!$AO$7&lt;=0,TS6="",TV6="",TY6=""),"X",IF(TY6="연차","☆",IF(TY6="월차","★",IF(TY6="병가","♨",IF(TY6="출장","◎",IF(TY6="교육","■",IF(AND(TY6="",TS6&lt;=기준일시_입력!$J$15,TV6&gt;=기준일시_입력!$N$15),"○",IF(AND(TY6="",TS6&lt;&gt;"",TS6&gt;기준일시_입력!$J$15),"▼",IF(AND(TY6="",TV6&lt;&gt;"",TV6&lt;기준일시_입력!$N$15),"△",""))))))))))</f>
        <v/>
      </c>
      <c r="UB6" s="128">
        <f>IFERROR(IF(OR(TS6="",TV6=""),0,IF(AND(UD6&lt;기준일시_입력!$J$17,UE6&gt;기준일시_입력!$N$17),기준일시_입력!$N$17-기준일시_입력!$J$17,IF(AND(UD6&gt;=기준일시_입력!$J$17,UE6&gt;기준일시_입력!$N$17),기준일시_입력!$N$17-UD6,IF(UE6&lt;기준일시_입력!$J$17,0,IF(AND(UD6&lt;기준일시_입력!$J$17,UE6&lt;=기준일시_입력!$N$17),UE6-기준일시_입력!$J$17,IF(AND(UD6&gt;=기준일시_입력!$J$17,UE6&lt;=기준일시_입력!$N$17),UE6-UD6,0)))))),0)</f>
        <v>0</v>
      </c>
      <c r="UC6" s="128">
        <f t="shared" ref="UC6:UC36" si="237">UE6-UD6-SUM(UF6:UO6)</f>
        <v>0</v>
      </c>
      <c r="UD6" s="128">
        <f>IF(OR(TS6="",TV6=""),0,IF(TS6&lt;기준일시_입력!$J$15,기준일시_입력!$J$15,TS6))</f>
        <v>0</v>
      </c>
      <c r="UE6" s="128">
        <f t="shared" ref="UE6:UE36" si="238">TV6</f>
        <v>0</v>
      </c>
      <c r="UF6" s="128">
        <f>IFERROR(IF(AND(UD6&lt;SMALL(기준일시_입력!$J$21:$J$39,UF$5),UE6&gt;SMALL(기준일시_입력!$N$21:$N$39,UF$5)),INDEX(기준일시_입력!$AJ$21:$AJ$39,UF$5*2-1),IF(AND(UD6&gt;=SMALL(기준일시_입력!$J$21:$J$39,UF$5),UD6&lt;SMALL(기준일시_입력!$N$21:$N$39,UF$5)),SMALL(기준일시_입력!$N$21:$N$39,UF$5)-UD6,0)),0)</f>
        <v>0</v>
      </c>
      <c r="UG6" s="128">
        <f>IFERROR(IF(AND(UD6&lt;SMALL(기준일시_입력!$J$21:$J$39,UG$5),UE6&gt;SMALL(기준일시_입력!$N$21:$N$39,UG$5)),INDEX(기준일시_입력!$AJ$21:$AJ$39,UG$5*2-1),IF(AND(UD6&gt;=SMALL(기준일시_입력!$J$21:$J$39,UG$5),UD6&lt;SMALL(기준일시_입력!$N$21:$N$39,UG$5)),SMALL(기준일시_입력!$N$21:$N$39,UG$5)-UD6,0)),0)</f>
        <v>0</v>
      </c>
      <c r="UH6" s="128">
        <f>IFERROR(IF(AND(UD6&lt;SMALL(기준일시_입력!$J$21:$J$39,UH$5),UE6&gt;SMALL(기준일시_입력!$N$21:$N$39,UH$5)),INDEX(기준일시_입력!$AJ$21:$AJ$39,UH$5*2-1),IF(AND(UD6&gt;=SMALL(기준일시_입력!$J$21:$J$39,UH$5),UD6&lt;SMALL(기준일시_입력!$N$21:$N$39,UH$5)),SMALL(기준일시_입력!$N$21:$N$39,UH$5)-UD6,0)),0)</f>
        <v>0</v>
      </c>
      <c r="UI6" s="128">
        <f>IFERROR(IF(AND(UD6&lt;SMALL(기준일시_입력!$J$21:$J$39,UI$5),UE6&gt;SMALL(기준일시_입력!$N$21:$N$39,UI$5)),INDEX(기준일시_입력!$AJ$21:$AJ$39,UI$5*2-1),IF(AND(UD6&gt;=SMALL(기준일시_입력!$J$21:$J$39,UI$5),UD6&lt;SMALL(기준일시_입력!$N$21:$N$39,UI$5)),SMALL(기준일시_입력!$N$21:$N$39,UI$5)-UD6,0)),0)</f>
        <v>0</v>
      </c>
      <c r="UJ6" s="128">
        <f>IFERROR(IF(AND(UD6&lt;SMALL(기준일시_입력!$J$21:$J$39,UJ$5),UE6&gt;SMALL(기준일시_입력!$N$21:$N$39,UJ$5)),INDEX(기준일시_입력!$AJ$21:$AJ$39,UJ$5*2-1),IF(AND(UD6&gt;=SMALL(기준일시_입력!$J$21:$J$39,UJ$5),UD6&lt;SMALL(기준일시_입력!$N$21:$N$39,UJ$5)),SMALL(기준일시_입력!$N$21:$N$39,UJ$5)-UD6,0)),0)</f>
        <v>0</v>
      </c>
      <c r="UK6" s="128">
        <f>IFERROR(IF(AND(UD6&lt;SMALL(기준일시_입력!$J$21:$J$39,UK$5),UE6&gt;SMALL(기준일시_입력!$N$21:$N$39,UK$5)),INDEX(기준일시_입력!$AJ$21:$AJ$39,UK$5*2-1),IF(AND(UD6&gt;=SMALL(기준일시_입력!$J$21:$J$39,UK$5),UD6&lt;SMALL(기준일시_입력!$N$21:$N$39,UK$5)),SMALL(기준일시_입력!$N$21:$N$39,UK$5)-UD6,0)),0)</f>
        <v>0</v>
      </c>
      <c r="UL6" s="128">
        <f>IFERROR(IF(AND(UD6&lt;SMALL(기준일시_입력!$J$21:$J$39,UL$5),UE6&gt;SMALL(기준일시_입력!$N$21:$N$39,UL$5)),INDEX(기준일시_입력!$AJ$21:$AJ$39,UL$5*2-1),IF(AND(UD6&gt;=SMALL(기준일시_입력!$J$21:$J$39,UL$5),UD6&lt;SMALL(기준일시_입력!$N$21:$N$39,UL$5)),SMALL(기준일시_입력!$N$21:$N$39,UL$5)-UD6,0)),0)</f>
        <v>0</v>
      </c>
      <c r="UM6" s="128">
        <f>IFERROR(IF(AND(UD6&lt;SMALL(기준일시_입력!$J$21:$J$39,UM$5),UE6&gt;SMALL(기준일시_입력!$N$21:$N$39,UM$5)),INDEX(기준일시_입력!$AJ$21:$AJ$39,UM$5*2-1),IF(AND(UD6&gt;=SMALL(기준일시_입력!$J$21:$J$39,UM$5),UD6&lt;SMALL(기준일시_입력!$N$21:$N$39,UM$5)),SMALL(기준일시_입력!$N$21:$N$39,UM$5)-UD6,0)),0)</f>
        <v>0</v>
      </c>
      <c r="UN6" s="128">
        <f>IFERROR(IF(AND(UD6&lt;SMALL(기준일시_입력!$J$21:$J$39,UN$5),UE6&gt;SMALL(기준일시_입력!$N$21:$N$39,UN$5)),INDEX(기준일시_입력!$AJ$21:$AJ$39,UN$5*2-1),IF(AND(UD6&gt;=SMALL(기준일시_입력!$J$21:$J$39,UN$5),UD6&lt;SMALL(기준일시_입력!$N$21:$N$39,UN$5)),SMALL(기준일시_입력!$N$21:$N$39,UN$5)-UD6,0)),0)</f>
        <v>0</v>
      </c>
      <c r="UO6" s="128">
        <f>IFERROR(IF(AND(UD6&lt;SMALL(기준일시_입력!$J$21:$J$39,UO$5),UE6&gt;SMALL(기준일시_입력!$N$21:$N$39,UO$5)),INDEX(기준일시_입력!$AJ$21:$AJ$39,UO$5*2-1),IF(AND(UD6&gt;=SMALL(기준일시_입력!$J$21:$J$39,UO$5),UD6&lt;SMALL(기준일시_입력!$N$21:$N$39,UO$5)),SMALL(기준일시_입력!$N$21:$N$39,UO$5)-UD6,0)),0)</f>
        <v>0</v>
      </c>
      <c r="UP6" s="125"/>
      <c r="UQ6" s="180" t="str">
        <f t="shared" ref="UQ6:UQ36" si="239">TO6</f>
        <v>1일</v>
      </c>
      <c r="UR6" s="180"/>
      <c r="US6" s="124" t="str">
        <f t="shared" ref="US6:US36" si="240">TQ6</f>
        <v>월</v>
      </c>
      <c r="UT6" s="133" t="str">
        <f t="shared" ref="UT6" si="241">IF($F6="","",$F6)</f>
        <v/>
      </c>
      <c r="UU6" s="184"/>
      <c r="UV6" s="184"/>
      <c r="UW6" s="184"/>
      <c r="UX6" s="184"/>
      <c r="UY6" s="184"/>
      <c r="UZ6" s="184"/>
      <c r="VA6" s="176"/>
      <c r="VB6" s="177"/>
      <c r="VC6" s="129" t="str">
        <f>IF($B6="","",IF(AND(US$3&lt;&gt;"",$B6-기준일시_입력!$AO$7&lt;=0,UU6="",UX6="",VA6=""),"X",IF(VA6="연차","☆",IF(VA6="월차","★",IF(VA6="병가","♨",IF(VA6="출장","◎",IF(VA6="교육","■",IF(AND(VA6="",UU6&lt;=기준일시_입력!$J$15,UX6&gt;=기준일시_입력!$N$15),"○",IF(AND(VA6="",UU6&lt;&gt;"",UU6&gt;기준일시_입력!$J$15),"▼",IF(AND(VA6="",UX6&lt;&gt;"",UX6&lt;기준일시_입력!$N$15),"△",""))))))))))</f>
        <v/>
      </c>
      <c r="VD6" s="128">
        <f>IFERROR(IF(OR(UU6="",UX6=""),0,IF(AND(VF6&lt;기준일시_입력!$J$17,VG6&gt;기준일시_입력!$N$17),기준일시_입력!$N$17-기준일시_입력!$J$17,IF(AND(VF6&gt;=기준일시_입력!$J$17,VG6&gt;기준일시_입력!$N$17),기준일시_입력!$N$17-VF6,IF(VG6&lt;기준일시_입력!$J$17,0,IF(AND(VF6&lt;기준일시_입력!$J$17,VG6&lt;=기준일시_입력!$N$17),VG6-기준일시_입력!$J$17,IF(AND(VF6&gt;=기준일시_입력!$J$17,VG6&lt;=기준일시_입력!$N$17),VG6-VF6,0)))))),0)</f>
        <v>0</v>
      </c>
      <c r="VE6" s="128">
        <f t="shared" ref="VE6:VE36" si="242">VG6-VF6-SUM(VH6:VQ6)</f>
        <v>0</v>
      </c>
      <c r="VF6" s="128">
        <f>IF(OR(UU6="",UX6=""),0,IF(UU6&lt;기준일시_입력!$J$15,기준일시_입력!$J$15,UU6))</f>
        <v>0</v>
      </c>
      <c r="VG6" s="128">
        <f t="shared" ref="VG6:VG36" si="243">UX6</f>
        <v>0</v>
      </c>
      <c r="VH6" s="128">
        <f>IFERROR(IF(AND(VF6&lt;SMALL(기준일시_입력!$J$21:$J$39,VH$5),VG6&gt;SMALL(기준일시_입력!$N$21:$N$39,VH$5)),INDEX(기준일시_입력!$AJ$21:$AJ$39,VH$5*2-1),IF(AND(VF6&gt;=SMALL(기준일시_입력!$J$21:$J$39,VH$5),VF6&lt;SMALL(기준일시_입력!$N$21:$N$39,VH$5)),SMALL(기준일시_입력!$N$21:$N$39,VH$5)-VF6,0)),0)</f>
        <v>0</v>
      </c>
      <c r="VI6" s="128">
        <f>IFERROR(IF(AND(VF6&lt;SMALL(기준일시_입력!$J$21:$J$39,VI$5),VG6&gt;SMALL(기준일시_입력!$N$21:$N$39,VI$5)),INDEX(기준일시_입력!$AJ$21:$AJ$39,VI$5*2-1),IF(AND(VF6&gt;=SMALL(기준일시_입력!$J$21:$J$39,VI$5),VF6&lt;SMALL(기준일시_입력!$N$21:$N$39,VI$5)),SMALL(기준일시_입력!$N$21:$N$39,VI$5)-VF6,0)),0)</f>
        <v>0</v>
      </c>
      <c r="VJ6" s="128">
        <f>IFERROR(IF(AND(VF6&lt;SMALL(기준일시_입력!$J$21:$J$39,VJ$5),VG6&gt;SMALL(기준일시_입력!$N$21:$N$39,VJ$5)),INDEX(기준일시_입력!$AJ$21:$AJ$39,VJ$5*2-1),IF(AND(VF6&gt;=SMALL(기준일시_입력!$J$21:$J$39,VJ$5),VF6&lt;SMALL(기준일시_입력!$N$21:$N$39,VJ$5)),SMALL(기준일시_입력!$N$21:$N$39,VJ$5)-VF6,0)),0)</f>
        <v>0</v>
      </c>
      <c r="VK6" s="128">
        <f>IFERROR(IF(AND(VF6&lt;SMALL(기준일시_입력!$J$21:$J$39,VK$5),VG6&gt;SMALL(기준일시_입력!$N$21:$N$39,VK$5)),INDEX(기준일시_입력!$AJ$21:$AJ$39,VK$5*2-1),IF(AND(VF6&gt;=SMALL(기준일시_입력!$J$21:$J$39,VK$5),VF6&lt;SMALL(기준일시_입력!$N$21:$N$39,VK$5)),SMALL(기준일시_입력!$N$21:$N$39,VK$5)-VF6,0)),0)</f>
        <v>0</v>
      </c>
      <c r="VL6" s="128">
        <f>IFERROR(IF(AND(VF6&lt;SMALL(기준일시_입력!$J$21:$J$39,VL$5),VG6&gt;SMALL(기준일시_입력!$N$21:$N$39,VL$5)),INDEX(기준일시_입력!$AJ$21:$AJ$39,VL$5*2-1),IF(AND(VF6&gt;=SMALL(기준일시_입력!$J$21:$J$39,VL$5),VF6&lt;SMALL(기준일시_입력!$N$21:$N$39,VL$5)),SMALL(기준일시_입력!$N$21:$N$39,VL$5)-VF6,0)),0)</f>
        <v>0</v>
      </c>
      <c r="VM6" s="128">
        <f>IFERROR(IF(AND(VF6&lt;SMALL(기준일시_입력!$J$21:$J$39,VM$5),VG6&gt;SMALL(기준일시_입력!$N$21:$N$39,VM$5)),INDEX(기준일시_입력!$AJ$21:$AJ$39,VM$5*2-1),IF(AND(VF6&gt;=SMALL(기준일시_입력!$J$21:$J$39,VM$5),VF6&lt;SMALL(기준일시_입력!$N$21:$N$39,VM$5)),SMALL(기준일시_입력!$N$21:$N$39,VM$5)-VF6,0)),0)</f>
        <v>0</v>
      </c>
      <c r="VN6" s="128">
        <f>IFERROR(IF(AND(VF6&lt;SMALL(기준일시_입력!$J$21:$J$39,VN$5),VG6&gt;SMALL(기준일시_입력!$N$21:$N$39,VN$5)),INDEX(기준일시_입력!$AJ$21:$AJ$39,VN$5*2-1),IF(AND(VF6&gt;=SMALL(기준일시_입력!$J$21:$J$39,VN$5),VF6&lt;SMALL(기준일시_입력!$N$21:$N$39,VN$5)),SMALL(기준일시_입력!$N$21:$N$39,VN$5)-VF6,0)),0)</f>
        <v>0</v>
      </c>
      <c r="VO6" s="128">
        <f>IFERROR(IF(AND(VF6&lt;SMALL(기준일시_입력!$J$21:$J$39,VO$5),VG6&gt;SMALL(기준일시_입력!$N$21:$N$39,VO$5)),INDEX(기준일시_입력!$AJ$21:$AJ$39,VO$5*2-1),IF(AND(VF6&gt;=SMALL(기준일시_입력!$J$21:$J$39,VO$5),VF6&lt;SMALL(기준일시_입력!$N$21:$N$39,VO$5)),SMALL(기준일시_입력!$N$21:$N$39,VO$5)-VF6,0)),0)</f>
        <v>0</v>
      </c>
      <c r="VP6" s="128">
        <f>IFERROR(IF(AND(VF6&lt;SMALL(기준일시_입력!$J$21:$J$39,VP$5),VG6&gt;SMALL(기준일시_입력!$N$21:$N$39,VP$5)),INDEX(기준일시_입력!$AJ$21:$AJ$39,VP$5*2-1),IF(AND(VF6&gt;=SMALL(기준일시_입력!$J$21:$J$39,VP$5),VF6&lt;SMALL(기준일시_입력!$N$21:$N$39,VP$5)),SMALL(기준일시_입력!$N$21:$N$39,VP$5)-VF6,0)),0)</f>
        <v>0</v>
      </c>
      <c r="VQ6" s="128">
        <f>IFERROR(IF(AND(VF6&lt;SMALL(기준일시_입력!$J$21:$J$39,VQ$5),VG6&gt;SMALL(기준일시_입력!$N$21:$N$39,VQ$5)),INDEX(기준일시_입력!$AJ$21:$AJ$39,VQ$5*2-1),IF(AND(VF6&gt;=SMALL(기준일시_입력!$J$21:$J$39,VQ$5),VF6&lt;SMALL(기준일시_입력!$N$21:$N$39,VQ$5)),SMALL(기준일시_입력!$N$21:$N$39,VQ$5)-VF6,0)),0)</f>
        <v>0</v>
      </c>
      <c r="VR6" s="125"/>
      <c r="VS6" s="180" t="str">
        <f t="shared" ref="VS6:VS36" si="244">UQ6</f>
        <v>1일</v>
      </c>
      <c r="VT6" s="180"/>
      <c r="VU6" s="124" t="str">
        <f t="shared" ref="VU6:VU36" si="245">US6</f>
        <v>월</v>
      </c>
      <c r="VV6" s="133" t="str">
        <f t="shared" ref="VV6:XZ21" si="246">IF($F6="","",$F6)</f>
        <v/>
      </c>
      <c r="VW6" s="184"/>
      <c r="VX6" s="184"/>
      <c r="VY6" s="184"/>
      <c r="VZ6" s="184"/>
      <c r="WA6" s="184"/>
      <c r="WB6" s="184"/>
      <c r="WC6" s="176"/>
      <c r="WD6" s="177"/>
      <c r="WE6" s="129" t="str">
        <f>IF($B6="","",IF(AND(VU$3&lt;&gt;"",$B6-기준일시_입력!$AO$7&lt;=0,VW6="",VZ6="",WC6=""),"X",IF(WC6="연차","☆",IF(WC6="월차","★",IF(WC6="병가","♨",IF(WC6="출장","◎",IF(WC6="교육","■",IF(AND(WC6="",VW6&lt;=기준일시_입력!$J$15,VZ6&gt;=기준일시_입력!$N$15),"○",IF(AND(WC6="",VW6&lt;&gt;"",VW6&gt;기준일시_입력!$J$15),"▼",IF(AND(WC6="",VZ6&lt;&gt;"",VZ6&lt;기준일시_입력!$N$15),"△",""))))))))))</f>
        <v/>
      </c>
      <c r="WF6" s="128">
        <f>IFERROR(IF(OR(VW6="",VZ6=""),0,IF(AND(WH6&lt;기준일시_입력!$J$17,WI6&gt;기준일시_입력!$N$17),기준일시_입력!$N$17-기준일시_입력!$J$17,IF(AND(WH6&gt;=기준일시_입력!$J$17,WI6&gt;기준일시_입력!$N$17),기준일시_입력!$N$17-WH6,IF(WI6&lt;기준일시_입력!$J$17,0,IF(AND(WH6&lt;기준일시_입력!$J$17,WI6&lt;=기준일시_입력!$N$17),WI6-기준일시_입력!$J$17,IF(AND(WH6&gt;=기준일시_입력!$J$17,WI6&lt;=기준일시_입력!$N$17),WI6-WH6,0)))))),0)</f>
        <v>0</v>
      </c>
      <c r="WG6" s="128">
        <f t="shared" ref="WG6:WG36" si="247">WI6-WH6-SUM(WJ6:WS6)</f>
        <v>0</v>
      </c>
      <c r="WH6" s="128">
        <f>IF(OR(VW6="",VZ6=""),0,IF(VW6&lt;기준일시_입력!$J$15,기준일시_입력!$J$15,VW6))</f>
        <v>0</v>
      </c>
      <c r="WI6" s="128">
        <f t="shared" ref="WI6:WI36" si="248">VZ6</f>
        <v>0</v>
      </c>
      <c r="WJ6" s="128">
        <f>IFERROR(IF(AND(WH6&lt;SMALL(기준일시_입력!$J$21:$J$39,WJ$5),WI6&gt;SMALL(기준일시_입력!$N$21:$N$39,WJ$5)),INDEX(기준일시_입력!$AJ$21:$AJ$39,WJ$5*2-1),IF(AND(WH6&gt;=SMALL(기준일시_입력!$J$21:$J$39,WJ$5),WH6&lt;SMALL(기준일시_입력!$N$21:$N$39,WJ$5)),SMALL(기준일시_입력!$N$21:$N$39,WJ$5)-WH6,0)),0)</f>
        <v>0</v>
      </c>
      <c r="WK6" s="128">
        <f>IFERROR(IF(AND(WH6&lt;SMALL(기준일시_입력!$J$21:$J$39,WK$5),WI6&gt;SMALL(기준일시_입력!$N$21:$N$39,WK$5)),INDEX(기준일시_입력!$AJ$21:$AJ$39,WK$5*2-1),IF(AND(WH6&gt;=SMALL(기준일시_입력!$J$21:$J$39,WK$5),WH6&lt;SMALL(기준일시_입력!$N$21:$N$39,WK$5)),SMALL(기준일시_입력!$N$21:$N$39,WK$5)-WH6,0)),0)</f>
        <v>0</v>
      </c>
      <c r="WL6" s="128">
        <f>IFERROR(IF(AND(WH6&lt;SMALL(기준일시_입력!$J$21:$J$39,WL$5),WI6&gt;SMALL(기준일시_입력!$N$21:$N$39,WL$5)),INDEX(기준일시_입력!$AJ$21:$AJ$39,WL$5*2-1),IF(AND(WH6&gt;=SMALL(기준일시_입력!$J$21:$J$39,WL$5),WH6&lt;SMALL(기준일시_입력!$N$21:$N$39,WL$5)),SMALL(기준일시_입력!$N$21:$N$39,WL$5)-WH6,0)),0)</f>
        <v>0</v>
      </c>
      <c r="WM6" s="128">
        <f>IFERROR(IF(AND(WH6&lt;SMALL(기준일시_입력!$J$21:$J$39,WM$5),WI6&gt;SMALL(기준일시_입력!$N$21:$N$39,WM$5)),INDEX(기준일시_입력!$AJ$21:$AJ$39,WM$5*2-1),IF(AND(WH6&gt;=SMALL(기준일시_입력!$J$21:$J$39,WM$5),WH6&lt;SMALL(기준일시_입력!$N$21:$N$39,WM$5)),SMALL(기준일시_입력!$N$21:$N$39,WM$5)-WH6,0)),0)</f>
        <v>0</v>
      </c>
      <c r="WN6" s="128">
        <f>IFERROR(IF(AND(WH6&lt;SMALL(기준일시_입력!$J$21:$J$39,WN$5),WI6&gt;SMALL(기준일시_입력!$N$21:$N$39,WN$5)),INDEX(기준일시_입력!$AJ$21:$AJ$39,WN$5*2-1),IF(AND(WH6&gt;=SMALL(기준일시_입력!$J$21:$J$39,WN$5),WH6&lt;SMALL(기준일시_입력!$N$21:$N$39,WN$5)),SMALL(기준일시_입력!$N$21:$N$39,WN$5)-WH6,0)),0)</f>
        <v>0</v>
      </c>
      <c r="WO6" s="128">
        <f>IFERROR(IF(AND(WH6&lt;SMALL(기준일시_입력!$J$21:$J$39,WO$5),WI6&gt;SMALL(기준일시_입력!$N$21:$N$39,WO$5)),INDEX(기준일시_입력!$AJ$21:$AJ$39,WO$5*2-1),IF(AND(WH6&gt;=SMALL(기준일시_입력!$J$21:$J$39,WO$5),WH6&lt;SMALL(기준일시_입력!$N$21:$N$39,WO$5)),SMALL(기준일시_입력!$N$21:$N$39,WO$5)-WH6,0)),0)</f>
        <v>0</v>
      </c>
      <c r="WP6" s="128">
        <f>IFERROR(IF(AND(WH6&lt;SMALL(기준일시_입력!$J$21:$J$39,WP$5),WI6&gt;SMALL(기준일시_입력!$N$21:$N$39,WP$5)),INDEX(기준일시_입력!$AJ$21:$AJ$39,WP$5*2-1),IF(AND(WH6&gt;=SMALL(기준일시_입력!$J$21:$J$39,WP$5),WH6&lt;SMALL(기준일시_입력!$N$21:$N$39,WP$5)),SMALL(기준일시_입력!$N$21:$N$39,WP$5)-WH6,0)),0)</f>
        <v>0</v>
      </c>
      <c r="WQ6" s="128">
        <f>IFERROR(IF(AND(WH6&lt;SMALL(기준일시_입력!$J$21:$J$39,WQ$5),WI6&gt;SMALL(기준일시_입력!$N$21:$N$39,WQ$5)),INDEX(기준일시_입력!$AJ$21:$AJ$39,WQ$5*2-1),IF(AND(WH6&gt;=SMALL(기준일시_입력!$J$21:$J$39,WQ$5),WH6&lt;SMALL(기준일시_입력!$N$21:$N$39,WQ$5)),SMALL(기준일시_입력!$N$21:$N$39,WQ$5)-WH6,0)),0)</f>
        <v>0</v>
      </c>
      <c r="WR6" s="128">
        <f>IFERROR(IF(AND(WH6&lt;SMALL(기준일시_입력!$J$21:$J$39,WR$5),WI6&gt;SMALL(기준일시_입력!$N$21:$N$39,WR$5)),INDEX(기준일시_입력!$AJ$21:$AJ$39,WR$5*2-1),IF(AND(WH6&gt;=SMALL(기준일시_입력!$J$21:$J$39,WR$5),WH6&lt;SMALL(기준일시_입력!$N$21:$N$39,WR$5)),SMALL(기준일시_입력!$N$21:$N$39,WR$5)-WH6,0)),0)</f>
        <v>0</v>
      </c>
      <c r="WS6" s="128">
        <f>IFERROR(IF(AND(WH6&lt;SMALL(기준일시_입력!$J$21:$J$39,WS$5),WI6&gt;SMALL(기준일시_입력!$N$21:$N$39,WS$5)),INDEX(기준일시_입력!$AJ$21:$AJ$39,WS$5*2-1),IF(AND(WH6&gt;=SMALL(기준일시_입력!$J$21:$J$39,WS$5),WH6&lt;SMALL(기준일시_입력!$N$21:$N$39,WS$5)),SMALL(기준일시_입력!$N$21:$N$39,WS$5)-WH6,0)),0)</f>
        <v>0</v>
      </c>
      <c r="WT6" s="125"/>
      <c r="WU6" s="180" t="str">
        <f t="shared" ref="WU6:WU36" si="249">VS6</f>
        <v>1일</v>
      </c>
      <c r="WV6" s="180"/>
      <c r="WW6" s="124" t="str">
        <f t="shared" ref="WW6:WW36" si="250">VU6</f>
        <v>월</v>
      </c>
      <c r="WX6" s="133" t="str">
        <f t="shared" ref="WX6" si="251">IF($F6="","",$F6)</f>
        <v/>
      </c>
      <c r="WY6" s="184"/>
      <c r="WZ6" s="184"/>
      <c r="XA6" s="184"/>
      <c r="XB6" s="184"/>
      <c r="XC6" s="184"/>
      <c r="XD6" s="184"/>
      <c r="XE6" s="176"/>
      <c r="XF6" s="177"/>
      <c r="XG6" s="129" t="str">
        <f>IF($B6="","",IF(AND(WW$3&lt;&gt;"",$B6-기준일시_입력!$AO$7&lt;=0,WY6="",XB6="",XE6=""),"X",IF(XE6="연차","☆",IF(XE6="월차","★",IF(XE6="병가","♨",IF(XE6="출장","◎",IF(XE6="교육","■",IF(AND(XE6="",WY6&lt;=기준일시_입력!$J$15,XB6&gt;=기준일시_입력!$N$15),"○",IF(AND(XE6="",WY6&lt;&gt;"",WY6&gt;기준일시_입력!$J$15),"▼",IF(AND(XE6="",XB6&lt;&gt;"",XB6&lt;기준일시_입력!$N$15),"△",""))))))))))</f>
        <v/>
      </c>
      <c r="XH6" s="128">
        <f>IFERROR(IF(OR(WY6="",XB6=""),0,IF(AND(XJ6&lt;기준일시_입력!$J$17,XK6&gt;기준일시_입력!$N$17),기준일시_입력!$N$17-기준일시_입력!$J$17,IF(AND(XJ6&gt;=기준일시_입력!$J$17,XK6&gt;기준일시_입력!$N$17),기준일시_입력!$N$17-XJ6,IF(XK6&lt;기준일시_입력!$J$17,0,IF(AND(XJ6&lt;기준일시_입력!$J$17,XK6&lt;=기준일시_입력!$N$17),XK6-기준일시_입력!$J$17,IF(AND(XJ6&gt;=기준일시_입력!$J$17,XK6&lt;=기준일시_입력!$N$17),XK6-XJ6,0)))))),0)</f>
        <v>0</v>
      </c>
      <c r="XI6" s="128">
        <f t="shared" ref="XI6:XI36" si="252">XK6-XJ6-SUM(XL6:XU6)</f>
        <v>0</v>
      </c>
      <c r="XJ6" s="128">
        <f>IF(OR(WY6="",XB6=""),0,IF(WY6&lt;기준일시_입력!$J$15,기준일시_입력!$J$15,WY6))</f>
        <v>0</v>
      </c>
      <c r="XK6" s="128">
        <f t="shared" ref="XK6:XK36" si="253">XB6</f>
        <v>0</v>
      </c>
      <c r="XL6" s="128">
        <f>IFERROR(IF(AND(XJ6&lt;SMALL(기준일시_입력!$J$21:$J$39,XL$5),XK6&gt;SMALL(기준일시_입력!$N$21:$N$39,XL$5)),INDEX(기준일시_입력!$AJ$21:$AJ$39,XL$5*2-1),IF(AND(XJ6&gt;=SMALL(기준일시_입력!$J$21:$J$39,XL$5),XJ6&lt;SMALL(기준일시_입력!$N$21:$N$39,XL$5)),SMALL(기준일시_입력!$N$21:$N$39,XL$5)-XJ6,0)),0)</f>
        <v>0</v>
      </c>
      <c r="XM6" s="128">
        <f>IFERROR(IF(AND(XJ6&lt;SMALL(기준일시_입력!$J$21:$J$39,XM$5),XK6&gt;SMALL(기준일시_입력!$N$21:$N$39,XM$5)),INDEX(기준일시_입력!$AJ$21:$AJ$39,XM$5*2-1),IF(AND(XJ6&gt;=SMALL(기준일시_입력!$J$21:$J$39,XM$5),XJ6&lt;SMALL(기준일시_입력!$N$21:$N$39,XM$5)),SMALL(기준일시_입력!$N$21:$N$39,XM$5)-XJ6,0)),0)</f>
        <v>0</v>
      </c>
      <c r="XN6" s="128">
        <f>IFERROR(IF(AND(XJ6&lt;SMALL(기준일시_입력!$J$21:$J$39,XN$5),XK6&gt;SMALL(기준일시_입력!$N$21:$N$39,XN$5)),INDEX(기준일시_입력!$AJ$21:$AJ$39,XN$5*2-1),IF(AND(XJ6&gt;=SMALL(기준일시_입력!$J$21:$J$39,XN$5),XJ6&lt;SMALL(기준일시_입력!$N$21:$N$39,XN$5)),SMALL(기준일시_입력!$N$21:$N$39,XN$5)-XJ6,0)),0)</f>
        <v>0</v>
      </c>
      <c r="XO6" s="128">
        <f>IFERROR(IF(AND(XJ6&lt;SMALL(기준일시_입력!$J$21:$J$39,XO$5),XK6&gt;SMALL(기준일시_입력!$N$21:$N$39,XO$5)),INDEX(기준일시_입력!$AJ$21:$AJ$39,XO$5*2-1),IF(AND(XJ6&gt;=SMALL(기준일시_입력!$J$21:$J$39,XO$5),XJ6&lt;SMALL(기준일시_입력!$N$21:$N$39,XO$5)),SMALL(기준일시_입력!$N$21:$N$39,XO$5)-XJ6,0)),0)</f>
        <v>0</v>
      </c>
      <c r="XP6" s="128">
        <f>IFERROR(IF(AND(XJ6&lt;SMALL(기준일시_입력!$J$21:$J$39,XP$5),XK6&gt;SMALL(기준일시_입력!$N$21:$N$39,XP$5)),INDEX(기준일시_입력!$AJ$21:$AJ$39,XP$5*2-1),IF(AND(XJ6&gt;=SMALL(기준일시_입력!$J$21:$J$39,XP$5),XJ6&lt;SMALL(기준일시_입력!$N$21:$N$39,XP$5)),SMALL(기준일시_입력!$N$21:$N$39,XP$5)-XJ6,0)),0)</f>
        <v>0</v>
      </c>
      <c r="XQ6" s="128">
        <f>IFERROR(IF(AND(XJ6&lt;SMALL(기준일시_입력!$J$21:$J$39,XQ$5),XK6&gt;SMALL(기준일시_입력!$N$21:$N$39,XQ$5)),INDEX(기준일시_입력!$AJ$21:$AJ$39,XQ$5*2-1),IF(AND(XJ6&gt;=SMALL(기준일시_입력!$J$21:$J$39,XQ$5),XJ6&lt;SMALL(기준일시_입력!$N$21:$N$39,XQ$5)),SMALL(기준일시_입력!$N$21:$N$39,XQ$5)-XJ6,0)),0)</f>
        <v>0</v>
      </c>
      <c r="XR6" s="128">
        <f>IFERROR(IF(AND(XJ6&lt;SMALL(기준일시_입력!$J$21:$J$39,XR$5),XK6&gt;SMALL(기준일시_입력!$N$21:$N$39,XR$5)),INDEX(기준일시_입력!$AJ$21:$AJ$39,XR$5*2-1),IF(AND(XJ6&gt;=SMALL(기준일시_입력!$J$21:$J$39,XR$5),XJ6&lt;SMALL(기준일시_입력!$N$21:$N$39,XR$5)),SMALL(기준일시_입력!$N$21:$N$39,XR$5)-XJ6,0)),0)</f>
        <v>0</v>
      </c>
      <c r="XS6" s="128">
        <f>IFERROR(IF(AND(XJ6&lt;SMALL(기준일시_입력!$J$21:$J$39,XS$5),XK6&gt;SMALL(기준일시_입력!$N$21:$N$39,XS$5)),INDEX(기준일시_입력!$AJ$21:$AJ$39,XS$5*2-1),IF(AND(XJ6&gt;=SMALL(기준일시_입력!$J$21:$J$39,XS$5),XJ6&lt;SMALL(기준일시_입력!$N$21:$N$39,XS$5)),SMALL(기준일시_입력!$N$21:$N$39,XS$5)-XJ6,0)),0)</f>
        <v>0</v>
      </c>
      <c r="XT6" s="128">
        <f>IFERROR(IF(AND(XJ6&lt;SMALL(기준일시_입력!$J$21:$J$39,XT$5),XK6&gt;SMALL(기준일시_입력!$N$21:$N$39,XT$5)),INDEX(기준일시_입력!$AJ$21:$AJ$39,XT$5*2-1),IF(AND(XJ6&gt;=SMALL(기준일시_입력!$J$21:$J$39,XT$5),XJ6&lt;SMALL(기준일시_입력!$N$21:$N$39,XT$5)),SMALL(기준일시_입력!$N$21:$N$39,XT$5)-XJ6,0)),0)</f>
        <v>0</v>
      </c>
      <c r="XU6" s="128">
        <f>IFERROR(IF(AND(XJ6&lt;SMALL(기준일시_입력!$J$21:$J$39,XU$5),XK6&gt;SMALL(기준일시_입력!$N$21:$N$39,XU$5)),INDEX(기준일시_입력!$AJ$21:$AJ$39,XU$5*2-1),IF(AND(XJ6&gt;=SMALL(기준일시_입력!$J$21:$J$39,XU$5),XJ6&lt;SMALL(기준일시_입력!$N$21:$N$39,XU$5)),SMALL(기준일시_입력!$N$21:$N$39,XU$5)-XJ6,0)),0)</f>
        <v>0</v>
      </c>
      <c r="XV6" s="125"/>
      <c r="XW6" s="180" t="str">
        <f t="shared" ref="XW6:XW36" si="254">WU6</f>
        <v>1일</v>
      </c>
      <c r="XX6" s="180"/>
      <c r="XY6" s="124" t="str">
        <f t="shared" ref="XY6:XY36" si="255">WW6</f>
        <v>월</v>
      </c>
      <c r="XZ6" s="133" t="str">
        <f t="shared" ref="XZ6" si="256">IF($F6="","",$F6)</f>
        <v/>
      </c>
      <c r="YA6" s="184"/>
      <c r="YB6" s="184"/>
      <c r="YC6" s="184"/>
      <c r="YD6" s="184"/>
      <c r="YE6" s="184"/>
      <c r="YF6" s="184"/>
      <c r="YG6" s="176"/>
      <c r="YH6" s="177"/>
      <c r="YI6" s="129" t="str">
        <f>IF($B6="","",IF(AND(XY$3&lt;&gt;"",$B6-기준일시_입력!$AO$7&lt;=0,YA6="",YD6="",YG6=""),"X",IF(YG6="연차","☆",IF(YG6="월차","★",IF(YG6="병가","♨",IF(YG6="출장","◎",IF(YG6="교육","■",IF(AND(YG6="",YA6&lt;=기준일시_입력!$J$15,YD6&gt;=기준일시_입력!$N$15),"○",IF(AND(YG6="",YA6&lt;&gt;"",YA6&gt;기준일시_입력!$J$15),"▼",IF(AND(YG6="",YD6&lt;&gt;"",YD6&lt;기준일시_입력!$N$15),"△",""))))))))))</f>
        <v/>
      </c>
      <c r="YJ6" s="128">
        <f>IFERROR(IF(OR(YA6="",YD6=""),0,IF(AND(YL6&lt;기준일시_입력!$J$17,YM6&gt;기준일시_입력!$N$17),기준일시_입력!$N$17-기준일시_입력!$J$17,IF(AND(YL6&gt;=기준일시_입력!$J$17,YM6&gt;기준일시_입력!$N$17),기준일시_입력!$N$17-YL6,IF(YM6&lt;기준일시_입력!$J$17,0,IF(AND(YL6&lt;기준일시_입력!$J$17,YM6&lt;=기준일시_입력!$N$17),YM6-기준일시_입력!$J$17,IF(AND(YL6&gt;=기준일시_입력!$J$17,YM6&lt;=기준일시_입력!$N$17),YM6-YL6,0)))))),0)</f>
        <v>0</v>
      </c>
      <c r="YK6" s="128">
        <f t="shared" ref="YK6:YK36" si="257">YM6-YL6-SUM(YN6:YW6)</f>
        <v>0</v>
      </c>
      <c r="YL6" s="128">
        <f>IF(OR(YA6="",YD6=""),0,IF(YA6&lt;기준일시_입력!$J$15,기준일시_입력!$J$15,YA6))</f>
        <v>0</v>
      </c>
      <c r="YM6" s="128">
        <f t="shared" ref="YM6:YM36" si="258">YD6</f>
        <v>0</v>
      </c>
      <c r="YN6" s="128">
        <f>IFERROR(IF(AND(YL6&lt;SMALL(기준일시_입력!$J$21:$J$39,YN$5),YM6&gt;SMALL(기준일시_입력!$N$21:$N$39,YN$5)),INDEX(기준일시_입력!$AJ$21:$AJ$39,YN$5*2-1),IF(AND(YL6&gt;=SMALL(기준일시_입력!$J$21:$J$39,YN$5),YL6&lt;SMALL(기준일시_입력!$N$21:$N$39,YN$5)),SMALL(기준일시_입력!$N$21:$N$39,YN$5)-YL6,0)),0)</f>
        <v>0</v>
      </c>
      <c r="YO6" s="128">
        <f>IFERROR(IF(AND(YL6&lt;SMALL(기준일시_입력!$J$21:$J$39,YO$5),YM6&gt;SMALL(기준일시_입력!$N$21:$N$39,YO$5)),INDEX(기준일시_입력!$AJ$21:$AJ$39,YO$5*2-1),IF(AND(YL6&gt;=SMALL(기준일시_입력!$J$21:$J$39,YO$5),YL6&lt;SMALL(기준일시_입력!$N$21:$N$39,YO$5)),SMALL(기준일시_입력!$N$21:$N$39,YO$5)-YL6,0)),0)</f>
        <v>0</v>
      </c>
      <c r="YP6" s="128">
        <f>IFERROR(IF(AND(YL6&lt;SMALL(기준일시_입력!$J$21:$J$39,YP$5),YM6&gt;SMALL(기준일시_입력!$N$21:$N$39,YP$5)),INDEX(기준일시_입력!$AJ$21:$AJ$39,YP$5*2-1),IF(AND(YL6&gt;=SMALL(기준일시_입력!$J$21:$J$39,YP$5),YL6&lt;SMALL(기준일시_입력!$N$21:$N$39,YP$5)),SMALL(기준일시_입력!$N$21:$N$39,YP$5)-YL6,0)),0)</f>
        <v>0</v>
      </c>
      <c r="YQ6" s="128">
        <f>IFERROR(IF(AND(YL6&lt;SMALL(기준일시_입력!$J$21:$J$39,YQ$5),YM6&gt;SMALL(기준일시_입력!$N$21:$N$39,YQ$5)),INDEX(기준일시_입력!$AJ$21:$AJ$39,YQ$5*2-1),IF(AND(YL6&gt;=SMALL(기준일시_입력!$J$21:$J$39,YQ$5),YL6&lt;SMALL(기준일시_입력!$N$21:$N$39,YQ$5)),SMALL(기준일시_입력!$N$21:$N$39,YQ$5)-YL6,0)),0)</f>
        <v>0</v>
      </c>
      <c r="YR6" s="128">
        <f>IFERROR(IF(AND(YL6&lt;SMALL(기준일시_입력!$J$21:$J$39,YR$5),YM6&gt;SMALL(기준일시_입력!$N$21:$N$39,YR$5)),INDEX(기준일시_입력!$AJ$21:$AJ$39,YR$5*2-1),IF(AND(YL6&gt;=SMALL(기준일시_입력!$J$21:$J$39,YR$5),YL6&lt;SMALL(기준일시_입력!$N$21:$N$39,YR$5)),SMALL(기준일시_입력!$N$21:$N$39,YR$5)-YL6,0)),0)</f>
        <v>0</v>
      </c>
      <c r="YS6" s="128">
        <f>IFERROR(IF(AND(YL6&lt;SMALL(기준일시_입력!$J$21:$J$39,YS$5),YM6&gt;SMALL(기준일시_입력!$N$21:$N$39,YS$5)),INDEX(기준일시_입력!$AJ$21:$AJ$39,YS$5*2-1),IF(AND(YL6&gt;=SMALL(기준일시_입력!$J$21:$J$39,YS$5),YL6&lt;SMALL(기준일시_입력!$N$21:$N$39,YS$5)),SMALL(기준일시_입력!$N$21:$N$39,YS$5)-YL6,0)),0)</f>
        <v>0</v>
      </c>
      <c r="YT6" s="128">
        <f>IFERROR(IF(AND(YL6&lt;SMALL(기준일시_입력!$J$21:$J$39,YT$5),YM6&gt;SMALL(기준일시_입력!$N$21:$N$39,YT$5)),INDEX(기준일시_입력!$AJ$21:$AJ$39,YT$5*2-1),IF(AND(YL6&gt;=SMALL(기준일시_입력!$J$21:$J$39,YT$5),YL6&lt;SMALL(기준일시_입력!$N$21:$N$39,YT$5)),SMALL(기준일시_입력!$N$21:$N$39,YT$5)-YL6,0)),0)</f>
        <v>0</v>
      </c>
      <c r="YU6" s="128">
        <f>IFERROR(IF(AND(YL6&lt;SMALL(기준일시_입력!$J$21:$J$39,YU$5),YM6&gt;SMALL(기준일시_입력!$N$21:$N$39,YU$5)),INDEX(기준일시_입력!$AJ$21:$AJ$39,YU$5*2-1),IF(AND(YL6&gt;=SMALL(기준일시_입력!$J$21:$J$39,YU$5),YL6&lt;SMALL(기준일시_입력!$N$21:$N$39,YU$5)),SMALL(기준일시_입력!$N$21:$N$39,YU$5)-YL6,0)),0)</f>
        <v>0</v>
      </c>
      <c r="YV6" s="128">
        <f>IFERROR(IF(AND(YL6&lt;SMALL(기준일시_입력!$J$21:$J$39,YV$5),YM6&gt;SMALL(기준일시_입력!$N$21:$N$39,YV$5)),INDEX(기준일시_입력!$AJ$21:$AJ$39,YV$5*2-1),IF(AND(YL6&gt;=SMALL(기준일시_입력!$J$21:$J$39,YV$5),YL6&lt;SMALL(기준일시_입력!$N$21:$N$39,YV$5)),SMALL(기준일시_입력!$N$21:$N$39,YV$5)-YL6,0)),0)</f>
        <v>0</v>
      </c>
      <c r="YW6" s="128">
        <f>IFERROR(IF(AND(YL6&lt;SMALL(기준일시_입력!$J$21:$J$39,YW$5),YM6&gt;SMALL(기준일시_입력!$N$21:$N$39,YW$5)),INDEX(기준일시_입력!$AJ$21:$AJ$39,YW$5*2-1),IF(AND(YL6&gt;=SMALL(기준일시_입력!$J$21:$J$39,YW$5),YL6&lt;SMALL(기준일시_입력!$N$21:$N$39,YW$5)),SMALL(기준일시_입력!$N$21:$N$39,YW$5)-YL6,0)),0)</f>
        <v>0</v>
      </c>
      <c r="YX6" s="125"/>
      <c r="YY6" s="180" t="str">
        <f t="shared" ref="YY6:YY36" si="259">XW6</f>
        <v>1일</v>
      </c>
      <c r="YZ6" s="180"/>
      <c r="ZA6" s="124" t="str">
        <f t="shared" ref="ZA6:ZA36" si="260">XY6</f>
        <v>월</v>
      </c>
      <c r="ZB6" s="133" t="str">
        <f t="shared" ref="ZB6:ABF21" si="261">IF($F6="","",$F6)</f>
        <v/>
      </c>
      <c r="ZC6" s="184"/>
      <c r="ZD6" s="184"/>
      <c r="ZE6" s="184"/>
      <c r="ZF6" s="184"/>
      <c r="ZG6" s="184"/>
      <c r="ZH6" s="184"/>
      <c r="ZI6" s="176"/>
      <c r="ZJ6" s="177"/>
      <c r="ZK6" s="129" t="str">
        <f>IF($B6="","",IF(AND(ZA$3&lt;&gt;"",$B6-기준일시_입력!$AO$7&lt;=0,ZC6="",ZF6="",ZI6=""),"X",IF(ZI6="연차","☆",IF(ZI6="월차","★",IF(ZI6="병가","♨",IF(ZI6="출장","◎",IF(ZI6="교육","■",IF(AND(ZI6="",ZC6&lt;=기준일시_입력!$J$15,ZF6&gt;=기준일시_입력!$N$15),"○",IF(AND(ZI6="",ZC6&lt;&gt;"",ZC6&gt;기준일시_입력!$J$15),"▼",IF(AND(ZI6="",ZF6&lt;&gt;"",ZF6&lt;기준일시_입력!$N$15),"△",""))))))))))</f>
        <v/>
      </c>
      <c r="ZL6" s="128">
        <f>IFERROR(IF(OR(ZC6="",ZF6=""),0,IF(AND(ZN6&lt;기준일시_입력!$J$17,ZO6&gt;기준일시_입력!$N$17),기준일시_입력!$N$17-기준일시_입력!$J$17,IF(AND(ZN6&gt;=기준일시_입력!$J$17,ZO6&gt;기준일시_입력!$N$17),기준일시_입력!$N$17-ZN6,IF(ZO6&lt;기준일시_입력!$J$17,0,IF(AND(ZN6&lt;기준일시_입력!$J$17,ZO6&lt;=기준일시_입력!$N$17),ZO6-기준일시_입력!$J$17,IF(AND(ZN6&gt;=기준일시_입력!$J$17,ZO6&lt;=기준일시_입력!$N$17),ZO6-ZN6,0)))))),0)</f>
        <v>0</v>
      </c>
      <c r="ZM6" s="128">
        <f t="shared" ref="ZM6:ZM36" si="262">ZO6-ZN6-SUM(ZP6:ZY6)</f>
        <v>0</v>
      </c>
      <c r="ZN6" s="128">
        <f>IF(OR(ZC6="",ZF6=""),0,IF(ZC6&lt;기준일시_입력!$J$15,기준일시_입력!$J$15,ZC6))</f>
        <v>0</v>
      </c>
      <c r="ZO6" s="128">
        <f t="shared" ref="ZO6:ZO36" si="263">ZF6</f>
        <v>0</v>
      </c>
      <c r="ZP6" s="128">
        <f>IFERROR(IF(AND(ZN6&lt;SMALL(기준일시_입력!$J$21:$J$39,ZP$5),ZO6&gt;SMALL(기준일시_입력!$N$21:$N$39,ZP$5)),INDEX(기준일시_입력!$AJ$21:$AJ$39,ZP$5*2-1),IF(AND(ZN6&gt;=SMALL(기준일시_입력!$J$21:$J$39,ZP$5),ZN6&lt;SMALL(기준일시_입력!$N$21:$N$39,ZP$5)),SMALL(기준일시_입력!$N$21:$N$39,ZP$5)-ZN6,0)),0)</f>
        <v>0</v>
      </c>
      <c r="ZQ6" s="128">
        <f>IFERROR(IF(AND(ZN6&lt;SMALL(기준일시_입력!$J$21:$J$39,ZQ$5),ZO6&gt;SMALL(기준일시_입력!$N$21:$N$39,ZQ$5)),INDEX(기준일시_입력!$AJ$21:$AJ$39,ZQ$5*2-1),IF(AND(ZN6&gt;=SMALL(기준일시_입력!$J$21:$J$39,ZQ$5),ZN6&lt;SMALL(기준일시_입력!$N$21:$N$39,ZQ$5)),SMALL(기준일시_입력!$N$21:$N$39,ZQ$5)-ZN6,0)),0)</f>
        <v>0</v>
      </c>
      <c r="ZR6" s="128">
        <f>IFERROR(IF(AND(ZN6&lt;SMALL(기준일시_입력!$J$21:$J$39,ZR$5),ZO6&gt;SMALL(기준일시_입력!$N$21:$N$39,ZR$5)),INDEX(기준일시_입력!$AJ$21:$AJ$39,ZR$5*2-1),IF(AND(ZN6&gt;=SMALL(기준일시_입력!$J$21:$J$39,ZR$5),ZN6&lt;SMALL(기준일시_입력!$N$21:$N$39,ZR$5)),SMALL(기준일시_입력!$N$21:$N$39,ZR$5)-ZN6,0)),0)</f>
        <v>0</v>
      </c>
      <c r="ZS6" s="128">
        <f>IFERROR(IF(AND(ZN6&lt;SMALL(기준일시_입력!$J$21:$J$39,ZS$5),ZO6&gt;SMALL(기준일시_입력!$N$21:$N$39,ZS$5)),INDEX(기준일시_입력!$AJ$21:$AJ$39,ZS$5*2-1),IF(AND(ZN6&gt;=SMALL(기준일시_입력!$J$21:$J$39,ZS$5),ZN6&lt;SMALL(기준일시_입력!$N$21:$N$39,ZS$5)),SMALL(기준일시_입력!$N$21:$N$39,ZS$5)-ZN6,0)),0)</f>
        <v>0</v>
      </c>
      <c r="ZT6" s="128">
        <f>IFERROR(IF(AND(ZN6&lt;SMALL(기준일시_입력!$J$21:$J$39,ZT$5),ZO6&gt;SMALL(기준일시_입력!$N$21:$N$39,ZT$5)),INDEX(기준일시_입력!$AJ$21:$AJ$39,ZT$5*2-1),IF(AND(ZN6&gt;=SMALL(기준일시_입력!$J$21:$J$39,ZT$5),ZN6&lt;SMALL(기준일시_입력!$N$21:$N$39,ZT$5)),SMALL(기준일시_입력!$N$21:$N$39,ZT$5)-ZN6,0)),0)</f>
        <v>0</v>
      </c>
      <c r="ZU6" s="128">
        <f>IFERROR(IF(AND(ZN6&lt;SMALL(기준일시_입력!$J$21:$J$39,ZU$5),ZO6&gt;SMALL(기준일시_입력!$N$21:$N$39,ZU$5)),INDEX(기준일시_입력!$AJ$21:$AJ$39,ZU$5*2-1),IF(AND(ZN6&gt;=SMALL(기준일시_입력!$J$21:$J$39,ZU$5),ZN6&lt;SMALL(기준일시_입력!$N$21:$N$39,ZU$5)),SMALL(기준일시_입력!$N$21:$N$39,ZU$5)-ZN6,0)),0)</f>
        <v>0</v>
      </c>
      <c r="ZV6" s="128">
        <f>IFERROR(IF(AND(ZN6&lt;SMALL(기준일시_입력!$J$21:$J$39,ZV$5),ZO6&gt;SMALL(기준일시_입력!$N$21:$N$39,ZV$5)),INDEX(기준일시_입력!$AJ$21:$AJ$39,ZV$5*2-1),IF(AND(ZN6&gt;=SMALL(기준일시_입력!$J$21:$J$39,ZV$5),ZN6&lt;SMALL(기준일시_입력!$N$21:$N$39,ZV$5)),SMALL(기준일시_입력!$N$21:$N$39,ZV$5)-ZN6,0)),0)</f>
        <v>0</v>
      </c>
      <c r="ZW6" s="128">
        <f>IFERROR(IF(AND(ZN6&lt;SMALL(기준일시_입력!$J$21:$J$39,ZW$5),ZO6&gt;SMALL(기준일시_입력!$N$21:$N$39,ZW$5)),INDEX(기준일시_입력!$AJ$21:$AJ$39,ZW$5*2-1),IF(AND(ZN6&gt;=SMALL(기준일시_입력!$J$21:$J$39,ZW$5),ZN6&lt;SMALL(기준일시_입력!$N$21:$N$39,ZW$5)),SMALL(기준일시_입력!$N$21:$N$39,ZW$5)-ZN6,0)),0)</f>
        <v>0</v>
      </c>
      <c r="ZX6" s="128">
        <f>IFERROR(IF(AND(ZN6&lt;SMALL(기준일시_입력!$J$21:$J$39,ZX$5),ZO6&gt;SMALL(기준일시_입력!$N$21:$N$39,ZX$5)),INDEX(기준일시_입력!$AJ$21:$AJ$39,ZX$5*2-1),IF(AND(ZN6&gt;=SMALL(기준일시_입력!$J$21:$J$39,ZX$5),ZN6&lt;SMALL(기준일시_입력!$N$21:$N$39,ZX$5)),SMALL(기준일시_입력!$N$21:$N$39,ZX$5)-ZN6,0)),0)</f>
        <v>0</v>
      </c>
      <c r="ZY6" s="128">
        <f>IFERROR(IF(AND(ZN6&lt;SMALL(기준일시_입력!$J$21:$J$39,ZY$5),ZO6&gt;SMALL(기준일시_입력!$N$21:$N$39,ZY$5)),INDEX(기준일시_입력!$AJ$21:$AJ$39,ZY$5*2-1),IF(AND(ZN6&gt;=SMALL(기준일시_입력!$J$21:$J$39,ZY$5),ZN6&lt;SMALL(기준일시_입력!$N$21:$N$39,ZY$5)),SMALL(기준일시_입력!$N$21:$N$39,ZY$5)-ZN6,0)),0)</f>
        <v>0</v>
      </c>
      <c r="ZZ6" s="125"/>
      <c r="AAA6" s="180" t="str">
        <f t="shared" ref="AAA6:AAA36" si="264">YY6</f>
        <v>1일</v>
      </c>
      <c r="AAB6" s="180"/>
      <c r="AAC6" s="124" t="str">
        <f t="shared" ref="AAC6:AAC36" si="265">ZA6</f>
        <v>월</v>
      </c>
      <c r="AAD6" s="133" t="str">
        <f t="shared" ref="AAD6" si="266">IF($F6="","",$F6)</f>
        <v/>
      </c>
      <c r="AAE6" s="184"/>
      <c r="AAF6" s="184"/>
      <c r="AAG6" s="184"/>
      <c r="AAH6" s="184"/>
      <c r="AAI6" s="184"/>
      <c r="AAJ6" s="184"/>
      <c r="AAK6" s="176"/>
      <c r="AAL6" s="177"/>
      <c r="AAM6" s="129" t="str">
        <f>IF($B6="","",IF(AND(AAC$3&lt;&gt;"",$B6-기준일시_입력!$AO$7&lt;=0,AAE6="",AAH6="",AAK6=""),"X",IF(AAK6="연차","☆",IF(AAK6="월차","★",IF(AAK6="병가","♨",IF(AAK6="출장","◎",IF(AAK6="교육","■",IF(AND(AAK6="",AAE6&lt;=기준일시_입력!$J$15,AAH6&gt;=기준일시_입력!$N$15),"○",IF(AND(AAK6="",AAE6&lt;&gt;"",AAE6&gt;기준일시_입력!$J$15),"▼",IF(AND(AAK6="",AAH6&lt;&gt;"",AAH6&lt;기준일시_입력!$N$15),"△",""))))))))))</f>
        <v/>
      </c>
      <c r="AAN6" s="128">
        <f>IFERROR(IF(OR(AAE6="",AAH6=""),0,IF(AND(AAP6&lt;기준일시_입력!$J$17,AAQ6&gt;기준일시_입력!$N$17),기준일시_입력!$N$17-기준일시_입력!$J$17,IF(AND(AAP6&gt;=기준일시_입력!$J$17,AAQ6&gt;기준일시_입력!$N$17),기준일시_입력!$N$17-AAP6,IF(AAQ6&lt;기준일시_입력!$J$17,0,IF(AND(AAP6&lt;기준일시_입력!$J$17,AAQ6&lt;=기준일시_입력!$N$17),AAQ6-기준일시_입력!$J$17,IF(AND(AAP6&gt;=기준일시_입력!$J$17,AAQ6&lt;=기준일시_입력!$N$17),AAQ6-AAP6,0)))))),0)</f>
        <v>0</v>
      </c>
      <c r="AAO6" s="128">
        <f t="shared" ref="AAO6:AAO36" si="267">AAQ6-AAP6-SUM(AAR6:ABA6)</f>
        <v>0</v>
      </c>
      <c r="AAP6" s="128">
        <f>IF(OR(AAE6="",AAH6=""),0,IF(AAE6&lt;기준일시_입력!$J$15,기준일시_입력!$J$15,AAE6))</f>
        <v>0</v>
      </c>
      <c r="AAQ6" s="128">
        <f t="shared" ref="AAQ6:AAQ36" si="268">AAH6</f>
        <v>0</v>
      </c>
      <c r="AAR6" s="128">
        <f>IFERROR(IF(AND(AAP6&lt;SMALL(기준일시_입력!$J$21:$J$39,AAR$5),AAQ6&gt;SMALL(기준일시_입력!$N$21:$N$39,AAR$5)),INDEX(기준일시_입력!$AJ$21:$AJ$39,AAR$5*2-1),IF(AND(AAP6&gt;=SMALL(기준일시_입력!$J$21:$J$39,AAR$5),AAP6&lt;SMALL(기준일시_입력!$N$21:$N$39,AAR$5)),SMALL(기준일시_입력!$N$21:$N$39,AAR$5)-AAP6,0)),0)</f>
        <v>0</v>
      </c>
      <c r="AAS6" s="128">
        <f>IFERROR(IF(AND(AAP6&lt;SMALL(기준일시_입력!$J$21:$J$39,AAS$5),AAQ6&gt;SMALL(기준일시_입력!$N$21:$N$39,AAS$5)),INDEX(기준일시_입력!$AJ$21:$AJ$39,AAS$5*2-1),IF(AND(AAP6&gt;=SMALL(기준일시_입력!$J$21:$J$39,AAS$5),AAP6&lt;SMALL(기준일시_입력!$N$21:$N$39,AAS$5)),SMALL(기준일시_입력!$N$21:$N$39,AAS$5)-AAP6,0)),0)</f>
        <v>0</v>
      </c>
      <c r="AAT6" s="128">
        <f>IFERROR(IF(AND(AAP6&lt;SMALL(기준일시_입력!$J$21:$J$39,AAT$5),AAQ6&gt;SMALL(기준일시_입력!$N$21:$N$39,AAT$5)),INDEX(기준일시_입력!$AJ$21:$AJ$39,AAT$5*2-1),IF(AND(AAP6&gt;=SMALL(기준일시_입력!$J$21:$J$39,AAT$5),AAP6&lt;SMALL(기준일시_입력!$N$21:$N$39,AAT$5)),SMALL(기준일시_입력!$N$21:$N$39,AAT$5)-AAP6,0)),0)</f>
        <v>0</v>
      </c>
      <c r="AAU6" s="128">
        <f>IFERROR(IF(AND(AAP6&lt;SMALL(기준일시_입력!$J$21:$J$39,AAU$5),AAQ6&gt;SMALL(기준일시_입력!$N$21:$N$39,AAU$5)),INDEX(기준일시_입력!$AJ$21:$AJ$39,AAU$5*2-1),IF(AND(AAP6&gt;=SMALL(기준일시_입력!$J$21:$J$39,AAU$5),AAP6&lt;SMALL(기준일시_입력!$N$21:$N$39,AAU$5)),SMALL(기준일시_입력!$N$21:$N$39,AAU$5)-AAP6,0)),0)</f>
        <v>0</v>
      </c>
      <c r="AAV6" s="128">
        <f>IFERROR(IF(AND(AAP6&lt;SMALL(기준일시_입력!$J$21:$J$39,AAV$5),AAQ6&gt;SMALL(기준일시_입력!$N$21:$N$39,AAV$5)),INDEX(기준일시_입력!$AJ$21:$AJ$39,AAV$5*2-1),IF(AND(AAP6&gt;=SMALL(기준일시_입력!$J$21:$J$39,AAV$5),AAP6&lt;SMALL(기준일시_입력!$N$21:$N$39,AAV$5)),SMALL(기준일시_입력!$N$21:$N$39,AAV$5)-AAP6,0)),0)</f>
        <v>0</v>
      </c>
      <c r="AAW6" s="128">
        <f>IFERROR(IF(AND(AAP6&lt;SMALL(기준일시_입력!$J$21:$J$39,AAW$5),AAQ6&gt;SMALL(기준일시_입력!$N$21:$N$39,AAW$5)),INDEX(기준일시_입력!$AJ$21:$AJ$39,AAW$5*2-1),IF(AND(AAP6&gt;=SMALL(기준일시_입력!$J$21:$J$39,AAW$5),AAP6&lt;SMALL(기준일시_입력!$N$21:$N$39,AAW$5)),SMALL(기준일시_입력!$N$21:$N$39,AAW$5)-AAP6,0)),0)</f>
        <v>0</v>
      </c>
      <c r="AAX6" s="128">
        <f>IFERROR(IF(AND(AAP6&lt;SMALL(기준일시_입력!$J$21:$J$39,AAX$5),AAQ6&gt;SMALL(기준일시_입력!$N$21:$N$39,AAX$5)),INDEX(기준일시_입력!$AJ$21:$AJ$39,AAX$5*2-1),IF(AND(AAP6&gt;=SMALL(기준일시_입력!$J$21:$J$39,AAX$5),AAP6&lt;SMALL(기준일시_입력!$N$21:$N$39,AAX$5)),SMALL(기준일시_입력!$N$21:$N$39,AAX$5)-AAP6,0)),0)</f>
        <v>0</v>
      </c>
      <c r="AAY6" s="128">
        <f>IFERROR(IF(AND(AAP6&lt;SMALL(기준일시_입력!$J$21:$J$39,AAY$5),AAQ6&gt;SMALL(기준일시_입력!$N$21:$N$39,AAY$5)),INDEX(기준일시_입력!$AJ$21:$AJ$39,AAY$5*2-1),IF(AND(AAP6&gt;=SMALL(기준일시_입력!$J$21:$J$39,AAY$5),AAP6&lt;SMALL(기준일시_입력!$N$21:$N$39,AAY$5)),SMALL(기준일시_입력!$N$21:$N$39,AAY$5)-AAP6,0)),0)</f>
        <v>0</v>
      </c>
      <c r="AAZ6" s="128">
        <f>IFERROR(IF(AND(AAP6&lt;SMALL(기준일시_입력!$J$21:$J$39,AAZ$5),AAQ6&gt;SMALL(기준일시_입력!$N$21:$N$39,AAZ$5)),INDEX(기준일시_입력!$AJ$21:$AJ$39,AAZ$5*2-1),IF(AND(AAP6&gt;=SMALL(기준일시_입력!$J$21:$J$39,AAZ$5),AAP6&lt;SMALL(기준일시_입력!$N$21:$N$39,AAZ$5)),SMALL(기준일시_입력!$N$21:$N$39,AAZ$5)-AAP6,0)),0)</f>
        <v>0</v>
      </c>
      <c r="ABA6" s="128">
        <f>IFERROR(IF(AND(AAP6&lt;SMALL(기준일시_입력!$J$21:$J$39,ABA$5),AAQ6&gt;SMALL(기준일시_입력!$N$21:$N$39,ABA$5)),INDEX(기준일시_입력!$AJ$21:$AJ$39,ABA$5*2-1),IF(AND(AAP6&gt;=SMALL(기준일시_입력!$J$21:$J$39,ABA$5),AAP6&lt;SMALL(기준일시_입력!$N$21:$N$39,ABA$5)),SMALL(기준일시_입력!$N$21:$N$39,ABA$5)-AAP6,0)),0)</f>
        <v>0</v>
      </c>
      <c r="ABB6" s="125"/>
      <c r="ABC6" s="180" t="str">
        <f t="shared" ref="ABC6:ABC36" si="269">AAA6</f>
        <v>1일</v>
      </c>
      <c r="ABD6" s="180"/>
      <c r="ABE6" s="124" t="str">
        <f t="shared" ref="ABE6:ABE36" si="270">AAC6</f>
        <v>월</v>
      </c>
      <c r="ABF6" s="133" t="str">
        <f t="shared" ref="ABF6" si="271">IF($F6="","",$F6)</f>
        <v/>
      </c>
      <c r="ABG6" s="184"/>
      <c r="ABH6" s="184"/>
      <c r="ABI6" s="184"/>
      <c r="ABJ6" s="184"/>
      <c r="ABK6" s="184"/>
      <c r="ABL6" s="184"/>
      <c r="ABM6" s="176"/>
      <c r="ABN6" s="177"/>
      <c r="ABO6" s="129" t="str">
        <f>IF($B6="","",IF(AND(ABE$3&lt;&gt;"",$B6-기준일시_입력!$AO$7&lt;=0,ABG6="",ABJ6="",ABM6=""),"X",IF(ABM6="연차","☆",IF(ABM6="월차","★",IF(ABM6="병가","♨",IF(ABM6="출장","◎",IF(ABM6="교육","■",IF(AND(ABM6="",ABG6&lt;=기준일시_입력!$J$15,ABJ6&gt;=기준일시_입력!$N$15),"○",IF(AND(ABM6="",ABG6&lt;&gt;"",ABG6&gt;기준일시_입력!$J$15),"▼",IF(AND(ABM6="",ABJ6&lt;&gt;"",ABJ6&lt;기준일시_입력!$N$15),"△",""))))))))))</f>
        <v/>
      </c>
      <c r="ABP6" s="128">
        <f>IFERROR(IF(OR(ABG6="",ABJ6=""),0,IF(AND(ABR6&lt;기준일시_입력!$J$17,ABS6&gt;기준일시_입력!$N$17),기준일시_입력!$N$17-기준일시_입력!$J$17,IF(AND(ABR6&gt;=기준일시_입력!$J$17,ABS6&gt;기준일시_입력!$N$17),기준일시_입력!$N$17-ABR6,IF(ABS6&lt;기준일시_입력!$J$17,0,IF(AND(ABR6&lt;기준일시_입력!$J$17,ABS6&lt;=기준일시_입력!$N$17),ABS6-기준일시_입력!$J$17,IF(AND(ABR6&gt;=기준일시_입력!$J$17,ABS6&lt;=기준일시_입력!$N$17),ABS6-ABR6,0)))))),0)</f>
        <v>0</v>
      </c>
      <c r="ABQ6" s="128">
        <f t="shared" ref="ABQ6:ABQ36" si="272">ABS6-ABR6-SUM(ABT6:ACC6)</f>
        <v>0</v>
      </c>
      <c r="ABR6" s="128">
        <f>IF(OR(ABG6="",ABJ6=""),0,IF(ABG6&lt;기준일시_입력!$J$15,기준일시_입력!$J$15,ABG6))</f>
        <v>0</v>
      </c>
      <c r="ABS6" s="128">
        <f t="shared" ref="ABS6:ABS36" si="273">ABJ6</f>
        <v>0</v>
      </c>
      <c r="ABT6" s="128">
        <f>IFERROR(IF(AND(ABR6&lt;SMALL(기준일시_입력!$J$21:$J$39,ABT$5),ABS6&gt;SMALL(기준일시_입력!$N$21:$N$39,ABT$5)),INDEX(기준일시_입력!$AJ$21:$AJ$39,ABT$5*2-1),IF(AND(ABR6&gt;=SMALL(기준일시_입력!$J$21:$J$39,ABT$5),ABR6&lt;SMALL(기준일시_입력!$N$21:$N$39,ABT$5)),SMALL(기준일시_입력!$N$21:$N$39,ABT$5)-ABR6,0)),0)</f>
        <v>0</v>
      </c>
      <c r="ABU6" s="128">
        <f>IFERROR(IF(AND(ABR6&lt;SMALL(기준일시_입력!$J$21:$J$39,ABU$5),ABS6&gt;SMALL(기준일시_입력!$N$21:$N$39,ABU$5)),INDEX(기준일시_입력!$AJ$21:$AJ$39,ABU$5*2-1),IF(AND(ABR6&gt;=SMALL(기준일시_입력!$J$21:$J$39,ABU$5),ABR6&lt;SMALL(기준일시_입력!$N$21:$N$39,ABU$5)),SMALL(기준일시_입력!$N$21:$N$39,ABU$5)-ABR6,0)),0)</f>
        <v>0</v>
      </c>
      <c r="ABV6" s="128">
        <f>IFERROR(IF(AND(ABR6&lt;SMALL(기준일시_입력!$J$21:$J$39,ABV$5),ABS6&gt;SMALL(기준일시_입력!$N$21:$N$39,ABV$5)),INDEX(기준일시_입력!$AJ$21:$AJ$39,ABV$5*2-1),IF(AND(ABR6&gt;=SMALL(기준일시_입력!$J$21:$J$39,ABV$5),ABR6&lt;SMALL(기준일시_입력!$N$21:$N$39,ABV$5)),SMALL(기준일시_입력!$N$21:$N$39,ABV$5)-ABR6,0)),0)</f>
        <v>0</v>
      </c>
      <c r="ABW6" s="128">
        <f>IFERROR(IF(AND(ABR6&lt;SMALL(기준일시_입력!$J$21:$J$39,ABW$5),ABS6&gt;SMALL(기준일시_입력!$N$21:$N$39,ABW$5)),INDEX(기준일시_입력!$AJ$21:$AJ$39,ABW$5*2-1),IF(AND(ABR6&gt;=SMALL(기준일시_입력!$J$21:$J$39,ABW$5),ABR6&lt;SMALL(기준일시_입력!$N$21:$N$39,ABW$5)),SMALL(기준일시_입력!$N$21:$N$39,ABW$5)-ABR6,0)),0)</f>
        <v>0</v>
      </c>
      <c r="ABX6" s="128">
        <f>IFERROR(IF(AND(ABR6&lt;SMALL(기준일시_입력!$J$21:$J$39,ABX$5),ABS6&gt;SMALL(기준일시_입력!$N$21:$N$39,ABX$5)),INDEX(기준일시_입력!$AJ$21:$AJ$39,ABX$5*2-1),IF(AND(ABR6&gt;=SMALL(기준일시_입력!$J$21:$J$39,ABX$5),ABR6&lt;SMALL(기준일시_입력!$N$21:$N$39,ABX$5)),SMALL(기준일시_입력!$N$21:$N$39,ABX$5)-ABR6,0)),0)</f>
        <v>0</v>
      </c>
      <c r="ABY6" s="128">
        <f>IFERROR(IF(AND(ABR6&lt;SMALL(기준일시_입력!$J$21:$J$39,ABY$5),ABS6&gt;SMALL(기준일시_입력!$N$21:$N$39,ABY$5)),INDEX(기준일시_입력!$AJ$21:$AJ$39,ABY$5*2-1),IF(AND(ABR6&gt;=SMALL(기준일시_입력!$J$21:$J$39,ABY$5),ABR6&lt;SMALL(기준일시_입력!$N$21:$N$39,ABY$5)),SMALL(기준일시_입력!$N$21:$N$39,ABY$5)-ABR6,0)),0)</f>
        <v>0</v>
      </c>
      <c r="ABZ6" s="128">
        <f>IFERROR(IF(AND(ABR6&lt;SMALL(기준일시_입력!$J$21:$J$39,ABZ$5),ABS6&gt;SMALL(기준일시_입력!$N$21:$N$39,ABZ$5)),INDEX(기준일시_입력!$AJ$21:$AJ$39,ABZ$5*2-1),IF(AND(ABR6&gt;=SMALL(기준일시_입력!$J$21:$J$39,ABZ$5),ABR6&lt;SMALL(기준일시_입력!$N$21:$N$39,ABZ$5)),SMALL(기준일시_입력!$N$21:$N$39,ABZ$5)-ABR6,0)),0)</f>
        <v>0</v>
      </c>
      <c r="ACA6" s="128">
        <f>IFERROR(IF(AND(ABR6&lt;SMALL(기준일시_입력!$J$21:$J$39,ACA$5),ABS6&gt;SMALL(기준일시_입력!$N$21:$N$39,ACA$5)),INDEX(기준일시_입력!$AJ$21:$AJ$39,ACA$5*2-1),IF(AND(ABR6&gt;=SMALL(기준일시_입력!$J$21:$J$39,ACA$5),ABR6&lt;SMALL(기준일시_입력!$N$21:$N$39,ACA$5)),SMALL(기준일시_입력!$N$21:$N$39,ACA$5)-ABR6,0)),0)</f>
        <v>0</v>
      </c>
      <c r="ACB6" s="128">
        <f>IFERROR(IF(AND(ABR6&lt;SMALL(기준일시_입력!$J$21:$J$39,ACB$5),ABS6&gt;SMALL(기준일시_입력!$N$21:$N$39,ACB$5)),INDEX(기준일시_입력!$AJ$21:$AJ$39,ACB$5*2-1),IF(AND(ABR6&gt;=SMALL(기준일시_입력!$J$21:$J$39,ACB$5),ABR6&lt;SMALL(기준일시_입력!$N$21:$N$39,ACB$5)),SMALL(기준일시_입력!$N$21:$N$39,ACB$5)-ABR6,0)),0)</f>
        <v>0</v>
      </c>
      <c r="ACC6" s="128">
        <f>IFERROR(IF(AND(ABR6&lt;SMALL(기준일시_입력!$J$21:$J$39,ACC$5),ABS6&gt;SMALL(기준일시_입력!$N$21:$N$39,ACC$5)),INDEX(기준일시_입력!$AJ$21:$AJ$39,ACC$5*2-1),IF(AND(ABR6&gt;=SMALL(기준일시_입력!$J$21:$J$39,ACC$5),ABR6&lt;SMALL(기준일시_입력!$N$21:$N$39,ACC$5)),SMALL(기준일시_입력!$N$21:$N$39,ACC$5)-ABR6,0)),0)</f>
        <v>0</v>
      </c>
      <c r="ACD6" s="125"/>
      <c r="ACE6" s="180" t="str">
        <f t="shared" ref="ACE6:ACE36" si="274">ABC6</f>
        <v>1일</v>
      </c>
      <c r="ACF6" s="180"/>
      <c r="ACG6" s="124" t="str">
        <f t="shared" ref="ACG6:ACG36" si="275">ABE6</f>
        <v>월</v>
      </c>
      <c r="ACH6" s="133" t="str">
        <f t="shared" ref="ACH6:AEL21" si="276">IF($F6="","",$F6)</f>
        <v/>
      </c>
      <c r="ACI6" s="184"/>
      <c r="ACJ6" s="184"/>
      <c r="ACK6" s="184"/>
      <c r="ACL6" s="184"/>
      <c r="ACM6" s="184"/>
      <c r="ACN6" s="184"/>
      <c r="ACO6" s="176"/>
      <c r="ACP6" s="177"/>
      <c r="ACQ6" s="129" t="str">
        <f>IF($B6="","",IF(AND(ACG$3&lt;&gt;"",$B6-기준일시_입력!$AO$7&lt;=0,ACI6="",ACL6="",ACO6=""),"X",IF(ACO6="연차","☆",IF(ACO6="월차","★",IF(ACO6="병가","♨",IF(ACO6="출장","◎",IF(ACO6="교육","■",IF(AND(ACO6="",ACI6&lt;=기준일시_입력!$J$15,ACL6&gt;=기준일시_입력!$N$15),"○",IF(AND(ACO6="",ACI6&lt;&gt;"",ACI6&gt;기준일시_입력!$J$15),"▼",IF(AND(ACO6="",ACL6&lt;&gt;"",ACL6&lt;기준일시_입력!$N$15),"△",""))))))))))</f>
        <v/>
      </c>
      <c r="ACR6" s="128">
        <f>IFERROR(IF(OR(ACI6="",ACL6=""),0,IF(AND(ACT6&lt;기준일시_입력!$J$17,ACU6&gt;기준일시_입력!$N$17),기준일시_입력!$N$17-기준일시_입력!$J$17,IF(AND(ACT6&gt;=기준일시_입력!$J$17,ACU6&gt;기준일시_입력!$N$17),기준일시_입력!$N$17-ACT6,IF(ACU6&lt;기준일시_입력!$J$17,0,IF(AND(ACT6&lt;기준일시_입력!$J$17,ACU6&lt;=기준일시_입력!$N$17),ACU6-기준일시_입력!$J$17,IF(AND(ACT6&gt;=기준일시_입력!$J$17,ACU6&lt;=기준일시_입력!$N$17),ACU6-ACT6,0)))))),0)</f>
        <v>0</v>
      </c>
      <c r="ACS6" s="128">
        <f t="shared" ref="ACS6:ACS36" si="277">ACU6-ACT6-SUM(ACV6:ADE6)</f>
        <v>0</v>
      </c>
      <c r="ACT6" s="128">
        <f>IF(OR(ACI6="",ACL6=""),0,IF(ACI6&lt;기준일시_입력!$J$15,기준일시_입력!$J$15,ACI6))</f>
        <v>0</v>
      </c>
      <c r="ACU6" s="128">
        <f t="shared" ref="ACU6:ACU36" si="278">ACL6</f>
        <v>0</v>
      </c>
      <c r="ACV6" s="128">
        <f>IFERROR(IF(AND(ACT6&lt;SMALL(기준일시_입력!$J$21:$J$39,ACV$5),ACU6&gt;SMALL(기준일시_입력!$N$21:$N$39,ACV$5)),INDEX(기준일시_입력!$AJ$21:$AJ$39,ACV$5*2-1),IF(AND(ACT6&gt;=SMALL(기준일시_입력!$J$21:$J$39,ACV$5),ACT6&lt;SMALL(기준일시_입력!$N$21:$N$39,ACV$5)),SMALL(기준일시_입력!$N$21:$N$39,ACV$5)-ACT6,0)),0)</f>
        <v>0</v>
      </c>
      <c r="ACW6" s="128">
        <f>IFERROR(IF(AND(ACT6&lt;SMALL(기준일시_입력!$J$21:$J$39,ACW$5),ACU6&gt;SMALL(기준일시_입력!$N$21:$N$39,ACW$5)),INDEX(기준일시_입력!$AJ$21:$AJ$39,ACW$5*2-1),IF(AND(ACT6&gt;=SMALL(기준일시_입력!$J$21:$J$39,ACW$5),ACT6&lt;SMALL(기준일시_입력!$N$21:$N$39,ACW$5)),SMALL(기준일시_입력!$N$21:$N$39,ACW$5)-ACT6,0)),0)</f>
        <v>0</v>
      </c>
      <c r="ACX6" s="128">
        <f>IFERROR(IF(AND(ACT6&lt;SMALL(기준일시_입력!$J$21:$J$39,ACX$5),ACU6&gt;SMALL(기준일시_입력!$N$21:$N$39,ACX$5)),INDEX(기준일시_입력!$AJ$21:$AJ$39,ACX$5*2-1),IF(AND(ACT6&gt;=SMALL(기준일시_입력!$J$21:$J$39,ACX$5),ACT6&lt;SMALL(기준일시_입력!$N$21:$N$39,ACX$5)),SMALL(기준일시_입력!$N$21:$N$39,ACX$5)-ACT6,0)),0)</f>
        <v>0</v>
      </c>
      <c r="ACY6" s="128">
        <f>IFERROR(IF(AND(ACT6&lt;SMALL(기준일시_입력!$J$21:$J$39,ACY$5),ACU6&gt;SMALL(기준일시_입력!$N$21:$N$39,ACY$5)),INDEX(기준일시_입력!$AJ$21:$AJ$39,ACY$5*2-1),IF(AND(ACT6&gt;=SMALL(기준일시_입력!$J$21:$J$39,ACY$5),ACT6&lt;SMALL(기준일시_입력!$N$21:$N$39,ACY$5)),SMALL(기준일시_입력!$N$21:$N$39,ACY$5)-ACT6,0)),0)</f>
        <v>0</v>
      </c>
      <c r="ACZ6" s="128">
        <f>IFERROR(IF(AND(ACT6&lt;SMALL(기준일시_입력!$J$21:$J$39,ACZ$5),ACU6&gt;SMALL(기준일시_입력!$N$21:$N$39,ACZ$5)),INDEX(기준일시_입력!$AJ$21:$AJ$39,ACZ$5*2-1),IF(AND(ACT6&gt;=SMALL(기준일시_입력!$J$21:$J$39,ACZ$5),ACT6&lt;SMALL(기준일시_입력!$N$21:$N$39,ACZ$5)),SMALL(기준일시_입력!$N$21:$N$39,ACZ$5)-ACT6,0)),0)</f>
        <v>0</v>
      </c>
      <c r="ADA6" s="128">
        <f>IFERROR(IF(AND(ACT6&lt;SMALL(기준일시_입력!$J$21:$J$39,ADA$5),ACU6&gt;SMALL(기준일시_입력!$N$21:$N$39,ADA$5)),INDEX(기준일시_입력!$AJ$21:$AJ$39,ADA$5*2-1),IF(AND(ACT6&gt;=SMALL(기준일시_입력!$J$21:$J$39,ADA$5),ACT6&lt;SMALL(기준일시_입력!$N$21:$N$39,ADA$5)),SMALL(기준일시_입력!$N$21:$N$39,ADA$5)-ACT6,0)),0)</f>
        <v>0</v>
      </c>
      <c r="ADB6" s="128">
        <f>IFERROR(IF(AND(ACT6&lt;SMALL(기준일시_입력!$J$21:$J$39,ADB$5),ACU6&gt;SMALL(기준일시_입력!$N$21:$N$39,ADB$5)),INDEX(기준일시_입력!$AJ$21:$AJ$39,ADB$5*2-1),IF(AND(ACT6&gt;=SMALL(기준일시_입력!$J$21:$J$39,ADB$5),ACT6&lt;SMALL(기준일시_입력!$N$21:$N$39,ADB$5)),SMALL(기준일시_입력!$N$21:$N$39,ADB$5)-ACT6,0)),0)</f>
        <v>0</v>
      </c>
      <c r="ADC6" s="128">
        <f>IFERROR(IF(AND(ACT6&lt;SMALL(기준일시_입력!$J$21:$J$39,ADC$5),ACU6&gt;SMALL(기준일시_입력!$N$21:$N$39,ADC$5)),INDEX(기준일시_입력!$AJ$21:$AJ$39,ADC$5*2-1),IF(AND(ACT6&gt;=SMALL(기준일시_입력!$J$21:$J$39,ADC$5),ACT6&lt;SMALL(기준일시_입력!$N$21:$N$39,ADC$5)),SMALL(기준일시_입력!$N$21:$N$39,ADC$5)-ACT6,0)),0)</f>
        <v>0</v>
      </c>
      <c r="ADD6" s="128">
        <f>IFERROR(IF(AND(ACT6&lt;SMALL(기준일시_입력!$J$21:$J$39,ADD$5),ACU6&gt;SMALL(기준일시_입력!$N$21:$N$39,ADD$5)),INDEX(기준일시_입력!$AJ$21:$AJ$39,ADD$5*2-1),IF(AND(ACT6&gt;=SMALL(기준일시_입력!$J$21:$J$39,ADD$5),ACT6&lt;SMALL(기준일시_입력!$N$21:$N$39,ADD$5)),SMALL(기준일시_입력!$N$21:$N$39,ADD$5)-ACT6,0)),0)</f>
        <v>0</v>
      </c>
      <c r="ADE6" s="128">
        <f>IFERROR(IF(AND(ACT6&lt;SMALL(기준일시_입력!$J$21:$J$39,ADE$5),ACU6&gt;SMALL(기준일시_입력!$N$21:$N$39,ADE$5)),INDEX(기준일시_입력!$AJ$21:$AJ$39,ADE$5*2-1),IF(AND(ACT6&gt;=SMALL(기준일시_입력!$J$21:$J$39,ADE$5),ACT6&lt;SMALL(기준일시_입력!$N$21:$N$39,ADE$5)),SMALL(기준일시_입력!$N$21:$N$39,ADE$5)-ACT6,0)),0)</f>
        <v>0</v>
      </c>
      <c r="ADF6" s="125"/>
      <c r="ADG6" s="180" t="str">
        <f t="shared" ref="ADG6:ADG36" si="279">ACE6</f>
        <v>1일</v>
      </c>
      <c r="ADH6" s="180"/>
      <c r="ADI6" s="124" t="str">
        <f t="shared" ref="ADI6:ADI36" si="280">ACG6</f>
        <v>월</v>
      </c>
      <c r="ADJ6" s="133" t="str">
        <f t="shared" ref="ADJ6" si="281">IF($F6="","",$F6)</f>
        <v/>
      </c>
      <c r="ADK6" s="184"/>
      <c r="ADL6" s="184"/>
      <c r="ADM6" s="184"/>
      <c r="ADN6" s="184"/>
      <c r="ADO6" s="184"/>
      <c r="ADP6" s="184"/>
      <c r="ADQ6" s="176"/>
      <c r="ADR6" s="177"/>
      <c r="ADS6" s="129" t="str">
        <f>IF($B6="","",IF(AND(ADI$3&lt;&gt;"",$B6-기준일시_입력!$AO$7&lt;=0,ADK6="",ADN6="",ADQ6=""),"X",IF(ADQ6="연차","☆",IF(ADQ6="월차","★",IF(ADQ6="병가","♨",IF(ADQ6="출장","◎",IF(ADQ6="교육","■",IF(AND(ADQ6="",ADK6&lt;=기준일시_입력!$J$15,ADN6&gt;=기준일시_입력!$N$15),"○",IF(AND(ADQ6="",ADK6&lt;&gt;"",ADK6&gt;기준일시_입력!$J$15),"▼",IF(AND(ADQ6="",ADN6&lt;&gt;"",ADN6&lt;기준일시_입력!$N$15),"△",""))))))))))</f>
        <v/>
      </c>
      <c r="ADT6" s="128">
        <f>IFERROR(IF(OR(ADK6="",ADN6=""),0,IF(AND(ADV6&lt;기준일시_입력!$J$17,ADW6&gt;기준일시_입력!$N$17),기준일시_입력!$N$17-기준일시_입력!$J$17,IF(AND(ADV6&gt;=기준일시_입력!$J$17,ADW6&gt;기준일시_입력!$N$17),기준일시_입력!$N$17-ADV6,IF(ADW6&lt;기준일시_입력!$J$17,0,IF(AND(ADV6&lt;기준일시_입력!$J$17,ADW6&lt;=기준일시_입력!$N$17),ADW6-기준일시_입력!$J$17,IF(AND(ADV6&gt;=기준일시_입력!$J$17,ADW6&lt;=기준일시_입력!$N$17),ADW6-ADV6,0)))))),0)</f>
        <v>0</v>
      </c>
      <c r="ADU6" s="128">
        <f t="shared" ref="ADU6:ADU36" si="282">ADW6-ADV6-SUM(ADX6:AEG6)</f>
        <v>0</v>
      </c>
      <c r="ADV6" s="128">
        <f>IF(OR(ADK6="",ADN6=""),0,IF(ADK6&lt;기준일시_입력!$J$15,기준일시_입력!$J$15,ADK6))</f>
        <v>0</v>
      </c>
      <c r="ADW6" s="128">
        <f t="shared" ref="ADW6:ADW36" si="283">ADN6</f>
        <v>0</v>
      </c>
      <c r="ADX6" s="128">
        <f>IFERROR(IF(AND(ADV6&lt;SMALL(기준일시_입력!$J$21:$J$39,ADX$5),ADW6&gt;SMALL(기준일시_입력!$N$21:$N$39,ADX$5)),INDEX(기준일시_입력!$AJ$21:$AJ$39,ADX$5*2-1),IF(AND(ADV6&gt;=SMALL(기준일시_입력!$J$21:$J$39,ADX$5),ADV6&lt;SMALL(기준일시_입력!$N$21:$N$39,ADX$5)),SMALL(기준일시_입력!$N$21:$N$39,ADX$5)-ADV6,0)),0)</f>
        <v>0</v>
      </c>
      <c r="ADY6" s="128">
        <f>IFERROR(IF(AND(ADV6&lt;SMALL(기준일시_입력!$J$21:$J$39,ADY$5),ADW6&gt;SMALL(기준일시_입력!$N$21:$N$39,ADY$5)),INDEX(기준일시_입력!$AJ$21:$AJ$39,ADY$5*2-1),IF(AND(ADV6&gt;=SMALL(기준일시_입력!$J$21:$J$39,ADY$5),ADV6&lt;SMALL(기준일시_입력!$N$21:$N$39,ADY$5)),SMALL(기준일시_입력!$N$21:$N$39,ADY$5)-ADV6,0)),0)</f>
        <v>0</v>
      </c>
      <c r="ADZ6" s="128">
        <f>IFERROR(IF(AND(ADV6&lt;SMALL(기준일시_입력!$J$21:$J$39,ADZ$5),ADW6&gt;SMALL(기준일시_입력!$N$21:$N$39,ADZ$5)),INDEX(기준일시_입력!$AJ$21:$AJ$39,ADZ$5*2-1),IF(AND(ADV6&gt;=SMALL(기준일시_입력!$J$21:$J$39,ADZ$5),ADV6&lt;SMALL(기준일시_입력!$N$21:$N$39,ADZ$5)),SMALL(기준일시_입력!$N$21:$N$39,ADZ$5)-ADV6,0)),0)</f>
        <v>0</v>
      </c>
      <c r="AEA6" s="128">
        <f>IFERROR(IF(AND(ADV6&lt;SMALL(기준일시_입력!$J$21:$J$39,AEA$5),ADW6&gt;SMALL(기준일시_입력!$N$21:$N$39,AEA$5)),INDEX(기준일시_입력!$AJ$21:$AJ$39,AEA$5*2-1),IF(AND(ADV6&gt;=SMALL(기준일시_입력!$J$21:$J$39,AEA$5),ADV6&lt;SMALL(기준일시_입력!$N$21:$N$39,AEA$5)),SMALL(기준일시_입력!$N$21:$N$39,AEA$5)-ADV6,0)),0)</f>
        <v>0</v>
      </c>
      <c r="AEB6" s="128">
        <f>IFERROR(IF(AND(ADV6&lt;SMALL(기준일시_입력!$J$21:$J$39,AEB$5),ADW6&gt;SMALL(기준일시_입력!$N$21:$N$39,AEB$5)),INDEX(기준일시_입력!$AJ$21:$AJ$39,AEB$5*2-1),IF(AND(ADV6&gt;=SMALL(기준일시_입력!$J$21:$J$39,AEB$5),ADV6&lt;SMALL(기준일시_입력!$N$21:$N$39,AEB$5)),SMALL(기준일시_입력!$N$21:$N$39,AEB$5)-ADV6,0)),0)</f>
        <v>0</v>
      </c>
      <c r="AEC6" s="128">
        <f>IFERROR(IF(AND(ADV6&lt;SMALL(기준일시_입력!$J$21:$J$39,AEC$5),ADW6&gt;SMALL(기준일시_입력!$N$21:$N$39,AEC$5)),INDEX(기준일시_입력!$AJ$21:$AJ$39,AEC$5*2-1),IF(AND(ADV6&gt;=SMALL(기준일시_입력!$J$21:$J$39,AEC$5),ADV6&lt;SMALL(기준일시_입력!$N$21:$N$39,AEC$5)),SMALL(기준일시_입력!$N$21:$N$39,AEC$5)-ADV6,0)),0)</f>
        <v>0</v>
      </c>
      <c r="AED6" s="128">
        <f>IFERROR(IF(AND(ADV6&lt;SMALL(기준일시_입력!$J$21:$J$39,AED$5),ADW6&gt;SMALL(기준일시_입력!$N$21:$N$39,AED$5)),INDEX(기준일시_입력!$AJ$21:$AJ$39,AED$5*2-1),IF(AND(ADV6&gt;=SMALL(기준일시_입력!$J$21:$J$39,AED$5),ADV6&lt;SMALL(기준일시_입력!$N$21:$N$39,AED$5)),SMALL(기준일시_입력!$N$21:$N$39,AED$5)-ADV6,0)),0)</f>
        <v>0</v>
      </c>
      <c r="AEE6" s="128">
        <f>IFERROR(IF(AND(ADV6&lt;SMALL(기준일시_입력!$J$21:$J$39,AEE$5),ADW6&gt;SMALL(기준일시_입력!$N$21:$N$39,AEE$5)),INDEX(기준일시_입력!$AJ$21:$AJ$39,AEE$5*2-1),IF(AND(ADV6&gt;=SMALL(기준일시_입력!$J$21:$J$39,AEE$5),ADV6&lt;SMALL(기준일시_입력!$N$21:$N$39,AEE$5)),SMALL(기준일시_입력!$N$21:$N$39,AEE$5)-ADV6,0)),0)</f>
        <v>0</v>
      </c>
      <c r="AEF6" s="128">
        <f>IFERROR(IF(AND(ADV6&lt;SMALL(기준일시_입력!$J$21:$J$39,AEF$5),ADW6&gt;SMALL(기준일시_입력!$N$21:$N$39,AEF$5)),INDEX(기준일시_입력!$AJ$21:$AJ$39,AEF$5*2-1),IF(AND(ADV6&gt;=SMALL(기준일시_입력!$J$21:$J$39,AEF$5),ADV6&lt;SMALL(기준일시_입력!$N$21:$N$39,AEF$5)),SMALL(기준일시_입력!$N$21:$N$39,AEF$5)-ADV6,0)),0)</f>
        <v>0</v>
      </c>
      <c r="AEG6" s="128">
        <f>IFERROR(IF(AND(ADV6&lt;SMALL(기준일시_입력!$J$21:$J$39,AEG$5),ADW6&gt;SMALL(기준일시_입력!$N$21:$N$39,AEG$5)),INDEX(기준일시_입력!$AJ$21:$AJ$39,AEG$5*2-1),IF(AND(ADV6&gt;=SMALL(기준일시_입력!$J$21:$J$39,AEG$5),ADV6&lt;SMALL(기준일시_입력!$N$21:$N$39,AEG$5)),SMALL(기준일시_입력!$N$21:$N$39,AEG$5)-ADV6,0)),0)</f>
        <v>0</v>
      </c>
      <c r="AEH6" s="125"/>
      <c r="AEI6" s="180" t="str">
        <f t="shared" ref="AEI6:AEI36" si="284">ADG6</f>
        <v>1일</v>
      </c>
      <c r="AEJ6" s="180"/>
      <c r="AEK6" s="124" t="str">
        <f t="shared" ref="AEK6:AEK36" si="285">ADI6</f>
        <v>월</v>
      </c>
      <c r="AEL6" s="133" t="str">
        <f t="shared" ref="AEL6" si="286">IF($F6="","",$F6)</f>
        <v/>
      </c>
      <c r="AEM6" s="184"/>
      <c r="AEN6" s="184"/>
      <c r="AEO6" s="184"/>
      <c r="AEP6" s="184"/>
      <c r="AEQ6" s="184"/>
      <c r="AER6" s="184"/>
      <c r="AES6" s="176"/>
      <c r="AET6" s="177"/>
      <c r="AEU6" s="129" t="str">
        <f>IF($B6="","",IF(AND(AEK$3&lt;&gt;"",$B6-기준일시_입력!$AO$7&lt;=0,AEM6="",AEP6="",AES6=""),"X",IF(AES6="연차","☆",IF(AES6="월차","★",IF(AES6="병가","♨",IF(AES6="출장","◎",IF(AES6="교육","■",IF(AND(AES6="",AEM6&lt;=기준일시_입력!$J$15,AEP6&gt;=기준일시_입력!$N$15),"○",IF(AND(AES6="",AEM6&lt;&gt;"",AEM6&gt;기준일시_입력!$J$15),"▼",IF(AND(AES6="",AEP6&lt;&gt;"",AEP6&lt;기준일시_입력!$N$15),"△",""))))))))))</f>
        <v/>
      </c>
      <c r="AEV6" s="128">
        <f>IFERROR(IF(OR(AEM6="",AEP6=""),0,IF(AND(AEX6&lt;기준일시_입력!$J$17,AEY6&gt;기준일시_입력!$N$17),기준일시_입력!$N$17-기준일시_입력!$J$17,IF(AND(AEX6&gt;=기준일시_입력!$J$17,AEY6&gt;기준일시_입력!$N$17),기준일시_입력!$N$17-AEX6,IF(AEY6&lt;기준일시_입력!$J$17,0,IF(AND(AEX6&lt;기준일시_입력!$J$17,AEY6&lt;=기준일시_입력!$N$17),AEY6-기준일시_입력!$J$17,IF(AND(AEX6&gt;=기준일시_입력!$J$17,AEY6&lt;=기준일시_입력!$N$17),AEY6-AEX6,0)))))),0)</f>
        <v>0</v>
      </c>
      <c r="AEW6" s="128">
        <f t="shared" ref="AEW6:AEW36" si="287">AEY6-AEX6-SUM(AEZ6:AFI6)</f>
        <v>0</v>
      </c>
      <c r="AEX6" s="128">
        <f>IF(OR(AEM6="",AEP6=""),0,IF(AEM6&lt;기준일시_입력!$J$15,기준일시_입력!$J$15,AEM6))</f>
        <v>0</v>
      </c>
      <c r="AEY6" s="128">
        <f t="shared" ref="AEY6:AEY36" si="288">AEP6</f>
        <v>0</v>
      </c>
      <c r="AEZ6" s="128">
        <f>IFERROR(IF(AND(AEX6&lt;SMALL(기준일시_입력!$J$21:$J$39,AEZ$5),AEY6&gt;SMALL(기준일시_입력!$N$21:$N$39,AEZ$5)),INDEX(기준일시_입력!$AJ$21:$AJ$39,AEZ$5*2-1),IF(AND(AEX6&gt;=SMALL(기준일시_입력!$J$21:$J$39,AEZ$5),AEX6&lt;SMALL(기준일시_입력!$N$21:$N$39,AEZ$5)),SMALL(기준일시_입력!$N$21:$N$39,AEZ$5)-AEX6,0)),0)</f>
        <v>0</v>
      </c>
      <c r="AFA6" s="128">
        <f>IFERROR(IF(AND(AEX6&lt;SMALL(기준일시_입력!$J$21:$J$39,AFA$5),AEY6&gt;SMALL(기준일시_입력!$N$21:$N$39,AFA$5)),INDEX(기준일시_입력!$AJ$21:$AJ$39,AFA$5*2-1),IF(AND(AEX6&gt;=SMALL(기준일시_입력!$J$21:$J$39,AFA$5),AEX6&lt;SMALL(기준일시_입력!$N$21:$N$39,AFA$5)),SMALL(기준일시_입력!$N$21:$N$39,AFA$5)-AEX6,0)),0)</f>
        <v>0</v>
      </c>
      <c r="AFB6" s="128">
        <f>IFERROR(IF(AND(AEX6&lt;SMALL(기준일시_입력!$J$21:$J$39,AFB$5),AEY6&gt;SMALL(기준일시_입력!$N$21:$N$39,AFB$5)),INDEX(기준일시_입력!$AJ$21:$AJ$39,AFB$5*2-1),IF(AND(AEX6&gt;=SMALL(기준일시_입력!$J$21:$J$39,AFB$5),AEX6&lt;SMALL(기준일시_입력!$N$21:$N$39,AFB$5)),SMALL(기준일시_입력!$N$21:$N$39,AFB$5)-AEX6,0)),0)</f>
        <v>0</v>
      </c>
      <c r="AFC6" s="128">
        <f>IFERROR(IF(AND(AEX6&lt;SMALL(기준일시_입력!$J$21:$J$39,AFC$5),AEY6&gt;SMALL(기준일시_입력!$N$21:$N$39,AFC$5)),INDEX(기준일시_입력!$AJ$21:$AJ$39,AFC$5*2-1),IF(AND(AEX6&gt;=SMALL(기준일시_입력!$J$21:$J$39,AFC$5),AEX6&lt;SMALL(기준일시_입력!$N$21:$N$39,AFC$5)),SMALL(기준일시_입력!$N$21:$N$39,AFC$5)-AEX6,0)),0)</f>
        <v>0</v>
      </c>
      <c r="AFD6" s="128">
        <f>IFERROR(IF(AND(AEX6&lt;SMALL(기준일시_입력!$J$21:$J$39,AFD$5),AEY6&gt;SMALL(기준일시_입력!$N$21:$N$39,AFD$5)),INDEX(기준일시_입력!$AJ$21:$AJ$39,AFD$5*2-1),IF(AND(AEX6&gt;=SMALL(기준일시_입력!$J$21:$J$39,AFD$5),AEX6&lt;SMALL(기준일시_입력!$N$21:$N$39,AFD$5)),SMALL(기준일시_입력!$N$21:$N$39,AFD$5)-AEX6,0)),0)</f>
        <v>0</v>
      </c>
      <c r="AFE6" s="128">
        <f>IFERROR(IF(AND(AEX6&lt;SMALL(기준일시_입력!$J$21:$J$39,AFE$5),AEY6&gt;SMALL(기준일시_입력!$N$21:$N$39,AFE$5)),INDEX(기준일시_입력!$AJ$21:$AJ$39,AFE$5*2-1),IF(AND(AEX6&gt;=SMALL(기준일시_입력!$J$21:$J$39,AFE$5),AEX6&lt;SMALL(기준일시_입력!$N$21:$N$39,AFE$5)),SMALL(기준일시_입력!$N$21:$N$39,AFE$5)-AEX6,0)),0)</f>
        <v>0</v>
      </c>
      <c r="AFF6" s="128">
        <f>IFERROR(IF(AND(AEX6&lt;SMALL(기준일시_입력!$J$21:$J$39,AFF$5),AEY6&gt;SMALL(기준일시_입력!$N$21:$N$39,AFF$5)),INDEX(기준일시_입력!$AJ$21:$AJ$39,AFF$5*2-1),IF(AND(AEX6&gt;=SMALL(기준일시_입력!$J$21:$J$39,AFF$5),AEX6&lt;SMALL(기준일시_입력!$N$21:$N$39,AFF$5)),SMALL(기준일시_입력!$N$21:$N$39,AFF$5)-AEX6,0)),0)</f>
        <v>0</v>
      </c>
      <c r="AFG6" s="128">
        <f>IFERROR(IF(AND(AEX6&lt;SMALL(기준일시_입력!$J$21:$J$39,AFG$5),AEY6&gt;SMALL(기준일시_입력!$N$21:$N$39,AFG$5)),INDEX(기준일시_입력!$AJ$21:$AJ$39,AFG$5*2-1),IF(AND(AEX6&gt;=SMALL(기준일시_입력!$J$21:$J$39,AFG$5),AEX6&lt;SMALL(기준일시_입력!$N$21:$N$39,AFG$5)),SMALL(기준일시_입력!$N$21:$N$39,AFG$5)-AEX6,0)),0)</f>
        <v>0</v>
      </c>
      <c r="AFH6" s="128">
        <f>IFERROR(IF(AND(AEX6&lt;SMALL(기준일시_입력!$J$21:$J$39,AFH$5),AEY6&gt;SMALL(기준일시_입력!$N$21:$N$39,AFH$5)),INDEX(기준일시_입력!$AJ$21:$AJ$39,AFH$5*2-1),IF(AND(AEX6&gt;=SMALL(기준일시_입력!$J$21:$J$39,AFH$5),AEX6&lt;SMALL(기준일시_입력!$N$21:$N$39,AFH$5)),SMALL(기준일시_입력!$N$21:$N$39,AFH$5)-AEX6,0)),0)</f>
        <v>0</v>
      </c>
      <c r="AFI6" s="128">
        <f>IFERROR(IF(AND(AEX6&lt;SMALL(기준일시_입력!$J$21:$J$39,AFI$5),AEY6&gt;SMALL(기준일시_입력!$N$21:$N$39,AFI$5)),INDEX(기준일시_입력!$AJ$21:$AJ$39,AFI$5*2-1),IF(AND(AEX6&gt;=SMALL(기준일시_입력!$J$21:$J$39,AFI$5),AEX6&lt;SMALL(기준일시_입력!$N$21:$N$39,AFI$5)),SMALL(기준일시_입력!$N$21:$N$39,AFI$5)-AEX6,0)),0)</f>
        <v>0</v>
      </c>
      <c r="AFJ6" s="125"/>
      <c r="AFK6" s="180" t="str">
        <f t="shared" ref="AFK6:AFK36" si="289">AEI6</f>
        <v>1일</v>
      </c>
      <c r="AFL6" s="180"/>
      <c r="AFM6" s="124" t="str">
        <f t="shared" ref="AFM6:AFM36" si="290">AEK6</f>
        <v>월</v>
      </c>
      <c r="AFN6" s="133" t="str">
        <f t="shared" ref="AFN6:AHR21" si="291">IF($F6="","",$F6)</f>
        <v/>
      </c>
      <c r="AFO6" s="184"/>
      <c r="AFP6" s="184"/>
      <c r="AFQ6" s="184"/>
      <c r="AFR6" s="184"/>
      <c r="AFS6" s="184"/>
      <c r="AFT6" s="184"/>
      <c r="AFU6" s="176"/>
      <c r="AFV6" s="177"/>
      <c r="AFW6" s="129" t="str">
        <f>IF($B6="","",IF(AND(AFM$3&lt;&gt;"",$B6-기준일시_입력!$AO$7&lt;=0,AFO6="",AFR6="",AFU6=""),"X",IF(AFU6="연차","☆",IF(AFU6="월차","★",IF(AFU6="병가","♨",IF(AFU6="출장","◎",IF(AFU6="교육","■",IF(AND(AFU6="",AFO6&lt;=기준일시_입력!$J$15,AFR6&gt;=기준일시_입력!$N$15),"○",IF(AND(AFU6="",AFO6&lt;&gt;"",AFO6&gt;기준일시_입력!$J$15),"▼",IF(AND(AFU6="",AFR6&lt;&gt;"",AFR6&lt;기준일시_입력!$N$15),"△",""))))))))))</f>
        <v/>
      </c>
      <c r="AFX6" s="128">
        <f>IFERROR(IF(OR(AFO6="",AFR6=""),0,IF(AND(AFZ6&lt;기준일시_입력!$J$17,AGA6&gt;기준일시_입력!$N$17),기준일시_입력!$N$17-기준일시_입력!$J$17,IF(AND(AFZ6&gt;=기준일시_입력!$J$17,AGA6&gt;기준일시_입력!$N$17),기준일시_입력!$N$17-AFZ6,IF(AGA6&lt;기준일시_입력!$J$17,0,IF(AND(AFZ6&lt;기준일시_입력!$J$17,AGA6&lt;=기준일시_입력!$N$17),AGA6-기준일시_입력!$J$17,IF(AND(AFZ6&gt;=기준일시_입력!$J$17,AGA6&lt;=기준일시_입력!$N$17),AGA6-AFZ6,0)))))),0)</f>
        <v>0</v>
      </c>
      <c r="AFY6" s="128">
        <f t="shared" ref="AFY6:AFY36" si="292">AGA6-AFZ6-SUM(AGB6:AGK6)</f>
        <v>0</v>
      </c>
      <c r="AFZ6" s="128">
        <f>IF(OR(AFO6="",AFR6=""),0,IF(AFO6&lt;기준일시_입력!$J$15,기준일시_입력!$J$15,AFO6))</f>
        <v>0</v>
      </c>
      <c r="AGA6" s="128">
        <f t="shared" ref="AGA6:AGA36" si="293">AFR6</f>
        <v>0</v>
      </c>
      <c r="AGB6" s="128">
        <f>IFERROR(IF(AND(AFZ6&lt;SMALL(기준일시_입력!$J$21:$J$39,AGB$5),AGA6&gt;SMALL(기준일시_입력!$N$21:$N$39,AGB$5)),INDEX(기준일시_입력!$AJ$21:$AJ$39,AGB$5*2-1),IF(AND(AFZ6&gt;=SMALL(기준일시_입력!$J$21:$J$39,AGB$5),AFZ6&lt;SMALL(기준일시_입력!$N$21:$N$39,AGB$5)),SMALL(기준일시_입력!$N$21:$N$39,AGB$5)-AFZ6,0)),0)</f>
        <v>0</v>
      </c>
      <c r="AGC6" s="128">
        <f>IFERROR(IF(AND(AFZ6&lt;SMALL(기준일시_입력!$J$21:$J$39,AGC$5),AGA6&gt;SMALL(기준일시_입력!$N$21:$N$39,AGC$5)),INDEX(기준일시_입력!$AJ$21:$AJ$39,AGC$5*2-1),IF(AND(AFZ6&gt;=SMALL(기준일시_입력!$J$21:$J$39,AGC$5),AFZ6&lt;SMALL(기준일시_입력!$N$21:$N$39,AGC$5)),SMALL(기준일시_입력!$N$21:$N$39,AGC$5)-AFZ6,0)),0)</f>
        <v>0</v>
      </c>
      <c r="AGD6" s="128">
        <f>IFERROR(IF(AND(AFZ6&lt;SMALL(기준일시_입력!$J$21:$J$39,AGD$5),AGA6&gt;SMALL(기준일시_입력!$N$21:$N$39,AGD$5)),INDEX(기준일시_입력!$AJ$21:$AJ$39,AGD$5*2-1),IF(AND(AFZ6&gt;=SMALL(기준일시_입력!$J$21:$J$39,AGD$5),AFZ6&lt;SMALL(기준일시_입력!$N$21:$N$39,AGD$5)),SMALL(기준일시_입력!$N$21:$N$39,AGD$5)-AFZ6,0)),0)</f>
        <v>0</v>
      </c>
      <c r="AGE6" s="128">
        <f>IFERROR(IF(AND(AFZ6&lt;SMALL(기준일시_입력!$J$21:$J$39,AGE$5),AGA6&gt;SMALL(기준일시_입력!$N$21:$N$39,AGE$5)),INDEX(기준일시_입력!$AJ$21:$AJ$39,AGE$5*2-1),IF(AND(AFZ6&gt;=SMALL(기준일시_입력!$J$21:$J$39,AGE$5),AFZ6&lt;SMALL(기준일시_입력!$N$21:$N$39,AGE$5)),SMALL(기준일시_입력!$N$21:$N$39,AGE$5)-AFZ6,0)),0)</f>
        <v>0</v>
      </c>
      <c r="AGF6" s="128">
        <f>IFERROR(IF(AND(AFZ6&lt;SMALL(기준일시_입력!$J$21:$J$39,AGF$5),AGA6&gt;SMALL(기준일시_입력!$N$21:$N$39,AGF$5)),INDEX(기준일시_입력!$AJ$21:$AJ$39,AGF$5*2-1),IF(AND(AFZ6&gt;=SMALL(기준일시_입력!$J$21:$J$39,AGF$5),AFZ6&lt;SMALL(기준일시_입력!$N$21:$N$39,AGF$5)),SMALL(기준일시_입력!$N$21:$N$39,AGF$5)-AFZ6,0)),0)</f>
        <v>0</v>
      </c>
      <c r="AGG6" s="128">
        <f>IFERROR(IF(AND(AFZ6&lt;SMALL(기준일시_입력!$J$21:$J$39,AGG$5),AGA6&gt;SMALL(기준일시_입력!$N$21:$N$39,AGG$5)),INDEX(기준일시_입력!$AJ$21:$AJ$39,AGG$5*2-1),IF(AND(AFZ6&gt;=SMALL(기준일시_입력!$J$21:$J$39,AGG$5),AFZ6&lt;SMALL(기준일시_입력!$N$21:$N$39,AGG$5)),SMALL(기준일시_입력!$N$21:$N$39,AGG$5)-AFZ6,0)),0)</f>
        <v>0</v>
      </c>
      <c r="AGH6" s="128">
        <f>IFERROR(IF(AND(AFZ6&lt;SMALL(기준일시_입력!$J$21:$J$39,AGH$5),AGA6&gt;SMALL(기준일시_입력!$N$21:$N$39,AGH$5)),INDEX(기준일시_입력!$AJ$21:$AJ$39,AGH$5*2-1),IF(AND(AFZ6&gt;=SMALL(기준일시_입력!$J$21:$J$39,AGH$5),AFZ6&lt;SMALL(기준일시_입력!$N$21:$N$39,AGH$5)),SMALL(기준일시_입력!$N$21:$N$39,AGH$5)-AFZ6,0)),0)</f>
        <v>0</v>
      </c>
      <c r="AGI6" s="128">
        <f>IFERROR(IF(AND(AFZ6&lt;SMALL(기준일시_입력!$J$21:$J$39,AGI$5),AGA6&gt;SMALL(기준일시_입력!$N$21:$N$39,AGI$5)),INDEX(기준일시_입력!$AJ$21:$AJ$39,AGI$5*2-1),IF(AND(AFZ6&gt;=SMALL(기준일시_입력!$J$21:$J$39,AGI$5),AFZ6&lt;SMALL(기준일시_입력!$N$21:$N$39,AGI$5)),SMALL(기준일시_입력!$N$21:$N$39,AGI$5)-AFZ6,0)),0)</f>
        <v>0</v>
      </c>
      <c r="AGJ6" s="128">
        <f>IFERROR(IF(AND(AFZ6&lt;SMALL(기준일시_입력!$J$21:$J$39,AGJ$5),AGA6&gt;SMALL(기준일시_입력!$N$21:$N$39,AGJ$5)),INDEX(기준일시_입력!$AJ$21:$AJ$39,AGJ$5*2-1),IF(AND(AFZ6&gt;=SMALL(기준일시_입력!$J$21:$J$39,AGJ$5),AFZ6&lt;SMALL(기준일시_입력!$N$21:$N$39,AGJ$5)),SMALL(기준일시_입력!$N$21:$N$39,AGJ$5)-AFZ6,0)),0)</f>
        <v>0</v>
      </c>
      <c r="AGK6" s="128">
        <f>IFERROR(IF(AND(AFZ6&lt;SMALL(기준일시_입력!$J$21:$J$39,AGK$5),AGA6&gt;SMALL(기준일시_입력!$N$21:$N$39,AGK$5)),INDEX(기준일시_입력!$AJ$21:$AJ$39,AGK$5*2-1),IF(AND(AFZ6&gt;=SMALL(기준일시_입력!$J$21:$J$39,AGK$5),AFZ6&lt;SMALL(기준일시_입력!$N$21:$N$39,AGK$5)),SMALL(기준일시_입력!$N$21:$N$39,AGK$5)-AFZ6,0)),0)</f>
        <v>0</v>
      </c>
      <c r="AGL6" s="125"/>
      <c r="AGM6" s="180" t="str">
        <f t="shared" ref="AGM6:AGM36" si="294">AFK6</f>
        <v>1일</v>
      </c>
      <c r="AGN6" s="180"/>
      <c r="AGO6" s="124" t="str">
        <f t="shared" ref="AGO6:AGO36" si="295">AFM6</f>
        <v>월</v>
      </c>
      <c r="AGP6" s="133" t="str">
        <f t="shared" ref="AGP6" si="296">IF($F6="","",$F6)</f>
        <v/>
      </c>
      <c r="AGQ6" s="184"/>
      <c r="AGR6" s="184"/>
      <c r="AGS6" s="184"/>
      <c r="AGT6" s="184"/>
      <c r="AGU6" s="184"/>
      <c r="AGV6" s="184"/>
      <c r="AGW6" s="176"/>
      <c r="AGX6" s="177"/>
      <c r="AGY6" s="129" t="str">
        <f>IF($B6="","",IF(AND(AGO$3&lt;&gt;"",$B6-기준일시_입력!$AO$7&lt;=0,AGQ6="",AGT6="",AGW6=""),"X",IF(AGW6="연차","☆",IF(AGW6="월차","★",IF(AGW6="병가","♨",IF(AGW6="출장","◎",IF(AGW6="교육","■",IF(AND(AGW6="",AGQ6&lt;=기준일시_입력!$J$15,AGT6&gt;=기준일시_입력!$N$15),"○",IF(AND(AGW6="",AGQ6&lt;&gt;"",AGQ6&gt;기준일시_입력!$J$15),"▼",IF(AND(AGW6="",AGT6&lt;&gt;"",AGT6&lt;기준일시_입력!$N$15),"△",""))))))))))</f>
        <v/>
      </c>
      <c r="AGZ6" s="128">
        <f>IFERROR(IF(OR(AGQ6="",AGT6=""),0,IF(AND(AHB6&lt;기준일시_입력!$J$17,AHC6&gt;기준일시_입력!$N$17),기준일시_입력!$N$17-기준일시_입력!$J$17,IF(AND(AHB6&gt;=기준일시_입력!$J$17,AHC6&gt;기준일시_입력!$N$17),기준일시_입력!$N$17-AHB6,IF(AHC6&lt;기준일시_입력!$J$17,0,IF(AND(AHB6&lt;기준일시_입력!$J$17,AHC6&lt;=기준일시_입력!$N$17),AHC6-기준일시_입력!$J$17,IF(AND(AHB6&gt;=기준일시_입력!$J$17,AHC6&lt;=기준일시_입력!$N$17),AHC6-AHB6,0)))))),0)</f>
        <v>0</v>
      </c>
      <c r="AHA6" s="128">
        <f t="shared" ref="AHA6:AHA36" si="297">AHC6-AHB6-SUM(AHD6:AHM6)</f>
        <v>0</v>
      </c>
      <c r="AHB6" s="128">
        <f>IF(OR(AGQ6="",AGT6=""),0,IF(AGQ6&lt;기준일시_입력!$J$15,기준일시_입력!$J$15,AGQ6))</f>
        <v>0</v>
      </c>
      <c r="AHC6" s="128">
        <f t="shared" ref="AHC6:AHC36" si="298">AGT6</f>
        <v>0</v>
      </c>
      <c r="AHD6" s="128">
        <f>IFERROR(IF(AND(AHB6&lt;SMALL(기준일시_입력!$J$21:$J$39,AHD$5),AHC6&gt;SMALL(기준일시_입력!$N$21:$N$39,AHD$5)),INDEX(기준일시_입력!$AJ$21:$AJ$39,AHD$5*2-1),IF(AND(AHB6&gt;=SMALL(기준일시_입력!$J$21:$J$39,AHD$5),AHB6&lt;SMALL(기준일시_입력!$N$21:$N$39,AHD$5)),SMALL(기준일시_입력!$N$21:$N$39,AHD$5)-AHB6,0)),0)</f>
        <v>0</v>
      </c>
      <c r="AHE6" s="128">
        <f>IFERROR(IF(AND(AHB6&lt;SMALL(기준일시_입력!$J$21:$J$39,AHE$5),AHC6&gt;SMALL(기준일시_입력!$N$21:$N$39,AHE$5)),INDEX(기준일시_입력!$AJ$21:$AJ$39,AHE$5*2-1),IF(AND(AHB6&gt;=SMALL(기준일시_입력!$J$21:$J$39,AHE$5),AHB6&lt;SMALL(기준일시_입력!$N$21:$N$39,AHE$5)),SMALL(기준일시_입력!$N$21:$N$39,AHE$5)-AHB6,0)),0)</f>
        <v>0</v>
      </c>
      <c r="AHF6" s="128">
        <f>IFERROR(IF(AND(AHB6&lt;SMALL(기준일시_입력!$J$21:$J$39,AHF$5),AHC6&gt;SMALL(기준일시_입력!$N$21:$N$39,AHF$5)),INDEX(기준일시_입력!$AJ$21:$AJ$39,AHF$5*2-1),IF(AND(AHB6&gt;=SMALL(기준일시_입력!$J$21:$J$39,AHF$5),AHB6&lt;SMALL(기준일시_입력!$N$21:$N$39,AHF$5)),SMALL(기준일시_입력!$N$21:$N$39,AHF$5)-AHB6,0)),0)</f>
        <v>0</v>
      </c>
      <c r="AHG6" s="128">
        <f>IFERROR(IF(AND(AHB6&lt;SMALL(기준일시_입력!$J$21:$J$39,AHG$5),AHC6&gt;SMALL(기준일시_입력!$N$21:$N$39,AHG$5)),INDEX(기준일시_입력!$AJ$21:$AJ$39,AHG$5*2-1),IF(AND(AHB6&gt;=SMALL(기준일시_입력!$J$21:$J$39,AHG$5),AHB6&lt;SMALL(기준일시_입력!$N$21:$N$39,AHG$5)),SMALL(기준일시_입력!$N$21:$N$39,AHG$5)-AHB6,0)),0)</f>
        <v>0</v>
      </c>
      <c r="AHH6" s="128">
        <f>IFERROR(IF(AND(AHB6&lt;SMALL(기준일시_입력!$J$21:$J$39,AHH$5),AHC6&gt;SMALL(기준일시_입력!$N$21:$N$39,AHH$5)),INDEX(기준일시_입력!$AJ$21:$AJ$39,AHH$5*2-1),IF(AND(AHB6&gt;=SMALL(기준일시_입력!$J$21:$J$39,AHH$5),AHB6&lt;SMALL(기준일시_입력!$N$21:$N$39,AHH$5)),SMALL(기준일시_입력!$N$21:$N$39,AHH$5)-AHB6,0)),0)</f>
        <v>0</v>
      </c>
      <c r="AHI6" s="128">
        <f>IFERROR(IF(AND(AHB6&lt;SMALL(기준일시_입력!$J$21:$J$39,AHI$5),AHC6&gt;SMALL(기준일시_입력!$N$21:$N$39,AHI$5)),INDEX(기준일시_입력!$AJ$21:$AJ$39,AHI$5*2-1),IF(AND(AHB6&gt;=SMALL(기준일시_입력!$J$21:$J$39,AHI$5),AHB6&lt;SMALL(기준일시_입력!$N$21:$N$39,AHI$5)),SMALL(기준일시_입력!$N$21:$N$39,AHI$5)-AHB6,0)),0)</f>
        <v>0</v>
      </c>
      <c r="AHJ6" s="128">
        <f>IFERROR(IF(AND(AHB6&lt;SMALL(기준일시_입력!$J$21:$J$39,AHJ$5),AHC6&gt;SMALL(기준일시_입력!$N$21:$N$39,AHJ$5)),INDEX(기준일시_입력!$AJ$21:$AJ$39,AHJ$5*2-1),IF(AND(AHB6&gt;=SMALL(기준일시_입력!$J$21:$J$39,AHJ$5),AHB6&lt;SMALL(기준일시_입력!$N$21:$N$39,AHJ$5)),SMALL(기준일시_입력!$N$21:$N$39,AHJ$5)-AHB6,0)),0)</f>
        <v>0</v>
      </c>
      <c r="AHK6" s="128">
        <f>IFERROR(IF(AND(AHB6&lt;SMALL(기준일시_입력!$J$21:$J$39,AHK$5),AHC6&gt;SMALL(기준일시_입력!$N$21:$N$39,AHK$5)),INDEX(기준일시_입력!$AJ$21:$AJ$39,AHK$5*2-1),IF(AND(AHB6&gt;=SMALL(기준일시_입력!$J$21:$J$39,AHK$5),AHB6&lt;SMALL(기준일시_입력!$N$21:$N$39,AHK$5)),SMALL(기준일시_입력!$N$21:$N$39,AHK$5)-AHB6,0)),0)</f>
        <v>0</v>
      </c>
      <c r="AHL6" s="128">
        <f>IFERROR(IF(AND(AHB6&lt;SMALL(기준일시_입력!$J$21:$J$39,AHL$5),AHC6&gt;SMALL(기준일시_입력!$N$21:$N$39,AHL$5)),INDEX(기준일시_입력!$AJ$21:$AJ$39,AHL$5*2-1),IF(AND(AHB6&gt;=SMALL(기준일시_입력!$J$21:$J$39,AHL$5),AHB6&lt;SMALL(기준일시_입력!$N$21:$N$39,AHL$5)),SMALL(기준일시_입력!$N$21:$N$39,AHL$5)-AHB6,0)),0)</f>
        <v>0</v>
      </c>
      <c r="AHM6" s="128">
        <f>IFERROR(IF(AND(AHB6&lt;SMALL(기준일시_입력!$J$21:$J$39,AHM$5),AHC6&gt;SMALL(기준일시_입력!$N$21:$N$39,AHM$5)),INDEX(기준일시_입력!$AJ$21:$AJ$39,AHM$5*2-1),IF(AND(AHB6&gt;=SMALL(기준일시_입력!$J$21:$J$39,AHM$5),AHB6&lt;SMALL(기준일시_입력!$N$21:$N$39,AHM$5)),SMALL(기준일시_입력!$N$21:$N$39,AHM$5)-AHB6,0)),0)</f>
        <v>0</v>
      </c>
      <c r="AHN6" s="125"/>
      <c r="AHO6" s="180" t="str">
        <f t="shared" ref="AHO6:AHO36" si="299">AGM6</f>
        <v>1일</v>
      </c>
      <c r="AHP6" s="180"/>
      <c r="AHQ6" s="124" t="str">
        <f t="shared" ref="AHQ6:AHQ36" si="300">AGO6</f>
        <v>월</v>
      </c>
      <c r="AHR6" s="133" t="str">
        <f t="shared" ref="AHR6" si="301">IF($F6="","",$F6)</f>
        <v/>
      </c>
      <c r="AHS6" s="184"/>
      <c r="AHT6" s="184"/>
      <c r="AHU6" s="184"/>
      <c r="AHV6" s="184"/>
      <c r="AHW6" s="184"/>
      <c r="AHX6" s="184"/>
      <c r="AHY6" s="176"/>
      <c r="AHZ6" s="177"/>
      <c r="AIA6" s="129" t="str">
        <f>IF($B6="","",IF(AND(AHQ$3&lt;&gt;"",$B6-기준일시_입력!$AO$7&lt;=0,AHS6="",AHV6="",AHY6=""),"X",IF(AHY6="연차","☆",IF(AHY6="월차","★",IF(AHY6="병가","♨",IF(AHY6="출장","◎",IF(AHY6="교육","■",IF(AND(AHY6="",AHS6&lt;=기준일시_입력!$J$15,AHV6&gt;=기준일시_입력!$N$15),"○",IF(AND(AHY6="",AHS6&lt;&gt;"",AHS6&gt;기준일시_입력!$J$15),"▼",IF(AND(AHY6="",AHV6&lt;&gt;"",AHV6&lt;기준일시_입력!$N$15),"△",""))))))))))</f>
        <v/>
      </c>
      <c r="AIB6" s="128">
        <f>IFERROR(IF(OR(AHS6="",AHV6=""),0,IF(AND(AID6&lt;기준일시_입력!$J$17,AIE6&gt;기준일시_입력!$N$17),기준일시_입력!$N$17-기준일시_입력!$J$17,IF(AND(AID6&gt;=기준일시_입력!$J$17,AIE6&gt;기준일시_입력!$N$17),기준일시_입력!$N$17-AID6,IF(AIE6&lt;기준일시_입력!$J$17,0,IF(AND(AID6&lt;기준일시_입력!$J$17,AIE6&lt;=기준일시_입력!$N$17),AIE6-기준일시_입력!$J$17,IF(AND(AID6&gt;=기준일시_입력!$J$17,AIE6&lt;=기준일시_입력!$N$17),AIE6-AID6,0)))))),0)</f>
        <v>0</v>
      </c>
      <c r="AIC6" s="128">
        <f t="shared" ref="AIC6:AIC36" si="302">AIE6-AID6-SUM(AIF6:AIO6)</f>
        <v>0</v>
      </c>
      <c r="AID6" s="128">
        <f>IF(OR(AHS6="",AHV6=""),0,IF(AHS6&lt;기준일시_입력!$J$15,기준일시_입력!$J$15,AHS6))</f>
        <v>0</v>
      </c>
      <c r="AIE6" s="128">
        <f t="shared" ref="AIE6:AIE36" si="303">AHV6</f>
        <v>0</v>
      </c>
      <c r="AIF6" s="128">
        <f>IFERROR(IF(AND(AID6&lt;SMALL(기준일시_입력!$J$21:$J$39,AIF$5),AIE6&gt;SMALL(기준일시_입력!$N$21:$N$39,AIF$5)),INDEX(기준일시_입력!$AJ$21:$AJ$39,AIF$5*2-1),IF(AND(AID6&gt;=SMALL(기준일시_입력!$J$21:$J$39,AIF$5),AID6&lt;SMALL(기준일시_입력!$N$21:$N$39,AIF$5)),SMALL(기준일시_입력!$N$21:$N$39,AIF$5)-AID6,0)),0)</f>
        <v>0</v>
      </c>
      <c r="AIG6" s="128">
        <f>IFERROR(IF(AND(AID6&lt;SMALL(기준일시_입력!$J$21:$J$39,AIG$5),AIE6&gt;SMALL(기준일시_입력!$N$21:$N$39,AIG$5)),INDEX(기준일시_입력!$AJ$21:$AJ$39,AIG$5*2-1),IF(AND(AID6&gt;=SMALL(기준일시_입력!$J$21:$J$39,AIG$5),AID6&lt;SMALL(기준일시_입력!$N$21:$N$39,AIG$5)),SMALL(기준일시_입력!$N$21:$N$39,AIG$5)-AID6,0)),0)</f>
        <v>0</v>
      </c>
      <c r="AIH6" s="128">
        <f>IFERROR(IF(AND(AID6&lt;SMALL(기준일시_입력!$J$21:$J$39,AIH$5),AIE6&gt;SMALL(기준일시_입력!$N$21:$N$39,AIH$5)),INDEX(기준일시_입력!$AJ$21:$AJ$39,AIH$5*2-1),IF(AND(AID6&gt;=SMALL(기준일시_입력!$J$21:$J$39,AIH$5),AID6&lt;SMALL(기준일시_입력!$N$21:$N$39,AIH$5)),SMALL(기준일시_입력!$N$21:$N$39,AIH$5)-AID6,0)),0)</f>
        <v>0</v>
      </c>
      <c r="AII6" s="128">
        <f>IFERROR(IF(AND(AID6&lt;SMALL(기준일시_입력!$J$21:$J$39,AII$5),AIE6&gt;SMALL(기준일시_입력!$N$21:$N$39,AII$5)),INDEX(기준일시_입력!$AJ$21:$AJ$39,AII$5*2-1),IF(AND(AID6&gt;=SMALL(기준일시_입력!$J$21:$J$39,AII$5),AID6&lt;SMALL(기준일시_입력!$N$21:$N$39,AII$5)),SMALL(기준일시_입력!$N$21:$N$39,AII$5)-AID6,0)),0)</f>
        <v>0</v>
      </c>
      <c r="AIJ6" s="128">
        <f>IFERROR(IF(AND(AID6&lt;SMALL(기준일시_입력!$J$21:$J$39,AIJ$5),AIE6&gt;SMALL(기준일시_입력!$N$21:$N$39,AIJ$5)),INDEX(기준일시_입력!$AJ$21:$AJ$39,AIJ$5*2-1),IF(AND(AID6&gt;=SMALL(기준일시_입력!$J$21:$J$39,AIJ$5),AID6&lt;SMALL(기준일시_입력!$N$21:$N$39,AIJ$5)),SMALL(기준일시_입력!$N$21:$N$39,AIJ$5)-AID6,0)),0)</f>
        <v>0</v>
      </c>
      <c r="AIK6" s="128">
        <f>IFERROR(IF(AND(AID6&lt;SMALL(기준일시_입력!$J$21:$J$39,AIK$5),AIE6&gt;SMALL(기준일시_입력!$N$21:$N$39,AIK$5)),INDEX(기준일시_입력!$AJ$21:$AJ$39,AIK$5*2-1),IF(AND(AID6&gt;=SMALL(기준일시_입력!$J$21:$J$39,AIK$5),AID6&lt;SMALL(기준일시_입력!$N$21:$N$39,AIK$5)),SMALL(기준일시_입력!$N$21:$N$39,AIK$5)-AID6,0)),0)</f>
        <v>0</v>
      </c>
      <c r="AIL6" s="128">
        <f>IFERROR(IF(AND(AID6&lt;SMALL(기준일시_입력!$J$21:$J$39,AIL$5),AIE6&gt;SMALL(기준일시_입력!$N$21:$N$39,AIL$5)),INDEX(기준일시_입력!$AJ$21:$AJ$39,AIL$5*2-1),IF(AND(AID6&gt;=SMALL(기준일시_입력!$J$21:$J$39,AIL$5),AID6&lt;SMALL(기준일시_입력!$N$21:$N$39,AIL$5)),SMALL(기준일시_입력!$N$21:$N$39,AIL$5)-AID6,0)),0)</f>
        <v>0</v>
      </c>
      <c r="AIM6" s="128">
        <f>IFERROR(IF(AND(AID6&lt;SMALL(기준일시_입력!$J$21:$J$39,AIM$5),AIE6&gt;SMALL(기준일시_입력!$N$21:$N$39,AIM$5)),INDEX(기준일시_입력!$AJ$21:$AJ$39,AIM$5*2-1),IF(AND(AID6&gt;=SMALL(기준일시_입력!$J$21:$J$39,AIM$5),AID6&lt;SMALL(기준일시_입력!$N$21:$N$39,AIM$5)),SMALL(기준일시_입력!$N$21:$N$39,AIM$5)-AID6,0)),0)</f>
        <v>0</v>
      </c>
      <c r="AIN6" s="128">
        <f>IFERROR(IF(AND(AID6&lt;SMALL(기준일시_입력!$J$21:$J$39,AIN$5),AIE6&gt;SMALL(기준일시_입력!$N$21:$N$39,AIN$5)),INDEX(기준일시_입력!$AJ$21:$AJ$39,AIN$5*2-1),IF(AND(AID6&gt;=SMALL(기준일시_입력!$J$21:$J$39,AIN$5),AID6&lt;SMALL(기준일시_입력!$N$21:$N$39,AIN$5)),SMALL(기준일시_입력!$N$21:$N$39,AIN$5)-AID6,0)),0)</f>
        <v>0</v>
      </c>
      <c r="AIO6" s="128">
        <f>IFERROR(IF(AND(AID6&lt;SMALL(기준일시_입력!$J$21:$J$39,AIO$5),AIE6&gt;SMALL(기준일시_입력!$N$21:$N$39,AIO$5)),INDEX(기준일시_입력!$AJ$21:$AJ$39,AIO$5*2-1),IF(AND(AID6&gt;=SMALL(기준일시_입력!$J$21:$J$39,AIO$5),AID6&lt;SMALL(기준일시_입력!$N$21:$N$39,AIO$5)),SMALL(기준일시_입력!$N$21:$N$39,AIO$5)-AID6,0)),0)</f>
        <v>0</v>
      </c>
      <c r="AIP6" s="125"/>
      <c r="AIQ6" s="180" t="str">
        <f t="shared" ref="AIQ6:AIQ36" si="304">AHO6</f>
        <v>1일</v>
      </c>
      <c r="AIR6" s="180"/>
      <c r="AIS6" s="124" t="str">
        <f t="shared" ref="AIS6:AIS36" si="305">AHQ6</f>
        <v>월</v>
      </c>
      <c r="AIT6" s="133" t="str">
        <f t="shared" ref="AIT6:AKX21" si="306">IF($F6="","",$F6)</f>
        <v/>
      </c>
      <c r="AIU6" s="184"/>
      <c r="AIV6" s="184"/>
      <c r="AIW6" s="184"/>
      <c r="AIX6" s="184"/>
      <c r="AIY6" s="184"/>
      <c r="AIZ6" s="184"/>
      <c r="AJA6" s="176"/>
      <c r="AJB6" s="177"/>
      <c r="AJC6" s="129" t="str">
        <f>IF($B6="","",IF(AND(AIS$3&lt;&gt;"",$B6-기준일시_입력!$AO$7&lt;=0,AIU6="",AIX6="",AJA6=""),"X",IF(AJA6="연차","☆",IF(AJA6="월차","★",IF(AJA6="병가","♨",IF(AJA6="출장","◎",IF(AJA6="교육","■",IF(AND(AJA6="",AIU6&lt;=기준일시_입력!$J$15,AIX6&gt;=기준일시_입력!$N$15),"○",IF(AND(AJA6="",AIU6&lt;&gt;"",AIU6&gt;기준일시_입력!$J$15),"▼",IF(AND(AJA6="",AIX6&lt;&gt;"",AIX6&lt;기준일시_입력!$N$15),"△",""))))))))))</f>
        <v/>
      </c>
      <c r="AJD6" s="128">
        <f>IFERROR(IF(OR(AIU6="",AIX6=""),0,IF(AND(AJF6&lt;기준일시_입력!$J$17,AJG6&gt;기준일시_입력!$N$17),기준일시_입력!$N$17-기준일시_입력!$J$17,IF(AND(AJF6&gt;=기준일시_입력!$J$17,AJG6&gt;기준일시_입력!$N$17),기준일시_입력!$N$17-AJF6,IF(AJG6&lt;기준일시_입력!$J$17,0,IF(AND(AJF6&lt;기준일시_입력!$J$17,AJG6&lt;=기준일시_입력!$N$17),AJG6-기준일시_입력!$J$17,IF(AND(AJF6&gt;=기준일시_입력!$J$17,AJG6&lt;=기준일시_입력!$N$17),AJG6-AJF6,0)))))),0)</f>
        <v>0</v>
      </c>
      <c r="AJE6" s="128">
        <f t="shared" ref="AJE6:AJE36" si="307">AJG6-AJF6-SUM(AJH6:AJQ6)</f>
        <v>0</v>
      </c>
      <c r="AJF6" s="128">
        <f>IF(OR(AIU6="",AIX6=""),0,IF(AIU6&lt;기준일시_입력!$J$15,기준일시_입력!$J$15,AIU6))</f>
        <v>0</v>
      </c>
      <c r="AJG6" s="128">
        <f t="shared" ref="AJG6:AJG36" si="308">AIX6</f>
        <v>0</v>
      </c>
      <c r="AJH6" s="128">
        <f>IFERROR(IF(AND(AJF6&lt;SMALL(기준일시_입력!$J$21:$J$39,AJH$5),AJG6&gt;SMALL(기준일시_입력!$N$21:$N$39,AJH$5)),INDEX(기준일시_입력!$AJ$21:$AJ$39,AJH$5*2-1),IF(AND(AJF6&gt;=SMALL(기준일시_입력!$J$21:$J$39,AJH$5),AJF6&lt;SMALL(기준일시_입력!$N$21:$N$39,AJH$5)),SMALL(기준일시_입력!$N$21:$N$39,AJH$5)-AJF6,0)),0)</f>
        <v>0</v>
      </c>
      <c r="AJI6" s="128">
        <f>IFERROR(IF(AND(AJF6&lt;SMALL(기준일시_입력!$J$21:$J$39,AJI$5),AJG6&gt;SMALL(기준일시_입력!$N$21:$N$39,AJI$5)),INDEX(기준일시_입력!$AJ$21:$AJ$39,AJI$5*2-1),IF(AND(AJF6&gt;=SMALL(기준일시_입력!$J$21:$J$39,AJI$5),AJF6&lt;SMALL(기준일시_입력!$N$21:$N$39,AJI$5)),SMALL(기준일시_입력!$N$21:$N$39,AJI$5)-AJF6,0)),0)</f>
        <v>0</v>
      </c>
      <c r="AJJ6" s="128">
        <f>IFERROR(IF(AND(AJF6&lt;SMALL(기준일시_입력!$J$21:$J$39,AJJ$5),AJG6&gt;SMALL(기준일시_입력!$N$21:$N$39,AJJ$5)),INDEX(기준일시_입력!$AJ$21:$AJ$39,AJJ$5*2-1),IF(AND(AJF6&gt;=SMALL(기준일시_입력!$J$21:$J$39,AJJ$5),AJF6&lt;SMALL(기준일시_입력!$N$21:$N$39,AJJ$5)),SMALL(기준일시_입력!$N$21:$N$39,AJJ$5)-AJF6,0)),0)</f>
        <v>0</v>
      </c>
      <c r="AJK6" s="128">
        <f>IFERROR(IF(AND(AJF6&lt;SMALL(기준일시_입력!$J$21:$J$39,AJK$5),AJG6&gt;SMALL(기준일시_입력!$N$21:$N$39,AJK$5)),INDEX(기준일시_입력!$AJ$21:$AJ$39,AJK$5*2-1),IF(AND(AJF6&gt;=SMALL(기준일시_입력!$J$21:$J$39,AJK$5),AJF6&lt;SMALL(기준일시_입력!$N$21:$N$39,AJK$5)),SMALL(기준일시_입력!$N$21:$N$39,AJK$5)-AJF6,0)),0)</f>
        <v>0</v>
      </c>
      <c r="AJL6" s="128">
        <f>IFERROR(IF(AND(AJF6&lt;SMALL(기준일시_입력!$J$21:$J$39,AJL$5),AJG6&gt;SMALL(기준일시_입력!$N$21:$N$39,AJL$5)),INDEX(기준일시_입력!$AJ$21:$AJ$39,AJL$5*2-1),IF(AND(AJF6&gt;=SMALL(기준일시_입력!$J$21:$J$39,AJL$5),AJF6&lt;SMALL(기준일시_입력!$N$21:$N$39,AJL$5)),SMALL(기준일시_입력!$N$21:$N$39,AJL$5)-AJF6,0)),0)</f>
        <v>0</v>
      </c>
      <c r="AJM6" s="128">
        <f>IFERROR(IF(AND(AJF6&lt;SMALL(기준일시_입력!$J$21:$J$39,AJM$5),AJG6&gt;SMALL(기준일시_입력!$N$21:$N$39,AJM$5)),INDEX(기준일시_입력!$AJ$21:$AJ$39,AJM$5*2-1),IF(AND(AJF6&gt;=SMALL(기준일시_입력!$J$21:$J$39,AJM$5),AJF6&lt;SMALL(기준일시_입력!$N$21:$N$39,AJM$5)),SMALL(기준일시_입력!$N$21:$N$39,AJM$5)-AJF6,0)),0)</f>
        <v>0</v>
      </c>
      <c r="AJN6" s="128">
        <f>IFERROR(IF(AND(AJF6&lt;SMALL(기준일시_입력!$J$21:$J$39,AJN$5),AJG6&gt;SMALL(기준일시_입력!$N$21:$N$39,AJN$5)),INDEX(기준일시_입력!$AJ$21:$AJ$39,AJN$5*2-1),IF(AND(AJF6&gt;=SMALL(기준일시_입력!$J$21:$J$39,AJN$5),AJF6&lt;SMALL(기준일시_입력!$N$21:$N$39,AJN$5)),SMALL(기준일시_입력!$N$21:$N$39,AJN$5)-AJF6,0)),0)</f>
        <v>0</v>
      </c>
      <c r="AJO6" s="128">
        <f>IFERROR(IF(AND(AJF6&lt;SMALL(기준일시_입력!$J$21:$J$39,AJO$5),AJG6&gt;SMALL(기준일시_입력!$N$21:$N$39,AJO$5)),INDEX(기준일시_입력!$AJ$21:$AJ$39,AJO$5*2-1),IF(AND(AJF6&gt;=SMALL(기준일시_입력!$J$21:$J$39,AJO$5),AJF6&lt;SMALL(기준일시_입력!$N$21:$N$39,AJO$5)),SMALL(기준일시_입력!$N$21:$N$39,AJO$5)-AJF6,0)),0)</f>
        <v>0</v>
      </c>
      <c r="AJP6" s="128">
        <f>IFERROR(IF(AND(AJF6&lt;SMALL(기준일시_입력!$J$21:$J$39,AJP$5),AJG6&gt;SMALL(기준일시_입력!$N$21:$N$39,AJP$5)),INDEX(기준일시_입력!$AJ$21:$AJ$39,AJP$5*2-1),IF(AND(AJF6&gt;=SMALL(기준일시_입력!$J$21:$J$39,AJP$5),AJF6&lt;SMALL(기준일시_입력!$N$21:$N$39,AJP$5)),SMALL(기준일시_입력!$N$21:$N$39,AJP$5)-AJF6,0)),0)</f>
        <v>0</v>
      </c>
      <c r="AJQ6" s="128">
        <f>IFERROR(IF(AND(AJF6&lt;SMALL(기준일시_입력!$J$21:$J$39,AJQ$5),AJG6&gt;SMALL(기준일시_입력!$N$21:$N$39,AJQ$5)),INDEX(기준일시_입력!$AJ$21:$AJ$39,AJQ$5*2-1),IF(AND(AJF6&gt;=SMALL(기준일시_입력!$J$21:$J$39,AJQ$5),AJF6&lt;SMALL(기준일시_입력!$N$21:$N$39,AJQ$5)),SMALL(기준일시_입력!$N$21:$N$39,AJQ$5)-AJF6,0)),0)</f>
        <v>0</v>
      </c>
      <c r="AJR6" s="125"/>
      <c r="AJS6" s="180" t="str">
        <f t="shared" ref="AJS6:AJS36" si="309">AIQ6</f>
        <v>1일</v>
      </c>
      <c r="AJT6" s="180"/>
      <c r="AJU6" s="124" t="str">
        <f t="shared" ref="AJU6:AJU36" si="310">AIS6</f>
        <v>월</v>
      </c>
      <c r="AJV6" s="133" t="str">
        <f t="shared" ref="AJV6" si="311">IF($F6="","",$F6)</f>
        <v/>
      </c>
      <c r="AJW6" s="184"/>
      <c r="AJX6" s="184"/>
      <c r="AJY6" s="184"/>
      <c r="AJZ6" s="184"/>
      <c r="AKA6" s="184"/>
      <c r="AKB6" s="184"/>
      <c r="AKC6" s="176"/>
      <c r="AKD6" s="177"/>
      <c r="AKE6" s="129" t="str">
        <f>IF($B6="","",IF(AND(AJU$3&lt;&gt;"",$B6-기준일시_입력!$AO$7&lt;=0,AJW6="",AJZ6="",AKC6=""),"X",IF(AKC6="연차","☆",IF(AKC6="월차","★",IF(AKC6="병가","♨",IF(AKC6="출장","◎",IF(AKC6="교육","■",IF(AND(AKC6="",AJW6&lt;=기준일시_입력!$J$15,AJZ6&gt;=기준일시_입력!$N$15),"○",IF(AND(AKC6="",AJW6&lt;&gt;"",AJW6&gt;기준일시_입력!$J$15),"▼",IF(AND(AKC6="",AJZ6&lt;&gt;"",AJZ6&lt;기준일시_입력!$N$15),"△",""))))))))))</f>
        <v/>
      </c>
      <c r="AKF6" s="128">
        <f>IFERROR(IF(OR(AJW6="",AJZ6=""),0,IF(AND(AKH6&lt;기준일시_입력!$J$17,AKI6&gt;기준일시_입력!$N$17),기준일시_입력!$N$17-기준일시_입력!$J$17,IF(AND(AKH6&gt;=기준일시_입력!$J$17,AKI6&gt;기준일시_입력!$N$17),기준일시_입력!$N$17-AKH6,IF(AKI6&lt;기준일시_입력!$J$17,0,IF(AND(AKH6&lt;기준일시_입력!$J$17,AKI6&lt;=기준일시_입력!$N$17),AKI6-기준일시_입력!$J$17,IF(AND(AKH6&gt;=기준일시_입력!$J$17,AKI6&lt;=기준일시_입력!$N$17),AKI6-AKH6,0)))))),0)</f>
        <v>0</v>
      </c>
      <c r="AKG6" s="128">
        <f t="shared" ref="AKG6:AKG36" si="312">AKI6-AKH6-SUM(AKJ6:AKS6)</f>
        <v>0</v>
      </c>
      <c r="AKH6" s="128">
        <f>IF(OR(AJW6="",AJZ6=""),0,IF(AJW6&lt;기준일시_입력!$J$15,기준일시_입력!$J$15,AJW6))</f>
        <v>0</v>
      </c>
      <c r="AKI6" s="128">
        <f t="shared" ref="AKI6:AKI36" si="313">AJZ6</f>
        <v>0</v>
      </c>
      <c r="AKJ6" s="128">
        <f>IFERROR(IF(AND(AKH6&lt;SMALL(기준일시_입력!$J$21:$J$39,AKJ$5),AKI6&gt;SMALL(기준일시_입력!$N$21:$N$39,AKJ$5)),INDEX(기준일시_입력!$AJ$21:$AJ$39,AKJ$5*2-1),IF(AND(AKH6&gt;=SMALL(기준일시_입력!$J$21:$J$39,AKJ$5),AKH6&lt;SMALL(기준일시_입력!$N$21:$N$39,AKJ$5)),SMALL(기준일시_입력!$N$21:$N$39,AKJ$5)-AKH6,0)),0)</f>
        <v>0</v>
      </c>
      <c r="AKK6" s="128">
        <f>IFERROR(IF(AND(AKH6&lt;SMALL(기준일시_입력!$J$21:$J$39,AKK$5),AKI6&gt;SMALL(기준일시_입력!$N$21:$N$39,AKK$5)),INDEX(기준일시_입력!$AJ$21:$AJ$39,AKK$5*2-1),IF(AND(AKH6&gt;=SMALL(기준일시_입력!$J$21:$J$39,AKK$5),AKH6&lt;SMALL(기준일시_입력!$N$21:$N$39,AKK$5)),SMALL(기준일시_입력!$N$21:$N$39,AKK$5)-AKH6,0)),0)</f>
        <v>0</v>
      </c>
      <c r="AKL6" s="128">
        <f>IFERROR(IF(AND(AKH6&lt;SMALL(기준일시_입력!$J$21:$J$39,AKL$5),AKI6&gt;SMALL(기준일시_입력!$N$21:$N$39,AKL$5)),INDEX(기준일시_입력!$AJ$21:$AJ$39,AKL$5*2-1),IF(AND(AKH6&gt;=SMALL(기준일시_입력!$J$21:$J$39,AKL$5),AKH6&lt;SMALL(기준일시_입력!$N$21:$N$39,AKL$5)),SMALL(기준일시_입력!$N$21:$N$39,AKL$5)-AKH6,0)),0)</f>
        <v>0</v>
      </c>
      <c r="AKM6" s="128">
        <f>IFERROR(IF(AND(AKH6&lt;SMALL(기준일시_입력!$J$21:$J$39,AKM$5),AKI6&gt;SMALL(기준일시_입력!$N$21:$N$39,AKM$5)),INDEX(기준일시_입력!$AJ$21:$AJ$39,AKM$5*2-1),IF(AND(AKH6&gt;=SMALL(기준일시_입력!$J$21:$J$39,AKM$5),AKH6&lt;SMALL(기준일시_입력!$N$21:$N$39,AKM$5)),SMALL(기준일시_입력!$N$21:$N$39,AKM$5)-AKH6,0)),0)</f>
        <v>0</v>
      </c>
      <c r="AKN6" s="128">
        <f>IFERROR(IF(AND(AKH6&lt;SMALL(기준일시_입력!$J$21:$J$39,AKN$5),AKI6&gt;SMALL(기준일시_입력!$N$21:$N$39,AKN$5)),INDEX(기준일시_입력!$AJ$21:$AJ$39,AKN$5*2-1),IF(AND(AKH6&gt;=SMALL(기준일시_입력!$J$21:$J$39,AKN$5),AKH6&lt;SMALL(기준일시_입력!$N$21:$N$39,AKN$5)),SMALL(기준일시_입력!$N$21:$N$39,AKN$5)-AKH6,0)),0)</f>
        <v>0</v>
      </c>
      <c r="AKO6" s="128">
        <f>IFERROR(IF(AND(AKH6&lt;SMALL(기준일시_입력!$J$21:$J$39,AKO$5),AKI6&gt;SMALL(기준일시_입력!$N$21:$N$39,AKO$5)),INDEX(기준일시_입력!$AJ$21:$AJ$39,AKO$5*2-1),IF(AND(AKH6&gt;=SMALL(기준일시_입력!$J$21:$J$39,AKO$5),AKH6&lt;SMALL(기준일시_입력!$N$21:$N$39,AKO$5)),SMALL(기준일시_입력!$N$21:$N$39,AKO$5)-AKH6,0)),0)</f>
        <v>0</v>
      </c>
      <c r="AKP6" s="128">
        <f>IFERROR(IF(AND(AKH6&lt;SMALL(기준일시_입력!$J$21:$J$39,AKP$5),AKI6&gt;SMALL(기준일시_입력!$N$21:$N$39,AKP$5)),INDEX(기준일시_입력!$AJ$21:$AJ$39,AKP$5*2-1),IF(AND(AKH6&gt;=SMALL(기준일시_입력!$J$21:$J$39,AKP$5),AKH6&lt;SMALL(기준일시_입력!$N$21:$N$39,AKP$5)),SMALL(기준일시_입력!$N$21:$N$39,AKP$5)-AKH6,0)),0)</f>
        <v>0</v>
      </c>
      <c r="AKQ6" s="128">
        <f>IFERROR(IF(AND(AKH6&lt;SMALL(기준일시_입력!$J$21:$J$39,AKQ$5),AKI6&gt;SMALL(기준일시_입력!$N$21:$N$39,AKQ$5)),INDEX(기준일시_입력!$AJ$21:$AJ$39,AKQ$5*2-1),IF(AND(AKH6&gt;=SMALL(기준일시_입력!$J$21:$J$39,AKQ$5),AKH6&lt;SMALL(기준일시_입력!$N$21:$N$39,AKQ$5)),SMALL(기준일시_입력!$N$21:$N$39,AKQ$5)-AKH6,0)),0)</f>
        <v>0</v>
      </c>
      <c r="AKR6" s="128">
        <f>IFERROR(IF(AND(AKH6&lt;SMALL(기준일시_입력!$J$21:$J$39,AKR$5),AKI6&gt;SMALL(기준일시_입력!$N$21:$N$39,AKR$5)),INDEX(기준일시_입력!$AJ$21:$AJ$39,AKR$5*2-1),IF(AND(AKH6&gt;=SMALL(기준일시_입력!$J$21:$J$39,AKR$5),AKH6&lt;SMALL(기준일시_입력!$N$21:$N$39,AKR$5)),SMALL(기준일시_입력!$N$21:$N$39,AKR$5)-AKH6,0)),0)</f>
        <v>0</v>
      </c>
      <c r="AKS6" s="128">
        <f>IFERROR(IF(AND(AKH6&lt;SMALL(기준일시_입력!$J$21:$J$39,AKS$5),AKI6&gt;SMALL(기준일시_입력!$N$21:$N$39,AKS$5)),INDEX(기준일시_입력!$AJ$21:$AJ$39,AKS$5*2-1),IF(AND(AKH6&gt;=SMALL(기준일시_입력!$J$21:$J$39,AKS$5),AKH6&lt;SMALL(기준일시_입력!$N$21:$N$39,AKS$5)),SMALL(기준일시_입력!$N$21:$N$39,AKS$5)-AKH6,0)),0)</f>
        <v>0</v>
      </c>
      <c r="AKT6" s="125"/>
      <c r="AKU6" s="180" t="str">
        <f t="shared" ref="AKU6:AKU36" si="314">AJS6</f>
        <v>1일</v>
      </c>
      <c r="AKV6" s="180"/>
      <c r="AKW6" s="124" t="str">
        <f t="shared" ref="AKW6:AKW36" si="315">AJU6</f>
        <v>월</v>
      </c>
      <c r="AKX6" s="133" t="str">
        <f t="shared" ref="AKX6" si="316">IF($F6="","",$F6)</f>
        <v/>
      </c>
      <c r="AKY6" s="184"/>
      <c r="AKZ6" s="184"/>
      <c r="ALA6" s="184"/>
      <c r="ALB6" s="184"/>
      <c r="ALC6" s="184"/>
      <c r="ALD6" s="184"/>
      <c r="ALE6" s="176"/>
      <c r="ALF6" s="177"/>
      <c r="ALG6" s="129" t="str">
        <f>IF($B6="","",IF(AND(AKW$3&lt;&gt;"",$B6-기준일시_입력!$AO$7&lt;=0,AKY6="",ALB6="",ALE6=""),"X",IF(ALE6="연차","☆",IF(ALE6="월차","★",IF(ALE6="병가","♨",IF(ALE6="출장","◎",IF(ALE6="교육","■",IF(AND(ALE6="",AKY6&lt;=기준일시_입력!$J$15,ALB6&gt;=기준일시_입력!$N$15),"○",IF(AND(ALE6="",AKY6&lt;&gt;"",AKY6&gt;기준일시_입력!$J$15),"▼",IF(AND(ALE6="",ALB6&lt;&gt;"",ALB6&lt;기준일시_입력!$N$15),"△",""))))))))))</f>
        <v/>
      </c>
      <c r="ALH6" s="128">
        <f>IFERROR(IF(OR(AKY6="",ALB6=""),0,IF(AND(ALJ6&lt;기준일시_입력!$J$17,ALK6&gt;기준일시_입력!$N$17),기준일시_입력!$N$17-기준일시_입력!$J$17,IF(AND(ALJ6&gt;=기준일시_입력!$J$17,ALK6&gt;기준일시_입력!$N$17),기준일시_입력!$N$17-ALJ6,IF(ALK6&lt;기준일시_입력!$J$17,0,IF(AND(ALJ6&lt;기준일시_입력!$J$17,ALK6&lt;=기준일시_입력!$N$17),ALK6-기준일시_입력!$J$17,IF(AND(ALJ6&gt;=기준일시_입력!$J$17,ALK6&lt;=기준일시_입력!$N$17),ALK6-ALJ6,0)))))),0)</f>
        <v>0</v>
      </c>
      <c r="ALI6" s="128">
        <f t="shared" ref="ALI6:ALI36" si="317">ALK6-ALJ6-SUM(ALL6:ALU6)</f>
        <v>0</v>
      </c>
      <c r="ALJ6" s="128">
        <f>IF(OR(AKY6="",ALB6=""),0,IF(AKY6&lt;기준일시_입력!$J$15,기준일시_입력!$J$15,AKY6))</f>
        <v>0</v>
      </c>
      <c r="ALK6" s="128">
        <f t="shared" ref="ALK6:ALK36" si="318">ALB6</f>
        <v>0</v>
      </c>
      <c r="ALL6" s="128">
        <f>IFERROR(IF(AND(ALJ6&lt;SMALL(기준일시_입력!$J$21:$J$39,ALL$5),ALK6&gt;SMALL(기준일시_입력!$N$21:$N$39,ALL$5)),INDEX(기준일시_입력!$AJ$21:$AJ$39,ALL$5*2-1),IF(AND(ALJ6&gt;=SMALL(기준일시_입력!$J$21:$J$39,ALL$5),ALJ6&lt;SMALL(기준일시_입력!$N$21:$N$39,ALL$5)),SMALL(기준일시_입력!$N$21:$N$39,ALL$5)-ALJ6,0)),0)</f>
        <v>0</v>
      </c>
      <c r="ALM6" s="128">
        <f>IFERROR(IF(AND(ALJ6&lt;SMALL(기준일시_입력!$J$21:$J$39,ALM$5),ALK6&gt;SMALL(기준일시_입력!$N$21:$N$39,ALM$5)),INDEX(기준일시_입력!$AJ$21:$AJ$39,ALM$5*2-1),IF(AND(ALJ6&gt;=SMALL(기준일시_입력!$J$21:$J$39,ALM$5),ALJ6&lt;SMALL(기준일시_입력!$N$21:$N$39,ALM$5)),SMALL(기준일시_입력!$N$21:$N$39,ALM$5)-ALJ6,0)),0)</f>
        <v>0</v>
      </c>
      <c r="ALN6" s="128">
        <f>IFERROR(IF(AND(ALJ6&lt;SMALL(기준일시_입력!$J$21:$J$39,ALN$5),ALK6&gt;SMALL(기준일시_입력!$N$21:$N$39,ALN$5)),INDEX(기준일시_입력!$AJ$21:$AJ$39,ALN$5*2-1),IF(AND(ALJ6&gt;=SMALL(기준일시_입력!$J$21:$J$39,ALN$5),ALJ6&lt;SMALL(기준일시_입력!$N$21:$N$39,ALN$5)),SMALL(기준일시_입력!$N$21:$N$39,ALN$5)-ALJ6,0)),0)</f>
        <v>0</v>
      </c>
      <c r="ALO6" s="128">
        <f>IFERROR(IF(AND(ALJ6&lt;SMALL(기준일시_입력!$J$21:$J$39,ALO$5),ALK6&gt;SMALL(기준일시_입력!$N$21:$N$39,ALO$5)),INDEX(기준일시_입력!$AJ$21:$AJ$39,ALO$5*2-1),IF(AND(ALJ6&gt;=SMALL(기준일시_입력!$J$21:$J$39,ALO$5),ALJ6&lt;SMALL(기준일시_입력!$N$21:$N$39,ALO$5)),SMALL(기준일시_입력!$N$21:$N$39,ALO$5)-ALJ6,0)),0)</f>
        <v>0</v>
      </c>
      <c r="ALP6" s="128">
        <f>IFERROR(IF(AND(ALJ6&lt;SMALL(기준일시_입력!$J$21:$J$39,ALP$5),ALK6&gt;SMALL(기준일시_입력!$N$21:$N$39,ALP$5)),INDEX(기준일시_입력!$AJ$21:$AJ$39,ALP$5*2-1),IF(AND(ALJ6&gt;=SMALL(기준일시_입력!$J$21:$J$39,ALP$5),ALJ6&lt;SMALL(기준일시_입력!$N$21:$N$39,ALP$5)),SMALL(기준일시_입력!$N$21:$N$39,ALP$5)-ALJ6,0)),0)</f>
        <v>0</v>
      </c>
      <c r="ALQ6" s="128">
        <f>IFERROR(IF(AND(ALJ6&lt;SMALL(기준일시_입력!$J$21:$J$39,ALQ$5),ALK6&gt;SMALL(기준일시_입력!$N$21:$N$39,ALQ$5)),INDEX(기준일시_입력!$AJ$21:$AJ$39,ALQ$5*2-1),IF(AND(ALJ6&gt;=SMALL(기준일시_입력!$J$21:$J$39,ALQ$5),ALJ6&lt;SMALL(기준일시_입력!$N$21:$N$39,ALQ$5)),SMALL(기준일시_입력!$N$21:$N$39,ALQ$5)-ALJ6,0)),0)</f>
        <v>0</v>
      </c>
      <c r="ALR6" s="128">
        <f>IFERROR(IF(AND(ALJ6&lt;SMALL(기준일시_입력!$J$21:$J$39,ALR$5),ALK6&gt;SMALL(기준일시_입력!$N$21:$N$39,ALR$5)),INDEX(기준일시_입력!$AJ$21:$AJ$39,ALR$5*2-1),IF(AND(ALJ6&gt;=SMALL(기준일시_입력!$J$21:$J$39,ALR$5),ALJ6&lt;SMALL(기준일시_입력!$N$21:$N$39,ALR$5)),SMALL(기준일시_입력!$N$21:$N$39,ALR$5)-ALJ6,0)),0)</f>
        <v>0</v>
      </c>
      <c r="ALS6" s="128">
        <f>IFERROR(IF(AND(ALJ6&lt;SMALL(기준일시_입력!$J$21:$J$39,ALS$5),ALK6&gt;SMALL(기준일시_입력!$N$21:$N$39,ALS$5)),INDEX(기준일시_입력!$AJ$21:$AJ$39,ALS$5*2-1),IF(AND(ALJ6&gt;=SMALL(기준일시_입력!$J$21:$J$39,ALS$5),ALJ6&lt;SMALL(기준일시_입력!$N$21:$N$39,ALS$5)),SMALL(기준일시_입력!$N$21:$N$39,ALS$5)-ALJ6,0)),0)</f>
        <v>0</v>
      </c>
      <c r="ALT6" s="128">
        <f>IFERROR(IF(AND(ALJ6&lt;SMALL(기준일시_입력!$J$21:$J$39,ALT$5),ALK6&gt;SMALL(기준일시_입력!$N$21:$N$39,ALT$5)),INDEX(기준일시_입력!$AJ$21:$AJ$39,ALT$5*2-1),IF(AND(ALJ6&gt;=SMALL(기준일시_입력!$J$21:$J$39,ALT$5),ALJ6&lt;SMALL(기준일시_입력!$N$21:$N$39,ALT$5)),SMALL(기준일시_입력!$N$21:$N$39,ALT$5)-ALJ6,0)),0)</f>
        <v>0</v>
      </c>
      <c r="ALU6" s="128">
        <f>IFERROR(IF(AND(ALJ6&lt;SMALL(기준일시_입력!$J$21:$J$39,ALU$5),ALK6&gt;SMALL(기준일시_입력!$N$21:$N$39,ALU$5)),INDEX(기준일시_입력!$AJ$21:$AJ$39,ALU$5*2-1),IF(AND(ALJ6&gt;=SMALL(기준일시_입력!$J$21:$J$39,ALU$5),ALJ6&lt;SMALL(기준일시_입력!$N$21:$N$39,ALU$5)),SMALL(기준일시_입력!$N$21:$N$39,ALU$5)-ALJ6,0)),0)</f>
        <v>0</v>
      </c>
      <c r="ALV6" s="125"/>
      <c r="ALW6" s="180" t="str">
        <f t="shared" ref="ALW6:ALW36" si="319">AKU6</f>
        <v>1일</v>
      </c>
      <c r="ALX6" s="180"/>
      <c r="ALY6" s="124" t="str">
        <f t="shared" ref="ALY6:ALY36" si="320">AKW6</f>
        <v>월</v>
      </c>
      <c r="ALZ6" s="133" t="str">
        <f t="shared" ref="ALZ6:AOD21" si="321">IF($F6="","",$F6)</f>
        <v/>
      </c>
      <c r="AMA6" s="184"/>
      <c r="AMB6" s="184"/>
      <c r="AMC6" s="184"/>
      <c r="AMD6" s="184"/>
      <c r="AME6" s="184"/>
      <c r="AMF6" s="184"/>
      <c r="AMG6" s="176"/>
      <c r="AMH6" s="177"/>
      <c r="AMI6" s="129" t="str">
        <f>IF($B6="","",IF(AND(ALY$3&lt;&gt;"",$B6-기준일시_입력!$AO$7&lt;=0,AMA6="",AMD6="",AMG6=""),"X",IF(AMG6="연차","☆",IF(AMG6="월차","★",IF(AMG6="병가","♨",IF(AMG6="출장","◎",IF(AMG6="교육","■",IF(AND(AMG6="",AMA6&lt;=기준일시_입력!$J$15,AMD6&gt;=기준일시_입력!$N$15),"○",IF(AND(AMG6="",AMA6&lt;&gt;"",AMA6&gt;기준일시_입력!$J$15),"▼",IF(AND(AMG6="",AMD6&lt;&gt;"",AMD6&lt;기준일시_입력!$N$15),"△",""))))))))))</f>
        <v/>
      </c>
      <c r="AMJ6" s="128">
        <f>IFERROR(IF(OR(AMA6="",AMD6=""),0,IF(AND(AML6&lt;기준일시_입력!$J$17,AMM6&gt;기준일시_입력!$N$17),기준일시_입력!$N$17-기준일시_입력!$J$17,IF(AND(AML6&gt;=기준일시_입력!$J$17,AMM6&gt;기준일시_입력!$N$17),기준일시_입력!$N$17-AML6,IF(AMM6&lt;기준일시_입력!$J$17,0,IF(AND(AML6&lt;기준일시_입력!$J$17,AMM6&lt;=기준일시_입력!$N$17),AMM6-기준일시_입력!$J$17,IF(AND(AML6&gt;=기준일시_입력!$J$17,AMM6&lt;=기준일시_입력!$N$17),AMM6-AML6,0)))))),0)</f>
        <v>0</v>
      </c>
      <c r="AMK6" s="128">
        <f t="shared" ref="AMK6:AMK36" si="322">AMM6-AML6-SUM(AMN6:AMW6)</f>
        <v>0</v>
      </c>
      <c r="AML6" s="128">
        <f>IF(OR(AMA6="",AMD6=""),0,IF(AMA6&lt;기준일시_입력!$J$15,기준일시_입력!$J$15,AMA6))</f>
        <v>0</v>
      </c>
      <c r="AMM6" s="128">
        <f t="shared" ref="AMM6:AMM36" si="323">AMD6</f>
        <v>0</v>
      </c>
      <c r="AMN6" s="128">
        <f>IFERROR(IF(AND(AML6&lt;SMALL(기준일시_입력!$J$21:$J$39,AMN$5),AMM6&gt;SMALL(기준일시_입력!$N$21:$N$39,AMN$5)),INDEX(기준일시_입력!$AJ$21:$AJ$39,AMN$5*2-1),IF(AND(AML6&gt;=SMALL(기준일시_입력!$J$21:$J$39,AMN$5),AML6&lt;SMALL(기준일시_입력!$N$21:$N$39,AMN$5)),SMALL(기준일시_입력!$N$21:$N$39,AMN$5)-AML6,0)),0)</f>
        <v>0</v>
      </c>
      <c r="AMO6" s="128">
        <f>IFERROR(IF(AND(AML6&lt;SMALL(기준일시_입력!$J$21:$J$39,AMO$5),AMM6&gt;SMALL(기준일시_입력!$N$21:$N$39,AMO$5)),INDEX(기준일시_입력!$AJ$21:$AJ$39,AMO$5*2-1),IF(AND(AML6&gt;=SMALL(기준일시_입력!$J$21:$J$39,AMO$5),AML6&lt;SMALL(기준일시_입력!$N$21:$N$39,AMO$5)),SMALL(기준일시_입력!$N$21:$N$39,AMO$5)-AML6,0)),0)</f>
        <v>0</v>
      </c>
      <c r="AMP6" s="128">
        <f>IFERROR(IF(AND(AML6&lt;SMALL(기준일시_입력!$J$21:$J$39,AMP$5),AMM6&gt;SMALL(기준일시_입력!$N$21:$N$39,AMP$5)),INDEX(기준일시_입력!$AJ$21:$AJ$39,AMP$5*2-1),IF(AND(AML6&gt;=SMALL(기준일시_입력!$J$21:$J$39,AMP$5),AML6&lt;SMALL(기준일시_입력!$N$21:$N$39,AMP$5)),SMALL(기준일시_입력!$N$21:$N$39,AMP$5)-AML6,0)),0)</f>
        <v>0</v>
      </c>
      <c r="AMQ6" s="128">
        <f>IFERROR(IF(AND(AML6&lt;SMALL(기준일시_입력!$J$21:$J$39,AMQ$5),AMM6&gt;SMALL(기준일시_입력!$N$21:$N$39,AMQ$5)),INDEX(기준일시_입력!$AJ$21:$AJ$39,AMQ$5*2-1),IF(AND(AML6&gt;=SMALL(기준일시_입력!$J$21:$J$39,AMQ$5),AML6&lt;SMALL(기준일시_입력!$N$21:$N$39,AMQ$5)),SMALL(기준일시_입력!$N$21:$N$39,AMQ$5)-AML6,0)),0)</f>
        <v>0</v>
      </c>
      <c r="AMR6" s="128">
        <f>IFERROR(IF(AND(AML6&lt;SMALL(기준일시_입력!$J$21:$J$39,AMR$5),AMM6&gt;SMALL(기준일시_입력!$N$21:$N$39,AMR$5)),INDEX(기준일시_입력!$AJ$21:$AJ$39,AMR$5*2-1),IF(AND(AML6&gt;=SMALL(기준일시_입력!$J$21:$J$39,AMR$5),AML6&lt;SMALL(기준일시_입력!$N$21:$N$39,AMR$5)),SMALL(기준일시_입력!$N$21:$N$39,AMR$5)-AML6,0)),0)</f>
        <v>0</v>
      </c>
      <c r="AMS6" s="128">
        <f>IFERROR(IF(AND(AML6&lt;SMALL(기준일시_입력!$J$21:$J$39,AMS$5),AMM6&gt;SMALL(기준일시_입력!$N$21:$N$39,AMS$5)),INDEX(기준일시_입력!$AJ$21:$AJ$39,AMS$5*2-1),IF(AND(AML6&gt;=SMALL(기준일시_입력!$J$21:$J$39,AMS$5),AML6&lt;SMALL(기준일시_입력!$N$21:$N$39,AMS$5)),SMALL(기준일시_입력!$N$21:$N$39,AMS$5)-AML6,0)),0)</f>
        <v>0</v>
      </c>
      <c r="AMT6" s="128">
        <f>IFERROR(IF(AND(AML6&lt;SMALL(기준일시_입력!$J$21:$J$39,AMT$5),AMM6&gt;SMALL(기준일시_입력!$N$21:$N$39,AMT$5)),INDEX(기준일시_입력!$AJ$21:$AJ$39,AMT$5*2-1),IF(AND(AML6&gt;=SMALL(기준일시_입력!$J$21:$J$39,AMT$5),AML6&lt;SMALL(기준일시_입력!$N$21:$N$39,AMT$5)),SMALL(기준일시_입력!$N$21:$N$39,AMT$5)-AML6,0)),0)</f>
        <v>0</v>
      </c>
      <c r="AMU6" s="128">
        <f>IFERROR(IF(AND(AML6&lt;SMALL(기준일시_입력!$J$21:$J$39,AMU$5),AMM6&gt;SMALL(기준일시_입력!$N$21:$N$39,AMU$5)),INDEX(기준일시_입력!$AJ$21:$AJ$39,AMU$5*2-1),IF(AND(AML6&gt;=SMALL(기준일시_입력!$J$21:$J$39,AMU$5),AML6&lt;SMALL(기준일시_입력!$N$21:$N$39,AMU$5)),SMALL(기준일시_입력!$N$21:$N$39,AMU$5)-AML6,0)),0)</f>
        <v>0</v>
      </c>
      <c r="AMV6" s="128">
        <f>IFERROR(IF(AND(AML6&lt;SMALL(기준일시_입력!$J$21:$J$39,AMV$5),AMM6&gt;SMALL(기준일시_입력!$N$21:$N$39,AMV$5)),INDEX(기준일시_입력!$AJ$21:$AJ$39,AMV$5*2-1),IF(AND(AML6&gt;=SMALL(기준일시_입력!$J$21:$J$39,AMV$5),AML6&lt;SMALL(기준일시_입력!$N$21:$N$39,AMV$5)),SMALL(기준일시_입력!$N$21:$N$39,AMV$5)-AML6,0)),0)</f>
        <v>0</v>
      </c>
      <c r="AMW6" s="128">
        <f>IFERROR(IF(AND(AML6&lt;SMALL(기준일시_입력!$J$21:$J$39,AMW$5),AMM6&gt;SMALL(기준일시_입력!$N$21:$N$39,AMW$5)),INDEX(기준일시_입력!$AJ$21:$AJ$39,AMW$5*2-1),IF(AND(AML6&gt;=SMALL(기준일시_입력!$J$21:$J$39,AMW$5),AML6&lt;SMALL(기준일시_입력!$N$21:$N$39,AMW$5)),SMALL(기준일시_입력!$N$21:$N$39,AMW$5)-AML6,0)),0)</f>
        <v>0</v>
      </c>
      <c r="AMX6" s="125"/>
      <c r="AMY6" s="180" t="str">
        <f t="shared" ref="AMY6:AMY36" si="324">ALW6</f>
        <v>1일</v>
      </c>
      <c r="AMZ6" s="180"/>
      <c r="ANA6" s="124" t="str">
        <f t="shared" ref="ANA6:ANA36" si="325">ALY6</f>
        <v>월</v>
      </c>
      <c r="ANB6" s="133" t="str">
        <f t="shared" ref="ANB6" si="326">IF($F6="","",$F6)</f>
        <v/>
      </c>
      <c r="ANC6" s="184"/>
      <c r="AND6" s="184"/>
      <c r="ANE6" s="184"/>
      <c r="ANF6" s="184"/>
      <c r="ANG6" s="184"/>
      <c r="ANH6" s="184"/>
      <c r="ANI6" s="176"/>
      <c r="ANJ6" s="177"/>
      <c r="ANK6" s="129" t="str">
        <f>IF($B6="","",IF(AND(ANA$3&lt;&gt;"",$B6-기준일시_입력!$AO$7&lt;=0,ANC6="",ANF6="",ANI6=""),"X",IF(ANI6="연차","☆",IF(ANI6="월차","★",IF(ANI6="병가","♨",IF(ANI6="출장","◎",IF(ANI6="교육","■",IF(AND(ANI6="",ANC6&lt;=기준일시_입력!$J$15,ANF6&gt;=기준일시_입력!$N$15),"○",IF(AND(ANI6="",ANC6&lt;&gt;"",ANC6&gt;기준일시_입력!$J$15),"▼",IF(AND(ANI6="",ANF6&lt;&gt;"",ANF6&lt;기준일시_입력!$N$15),"△",""))))))))))</f>
        <v/>
      </c>
      <c r="ANL6" s="128">
        <f>IFERROR(IF(OR(ANC6="",ANF6=""),0,IF(AND(ANN6&lt;기준일시_입력!$J$17,ANO6&gt;기준일시_입력!$N$17),기준일시_입력!$N$17-기준일시_입력!$J$17,IF(AND(ANN6&gt;=기준일시_입력!$J$17,ANO6&gt;기준일시_입력!$N$17),기준일시_입력!$N$17-ANN6,IF(ANO6&lt;기준일시_입력!$J$17,0,IF(AND(ANN6&lt;기준일시_입력!$J$17,ANO6&lt;=기준일시_입력!$N$17),ANO6-기준일시_입력!$J$17,IF(AND(ANN6&gt;=기준일시_입력!$J$17,ANO6&lt;=기준일시_입력!$N$17),ANO6-ANN6,0)))))),0)</f>
        <v>0</v>
      </c>
      <c r="ANM6" s="128">
        <f t="shared" ref="ANM6:ANM36" si="327">ANO6-ANN6-SUM(ANP6:ANY6)</f>
        <v>0</v>
      </c>
      <c r="ANN6" s="128">
        <f>IF(OR(ANC6="",ANF6=""),0,IF(ANC6&lt;기준일시_입력!$J$15,기준일시_입력!$J$15,ANC6))</f>
        <v>0</v>
      </c>
      <c r="ANO6" s="128">
        <f t="shared" ref="ANO6:ANO36" si="328">ANF6</f>
        <v>0</v>
      </c>
      <c r="ANP6" s="128">
        <f>IFERROR(IF(AND(ANN6&lt;SMALL(기준일시_입력!$J$21:$J$39,ANP$5),ANO6&gt;SMALL(기준일시_입력!$N$21:$N$39,ANP$5)),INDEX(기준일시_입력!$AJ$21:$AJ$39,ANP$5*2-1),IF(AND(ANN6&gt;=SMALL(기준일시_입력!$J$21:$J$39,ANP$5),ANN6&lt;SMALL(기준일시_입력!$N$21:$N$39,ANP$5)),SMALL(기준일시_입력!$N$21:$N$39,ANP$5)-ANN6,0)),0)</f>
        <v>0</v>
      </c>
      <c r="ANQ6" s="128">
        <f>IFERROR(IF(AND(ANN6&lt;SMALL(기준일시_입력!$J$21:$J$39,ANQ$5),ANO6&gt;SMALL(기준일시_입력!$N$21:$N$39,ANQ$5)),INDEX(기준일시_입력!$AJ$21:$AJ$39,ANQ$5*2-1),IF(AND(ANN6&gt;=SMALL(기준일시_입력!$J$21:$J$39,ANQ$5),ANN6&lt;SMALL(기준일시_입력!$N$21:$N$39,ANQ$5)),SMALL(기준일시_입력!$N$21:$N$39,ANQ$5)-ANN6,0)),0)</f>
        <v>0</v>
      </c>
      <c r="ANR6" s="128">
        <f>IFERROR(IF(AND(ANN6&lt;SMALL(기준일시_입력!$J$21:$J$39,ANR$5),ANO6&gt;SMALL(기준일시_입력!$N$21:$N$39,ANR$5)),INDEX(기준일시_입력!$AJ$21:$AJ$39,ANR$5*2-1),IF(AND(ANN6&gt;=SMALL(기준일시_입력!$J$21:$J$39,ANR$5),ANN6&lt;SMALL(기준일시_입력!$N$21:$N$39,ANR$5)),SMALL(기준일시_입력!$N$21:$N$39,ANR$5)-ANN6,0)),0)</f>
        <v>0</v>
      </c>
      <c r="ANS6" s="128">
        <f>IFERROR(IF(AND(ANN6&lt;SMALL(기준일시_입력!$J$21:$J$39,ANS$5),ANO6&gt;SMALL(기준일시_입력!$N$21:$N$39,ANS$5)),INDEX(기준일시_입력!$AJ$21:$AJ$39,ANS$5*2-1),IF(AND(ANN6&gt;=SMALL(기준일시_입력!$J$21:$J$39,ANS$5),ANN6&lt;SMALL(기준일시_입력!$N$21:$N$39,ANS$5)),SMALL(기준일시_입력!$N$21:$N$39,ANS$5)-ANN6,0)),0)</f>
        <v>0</v>
      </c>
      <c r="ANT6" s="128">
        <f>IFERROR(IF(AND(ANN6&lt;SMALL(기준일시_입력!$J$21:$J$39,ANT$5),ANO6&gt;SMALL(기준일시_입력!$N$21:$N$39,ANT$5)),INDEX(기준일시_입력!$AJ$21:$AJ$39,ANT$5*2-1),IF(AND(ANN6&gt;=SMALL(기준일시_입력!$J$21:$J$39,ANT$5),ANN6&lt;SMALL(기준일시_입력!$N$21:$N$39,ANT$5)),SMALL(기준일시_입력!$N$21:$N$39,ANT$5)-ANN6,0)),0)</f>
        <v>0</v>
      </c>
      <c r="ANU6" s="128">
        <f>IFERROR(IF(AND(ANN6&lt;SMALL(기준일시_입력!$J$21:$J$39,ANU$5),ANO6&gt;SMALL(기준일시_입력!$N$21:$N$39,ANU$5)),INDEX(기준일시_입력!$AJ$21:$AJ$39,ANU$5*2-1),IF(AND(ANN6&gt;=SMALL(기준일시_입력!$J$21:$J$39,ANU$5),ANN6&lt;SMALL(기준일시_입력!$N$21:$N$39,ANU$5)),SMALL(기준일시_입력!$N$21:$N$39,ANU$5)-ANN6,0)),0)</f>
        <v>0</v>
      </c>
      <c r="ANV6" s="128">
        <f>IFERROR(IF(AND(ANN6&lt;SMALL(기준일시_입력!$J$21:$J$39,ANV$5),ANO6&gt;SMALL(기준일시_입력!$N$21:$N$39,ANV$5)),INDEX(기준일시_입력!$AJ$21:$AJ$39,ANV$5*2-1),IF(AND(ANN6&gt;=SMALL(기준일시_입력!$J$21:$J$39,ANV$5),ANN6&lt;SMALL(기준일시_입력!$N$21:$N$39,ANV$5)),SMALL(기준일시_입력!$N$21:$N$39,ANV$5)-ANN6,0)),0)</f>
        <v>0</v>
      </c>
      <c r="ANW6" s="128">
        <f>IFERROR(IF(AND(ANN6&lt;SMALL(기준일시_입력!$J$21:$J$39,ANW$5),ANO6&gt;SMALL(기준일시_입력!$N$21:$N$39,ANW$5)),INDEX(기준일시_입력!$AJ$21:$AJ$39,ANW$5*2-1),IF(AND(ANN6&gt;=SMALL(기준일시_입력!$J$21:$J$39,ANW$5),ANN6&lt;SMALL(기준일시_입력!$N$21:$N$39,ANW$5)),SMALL(기준일시_입력!$N$21:$N$39,ANW$5)-ANN6,0)),0)</f>
        <v>0</v>
      </c>
      <c r="ANX6" s="128">
        <f>IFERROR(IF(AND(ANN6&lt;SMALL(기준일시_입력!$J$21:$J$39,ANX$5),ANO6&gt;SMALL(기준일시_입력!$N$21:$N$39,ANX$5)),INDEX(기준일시_입력!$AJ$21:$AJ$39,ANX$5*2-1),IF(AND(ANN6&gt;=SMALL(기준일시_입력!$J$21:$J$39,ANX$5),ANN6&lt;SMALL(기준일시_입력!$N$21:$N$39,ANX$5)),SMALL(기준일시_입력!$N$21:$N$39,ANX$5)-ANN6,0)),0)</f>
        <v>0</v>
      </c>
      <c r="ANY6" s="128">
        <f>IFERROR(IF(AND(ANN6&lt;SMALL(기준일시_입력!$J$21:$J$39,ANY$5),ANO6&gt;SMALL(기준일시_입력!$N$21:$N$39,ANY$5)),INDEX(기준일시_입력!$AJ$21:$AJ$39,ANY$5*2-1),IF(AND(ANN6&gt;=SMALL(기준일시_입력!$J$21:$J$39,ANY$5),ANN6&lt;SMALL(기준일시_입력!$N$21:$N$39,ANY$5)),SMALL(기준일시_입력!$N$21:$N$39,ANY$5)-ANN6,0)),0)</f>
        <v>0</v>
      </c>
      <c r="ANZ6" s="125"/>
      <c r="AOA6" s="180" t="str">
        <f t="shared" ref="AOA6:AOA36" si="329">AMY6</f>
        <v>1일</v>
      </c>
      <c r="AOB6" s="180"/>
      <c r="AOC6" s="124" t="str">
        <f t="shared" ref="AOC6:AOC36" si="330">ANA6</f>
        <v>월</v>
      </c>
      <c r="AOD6" s="133" t="str">
        <f t="shared" ref="AOD6" si="331">IF($F6="","",$F6)</f>
        <v/>
      </c>
      <c r="AOE6" s="184"/>
      <c r="AOF6" s="184"/>
      <c r="AOG6" s="184"/>
      <c r="AOH6" s="184"/>
      <c r="AOI6" s="184"/>
      <c r="AOJ6" s="184"/>
      <c r="AOK6" s="176"/>
      <c r="AOL6" s="177"/>
      <c r="AOM6" s="129" t="str">
        <f>IF($B6="","",IF(AND(AOC$3&lt;&gt;"",$B6-기준일시_입력!$AO$7&lt;=0,AOE6="",AOH6="",AOK6=""),"X",IF(AOK6="연차","☆",IF(AOK6="월차","★",IF(AOK6="병가","♨",IF(AOK6="출장","◎",IF(AOK6="교육","■",IF(AND(AOK6="",AOE6&lt;=기준일시_입력!$J$15,AOH6&gt;=기준일시_입력!$N$15),"○",IF(AND(AOK6="",AOE6&lt;&gt;"",AOE6&gt;기준일시_입력!$J$15),"▼",IF(AND(AOK6="",AOH6&lt;&gt;"",AOH6&lt;기준일시_입력!$N$15),"△",""))))))))))</f>
        <v/>
      </c>
      <c r="AON6" s="128">
        <f>IFERROR(IF(OR(AOE6="",AOH6=""),0,IF(AND(AOP6&lt;기준일시_입력!$J$17,AOQ6&gt;기준일시_입력!$N$17),기준일시_입력!$N$17-기준일시_입력!$J$17,IF(AND(AOP6&gt;=기준일시_입력!$J$17,AOQ6&gt;기준일시_입력!$N$17),기준일시_입력!$N$17-AOP6,IF(AOQ6&lt;기준일시_입력!$J$17,0,IF(AND(AOP6&lt;기준일시_입력!$J$17,AOQ6&lt;=기준일시_입력!$N$17),AOQ6-기준일시_입력!$J$17,IF(AND(AOP6&gt;=기준일시_입력!$J$17,AOQ6&lt;=기준일시_입력!$N$17),AOQ6-AOP6,0)))))),0)</f>
        <v>0</v>
      </c>
      <c r="AOO6" s="128">
        <f t="shared" ref="AOO6:AOO36" si="332">AOQ6-AOP6-SUM(AOR6:APA6)</f>
        <v>0</v>
      </c>
      <c r="AOP6" s="128">
        <f>IF(OR(AOE6="",AOH6=""),0,IF(AOE6&lt;기준일시_입력!$J$15,기준일시_입력!$J$15,AOE6))</f>
        <v>0</v>
      </c>
      <c r="AOQ6" s="128">
        <f t="shared" ref="AOQ6:AOQ36" si="333">AOH6</f>
        <v>0</v>
      </c>
      <c r="AOR6" s="128">
        <f>IFERROR(IF(AND(AOP6&lt;SMALL(기준일시_입력!$J$21:$J$39,AOR$5),AOQ6&gt;SMALL(기준일시_입력!$N$21:$N$39,AOR$5)),INDEX(기준일시_입력!$AJ$21:$AJ$39,AOR$5*2-1),IF(AND(AOP6&gt;=SMALL(기준일시_입력!$J$21:$J$39,AOR$5),AOP6&lt;SMALL(기준일시_입력!$N$21:$N$39,AOR$5)),SMALL(기준일시_입력!$N$21:$N$39,AOR$5)-AOP6,0)),0)</f>
        <v>0</v>
      </c>
      <c r="AOS6" s="128">
        <f>IFERROR(IF(AND(AOP6&lt;SMALL(기준일시_입력!$J$21:$J$39,AOS$5),AOQ6&gt;SMALL(기준일시_입력!$N$21:$N$39,AOS$5)),INDEX(기준일시_입력!$AJ$21:$AJ$39,AOS$5*2-1),IF(AND(AOP6&gt;=SMALL(기준일시_입력!$J$21:$J$39,AOS$5),AOP6&lt;SMALL(기준일시_입력!$N$21:$N$39,AOS$5)),SMALL(기준일시_입력!$N$21:$N$39,AOS$5)-AOP6,0)),0)</f>
        <v>0</v>
      </c>
      <c r="AOT6" s="128">
        <f>IFERROR(IF(AND(AOP6&lt;SMALL(기준일시_입력!$J$21:$J$39,AOT$5),AOQ6&gt;SMALL(기준일시_입력!$N$21:$N$39,AOT$5)),INDEX(기준일시_입력!$AJ$21:$AJ$39,AOT$5*2-1),IF(AND(AOP6&gt;=SMALL(기준일시_입력!$J$21:$J$39,AOT$5),AOP6&lt;SMALL(기준일시_입력!$N$21:$N$39,AOT$5)),SMALL(기준일시_입력!$N$21:$N$39,AOT$5)-AOP6,0)),0)</f>
        <v>0</v>
      </c>
      <c r="AOU6" s="128">
        <f>IFERROR(IF(AND(AOP6&lt;SMALL(기준일시_입력!$J$21:$J$39,AOU$5),AOQ6&gt;SMALL(기준일시_입력!$N$21:$N$39,AOU$5)),INDEX(기준일시_입력!$AJ$21:$AJ$39,AOU$5*2-1),IF(AND(AOP6&gt;=SMALL(기준일시_입력!$J$21:$J$39,AOU$5),AOP6&lt;SMALL(기준일시_입력!$N$21:$N$39,AOU$5)),SMALL(기준일시_입력!$N$21:$N$39,AOU$5)-AOP6,0)),0)</f>
        <v>0</v>
      </c>
      <c r="AOV6" s="128">
        <f>IFERROR(IF(AND(AOP6&lt;SMALL(기준일시_입력!$J$21:$J$39,AOV$5),AOQ6&gt;SMALL(기준일시_입력!$N$21:$N$39,AOV$5)),INDEX(기준일시_입력!$AJ$21:$AJ$39,AOV$5*2-1),IF(AND(AOP6&gt;=SMALL(기준일시_입력!$J$21:$J$39,AOV$5),AOP6&lt;SMALL(기준일시_입력!$N$21:$N$39,AOV$5)),SMALL(기준일시_입력!$N$21:$N$39,AOV$5)-AOP6,0)),0)</f>
        <v>0</v>
      </c>
      <c r="AOW6" s="128">
        <f>IFERROR(IF(AND(AOP6&lt;SMALL(기준일시_입력!$J$21:$J$39,AOW$5),AOQ6&gt;SMALL(기준일시_입력!$N$21:$N$39,AOW$5)),INDEX(기준일시_입력!$AJ$21:$AJ$39,AOW$5*2-1),IF(AND(AOP6&gt;=SMALL(기준일시_입력!$J$21:$J$39,AOW$5),AOP6&lt;SMALL(기준일시_입력!$N$21:$N$39,AOW$5)),SMALL(기준일시_입력!$N$21:$N$39,AOW$5)-AOP6,0)),0)</f>
        <v>0</v>
      </c>
      <c r="AOX6" s="128">
        <f>IFERROR(IF(AND(AOP6&lt;SMALL(기준일시_입력!$J$21:$J$39,AOX$5),AOQ6&gt;SMALL(기준일시_입력!$N$21:$N$39,AOX$5)),INDEX(기준일시_입력!$AJ$21:$AJ$39,AOX$5*2-1),IF(AND(AOP6&gt;=SMALL(기준일시_입력!$J$21:$J$39,AOX$5),AOP6&lt;SMALL(기준일시_입력!$N$21:$N$39,AOX$5)),SMALL(기준일시_입력!$N$21:$N$39,AOX$5)-AOP6,0)),0)</f>
        <v>0</v>
      </c>
      <c r="AOY6" s="128">
        <f>IFERROR(IF(AND(AOP6&lt;SMALL(기준일시_입력!$J$21:$J$39,AOY$5),AOQ6&gt;SMALL(기준일시_입력!$N$21:$N$39,AOY$5)),INDEX(기준일시_입력!$AJ$21:$AJ$39,AOY$5*2-1),IF(AND(AOP6&gt;=SMALL(기준일시_입력!$J$21:$J$39,AOY$5),AOP6&lt;SMALL(기준일시_입력!$N$21:$N$39,AOY$5)),SMALL(기준일시_입력!$N$21:$N$39,AOY$5)-AOP6,0)),0)</f>
        <v>0</v>
      </c>
      <c r="AOZ6" s="128">
        <f>IFERROR(IF(AND(AOP6&lt;SMALL(기준일시_입력!$J$21:$J$39,AOZ$5),AOQ6&gt;SMALL(기준일시_입력!$N$21:$N$39,AOZ$5)),INDEX(기준일시_입력!$AJ$21:$AJ$39,AOZ$5*2-1),IF(AND(AOP6&gt;=SMALL(기준일시_입력!$J$21:$J$39,AOZ$5),AOP6&lt;SMALL(기준일시_입력!$N$21:$N$39,AOZ$5)),SMALL(기준일시_입력!$N$21:$N$39,AOZ$5)-AOP6,0)),0)</f>
        <v>0</v>
      </c>
      <c r="APA6" s="128">
        <f>IFERROR(IF(AND(AOP6&lt;SMALL(기준일시_입력!$J$21:$J$39,APA$5),AOQ6&gt;SMALL(기준일시_입력!$N$21:$N$39,APA$5)),INDEX(기준일시_입력!$AJ$21:$AJ$39,APA$5*2-1),IF(AND(AOP6&gt;=SMALL(기준일시_입력!$J$21:$J$39,APA$5),AOP6&lt;SMALL(기준일시_입력!$N$21:$N$39,APA$5)),SMALL(기준일시_입력!$N$21:$N$39,APA$5)-AOP6,0)),0)</f>
        <v>0</v>
      </c>
      <c r="APB6" s="125"/>
      <c r="APC6" s="180" t="str">
        <f t="shared" ref="APC6:APC36" si="334">AOA6</f>
        <v>1일</v>
      </c>
      <c r="APD6" s="180"/>
      <c r="APE6" s="124" t="str">
        <f t="shared" ref="APE6:APE36" si="335">AOC6</f>
        <v>월</v>
      </c>
      <c r="APF6" s="133" t="str">
        <f t="shared" ref="APF6:ARJ21" si="336">IF($F6="","",$F6)</f>
        <v/>
      </c>
      <c r="APG6" s="184"/>
      <c r="APH6" s="184"/>
      <c r="API6" s="184"/>
      <c r="APJ6" s="184"/>
      <c r="APK6" s="184"/>
      <c r="APL6" s="184"/>
      <c r="APM6" s="176"/>
      <c r="APN6" s="177"/>
      <c r="APO6" s="129" t="str">
        <f>IF($B6="","",IF(AND(APE$3&lt;&gt;"",$B6-기준일시_입력!$AO$7&lt;=0,APG6="",APJ6="",APM6=""),"X",IF(APM6="연차","☆",IF(APM6="월차","★",IF(APM6="병가","♨",IF(APM6="출장","◎",IF(APM6="교육","■",IF(AND(APM6="",APG6&lt;=기준일시_입력!$J$15,APJ6&gt;=기준일시_입력!$N$15),"○",IF(AND(APM6="",APG6&lt;&gt;"",APG6&gt;기준일시_입력!$J$15),"▼",IF(AND(APM6="",APJ6&lt;&gt;"",APJ6&lt;기준일시_입력!$N$15),"△",""))))))))))</f>
        <v/>
      </c>
      <c r="APP6" s="128">
        <f>IFERROR(IF(OR(APG6="",APJ6=""),0,IF(AND(APR6&lt;기준일시_입력!$J$17,APS6&gt;기준일시_입력!$N$17),기준일시_입력!$N$17-기준일시_입력!$J$17,IF(AND(APR6&gt;=기준일시_입력!$J$17,APS6&gt;기준일시_입력!$N$17),기준일시_입력!$N$17-APR6,IF(APS6&lt;기준일시_입력!$J$17,0,IF(AND(APR6&lt;기준일시_입력!$J$17,APS6&lt;=기준일시_입력!$N$17),APS6-기준일시_입력!$J$17,IF(AND(APR6&gt;=기준일시_입력!$J$17,APS6&lt;=기준일시_입력!$N$17),APS6-APR6,0)))))),0)</f>
        <v>0</v>
      </c>
      <c r="APQ6" s="128">
        <f t="shared" ref="APQ6:APQ36" si="337">APS6-APR6-SUM(APT6:AQC6)</f>
        <v>0</v>
      </c>
      <c r="APR6" s="128">
        <f>IF(OR(APG6="",APJ6=""),0,IF(APG6&lt;기준일시_입력!$J$15,기준일시_입력!$J$15,APG6))</f>
        <v>0</v>
      </c>
      <c r="APS6" s="128">
        <f t="shared" ref="APS6:APS36" si="338">APJ6</f>
        <v>0</v>
      </c>
      <c r="APT6" s="128">
        <f>IFERROR(IF(AND(APR6&lt;SMALL(기준일시_입력!$J$21:$J$39,APT$5),APS6&gt;SMALL(기준일시_입력!$N$21:$N$39,APT$5)),INDEX(기준일시_입력!$AJ$21:$AJ$39,APT$5*2-1),IF(AND(APR6&gt;=SMALL(기준일시_입력!$J$21:$J$39,APT$5),APR6&lt;SMALL(기준일시_입력!$N$21:$N$39,APT$5)),SMALL(기준일시_입력!$N$21:$N$39,APT$5)-APR6,0)),0)</f>
        <v>0</v>
      </c>
      <c r="APU6" s="128">
        <f>IFERROR(IF(AND(APR6&lt;SMALL(기준일시_입력!$J$21:$J$39,APU$5),APS6&gt;SMALL(기준일시_입력!$N$21:$N$39,APU$5)),INDEX(기준일시_입력!$AJ$21:$AJ$39,APU$5*2-1),IF(AND(APR6&gt;=SMALL(기준일시_입력!$J$21:$J$39,APU$5),APR6&lt;SMALL(기준일시_입력!$N$21:$N$39,APU$5)),SMALL(기준일시_입력!$N$21:$N$39,APU$5)-APR6,0)),0)</f>
        <v>0</v>
      </c>
      <c r="APV6" s="128">
        <f>IFERROR(IF(AND(APR6&lt;SMALL(기준일시_입력!$J$21:$J$39,APV$5),APS6&gt;SMALL(기준일시_입력!$N$21:$N$39,APV$5)),INDEX(기준일시_입력!$AJ$21:$AJ$39,APV$5*2-1),IF(AND(APR6&gt;=SMALL(기준일시_입력!$J$21:$J$39,APV$5),APR6&lt;SMALL(기준일시_입력!$N$21:$N$39,APV$5)),SMALL(기준일시_입력!$N$21:$N$39,APV$5)-APR6,0)),0)</f>
        <v>0</v>
      </c>
      <c r="APW6" s="128">
        <f>IFERROR(IF(AND(APR6&lt;SMALL(기준일시_입력!$J$21:$J$39,APW$5),APS6&gt;SMALL(기준일시_입력!$N$21:$N$39,APW$5)),INDEX(기준일시_입력!$AJ$21:$AJ$39,APW$5*2-1),IF(AND(APR6&gt;=SMALL(기준일시_입력!$J$21:$J$39,APW$5),APR6&lt;SMALL(기준일시_입력!$N$21:$N$39,APW$5)),SMALL(기준일시_입력!$N$21:$N$39,APW$5)-APR6,0)),0)</f>
        <v>0</v>
      </c>
      <c r="APX6" s="128">
        <f>IFERROR(IF(AND(APR6&lt;SMALL(기준일시_입력!$J$21:$J$39,APX$5),APS6&gt;SMALL(기준일시_입력!$N$21:$N$39,APX$5)),INDEX(기준일시_입력!$AJ$21:$AJ$39,APX$5*2-1),IF(AND(APR6&gt;=SMALL(기준일시_입력!$J$21:$J$39,APX$5),APR6&lt;SMALL(기준일시_입력!$N$21:$N$39,APX$5)),SMALL(기준일시_입력!$N$21:$N$39,APX$5)-APR6,0)),0)</f>
        <v>0</v>
      </c>
      <c r="APY6" s="128">
        <f>IFERROR(IF(AND(APR6&lt;SMALL(기준일시_입력!$J$21:$J$39,APY$5),APS6&gt;SMALL(기준일시_입력!$N$21:$N$39,APY$5)),INDEX(기준일시_입력!$AJ$21:$AJ$39,APY$5*2-1),IF(AND(APR6&gt;=SMALL(기준일시_입력!$J$21:$J$39,APY$5),APR6&lt;SMALL(기준일시_입력!$N$21:$N$39,APY$5)),SMALL(기준일시_입력!$N$21:$N$39,APY$5)-APR6,0)),0)</f>
        <v>0</v>
      </c>
      <c r="APZ6" s="128">
        <f>IFERROR(IF(AND(APR6&lt;SMALL(기준일시_입력!$J$21:$J$39,APZ$5),APS6&gt;SMALL(기준일시_입력!$N$21:$N$39,APZ$5)),INDEX(기준일시_입력!$AJ$21:$AJ$39,APZ$5*2-1),IF(AND(APR6&gt;=SMALL(기준일시_입력!$J$21:$J$39,APZ$5),APR6&lt;SMALL(기준일시_입력!$N$21:$N$39,APZ$5)),SMALL(기준일시_입력!$N$21:$N$39,APZ$5)-APR6,0)),0)</f>
        <v>0</v>
      </c>
      <c r="AQA6" s="128">
        <f>IFERROR(IF(AND(APR6&lt;SMALL(기준일시_입력!$J$21:$J$39,AQA$5),APS6&gt;SMALL(기준일시_입력!$N$21:$N$39,AQA$5)),INDEX(기준일시_입력!$AJ$21:$AJ$39,AQA$5*2-1),IF(AND(APR6&gt;=SMALL(기준일시_입력!$J$21:$J$39,AQA$5),APR6&lt;SMALL(기준일시_입력!$N$21:$N$39,AQA$5)),SMALL(기준일시_입력!$N$21:$N$39,AQA$5)-APR6,0)),0)</f>
        <v>0</v>
      </c>
      <c r="AQB6" s="128">
        <f>IFERROR(IF(AND(APR6&lt;SMALL(기준일시_입력!$J$21:$J$39,AQB$5),APS6&gt;SMALL(기준일시_입력!$N$21:$N$39,AQB$5)),INDEX(기준일시_입력!$AJ$21:$AJ$39,AQB$5*2-1),IF(AND(APR6&gt;=SMALL(기준일시_입력!$J$21:$J$39,AQB$5),APR6&lt;SMALL(기준일시_입력!$N$21:$N$39,AQB$5)),SMALL(기준일시_입력!$N$21:$N$39,AQB$5)-APR6,0)),0)</f>
        <v>0</v>
      </c>
      <c r="AQC6" s="128">
        <f>IFERROR(IF(AND(APR6&lt;SMALL(기준일시_입력!$J$21:$J$39,AQC$5),APS6&gt;SMALL(기준일시_입력!$N$21:$N$39,AQC$5)),INDEX(기준일시_입력!$AJ$21:$AJ$39,AQC$5*2-1),IF(AND(APR6&gt;=SMALL(기준일시_입력!$J$21:$J$39,AQC$5),APR6&lt;SMALL(기준일시_입력!$N$21:$N$39,AQC$5)),SMALL(기준일시_입력!$N$21:$N$39,AQC$5)-APR6,0)),0)</f>
        <v>0</v>
      </c>
      <c r="AQD6" s="125"/>
      <c r="AQE6" s="180" t="str">
        <f t="shared" ref="AQE6:AQE36" si="339">APC6</f>
        <v>1일</v>
      </c>
      <c r="AQF6" s="180"/>
      <c r="AQG6" s="124" t="str">
        <f t="shared" ref="AQG6:AQG36" si="340">APE6</f>
        <v>월</v>
      </c>
      <c r="AQH6" s="133" t="str">
        <f t="shared" ref="AQH6" si="341">IF($F6="","",$F6)</f>
        <v/>
      </c>
      <c r="AQI6" s="184"/>
      <c r="AQJ6" s="184"/>
      <c r="AQK6" s="184"/>
      <c r="AQL6" s="184"/>
      <c r="AQM6" s="184"/>
      <c r="AQN6" s="184"/>
      <c r="AQO6" s="176"/>
      <c r="AQP6" s="177"/>
      <c r="AQQ6" s="129" t="str">
        <f>IF($B6="","",IF(AND(AQG$3&lt;&gt;"",$B6-기준일시_입력!$AO$7&lt;=0,AQI6="",AQL6="",AQO6=""),"X",IF(AQO6="연차","☆",IF(AQO6="월차","★",IF(AQO6="병가","♨",IF(AQO6="출장","◎",IF(AQO6="교육","■",IF(AND(AQO6="",AQI6&lt;=기준일시_입력!$J$15,AQL6&gt;=기준일시_입력!$N$15),"○",IF(AND(AQO6="",AQI6&lt;&gt;"",AQI6&gt;기준일시_입력!$J$15),"▼",IF(AND(AQO6="",AQL6&lt;&gt;"",AQL6&lt;기준일시_입력!$N$15),"△",""))))))))))</f>
        <v/>
      </c>
      <c r="AQR6" s="128">
        <f>IFERROR(IF(OR(AQI6="",AQL6=""),0,IF(AND(AQT6&lt;기준일시_입력!$J$17,AQU6&gt;기준일시_입력!$N$17),기준일시_입력!$N$17-기준일시_입력!$J$17,IF(AND(AQT6&gt;=기준일시_입력!$J$17,AQU6&gt;기준일시_입력!$N$17),기준일시_입력!$N$17-AQT6,IF(AQU6&lt;기준일시_입력!$J$17,0,IF(AND(AQT6&lt;기준일시_입력!$J$17,AQU6&lt;=기준일시_입력!$N$17),AQU6-기준일시_입력!$J$17,IF(AND(AQT6&gt;=기준일시_입력!$J$17,AQU6&lt;=기준일시_입력!$N$17),AQU6-AQT6,0)))))),0)</f>
        <v>0</v>
      </c>
      <c r="AQS6" s="128">
        <f t="shared" ref="AQS6:AQS36" si="342">AQU6-AQT6-SUM(AQV6:ARE6)</f>
        <v>0</v>
      </c>
      <c r="AQT6" s="128">
        <f>IF(OR(AQI6="",AQL6=""),0,IF(AQI6&lt;기준일시_입력!$J$15,기준일시_입력!$J$15,AQI6))</f>
        <v>0</v>
      </c>
      <c r="AQU6" s="128">
        <f t="shared" ref="AQU6:AQU36" si="343">AQL6</f>
        <v>0</v>
      </c>
      <c r="AQV6" s="128">
        <f>IFERROR(IF(AND(AQT6&lt;SMALL(기준일시_입력!$J$21:$J$39,AQV$5),AQU6&gt;SMALL(기준일시_입력!$N$21:$N$39,AQV$5)),INDEX(기준일시_입력!$AJ$21:$AJ$39,AQV$5*2-1),IF(AND(AQT6&gt;=SMALL(기준일시_입력!$J$21:$J$39,AQV$5),AQT6&lt;SMALL(기준일시_입력!$N$21:$N$39,AQV$5)),SMALL(기준일시_입력!$N$21:$N$39,AQV$5)-AQT6,0)),0)</f>
        <v>0</v>
      </c>
      <c r="AQW6" s="128">
        <f>IFERROR(IF(AND(AQT6&lt;SMALL(기준일시_입력!$J$21:$J$39,AQW$5),AQU6&gt;SMALL(기준일시_입력!$N$21:$N$39,AQW$5)),INDEX(기준일시_입력!$AJ$21:$AJ$39,AQW$5*2-1),IF(AND(AQT6&gt;=SMALL(기준일시_입력!$J$21:$J$39,AQW$5),AQT6&lt;SMALL(기준일시_입력!$N$21:$N$39,AQW$5)),SMALL(기준일시_입력!$N$21:$N$39,AQW$5)-AQT6,0)),0)</f>
        <v>0</v>
      </c>
      <c r="AQX6" s="128">
        <f>IFERROR(IF(AND(AQT6&lt;SMALL(기준일시_입력!$J$21:$J$39,AQX$5),AQU6&gt;SMALL(기준일시_입력!$N$21:$N$39,AQX$5)),INDEX(기준일시_입력!$AJ$21:$AJ$39,AQX$5*2-1),IF(AND(AQT6&gt;=SMALL(기준일시_입력!$J$21:$J$39,AQX$5),AQT6&lt;SMALL(기준일시_입력!$N$21:$N$39,AQX$5)),SMALL(기준일시_입력!$N$21:$N$39,AQX$5)-AQT6,0)),0)</f>
        <v>0</v>
      </c>
      <c r="AQY6" s="128">
        <f>IFERROR(IF(AND(AQT6&lt;SMALL(기준일시_입력!$J$21:$J$39,AQY$5),AQU6&gt;SMALL(기준일시_입력!$N$21:$N$39,AQY$5)),INDEX(기준일시_입력!$AJ$21:$AJ$39,AQY$5*2-1),IF(AND(AQT6&gt;=SMALL(기준일시_입력!$J$21:$J$39,AQY$5),AQT6&lt;SMALL(기준일시_입력!$N$21:$N$39,AQY$5)),SMALL(기준일시_입력!$N$21:$N$39,AQY$5)-AQT6,0)),0)</f>
        <v>0</v>
      </c>
      <c r="AQZ6" s="128">
        <f>IFERROR(IF(AND(AQT6&lt;SMALL(기준일시_입력!$J$21:$J$39,AQZ$5),AQU6&gt;SMALL(기준일시_입력!$N$21:$N$39,AQZ$5)),INDEX(기준일시_입력!$AJ$21:$AJ$39,AQZ$5*2-1),IF(AND(AQT6&gt;=SMALL(기준일시_입력!$J$21:$J$39,AQZ$5),AQT6&lt;SMALL(기준일시_입력!$N$21:$N$39,AQZ$5)),SMALL(기준일시_입력!$N$21:$N$39,AQZ$5)-AQT6,0)),0)</f>
        <v>0</v>
      </c>
      <c r="ARA6" s="128">
        <f>IFERROR(IF(AND(AQT6&lt;SMALL(기준일시_입력!$J$21:$J$39,ARA$5),AQU6&gt;SMALL(기준일시_입력!$N$21:$N$39,ARA$5)),INDEX(기준일시_입력!$AJ$21:$AJ$39,ARA$5*2-1),IF(AND(AQT6&gt;=SMALL(기준일시_입력!$J$21:$J$39,ARA$5),AQT6&lt;SMALL(기준일시_입력!$N$21:$N$39,ARA$5)),SMALL(기준일시_입력!$N$21:$N$39,ARA$5)-AQT6,0)),0)</f>
        <v>0</v>
      </c>
      <c r="ARB6" s="128">
        <f>IFERROR(IF(AND(AQT6&lt;SMALL(기준일시_입력!$J$21:$J$39,ARB$5),AQU6&gt;SMALL(기준일시_입력!$N$21:$N$39,ARB$5)),INDEX(기준일시_입력!$AJ$21:$AJ$39,ARB$5*2-1),IF(AND(AQT6&gt;=SMALL(기준일시_입력!$J$21:$J$39,ARB$5),AQT6&lt;SMALL(기준일시_입력!$N$21:$N$39,ARB$5)),SMALL(기준일시_입력!$N$21:$N$39,ARB$5)-AQT6,0)),0)</f>
        <v>0</v>
      </c>
      <c r="ARC6" s="128">
        <f>IFERROR(IF(AND(AQT6&lt;SMALL(기준일시_입력!$J$21:$J$39,ARC$5),AQU6&gt;SMALL(기준일시_입력!$N$21:$N$39,ARC$5)),INDEX(기준일시_입력!$AJ$21:$AJ$39,ARC$5*2-1),IF(AND(AQT6&gt;=SMALL(기준일시_입력!$J$21:$J$39,ARC$5),AQT6&lt;SMALL(기준일시_입력!$N$21:$N$39,ARC$5)),SMALL(기준일시_입력!$N$21:$N$39,ARC$5)-AQT6,0)),0)</f>
        <v>0</v>
      </c>
      <c r="ARD6" s="128">
        <f>IFERROR(IF(AND(AQT6&lt;SMALL(기준일시_입력!$J$21:$J$39,ARD$5),AQU6&gt;SMALL(기준일시_입력!$N$21:$N$39,ARD$5)),INDEX(기준일시_입력!$AJ$21:$AJ$39,ARD$5*2-1),IF(AND(AQT6&gt;=SMALL(기준일시_입력!$J$21:$J$39,ARD$5),AQT6&lt;SMALL(기준일시_입력!$N$21:$N$39,ARD$5)),SMALL(기준일시_입력!$N$21:$N$39,ARD$5)-AQT6,0)),0)</f>
        <v>0</v>
      </c>
      <c r="ARE6" s="128">
        <f>IFERROR(IF(AND(AQT6&lt;SMALL(기준일시_입력!$J$21:$J$39,ARE$5),AQU6&gt;SMALL(기준일시_입력!$N$21:$N$39,ARE$5)),INDEX(기준일시_입력!$AJ$21:$AJ$39,ARE$5*2-1),IF(AND(AQT6&gt;=SMALL(기준일시_입력!$J$21:$J$39,ARE$5),AQT6&lt;SMALL(기준일시_입력!$N$21:$N$39,ARE$5)),SMALL(기준일시_입력!$N$21:$N$39,ARE$5)-AQT6,0)),0)</f>
        <v>0</v>
      </c>
      <c r="ARF6" s="125"/>
      <c r="ARG6" s="180" t="str">
        <f t="shared" ref="ARG6:ARG36" si="344">AQE6</f>
        <v>1일</v>
      </c>
      <c r="ARH6" s="180"/>
      <c r="ARI6" s="124" t="str">
        <f t="shared" ref="ARI6:ARI36" si="345">AQG6</f>
        <v>월</v>
      </c>
      <c r="ARJ6" s="133" t="str">
        <f t="shared" ref="ARJ6" si="346">IF($F6="","",$F6)</f>
        <v/>
      </c>
      <c r="ARK6" s="184"/>
      <c r="ARL6" s="184"/>
      <c r="ARM6" s="184"/>
      <c r="ARN6" s="184"/>
      <c r="ARO6" s="184"/>
      <c r="ARP6" s="184"/>
      <c r="ARQ6" s="176"/>
      <c r="ARR6" s="177"/>
      <c r="ARS6" s="129" t="str">
        <f>IF($B6="","",IF(AND(ARI$3&lt;&gt;"",$B6-기준일시_입력!$AO$7&lt;=0,ARK6="",ARN6="",ARQ6=""),"X",IF(ARQ6="연차","☆",IF(ARQ6="월차","★",IF(ARQ6="병가","♨",IF(ARQ6="출장","◎",IF(ARQ6="교육","■",IF(AND(ARQ6="",ARK6&lt;=기준일시_입력!$J$15,ARN6&gt;=기준일시_입력!$N$15),"○",IF(AND(ARQ6="",ARK6&lt;&gt;"",ARK6&gt;기준일시_입력!$J$15),"▼",IF(AND(ARQ6="",ARN6&lt;&gt;"",ARN6&lt;기준일시_입력!$N$15),"△",""))))))))))</f>
        <v/>
      </c>
      <c r="ART6" s="128">
        <f>IFERROR(IF(OR(ARK6="",ARN6=""),0,IF(AND(ARV6&lt;기준일시_입력!$J$17,ARW6&gt;기준일시_입력!$N$17),기준일시_입력!$N$17-기준일시_입력!$J$17,IF(AND(ARV6&gt;=기준일시_입력!$J$17,ARW6&gt;기준일시_입력!$N$17),기준일시_입력!$N$17-ARV6,IF(ARW6&lt;기준일시_입력!$J$17,0,IF(AND(ARV6&lt;기준일시_입력!$J$17,ARW6&lt;=기준일시_입력!$N$17),ARW6-기준일시_입력!$J$17,IF(AND(ARV6&gt;=기준일시_입력!$J$17,ARW6&lt;=기준일시_입력!$N$17),ARW6-ARV6,0)))))),0)</f>
        <v>0</v>
      </c>
      <c r="ARU6" s="128">
        <f t="shared" ref="ARU6:ARU36" si="347">ARW6-ARV6-SUM(ARX6:ASG6)</f>
        <v>0</v>
      </c>
      <c r="ARV6" s="128">
        <f>IF(OR(ARK6="",ARN6=""),0,IF(ARK6&lt;기준일시_입력!$J$15,기준일시_입력!$J$15,ARK6))</f>
        <v>0</v>
      </c>
      <c r="ARW6" s="128">
        <f t="shared" ref="ARW6:ARW36" si="348">ARN6</f>
        <v>0</v>
      </c>
      <c r="ARX6" s="128">
        <f>IFERROR(IF(AND(ARV6&lt;SMALL(기준일시_입력!$J$21:$J$39,ARX$5),ARW6&gt;SMALL(기준일시_입력!$N$21:$N$39,ARX$5)),INDEX(기준일시_입력!$AJ$21:$AJ$39,ARX$5*2-1),IF(AND(ARV6&gt;=SMALL(기준일시_입력!$J$21:$J$39,ARX$5),ARV6&lt;SMALL(기준일시_입력!$N$21:$N$39,ARX$5)),SMALL(기준일시_입력!$N$21:$N$39,ARX$5)-ARV6,0)),0)</f>
        <v>0</v>
      </c>
      <c r="ARY6" s="128">
        <f>IFERROR(IF(AND(ARV6&lt;SMALL(기준일시_입력!$J$21:$J$39,ARY$5),ARW6&gt;SMALL(기준일시_입력!$N$21:$N$39,ARY$5)),INDEX(기준일시_입력!$AJ$21:$AJ$39,ARY$5*2-1),IF(AND(ARV6&gt;=SMALL(기준일시_입력!$J$21:$J$39,ARY$5),ARV6&lt;SMALL(기준일시_입력!$N$21:$N$39,ARY$5)),SMALL(기준일시_입력!$N$21:$N$39,ARY$5)-ARV6,0)),0)</f>
        <v>0</v>
      </c>
      <c r="ARZ6" s="128">
        <f>IFERROR(IF(AND(ARV6&lt;SMALL(기준일시_입력!$J$21:$J$39,ARZ$5),ARW6&gt;SMALL(기준일시_입력!$N$21:$N$39,ARZ$5)),INDEX(기준일시_입력!$AJ$21:$AJ$39,ARZ$5*2-1),IF(AND(ARV6&gt;=SMALL(기준일시_입력!$J$21:$J$39,ARZ$5),ARV6&lt;SMALL(기준일시_입력!$N$21:$N$39,ARZ$5)),SMALL(기준일시_입력!$N$21:$N$39,ARZ$5)-ARV6,0)),0)</f>
        <v>0</v>
      </c>
      <c r="ASA6" s="128">
        <f>IFERROR(IF(AND(ARV6&lt;SMALL(기준일시_입력!$J$21:$J$39,ASA$5),ARW6&gt;SMALL(기준일시_입력!$N$21:$N$39,ASA$5)),INDEX(기준일시_입력!$AJ$21:$AJ$39,ASA$5*2-1),IF(AND(ARV6&gt;=SMALL(기준일시_입력!$J$21:$J$39,ASA$5),ARV6&lt;SMALL(기준일시_입력!$N$21:$N$39,ASA$5)),SMALL(기준일시_입력!$N$21:$N$39,ASA$5)-ARV6,0)),0)</f>
        <v>0</v>
      </c>
      <c r="ASB6" s="128">
        <f>IFERROR(IF(AND(ARV6&lt;SMALL(기준일시_입력!$J$21:$J$39,ASB$5),ARW6&gt;SMALL(기준일시_입력!$N$21:$N$39,ASB$5)),INDEX(기준일시_입력!$AJ$21:$AJ$39,ASB$5*2-1),IF(AND(ARV6&gt;=SMALL(기준일시_입력!$J$21:$J$39,ASB$5),ARV6&lt;SMALL(기준일시_입력!$N$21:$N$39,ASB$5)),SMALL(기준일시_입력!$N$21:$N$39,ASB$5)-ARV6,0)),0)</f>
        <v>0</v>
      </c>
      <c r="ASC6" s="128">
        <f>IFERROR(IF(AND(ARV6&lt;SMALL(기준일시_입력!$J$21:$J$39,ASC$5),ARW6&gt;SMALL(기준일시_입력!$N$21:$N$39,ASC$5)),INDEX(기준일시_입력!$AJ$21:$AJ$39,ASC$5*2-1),IF(AND(ARV6&gt;=SMALL(기준일시_입력!$J$21:$J$39,ASC$5),ARV6&lt;SMALL(기준일시_입력!$N$21:$N$39,ASC$5)),SMALL(기준일시_입력!$N$21:$N$39,ASC$5)-ARV6,0)),0)</f>
        <v>0</v>
      </c>
      <c r="ASD6" s="128">
        <f>IFERROR(IF(AND(ARV6&lt;SMALL(기준일시_입력!$J$21:$J$39,ASD$5),ARW6&gt;SMALL(기준일시_입력!$N$21:$N$39,ASD$5)),INDEX(기준일시_입력!$AJ$21:$AJ$39,ASD$5*2-1),IF(AND(ARV6&gt;=SMALL(기준일시_입력!$J$21:$J$39,ASD$5),ARV6&lt;SMALL(기준일시_입력!$N$21:$N$39,ASD$5)),SMALL(기준일시_입력!$N$21:$N$39,ASD$5)-ARV6,0)),0)</f>
        <v>0</v>
      </c>
      <c r="ASE6" s="128">
        <f>IFERROR(IF(AND(ARV6&lt;SMALL(기준일시_입력!$J$21:$J$39,ASE$5),ARW6&gt;SMALL(기준일시_입력!$N$21:$N$39,ASE$5)),INDEX(기준일시_입력!$AJ$21:$AJ$39,ASE$5*2-1),IF(AND(ARV6&gt;=SMALL(기준일시_입력!$J$21:$J$39,ASE$5),ARV6&lt;SMALL(기준일시_입력!$N$21:$N$39,ASE$5)),SMALL(기준일시_입력!$N$21:$N$39,ASE$5)-ARV6,0)),0)</f>
        <v>0</v>
      </c>
      <c r="ASF6" s="128">
        <f>IFERROR(IF(AND(ARV6&lt;SMALL(기준일시_입력!$J$21:$J$39,ASF$5),ARW6&gt;SMALL(기준일시_입력!$N$21:$N$39,ASF$5)),INDEX(기준일시_입력!$AJ$21:$AJ$39,ASF$5*2-1),IF(AND(ARV6&gt;=SMALL(기준일시_입력!$J$21:$J$39,ASF$5),ARV6&lt;SMALL(기준일시_입력!$N$21:$N$39,ASF$5)),SMALL(기준일시_입력!$N$21:$N$39,ASF$5)-ARV6,0)),0)</f>
        <v>0</v>
      </c>
      <c r="ASG6" s="128">
        <f>IFERROR(IF(AND(ARV6&lt;SMALL(기준일시_입력!$J$21:$J$39,ASG$5),ARW6&gt;SMALL(기준일시_입력!$N$21:$N$39,ASG$5)),INDEX(기준일시_입력!$AJ$21:$AJ$39,ASG$5*2-1),IF(AND(ARV6&gt;=SMALL(기준일시_입력!$J$21:$J$39,ASG$5),ARV6&lt;SMALL(기준일시_입력!$N$21:$N$39,ASG$5)),SMALL(기준일시_입력!$N$21:$N$39,ASG$5)-ARV6,0)),0)</f>
        <v>0</v>
      </c>
      <c r="ASH6" s="125"/>
      <c r="ASI6" s="180" t="str">
        <f t="shared" ref="ASI6:ASI36" si="349">ARG6</f>
        <v>1일</v>
      </c>
      <c r="ASJ6" s="180"/>
      <c r="ASK6" s="124" t="str">
        <f t="shared" ref="ASK6:ASK36" si="350">ARI6</f>
        <v>월</v>
      </c>
      <c r="ASL6" s="133" t="str">
        <f t="shared" ref="ASL6:AUP21" si="351">IF($F6="","",$F6)</f>
        <v/>
      </c>
      <c r="ASM6" s="184"/>
      <c r="ASN6" s="184"/>
      <c r="ASO6" s="184"/>
      <c r="ASP6" s="184"/>
      <c r="ASQ6" s="184"/>
      <c r="ASR6" s="184"/>
      <c r="ASS6" s="176"/>
      <c r="AST6" s="177"/>
      <c r="ASU6" s="129" t="str">
        <f>IF($B6="","",IF(AND(ASK$3&lt;&gt;"",$B6-기준일시_입력!$AO$7&lt;=0,ASM6="",ASP6="",ASS6=""),"X",IF(ASS6="연차","☆",IF(ASS6="월차","★",IF(ASS6="병가","♨",IF(ASS6="출장","◎",IF(ASS6="교육","■",IF(AND(ASS6="",ASM6&lt;=기준일시_입력!$J$15,ASP6&gt;=기준일시_입력!$N$15),"○",IF(AND(ASS6="",ASM6&lt;&gt;"",ASM6&gt;기준일시_입력!$J$15),"▼",IF(AND(ASS6="",ASP6&lt;&gt;"",ASP6&lt;기준일시_입력!$N$15),"△",""))))))))))</f>
        <v/>
      </c>
      <c r="ASV6" s="128">
        <f>IFERROR(IF(OR(ASM6="",ASP6=""),0,IF(AND(ASX6&lt;기준일시_입력!$J$17,ASY6&gt;기준일시_입력!$N$17),기준일시_입력!$N$17-기준일시_입력!$J$17,IF(AND(ASX6&gt;=기준일시_입력!$J$17,ASY6&gt;기준일시_입력!$N$17),기준일시_입력!$N$17-ASX6,IF(ASY6&lt;기준일시_입력!$J$17,0,IF(AND(ASX6&lt;기준일시_입력!$J$17,ASY6&lt;=기준일시_입력!$N$17),ASY6-기준일시_입력!$J$17,IF(AND(ASX6&gt;=기준일시_입력!$J$17,ASY6&lt;=기준일시_입력!$N$17),ASY6-ASX6,0)))))),0)</f>
        <v>0</v>
      </c>
      <c r="ASW6" s="128">
        <f t="shared" ref="ASW6:ASW36" si="352">ASY6-ASX6-SUM(ASZ6:ATI6)</f>
        <v>0</v>
      </c>
      <c r="ASX6" s="128">
        <f>IF(OR(ASM6="",ASP6=""),0,IF(ASM6&lt;기준일시_입력!$J$15,기준일시_입력!$J$15,ASM6))</f>
        <v>0</v>
      </c>
      <c r="ASY6" s="128">
        <f t="shared" ref="ASY6:ASY36" si="353">ASP6</f>
        <v>0</v>
      </c>
      <c r="ASZ6" s="128">
        <f>IFERROR(IF(AND(ASX6&lt;SMALL(기준일시_입력!$J$21:$J$39,ASZ$5),ASY6&gt;SMALL(기준일시_입력!$N$21:$N$39,ASZ$5)),INDEX(기준일시_입력!$AJ$21:$AJ$39,ASZ$5*2-1),IF(AND(ASX6&gt;=SMALL(기준일시_입력!$J$21:$J$39,ASZ$5),ASX6&lt;SMALL(기준일시_입력!$N$21:$N$39,ASZ$5)),SMALL(기준일시_입력!$N$21:$N$39,ASZ$5)-ASX6,0)),0)</f>
        <v>0</v>
      </c>
      <c r="ATA6" s="128">
        <f>IFERROR(IF(AND(ASX6&lt;SMALL(기준일시_입력!$J$21:$J$39,ATA$5),ASY6&gt;SMALL(기준일시_입력!$N$21:$N$39,ATA$5)),INDEX(기준일시_입력!$AJ$21:$AJ$39,ATA$5*2-1),IF(AND(ASX6&gt;=SMALL(기준일시_입력!$J$21:$J$39,ATA$5),ASX6&lt;SMALL(기준일시_입력!$N$21:$N$39,ATA$5)),SMALL(기준일시_입력!$N$21:$N$39,ATA$5)-ASX6,0)),0)</f>
        <v>0</v>
      </c>
      <c r="ATB6" s="128">
        <f>IFERROR(IF(AND(ASX6&lt;SMALL(기준일시_입력!$J$21:$J$39,ATB$5),ASY6&gt;SMALL(기준일시_입력!$N$21:$N$39,ATB$5)),INDEX(기준일시_입력!$AJ$21:$AJ$39,ATB$5*2-1),IF(AND(ASX6&gt;=SMALL(기준일시_입력!$J$21:$J$39,ATB$5),ASX6&lt;SMALL(기준일시_입력!$N$21:$N$39,ATB$5)),SMALL(기준일시_입력!$N$21:$N$39,ATB$5)-ASX6,0)),0)</f>
        <v>0</v>
      </c>
      <c r="ATC6" s="128">
        <f>IFERROR(IF(AND(ASX6&lt;SMALL(기준일시_입력!$J$21:$J$39,ATC$5),ASY6&gt;SMALL(기준일시_입력!$N$21:$N$39,ATC$5)),INDEX(기준일시_입력!$AJ$21:$AJ$39,ATC$5*2-1),IF(AND(ASX6&gt;=SMALL(기준일시_입력!$J$21:$J$39,ATC$5),ASX6&lt;SMALL(기준일시_입력!$N$21:$N$39,ATC$5)),SMALL(기준일시_입력!$N$21:$N$39,ATC$5)-ASX6,0)),0)</f>
        <v>0</v>
      </c>
      <c r="ATD6" s="128">
        <f>IFERROR(IF(AND(ASX6&lt;SMALL(기준일시_입력!$J$21:$J$39,ATD$5),ASY6&gt;SMALL(기준일시_입력!$N$21:$N$39,ATD$5)),INDEX(기준일시_입력!$AJ$21:$AJ$39,ATD$5*2-1),IF(AND(ASX6&gt;=SMALL(기준일시_입력!$J$21:$J$39,ATD$5),ASX6&lt;SMALL(기준일시_입력!$N$21:$N$39,ATD$5)),SMALL(기준일시_입력!$N$21:$N$39,ATD$5)-ASX6,0)),0)</f>
        <v>0</v>
      </c>
      <c r="ATE6" s="128">
        <f>IFERROR(IF(AND(ASX6&lt;SMALL(기준일시_입력!$J$21:$J$39,ATE$5),ASY6&gt;SMALL(기준일시_입력!$N$21:$N$39,ATE$5)),INDEX(기준일시_입력!$AJ$21:$AJ$39,ATE$5*2-1),IF(AND(ASX6&gt;=SMALL(기준일시_입력!$J$21:$J$39,ATE$5),ASX6&lt;SMALL(기준일시_입력!$N$21:$N$39,ATE$5)),SMALL(기준일시_입력!$N$21:$N$39,ATE$5)-ASX6,0)),0)</f>
        <v>0</v>
      </c>
      <c r="ATF6" s="128">
        <f>IFERROR(IF(AND(ASX6&lt;SMALL(기준일시_입력!$J$21:$J$39,ATF$5),ASY6&gt;SMALL(기준일시_입력!$N$21:$N$39,ATF$5)),INDEX(기준일시_입력!$AJ$21:$AJ$39,ATF$5*2-1),IF(AND(ASX6&gt;=SMALL(기준일시_입력!$J$21:$J$39,ATF$5),ASX6&lt;SMALL(기준일시_입력!$N$21:$N$39,ATF$5)),SMALL(기준일시_입력!$N$21:$N$39,ATF$5)-ASX6,0)),0)</f>
        <v>0</v>
      </c>
      <c r="ATG6" s="128">
        <f>IFERROR(IF(AND(ASX6&lt;SMALL(기준일시_입력!$J$21:$J$39,ATG$5),ASY6&gt;SMALL(기준일시_입력!$N$21:$N$39,ATG$5)),INDEX(기준일시_입력!$AJ$21:$AJ$39,ATG$5*2-1),IF(AND(ASX6&gt;=SMALL(기준일시_입력!$J$21:$J$39,ATG$5),ASX6&lt;SMALL(기준일시_입력!$N$21:$N$39,ATG$5)),SMALL(기준일시_입력!$N$21:$N$39,ATG$5)-ASX6,0)),0)</f>
        <v>0</v>
      </c>
      <c r="ATH6" s="128">
        <f>IFERROR(IF(AND(ASX6&lt;SMALL(기준일시_입력!$J$21:$J$39,ATH$5),ASY6&gt;SMALL(기준일시_입력!$N$21:$N$39,ATH$5)),INDEX(기준일시_입력!$AJ$21:$AJ$39,ATH$5*2-1),IF(AND(ASX6&gt;=SMALL(기준일시_입력!$J$21:$J$39,ATH$5),ASX6&lt;SMALL(기준일시_입력!$N$21:$N$39,ATH$5)),SMALL(기준일시_입력!$N$21:$N$39,ATH$5)-ASX6,0)),0)</f>
        <v>0</v>
      </c>
      <c r="ATI6" s="128">
        <f>IFERROR(IF(AND(ASX6&lt;SMALL(기준일시_입력!$J$21:$J$39,ATI$5),ASY6&gt;SMALL(기준일시_입력!$N$21:$N$39,ATI$5)),INDEX(기준일시_입력!$AJ$21:$AJ$39,ATI$5*2-1),IF(AND(ASX6&gt;=SMALL(기준일시_입력!$J$21:$J$39,ATI$5),ASX6&lt;SMALL(기준일시_입력!$N$21:$N$39,ATI$5)),SMALL(기준일시_입력!$N$21:$N$39,ATI$5)-ASX6,0)),0)</f>
        <v>0</v>
      </c>
      <c r="ATJ6" s="125"/>
      <c r="ATK6" s="180" t="str">
        <f t="shared" ref="ATK6:ATK36" si="354">ASI6</f>
        <v>1일</v>
      </c>
      <c r="ATL6" s="180"/>
      <c r="ATM6" s="124" t="str">
        <f t="shared" ref="ATM6:ATM36" si="355">ASK6</f>
        <v>월</v>
      </c>
      <c r="ATN6" s="133" t="str">
        <f t="shared" ref="ATN6" si="356">IF($F6="","",$F6)</f>
        <v/>
      </c>
      <c r="ATO6" s="184"/>
      <c r="ATP6" s="184"/>
      <c r="ATQ6" s="184"/>
      <c r="ATR6" s="184"/>
      <c r="ATS6" s="184"/>
      <c r="ATT6" s="184"/>
      <c r="ATU6" s="176"/>
      <c r="ATV6" s="177"/>
      <c r="ATW6" s="129" t="str">
        <f>IF($B6="","",IF(AND(ATM$3&lt;&gt;"",$B6-기준일시_입력!$AO$7&lt;=0,ATO6="",ATR6="",ATU6=""),"X",IF(ATU6="연차","☆",IF(ATU6="월차","★",IF(ATU6="병가","♨",IF(ATU6="출장","◎",IF(ATU6="교육","■",IF(AND(ATU6="",ATO6&lt;=기준일시_입력!$J$15,ATR6&gt;=기준일시_입력!$N$15),"○",IF(AND(ATU6="",ATO6&lt;&gt;"",ATO6&gt;기준일시_입력!$J$15),"▼",IF(AND(ATU6="",ATR6&lt;&gt;"",ATR6&lt;기준일시_입력!$N$15),"△",""))))))))))</f>
        <v/>
      </c>
      <c r="ATX6" s="128">
        <f>IFERROR(IF(OR(ATO6="",ATR6=""),0,IF(AND(ATZ6&lt;기준일시_입력!$J$17,AUA6&gt;기준일시_입력!$N$17),기준일시_입력!$N$17-기준일시_입력!$J$17,IF(AND(ATZ6&gt;=기준일시_입력!$J$17,AUA6&gt;기준일시_입력!$N$17),기준일시_입력!$N$17-ATZ6,IF(AUA6&lt;기준일시_입력!$J$17,0,IF(AND(ATZ6&lt;기준일시_입력!$J$17,AUA6&lt;=기준일시_입력!$N$17),AUA6-기준일시_입력!$J$17,IF(AND(ATZ6&gt;=기준일시_입력!$J$17,AUA6&lt;=기준일시_입력!$N$17),AUA6-ATZ6,0)))))),0)</f>
        <v>0</v>
      </c>
      <c r="ATY6" s="128">
        <f t="shared" ref="ATY6:ATY36" si="357">AUA6-ATZ6-SUM(AUB6:AUK6)</f>
        <v>0</v>
      </c>
      <c r="ATZ6" s="128">
        <f>IF(OR(ATO6="",ATR6=""),0,IF(ATO6&lt;기준일시_입력!$J$15,기준일시_입력!$J$15,ATO6))</f>
        <v>0</v>
      </c>
      <c r="AUA6" s="128">
        <f t="shared" ref="AUA6:AUA36" si="358">ATR6</f>
        <v>0</v>
      </c>
      <c r="AUB6" s="128">
        <f>IFERROR(IF(AND(ATZ6&lt;SMALL(기준일시_입력!$J$21:$J$39,AUB$5),AUA6&gt;SMALL(기준일시_입력!$N$21:$N$39,AUB$5)),INDEX(기준일시_입력!$AJ$21:$AJ$39,AUB$5*2-1),IF(AND(ATZ6&gt;=SMALL(기준일시_입력!$J$21:$J$39,AUB$5),ATZ6&lt;SMALL(기준일시_입력!$N$21:$N$39,AUB$5)),SMALL(기준일시_입력!$N$21:$N$39,AUB$5)-ATZ6,0)),0)</f>
        <v>0</v>
      </c>
      <c r="AUC6" s="128">
        <f>IFERROR(IF(AND(ATZ6&lt;SMALL(기준일시_입력!$J$21:$J$39,AUC$5),AUA6&gt;SMALL(기준일시_입력!$N$21:$N$39,AUC$5)),INDEX(기준일시_입력!$AJ$21:$AJ$39,AUC$5*2-1),IF(AND(ATZ6&gt;=SMALL(기준일시_입력!$J$21:$J$39,AUC$5),ATZ6&lt;SMALL(기준일시_입력!$N$21:$N$39,AUC$5)),SMALL(기준일시_입력!$N$21:$N$39,AUC$5)-ATZ6,0)),0)</f>
        <v>0</v>
      </c>
      <c r="AUD6" s="128">
        <f>IFERROR(IF(AND(ATZ6&lt;SMALL(기준일시_입력!$J$21:$J$39,AUD$5),AUA6&gt;SMALL(기준일시_입력!$N$21:$N$39,AUD$5)),INDEX(기준일시_입력!$AJ$21:$AJ$39,AUD$5*2-1),IF(AND(ATZ6&gt;=SMALL(기준일시_입력!$J$21:$J$39,AUD$5),ATZ6&lt;SMALL(기준일시_입력!$N$21:$N$39,AUD$5)),SMALL(기준일시_입력!$N$21:$N$39,AUD$5)-ATZ6,0)),0)</f>
        <v>0</v>
      </c>
      <c r="AUE6" s="128">
        <f>IFERROR(IF(AND(ATZ6&lt;SMALL(기준일시_입력!$J$21:$J$39,AUE$5),AUA6&gt;SMALL(기준일시_입력!$N$21:$N$39,AUE$5)),INDEX(기준일시_입력!$AJ$21:$AJ$39,AUE$5*2-1),IF(AND(ATZ6&gt;=SMALL(기준일시_입력!$J$21:$J$39,AUE$5),ATZ6&lt;SMALL(기준일시_입력!$N$21:$N$39,AUE$5)),SMALL(기준일시_입력!$N$21:$N$39,AUE$5)-ATZ6,0)),0)</f>
        <v>0</v>
      </c>
      <c r="AUF6" s="128">
        <f>IFERROR(IF(AND(ATZ6&lt;SMALL(기준일시_입력!$J$21:$J$39,AUF$5),AUA6&gt;SMALL(기준일시_입력!$N$21:$N$39,AUF$5)),INDEX(기준일시_입력!$AJ$21:$AJ$39,AUF$5*2-1),IF(AND(ATZ6&gt;=SMALL(기준일시_입력!$J$21:$J$39,AUF$5),ATZ6&lt;SMALL(기준일시_입력!$N$21:$N$39,AUF$5)),SMALL(기준일시_입력!$N$21:$N$39,AUF$5)-ATZ6,0)),0)</f>
        <v>0</v>
      </c>
      <c r="AUG6" s="128">
        <f>IFERROR(IF(AND(ATZ6&lt;SMALL(기준일시_입력!$J$21:$J$39,AUG$5),AUA6&gt;SMALL(기준일시_입력!$N$21:$N$39,AUG$5)),INDEX(기준일시_입력!$AJ$21:$AJ$39,AUG$5*2-1),IF(AND(ATZ6&gt;=SMALL(기준일시_입력!$J$21:$J$39,AUG$5),ATZ6&lt;SMALL(기준일시_입력!$N$21:$N$39,AUG$5)),SMALL(기준일시_입력!$N$21:$N$39,AUG$5)-ATZ6,0)),0)</f>
        <v>0</v>
      </c>
      <c r="AUH6" s="128">
        <f>IFERROR(IF(AND(ATZ6&lt;SMALL(기준일시_입력!$J$21:$J$39,AUH$5),AUA6&gt;SMALL(기준일시_입력!$N$21:$N$39,AUH$5)),INDEX(기준일시_입력!$AJ$21:$AJ$39,AUH$5*2-1),IF(AND(ATZ6&gt;=SMALL(기준일시_입력!$J$21:$J$39,AUH$5),ATZ6&lt;SMALL(기준일시_입력!$N$21:$N$39,AUH$5)),SMALL(기준일시_입력!$N$21:$N$39,AUH$5)-ATZ6,0)),0)</f>
        <v>0</v>
      </c>
      <c r="AUI6" s="128">
        <f>IFERROR(IF(AND(ATZ6&lt;SMALL(기준일시_입력!$J$21:$J$39,AUI$5),AUA6&gt;SMALL(기준일시_입력!$N$21:$N$39,AUI$5)),INDEX(기준일시_입력!$AJ$21:$AJ$39,AUI$5*2-1),IF(AND(ATZ6&gt;=SMALL(기준일시_입력!$J$21:$J$39,AUI$5),ATZ6&lt;SMALL(기준일시_입력!$N$21:$N$39,AUI$5)),SMALL(기준일시_입력!$N$21:$N$39,AUI$5)-ATZ6,0)),0)</f>
        <v>0</v>
      </c>
      <c r="AUJ6" s="128">
        <f>IFERROR(IF(AND(ATZ6&lt;SMALL(기준일시_입력!$J$21:$J$39,AUJ$5),AUA6&gt;SMALL(기준일시_입력!$N$21:$N$39,AUJ$5)),INDEX(기준일시_입력!$AJ$21:$AJ$39,AUJ$5*2-1),IF(AND(ATZ6&gt;=SMALL(기준일시_입력!$J$21:$J$39,AUJ$5),ATZ6&lt;SMALL(기준일시_입력!$N$21:$N$39,AUJ$5)),SMALL(기준일시_입력!$N$21:$N$39,AUJ$5)-ATZ6,0)),0)</f>
        <v>0</v>
      </c>
      <c r="AUK6" s="128">
        <f>IFERROR(IF(AND(ATZ6&lt;SMALL(기준일시_입력!$J$21:$J$39,AUK$5),AUA6&gt;SMALL(기준일시_입력!$N$21:$N$39,AUK$5)),INDEX(기준일시_입력!$AJ$21:$AJ$39,AUK$5*2-1),IF(AND(ATZ6&gt;=SMALL(기준일시_입력!$J$21:$J$39,AUK$5),ATZ6&lt;SMALL(기준일시_입력!$N$21:$N$39,AUK$5)),SMALL(기준일시_입력!$N$21:$N$39,AUK$5)-ATZ6,0)),0)</f>
        <v>0</v>
      </c>
      <c r="AUL6" s="125"/>
      <c r="AUM6" s="180" t="str">
        <f t="shared" ref="AUM6:AUM36" si="359">ATK6</f>
        <v>1일</v>
      </c>
      <c r="AUN6" s="180"/>
      <c r="AUO6" s="124" t="str">
        <f t="shared" ref="AUO6:AUO36" si="360">ATM6</f>
        <v>월</v>
      </c>
      <c r="AUP6" s="133" t="str">
        <f t="shared" ref="AUP6" si="361">IF($F6="","",$F6)</f>
        <v/>
      </c>
      <c r="AUQ6" s="184"/>
      <c r="AUR6" s="184"/>
      <c r="AUS6" s="184"/>
      <c r="AUT6" s="184"/>
      <c r="AUU6" s="184"/>
      <c r="AUV6" s="184"/>
      <c r="AUW6" s="176"/>
      <c r="AUX6" s="177"/>
      <c r="AUY6" s="129" t="str">
        <f>IF($B6="","",IF(AND(AUO$3&lt;&gt;"",$B6-기준일시_입력!$AO$7&lt;=0,AUQ6="",AUT6="",AUW6=""),"X",IF(AUW6="연차","☆",IF(AUW6="월차","★",IF(AUW6="병가","♨",IF(AUW6="출장","◎",IF(AUW6="교육","■",IF(AND(AUW6="",AUQ6&lt;=기준일시_입력!$J$15,AUT6&gt;=기준일시_입력!$N$15),"○",IF(AND(AUW6="",AUQ6&lt;&gt;"",AUQ6&gt;기준일시_입력!$J$15),"▼",IF(AND(AUW6="",AUT6&lt;&gt;"",AUT6&lt;기준일시_입력!$N$15),"△",""))))))))))</f>
        <v/>
      </c>
      <c r="AUZ6" s="128">
        <f>IFERROR(IF(OR(AUQ6="",AUT6=""),0,IF(AND(AVB6&lt;기준일시_입력!$J$17,AVC6&gt;기준일시_입력!$N$17),기준일시_입력!$N$17-기준일시_입력!$J$17,IF(AND(AVB6&gt;=기준일시_입력!$J$17,AVC6&gt;기준일시_입력!$N$17),기준일시_입력!$N$17-AVB6,IF(AVC6&lt;기준일시_입력!$J$17,0,IF(AND(AVB6&lt;기준일시_입력!$J$17,AVC6&lt;=기준일시_입력!$N$17),AVC6-기준일시_입력!$J$17,IF(AND(AVB6&gt;=기준일시_입력!$J$17,AVC6&lt;=기준일시_입력!$N$17),AVC6-AVB6,0)))))),0)</f>
        <v>0</v>
      </c>
      <c r="AVA6" s="128">
        <f t="shared" ref="AVA6:AVA36" si="362">AVC6-AVB6-SUM(AVD6:AVM6)</f>
        <v>0</v>
      </c>
      <c r="AVB6" s="128">
        <f>IF(OR(AUQ6="",AUT6=""),0,IF(AUQ6&lt;기준일시_입력!$J$15,기준일시_입력!$J$15,AUQ6))</f>
        <v>0</v>
      </c>
      <c r="AVC6" s="128">
        <f t="shared" ref="AVC6:AVC36" si="363">AUT6</f>
        <v>0</v>
      </c>
      <c r="AVD6" s="128">
        <f>IFERROR(IF(AND(AVB6&lt;SMALL(기준일시_입력!$J$21:$J$39,AVD$5),AVC6&gt;SMALL(기준일시_입력!$N$21:$N$39,AVD$5)),INDEX(기준일시_입력!$AJ$21:$AJ$39,AVD$5*2-1),IF(AND(AVB6&gt;=SMALL(기준일시_입력!$J$21:$J$39,AVD$5),AVB6&lt;SMALL(기준일시_입력!$N$21:$N$39,AVD$5)),SMALL(기준일시_입력!$N$21:$N$39,AVD$5)-AVB6,0)),0)</f>
        <v>0</v>
      </c>
      <c r="AVE6" s="128">
        <f>IFERROR(IF(AND(AVB6&lt;SMALL(기준일시_입력!$J$21:$J$39,AVE$5),AVC6&gt;SMALL(기준일시_입력!$N$21:$N$39,AVE$5)),INDEX(기준일시_입력!$AJ$21:$AJ$39,AVE$5*2-1),IF(AND(AVB6&gt;=SMALL(기준일시_입력!$J$21:$J$39,AVE$5),AVB6&lt;SMALL(기준일시_입력!$N$21:$N$39,AVE$5)),SMALL(기준일시_입력!$N$21:$N$39,AVE$5)-AVB6,0)),0)</f>
        <v>0</v>
      </c>
      <c r="AVF6" s="128">
        <f>IFERROR(IF(AND(AVB6&lt;SMALL(기준일시_입력!$J$21:$J$39,AVF$5),AVC6&gt;SMALL(기준일시_입력!$N$21:$N$39,AVF$5)),INDEX(기준일시_입력!$AJ$21:$AJ$39,AVF$5*2-1),IF(AND(AVB6&gt;=SMALL(기준일시_입력!$J$21:$J$39,AVF$5),AVB6&lt;SMALL(기준일시_입력!$N$21:$N$39,AVF$5)),SMALL(기준일시_입력!$N$21:$N$39,AVF$5)-AVB6,0)),0)</f>
        <v>0</v>
      </c>
      <c r="AVG6" s="128">
        <f>IFERROR(IF(AND(AVB6&lt;SMALL(기준일시_입력!$J$21:$J$39,AVG$5),AVC6&gt;SMALL(기준일시_입력!$N$21:$N$39,AVG$5)),INDEX(기준일시_입력!$AJ$21:$AJ$39,AVG$5*2-1),IF(AND(AVB6&gt;=SMALL(기준일시_입력!$J$21:$J$39,AVG$5),AVB6&lt;SMALL(기준일시_입력!$N$21:$N$39,AVG$5)),SMALL(기준일시_입력!$N$21:$N$39,AVG$5)-AVB6,0)),0)</f>
        <v>0</v>
      </c>
      <c r="AVH6" s="128">
        <f>IFERROR(IF(AND(AVB6&lt;SMALL(기준일시_입력!$J$21:$J$39,AVH$5),AVC6&gt;SMALL(기준일시_입력!$N$21:$N$39,AVH$5)),INDEX(기준일시_입력!$AJ$21:$AJ$39,AVH$5*2-1),IF(AND(AVB6&gt;=SMALL(기준일시_입력!$J$21:$J$39,AVH$5),AVB6&lt;SMALL(기준일시_입력!$N$21:$N$39,AVH$5)),SMALL(기준일시_입력!$N$21:$N$39,AVH$5)-AVB6,0)),0)</f>
        <v>0</v>
      </c>
      <c r="AVI6" s="128">
        <f>IFERROR(IF(AND(AVB6&lt;SMALL(기준일시_입력!$J$21:$J$39,AVI$5),AVC6&gt;SMALL(기준일시_입력!$N$21:$N$39,AVI$5)),INDEX(기준일시_입력!$AJ$21:$AJ$39,AVI$5*2-1),IF(AND(AVB6&gt;=SMALL(기준일시_입력!$J$21:$J$39,AVI$5),AVB6&lt;SMALL(기준일시_입력!$N$21:$N$39,AVI$5)),SMALL(기준일시_입력!$N$21:$N$39,AVI$5)-AVB6,0)),0)</f>
        <v>0</v>
      </c>
      <c r="AVJ6" s="128">
        <f>IFERROR(IF(AND(AVB6&lt;SMALL(기준일시_입력!$J$21:$J$39,AVJ$5),AVC6&gt;SMALL(기준일시_입력!$N$21:$N$39,AVJ$5)),INDEX(기준일시_입력!$AJ$21:$AJ$39,AVJ$5*2-1),IF(AND(AVB6&gt;=SMALL(기준일시_입력!$J$21:$J$39,AVJ$5),AVB6&lt;SMALL(기준일시_입력!$N$21:$N$39,AVJ$5)),SMALL(기준일시_입력!$N$21:$N$39,AVJ$5)-AVB6,0)),0)</f>
        <v>0</v>
      </c>
      <c r="AVK6" s="128">
        <f>IFERROR(IF(AND(AVB6&lt;SMALL(기준일시_입력!$J$21:$J$39,AVK$5),AVC6&gt;SMALL(기준일시_입력!$N$21:$N$39,AVK$5)),INDEX(기준일시_입력!$AJ$21:$AJ$39,AVK$5*2-1),IF(AND(AVB6&gt;=SMALL(기준일시_입력!$J$21:$J$39,AVK$5),AVB6&lt;SMALL(기준일시_입력!$N$21:$N$39,AVK$5)),SMALL(기준일시_입력!$N$21:$N$39,AVK$5)-AVB6,0)),0)</f>
        <v>0</v>
      </c>
      <c r="AVL6" s="128">
        <f>IFERROR(IF(AND(AVB6&lt;SMALL(기준일시_입력!$J$21:$J$39,AVL$5),AVC6&gt;SMALL(기준일시_입력!$N$21:$N$39,AVL$5)),INDEX(기준일시_입력!$AJ$21:$AJ$39,AVL$5*2-1),IF(AND(AVB6&gt;=SMALL(기준일시_입력!$J$21:$J$39,AVL$5),AVB6&lt;SMALL(기준일시_입력!$N$21:$N$39,AVL$5)),SMALL(기준일시_입력!$N$21:$N$39,AVL$5)-AVB6,0)),0)</f>
        <v>0</v>
      </c>
      <c r="AVM6" s="128">
        <f>IFERROR(IF(AND(AVB6&lt;SMALL(기준일시_입력!$J$21:$J$39,AVM$5),AVC6&gt;SMALL(기준일시_입력!$N$21:$N$39,AVM$5)),INDEX(기준일시_입력!$AJ$21:$AJ$39,AVM$5*2-1),IF(AND(AVB6&gt;=SMALL(기준일시_입력!$J$21:$J$39,AVM$5),AVB6&lt;SMALL(기준일시_입력!$N$21:$N$39,AVM$5)),SMALL(기준일시_입력!$N$21:$N$39,AVM$5)-AVB6,0)),0)</f>
        <v>0</v>
      </c>
      <c r="AVN6" s="125"/>
      <c r="AVO6" s="180" t="str">
        <f t="shared" ref="AVO6:AVO36" si="364">AUM6</f>
        <v>1일</v>
      </c>
      <c r="AVP6" s="180"/>
      <c r="AVQ6" s="124" t="str">
        <f t="shared" ref="AVQ6:AVQ36" si="365">AUO6</f>
        <v>월</v>
      </c>
      <c r="AVR6" s="133" t="str">
        <f t="shared" ref="AVR6:AXV21" si="366">IF($F6="","",$F6)</f>
        <v/>
      </c>
      <c r="AVS6" s="184"/>
      <c r="AVT6" s="184"/>
      <c r="AVU6" s="184"/>
      <c r="AVV6" s="184"/>
      <c r="AVW6" s="184"/>
      <c r="AVX6" s="184"/>
      <c r="AVY6" s="176"/>
      <c r="AVZ6" s="177"/>
      <c r="AWA6" s="129" t="str">
        <f>IF($B6="","",IF(AND(AVQ$3&lt;&gt;"",$B6-기준일시_입력!$AO$7&lt;=0,AVS6="",AVV6="",AVY6=""),"X",IF(AVY6="연차","☆",IF(AVY6="월차","★",IF(AVY6="병가","♨",IF(AVY6="출장","◎",IF(AVY6="교육","■",IF(AND(AVY6="",AVS6&lt;=기준일시_입력!$J$15,AVV6&gt;=기준일시_입력!$N$15),"○",IF(AND(AVY6="",AVS6&lt;&gt;"",AVS6&gt;기준일시_입력!$J$15),"▼",IF(AND(AVY6="",AVV6&lt;&gt;"",AVV6&lt;기준일시_입력!$N$15),"△",""))))))))))</f>
        <v/>
      </c>
      <c r="AWB6" s="128">
        <f>IFERROR(IF(OR(AVS6="",AVV6=""),0,IF(AND(AWD6&lt;기준일시_입력!$J$17,AWE6&gt;기준일시_입력!$N$17),기준일시_입력!$N$17-기준일시_입력!$J$17,IF(AND(AWD6&gt;=기준일시_입력!$J$17,AWE6&gt;기준일시_입력!$N$17),기준일시_입력!$N$17-AWD6,IF(AWE6&lt;기준일시_입력!$J$17,0,IF(AND(AWD6&lt;기준일시_입력!$J$17,AWE6&lt;=기준일시_입력!$N$17),AWE6-기준일시_입력!$J$17,IF(AND(AWD6&gt;=기준일시_입력!$J$17,AWE6&lt;=기준일시_입력!$N$17),AWE6-AWD6,0)))))),0)</f>
        <v>0</v>
      </c>
      <c r="AWC6" s="128">
        <f t="shared" ref="AWC6:AWC36" si="367">AWE6-AWD6-SUM(AWF6:AWO6)</f>
        <v>0</v>
      </c>
      <c r="AWD6" s="128">
        <f>IF(OR(AVS6="",AVV6=""),0,IF(AVS6&lt;기준일시_입력!$J$15,기준일시_입력!$J$15,AVS6))</f>
        <v>0</v>
      </c>
      <c r="AWE6" s="128">
        <f t="shared" ref="AWE6:AWE36" si="368">AVV6</f>
        <v>0</v>
      </c>
      <c r="AWF6" s="128">
        <f>IFERROR(IF(AND(AWD6&lt;SMALL(기준일시_입력!$J$21:$J$39,AWF$5),AWE6&gt;SMALL(기준일시_입력!$N$21:$N$39,AWF$5)),INDEX(기준일시_입력!$AJ$21:$AJ$39,AWF$5*2-1),IF(AND(AWD6&gt;=SMALL(기준일시_입력!$J$21:$J$39,AWF$5),AWD6&lt;SMALL(기준일시_입력!$N$21:$N$39,AWF$5)),SMALL(기준일시_입력!$N$21:$N$39,AWF$5)-AWD6,0)),0)</f>
        <v>0</v>
      </c>
      <c r="AWG6" s="128">
        <f>IFERROR(IF(AND(AWD6&lt;SMALL(기준일시_입력!$J$21:$J$39,AWG$5),AWE6&gt;SMALL(기준일시_입력!$N$21:$N$39,AWG$5)),INDEX(기준일시_입력!$AJ$21:$AJ$39,AWG$5*2-1),IF(AND(AWD6&gt;=SMALL(기준일시_입력!$J$21:$J$39,AWG$5),AWD6&lt;SMALL(기준일시_입력!$N$21:$N$39,AWG$5)),SMALL(기준일시_입력!$N$21:$N$39,AWG$5)-AWD6,0)),0)</f>
        <v>0</v>
      </c>
      <c r="AWH6" s="128">
        <f>IFERROR(IF(AND(AWD6&lt;SMALL(기준일시_입력!$J$21:$J$39,AWH$5),AWE6&gt;SMALL(기준일시_입력!$N$21:$N$39,AWH$5)),INDEX(기준일시_입력!$AJ$21:$AJ$39,AWH$5*2-1),IF(AND(AWD6&gt;=SMALL(기준일시_입력!$J$21:$J$39,AWH$5),AWD6&lt;SMALL(기준일시_입력!$N$21:$N$39,AWH$5)),SMALL(기준일시_입력!$N$21:$N$39,AWH$5)-AWD6,0)),0)</f>
        <v>0</v>
      </c>
      <c r="AWI6" s="128">
        <f>IFERROR(IF(AND(AWD6&lt;SMALL(기준일시_입력!$J$21:$J$39,AWI$5),AWE6&gt;SMALL(기준일시_입력!$N$21:$N$39,AWI$5)),INDEX(기준일시_입력!$AJ$21:$AJ$39,AWI$5*2-1),IF(AND(AWD6&gt;=SMALL(기준일시_입력!$J$21:$J$39,AWI$5),AWD6&lt;SMALL(기준일시_입력!$N$21:$N$39,AWI$5)),SMALL(기준일시_입력!$N$21:$N$39,AWI$5)-AWD6,0)),0)</f>
        <v>0</v>
      </c>
      <c r="AWJ6" s="128">
        <f>IFERROR(IF(AND(AWD6&lt;SMALL(기준일시_입력!$J$21:$J$39,AWJ$5),AWE6&gt;SMALL(기준일시_입력!$N$21:$N$39,AWJ$5)),INDEX(기준일시_입력!$AJ$21:$AJ$39,AWJ$5*2-1),IF(AND(AWD6&gt;=SMALL(기준일시_입력!$J$21:$J$39,AWJ$5),AWD6&lt;SMALL(기준일시_입력!$N$21:$N$39,AWJ$5)),SMALL(기준일시_입력!$N$21:$N$39,AWJ$5)-AWD6,0)),0)</f>
        <v>0</v>
      </c>
      <c r="AWK6" s="128">
        <f>IFERROR(IF(AND(AWD6&lt;SMALL(기준일시_입력!$J$21:$J$39,AWK$5),AWE6&gt;SMALL(기준일시_입력!$N$21:$N$39,AWK$5)),INDEX(기준일시_입력!$AJ$21:$AJ$39,AWK$5*2-1),IF(AND(AWD6&gt;=SMALL(기준일시_입력!$J$21:$J$39,AWK$5),AWD6&lt;SMALL(기준일시_입력!$N$21:$N$39,AWK$5)),SMALL(기준일시_입력!$N$21:$N$39,AWK$5)-AWD6,0)),0)</f>
        <v>0</v>
      </c>
      <c r="AWL6" s="128">
        <f>IFERROR(IF(AND(AWD6&lt;SMALL(기준일시_입력!$J$21:$J$39,AWL$5),AWE6&gt;SMALL(기준일시_입력!$N$21:$N$39,AWL$5)),INDEX(기준일시_입력!$AJ$21:$AJ$39,AWL$5*2-1),IF(AND(AWD6&gt;=SMALL(기준일시_입력!$J$21:$J$39,AWL$5),AWD6&lt;SMALL(기준일시_입력!$N$21:$N$39,AWL$5)),SMALL(기준일시_입력!$N$21:$N$39,AWL$5)-AWD6,0)),0)</f>
        <v>0</v>
      </c>
      <c r="AWM6" s="128">
        <f>IFERROR(IF(AND(AWD6&lt;SMALL(기준일시_입력!$J$21:$J$39,AWM$5),AWE6&gt;SMALL(기준일시_입력!$N$21:$N$39,AWM$5)),INDEX(기준일시_입력!$AJ$21:$AJ$39,AWM$5*2-1),IF(AND(AWD6&gt;=SMALL(기준일시_입력!$J$21:$J$39,AWM$5),AWD6&lt;SMALL(기준일시_입력!$N$21:$N$39,AWM$5)),SMALL(기준일시_입력!$N$21:$N$39,AWM$5)-AWD6,0)),0)</f>
        <v>0</v>
      </c>
      <c r="AWN6" s="128">
        <f>IFERROR(IF(AND(AWD6&lt;SMALL(기준일시_입력!$J$21:$J$39,AWN$5),AWE6&gt;SMALL(기준일시_입력!$N$21:$N$39,AWN$5)),INDEX(기준일시_입력!$AJ$21:$AJ$39,AWN$5*2-1),IF(AND(AWD6&gt;=SMALL(기준일시_입력!$J$21:$J$39,AWN$5),AWD6&lt;SMALL(기준일시_입력!$N$21:$N$39,AWN$5)),SMALL(기준일시_입력!$N$21:$N$39,AWN$5)-AWD6,0)),0)</f>
        <v>0</v>
      </c>
      <c r="AWO6" s="128">
        <f>IFERROR(IF(AND(AWD6&lt;SMALL(기준일시_입력!$J$21:$J$39,AWO$5),AWE6&gt;SMALL(기준일시_입력!$N$21:$N$39,AWO$5)),INDEX(기준일시_입력!$AJ$21:$AJ$39,AWO$5*2-1),IF(AND(AWD6&gt;=SMALL(기준일시_입력!$J$21:$J$39,AWO$5),AWD6&lt;SMALL(기준일시_입력!$N$21:$N$39,AWO$5)),SMALL(기준일시_입력!$N$21:$N$39,AWO$5)-AWD6,0)),0)</f>
        <v>0</v>
      </c>
      <c r="AWP6" s="125"/>
      <c r="AWQ6" s="180" t="str">
        <f t="shared" ref="AWQ6:AWQ36" si="369">AVO6</f>
        <v>1일</v>
      </c>
      <c r="AWR6" s="180"/>
      <c r="AWS6" s="124" t="str">
        <f t="shared" ref="AWS6:AWS36" si="370">AVQ6</f>
        <v>월</v>
      </c>
      <c r="AWT6" s="133" t="str">
        <f t="shared" ref="AWT6" si="371">IF($F6="","",$F6)</f>
        <v/>
      </c>
      <c r="AWU6" s="184"/>
      <c r="AWV6" s="184"/>
      <c r="AWW6" s="184"/>
      <c r="AWX6" s="184"/>
      <c r="AWY6" s="184"/>
      <c r="AWZ6" s="184"/>
      <c r="AXA6" s="176"/>
      <c r="AXB6" s="177"/>
      <c r="AXC6" s="129" t="str">
        <f>IF($B6="","",IF(AND(AWS$3&lt;&gt;"",$B6-기준일시_입력!$AO$7&lt;=0,AWU6="",AWX6="",AXA6=""),"X",IF(AXA6="연차","☆",IF(AXA6="월차","★",IF(AXA6="병가","♨",IF(AXA6="출장","◎",IF(AXA6="교육","■",IF(AND(AXA6="",AWU6&lt;=기준일시_입력!$J$15,AWX6&gt;=기준일시_입력!$N$15),"○",IF(AND(AXA6="",AWU6&lt;&gt;"",AWU6&gt;기준일시_입력!$J$15),"▼",IF(AND(AXA6="",AWX6&lt;&gt;"",AWX6&lt;기준일시_입력!$N$15),"△",""))))))))))</f>
        <v/>
      </c>
      <c r="AXD6" s="128">
        <f>IFERROR(IF(OR(AWU6="",AWX6=""),0,IF(AND(AXF6&lt;기준일시_입력!$J$17,AXG6&gt;기준일시_입력!$N$17),기준일시_입력!$N$17-기준일시_입력!$J$17,IF(AND(AXF6&gt;=기준일시_입력!$J$17,AXG6&gt;기준일시_입력!$N$17),기준일시_입력!$N$17-AXF6,IF(AXG6&lt;기준일시_입력!$J$17,0,IF(AND(AXF6&lt;기준일시_입력!$J$17,AXG6&lt;=기준일시_입력!$N$17),AXG6-기준일시_입력!$J$17,IF(AND(AXF6&gt;=기준일시_입력!$J$17,AXG6&lt;=기준일시_입력!$N$17),AXG6-AXF6,0)))))),0)</f>
        <v>0</v>
      </c>
      <c r="AXE6" s="128">
        <f t="shared" ref="AXE6:AXE36" si="372">AXG6-AXF6-SUM(AXH6:AXQ6)</f>
        <v>0</v>
      </c>
      <c r="AXF6" s="128">
        <f>IF(OR(AWU6="",AWX6=""),0,IF(AWU6&lt;기준일시_입력!$J$15,기준일시_입력!$J$15,AWU6))</f>
        <v>0</v>
      </c>
      <c r="AXG6" s="128">
        <f t="shared" ref="AXG6:AXG36" si="373">AWX6</f>
        <v>0</v>
      </c>
      <c r="AXH6" s="128">
        <f>IFERROR(IF(AND(AXF6&lt;SMALL(기준일시_입력!$J$21:$J$39,AXH$5),AXG6&gt;SMALL(기준일시_입력!$N$21:$N$39,AXH$5)),INDEX(기준일시_입력!$AJ$21:$AJ$39,AXH$5*2-1),IF(AND(AXF6&gt;=SMALL(기준일시_입력!$J$21:$J$39,AXH$5),AXF6&lt;SMALL(기준일시_입력!$N$21:$N$39,AXH$5)),SMALL(기준일시_입력!$N$21:$N$39,AXH$5)-AXF6,0)),0)</f>
        <v>0</v>
      </c>
      <c r="AXI6" s="128">
        <f>IFERROR(IF(AND(AXF6&lt;SMALL(기준일시_입력!$J$21:$J$39,AXI$5),AXG6&gt;SMALL(기준일시_입력!$N$21:$N$39,AXI$5)),INDEX(기준일시_입력!$AJ$21:$AJ$39,AXI$5*2-1),IF(AND(AXF6&gt;=SMALL(기준일시_입력!$J$21:$J$39,AXI$5),AXF6&lt;SMALL(기준일시_입력!$N$21:$N$39,AXI$5)),SMALL(기준일시_입력!$N$21:$N$39,AXI$5)-AXF6,0)),0)</f>
        <v>0</v>
      </c>
      <c r="AXJ6" s="128">
        <f>IFERROR(IF(AND(AXF6&lt;SMALL(기준일시_입력!$J$21:$J$39,AXJ$5),AXG6&gt;SMALL(기준일시_입력!$N$21:$N$39,AXJ$5)),INDEX(기준일시_입력!$AJ$21:$AJ$39,AXJ$5*2-1),IF(AND(AXF6&gt;=SMALL(기준일시_입력!$J$21:$J$39,AXJ$5),AXF6&lt;SMALL(기준일시_입력!$N$21:$N$39,AXJ$5)),SMALL(기준일시_입력!$N$21:$N$39,AXJ$5)-AXF6,0)),0)</f>
        <v>0</v>
      </c>
      <c r="AXK6" s="128">
        <f>IFERROR(IF(AND(AXF6&lt;SMALL(기준일시_입력!$J$21:$J$39,AXK$5),AXG6&gt;SMALL(기준일시_입력!$N$21:$N$39,AXK$5)),INDEX(기준일시_입력!$AJ$21:$AJ$39,AXK$5*2-1),IF(AND(AXF6&gt;=SMALL(기준일시_입력!$J$21:$J$39,AXK$5),AXF6&lt;SMALL(기준일시_입력!$N$21:$N$39,AXK$5)),SMALL(기준일시_입력!$N$21:$N$39,AXK$5)-AXF6,0)),0)</f>
        <v>0</v>
      </c>
      <c r="AXL6" s="128">
        <f>IFERROR(IF(AND(AXF6&lt;SMALL(기준일시_입력!$J$21:$J$39,AXL$5),AXG6&gt;SMALL(기준일시_입력!$N$21:$N$39,AXL$5)),INDEX(기준일시_입력!$AJ$21:$AJ$39,AXL$5*2-1),IF(AND(AXF6&gt;=SMALL(기준일시_입력!$J$21:$J$39,AXL$5),AXF6&lt;SMALL(기준일시_입력!$N$21:$N$39,AXL$5)),SMALL(기준일시_입력!$N$21:$N$39,AXL$5)-AXF6,0)),0)</f>
        <v>0</v>
      </c>
      <c r="AXM6" s="128">
        <f>IFERROR(IF(AND(AXF6&lt;SMALL(기준일시_입력!$J$21:$J$39,AXM$5),AXG6&gt;SMALL(기준일시_입력!$N$21:$N$39,AXM$5)),INDEX(기준일시_입력!$AJ$21:$AJ$39,AXM$5*2-1),IF(AND(AXF6&gt;=SMALL(기준일시_입력!$J$21:$J$39,AXM$5),AXF6&lt;SMALL(기준일시_입력!$N$21:$N$39,AXM$5)),SMALL(기준일시_입력!$N$21:$N$39,AXM$5)-AXF6,0)),0)</f>
        <v>0</v>
      </c>
      <c r="AXN6" s="128">
        <f>IFERROR(IF(AND(AXF6&lt;SMALL(기준일시_입력!$J$21:$J$39,AXN$5),AXG6&gt;SMALL(기준일시_입력!$N$21:$N$39,AXN$5)),INDEX(기준일시_입력!$AJ$21:$AJ$39,AXN$5*2-1),IF(AND(AXF6&gt;=SMALL(기준일시_입력!$J$21:$J$39,AXN$5),AXF6&lt;SMALL(기준일시_입력!$N$21:$N$39,AXN$5)),SMALL(기준일시_입력!$N$21:$N$39,AXN$5)-AXF6,0)),0)</f>
        <v>0</v>
      </c>
      <c r="AXO6" s="128">
        <f>IFERROR(IF(AND(AXF6&lt;SMALL(기준일시_입력!$J$21:$J$39,AXO$5),AXG6&gt;SMALL(기준일시_입력!$N$21:$N$39,AXO$5)),INDEX(기준일시_입력!$AJ$21:$AJ$39,AXO$5*2-1),IF(AND(AXF6&gt;=SMALL(기준일시_입력!$J$21:$J$39,AXO$5),AXF6&lt;SMALL(기준일시_입력!$N$21:$N$39,AXO$5)),SMALL(기준일시_입력!$N$21:$N$39,AXO$5)-AXF6,0)),0)</f>
        <v>0</v>
      </c>
      <c r="AXP6" s="128">
        <f>IFERROR(IF(AND(AXF6&lt;SMALL(기준일시_입력!$J$21:$J$39,AXP$5),AXG6&gt;SMALL(기준일시_입력!$N$21:$N$39,AXP$5)),INDEX(기준일시_입력!$AJ$21:$AJ$39,AXP$5*2-1),IF(AND(AXF6&gt;=SMALL(기준일시_입력!$J$21:$J$39,AXP$5),AXF6&lt;SMALL(기준일시_입력!$N$21:$N$39,AXP$5)),SMALL(기준일시_입력!$N$21:$N$39,AXP$5)-AXF6,0)),0)</f>
        <v>0</v>
      </c>
      <c r="AXQ6" s="128">
        <f>IFERROR(IF(AND(AXF6&lt;SMALL(기준일시_입력!$J$21:$J$39,AXQ$5),AXG6&gt;SMALL(기준일시_입력!$N$21:$N$39,AXQ$5)),INDEX(기준일시_입력!$AJ$21:$AJ$39,AXQ$5*2-1),IF(AND(AXF6&gt;=SMALL(기준일시_입력!$J$21:$J$39,AXQ$5),AXF6&lt;SMALL(기준일시_입력!$N$21:$N$39,AXQ$5)),SMALL(기준일시_입력!$N$21:$N$39,AXQ$5)-AXF6,0)),0)</f>
        <v>0</v>
      </c>
      <c r="AXR6" s="125"/>
      <c r="AXS6" s="180" t="str">
        <f t="shared" ref="AXS6:AXS36" si="374">AWQ6</f>
        <v>1일</v>
      </c>
      <c r="AXT6" s="180"/>
      <c r="AXU6" s="124" t="str">
        <f t="shared" ref="AXU6:AXU36" si="375">AWS6</f>
        <v>월</v>
      </c>
      <c r="AXV6" s="133" t="str">
        <f t="shared" ref="AXV6" si="376">IF($F6="","",$F6)</f>
        <v/>
      </c>
      <c r="AXW6" s="184"/>
      <c r="AXX6" s="184"/>
      <c r="AXY6" s="184"/>
      <c r="AXZ6" s="184"/>
      <c r="AYA6" s="184"/>
      <c r="AYB6" s="184"/>
      <c r="AYC6" s="176"/>
      <c r="AYD6" s="177"/>
      <c r="AYE6" s="129" t="str">
        <f>IF($B6="","",IF(AND(AXU$3&lt;&gt;"",$B6-기준일시_입력!$AO$7&lt;=0,AXW6="",AXZ6="",AYC6=""),"X",IF(AYC6="연차","☆",IF(AYC6="월차","★",IF(AYC6="병가","♨",IF(AYC6="출장","◎",IF(AYC6="교육","■",IF(AND(AYC6="",AXW6&lt;=기준일시_입력!$J$15,AXZ6&gt;=기준일시_입력!$N$15),"○",IF(AND(AYC6="",AXW6&lt;&gt;"",AXW6&gt;기준일시_입력!$J$15),"▼",IF(AND(AYC6="",AXZ6&lt;&gt;"",AXZ6&lt;기준일시_입력!$N$15),"△",""))))))))))</f>
        <v/>
      </c>
      <c r="AYF6" s="128">
        <f>IFERROR(IF(OR(AXW6="",AXZ6=""),0,IF(AND(AYH6&lt;기준일시_입력!$J$17,AYI6&gt;기준일시_입력!$N$17),기준일시_입력!$N$17-기준일시_입력!$J$17,IF(AND(AYH6&gt;=기준일시_입력!$J$17,AYI6&gt;기준일시_입력!$N$17),기준일시_입력!$N$17-AYH6,IF(AYI6&lt;기준일시_입력!$J$17,0,IF(AND(AYH6&lt;기준일시_입력!$J$17,AYI6&lt;=기준일시_입력!$N$17),AYI6-기준일시_입력!$J$17,IF(AND(AYH6&gt;=기준일시_입력!$J$17,AYI6&lt;=기준일시_입력!$N$17),AYI6-AYH6,0)))))),0)</f>
        <v>0</v>
      </c>
      <c r="AYG6" s="128">
        <f t="shared" ref="AYG6:AYG36" si="377">AYI6-AYH6-SUM(AYJ6:AYS6)</f>
        <v>0</v>
      </c>
      <c r="AYH6" s="128">
        <f>IF(OR(AXW6="",AXZ6=""),0,IF(AXW6&lt;기준일시_입력!$J$15,기준일시_입력!$J$15,AXW6))</f>
        <v>0</v>
      </c>
      <c r="AYI6" s="128">
        <f t="shared" ref="AYI6:AYI36" si="378">AXZ6</f>
        <v>0</v>
      </c>
      <c r="AYJ6" s="128">
        <f>IFERROR(IF(AND(AYH6&lt;SMALL(기준일시_입력!$J$21:$J$39,AYJ$5),AYI6&gt;SMALL(기준일시_입력!$N$21:$N$39,AYJ$5)),INDEX(기준일시_입력!$AJ$21:$AJ$39,AYJ$5*2-1),IF(AND(AYH6&gt;=SMALL(기준일시_입력!$J$21:$J$39,AYJ$5),AYH6&lt;SMALL(기준일시_입력!$N$21:$N$39,AYJ$5)),SMALL(기준일시_입력!$N$21:$N$39,AYJ$5)-AYH6,0)),0)</f>
        <v>0</v>
      </c>
      <c r="AYK6" s="128">
        <f>IFERROR(IF(AND(AYH6&lt;SMALL(기준일시_입력!$J$21:$J$39,AYK$5),AYI6&gt;SMALL(기준일시_입력!$N$21:$N$39,AYK$5)),INDEX(기준일시_입력!$AJ$21:$AJ$39,AYK$5*2-1),IF(AND(AYH6&gt;=SMALL(기준일시_입력!$J$21:$J$39,AYK$5),AYH6&lt;SMALL(기준일시_입력!$N$21:$N$39,AYK$5)),SMALL(기준일시_입력!$N$21:$N$39,AYK$5)-AYH6,0)),0)</f>
        <v>0</v>
      </c>
      <c r="AYL6" s="128">
        <f>IFERROR(IF(AND(AYH6&lt;SMALL(기준일시_입력!$J$21:$J$39,AYL$5),AYI6&gt;SMALL(기준일시_입력!$N$21:$N$39,AYL$5)),INDEX(기준일시_입력!$AJ$21:$AJ$39,AYL$5*2-1),IF(AND(AYH6&gt;=SMALL(기준일시_입력!$J$21:$J$39,AYL$5),AYH6&lt;SMALL(기준일시_입력!$N$21:$N$39,AYL$5)),SMALL(기준일시_입력!$N$21:$N$39,AYL$5)-AYH6,0)),0)</f>
        <v>0</v>
      </c>
      <c r="AYM6" s="128">
        <f>IFERROR(IF(AND(AYH6&lt;SMALL(기준일시_입력!$J$21:$J$39,AYM$5),AYI6&gt;SMALL(기준일시_입력!$N$21:$N$39,AYM$5)),INDEX(기준일시_입력!$AJ$21:$AJ$39,AYM$5*2-1),IF(AND(AYH6&gt;=SMALL(기준일시_입력!$J$21:$J$39,AYM$5),AYH6&lt;SMALL(기준일시_입력!$N$21:$N$39,AYM$5)),SMALL(기준일시_입력!$N$21:$N$39,AYM$5)-AYH6,0)),0)</f>
        <v>0</v>
      </c>
      <c r="AYN6" s="128">
        <f>IFERROR(IF(AND(AYH6&lt;SMALL(기준일시_입력!$J$21:$J$39,AYN$5),AYI6&gt;SMALL(기준일시_입력!$N$21:$N$39,AYN$5)),INDEX(기준일시_입력!$AJ$21:$AJ$39,AYN$5*2-1),IF(AND(AYH6&gt;=SMALL(기준일시_입력!$J$21:$J$39,AYN$5),AYH6&lt;SMALL(기준일시_입력!$N$21:$N$39,AYN$5)),SMALL(기준일시_입력!$N$21:$N$39,AYN$5)-AYH6,0)),0)</f>
        <v>0</v>
      </c>
      <c r="AYO6" s="128">
        <f>IFERROR(IF(AND(AYH6&lt;SMALL(기준일시_입력!$J$21:$J$39,AYO$5),AYI6&gt;SMALL(기준일시_입력!$N$21:$N$39,AYO$5)),INDEX(기준일시_입력!$AJ$21:$AJ$39,AYO$5*2-1),IF(AND(AYH6&gt;=SMALL(기준일시_입력!$J$21:$J$39,AYO$5),AYH6&lt;SMALL(기준일시_입력!$N$21:$N$39,AYO$5)),SMALL(기준일시_입력!$N$21:$N$39,AYO$5)-AYH6,0)),0)</f>
        <v>0</v>
      </c>
      <c r="AYP6" s="128">
        <f>IFERROR(IF(AND(AYH6&lt;SMALL(기준일시_입력!$J$21:$J$39,AYP$5),AYI6&gt;SMALL(기준일시_입력!$N$21:$N$39,AYP$5)),INDEX(기준일시_입력!$AJ$21:$AJ$39,AYP$5*2-1),IF(AND(AYH6&gt;=SMALL(기준일시_입력!$J$21:$J$39,AYP$5),AYH6&lt;SMALL(기준일시_입력!$N$21:$N$39,AYP$5)),SMALL(기준일시_입력!$N$21:$N$39,AYP$5)-AYH6,0)),0)</f>
        <v>0</v>
      </c>
      <c r="AYQ6" s="128">
        <f>IFERROR(IF(AND(AYH6&lt;SMALL(기준일시_입력!$J$21:$J$39,AYQ$5),AYI6&gt;SMALL(기준일시_입력!$N$21:$N$39,AYQ$5)),INDEX(기준일시_입력!$AJ$21:$AJ$39,AYQ$5*2-1),IF(AND(AYH6&gt;=SMALL(기준일시_입력!$J$21:$J$39,AYQ$5),AYH6&lt;SMALL(기준일시_입력!$N$21:$N$39,AYQ$5)),SMALL(기준일시_입력!$N$21:$N$39,AYQ$5)-AYH6,0)),0)</f>
        <v>0</v>
      </c>
      <c r="AYR6" s="128">
        <f>IFERROR(IF(AND(AYH6&lt;SMALL(기준일시_입력!$J$21:$J$39,AYR$5),AYI6&gt;SMALL(기준일시_입력!$N$21:$N$39,AYR$5)),INDEX(기준일시_입력!$AJ$21:$AJ$39,AYR$5*2-1),IF(AND(AYH6&gt;=SMALL(기준일시_입력!$J$21:$J$39,AYR$5),AYH6&lt;SMALL(기준일시_입력!$N$21:$N$39,AYR$5)),SMALL(기준일시_입력!$N$21:$N$39,AYR$5)-AYH6,0)),0)</f>
        <v>0</v>
      </c>
      <c r="AYS6" s="128">
        <f>IFERROR(IF(AND(AYH6&lt;SMALL(기준일시_입력!$J$21:$J$39,AYS$5),AYI6&gt;SMALL(기준일시_입력!$N$21:$N$39,AYS$5)),INDEX(기준일시_입력!$AJ$21:$AJ$39,AYS$5*2-1),IF(AND(AYH6&gt;=SMALL(기준일시_입력!$J$21:$J$39,AYS$5),AYH6&lt;SMALL(기준일시_입력!$N$21:$N$39,AYS$5)),SMALL(기준일시_입력!$N$21:$N$39,AYS$5)-AYH6,0)),0)</f>
        <v>0</v>
      </c>
      <c r="AYT6" s="125"/>
      <c r="AYU6" s="180" t="str">
        <f t="shared" ref="AYU6:AYU36" si="379">AXS6</f>
        <v>1일</v>
      </c>
      <c r="AYV6" s="180"/>
      <c r="AYW6" s="124" t="str">
        <f t="shared" ref="AYW6:AYW36" si="380">AXU6</f>
        <v>월</v>
      </c>
      <c r="AYX6" s="133" t="str">
        <f t="shared" ref="AYX6:BBB21" si="381">IF($F6="","",$F6)</f>
        <v/>
      </c>
      <c r="AYY6" s="184"/>
      <c r="AYZ6" s="184"/>
      <c r="AZA6" s="184"/>
      <c r="AZB6" s="184"/>
      <c r="AZC6" s="184"/>
      <c r="AZD6" s="184"/>
      <c r="AZE6" s="176"/>
      <c r="AZF6" s="177"/>
      <c r="AZG6" s="129" t="str">
        <f>IF($B6="","",IF(AND(AYW$3&lt;&gt;"",$B6-기준일시_입력!$AO$7&lt;=0,AYY6="",AZB6="",AZE6=""),"X",IF(AZE6="연차","☆",IF(AZE6="월차","★",IF(AZE6="병가","♨",IF(AZE6="출장","◎",IF(AZE6="교육","■",IF(AND(AZE6="",AYY6&lt;=기준일시_입력!$J$15,AZB6&gt;=기준일시_입력!$N$15),"○",IF(AND(AZE6="",AYY6&lt;&gt;"",AYY6&gt;기준일시_입력!$J$15),"▼",IF(AND(AZE6="",AZB6&lt;&gt;"",AZB6&lt;기준일시_입력!$N$15),"△",""))))))))))</f>
        <v/>
      </c>
      <c r="AZH6" s="128">
        <f>IFERROR(IF(OR(AYY6="",AZB6=""),0,IF(AND(AZJ6&lt;기준일시_입력!$J$17,AZK6&gt;기준일시_입력!$N$17),기준일시_입력!$N$17-기준일시_입력!$J$17,IF(AND(AZJ6&gt;=기준일시_입력!$J$17,AZK6&gt;기준일시_입력!$N$17),기준일시_입력!$N$17-AZJ6,IF(AZK6&lt;기준일시_입력!$J$17,0,IF(AND(AZJ6&lt;기준일시_입력!$J$17,AZK6&lt;=기준일시_입력!$N$17),AZK6-기준일시_입력!$J$17,IF(AND(AZJ6&gt;=기준일시_입력!$J$17,AZK6&lt;=기준일시_입력!$N$17),AZK6-AZJ6,0)))))),0)</f>
        <v>0</v>
      </c>
      <c r="AZI6" s="128">
        <f t="shared" ref="AZI6:AZI36" si="382">AZK6-AZJ6-SUM(AZL6:AZU6)</f>
        <v>0</v>
      </c>
      <c r="AZJ6" s="128">
        <f>IF(OR(AYY6="",AZB6=""),0,IF(AYY6&lt;기준일시_입력!$J$15,기준일시_입력!$J$15,AYY6))</f>
        <v>0</v>
      </c>
      <c r="AZK6" s="128">
        <f t="shared" ref="AZK6:AZK36" si="383">AZB6</f>
        <v>0</v>
      </c>
      <c r="AZL6" s="128">
        <f>IFERROR(IF(AND(AZJ6&lt;SMALL(기준일시_입력!$J$21:$J$39,AZL$5),AZK6&gt;SMALL(기준일시_입력!$N$21:$N$39,AZL$5)),INDEX(기준일시_입력!$AJ$21:$AJ$39,AZL$5*2-1),IF(AND(AZJ6&gt;=SMALL(기준일시_입력!$J$21:$J$39,AZL$5),AZJ6&lt;SMALL(기준일시_입력!$N$21:$N$39,AZL$5)),SMALL(기준일시_입력!$N$21:$N$39,AZL$5)-AZJ6,0)),0)</f>
        <v>0</v>
      </c>
      <c r="AZM6" s="128">
        <f>IFERROR(IF(AND(AZJ6&lt;SMALL(기준일시_입력!$J$21:$J$39,AZM$5),AZK6&gt;SMALL(기준일시_입력!$N$21:$N$39,AZM$5)),INDEX(기준일시_입력!$AJ$21:$AJ$39,AZM$5*2-1),IF(AND(AZJ6&gt;=SMALL(기준일시_입력!$J$21:$J$39,AZM$5),AZJ6&lt;SMALL(기준일시_입력!$N$21:$N$39,AZM$5)),SMALL(기준일시_입력!$N$21:$N$39,AZM$5)-AZJ6,0)),0)</f>
        <v>0</v>
      </c>
      <c r="AZN6" s="128">
        <f>IFERROR(IF(AND(AZJ6&lt;SMALL(기준일시_입력!$J$21:$J$39,AZN$5),AZK6&gt;SMALL(기준일시_입력!$N$21:$N$39,AZN$5)),INDEX(기준일시_입력!$AJ$21:$AJ$39,AZN$5*2-1),IF(AND(AZJ6&gt;=SMALL(기준일시_입력!$J$21:$J$39,AZN$5),AZJ6&lt;SMALL(기준일시_입력!$N$21:$N$39,AZN$5)),SMALL(기준일시_입력!$N$21:$N$39,AZN$5)-AZJ6,0)),0)</f>
        <v>0</v>
      </c>
      <c r="AZO6" s="128">
        <f>IFERROR(IF(AND(AZJ6&lt;SMALL(기준일시_입력!$J$21:$J$39,AZO$5),AZK6&gt;SMALL(기준일시_입력!$N$21:$N$39,AZO$5)),INDEX(기준일시_입력!$AJ$21:$AJ$39,AZO$5*2-1),IF(AND(AZJ6&gt;=SMALL(기준일시_입력!$J$21:$J$39,AZO$5),AZJ6&lt;SMALL(기준일시_입력!$N$21:$N$39,AZO$5)),SMALL(기준일시_입력!$N$21:$N$39,AZO$5)-AZJ6,0)),0)</f>
        <v>0</v>
      </c>
      <c r="AZP6" s="128">
        <f>IFERROR(IF(AND(AZJ6&lt;SMALL(기준일시_입력!$J$21:$J$39,AZP$5),AZK6&gt;SMALL(기준일시_입력!$N$21:$N$39,AZP$5)),INDEX(기준일시_입력!$AJ$21:$AJ$39,AZP$5*2-1),IF(AND(AZJ6&gt;=SMALL(기준일시_입력!$J$21:$J$39,AZP$5),AZJ6&lt;SMALL(기준일시_입력!$N$21:$N$39,AZP$5)),SMALL(기준일시_입력!$N$21:$N$39,AZP$5)-AZJ6,0)),0)</f>
        <v>0</v>
      </c>
      <c r="AZQ6" s="128">
        <f>IFERROR(IF(AND(AZJ6&lt;SMALL(기준일시_입력!$J$21:$J$39,AZQ$5),AZK6&gt;SMALL(기준일시_입력!$N$21:$N$39,AZQ$5)),INDEX(기준일시_입력!$AJ$21:$AJ$39,AZQ$5*2-1),IF(AND(AZJ6&gt;=SMALL(기준일시_입력!$J$21:$J$39,AZQ$5),AZJ6&lt;SMALL(기준일시_입력!$N$21:$N$39,AZQ$5)),SMALL(기준일시_입력!$N$21:$N$39,AZQ$5)-AZJ6,0)),0)</f>
        <v>0</v>
      </c>
      <c r="AZR6" s="128">
        <f>IFERROR(IF(AND(AZJ6&lt;SMALL(기준일시_입력!$J$21:$J$39,AZR$5),AZK6&gt;SMALL(기준일시_입력!$N$21:$N$39,AZR$5)),INDEX(기준일시_입력!$AJ$21:$AJ$39,AZR$5*2-1),IF(AND(AZJ6&gt;=SMALL(기준일시_입력!$J$21:$J$39,AZR$5),AZJ6&lt;SMALL(기준일시_입력!$N$21:$N$39,AZR$5)),SMALL(기준일시_입력!$N$21:$N$39,AZR$5)-AZJ6,0)),0)</f>
        <v>0</v>
      </c>
      <c r="AZS6" s="128">
        <f>IFERROR(IF(AND(AZJ6&lt;SMALL(기준일시_입력!$J$21:$J$39,AZS$5),AZK6&gt;SMALL(기준일시_입력!$N$21:$N$39,AZS$5)),INDEX(기준일시_입력!$AJ$21:$AJ$39,AZS$5*2-1),IF(AND(AZJ6&gt;=SMALL(기준일시_입력!$J$21:$J$39,AZS$5),AZJ6&lt;SMALL(기준일시_입력!$N$21:$N$39,AZS$5)),SMALL(기준일시_입력!$N$21:$N$39,AZS$5)-AZJ6,0)),0)</f>
        <v>0</v>
      </c>
      <c r="AZT6" s="128">
        <f>IFERROR(IF(AND(AZJ6&lt;SMALL(기준일시_입력!$J$21:$J$39,AZT$5),AZK6&gt;SMALL(기준일시_입력!$N$21:$N$39,AZT$5)),INDEX(기준일시_입력!$AJ$21:$AJ$39,AZT$5*2-1),IF(AND(AZJ6&gt;=SMALL(기준일시_입력!$J$21:$J$39,AZT$5),AZJ6&lt;SMALL(기준일시_입력!$N$21:$N$39,AZT$5)),SMALL(기준일시_입력!$N$21:$N$39,AZT$5)-AZJ6,0)),0)</f>
        <v>0</v>
      </c>
      <c r="AZU6" s="128">
        <f>IFERROR(IF(AND(AZJ6&lt;SMALL(기준일시_입력!$J$21:$J$39,AZU$5),AZK6&gt;SMALL(기준일시_입력!$N$21:$N$39,AZU$5)),INDEX(기준일시_입력!$AJ$21:$AJ$39,AZU$5*2-1),IF(AND(AZJ6&gt;=SMALL(기준일시_입력!$J$21:$J$39,AZU$5),AZJ6&lt;SMALL(기준일시_입력!$N$21:$N$39,AZU$5)),SMALL(기준일시_입력!$N$21:$N$39,AZU$5)-AZJ6,0)),0)</f>
        <v>0</v>
      </c>
      <c r="AZV6" s="125"/>
      <c r="AZW6" s="180" t="str">
        <f t="shared" ref="AZW6:AZW36" si="384">AYU6</f>
        <v>1일</v>
      </c>
      <c r="AZX6" s="180"/>
      <c r="AZY6" s="124" t="str">
        <f t="shared" ref="AZY6:AZY36" si="385">AYW6</f>
        <v>월</v>
      </c>
      <c r="AZZ6" s="133" t="str">
        <f t="shared" ref="AZZ6" si="386">IF($F6="","",$F6)</f>
        <v/>
      </c>
      <c r="BAA6" s="184"/>
      <c r="BAB6" s="184"/>
      <c r="BAC6" s="184"/>
      <c r="BAD6" s="184"/>
      <c r="BAE6" s="184"/>
      <c r="BAF6" s="184"/>
      <c r="BAG6" s="176"/>
      <c r="BAH6" s="177"/>
      <c r="BAI6" s="129" t="str">
        <f>IF($B6="","",IF(AND(AZY$3&lt;&gt;"",$B6-기준일시_입력!$AO$7&lt;=0,BAA6="",BAD6="",BAG6=""),"X",IF(BAG6="연차","☆",IF(BAG6="월차","★",IF(BAG6="병가","♨",IF(BAG6="출장","◎",IF(BAG6="교육","■",IF(AND(BAG6="",BAA6&lt;=기준일시_입력!$J$15,BAD6&gt;=기준일시_입력!$N$15),"○",IF(AND(BAG6="",BAA6&lt;&gt;"",BAA6&gt;기준일시_입력!$J$15),"▼",IF(AND(BAG6="",BAD6&lt;&gt;"",BAD6&lt;기준일시_입력!$N$15),"△",""))))))))))</f>
        <v/>
      </c>
      <c r="BAJ6" s="128">
        <f>IFERROR(IF(OR(BAA6="",BAD6=""),0,IF(AND(BAL6&lt;기준일시_입력!$J$17,BAM6&gt;기준일시_입력!$N$17),기준일시_입력!$N$17-기준일시_입력!$J$17,IF(AND(BAL6&gt;=기준일시_입력!$J$17,BAM6&gt;기준일시_입력!$N$17),기준일시_입력!$N$17-BAL6,IF(BAM6&lt;기준일시_입력!$J$17,0,IF(AND(BAL6&lt;기준일시_입력!$J$17,BAM6&lt;=기준일시_입력!$N$17),BAM6-기준일시_입력!$J$17,IF(AND(BAL6&gt;=기준일시_입력!$J$17,BAM6&lt;=기준일시_입력!$N$17),BAM6-BAL6,0)))))),0)</f>
        <v>0</v>
      </c>
      <c r="BAK6" s="128">
        <f t="shared" ref="BAK6:BAK36" si="387">BAM6-BAL6-SUM(BAN6:BAW6)</f>
        <v>0</v>
      </c>
      <c r="BAL6" s="128">
        <f>IF(OR(BAA6="",BAD6=""),0,IF(BAA6&lt;기준일시_입력!$J$15,기준일시_입력!$J$15,BAA6))</f>
        <v>0</v>
      </c>
      <c r="BAM6" s="128">
        <f t="shared" ref="BAM6:BAM36" si="388">BAD6</f>
        <v>0</v>
      </c>
      <c r="BAN6" s="128">
        <f>IFERROR(IF(AND(BAL6&lt;SMALL(기준일시_입력!$J$21:$J$39,BAN$5),BAM6&gt;SMALL(기준일시_입력!$N$21:$N$39,BAN$5)),INDEX(기준일시_입력!$AJ$21:$AJ$39,BAN$5*2-1),IF(AND(BAL6&gt;=SMALL(기준일시_입력!$J$21:$J$39,BAN$5),BAL6&lt;SMALL(기준일시_입력!$N$21:$N$39,BAN$5)),SMALL(기준일시_입력!$N$21:$N$39,BAN$5)-BAL6,0)),0)</f>
        <v>0</v>
      </c>
      <c r="BAO6" s="128">
        <f>IFERROR(IF(AND(BAL6&lt;SMALL(기준일시_입력!$J$21:$J$39,BAO$5),BAM6&gt;SMALL(기준일시_입력!$N$21:$N$39,BAO$5)),INDEX(기준일시_입력!$AJ$21:$AJ$39,BAO$5*2-1),IF(AND(BAL6&gt;=SMALL(기준일시_입력!$J$21:$J$39,BAO$5),BAL6&lt;SMALL(기준일시_입력!$N$21:$N$39,BAO$5)),SMALL(기준일시_입력!$N$21:$N$39,BAO$5)-BAL6,0)),0)</f>
        <v>0</v>
      </c>
      <c r="BAP6" s="128">
        <f>IFERROR(IF(AND(BAL6&lt;SMALL(기준일시_입력!$J$21:$J$39,BAP$5),BAM6&gt;SMALL(기준일시_입력!$N$21:$N$39,BAP$5)),INDEX(기준일시_입력!$AJ$21:$AJ$39,BAP$5*2-1),IF(AND(BAL6&gt;=SMALL(기준일시_입력!$J$21:$J$39,BAP$5),BAL6&lt;SMALL(기준일시_입력!$N$21:$N$39,BAP$5)),SMALL(기준일시_입력!$N$21:$N$39,BAP$5)-BAL6,0)),0)</f>
        <v>0</v>
      </c>
      <c r="BAQ6" s="128">
        <f>IFERROR(IF(AND(BAL6&lt;SMALL(기준일시_입력!$J$21:$J$39,BAQ$5),BAM6&gt;SMALL(기준일시_입력!$N$21:$N$39,BAQ$5)),INDEX(기준일시_입력!$AJ$21:$AJ$39,BAQ$5*2-1),IF(AND(BAL6&gt;=SMALL(기준일시_입력!$J$21:$J$39,BAQ$5),BAL6&lt;SMALL(기준일시_입력!$N$21:$N$39,BAQ$5)),SMALL(기준일시_입력!$N$21:$N$39,BAQ$5)-BAL6,0)),0)</f>
        <v>0</v>
      </c>
      <c r="BAR6" s="128">
        <f>IFERROR(IF(AND(BAL6&lt;SMALL(기준일시_입력!$J$21:$J$39,BAR$5),BAM6&gt;SMALL(기준일시_입력!$N$21:$N$39,BAR$5)),INDEX(기준일시_입력!$AJ$21:$AJ$39,BAR$5*2-1),IF(AND(BAL6&gt;=SMALL(기준일시_입력!$J$21:$J$39,BAR$5),BAL6&lt;SMALL(기준일시_입력!$N$21:$N$39,BAR$5)),SMALL(기준일시_입력!$N$21:$N$39,BAR$5)-BAL6,0)),0)</f>
        <v>0</v>
      </c>
      <c r="BAS6" s="128">
        <f>IFERROR(IF(AND(BAL6&lt;SMALL(기준일시_입력!$J$21:$J$39,BAS$5),BAM6&gt;SMALL(기준일시_입력!$N$21:$N$39,BAS$5)),INDEX(기준일시_입력!$AJ$21:$AJ$39,BAS$5*2-1),IF(AND(BAL6&gt;=SMALL(기준일시_입력!$J$21:$J$39,BAS$5),BAL6&lt;SMALL(기준일시_입력!$N$21:$N$39,BAS$5)),SMALL(기준일시_입력!$N$21:$N$39,BAS$5)-BAL6,0)),0)</f>
        <v>0</v>
      </c>
      <c r="BAT6" s="128">
        <f>IFERROR(IF(AND(BAL6&lt;SMALL(기준일시_입력!$J$21:$J$39,BAT$5),BAM6&gt;SMALL(기준일시_입력!$N$21:$N$39,BAT$5)),INDEX(기준일시_입력!$AJ$21:$AJ$39,BAT$5*2-1),IF(AND(BAL6&gt;=SMALL(기준일시_입력!$J$21:$J$39,BAT$5),BAL6&lt;SMALL(기준일시_입력!$N$21:$N$39,BAT$5)),SMALL(기준일시_입력!$N$21:$N$39,BAT$5)-BAL6,0)),0)</f>
        <v>0</v>
      </c>
      <c r="BAU6" s="128">
        <f>IFERROR(IF(AND(BAL6&lt;SMALL(기준일시_입력!$J$21:$J$39,BAU$5),BAM6&gt;SMALL(기준일시_입력!$N$21:$N$39,BAU$5)),INDEX(기준일시_입력!$AJ$21:$AJ$39,BAU$5*2-1),IF(AND(BAL6&gt;=SMALL(기준일시_입력!$J$21:$J$39,BAU$5),BAL6&lt;SMALL(기준일시_입력!$N$21:$N$39,BAU$5)),SMALL(기준일시_입력!$N$21:$N$39,BAU$5)-BAL6,0)),0)</f>
        <v>0</v>
      </c>
      <c r="BAV6" s="128">
        <f>IFERROR(IF(AND(BAL6&lt;SMALL(기준일시_입력!$J$21:$J$39,BAV$5),BAM6&gt;SMALL(기준일시_입력!$N$21:$N$39,BAV$5)),INDEX(기준일시_입력!$AJ$21:$AJ$39,BAV$5*2-1),IF(AND(BAL6&gt;=SMALL(기준일시_입력!$J$21:$J$39,BAV$5),BAL6&lt;SMALL(기준일시_입력!$N$21:$N$39,BAV$5)),SMALL(기준일시_입력!$N$21:$N$39,BAV$5)-BAL6,0)),0)</f>
        <v>0</v>
      </c>
      <c r="BAW6" s="128">
        <f>IFERROR(IF(AND(BAL6&lt;SMALL(기준일시_입력!$J$21:$J$39,BAW$5),BAM6&gt;SMALL(기준일시_입력!$N$21:$N$39,BAW$5)),INDEX(기준일시_입력!$AJ$21:$AJ$39,BAW$5*2-1),IF(AND(BAL6&gt;=SMALL(기준일시_입력!$J$21:$J$39,BAW$5),BAL6&lt;SMALL(기준일시_입력!$N$21:$N$39,BAW$5)),SMALL(기준일시_입력!$N$21:$N$39,BAW$5)-BAL6,0)),0)</f>
        <v>0</v>
      </c>
      <c r="BAX6" s="125"/>
      <c r="BAY6" s="180" t="str">
        <f t="shared" ref="BAY6:BAY36" si="389">AZW6</f>
        <v>1일</v>
      </c>
      <c r="BAZ6" s="180"/>
      <c r="BBA6" s="124" t="str">
        <f t="shared" ref="BBA6:BBA36" si="390">AZY6</f>
        <v>월</v>
      </c>
      <c r="BBB6" s="133" t="str">
        <f t="shared" ref="BBB6" si="391">IF($F6="","",$F6)</f>
        <v/>
      </c>
      <c r="BBC6" s="184"/>
      <c r="BBD6" s="184"/>
      <c r="BBE6" s="184"/>
      <c r="BBF6" s="184"/>
      <c r="BBG6" s="184"/>
      <c r="BBH6" s="184"/>
      <c r="BBI6" s="176"/>
      <c r="BBJ6" s="177"/>
      <c r="BBK6" s="129" t="str">
        <f>IF($B6="","",IF(AND(BBA$3&lt;&gt;"",$B6-기준일시_입력!$AO$7&lt;=0,BBC6="",BBF6="",BBI6=""),"X",IF(BBI6="연차","☆",IF(BBI6="월차","★",IF(BBI6="병가","♨",IF(BBI6="출장","◎",IF(BBI6="교육","■",IF(AND(BBI6="",BBC6&lt;=기준일시_입력!$J$15,BBF6&gt;=기준일시_입력!$N$15),"○",IF(AND(BBI6="",BBC6&lt;&gt;"",BBC6&gt;기준일시_입력!$J$15),"▼",IF(AND(BBI6="",BBF6&lt;&gt;"",BBF6&lt;기준일시_입력!$N$15),"△",""))))))))))</f>
        <v/>
      </c>
      <c r="BBL6" s="128">
        <f>IFERROR(IF(OR(BBC6="",BBF6=""),0,IF(AND(BBN6&lt;기준일시_입력!$J$17,BBO6&gt;기준일시_입력!$N$17),기준일시_입력!$N$17-기준일시_입력!$J$17,IF(AND(BBN6&gt;=기준일시_입력!$J$17,BBO6&gt;기준일시_입력!$N$17),기준일시_입력!$N$17-BBN6,IF(BBO6&lt;기준일시_입력!$J$17,0,IF(AND(BBN6&lt;기준일시_입력!$J$17,BBO6&lt;=기준일시_입력!$N$17),BBO6-기준일시_입력!$J$17,IF(AND(BBN6&gt;=기준일시_입력!$J$17,BBO6&lt;=기준일시_입력!$N$17),BBO6-BBN6,0)))))),0)</f>
        <v>0</v>
      </c>
      <c r="BBM6" s="128">
        <f t="shared" ref="BBM6:BBM36" si="392">BBO6-BBN6-SUM(BBP6:BBY6)</f>
        <v>0</v>
      </c>
      <c r="BBN6" s="128">
        <f>IF(OR(BBC6="",BBF6=""),0,IF(BBC6&lt;기준일시_입력!$J$15,기준일시_입력!$J$15,BBC6))</f>
        <v>0</v>
      </c>
      <c r="BBO6" s="128">
        <f t="shared" ref="BBO6:BBO36" si="393">BBF6</f>
        <v>0</v>
      </c>
      <c r="BBP6" s="128">
        <f>IFERROR(IF(AND(BBN6&lt;SMALL(기준일시_입력!$J$21:$J$39,BBP$5),BBO6&gt;SMALL(기준일시_입력!$N$21:$N$39,BBP$5)),INDEX(기준일시_입력!$AJ$21:$AJ$39,BBP$5*2-1),IF(AND(BBN6&gt;=SMALL(기준일시_입력!$J$21:$J$39,BBP$5),BBN6&lt;SMALL(기준일시_입력!$N$21:$N$39,BBP$5)),SMALL(기준일시_입력!$N$21:$N$39,BBP$5)-BBN6,0)),0)</f>
        <v>0</v>
      </c>
      <c r="BBQ6" s="128">
        <f>IFERROR(IF(AND(BBN6&lt;SMALL(기준일시_입력!$J$21:$J$39,BBQ$5),BBO6&gt;SMALL(기준일시_입력!$N$21:$N$39,BBQ$5)),INDEX(기준일시_입력!$AJ$21:$AJ$39,BBQ$5*2-1),IF(AND(BBN6&gt;=SMALL(기준일시_입력!$J$21:$J$39,BBQ$5),BBN6&lt;SMALL(기준일시_입력!$N$21:$N$39,BBQ$5)),SMALL(기준일시_입력!$N$21:$N$39,BBQ$5)-BBN6,0)),0)</f>
        <v>0</v>
      </c>
      <c r="BBR6" s="128">
        <f>IFERROR(IF(AND(BBN6&lt;SMALL(기준일시_입력!$J$21:$J$39,BBR$5),BBO6&gt;SMALL(기준일시_입력!$N$21:$N$39,BBR$5)),INDEX(기준일시_입력!$AJ$21:$AJ$39,BBR$5*2-1),IF(AND(BBN6&gt;=SMALL(기준일시_입력!$J$21:$J$39,BBR$5),BBN6&lt;SMALL(기준일시_입력!$N$21:$N$39,BBR$5)),SMALL(기준일시_입력!$N$21:$N$39,BBR$5)-BBN6,0)),0)</f>
        <v>0</v>
      </c>
      <c r="BBS6" s="128">
        <f>IFERROR(IF(AND(BBN6&lt;SMALL(기준일시_입력!$J$21:$J$39,BBS$5),BBO6&gt;SMALL(기준일시_입력!$N$21:$N$39,BBS$5)),INDEX(기준일시_입력!$AJ$21:$AJ$39,BBS$5*2-1),IF(AND(BBN6&gt;=SMALL(기준일시_입력!$J$21:$J$39,BBS$5),BBN6&lt;SMALL(기준일시_입력!$N$21:$N$39,BBS$5)),SMALL(기준일시_입력!$N$21:$N$39,BBS$5)-BBN6,0)),0)</f>
        <v>0</v>
      </c>
      <c r="BBT6" s="128">
        <f>IFERROR(IF(AND(BBN6&lt;SMALL(기준일시_입력!$J$21:$J$39,BBT$5),BBO6&gt;SMALL(기준일시_입력!$N$21:$N$39,BBT$5)),INDEX(기준일시_입력!$AJ$21:$AJ$39,BBT$5*2-1),IF(AND(BBN6&gt;=SMALL(기준일시_입력!$J$21:$J$39,BBT$5),BBN6&lt;SMALL(기준일시_입력!$N$21:$N$39,BBT$5)),SMALL(기준일시_입력!$N$21:$N$39,BBT$5)-BBN6,0)),0)</f>
        <v>0</v>
      </c>
      <c r="BBU6" s="128">
        <f>IFERROR(IF(AND(BBN6&lt;SMALL(기준일시_입력!$J$21:$J$39,BBU$5),BBO6&gt;SMALL(기준일시_입력!$N$21:$N$39,BBU$5)),INDEX(기준일시_입력!$AJ$21:$AJ$39,BBU$5*2-1),IF(AND(BBN6&gt;=SMALL(기준일시_입력!$J$21:$J$39,BBU$5),BBN6&lt;SMALL(기준일시_입력!$N$21:$N$39,BBU$5)),SMALL(기준일시_입력!$N$21:$N$39,BBU$5)-BBN6,0)),0)</f>
        <v>0</v>
      </c>
      <c r="BBV6" s="128">
        <f>IFERROR(IF(AND(BBN6&lt;SMALL(기준일시_입력!$J$21:$J$39,BBV$5),BBO6&gt;SMALL(기준일시_입력!$N$21:$N$39,BBV$5)),INDEX(기준일시_입력!$AJ$21:$AJ$39,BBV$5*2-1),IF(AND(BBN6&gt;=SMALL(기준일시_입력!$J$21:$J$39,BBV$5),BBN6&lt;SMALL(기준일시_입력!$N$21:$N$39,BBV$5)),SMALL(기준일시_입력!$N$21:$N$39,BBV$5)-BBN6,0)),0)</f>
        <v>0</v>
      </c>
      <c r="BBW6" s="128">
        <f>IFERROR(IF(AND(BBN6&lt;SMALL(기준일시_입력!$J$21:$J$39,BBW$5),BBO6&gt;SMALL(기준일시_입력!$N$21:$N$39,BBW$5)),INDEX(기준일시_입력!$AJ$21:$AJ$39,BBW$5*2-1),IF(AND(BBN6&gt;=SMALL(기준일시_입력!$J$21:$J$39,BBW$5),BBN6&lt;SMALL(기준일시_입력!$N$21:$N$39,BBW$5)),SMALL(기준일시_입력!$N$21:$N$39,BBW$5)-BBN6,0)),0)</f>
        <v>0</v>
      </c>
      <c r="BBX6" s="128">
        <f>IFERROR(IF(AND(BBN6&lt;SMALL(기준일시_입력!$J$21:$J$39,BBX$5),BBO6&gt;SMALL(기준일시_입력!$N$21:$N$39,BBX$5)),INDEX(기준일시_입력!$AJ$21:$AJ$39,BBX$5*2-1),IF(AND(BBN6&gt;=SMALL(기준일시_입력!$J$21:$J$39,BBX$5),BBN6&lt;SMALL(기준일시_입력!$N$21:$N$39,BBX$5)),SMALL(기준일시_입력!$N$21:$N$39,BBX$5)-BBN6,0)),0)</f>
        <v>0</v>
      </c>
      <c r="BBY6" s="128">
        <f>IFERROR(IF(AND(BBN6&lt;SMALL(기준일시_입력!$J$21:$J$39,BBY$5),BBO6&gt;SMALL(기준일시_입력!$N$21:$N$39,BBY$5)),INDEX(기준일시_입력!$AJ$21:$AJ$39,BBY$5*2-1),IF(AND(BBN6&gt;=SMALL(기준일시_입력!$J$21:$J$39,BBY$5),BBN6&lt;SMALL(기준일시_입력!$N$21:$N$39,BBY$5)),SMALL(기준일시_입력!$N$21:$N$39,BBY$5)-BBN6,0)),0)</f>
        <v>0</v>
      </c>
      <c r="BBZ6" s="125"/>
      <c r="BCA6" s="8">
        <v>0</v>
      </c>
    </row>
    <row r="7" spans="1:1431" x14ac:dyDescent="0.2">
      <c r="A7" s="8">
        <v>2</v>
      </c>
      <c r="B7" s="4">
        <f>IF(DAY(기준일시_입력!$AM$7)-$A7&lt;0,"",기준일시_입력!$AM$7-(DAY(기준일시_입력!$AM$7)-$A7))</f>
        <v>42402</v>
      </c>
      <c r="C7" s="180" t="str">
        <f t="shared" ref="C7:C36" si="394">IFERROR(IF(B7="","",$A7&amp;"일"),"")</f>
        <v>2일</v>
      </c>
      <c r="D7" s="180"/>
      <c r="E7" s="5" t="str">
        <f t="shared" ref="E7:E36" si="395">IFERROR(IF(C7="","",CHOOSE(WEEKDAY(B7,1),"일","월","화","수","목","금","토")),"")</f>
        <v>화</v>
      </c>
      <c r="F7" s="20"/>
      <c r="G7" s="184">
        <v>0.375</v>
      </c>
      <c r="H7" s="184"/>
      <c r="I7" s="184"/>
      <c r="J7" s="184">
        <v>0.70833333333333337</v>
      </c>
      <c r="K7" s="184"/>
      <c r="L7" s="184"/>
      <c r="M7" s="176"/>
      <c r="N7" s="177"/>
      <c r="O7" s="129" t="str">
        <f>IF($B7="","",IF(AND(E$3&lt;&gt;"",$B7-기준일시_입력!$AO$7&lt;=0,G7="",J7="",M7=""),"X",IF(M7="연차","☆",IF(M7="월차","★",IF(M7="병가","♨",IF(M7="출장","◎",IF(M7="교육","■",IF(AND(M7="",G7&lt;=기준일시_입력!$J$15,J7&gt;=기준일시_입력!$N$15),"○",IF(AND(M7="",G7&lt;&gt;"",G7&gt;기준일시_입력!$J$15),"▼",IF(AND(M7="",J7&lt;&gt;"",J7&lt;기준일시_입력!$N$15),"△",""))))))))))</f>
        <v>▼</v>
      </c>
      <c r="P7" s="15">
        <f>IFERROR(IF(OR(G7="",J7=""),0,IF(AND(R7&lt;기준일시_입력!$J$17,S7&gt;기준일시_입력!$N$17),기준일시_입력!$N$17-기준일시_입력!$J$17,IF(AND(R7&gt;=기준일시_입력!$J$17,S7&gt;기준일시_입력!$N$17),기준일시_입력!$N$17-R7,IF(S7&lt;기준일시_입력!$J$17,0,IF(AND(R7&lt;기준일시_입력!$J$17,S7&lt;=기준일시_입력!$N$17),S7-기준일시_입력!$J$17,IF(AND(R7&gt;=기준일시_입력!$J$17,S7&lt;=기준일시_입력!$N$17),S7-R7,0)))))),0)</f>
        <v>0</v>
      </c>
      <c r="Q7" s="15">
        <f>S7-R7-SUM(T7:AC7)</f>
        <v>0.2777777777777779</v>
      </c>
      <c r="R7" s="15">
        <f>IF(OR(G7="",J7=""),0,IF(G7&lt;기준일시_입력!$J$15,기준일시_입력!$J$15,G7))</f>
        <v>0.375</v>
      </c>
      <c r="S7" s="15">
        <f t="shared" si="150"/>
        <v>0.70833333333333337</v>
      </c>
      <c r="T7" s="15">
        <f>IFERROR(IF(AND(R7&lt;SMALL(기준일시_입력!$J$21:$J$39,T$5),S7&gt;SMALL(기준일시_입력!$N$21:$N$39,T$5)),INDEX(기준일시_입력!$AJ$21:$AJ$39,T$5*2-1),IF(AND(R7&gt;=SMALL(기준일시_입력!$J$21:$J$39,T$5),R7&lt;SMALL(기준일시_입력!$N$21:$N$39,T$5)),SMALL(기준일시_입력!$N$21:$N$39,T$5)-R7,0)),0)</f>
        <v>6.9444444444444198E-3</v>
      </c>
      <c r="U7" s="15">
        <f>IFERROR(IF(AND(R7&lt;SMALL(기준일시_입력!$J$21:$J$39,U$5),S7&gt;SMALL(기준일시_입력!$N$21:$N$39,U$5)),INDEX(기준일시_입력!$AJ$21:$AJ$39,U$5*2-1),IF(AND(R7&gt;=SMALL(기준일시_입력!$J$21:$J$39,U$5),R7&lt;SMALL(기준일시_입력!$N$21:$N$39,U$5)),SMALL(기준일시_입력!$N$21:$N$39,U$5)-R7,0)),0)</f>
        <v>4.166666666666663E-2</v>
      </c>
      <c r="V7" s="15">
        <f>IFERROR(IF(AND(R7&lt;SMALL(기준일시_입력!$J$21:$J$39,V$5),S7&gt;SMALL(기준일시_입력!$N$21:$N$39,V$5)),INDEX(기준일시_입력!$AJ$21:$AJ$39,V$5*2-1),IF(AND(R7&gt;=SMALL(기준일시_입력!$J$21:$J$39,V$5),R7&lt;SMALL(기준일시_입력!$N$21:$N$39,V$5)),SMALL(기준일시_입력!$N$21:$N$39,V$5)-R7,0)),0)</f>
        <v>6.9444444444444198E-3</v>
      </c>
      <c r="W7" s="15">
        <f>IFERROR(IF(AND(R7&lt;SMALL(기준일시_입력!$J$21:$J$39,W$5),S7&gt;SMALL(기준일시_입력!$N$21:$N$39,W$5)),INDEX(기준일시_입력!$AJ$21:$AJ$39,W$5*2-1),IF(AND(R7&gt;=SMALL(기준일시_입력!$J$21:$J$39,W$5),R7&lt;SMALL(기준일시_입력!$N$21:$N$39,W$5)),SMALL(기준일시_입력!$N$21:$N$39,W$5)-R7,0)),0)</f>
        <v>0</v>
      </c>
      <c r="X7" s="15">
        <f>IFERROR(IF(AND(R7&lt;SMALL(기준일시_입력!$J$21:$J$39,X$5),S7&gt;SMALL(기준일시_입력!$N$21:$N$39,X$5)),INDEX(기준일시_입력!$AJ$21:$AJ$39,X$5*2-1),IF(AND(R7&gt;=SMALL(기준일시_입력!$J$21:$J$39,X$5),R7&lt;SMALL(기준일시_입력!$N$21:$N$39,X$5)),SMALL(기준일시_입력!$N$21:$N$39,X$5)-R7,0)),0)</f>
        <v>0</v>
      </c>
      <c r="Y7" s="15">
        <f>IFERROR(IF(AND(R7&lt;SMALL(기준일시_입력!$J$21:$J$39,Y$5),S7&gt;SMALL(기준일시_입력!$N$21:$N$39,Y$5)),INDEX(기준일시_입력!$AJ$21:$AJ$39,Y$5*2-1),IF(AND(R7&gt;=SMALL(기준일시_입력!$J$21:$J$39,Y$5),R7&lt;SMALL(기준일시_입력!$N$21:$N$39,Y$5)),SMALL(기준일시_입력!$N$21:$N$39,Y$5)-R7,0)),0)</f>
        <v>0</v>
      </c>
      <c r="Z7" s="15">
        <f>IFERROR(IF(AND(R7&lt;SMALL(기준일시_입력!$J$21:$J$39,Z$5),S7&gt;SMALL(기준일시_입력!$N$21:$N$39,Z$5)),INDEX(기준일시_입력!$AJ$21:$AJ$39,Z$5*2-1),IF(AND(R7&gt;=SMALL(기준일시_입력!$J$21:$J$39,Z$5),R7&lt;SMALL(기준일시_입력!$N$21:$N$39,Z$5)),SMALL(기준일시_입력!$N$21:$N$39,Z$5)-R7,0)),0)</f>
        <v>0</v>
      </c>
      <c r="AA7" s="15">
        <f>IFERROR(IF(AND(R7&lt;SMALL(기준일시_입력!$J$21:$J$39,AA$5),S7&gt;SMALL(기준일시_입력!$N$21:$N$39,AA$5)),INDEX(기준일시_입력!$AJ$21:$AJ$39,AA$5*2-1),IF(AND(R7&gt;=SMALL(기준일시_입력!$J$21:$J$39,AA$5),R7&lt;SMALL(기준일시_입력!$N$21:$N$39,AA$5)),SMALL(기준일시_입력!$N$21:$N$39,AA$5)-R7,0)),0)</f>
        <v>0</v>
      </c>
      <c r="AB7" s="15">
        <f>IFERROR(IF(AND(R7&lt;SMALL(기준일시_입력!$J$21:$J$39,AB$5),S7&gt;SMALL(기준일시_입력!$N$21:$N$39,AB$5)),INDEX(기준일시_입력!$AJ$21:$AJ$39,AB$5*2-1),IF(AND(R7&gt;=SMALL(기준일시_입력!$J$21:$J$39,AB$5),R7&lt;SMALL(기준일시_입력!$N$21:$N$39,AB$5)),SMALL(기준일시_입력!$N$21:$N$39,AB$5)-R7,0)),0)</f>
        <v>0</v>
      </c>
      <c r="AC7" s="15">
        <f>IFERROR(IF(AND(R7&lt;SMALL(기준일시_입력!$J$21:$J$39,AC$5),S7&gt;SMALL(기준일시_입력!$N$21:$N$39,AC$5)),INDEX(기준일시_입력!$AJ$21:$AJ$39,AC$5*2-1),IF(AND(R7&gt;=SMALL(기준일시_입력!$J$21:$J$39,AC$5),R7&lt;SMALL(기준일시_입력!$N$21:$N$39,AC$5)),SMALL(기준일시_입력!$N$21:$N$39,AC$5)-R7,0)),0)</f>
        <v>0</v>
      </c>
      <c r="AD7" s="10"/>
      <c r="AE7" s="180" t="str">
        <f t="shared" si="151"/>
        <v>2일</v>
      </c>
      <c r="AF7" s="180"/>
      <c r="AG7" s="5" t="str">
        <f t="shared" si="152"/>
        <v>화</v>
      </c>
      <c r="AH7" s="67" t="str">
        <f t="shared" ref="AH7:AH36" si="396">IF($F7="","",$F7)</f>
        <v/>
      </c>
      <c r="AI7" s="184">
        <v>0.33333333333333331</v>
      </c>
      <c r="AJ7" s="184"/>
      <c r="AK7" s="184"/>
      <c r="AL7" s="184">
        <v>0.91666666666666663</v>
      </c>
      <c r="AM7" s="184"/>
      <c r="AN7" s="184"/>
      <c r="AO7" s="176"/>
      <c r="AP7" s="177"/>
      <c r="AQ7" s="129" t="str">
        <f>IF($B7="","",IF(AND(AG$3&lt;&gt;"",$B7-기준일시_입력!$AO$7&lt;=0,AI7="",AL7="",AO7=""),"X",IF(AO7="연차","☆",IF(AO7="월차","★",IF(AO7="병가","♨",IF(AO7="출장","◎",IF(AO7="교육","■",IF(AND(AO7="",AI7&lt;=기준일시_입력!$J$15,AL7&gt;=기준일시_입력!$N$15),"○",IF(AND(AO7="",AI7&lt;&gt;"",AI7&gt;기준일시_입력!$J$15),"▼",IF(AND(AO7="",AL7&lt;&gt;"",AL7&lt;기준일시_입력!$N$15),"△",""))))))))))</f>
        <v>○</v>
      </c>
      <c r="AR7" s="15">
        <f>IFERROR(IF(OR(AI7="",AL7=""),0,IF(AND(AT7&lt;기준일시_입력!$J$17,AU7&gt;기준일시_입력!$N$17),기준일시_입력!$N$17-기준일시_입력!$J$17,IF(AND(AT7&gt;=기준일시_입력!$J$17,AU7&gt;기준일시_입력!$N$17),기준일시_입력!$N$17-AT7,IF(AU7&lt;기준일시_입력!$J$17,0,IF(AND(AT7&lt;기준일시_입력!$J$17,AU7&lt;=기준일시_입력!$N$17),AU7-기준일시_입력!$J$17,IF(AND(AT7&gt;=기준일시_입력!$J$17,AU7&lt;=기준일시_입력!$N$17),AU7-AT7,0)))))),0)</f>
        <v>0.10416666666666663</v>
      </c>
      <c r="AS7" s="15">
        <f>AU7-AT7-SUM(AV7:BE7)</f>
        <v>0.48611111111111116</v>
      </c>
      <c r="AT7" s="15">
        <f>IF(OR(AI7="",AL7=""),0,IF(AI7&lt;기준일시_입력!$J$15,기준일시_입력!$J$15,AI7))</f>
        <v>0.35416666666666669</v>
      </c>
      <c r="AU7" s="15">
        <f t="shared" si="153"/>
        <v>0.91666666666666663</v>
      </c>
      <c r="AV7" s="15">
        <f>IFERROR(IF(AND(AT7&lt;SMALL(기준일시_입력!$J$21:$J$39,AV$5),AU7&gt;SMALL(기준일시_입력!$N$21:$N$39,AV$5)),INDEX(기준일시_입력!$AJ$21:$AJ$39,AV$5*2-1),IF(AND(AT7&gt;=SMALL(기준일시_입력!$J$21:$J$39,AV$5),AT7&lt;SMALL(기준일시_입력!$N$21:$N$39,AV$5)),SMALL(기준일시_입력!$N$21:$N$39,AV$5)-AT7,0)),0)</f>
        <v>6.9444444444444198E-3</v>
      </c>
      <c r="AW7" s="15">
        <f>IFERROR(IF(AND(AT7&lt;SMALL(기준일시_입력!$J$21:$J$39,AW$5),AU7&gt;SMALL(기준일시_입력!$N$21:$N$39,AW$5)),INDEX(기준일시_입력!$AJ$21:$AJ$39,AW$5*2-1),IF(AND(AT7&gt;=SMALL(기준일시_입력!$J$21:$J$39,AW$5),AT7&lt;SMALL(기준일시_입력!$N$21:$N$39,AW$5)),SMALL(기준일시_입력!$N$21:$N$39,AW$5)-AT7,0)),0)</f>
        <v>4.166666666666663E-2</v>
      </c>
      <c r="AX7" s="15">
        <f>IFERROR(IF(AND(AT7&lt;SMALL(기준일시_입력!$J$21:$J$39,AX$5),AU7&gt;SMALL(기준일시_입력!$N$21:$N$39,AX$5)),INDEX(기준일시_입력!$AJ$21:$AJ$39,AX$5*2-1),IF(AND(AT7&gt;=SMALL(기준일시_입력!$J$21:$J$39,AX$5),AT7&lt;SMALL(기준일시_입력!$N$21:$N$39,AX$5)),SMALL(기준일시_입력!$N$21:$N$39,AX$5)-AT7,0)),0)</f>
        <v>6.9444444444444198E-3</v>
      </c>
      <c r="AY7" s="15">
        <f>IFERROR(IF(AND(AT7&lt;SMALL(기준일시_입력!$J$21:$J$39,AY$5),AU7&gt;SMALL(기준일시_입력!$N$21:$N$39,AY$5)),INDEX(기준일시_입력!$AJ$21:$AJ$39,AY$5*2-1),IF(AND(AT7&gt;=SMALL(기준일시_입력!$J$21:$J$39,AY$5),AT7&lt;SMALL(기준일시_입력!$N$21:$N$39,AY$5)),SMALL(기준일시_입력!$N$21:$N$39,AY$5)-AT7,0)),0)</f>
        <v>2.083333333333337E-2</v>
      </c>
      <c r="AZ7" s="15">
        <f>IFERROR(IF(AND(AT7&lt;SMALL(기준일시_입력!$J$21:$J$39,AZ$5),AU7&gt;SMALL(기준일시_입력!$N$21:$N$39,AZ$5)),INDEX(기준일시_입력!$AJ$21:$AJ$39,AZ$5*2-1),IF(AND(AT7&gt;=SMALL(기준일시_입력!$J$21:$J$39,AZ$5),AT7&lt;SMALL(기준일시_입력!$N$21:$N$39,AZ$5)),SMALL(기준일시_입력!$N$21:$N$39,AZ$5)-AT7,0)),0)</f>
        <v>0</v>
      </c>
      <c r="BA7" s="15">
        <f>IFERROR(IF(AND(AT7&lt;SMALL(기준일시_입력!$J$21:$J$39,BA$5),AU7&gt;SMALL(기준일시_입력!$N$21:$N$39,BA$5)),INDEX(기준일시_입력!$AJ$21:$AJ$39,BA$5*2-1),IF(AND(AT7&gt;=SMALL(기준일시_입력!$J$21:$J$39,BA$5),AT7&lt;SMALL(기준일시_입력!$N$21:$N$39,BA$5)),SMALL(기준일시_입력!$N$21:$N$39,BA$5)-AT7,0)),0)</f>
        <v>0</v>
      </c>
      <c r="BB7" s="15">
        <f>IFERROR(IF(AND(AT7&lt;SMALL(기준일시_입력!$J$21:$J$39,BB$5),AU7&gt;SMALL(기준일시_입력!$N$21:$N$39,BB$5)),INDEX(기준일시_입력!$AJ$21:$AJ$39,BB$5*2-1),IF(AND(AT7&gt;=SMALL(기준일시_입력!$J$21:$J$39,BB$5),AT7&lt;SMALL(기준일시_입력!$N$21:$N$39,BB$5)),SMALL(기준일시_입력!$N$21:$N$39,BB$5)-AT7,0)),0)</f>
        <v>0</v>
      </c>
      <c r="BC7" s="15">
        <f>IFERROR(IF(AND(AT7&lt;SMALL(기준일시_입력!$J$21:$J$39,BC$5),AU7&gt;SMALL(기준일시_입력!$N$21:$N$39,BC$5)),INDEX(기준일시_입력!$AJ$21:$AJ$39,BC$5*2-1),IF(AND(AT7&gt;=SMALL(기준일시_입력!$J$21:$J$39,BC$5),AT7&lt;SMALL(기준일시_입력!$N$21:$N$39,BC$5)),SMALL(기준일시_입력!$N$21:$N$39,BC$5)-AT7,0)),0)</f>
        <v>0</v>
      </c>
      <c r="BD7" s="15">
        <f>IFERROR(IF(AND(AT7&lt;SMALL(기준일시_입력!$J$21:$J$39,BD$5),AU7&gt;SMALL(기준일시_입력!$N$21:$N$39,BD$5)),INDEX(기준일시_입력!$AJ$21:$AJ$39,BD$5*2-1),IF(AND(AT7&gt;=SMALL(기준일시_입력!$J$21:$J$39,BD$5),AT7&lt;SMALL(기준일시_입력!$N$21:$N$39,BD$5)),SMALL(기준일시_입력!$N$21:$N$39,BD$5)-AT7,0)),0)</f>
        <v>0</v>
      </c>
      <c r="BE7" s="15">
        <f>IFERROR(IF(AND(AT7&lt;SMALL(기준일시_입력!$J$21:$J$39,BE$5),AU7&gt;SMALL(기준일시_입력!$N$21:$N$39,BE$5)),INDEX(기준일시_입력!$AJ$21:$AJ$39,BE$5*2-1),IF(AND(AT7&gt;=SMALL(기준일시_입력!$J$21:$J$39,BE$5),AT7&lt;SMALL(기준일시_입력!$N$21:$N$39,BE$5)),SMALL(기준일시_입력!$N$21:$N$39,BE$5)-AT7,0)),0)</f>
        <v>0</v>
      </c>
      <c r="BF7" s="6"/>
      <c r="BG7" s="180" t="str">
        <f t="shared" si="154"/>
        <v>2일</v>
      </c>
      <c r="BH7" s="180"/>
      <c r="BI7" s="5" t="str">
        <f t="shared" si="155"/>
        <v>화</v>
      </c>
      <c r="BJ7" s="67" t="str">
        <f t="shared" ref="BJ7:BJ36" si="397">IF($F7="","",$F7)</f>
        <v/>
      </c>
      <c r="BK7" s="184"/>
      <c r="BL7" s="184"/>
      <c r="BM7" s="184"/>
      <c r="BN7" s="184"/>
      <c r="BO7" s="184"/>
      <c r="BP7" s="184"/>
      <c r="BQ7" s="176"/>
      <c r="BR7" s="177"/>
      <c r="BS7" s="129" t="str">
        <f>IF($B7="","",IF(AND(BI$3&lt;&gt;"",$B7-기준일시_입력!$AO$7&lt;=0,BK7="",BN7="",BQ7=""),"X",IF(BQ7="연차","☆",IF(BQ7="월차","★",IF(BQ7="병가","♨",IF(BQ7="출장","◎",IF(BQ7="교육","■",IF(AND(BQ7="",BK7&lt;=기준일시_입력!$J$15,BN7&gt;=기준일시_입력!$N$15),"○",IF(AND(BQ7="",BK7&lt;&gt;"",BK7&gt;기준일시_입력!$J$15),"▼",IF(AND(BQ7="",BN7&lt;&gt;"",BN7&lt;기준일시_입력!$N$15),"△",""))))))))))</f>
        <v>X</v>
      </c>
      <c r="BT7" s="15">
        <f>IFERROR(IF(OR(BK7="",BN7=""),0,IF(AND(BV7&lt;기준일시_입력!$J$17,BW7&gt;기준일시_입력!$N$17),기준일시_입력!$N$17-기준일시_입력!$J$17,IF(AND(BV7&gt;=기준일시_입력!$J$17,BW7&gt;기준일시_입력!$N$17),기준일시_입력!$N$17-BV7,IF(BW7&lt;기준일시_입력!$J$17,0,IF(AND(BV7&lt;기준일시_입력!$J$17,BW7&lt;=기준일시_입력!$N$17),BW7-기준일시_입력!$J$17,IF(AND(BV7&gt;=기준일시_입력!$J$17,BW7&lt;=기준일시_입력!$N$17),BW7-BV7,0)))))),0)</f>
        <v>0</v>
      </c>
      <c r="BU7" s="15">
        <f>BW7-BV7-SUM(BX7:CG7)</f>
        <v>0</v>
      </c>
      <c r="BV7" s="15">
        <f>IF(OR(BK7="",BN7=""),0,IF(BK7&lt;기준일시_입력!$J$15,기준일시_입력!$J$15,BK7))</f>
        <v>0</v>
      </c>
      <c r="BW7" s="15">
        <f t="shared" si="156"/>
        <v>0</v>
      </c>
      <c r="BX7" s="15">
        <f>IFERROR(IF(AND(BV7&lt;SMALL(기준일시_입력!$J$21:$J$39,BX$5),BW7&gt;SMALL(기준일시_입력!$N$21:$N$39,BX$5)),INDEX(기준일시_입력!$AJ$21:$AJ$39,BX$5*2-1),IF(AND(BV7&gt;=SMALL(기준일시_입력!$J$21:$J$39,BX$5),BV7&lt;SMALL(기준일시_입력!$N$21:$N$39,BX$5)),SMALL(기준일시_입력!$N$21:$N$39,BX$5)-BV7,0)),0)</f>
        <v>0</v>
      </c>
      <c r="BY7" s="15">
        <f>IFERROR(IF(AND(BV7&lt;SMALL(기준일시_입력!$J$21:$J$39,BY$5),BW7&gt;SMALL(기준일시_입력!$N$21:$N$39,BY$5)),INDEX(기준일시_입력!$AJ$21:$AJ$39,BY$5*2-1),IF(AND(BV7&gt;=SMALL(기준일시_입력!$J$21:$J$39,BY$5),BV7&lt;SMALL(기준일시_입력!$N$21:$N$39,BY$5)),SMALL(기준일시_입력!$N$21:$N$39,BY$5)-BV7,0)),0)</f>
        <v>0</v>
      </c>
      <c r="BZ7" s="15">
        <f>IFERROR(IF(AND(BV7&lt;SMALL(기준일시_입력!$J$21:$J$39,BZ$5),BW7&gt;SMALL(기준일시_입력!$N$21:$N$39,BZ$5)),INDEX(기준일시_입력!$AJ$21:$AJ$39,BZ$5*2-1),IF(AND(BV7&gt;=SMALL(기준일시_입력!$J$21:$J$39,BZ$5),BV7&lt;SMALL(기준일시_입력!$N$21:$N$39,BZ$5)),SMALL(기준일시_입력!$N$21:$N$39,BZ$5)-BV7,0)),0)</f>
        <v>0</v>
      </c>
      <c r="CA7" s="15">
        <f>IFERROR(IF(AND(BV7&lt;SMALL(기준일시_입력!$J$21:$J$39,CA$5),BW7&gt;SMALL(기준일시_입력!$N$21:$N$39,CA$5)),INDEX(기준일시_입력!$AJ$21:$AJ$39,CA$5*2-1),IF(AND(BV7&gt;=SMALL(기준일시_입력!$J$21:$J$39,CA$5),BV7&lt;SMALL(기준일시_입력!$N$21:$N$39,CA$5)),SMALL(기준일시_입력!$N$21:$N$39,CA$5)-BV7,0)),0)</f>
        <v>0</v>
      </c>
      <c r="CB7" s="15">
        <f>IFERROR(IF(AND(BV7&lt;SMALL(기준일시_입력!$J$21:$J$39,CB$5),BW7&gt;SMALL(기준일시_입력!$N$21:$N$39,CB$5)),INDEX(기준일시_입력!$AJ$21:$AJ$39,CB$5*2-1),IF(AND(BV7&gt;=SMALL(기준일시_입력!$J$21:$J$39,CB$5),BV7&lt;SMALL(기준일시_입력!$N$21:$N$39,CB$5)),SMALL(기준일시_입력!$N$21:$N$39,CB$5)-BV7,0)),0)</f>
        <v>0</v>
      </c>
      <c r="CC7" s="15">
        <f>IFERROR(IF(AND(BV7&lt;SMALL(기준일시_입력!$J$21:$J$39,CC$5),BW7&gt;SMALL(기준일시_입력!$N$21:$N$39,CC$5)),INDEX(기준일시_입력!$AJ$21:$AJ$39,CC$5*2-1),IF(AND(BV7&gt;=SMALL(기준일시_입력!$J$21:$J$39,CC$5),BV7&lt;SMALL(기준일시_입력!$N$21:$N$39,CC$5)),SMALL(기준일시_입력!$N$21:$N$39,CC$5)-BV7,0)),0)</f>
        <v>0</v>
      </c>
      <c r="CD7" s="15">
        <f>IFERROR(IF(AND(BV7&lt;SMALL(기준일시_입력!$J$21:$J$39,CD$5),BW7&gt;SMALL(기준일시_입력!$N$21:$N$39,CD$5)),INDEX(기준일시_입력!$AJ$21:$AJ$39,CD$5*2-1),IF(AND(BV7&gt;=SMALL(기준일시_입력!$J$21:$J$39,CD$5),BV7&lt;SMALL(기준일시_입력!$N$21:$N$39,CD$5)),SMALL(기준일시_입력!$N$21:$N$39,CD$5)-BV7,0)),0)</f>
        <v>0</v>
      </c>
      <c r="CE7" s="15">
        <f>IFERROR(IF(AND(BV7&lt;SMALL(기준일시_입력!$J$21:$J$39,CE$5),BW7&gt;SMALL(기준일시_입력!$N$21:$N$39,CE$5)),INDEX(기준일시_입력!$AJ$21:$AJ$39,CE$5*2-1),IF(AND(BV7&gt;=SMALL(기준일시_입력!$J$21:$J$39,CE$5),BV7&lt;SMALL(기준일시_입력!$N$21:$N$39,CE$5)),SMALL(기준일시_입력!$N$21:$N$39,CE$5)-BV7,0)),0)</f>
        <v>0</v>
      </c>
      <c r="CF7" s="15">
        <f>IFERROR(IF(AND(BV7&lt;SMALL(기준일시_입력!$J$21:$J$39,CF$5),BW7&gt;SMALL(기준일시_입력!$N$21:$N$39,CF$5)),INDEX(기준일시_입력!$AJ$21:$AJ$39,CF$5*2-1),IF(AND(BV7&gt;=SMALL(기준일시_입력!$J$21:$J$39,CF$5),BV7&lt;SMALL(기준일시_입력!$N$21:$N$39,CF$5)),SMALL(기준일시_입력!$N$21:$N$39,CF$5)-BV7,0)),0)</f>
        <v>0</v>
      </c>
      <c r="CG7" s="15">
        <f>IFERROR(IF(AND(BV7&lt;SMALL(기준일시_입력!$J$21:$J$39,CG$5),BW7&gt;SMALL(기준일시_입력!$N$21:$N$39,CG$5)),INDEX(기준일시_입력!$AJ$21:$AJ$39,CG$5*2-1),IF(AND(BV7&gt;=SMALL(기준일시_입력!$J$21:$J$39,CG$5),BV7&lt;SMALL(기준일시_입력!$N$21:$N$39,CG$5)),SMALL(기준일시_입력!$N$21:$N$39,CG$5)-BV7,0)),0)</f>
        <v>0</v>
      </c>
      <c r="CH7" s="6"/>
      <c r="CI7" s="180" t="str">
        <f t="shared" si="157"/>
        <v>2일</v>
      </c>
      <c r="CJ7" s="180"/>
      <c r="CK7" s="5" t="str">
        <f t="shared" si="158"/>
        <v>화</v>
      </c>
      <c r="CL7" s="67" t="str">
        <f t="shared" si="159"/>
        <v/>
      </c>
      <c r="CM7" s="184"/>
      <c r="CN7" s="184"/>
      <c r="CO7" s="184"/>
      <c r="CP7" s="184"/>
      <c r="CQ7" s="184"/>
      <c r="CR7" s="184"/>
      <c r="CS7" s="176"/>
      <c r="CT7" s="177"/>
      <c r="CU7" s="129" t="str">
        <f>IF($B7="","",IF(AND(CK$3&lt;&gt;"",$B7-기준일시_입력!$AO$7&lt;=0,CM7="",CP7="",CS7=""),"X",IF(CS7="연차","☆",IF(CS7="월차","★",IF(CS7="병가","♨",IF(CS7="출장","◎",IF(CS7="교육","■",IF(AND(CS7="",CM7&lt;=기준일시_입력!$J$15,CP7&gt;=기준일시_입력!$N$15),"○",IF(AND(CS7="",CM7&lt;&gt;"",CM7&gt;기준일시_입력!$J$15),"▼",IF(AND(CS7="",CP7&lt;&gt;"",CP7&lt;기준일시_입력!$N$15),"△",""))))))))))</f>
        <v/>
      </c>
      <c r="CV7" s="15">
        <f>IFERROR(IF(OR(CM7="",CP7=""),0,IF(AND(CX7&lt;기준일시_입력!$J$17,CY7&gt;기준일시_입력!$N$17),기준일시_입력!$N$17-기준일시_입력!$J$17,IF(AND(CX7&gt;=기준일시_입력!$J$17,CY7&gt;기준일시_입력!$N$17),기준일시_입력!$N$17-CX7,IF(CY7&lt;기준일시_입력!$J$17,0,IF(AND(CX7&lt;기준일시_입력!$J$17,CY7&lt;=기준일시_입력!$N$17),CY7-기준일시_입력!$J$17,IF(AND(CX7&gt;=기준일시_입력!$J$17,CY7&lt;=기준일시_입력!$N$17),CY7-CX7,0)))))),0)</f>
        <v>0</v>
      </c>
      <c r="CW7" s="15">
        <f>CY7-CX7-SUM(CZ7:DI7)</f>
        <v>0</v>
      </c>
      <c r="CX7" s="15">
        <f>IF(OR(CM7="",CP7=""),0,IF(CM7&lt;기준일시_입력!$J$15,기준일시_입력!$J$15,CM7))</f>
        <v>0</v>
      </c>
      <c r="CY7" s="15">
        <f t="shared" si="160"/>
        <v>0</v>
      </c>
      <c r="CZ7" s="15">
        <f>IFERROR(IF(AND(CX7&lt;SMALL(기준일시_입력!$J$21:$J$39,CZ$5),CY7&gt;SMALL(기준일시_입력!$N$21:$N$39,CZ$5)),INDEX(기준일시_입력!$AJ$21:$AJ$39,CZ$5*2-1),IF(AND(CX7&gt;=SMALL(기준일시_입력!$J$21:$J$39,CZ$5),CX7&lt;SMALL(기준일시_입력!$N$21:$N$39,CZ$5)),SMALL(기준일시_입력!$N$21:$N$39,CZ$5)-CX7,0)),0)</f>
        <v>0</v>
      </c>
      <c r="DA7" s="15">
        <f>IFERROR(IF(AND(CX7&lt;SMALL(기준일시_입력!$J$21:$J$39,DA$5),CY7&gt;SMALL(기준일시_입력!$N$21:$N$39,DA$5)),INDEX(기준일시_입력!$AJ$21:$AJ$39,DA$5*2-1),IF(AND(CX7&gt;=SMALL(기준일시_입력!$J$21:$J$39,DA$5),CX7&lt;SMALL(기준일시_입력!$N$21:$N$39,DA$5)),SMALL(기준일시_입력!$N$21:$N$39,DA$5)-CX7,0)),0)</f>
        <v>0</v>
      </c>
      <c r="DB7" s="15">
        <f>IFERROR(IF(AND(CX7&lt;SMALL(기준일시_입력!$J$21:$J$39,DB$5),CY7&gt;SMALL(기준일시_입력!$N$21:$N$39,DB$5)),INDEX(기준일시_입력!$AJ$21:$AJ$39,DB$5*2-1),IF(AND(CX7&gt;=SMALL(기준일시_입력!$J$21:$J$39,DB$5),CX7&lt;SMALL(기준일시_입력!$N$21:$N$39,DB$5)),SMALL(기준일시_입력!$N$21:$N$39,DB$5)-CX7,0)),0)</f>
        <v>0</v>
      </c>
      <c r="DC7" s="15">
        <f>IFERROR(IF(AND(CX7&lt;SMALL(기준일시_입력!$J$21:$J$39,DC$5),CY7&gt;SMALL(기준일시_입력!$N$21:$N$39,DC$5)),INDEX(기준일시_입력!$AJ$21:$AJ$39,DC$5*2-1),IF(AND(CX7&gt;=SMALL(기준일시_입력!$J$21:$J$39,DC$5),CX7&lt;SMALL(기준일시_입력!$N$21:$N$39,DC$5)),SMALL(기준일시_입력!$N$21:$N$39,DC$5)-CX7,0)),0)</f>
        <v>0</v>
      </c>
      <c r="DD7" s="15">
        <f>IFERROR(IF(AND(CX7&lt;SMALL(기준일시_입력!$J$21:$J$39,DD$5),CY7&gt;SMALL(기준일시_입력!$N$21:$N$39,DD$5)),INDEX(기준일시_입력!$AJ$21:$AJ$39,DD$5*2-1),IF(AND(CX7&gt;=SMALL(기준일시_입력!$J$21:$J$39,DD$5),CX7&lt;SMALL(기준일시_입력!$N$21:$N$39,DD$5)),SMALL(기준일시_입력!$N$21:$N$39,DD$5)-CX7,0)),0)</f>
        <v>0</v>
      </c>
      <c r="DE7" s="15">
        <f>IFERROR(IF(AND(CX7&lt;SMALL(기준일시_입력!$J$21:$J$39,DE$5),CY7&gt;SMALL(기준일시_입력!$N$21:$N$39,DE$5)),INDEX(기준일시_입력!$AJ$21:$AJ$39,DE$5*2-1),IF(AND(CX7&gt;=SMALL(기준일시_입력!$J$21:$J$39,DE$5),CX7&lt;SMALL(기준일시_입력!$N$21:$N$39,DE$5)),SMALL(기준일시_입력!$N$21:$N$39,DE$5)-CX7,0)),0)</f>
        <v>0</v>
      </c>
      <c r="DF7" s="15">
        <f>IFERROR(IF(AND(CX7&lt;SMALL(기준일시_입력!$J$21:$J$39,DF$5),CY7&gt;SMALL(기준일시_입력!$N$21:$N$39,DF$5)),INDEX(기준일시_입력!$AJ$21:$AJ$39,DF$5*2-1),IF(AND(CX7&gt;=SMALL(기준일시_입력!$J$21:$J$39,DF$5),CX7&lt;SMALL(기준일시_입력!$N$21:$N$39,DF$5)),SMALL(기준일시_입력!$N$21:$N$39,DF$5)-CX7,0)),0)</f>
        <v>0</v>
      </c>
      <c r="DG7" s="15">
        <f>IFERROR(IF(AND(CX7&lt;SMALL(기준일시_입력!$J$21:$J$39,DG$5),CY7&gt;SMALL(기준일시_입력!$N$21:$N$39,DG$5)),INDEX(기준일시_입력!$AJ$21:$AJ$39,DG$5*2-1),IF(AND(CX7&gt;=SMALL(기준일시_입력!$J$21:$J$39,DG$5),CX7&lt;SMALL(기준일시_입력!$N$21:$N$39,DG$5)),SMALL(기준일시_입력!$N$21:$N$39,DG$5)-CX7,0)),0)</f>
        <v>0</v>
      </c>
      <c r="DH7" s="15">
        <f>IFERROR(IF(AND(CX7&lt;SMALL(기준일시_입력!$J$21:$J$39,DH$5),CY7&gt;SMALL(기준일시_입력!$N$21:$N$39,DH$5)),INDEX(기준일시_입력!$AJ$21:$AJ$39,DH$5*2-1),IF(AND(CX7&gt;=SMALL(기준일시_입력!$J$21:$J$39,DH$5),CX7&lt;SMALL(기준일시_입력!$N$21:$N$39,DH$5)),SMALL(기준일시_입력!$N$21:$N$39,DH$5)-CX7,0)),0)</f>
        <v>0</v>
      </c>
      <c r="DI7" s="15">
        <f>IFERROR(IF(AND(CX7&lt;SMALL(기준일시_입력!$J$21:$J$39,DI$5),CY7&gt;SMALL(기준일시_입력!$N$21:$N$39,DI$5)),INDEX(기준일시_입력!$AJ$21:$AJ$39,DI$5*2-1),IF(AND(CX7&gt;=SMALL(기준일시_입력!$J$21:$J$39,DI$5),CX7&lt;SMALL(기준일시_입력!$N$21:$N$39,DI$5)),SMALL(기준일시_입력!$N$21:$N$39,DI$5)-CX7,0)),0)</f>
        <v>0</v>
      </c>
      <c r="DJ7" s="6"/>
      <c r="DK7" s="180" t="str">
        <f t="shared" si="161"/>
        <v>2일</v>
      </c>
      <c r="DL7" s="180"/>
      <c r="DM7" s="5" t="str">
        <f t="shared" si="162"/>
        <v>화</v>
      </c>
      <c r="DN7" s="67" t="str">
        <f t="shared" si="159"/>
        <v/>
      </c>
      <c r="DO7" s="184"/>
      <c r="DP7" s="184"/>
      <c r="DQ7" s="184"/>
      <c r="DR7" s="184"/>
      <c r="DS7" s="184"/>
      <c r="DT7" s="184"/>
      <c r="DU7" s="176"/>
      <c r="DV7" s="177"/>
      <c r="DW7" s="129" t="str">
        <f>IF($B7="","",IF(AND(DM$3&lt;&gt;"",$B7-기준일시_입력!$AO$7&lt;=0,DO7="",DR7="",DU7=""),"X",IF(DU7="연차","☆",IF(DU7="월차","★",IF(DU7="병가","♨",IF(DU7="출장","◎",IF(DU7="교육","■",IF(AND(DU7="",DO7&lt;=기준일시_입력!$J$15,DR7&gt;=기준일시_입력!$N$15),"○",IF(AND(DU7="",DO7&lt;&gt;"",DO7&gt;기준일시_입력!$J$15),"▼",IF(AND(DU7="",DR7&lt;&gt;"",DR7&lt;기준일시_입력!$N$15),"△",""))))))))))</f>
        <v/>
      </c>
      <c r="DX7" s="15">
        <f>IFERROR(IF(OR(DO7="",DR7=""),0,IF(AND(DZ7&lt;기준일시_입력!$J$17,EA7&gt;기준일시_입력!$N$17),기준일시_입력!$N$17-기준일시_입력!$J$17,IF(AND(DZ7&gt;=기준일시_입력!$J$17,EA7&gt;기준일시_입력!$N$17),기준일시_입력!$N$17-DZ7,IF(EA7&lt;기준일시_입력!$J$17,0,IF(AND(DZ7&lt;기준일시_입력!$J$17,EA7&lt;=기준일시_입력!$N$17),EA7-기준일시_입력!$J$17,IF(AND(DZ7&gt;=기준일시_입력!$J$17,EA7&lt;=기준일시_입력!$N$17),EA7-DZ7,0)))))),0)</f>
        <v>0</v>
      </c>
      <c r="DY7" s="15">
        <f>EA7-DZ7-SUM(EB7:EK7)</f>
        <v>0</v>
      </c>
      <c r="DZ7" s="15">
        <f>IF(OR(DO7="",DR7=""),0,IF(DO7&lt;기준일시_입력!$J$15,기준일시_입력!$J$15,DO7))</f>
        <v>0</v>
      </c>
      <c r="EA7" s="15">
        <f t="shared" si="164"/>
        <v>0</v>
      </c>
      <c r="EB7" s="15">
        <f>IFERROR(IF(AND(DZ7&lt;SMALL(기준일시_입력!$J$21:$J$39,EB$5),EA7&gt;SMALL(기준일시_입력!$N$21:$N$39,EB$5)),INDEX(기준일시_입력!$AJ$21:$AJ$39,EB$5*2-1),IF(AND(DZ7&gt;=SMALL(기준일시_입력!$J$21:$J$39,EB$5),DZ7&lt;SMALL(기준일시_입력!$N$21:$N$39,EB$5)),SMALL(기준일시_입력!$N$21:$N$39,EB$5)-DZ7,0)),0)</f>
        <v>0</v>
      </c>
      <c r="EC7" s="15">
        <f>IFERROR(IF(AND(DZ7&lt;SMALL(기준일시_입력!$J$21:$J$39,EC$5),EA7&gt;SMALL(기준일시_입력!$N$21:$N$39,EC$5)),INDEX(기준일시_입력!$AJ$21:$AJ$39,EC$5*2-1),IF(AND(DZ7&gt;=SMALL(기준일시_입력!$J$21:$J$39,EC$5),DZ7&lt;SMALL(기준일시_입력!$N$21:$N$39,EC$5)),SMALL(기준일시_입력!$N$21:$N$39,EC$5)-DZ7,0)),0)</f>
        <v>0</v>
      </c>
      <c r="ED7" s="15">
        <f>IFERROR(IF(AND(DZ7&lt;SMALL(기준일시_입력!$J$21:$J$39,ED$5),EA7&gt;SMALL(기준일시_입력!$N$21:$N$39,ED$5)),INDEX(기준일시_입력!$AJ$21:$AJ$39,ED$5*2-1),IF(AND(DZ7&gt;=SMALL(기준일시_입력!$J$21:$J$39,ED$5),DZ7&lt;SMALL(기준일시_입력!$N$21:$N$39,ED$5)),SMALL(기준일시_입력!$N$21:$N$39,ED$5)-DZ7,0)),0)</f>
        <v>0</v>
      </c>
      <c r="EE7" s="15">
        <f>IFERROR(IF(AND(DZ7&lt;SMALL(기준일시_입력!$J$21:$J$39,EE$5),EA7&gt;SMALL(기준일시_입력!$N$21:$N$39,EE$5)),INDEX(기준일시_입력!$AJ$21:$AJ$39,EE$5*2-1),IF(AND(DZ7&gt;=SMALL(기준일시_입력!$J$21:$J$39,EE$5),DZ7&lt;SMALL(기준일시_입력!$N$21:$N$39,EE$5)),SMALL(기준일시_입력!$N$21:$N$39,EE$5)-DZ7,0)),0)</f>
        <v>0</v>
      </c>
      <c r="EF7" s="15">
        <f>IFERROR(IF(AND(DZ7&lt;SMALL(기준일시_입력!$J$21:$J$39,EF$5),EA7&gt;SMALL(기준일시_입력!$N$21:$N$39,EF$5)),INDEX(기준일시_입력!$AJ$21:$AJ$39,EF$5*2-1),IF(AND(DZ7&gt;=SMALL(기준일시_입력!$J$21:$J$39,EF$5),DZ7&lt;SMALL(기준일시_입력!$N$21:$N$39,EF$5)),SMALL(기준일시_입력!$N$21:$N$39,EF$5)-DZ7,0)),0)</f>
        <v>0</v>
      </c>
      <c r="EG7" s="15">
        <f>IFERROR(IF(AND(DZ7&lt;SMALL(기준일시_입력!$J$21:$J$39,EG$5),EA7&gt;SMALL(기준일시_입력!$N$21:$N$39,EG$5)),INDEX(기준일시_입력!$AJ$21:$AJ$39,EG$5*2-1),IF(AND(DZ7&gt;=SMALL(기준일시_입력!$J$21:$J$39,EG$5),DZ7&lt;SMALL(기준일시_입력!$N$21:$N$39,EG$5)),SMALL(기준일시_입력!$N$21:$N$39,EG$5)-DZ7,0)),0)</f>
        <v>0</v>
      </c>
      <c r="EH7" s="15">
        <f>IFERROR(IF(AND(DZ7&lt;SMALL(기준일시_입력!$J$21:$J$39,EH$5),EA7&gt;SMALL(기준일시_입력!$N$21:$N$39,EH$5)),INDEX(기준일시_입력!$AJ$21:$AJ$39,EH$5*2-1),IF(AND(DZ7&gt;=SMALL(기준일시_입력!$J$21:$J$39,EH$5),DZ7&lt;SMALL(기준일시_입력!$N$21:$N$39,EH$5)),SMALL(기준일시_입력!$N$21:$N$39,EH$5)-DZ7,0)),0)</f>
        <v>0</v>
      </c>
      <c r="EI7" s="15">
        <f>IFERROR(IF(AND(DZ7&lt;SMALL(기준일시_입력!$J$21:$J$39,EI$5),EA7&gt;SMALL(기준일시_입력!$N$21:$N$39,EI$5)),INDEX(기준일시_입력!$AJ$21:$AJ$39,EI$5*2-1),IF(AND(DZ7&gt;=SMALL(기준일시_입력!$J$21:$J$39,EI$5),DZ7&lt;SMALL(기준일시_입력!$N$21:$N$39,EI$5)),SMALL(기준일시_입력!$N$21:$N$39,EI$5)-DZ7,0)),0)</f>
        <v>0</v>
      </c>
      <c r="EJ7" s="15">
        <f>IFERROR(IF(AND(DZ7&lt;SMALL(기준일시_입력!$J$21:$J$39,EJ$5),EA7&gt;SMALL(기준일시_입력!$N$21:$N$39,EJ$5)),INDEX(기준일시_입력!$AJ$21:$AJ$39,EJ$5*2-1),IF(AND(DZ7&gt;=SMALL(기준일시_입력!$J$21:$J$39,EJ$5),DZ7&lt;SMALL(기준일시_입력!$N$21:$N$39,EJ$5)),SMALL(기준일시_입력!$N$21:$N$39,EJ$5)-DZ7,0)),0)</f>
        <v>0</v>
      </c>
      <c r="EK7" s="15">
        <f>IFERROR(IF(AND(DZ7&lt;SMALL(기준일시_입력!$J$21:$J$39,EK$5),EA7&gt;SMALL(기준일시_입력!$N$21:$N$39,EK$5)),INDEX(기준일시_입력!$AJ$21:$AJ$39,EK$5*2-1),IF(AND(DZ7&gt;=SMALL(기준일시_입력!$J$21:$J$39,EK$5),DZ7&lt;SMALL(기준일시_입력!$N$21:$N$39,EK$5)),SMALL(기준일시_입력!$N$21:$N$39,EK$5)-DZ7,0)),0)</f>
        <v>0</v>
      </c>
      <c r="EL7" s="6"/>
      <c r="EM7" s="180" t="str">
        <f t="shared" si="165"/>
        <v>2일</v>
      </c>
      <c r="EN7" s="180"/>
      <c r="EO7" s="5" t="str">
        <f t="shared" si="166"/>
        <v>화</v>
      </c>
      <c r="EP7" s="67" t="str">
        <f t="shared" si="159"/>
        <v/>
      </c>
      <c r="EQ7" s="184"/>
      <c r="ER7" s="184"/>
      <c r="ES7" s="184"/>
      <c r="ET7" s="184"/>
      <c r="EU7" s="184"/>
      <c r="EV7" s="184"/>
      <c r="EW7" s="176"/>
      <c r="EX7" s="177"/>
      <c r="EY7" s="129" t="str">
        <f>IF($B7="","",IF(AND(EO$3&lt;&gt;"",$B7-기준일시_입력!$AO$7&lt;=0,EQ7="",ET7="",EW7=""),"X",IF(EW7="연차","☆",IF(EW7="월차","★",IF(EW7="병가","♨",IF(EW7="출장","◎",IF(EW7="교육","■",IF(AND(EW7="",EQ7&lt;=기준일시_입력!$J$15,ET7&gt;=기준일시_입력!$N$15),"○",IF(AND(EW7="",EQ7&lt;&gt;"",EQ7&gt;기준일시_입력!$J$15),"▼",IF(AND(EW7="",ET7&lt;&gt;"",ET7&lt;기준일시_입력!$N$15),"△",""))))))))))</f>
        <v/>
      </c>
      <c r="EZ7" s="15">
        <f>IFERROR(IF(OR(EQ7="",ET7=""),0,IF(AND(FB7&lt;기준일시_입력!$J$17,FC7&gt;기준일시_입력!$N$17),기준일시_입력!$N$17-기준일시_입력!$J$17,IF(AND(FB7&gt;=기준일시_입력!$J$17,FC7&gt;기준일시_입력!$N$17),기준일시_입력!$N$17-FB7,IF(FC7&lt;기준일시_입력!$J$17,0,IF(AND(FB7&lt;기준일시_입력!$J$17,FC7&lt;=기준일시_입력!$N$17),FC7-기준일시_입력!$J$17,IF(AND(FB7&gt;=기준일시_입력!$J$17,FC7&lt;=기준일시_입력!$N$17),FC7-FB7,0)))))),0)</f>
        <v>0</v>
      </c>
      <c r="FA7" s="15">
        <f>FC7-FB7-SUM(FD7:FM7)</f>
        <v>0</v>
      </c>
      <c r="FB7" s="15">
        <f>IF(OR(EQ7="",ET7=""),0,IF(EQ7&lt;기준일시_입력!$J$15,기준일시_입력!$J$15,EQ7))</f>
        <v>0</v>
      </c>
      <c r="FC7" s="15">
        <f t="shared" si="168"/>
        <v>0</v>
      </c>
      <c r="FD7" s="15">
        <f>IFERROR(IF(AND(FB7&lt;SMALL(기준일시_입력!$J$21:$J$39,FD$5),FC7&gt;SMALL(기준일시_입력!$N$21:$N$39,FD$5)),INDEX(기준일시_입력!$AJ$21:$AJ$39,FD$5*2-1),IF(AND(FB7&gt;=SMALL(기준일시_입력!$J$21:$J$39,FD$5),FB7&lt;SMALL(기준일시_입력!$N$21:$N$39,FD$5)),SMALL(기준일시_입력!$N$21:$N$39,FD$5)-FB7,0)),0)</f>
        <v>0</v>
      </c>
      <c r="FE7" s="15">
        <f>IFERROR(IF(AND(FB7&lt;SMALL(기준일시_입력!$J$21:$J$39,FE$5),FC7&gt;SMALL(기준일시_입력!$N$21:$N$39,FE$5)),INDEX(기준일시_입력!$AJ$21:$AJ$39,FE$5*2-1),IF(AND(FB7&gt;=SMALL(기준일시_입력!$J$21:$J$39,FE$5),FB7&lt;SMALL(기준일시_입력!$N$21:$N$39,FE$5)),SMALL(기준일시_입력!$N$21:$N$39,FE$5)-FB7,0)),0)</f>
        <v>0</v>
      </c>
      <c r="FF7" s="15">
        <f>IFERROR(IF(AND(FB7&lt;SMALL(기준일시_입력!$J$21:$J$39,FF$5),FC7&gt;SMALL(기준일시_입력!$N$21:$N$39,FF$5)),INDEX(기준일시_입력!$AJ$21:$AJ$39,FF$5*2-1),IF(AND(FB7&gt;=SMALL(기준일시_입력!$J$21:$J$39,FF$5),FB7&lt;SMALL(기준일시_입력!$N$21:$N$39,FF$5)),SMALL(기준일시_입력!$N$21:$N$39,FF$5)-FB7,0)),0)</f>
        <v>0</v>
      </c>
      <c r="FG7" s="15">
        <f>IFERROR(IF(AND(FB7&lt;SMALL(기준일시_입력!$J$21:$J$39,FG$5),FC7&gt;SMALL(기준일시_입력!$N$21:$N$39,FG$5)),INDEX(기준일시_입력!$AJ$21:$AJ$39,FG$5*2-1),IF(AND(FB7&gt;=SMALL(기준일시_입력!$J$21:$J$39,FG$5),FB7&lt;SMALL(기준일시_입력!$N$21:$N$39,FG$5)),SMALL(기준일시_입력!$N$21:$N$39,FG$5)-FB7,0)),0)</f>
        <v>0</v>
      </c>
      <c r="FH7" s="15">
        <f>IFERROR(IF(AND(FB7&lt;SMALL(기준일시_입력!$J$21:$J$39,FH$5),FC7&gt;SMALL(기준일시_입력!$N$21:$N$39,FH$5)),INDEX(기준일시_입력!$AJ$21:$AJ$39,FH$5*2-1),IF(AND(FB7&gt;=SMALL(기준일시_입력!$J$21:$J$39,FH$5),FB7&lt;SMALL(기준일시_입력!$N$21:$N$39,FH$5)),SMALL(기준일시_입력!$N$21:$N$39,FH$5)-FB7,0)),0)</f>
        <v>0</v>
      </c>
      <c r="FI7" s="15">
        <f>IFERROR(IF(AND(FB7&lt;SMALL(기준일시_입력!$J$21:$J$39,FI$5),FC7&gt;SMALL(기준일시_입력!$N$21:$N$39,FI$5)),INDEX(기준일시_입력!$AJ$21:$AJ$39,FI$5*2-1),IF(AND(FB7&gt;=SMALL(기준일시_입력!$J$21:$J$39,FI$5),FB7&lt;SMALL(기준일시_입력!$N$21:$N$39,FI$5)),SMALL(기준일시_입력!$N$21:$N$39,FI$5)-FB7,0)),0)</f>
        <v>0</v>
      </c>
      <c r="FJ7" s="15">
        <f>IFERROR(IF(AND(FB7&lt;SMALL(기준일시_입력!$J$21:$J$39,FJ$5),FC7&gt;SMALL(기준일시_입력!$N$21:$N$39,FJ$5)),INDEX(기준일시_입력!$AJ$21:$AJ$39,FJ$5*2-1),IF(AND(FB7&gt;=SMALL(기준일시_입력!$J$21:$J$39,FJ$5),FB7&lt;SMALL(기준일시_입력!$N$21:$N$39,FJ$5)),SMALL(기준일시_입력!$N$21:$N$39,FJ$5)-FB7,0)),0)</f>
        <v>0</v>
      </c>
      <c r="FK7" s="15">
        <f>IFERROR(IF(AND(FB7&lt;SMALL(기준일시_입력!$J$21:$J$39,FK$5),FC7&gt;SMALL(기준일시_입력!$N$21:$N$39,FK$5)),INDEX(기준일시_입력!$AJ$21:$AJ$39,FK$5*2-1),IF(AND(FB7&gt;=SMALL(기준일시_입력!$J$21:$J$39,FK$5),FB7&lt;SMALL(기준일시_입력!$N$21:$N$39,FK$5)),SMALL(기준일시_입력!$N$21:$N$39,FK$5)-FB7,0)),0)</f>
        <v>0</v>
      </c>
      <c r="FL7" s="15">
        <f>IFERROR(IF(AND(FB7&lt;SMALL(기준일시_입력!$J$21:$J$39,FL$5),FC7&gt;SMALL(기준일시_입력!$N$21:$N$39,FL$5)),INDEX(기준일시_입력!$AJ$21:$AJ$39,FL$5*2-1),IF(AND(FB7&gt;=SMALL(기준일시_입력!$J$21:$J$39,FL$5),FB7&lt;SMALL(기준일시_입력!$N$21:$N$39,FL$5)),SMALL(기준일시_입력!$N$21:$N$39,FL$5)-FB7,0)),0)</f>
        <v>0</v>
      </c>
      <c r="FM7" s="15">
        <f>IFERROR(IF(AND(FB7&lt;SMALL(기준일시_입력!$J$21:$J$39,FM$5),FC7&gt;SMALL(기준일시_입력!$N$21:$N$39,FM$5)),INDEX(기준일시_입력!$AJ$21:$AJ$39,FM$5*2-1),IF(AND(FB7&gt;=SMALL(기준일시_입력!$J$21:$J$39,FM$5),FB7&lt;SMALL(기준일시_입력!$N$21:$N$39,FM$5)),SMALL(기준일시_입력!$N$21:$N$39,FM$5)-FB7,0)),0)</f>
        <v>0</v>
      </c>
      <c r="FN7" s="6"/>
      <c r="FO7" s="180" t="str">
        <f t="shared" si="169"/>
        <v>2일</v>
      </c>
      <c r="FP7" s="180"/>
      <c r="FQ7" s="124" t="str">
        <f t="shared" si="170"/>
        <v>화</v>
      </c>
      <c r="FR7" s="133" t="str">
        <f t="shared" si="171"/>
        <v/>
      </c>
      <c r="FS7" s="184"/>
      <c r="FT7" s="184"/>
      <c r="FU7" s="184"/>
      <c r="FV7" s="184"/>
      <c r="FW7" s="184"/>
      <c r="FX7" s="184"/>
      <c r="FY7" s="176"/>
      <c r="FZ7" s="177"/>
      <c r="GA7" s="129" t="str">
        <f>IF($B7="","",IF(AND(FQ$3&lt;&gt;"",$B7-기준일시_입력!$AO$7&lt;=0,FS7="",FV7="",FY7=""),"X",IF(FY7="연차","☆",IF(FY7="월차","★",IF(FY7="병가","♨",IF(FY7="출장","◎",IF(FY7="교육","■",IF(AND(FY7="",FS7&lt;=기준일시_입력!$J$15,FV7&gt;=기준일시_입력!$N$15),"○",IF(AND(FY7="",FS7&lt;&gt;"",FS7&gt;기준일시_입력!$J$15),"▼",IF(AND(FY7="",FV7&lt;&gt;"",FV7&lt;기준일시_입력!$N$15),"△",""))))))))))</f>
        <v/>
      </c>
      <c r="GB7" s="128">
        <f>IFERROR(IF(OR(FS7="",FV7=""),0,IF(AND(GD7&lt;기준일시_입력!$J$17,GE7&gt;기준일시_입력!$N$17),기준일시_입력!$N$17-기준일시_입력!$J$17,IF(AND(GD7&gt;=기준일시_입력!$J$17,GE7&gt;기준일시_입력!$N$17),기준일시_입력!$N$17-GD7,IF(GE7&lt;기준일시_입력!$J$17,0,IF(AND(GD7&lt;기준일시_입력!$J$17,GE7&lt;=기준일시_입력!$N$17),GE7-기준일시_입력!$J$17,IF(AND(GD7&gt;=기준일시_입력!$J$17,GE7&lt;=기준일시_입력!$N$17),GE7-GD7,0)))))),0)</f>
        <v>0</v>
      </c>
      <c r="GC7" s="128">
        <f t="shared" si="172"/>
        <v>0</v>
      </c>
      <c r="GD7" s="128">
        <f>IF(OR(FS7="",FV7=""),0,IF(FS7&lt;기준일시_입력!$J$15,기준일시_입력!$J$15,FS7))</f>
        <v>0</v>
      </c>
      <c r="GE7" s="128">
        <f t="shared" si="173"/>
        <v>0</v>
      </c>
      <c r="GF7" s="128">
        <f>IFERROR(IF(AND(GD7&lt;SMALL(기준일시_입력!$J$21:$J$39,GF$5),GE7&gt;SMALL(기준일시_입력!$N$21:$N$39,GF$5)),INDEX(기준일시_입력!$AJ$21:$AJ$39,GF$5*2-1),IF(AND(GD7&gt;=SMALL(기준일시_입력!$J$21:$J$39,GF$5),GD7&lt;SMALL(기준일시_입력!$N$21:$N$39,GF$5)),SMALL(기준일시_입력!$N$21:$N$39,GF$5)-GD7,0)),0)</f>
        <v>0</v>
      </c>
      <c r="GG7" s="128">
        <f>IFERROR(IF(AND(GD7&lt;SMALL(기준일시_입력!$J$21:$J$39,GG$5),GE7&gt;SMALL(기준일시_입력!$N$21:$N$39,GG$5)),INDEX(기준일시_입력!$AJ$21:$AJ$39,GG$5*2-1),IF(AND(GD7&gt;=SMALL(기준일시_입력!$J$21:$J$39,GG$5),GD7&lt;SMALL(기준일시_입력!$N$21:$N$39,GG$5)),SMALL(기준일시_입력!$N$21:$N$39,GG$5)-GD7,0)),0)</f>
        <v>0</v>
      </c>
      <c r="GH7" s="128">
        <f>IFERROR(IF(AND(GD7&lt;SMALL(기준일시_입력!$J$21:$J$39,GH$5),GE7&gt;SMALL(기준일시_입력!$N$21:$N$39,GH$5)),INDEX(기준일시_입력!$AJ$21:$AJ$39,GH$5*2-1),IF(AND(GD7&gt;=SMALL(기준일시_입력!$J$21:$J$39,GH$5),GD7&lt;SMALL(기준일시_입력!$N$21:$N$39,GH$5)),SMALL(기준일시_입력!$N$21:$N$39,GH$5)-GD7,0)),0)</f>
        <v>0</v>
      </c>
      <c r="GI7" s="128">
        <f>IFERROR(IF(AND(GD7&lt;SMALL(기준일시_입력!$J$21:$J$39,GI$5),GE7&gt;SMALL(기준일시_입력!$N$21:$N$39,GI$5)),INDEX(기준일시_입력!$AJ$21:$AJ$39,GI$5*2-1),IF(AND(GD7&gt;=SMALL(기준일시_입력!$J$21:$J$39,GI$5),GD7&lt;SMALL(기준일시_입력!$N$21:$N$39,GI$5)),SMALL(기준일시_입력!$N$21:$N$39,GI$5)-GD7,0)),0)</f>
        <v>0</v>
      </c>
      <c r="GJ7" s="128">
        <f>IFERROR(IF(AND(GD7&lt;SMALL(기준일시_입력!$J$21:$J$39,GJ$5),GE7&gt;SMALL(기준일시_입력!$N$21:$N$39,GJ$5)),INDEX(기준일시_입력!$AJ$21:$AJ$39,GJ$5*2-1),IF(AND(GD7&gt;=SMALL(기준일시_입력!$J$21:$J$39,GJ$5),GD7&lt;SMALL(기준일시_입력!$N$21:$N$39,GJ$5)),SMALL(기준일시_입력!$N$21:$N$39,GJ$5)-GD7,0)),0)</f>
        <v>0</v>
      </c>
      <c r="GK7" s="128">
        <f>IFERROR(IF(AND(GD7&lt;SMALL(기준일시_입력!$J$21:$J$39,GK$5),GE7&gt;SMALL(기준일시_입력!$N$21:$N$39,GK$5)),INDEX(기준일시_입력!$AJ$21:$AJ$39,GK$5*2-1),IF(AND(GD7&gt;=SMALL(기준일시_입력!$J$21:$J$39,GK$5),GD7&lt;SMALL(기준일시_입력!$N$21:$N$39,GK$5)),SMALL(기준일시_입력!$N$21:$N$39,GK$5)-GD7,0)),0)</f>
        <v>0</v>
      </c>
      <c r="GL7" s="128">
        <f>IFERROR(IF(AND(GD7&lt;SMALL(기준일시_입력!$J$21:$J$39,GL$5),GE7&gt;SMALL(기준일시_입력!$N$21:$N$39,GL$5)),INDEX(기준일시_입력!$AJ$21:$AJ$39,GL$5*2-1),IF(AND(GD7&gt;=SMALL(기준일시_입력!$J$21:$J$39,GL$5),GD7&lt;SMALL(기준일시_입력!$N$21:$N$39,GL$5)),SMALL(기준일시_입력!$N$21:$N$39,GL$5)-GD7,0)),0)</f>
        <v>0</v>
      </c>
      <c r="GM7" s="128">
        <f>IFERROR(IF(AND(GD7&lt;SMALL(기준일시_입력!$J$21:$J$39,GM$5),GE7&gt;SMALL(기준일시_입력!$N$21:$N$39,GM$5)),INDEX(기준일시_입력!$AJ$21:$AJ$39,GM$5*2-1),IF(AND(GD7&gt;=SMALL(기준일시_입력!$J$21:$J$39,GM$5),GD7&lt;SMALL(기준일시_입력!$N$21:$N$39,GM$5)),SMALL(기준일시_입력!$N$21:$N$39,GM$5)-GD7,0)),0)</f>
        <v>0</v>
      </c>
      <c r="GN7" s="128">
        <f>IFERROR(IF(AND(GD7&lt;SMALL(기준일시_입력!$J$21:$J$39,GN$5),GE7&gt;SMALL(기준일시_입력!$N$21:$N$39,GN$5)),INDEX(기준일시_입력!$AJ$21:$AJ$39,GN$5*2-1),IF(AND(GD7&gt;=SMALL(기준일시_입력!$J$21:$J$39,GN$5),GD7&lt;SMALL(기준일시_입력!$N$21:$N$39,GN$5)),SMALL(기준일시_입력!$N$21:$N$39,GN$5)-GD7,0)),0)</f>
        <v>0</v>
      </c>
      <c r="GO7" s="128">
        <f>IFERROR(IF(AND(GD7&lt;SMALL(기준일시_입력!$J$21:$J$39,GO$5),GE7&gt;SMALL(기준일시_입력!$N$21:$N$39,GO$5)),INDEX(기준일시_입력!$AJ$21:$AJ$39,GO$5*2-1),IF(AND(GD7&gt;=SMALL(기준일시_입력!$J$21:$J$39,GO$5),GD7&lt;SMALL(기준일시_입력!$N$21:$N$39,GO$5)),SMALL(기준일시_입력!$N$21:$N$39,GO$5)-GD7,0)),0)</f>
        <v>0</v>
      </c>
      <c r="GP7" s="125"/>
      <c r="GQ7" s="180" t="str">
        <f t="shared" si="174"/>
        <v>2일</v>
      </c>
      <c r="GR7" s="180"/>
      <c r="GS7" s="124" t="str">
        <f t="shared" si="175"/>
        <v>화</v>
      </c>
      <c r="GT7" s="133" t="str">
        <f t="shared" si="171"/>
        <v/>
      </c>
      <c r="GU7" s="184"/>
      <c r="GV7" s="184"/>
      <c r="GW7" s="184"/>
      <c r="GX7" s="184"/>
      <c r="GY7" s="184"/>
      <c r="GZ7" s="184"/>
      <c r="HA7" s="176"/>
      <c r="HB7" s="177"/>
      <c r="HC7" s="129" t="str">
        <f>IF($B7="","",IF(AND(GS$3&lt;&gt;"",$B7-기준일시_입력!$AO$7&lt;=0,GU7="",GX7="",HA7=""),"X",IF(HA7="연차","☆",IF(HA7="월차","★",IF(HA7="병가","♨",IF(HA7="출장","◎",IF(HA7="교육","■",IF(AND(HA7="",GU7&lt;=기준일시_입력!$J$15,GX7&gt;=기준일시_입력!$N$15),"○",IF(AND(HA7="",GU7&lt;&gt;"",GU7&gt;기준일시_입력!$J$15),"▼",IF(AND(HA7="",GX7&lt;&gt;"",GX7&lt;기준일시_입력!$N$15),"△",""))))))))))</f>
        <v/>
      </c>
      <c r="HD7" s="128">
        <f>IFERROR(IF(OR(GU7="",GX7=""),0,IF(AND(HF7&lt;기준일시_입력!$J$17,HG7&gt;기준일시_입력!$N$17),기준일시_입력!$N$17-기준일시_입력!$J$17,IF(AND(HF7&gt;=기준일시_입력!$J$17,HG7&gt;기준일시_입력!$N$17),기준일시_입력!$N$17-HF7,IF(HG7&lt;기준일시_입력!$J$17,0,IF(AND(HF7&lt;기준일시_입력!$J$17,HG7&lt;=기준일시_입력!$N$17),HG7-기준일시_입력!$J$17,IF(AND(HF7&gt;=기준일시_입력!$J$17,HG7&lt;=기준일시_입력!$N$17),HG7-HF7,0)))))),0)</f>
        <v>0</v>
      </c>
      <c r="HE7" s="128">
        <f t="shared" si="177"/>
        <v>0</v>
      </c>
      <c r="HF7" s="128">
        <f>IF(OR(GU7="",GX7=""),0,IF(GU7&lt;기준일시_입력!$J$15,기준일시_입력!$J$15,GU7))</f>
        <v>0</v>
      </c>
      <c r="HG7" s="128">
        <f t="shared" si="178"/>
        <v>0</v>
      </c>
      <c r="HH7" s="128">
        <f>IFERROR(IF(AND(HF7&lt;SMALL(기준일시_입력!$J$21:$J$39,HH$5),HG7&gt;SMALL(기준일시_입력!$N$21:$N$39,HH$5)),INDEX(기준일시_입력!$AJ$21:$AJ$39,HH$5*2-1),IF(AND(HF7&gt;=SMALL(기준일시_입력!$J$21:$J$39,HH$5),HF7&lt;SMALL(기준일시_입력!$N$21:$N$39,HH$5)),SMALL(기준일시_입력!$N$21:$N$39,HH$5)-HF7,0)),0)</f>
        <v>0</v>
      </c>
      <c r="HI7" s="128">
        <f>IFERROR(IF(AND(HF7&lt;SMALL(기준일시_입력!$J$21:$J$39,HI$5),HG7&gt;SMALL(기준일시_입력!$N$21:$N$39,HI$5)),INDEX(기준일시_입력!$AJ$21:$AJ$39,HI$5*2-1),IF(AND(HF7&gt;=SMALL(기준일시_입력!$J$21:$J$39,HI$5),HF7&lt;SMALL(기준일시_입력!$N$21:$N$39,HI$5)),SMALL(기준일시_입력!$N$21:$N$39,HI$5)-HF7,0)),0)</f>
        <v>0</v>
      </c>
      <c r="HJ7" s="128">
        <f>IFERROR(IF(AND(HF7&lt;SMALL(기준일시_입력!$J$21:$J$39,HJ$5),HG7&gt;SMALL(기준일시_입력!$N$21:$N$39,HJ$5)),INDEX(기준일시_입력!$AJ$21:$AJ$39,HJ$5*2-1),IF(AND(HF7&gt;=SMALL(기준일시_입력!$J$21:$J$39,HJ$5),HF7&lt;SMALL(기준일시_입력!$N$21:$N$39,HJ$5)),SMALL(기준일시_입력!$N$21:$N$39,HJ$5)-HF7,0)),0)</f>
        <v>0</v>
      </c>
      <c r="HK7" s="128">
        <f>IFERROR(IF(AND(HF7&lt;SMALL(기준일시_입력!$J$21:$J$39,HK$5),HG7&gt;SMALL(기준일시_입력!$N$21:$N$39,HK$5)),INDEX(기준일시_입력!$AJ$21:$AJ$39,HK$5*2-1),IF(AND(HF7&gt;=SMALL(기준일시_입력!$J$21:$J$39,HK$5),HF7&lt;SMALL(기준일시_입력!$N$21:$N$39,HK$5)),SMALL(기준일시_입력!$N$21:$N$39,HK$5)-HF7,0)),0)</f>
        <v>0</v>
      </c>
      <c r="HL7" s="128">
        <f>IFERROR(IF(AND(HF7&lt;SMALL(기준일시_입력!$J$21:$J$39,HL$5),HG7&gt;SMALL(기준일시_입력!$N$21:$N$39,HL$5)),INDEX(기준일시_입력!$AJ$21:$AJ$39,HL$5*2-1),IF(AND(HF7&gt;=SMALL(기준일시_입력!$J$21:$J$39,HL$5),HF7&lt;SMALL(기준일시_입력!$N$21:$N$39,HL$5)),SMALL(기준일시_입력!$N$21:$N$39,HL$5)-HF7,0)),0)</f>
        <v>0</v>
      </c>
      <c r="HM7" s="128">
        <f>IFERROR(IF(AND(HF7&lt;SMALL(기준일시_입력!$J$21:$J$39,HM$5),HG7&gt;SMALL(기준일시_입력!$N$21:$N$39,HM$5)),INDEX(기준일시_입력!$AJ$21:$AJ$39,HM$5*2-1),IF(AND(HF7&gt;=SMALL(기준일시_입력!$J$21:$J$39,HM$5),HF7&lt;SMALL(기준일시_입력!$N$21:$N$39,HM$5)),SMALL(기준일시_입력!$N$21:$N$39,HM$5)-HF7,0)),0)</f>
        <v>0</v>
      </c>
      <c r="HN7" s="128">
        <f>IFERROR(IF(AND(HF7&lt;SMALL(기준일시_입력!$J$21:$J$39,HN$5),HG7&gt;SMALL(기준일시_입력!$N$21:$N$39,HN$5)),INDEX(기준일시_입력!$AJ$21:$AJ$39,HN$5*2-1),IF(AND(HF7&gt;=SMALL(기준일시_입력!$J$21:$J$39,HN$5),HF7&lt;SMALL(기준일시_입력!$N$21:$N$39,HN$5)),SMALL(기준일시_입력!$N$21:$N$39,HN$5)-HF7,0)),0)</f>
        <v>0</v>
      </c>
      <c r="HO7" s="128">
        <f>IFERROR(IF(AND(HF7&lt;SMALL(기준일시_입력!$J$21:$J$39,HO$5),HG7&gt;SMALL(기준일시_입력!$N$21:$N$39,HO$5)),INDEX(기준일시_입력!$AJ$21:$AJ$39,HO$5*2-1),IF(AND(HF7&gt;=SMALL(기준일시_입력!$J$21:$J$39,HO$5),HF7&lt;SMALL(기준일시_입력!$N$21:$N$39,HO$5)),SMALL(기준일시_입력!$N$21:$N$39,HO$5)-HF7,0)),0)</f>
        <v>0</v>
      </c>
      <c r="HP7" s="128">
        <f>IFERROR(IF(AND(HF7&lt;SMALL(기준일시_입력!$J$21:$J$39,HP$5),HG7&gt;SMALL(기준일시_입력!$N$21:$N$39,HP$5)),INDEX(기준일시_입력!$AJ$21:$AJ$39,HP$5*2-1),IF(AND(HF7&gt;=SMALL(기준일시_입력!$J$21:$J$39,HP$5),HF7&lt;SMALL(기준일시_입력!$N$21:$N$39,HP$5)),SMALL(기준일시_입력!$N$21:$N$39,HP$5)-HF7,0)),0)</f>
        <v>0</v>
      </c>
      <c r="HQ7" s="128">
        <f>IFERROR(IF(AND(HF7&lt;SMALL(기준일시_입력!$J$21:$J$39,HQ$5),HG7&gt;SMALL(기준일시_입력!$N$21:$N$39,HQ$5)),INDEX(기준일시_입력!$AJ$21:$AJ$39,HQ$5*2-1),IF(AND(HF7&gt;=SMALL(기준일시_입력!$J$21:$J$39,HQ$5),HF7&lt;SMALL(기준일시_입력!$N$21:$N$39,HQ$5)),SMALL(기준일시_입력!$N$21:$N$39,HQ$5)-HF7,0)),0)</f>
        <v>0</v>
      </c>
      <c r="HR7" s="125"/>
      <c r="HS7" s="180" t="str">
        <f t="shared" si="179"/>
        <v>2일</v>
      </c>
      <c r="HT7" s="180"/>
      <c r="HU7" s="124" t="str">
        <f t="shared" si="180"/>
        <v>화</v>
      </c>
      <c r="HV7" s="133" t="str">
        <f t="shared" si="171"/>
        <v/>
      </c>
      <c r="HW7" s="184"/>
      <c r="HX7" s="184"/>
      <c r="HY7" s="184"/>
      <c r="HZ7" s="184"/>
      <c r="IA7" s="184"/>
      <c r="IB7" s="184"/>
      <c r="IC7" s="176"/>
      <c r="ID7" s="177"/>
      <c r="IE7" s="129" t="str">
        <f>IF($B7="","",IF(AND(HU$3&lt;&gt;"",$B7-기준일시_입력!$AO$7&lt;=0,HW7="",HZ7="",IC7=""),"X",IF(IC7="연차","☆",IF(IC7="월차","★",IF(IC7="병가","♨",IF(IC7="출장","◎",IF(IC7="교육","■",IF(AND(IC7="",HW7&lt;=기준일시_입력!$J$15,HZ7&gt;=기준일시_입력!$N$15),"○",IF(AND(IC7="",HW7&lt;&gt;"",HW7&gt;기준일시_입력!$J$15),"▼",IF(AND(IC7="",HZ7&lt;&gt;"",HZ7&lt;기준일시_입력!$N$15),"△",""))))))))))</f>
        <v/>
      </c>
      <c r="IF7" s="128">
        <f>IFERROR(IF(OR(HW7="",HZ7=""),0,IF(AND(IH7&lt;기준일시_입력!$J$17,II7&gt;기준일시_입력!$N$17),기준일시_입력!$N$17-기준일시_입력!$J$17,IF(AND(IH7&gt;=기준일시_입력!$J$17,II7&gt;기준일시_입력!$N$17),기준일시_입력!$N$17-IH7,IF(II7&lt;기준일시_입력!$J$17,0,IF(AND(IH7&lt;기준일시_입력!$J$17,II7&lt;=기준일시_입력!$N$17),II7-기준일시_입력!$J$17,IF(AND(IH7&gt;=기준일시_입력!$J$17,II7&lt;=기준일시_입력!$N$17),II7-IH7,0)))))),0)</f>
        <v>0</v>
      </c>
      <c r="IG7" s="128">
        <f t="shared" si="182"/>
        <v>0</v>
      </c>
      <c r="IH7" s="128">
        <f>IF(OR(HW7="",HZ7=""),0,IF(HW7&lt;기준일시_입력!$J$15,기준일시_입력!$J$15,HW7))</f>
        <v>0</v>
      </c>
      <c r="II7" s="128">
        <f t="shared" si="183"/>
        <v>0</v>
      </c>
      <c r="IJ7" s="128">
        <f>IFERROR(IF(AND(IH7&lt;SMALL(기준일시_입력!$J$21:$J$39,IJ$5),II7&gt;SMALL(기준일시_입력!$N$21:$N$39,IJ$5)),INDEX(기준일시_입력!$AJ$21:$AJ$39,IJ$5*2-1),IF(AND(IH7&gt;=SMALL(기준일시_입력!$J$21:$J$39,IJ$5),IH7&lt;SMALL(기준일시_입력!$N$21:$N$39,IJ$5)),SMALL(기준일시_입력!$N$21:$N$39,IJ$5)-IH7,0)),0)</f>
        <v>0</v>
      </c>
      <c r="IK7" s="128">
        <f>IFERROR(IF(AND(IH7&lt;SMALL(기준일시_입력!$J$21:$J$39,IK$5),II7&gt;SMALL(기준일시_입력!$N$21:$N$39,IK$5)),INDEX(기준일시_입력!$AJ$21:$AJ$39,IK$5*2-1),IF(AND(IH7&gt;=SMALL(기준일시_입력!$J$21:$J$39,IK$5),IH7&lt;SMALL(기준일시_입력!$N$21:$N$39,IK$5)),SMALL(기준일시_입력!$N$21:$N$39,IK$5)-IH7,0)),0)</f>
        <v>0</v>
      </c>
      <c r="IL7" s="128">
        <f>IFERROR(IF(AND(IH7&lt;SMALL(기준일시_입력!$J$21:$J$39,IL$5),II7&gt;SMALL(기준일시_입력!$N$21:$N$39,IL$5)),INDEX(기준일시_입력!$AJ$21:$AJ$39,IL$5*2-1),IF(AND(IH7&gt;=SMALL(기준일시_입력!$J$21:$J$39,IL$5),IH7&lt;SMALL(기준일시_입력!$N$21:$N$39,IL$5)),SMALL(기준일시_입력!$N$21:$N$39,IL$5)-IH7,0)),0)</f>
        <v>0</v>
      </c>
      <c r="IM7" s="128">
        <f>IFERROR(IF(AND(IH7&lt;SMALL(기준일시_입력!$J$21:$J$39,IM$5),II7&gt;SMALL(기준일시_입력!$N$21:$N$39,IM$5)),INDEX(기준일시_입력!$AJ$21:$AJ$39,IM$5*2-1),IF(AND(IH7&gt;=SMALL(기준일시_입력!$J$21:$J$39,IM$5),IH7&lt;SMALL(기준일시_입력!$N$21:$N$39,IM$5)),SMALL(기준일시_입력!$N$21:$N$39,IM$5)-IH7,0)),0)</f>
        <v>0</v>
      </c>
      <c r="IN7" s="128">
        <f>IFERROR(IF(AND(IH7&lt;SMALL(기준일시_입력!$J$21:$J$39,IN$5),II7&gt;SMALL(기준일시_입력!$N$21:$N$39,IN$5)),INDEX(기준일시_입력!$AJ$21:$AJ$39,IN$5*2-1),IF(AND(IH7&gt;=SMALL(기준일시_입력!$J$21:$J$39,IN$5),IH7&lt;SMALL(기준일시_입력!$N$21:$N$39,IN$5)),SMALL(기준일시_입력!$N$21:$N$39,IN$5)-IH7,0)),0)</f>
        <v>0</v>
      </c>
      <c r="IO7" s="128">
        <f>IFERROR(IF(AND(IH7&lt;SMALL(기준일시_입력!$J$21:$J$39,IO$5),II7&gt;SMALL(기준일시_입력!$N$21:$N$39,IO$5)),INDEX(기준일시_입력!$AJ$21:$AJ$39,IO$5*2-1),IF(AND(IH7&gt;=SMALL(기준일시_입력!$J$21:$J$39,IO$5),IH7&lt;SMALL(기준일시_입력!$N$21:$N$39,IO$5)),SMALL(기준일시_입력!$N$21:$N$39,IO$5)-IH7,0)),0)</f>
        <v>0</v>
      </c>
      <c r="IP7" s="128">
        <f>IFERROR(IF(AND(IH7&lt;SMALL(기준일시_입력!$J$21:$J$39,IP$5),II7&gt;SMALL(기준일시_입력!$N$21:$N$39,IP$5)),INDEX(기준일시_입력!$AJ$21:$AJ$39,IP$5*2-1),IF(AND(IH7&gt;=SMALL(기준일시_입력!$J$21:$J$39,IP$5),IH7&lt;SMALL(기준일시_입력!$N$21:$N$39,IP$5)),SMALL(기준일시_입력!$N$21:$N$39,IP$5)-IH7,0)),0)</f>
        <v>0</v>
      </c>
      <c r="IQ7" s="128">
        <f>IFERROR(IF(AND(IH7&lt;SMALL(기준일시_입력!$J$21:$J$39,IQ$5),II7&gt;SMALL(기준일시_입력!$N$21:$N$39,IQ$5)),INDEX(기준일시_입력!$AJ$21:$AJ$39,IQ$5*2-1),IF(AND(IH7&gt;=SMALL(기준일시_입력!$J$21:$J$39,IQ$5),IH7&lt;SMALL(기준일시_입력!$N$21:$N$39,IQ$5)),SMALL(기준일시_입력!$N$21:$N$39,IQ$5)-IH7,0)),0)</f>
        <v>0</v>
      </c>
      <c r="IR7" s="128">
        <f>IFERROR(IF(AND(IH7&lt;SMALL(기준일시_입력!$J$21:$J$39,IR$5),II7&gt;SMALL(기준일시_입력!$N$21:$N$39,IR$5)),INDEX(기준일시_입력!$AJ$21:$AJ$39,IR$5*2-1),IF(AND(IH7&gt;=SMALL(기준일시_입력!$J$21:$J$39,IR$5),IH7&lt;SMALL(기준일시_입력!$N$21:$N$39,IR$5)),SMALL(기준일시_입력!$N$21:$N$39,IR$5)-IH7,0)),0)</f>
        <v>0</v>
      </c>
      <c r="IS7" s="128">
        <f>IFERROR(IF(AND(IH7&lt;SMALL(기준일시_입력!$J$21:$J$39,IS$5),II7&gt;SMALL(기준일시_입력!$N$21:$N$39,IS$5)),INDEX(기준일시_입력!$AJ$21:$AJ$39,IS$5*2-1),IF(AND(IH7&gt;=SMALL(기준일시_입력!$J$21:$J$39,IS$5),IH7&lt;SMALL(기준일시_입력!$N$21:$N$39,IS$5)),SMALL(기준일시_입력!$N$21:$N$39,IS$5)-IH7,0)),0)</f>
        <v>0</v>
      </c>
      <c r="IT7" s="125"/>
      <c r="IU7" s="180" t="str">
        <f t="shared" si="184"/>
        <v>2일</v>
      </c>
      <c r="IV7" s="180"/>
      <c r="IW7" s="124" t="str">
        <f t="shared" si="185"/>
        <v>화</v>
      </c>
      <c r="IX7" s="133" t="str">
        <f t="shared" si="186"/>
        <v/>
      </c>
      <c r="IY7" s="184"/>
      <c r="IZ7" s="184"/>
      <c r="JA7" s="184"/>
      <c r="JB7" s="184"/>
      <c r="JC7" s="184"/>
      <c r="JD7" s="184"/>
      <c r="JE7" s="176"/>
      <c r="JF7" s="177"/>
      <c r="JG7" s="129" t="str">
        <f>IF($B7="","",IF(AND(IW$3&lt;&gt;"",$B7-기준일시_입력!$AO$7&lt;=0,IY7="",JB7="",JE7=""),"X",IF(JE7="연차","☆",IF(JE7="월차","★",IF(JE7="병가","♨",IF(JE7="출장","◎",IF(JE7="교육","■",IF(AND(JE7="",IY7&lt;=기준일시_입력!$J$15,JB7&gt;=기준일시_입력!$N$15),"○",IF(AND(JE7="",IY7&lt;&gt;"",IY7&gt;기준일시_입력!$J$15),"▼",IF(AND(JE7="",JB7&lt;&gt;"",JB7&lt;기준일시_입력!$N$15),"△",""))))))))))</f>
        <v/>
      </c>
      <c r="JH7" s="128">
        <f>IFERROR(IF(OR(IY7="",JB7=""),0,IF(AND(JJ7&lt;기준일시_입력!$J$17,JK7&gt;기준일시_입력!$N$17),기준일시_입력!$N$17-기준일시_입력!$J$17,IF(AND(JJ7&gt;=기준일시_입력!$J$17,JK7&gt;기준일시_입력!$N$17),기준일시_입력!$N$17-JJ7,IF(JK7&lt;기준일시_입력!$J$17,0,IF(AND(JJ7&lt;기준일시_입력!$J$17,JK7&lt;=기준일시_입력!$N$17),JK7-기준일시_입력!$J$17,IF(AND(JJ7&gt;=기준일시_입력!$J$17,JK7&lt;=기준일시_입력!$N$17),JK7-JJ7,0)))))),0)</f>
        <v>0</v>
      </c>
      <c r="JI7" s="128">
        <f t="shared" si="187"/>
        <v>0</v>
      </c>
      <c r="JJ7" s="128">
        <f>IF(OR(IY7="",JB7=""),0,IF(IY7&lt;기준일시_입력!$J$15,기준일시_입력!$J$15,IY7))</f>
        <v>0</v>
      </c>
      <c r="JK7" s="128">
        <f t="shared" si="188"/>
        <v>0</v>
      </c>
      <c r="JL7" s="128">
        <f>IFERROR(IF(AND(JJ7&lt;SMALL(기준일시_입력!$J$21:$J$39,JL$5),JK7&gt;SMALL(기준일시_입력!$N$21:$N$39,JL$5)),INDEX(기준일시_입력!$AJ$21:$AJ$39,JL$5*2-1),IF(AND(JJ7&gt;=SMALL(기준일시_입력!$J$21:$J$39,JL$5),JJ7&lt;SMALL(기준일시_입력!$N$21:$N$39,JL$5)),SMALL(기준일시_입력!$N$21:$N$39,JL$5)-JJ7,0)),0)</f>
        <v>0</v>
      </c>
      <c r="JM7" s="128">
        <f>IFERROR(IF(AND(JJ7&lt;SMALL(기준일시_입력!$J$21:$J$39,JM$5),JK7&gt;SMALL(기준일시_입력!$N$21:$N$39,JM$5)),INDEX(기준일시_입력!$AJ$21:$AJ$39,JM$5*2-1),IF(AND(JJ7&gt;=SMALL(기준일시_입력!$J$21:$J$39,JM$5),JJ7&lt;SMALL(기준일시_입력!$N$21:$N$39,JM$5)),SMALL(기준일시_입력!$N$21:$N$39,JM$5)-JJ7,0)),0)</f>
        <v>0</v>
      </c>
      <c r="JN7" s="128">
        <f>IFERROR(IF(AND(JJ7&lt;SMALL(기준일시_입력!$J$21:$J$39,JN$5),JK7&gt;SMALL(기준일시_입력!$N$21:$N$39,JN$5)),INDEX(기준일시_입력!$AJ$21:$AJ$39,JN$5*2-1),IF(AND(JJ7&gt;=SMALL(기준일시_입력!$J$21:$J$39,JN$5),JJ7&lt;SMALL(기준일시_입력!$N$21:$N$39,JN$5)),SMALL(기준일시_입력!$N$21:$N$39,JN$5)-JJ7,0)),0)</f>
        <v>0</v>
      </c>
      <c r="JO7" s="128">
        <f>IFERROR(IF(AND(JJ7&lt;SMALL(기준일시_입력!$J$21:$J$39,JO$5),JK7&gt;SMALL(기준일시_입력!$N$21:$N$39,JO$5)),INDEX(기준일시_입력!$AJ$21:$AJ$39,JO$5*2-1),IF(AND(JJ7&gt;=SMALL(기준일시_입력!$J$21:$J$39,JO$5),JJ7&lt;SMALL(기준일시_입력!$N$21:$N$39,JO$5)),SMALL(기준일시_입력!$N$21:$N$39,JO$5)-JJ7,0)),0)</f>
        <v>0</v>
      </c>
      <c r="JP7" s="128">
        <f>IFERROR(IF(AND(JJ7&lt;SMALL(기준일시_입력!$J$21:$J$39,JP$5),JK7&gt;SMALL(기준일시_입력!$N$21:$N$39,JP$5)),INDEX(기준일시_입력!$AJ$21:$AJ$39,JP$5*2-1),IF(AND(JJ7&gt;=SMALL(기준일시_입력!$J$21:$J$39,JP$5),JJ7&lt;SMALL(기준일시_입력!$N$21:$N$39,JP$5)),SMALL(기준일시_입력!$N$21:$N$39,JP$5)-JJ7,0)),0)</f>
        <v>0</v>
      </c>
      <c r="JQ7" s="128">
        <f>IFERROR(IF(AND(JJ7&lt;SMALL(기준일시_입력!$J$21:$J$39,JQ$5),JK7&gt;SMALL(기준일시_입력!$N$21:$N$39,JQ$5)),INDEX(기준일시_입력!$AJ$21:$AJ$39,JQ$5*2-1),IF(AND(JJ7&gt;=SMALL(기준일시_입력!$J$21:$J$39,JQ$5),JJ7&lt;SMALL(기준일시_입력!$N$21:$N$39,JQ$5)),SMALL(기준일시_입력!$N$21:$N$39,JQ$5)-JJ7,0)),0)</f>
        <v>0</v>
      </c>
      <c r="JR7" s="128">
        <f>IFERROR(IF(AND(JJ7&lt;SMALL(기준일시_입력!$J$21:$J$39,JR$5),JK7&gt;SMALL(기준일시_입력!$N$21:$N$39,JR$5)),INDEX(기준일시_입력!$AJ$21:$AJ$39,JR$5*2-1),IF(AND(JJ7&gt;=SMALL(기준일시_입력!$J$21:$J$39,JR$5),JJ7&lt;SMALL(기준일시_입력!$N$21:$N$39,JR$5)),SMALL(기준일시_입력!$N$21:$N$39,JR$5)-JJ7,0)),0)</f>
        <v>0</v>
      </c>
      <c r="JS7" s="128">
        <f>IFERROR(IF(AND(JJ7&lt;SMALL(기준일시_입력!$J$21:$J$39,JS$5),JK7&gt;SMALL(기준일시_입력!$N$21:$N$39,JS$5)),INDEX(기준일시_입력!$AJ$21:$AJ$39,JS$5*2-1),IF(AND(JJ7&gt;=SMALL(기준일시_입력!$J$21:$J$39,JS$5),JJ7&lt;SMALL(기준일시_입력!$N$21:$N$39,JS$5)),SMALL(기준일시_입력!$N$21:$N$39,JS$5)-JJ7,0)),0)</f>
        <v>0</v>
      </c>
      <c r="JT7" s="128">
        <f>IFERROR(IF(AND(JJ7&lt;SMALL(기준일시_입력!$J$21:$J$39,JT$5),JK7&gt;SMALL(기준일시_입력!$N$21:$N$39,JT$5)),INDEX(기준일시_입력!$AJ$21:$AJ$39,JT$5*2-1),IF(AND(JJ7&gt;=SMALL(기준일시_입력!$J$21:$J$39,JT$5),JJ7&lt;SMALL(기준일시_입력!$N$21:$N$39,JT$5)),SMALL(기준일시_입력!$N$21:$N$39,JT$5)-JJ7,0)),0)</f>
        <v>0</v>
      </c>
      <c r="JU7" s="128">
        <f>IFERROR(IF(AND(JJ7&lt;SMALL(기준일시_입력!$J$21:$J$39,JU$5),JK7&gt;SMALL(기준일시_입력!$N$21:$N$39,JU$5)),INDEX(기준일시_입력!$AJ$21:$AJ$39,JU$5*2-1),IF(AND(JJ7&gt;=SMALL(기준일시_입력!$J$21:$J$39,JU$5),JJ7&lt;SMALL(기준일시_입력!$N$21:$N$39,JU$5)),SMALL(기준일시_입력!$N$21:$N$39,JU$5)-JJ7,0)),0)</f>
        <v>0</v>
      </c>
      <c r="JV7" s="125"/>
      <c r="JW7" s="180" t="str">
        <f t="shared" si="189"/>
        <v>2일</v>
      </c>
      <c r="JX7" s="180"/>
      <c r="JY7" s="124" t="str">
        <f t="shared" si="190"/>
        <v>화</v>
      </c>
      <c r="JZ7" s="133" t="str">
        <f t="shared" si="186"/>
        <v/>
      </c>
      <c r="KA7" s="184"/>
      <c r="KB7" s="184"/>
      <c r="KC7" s="184"/>
      <c r="KD7" s="184"/>
      <c r="KE7" s="184"/>
      <c r="KF7" s="184"/>
      <c r="KG7" s="176"/>
      <c r="KH7" s="177"/>
      <c r="KI7" s="129" t="str">
        <f>IF($B7="","",IF(AND(JY$3&lt;&gt;"",$B7-기준일시_입력!$AO$7&lt;=0,KA7="",KD7="",KG7=""),"X",IF(KG7="연차","☆",IF(KG7="월차","★",IF(KG7="병가","♨",IF(KG7="출장","◎",IF(KG7="교육","■",IF(AND(KG7="",KA7&lt;=기준일시_입력!$J$15,KD7&gt;=기준일시_입력!$N$15),"○",IF(AND(KG7="",KA7&lt;&gt;"",KA7&gt;기준일시_입력!$J$15),"▼",IF(AND(KG7="",KD7&lt;&gt;"",KD7&lt;기준일시_입력!$N$15),"△",""))))))))))</f>
        <v/>
      </c>
      <c r="KJ7" s="128">
        <f>IFERROR(IF(OR(KA7="",KD7=""),0,IF(AND(KL7&lt;기준일시_입력!$J$17,KM7&gt;기준일시_입력!$N$17),기준일시_입력!$N$17-기준일시_입력!$J$17,IF(AND(KL7&gt;=기준일시_입력!$J$17,KM7&gt;기준일시_입력!$N$17),기준일시_입력!$N$17-KL7,IF(KM7&lt;기준일시_입력!$J$17,0,IF(AND(KL7&lt;기준일시_입력!$J$17,KM7&lt;=기준일시_입력!$N$17),KM7-기준일시_입력!$J$17,IF(AND(KL7&gt;=기준일시_입력!$J$17,KM7&lt;=기준일시_입력!$N$17),KM7-KL7,0)))))),0)</f>
        <v>0</v>
      </c>
      <c r="KK7" s="128">
        <f t="shared" si="192"/>
        <v>0</v>
      </c>
      <c r="KL7" s="128">
        <f>IF(OR(KA7="",KD7=""),0,IF(KA7&lt;기준일시_입력!$J$15,기준일시_입력!$J$15,KA7))</f>
        <v>0</v>
      </c>
      <c r="KM7" s="128">
        <f t="shared" si="193"/>
        <v>0</v>
      </c>
      <c r="KN7" s="128">
        <f>IFERROR(IF(AND(KL7&lt;SMALL(기준일시_입력!$J$21:$J$39,KN$5),KM7&gt;SMALL(기준일시_입력!$N$21:$N$39,KN$5)),INDEX(기준일시_입력!$AJ$21:$AJ$39,KN$5*2-1),IF(AND(KL7&gt;=SMALL(기준일시_입력!$J$21:$J$39,KN$5),KL7&lt;SMALL(기준일시_입력!$N$21:$N$39,KN$5)),SMALL(기준일시_입력!$N$21:$N$39,KN$5)-KL7,0)),0)</f>
        <v>0</v>
      </c>
      <c r="KO7" s="128">
        <f>IFERROR(IF(AND(KL7&lt;SMALL(기준일시_입력!$J$21:$J$39,KO$5),KM7&gt;SMALL(기준일시_입력!$N$21:$N$39,KO$5)),INDEX(기준일시_입력!$AJ$21:$AJ$39,KO$5*2-1),IF(AND(KL7&gt;=SMALL(기준일시_입력!$J$21:$J$39,KO$5),KL7&lt;SMALL(기준일시_입력!$N$21:$N$39,KO$5)),SMALL(기준일시_입력!$N$21:$N$39,KO$5)-KL7,0)),0)</f>
        <v>0</v>
      </c>
      <c r="KP7" s="128">
        <f>IFERROR(IF(AND(KL7&lt;SMALL(기준일시_입력!$J$21:$J$39,KP$5),KM7&gt;SMALL(기준일시_입력!$N$21:$N$39,KP$5)),INDEX(기준일시_입력!$AJ$21:$AJ$39,KP$5*2-1),IF(AND(KL7&gt;=SMALL(기준일시_입력!$J$21:$J$39,KP$5),KL7&lt;SMALL(기준일시_입력!$N$21:$N$39,KP$5)),SMALL(기준일시_입력!$N$21:$N$39,KP$5)-KL7,0)),0)</f>
        <v>0</v>
      </c>
      <c r="KQ7" s="128">
        <f>IFERROR(IF(AND(KL7&lt;SMALL(기준일시_입력!$J$21:$J$39,KQ$5),KM7&gt;SMALL(기준일시_입력!$N$21:$N$39,KQ$5)),INDEX(기준일시_입력!$AJ$21:$AJ$39,KQ$5*2-1),IF(AND(KL7&gt;=SMALL(기준일시_입력!$J$21:$J$39,KQ$5),KL7&lt;SMALL(기준일시_입력!$N$21:$N$39,KQ$5)),SMALL(기준일시_입력!$N$21:$N$39,KQ$5)-KL7,0)),0)</f>
        <v>0</v>
      </c>
      <c r="KR7" s="128">
        <f>IFERROR(IF(AND(KL7&lt;SMALL(기준일시_입력!$J$21:$J$39,KR$5),KM7&gt;SMALL(기준일시_입력!$N$21:$N$39,KR$5)),INDEX(기준일시_입력!$AJ$21:$AJ$39,KR$5*2-1),IF(AND(KL7&gt;=SMALL(기준일시_입력!$J$21:$J$39,KR$5),KL7&lt;SMALL(기준일시_입력!$N$21:$N$39,KR$5)),SMALL(기준일시_입력!$N$21:$N$39,KR$5)-KL7,0)),0)</f>
        <v>0</v>
      </c>
      <c r="KS7" s="128">
        <f>IFERROR(IF(AND(KL7&lt;SMALL(기준일시_입력!$J$21:$J$39,KS$5),KM7&gt;SMALL(기준일시_입력!$N$21:$N$39,KS$5)),INDEX(기준일시_입력!$AJ$21:$AJ$39,KS$5*2-1),IF(AND(KL7&gt;=SMALL(기준일시_입력!$J$21:$J$39,KS$5),KL7&lt;SMALL(기준일시_입력!$N$21:$N$39,KS$5)),SMALL(기준일시_입력!$N$21:$N$39,KS$5)-KL7,0)),0)</f>
        <v>0</v>
      </c>
      <c r="KT7" s="128">
        <f>IFERROR(IF(AND(KL7&lt;SMALL(기준일시_입력!$J$21:$J$39,KT$5),KM7&gt;SMALL(기준일시_입력!$N$21:$N$39,KT$5)),INDEX(기준일시_입력!$AJ$21:$AJ$39,KT$5*2-1),IF(AND(KL7&gt;=SMALL(기준일시_입력!$J$21:$J$39,KT$5),KL7&lt;SMALL(기준일시_입력!$N$21:$N$39,KT$5)),SMALL(기준일시_입력!$N$21:$N$39,KT$5)-KL7,0)),0)</f>
        <v>0</v>
      </c>
      <c r="KU7" s="128">
        <f>IFERROR(IF(AND(KL7&lt;SMALL(기준일시_입력!$J$21:$J$39,KU$5),KM7&gt;SMALL(기준일시_입력!$N$21:$N$39,KU$5)),INDEX(기준일시_입력!$AJ$21:$AJ$39,KU$5*2-1),IF(AND(KL7&gt;=SMALL(기준일시_입력!$J$21:$J$39,KU$5),KL7&lt;SMALL(기준일시_입력!$N$21:$N$39,KU$5)),SMALL(기준일시_입력!$N$21:$N$39,KU$5)-KL7,0)),0)</f>
        <v>0</v>
      </c>
      <c r="KV7" s="128">
        <f>IFERROR(IF(AND(KL7&lt;SMALL(기준일시_입력!$J$21:$J$39,KV$5),KM7&gt;SMALL(기준일시_입력!$N$21:$N$39,KV$5)),INDEX(기준일시_입력!$AJ$21:$AJ$39,KV$5*2-1),IF(AND(KL7&gt;=SMALL(기준일시_입력!$J$21:$J$39,KV$5),KL7&lt;SMALL(기준일시_입력!$N$21:$N$39,KV$5)),SMALL(기준일시_입력!$N$21:$N$39,KV$5)-KL7,0)),0)</f>
        <v>0</v>
      </c>
      <c r="KW7" s="128">
        <f>IFERROR(IF(AND(KL7&lt;SMALL(기준일시_입력!$J$21:$J$39,KW$5),KM7&gt;SMALL(기준일시_입력!$N$21:$N$39,KW$5)),INDEX(기준일시_입력!$AJ$21:$AJ$39,KW$5*2-1),IF(AND(KL7&gt;=SMALL(기준일시_입력!$J$21:$J$39,KW$5),KL7&lt;SMALL(기준일시_입력!$N$21:$N$39,KW$5)),SMALL(기준일시_입력!$N$21:$N$39,KW$5)-KL7,0)),0)</f>
        <v>0</v>
      </c>
      <c r="KX7" s="125"/>
      <c r="KY7" s="180" t="str">
        <f t="shared" si="194"/>
        <v>2일</v>
      </c>
      <c r="KZ7" s="180"/>
      <c r="LA7" s="124" t="str">
        <f t="shared" si="195"/>
        <v>화</v>
      </c>
      <c r="LB7" s="133" t="str">
        <f t="shared" si="186"/>
        <v/>
      </c>
      <c r="LC7" s="184"/>
      <c r="LD7" s="184"/>
      <c r="LE7" s="184"/>
      <c r="LF7" s="184"/>
      <c r="LG7" s="184"/>
      <c r="LH7" s="184"/>
      <c r="LI7" s="176"/>
      <c r="LJ7" s="177"/>
      <c r="LK7" s="129" t="str">
        <f>IF($B7="","",IF(AND(LA$3&lt;&gt;"",$B7-기준일시_입력!$AO$7&lt;=0,LC7="",LF7="",LI7=""),"X",IF(LI7="연차","☆",IF(LI7="월차","★",IF(LI7="병가","♨",IF(LI7="출장","◎",IF(LI7="교육","■",IF(AND(LI7="",LC7&lt;=기준일시_입력!$J$15,LF7&gt;=기준일시_입력!$N$15),"○",IF(AND(LI7="",LC7&lt;&gt;"",LC7&gt;기준일시_입력!$J$15),"▼",IF(AND(LI7="",LF7&lt;&gt;"",LF7&lt;기준일시_입력!$N$15),"△",""))))))))))</f>
        <v/>
      </c>
      <c r="LL7" s="128">
        <f>IFERROR(IF(OR(LC7="",LF7=""),0,IF(AND(LN7&lt;기준일시_입력!$J$17,LO7&gt;기준일시_입력!$N$17),기준일시_입력!$N$17-기준일시_입력!$J$17,IF(AND(LN7&gt;=기준일시_입력!$J$17,LO7&gt;기준일시_입력!$N$17),기준일시_입력!$N$17-LN7,IF(LO7&lt;기준일시_입력!$J$17,0,IF(AND(LN7&lt;기준일시_입력!$J$17,LO7&lt;=기준일시_입력!$N$17),LO7-기준일시_입력!$J$17,IF(AND(LN7&gt;=기준일시_입력!$J$17,LO7&lt;=기준일시_입력!$N$17),LO7-LN7,0)))))),0)</f>
        <v>0</v>
      </c>
      <c r="LM7" s="128">
        <f t="shared" si="197"/>
        <v>0</v>
      </c>
      <c r="LN7" s="128">
        <f>IF(OR(LC7="",LF7=""),0,IF(LC7&lt;기준일시_입력!$J$15,기준일시_입력!$J$15,LC7))</f>
        <v>0</v>
      </c>
      <c r="LO7" s="128">
        <f t="shared" si="198"/>
        <v>0</v>
      </c>
      <c r="LP7" s="128">
        <f>IFERROR(IF(AND(LN7&lt;SMALL(기준일시_입력!$J$21:$J$39,LP$5),LO7&gt;SMALL(기준일시_입력!$N$21:$N$39,LP$5)),INDEX(기준일시_입력!$AJ$21:$AJ$39,LP$5*2-1),IF(AND(LN7&gt;=SMALL(기준일시_입력!$J$21:$J$39,LP$5),LN7&lt;SMALL(기준일시_입력!$N$21:$N$39,LP$5)),SMALL(기준일시_입력!$N$21:$N$39,LP$5)-LN7,0)),0)</f>
        <v>0</v>
      </c>
      <c r="LQ7" s="128">
        <f>IFERROR(IF(AND(LN7&lt;SMALL(기준일시_입력!$J$21:$J$39,LQ$5),LO7&gt;SMALL(기준일시_입력!$N$21:$N$39,LQ$5)),INDEX(기준일시_입력!$AJ$21:$AJ$39,LQ$5*2-1),IF(AND(LN7&gt;=SMALL(기준일시_입력!$J$21:$J$39,LQ$5),LN7&lt;SMALL(기준일시_입력!$N$21:$N$39,LQ$5)),SMALL(기준일시_입력!$N$21:$N$39,LQ$5)-LN7,0)),0)</f>
        <v>0</v>
      </c>
      <c r="LR7" s="128">
        <f>IFERROR(IF(AND(LN7&lt;SMALL(기준일시_입력!$J$21:$J$39,LR$5),LO7&gt;SMALL(기준일시_입력!$N$21:$N$39,LR$5)),INDEX(기준일시_입력!$AJ$21:$AJ$39,LR$5*2-1),IF(AND(LN7&gt;=SMALL(기준일시_입력!$J$21:$J$39,LR$5),LN7&lt;SMALL(기준일시_입력!$N$21:$N$39,LR$5)),SMALL(기준일시_입력!$N$21:$N$39,LR$5)-LN7,0)),0)</f>
        <v>0</v>
      </c>
      <c r="LS7" s="128">
        <f>IFERROR(IF(AND(LN7&lt;SMALL(기준일시_입력!$J$21:$J$39,LS$5),LO7&gt;SMALL(기준일시_입력!$N$21:$N$39,LS$5)),INDEX(기준일시_입력!$AJ$21:$AJ$39,LS$5*2-1),IF(AND(LN7&gt;=SMALL(기준일시_입력!$J$21:$J$39,LS$5),LN7&lt;SMALL(기준일시_입력!$N$21:$N$39,LS$5)),SMALL(기준일시_입력!$N$21:$N$39,LS$5)-LN7,0)),0)</f>
        <v>0</v>
      </c>
      <c r="LT7" s="128">
        <f>IFERROR(IF(AND(LN7&lt;SMALL(기준일시_입력!$J$21:$J$39,LT$5),LO7&gt;SMALL(기준일시_입력!$N$21:$N$39,LT$5)),INDEX(기준일시_입력!$AJ$21:$AJ$39,LT$5*2-1),IF(AND(LN7&gt;=SMALL(기준일시_입력!$J$21:$J$39,LT$5),LN7&lt;SMALL(기준일시_입력!$N$21:$N$39,LT$5)),SMALL(기준일시_입력!$N$21:$N$39,LT$5)-LN7,0)),0)</f>
        <v>0</v>
      </c>
      <c r="LU7" s="128">
        <f>IFERROR(IF(AND(LN7&lt;SMALL(기준일시_입력!$J$21:$J$39,LU$5),LO7&gt;SMALL(기준일시_입력!$N$21:$N$39,LU$5)),INDEX(기준일시_입력!$AJ$21:$AJ$39,LU$5*2-1),IF(AND(LN7&gt;=SMALL(기준일시_입력!$J$21:$J$39,LU$5),LN7&lt;SMALL(기준일시_입력!$N$21:$N$39,LU$5)),SMALL(기준일시_입력!$N$21:$N$39,LU$5)-LN7,0)),0)</f>
        <v>0</v>
      </c>
      <c r="LV7" s="128">
        <f>IFERROR(IF(AND(LN7&lt;SMALL(기준일시_입력!$J$21:$J$39,LV$5),LO7&gt;SMALL(기준일시_입력!$N$21:$N$39,LV$5)),INDEX(기준일시_입력!$AJ$21:$AJ$39,LV$5*2-1),IF(AND(LN7&gt;=SMALL(기준일시_입력!$J$21:$J$39,LV$5),LN7&lt;SMALL(기준일시_입력!$N$21:$N$39,LV$5)),SMALL(기준일시_입력!$N$21:$N$39,LV$5)-LN7,0)),0)</f>
        <v>0</v>
      </c>
      <c r="LW7" s="128">
        <f>IFERROR(IF(AND(LN7&lt;SMALL(기준일시_입력!$J$21:$J$39,LW$5),LO7&gt;SMALL(기준일시_입력!$N$21:$N$39,LW$5)),INDEX(기준일시_입력!$AJ$21:$AJ$39,LW$5*2-1),IF(AND(LN7&gt;=SMALL(기준일시_입력!$J$21:$J$39,LW$5),LN7&lt;SMALL(기준일시_입력!$N$21:$N$39,LW$5)),SMALL(기준일시_입력!$N$21:$N$39,LW$5)-LN7,0)),0)</f>
        <v>0</v>
      </c>
      <c r="LX7" s="128">
        <f>IFERROR(IF(AND(LN7&lt;SMALL(기준일시_입력!$J$21:$J$39,LX$5),LO7&gt;SMALL(기준일시_입력!$N$21:$N$39,LX$5)),INDEX(기준일시_입력!$AJ$21:$AJ$39,LX$5*2-1),IF(AND(LN7&gt;=SMALL(기준일시_입력!$J$21:$J$39,LX$5),LN7&lt;SMALL(기준일시_입력!$N$21:$N$39,LX$5)),SMALL(기준일시_입력!$N$21:$N$39,LX$5)-LN7,0)),0)</f>
        <v>0</v>
      </c>
      <c r="LY7" s="128">
        <f>IFERROR(IF(AND(LN7&lt;SMALL(기준일시_입력!$J$21:$J$39,LY$5),LO7&gt;SMALL(기준일시_입력!$N$21:$N$39,LY$5)),INDEX(기준일시_입력!$AJ$21:$AJ$39,LY$5*2-1),IF(AND(LN7&gt;=SMALL(기준일시_입력!$J$21:$J$39,LY$5),LN7&lt;SMALL(기준일시_입력!$N$21:$N$39,LY$5)),SMALL(기준일시_입력!$N$21:$N$39,LY$5)-LN7,0)),0)</f>
        <v>0</v>
      </c>
      <c r="LZ7" s="125"/>
      <c r="MA7" s="180" t="str">
        <f t="shared" si="199"/>
        <v>2일</v>
      </c>
      <c r="MB7" s="180"/>
      <c r="MC7" s="124" t="str">
        <f t="shared" si="200"/>
        <v>화</v>
      </c>
      <c r="MD7" s="133" t="str">
        <f t="shared" si="201"/>
        <v/>
      </c>
      <c r="ME7" s="184"/>
      <c r="MF7" s="184"/>
      <c r="MG7" s="184"/>
      <c r="MH7" s="184"/>
      <c r="MI7" s="184"/>
      <c r="MJ7" s="184"/>
      <c r="MK7" s="176"/>
      <c r="ML7" s="177"/>
      <c r="MM7" s="129" t="str">
        <f>IF($B7="","",IF(AND(MC$3&lt;&gt;"",$B7-기준일시_입력!$AO$7&lt;=0,ME7="",MH7="",MK7=""),"X",IF(MK7="연차","☆",IF(MK7="월차","★",IF(MK7="병가","♨",IF(MK7="출장","◎",IF(MK7="교육","■",IF(AND(MK7="",ME7&lt;=기준일시_입력!$J$15,MH7&gt;=기준일시_입력!$N$15),"○",IF(AND(MK7="",ME7&lt;&gt;"",ME7&gt;기준일시_입력!$J$15),"▼",IF(AND(MK7="",MH7&lt;&gt;"",MH7&lt;기준일시_입력!$N$15),"△",""))))))))))</f>
        <v/>
      </c>
      <c r="MN7" s="128">
        <f>IFERROR(IF(OR(ME7="",MH7=""),0,IF(AND(MP7&lt;기준일시_입력!$J$17,MQ7&gt;기준일시_입력!$N$17),기준일시_입력!$N$17-기준일시_입력!$J$17,IF(AND(MP7&gt;=기준일시_입력!$J$17,MQ7&gt;기준일시_입력!$N$17),기준일시_입력!$N$17-MP7,IF(MQ7&lt;기준일시_입력!$J$17,0,IF(AND(MP7&lt;기준일시_입력!$J$17,MQ7&lt;=기준일시_입력!$N$17),MQ7-기준일시_입력!$J$17,IF(AND(MP7&gt;=기준일시_입력!$J$17,MQ7&lt;=기준일시_입력!$N$17),MQ7-MP7,0)))))),0)</f>
        <v>0</v>
      </c>
      <c r="MO7" s="128">
        <f t="shared" si="202"/>
        <v>0</v>
      </c>
      <c r="MP7" s="128">
        <f>IF(OR(ME7="",MH7=""),0,IF(ME7&lt;기준일시_입력!$J$15,기준일시_입력!$J$15,ME7))</f>
        <v>0</v>
      </c>
      <c r="MQ7" s="128">
        <f t="shared" si="203"/>
        <v>0</v>
      </c>
      <c r="MR7" s="128">
        <f>IFERROR(IF(AND(MP7&lt;SMALL(기준일시_입력!$J$21:$J$39,MR$5),MQ7&gt;SMALL(기준일시_입력!$N$21:$N$39,MR$5)),INDEX(기준일시_입력!$AJ$21:$AJ$39,MR$5*2-1),IF(AND(MP7&gt;=SMALL(기준일시_입력!$J$21:$J$39,MR$5),MP7&lt;SMALL(기준일시_입력!$N$21:$N$39,MR$5)),SMALL(기준일시_입력!$N$21:$N$39,MR$5)-MP7,0)),0)</f>
        <v>0</v>
      </c>
      <c r="MS7" s="128">
        <f>IFERROR(IF(AND(MP7&lt;SMALL(기준일시_입력!$J$21:$J$39,MS$5),MQ7&gt;SMALL(기준일시_입력!$N$21:$N$39,MS$5)),INDEX(기준일시_입력!$AJ$21:$AJ$39,MS$5*2-1),IF(AND(MP7&gt;=SMALL(기준일시_입력!$J$21:$J$39,MS$5),MP7&lt;SMALL(기준일시_입력!$N$21:$N$39,MS$5)),SMALL(기준일시_입력!$N$21:$N$39,MS$5)-MP7,0)),0)</f>
        <v>0</v>
      </c>
      <c r="MT7" s="128">
        <f>IFERROR(IF(AND(MP7&lt;SMALL(기준일시_입력!$J$21:$J$39,MT$5),MQ7&gt;SMALL(기준일시_입력!$N$21:$N$39,MT$5)),INDEX(기준일시_입력!$AJ$21:$AJ$39,MT$5*2-1),IF(AND(MP7&gt;=SMALL(기준일시_입력!$J$21:$J$39,MT$5),MP7&lt;SMALL(기준일시_입력!$N$21:$N$39,MT$5)),SMALL(기준일시_입력!$N$21:$N$39,MT$5)-MP7,0)),0)</f>
        <v>0</v>
      </c>
      <c r="MU7" s="128">
        <f>IFERROR(IF(AND(MP7&lt;SMALL(기준일시_입력!$J$21:$J$39,MU$5),MQ7&gt;SMALL(기준일시_입력!$N$21:$N$39,MU$5)),INDEX(기준일시_입력!$AJ$21:$AJ$39,MU$5*2-1),IF(AND(MP7&gt;=SMALL(기준일시_입력!$J$21:$J$39,MU$5),MP7&lt;SMALL(기준일시_입력!$N$21:$N$39,MU$5)),SMALL(기준일시_입력!$N$21:$N$39,MU$5)-MP7,0)),0)</f>
        <v>0</v>
      </c>
      <c r="MV7" s="128">
        <f>IFERROR(IF(AND(MP7&lt;SMALL(기준일시_입력!$J$21:$J$39,MV$5),MQ7&gt;SMALL(기준일시_입력!$N$21:$N$39,MV$5)),INDEX(기준일시_입력!$AJ$21:$AJ$39,MV$5*2-1),IF(AND(MP7&gt;=SMALL(기준일시_입력!$J$21:$J$39,MV$5),MP7&lt;SMALL(기준일시_입력!$N$21:$N$39,MV$5)),SMALL(기준일시_입력!$N$21:$N$39,MV$5)-MP7,0)),0)</f>
        <v>0</v>
      </c>
      <c r="MW7" s="128">
        <f>IFERROR(IF(AND(MP7&lt;SMALL(기준일시_입력!$J$21:$J$39,MW$5),MQ7&gt;SMALL(기준일시_입력!$N$21:$N$39,MW$5)),INDEX(기준일시_입력!$AJ$21:$AJ$39,MW$5*2-1),IF(AND(MP7&gt;=SMALL(기준일시_입력!$J$21:$J$39,MW$5),MP7&lt;SMALL(기준일시_입력!$N$21:$N$39,MW$5)),SMALL(기준일시_입력!$N$21:$N$39,MW$5)-MP7,0)),0)</f>
        <v>0</v>
      </c>
      <c r="MX7" s="128">
        <f>IFERROR(IF(AND(MP7&lt;SMALL(기준일시_입력!$J$21:$J$39,MX$5),MQ7&gt;SMALL(기준일시_입력!$N$21:$N$39,MX$5)),INDEX(기준일시_입력!$AJ$21:$AJ$39,MX$5*2-1),IF(AND(MP7&gt;=SMALL(기준일시_입력!$J$21:$J$39,MX$5),MP7&lt;SMALL(기준일시_입력!$N$21:$N$39,MX$5)),SMALL(기준일시_입력!$N$21:$N$39,MX$5)-MP7,0)),0)</f>
        <v>0</v>
      </c>
      <c r="MY7" s="128">
        <f>IFERROR(IF(AND(MP7&lt;SMALL(기준일시_입력!$J$21:$J$39,MY$5),MQ7&gt;SMALL(기준일시_입력!$N$21:$N$39,MY$5)),INDEX(기준일시_입력!$AJ$21:$AJ$39,MY$5*2-1),IF(AND(MP7&gt;=SMALL(기준일시_입력!$J$21:$J$39,MY$5),MP7&lt;SMALL(기준일시_입력!$N$21:$N$39,MY$5)),SMALL(기준일시_입력!$N$21:$N$39,MY$5)-MP7,0)),0)</f>
        <v>0</v>
      </c>
      <c r="MZ7" s="128">
        <f>IFERROR(IF(AND(MP7&lt;SMALL(기준일시_입력!$J$21:$J$39,MZ$5),MQ7&gt;SMALL(기준일시_입력!$N$21:$N$39,MZ$5)),INDEX(기준일시_입력!$AJ$21:$AJ$39,MZ$5*2-1),IF(AND(MP7&gt;=SMALL(기준일시_입력!$J$21:$J$39,MZ$5),MP7&lt;SMALL(기준일시_입력!$N$21:$N$39,MZ$5)),SMALL(기준일시_입력!$N$21:$N$39,MZ$5)-MP7,0)),0)</f>
        <v>0</v>
      </c>
      <c r="NA7" s="128">
        <f>IFERROR(IF(AND(MP7&lt;SMALL(기준일시_입력!$J$21:$J$39,NA$5),MQ7&gt;SMALL(기준일시_입력!$N$21:$N$39,NA$5)),INDEX(기준일시_입력!$AJ$21:$AJ$39,NA$5*2-1),IF(AND(MP7&gt;=SMALL(기준일시_입력!$J$21:$J$39,NA$5),MP7&lt;SMALL(기준일시_입력!$N$21:$N$39,NA$5)),SMALL(기준일시_입력!$N$21:$N$39,NA$5)-MP7,0)),0)</f>
        <v>0</v>
      </c>
      <c r="NB7" s="125"/>
      <c r="NC7" s="180" t="str">
        <f t="shared" si="204"/>
        <v>2일</v>
      </c>
      <c r="ND7" s="180"/>
      <c r="NE7" s="124" t="str">
        <f t="shared" si="205"/>
        <v>화</v>
      </c>
      <c r="NF7" s="133" t="str">
        <f t="shared" si="201"/>
        <v/>
      </c>
      <c r="NG7" s="184"/>
      <c r="NH7" s="184"/>
      <c r="NI7" s="184"/>
      <c r="NJ7" s="184"/>
      <c r="NK7" s="184"/>
      <c r="NL7" s="184"/>
      <c r="NM7" s="176"/>
      <c r="NN7" s="177"/>
      <c r="NO7" s="129" t="str">
        <f>IF($B7="","",IF(AND(NE$3&lt;&gt;"",$B7-기준일시_입력!$AO$7&lt;=0,NG7="",NJ7="",NM7=""),"X",IF(NM7="연차","☆",IF(NM7="월차","★",IF(NM7="병가","♨",IF(NM7="출장","◎",IF(NM7="교육","■",IF(AND(NM7="",NG7&lt;=기준일시_입력!$J$15,NJ7&gt;=기준일시_입력!$N$15),"○",IF(AND(NM7="",NG7&lt;&gt;"",NG7&gt;기준일시_입력!$J$15),"▼",IF(AND(NM7="",NJ7&lt;&gt;"",NJ7&lt;기준일시_입력!$N$15),"△",""))))))))))</f>
        <v/>
      </c>
      <c r="NP7" s="128">
        <f>IFERROR(IF(OR(NG7="",NJ7=""),0,IF(AND(NR7&lt;기준일시_입력!$J$17,NS7&gt;기준일시_입력!$N$17),기준일시_입력!$N$17-기준일시_입력!$J$17,IF(AND(NR7&gt;=기준일시_입력!$J$17,NS7&gt;기준일시_입력!$N$17),기준일시_입력!$N$17-NR7,IF(NS7&lt;기준일시_입력!$J$17,0,IF(AND(NR7&lt;기준일시_입력!$J$17,NS7&lt;=기준일시_입력!$N$17),NS7-기준일시_입력!$J$17,IF(AND(NR7&gt;=기준일시_입력!$J$17,NS7&lt;=기준일시_입력!$N$17),NS7-NR7,0)))))),0)</f>
        <v>0</v>
      </c>
      <c r="NQ7" s="128">
        <f t="shared" si="207"/>
        <v>0</v>
      </c>
      <c r="NR7" s="128">
        <f>IF(OR(NG7="",NJ7=""),0,IF(NG7&lt;기준일시_입력!$J$15,기준일시_입력!$J$15,NG7))</f>
        <v>0</v>
      </c>
      <c r="NS7" s="128">
        <f t="shared" si="208"/>
        <v>0</v>
      </c>
      <c r="NT7" s="128">
        <f>IFERROR(IF(AND(NR7&lt;SMALL(기준일시_입력!$J$21:$J$39,NT$5),NS7&gt;SMALL(기준일시_입력!$N$21:$N$39,NT$5)),INDEX(기준일시_입력!$AJ$21:$AJ$39,NT$5*2-1),IF(AND(NR7&gt;=SMALL(기준일시_입력!$J$21:$J$39,NT$5),NR7&lt;SMALL(기준일시_입력!$N$21:$N$39,NT$5)),SMALL(기준일시_입력!$N$21:$N$39,NT$5)-NR7,0)),0)</f>
        <v>0</v>
      </c>
      <c r="NU7" s="128">
        <f>IFERROR(IF(AND(NR7&lt;SMALL(기준일시_입력!$J$21:$J$39,NU$5),NS7&gt;SMALL(기준일시_입력!$N$21:$N$39,NU$5)),INDEX(기준일시_입력!$AJ$21:$AJ$39,NU$5*2-1),IF(AND(NR7&gt;=SMALL(기준일시_입력!$J$21:$J$39,NU$5),NR7&lt;SMALL(기준일시_입력!$N$21:$N$39,NU$5)),SMALL(기준일시_입력!$N$21:$N$39,NU$5)-NR7,0)),0)</f>
        <v>0</v>
      </c>
      <c r="NV7" s="128">
        <f>IFERROR(IF(AND(NR7&lt;SMALL(기준일시_입력!$J$21:$J$39,NV$5),NS7&gt;SMALL(기준일시_입력!$N$21:$N$39,NV$5)),INDEX(기준일시_입력!$AJ$21:$AJ$39,NV$5*2-1),IF(AND(NR7&gt;=SMALL(기준일시_입력!$J$21:$J$39,NV$5),NR7&lt;SMALL(기준일시_입력!$N$21:$N$39,NV$5)),SMALL(기준일시_입력!$N$21:$N$39,NV$5)-NR7,0)),0)</f>
        <v>0</v>
      </c>
      <c r="NW7" s="128">
        <f>IFERROR(IF(AND(NR7&lt;SMALL(기준일시_입력!$J$21:$J$39,NW$5),NS7&gt;SMALL(기준일시_입력!$N$21:$N$39,NW$5)),INDEX(기준일시_입력!$AJ$21:$AJ$39,NW$5*2-1),IF(AND(NR7&gt;=SMALL(기준일시_입력!$J$21:$J$39,NW$5),NR7&lt;SMALL(기준일시_입력!$N$21:$N$39,NW$5)),SMALL(기준일시_입력!$N$21:$N$39,NW$5)-NR7,0)),0)</f>
        <v>0</v>
      </c>
      <c r="NX7" s="128">
        <f>IFERROR(IF(AND(NR7&lt;SMALL(기준일시_입력!$J$21:$J$39,NX$5),NS7&gt;SMALL(기준일시_입력!$N$21:$N$39,NX$5)),INDEX(기준일시_입력!$AJ$21:$AJ$39,NX$5*2-1),IF(AND(NR7&gt;=SMALL(기준일시_입력!$J$21:$J$39,NX$5),NR7&lt;SMALL(기준일시_입력!$N$21:$N$39,NX$5)),SMALL(기준일시_입력!$N$21:$N$39,NX$5)-NR7,0)),0)</f>
        <v>0</v>
      </c>
      <c r="NY7" s="128">
        <f>IFERROR(IF(AND(NR7&lt;SMALL(기준일시_입력!$J$21:$J$39,NY$5),NS7&gt;SMALL(기준일시_입력!$N$21:$N$39,NY$5)),INDEX(기준일시_입력!$AJ$21:$AJ$39,NY$5*2-1),IF(AND(NR7&gt;=SMALL(기준일시_입력!$J$21:$J$39,NY$5),NR7&lt;SMALL(기준일시_입력!$N$21:$N$39,NY$5)),SMALL(기준일시_입력!$N$21:$N$39,NY$5)-NR7,0)),0)</f>
        <v>0</v>
      </c>
      <c r="NZ7" s="128">
        <f>IFERROR(IF(AND(NR7&lt;SMALL(기준일시_입력!$J$21:$J$39,NZ$5),NS7&gt;SMALL(기준일시_입력!$N$21:$N$39,NZ$5)),INDEX(기준일시_입력!$AJ$21:$AJ$39,NZ$5*2-1),IF(AND(NR7&gt;=SMALL(기준일시_입력!$J$21:$J$39,NZ$5),NR7&lt;SMALL(기준일시_입력!$N$21:$N$39,NZ$5)),SMALL(기준일시_입력!$N$21:$N$39,NZ$5)-NR7,0)),0)</f>
        <v>0</v>
      </c>
      <c r="OA7" s="128">
        <f>IFERROR(IF(AND(NR7&lt;SMALL(기준일시_입력!$J$21:$J$39,OA$5),NS7&gt;SMALL(기준일시_입력!$N$21:$N$39,OA$5)),INDEX(기준일시_입력!$AJ$21:$AJ$39,OA$5*2-1),IF(AND(NR7&gt;=SMALL(기준일시_입력!$J$21:$J$39,OA$5),NR7&lt;SMALL(기준일시_입력!$N$21:$N$39,OA$5)),SMALL(기준일시_입력!$N$21:$N$39,OA$5)-NR7,0)),0)</f>
        <v>0</v>
      </c>
      <c r="OB7" s="128">
        <f>IFERROR(IF(AND(NR7&lt;SMALL(기준일시_입력!$J$21:$J$39,OB$5),NS7&gt;SMALL(기준일시_입력!$N$21:$N$39,OB$5)),INDEX(기준일시_입력!$AJ$21:$AJ$39,OB$5*2-1),IF(AND(NR7&gt;=SMALL(기준일시_입력!$J$21:$J$39,OB$5),NR7&lt;SMALL(기준일시_입력!$N$21:$N$39,OB$5)),SMALL(기준일시_입력!$N$21:$N$39,OB$5)-NR7,0)),0)</f>
        <v>0</v>
      </c>
      <c r="OC7" s="128">
        <f>IFERROR(IF(AND(NR7&lt;SMALL(기준일시_입력!$J$21:$J$39,OC$5),NS7&gt;SMALL(기준일시_입력!$N$21:$N$39,OC$5)),INDEX(기준일시_입력!$AJ$21:$AJ$39,OC$5*2-1),IF(AND(NR7&gt;=SMALL(기준일시_입력!$J$21:$J$39,OC$5),NR7&lt;SMALL(기준일시_입력!$N$21:$N$39,OC$5)),SMALL(기준일시_입력!$N$21:$N$39,OC$5)-NR7,0)),0)</f>
        <v>0</v>
      </c>
      <c r="OD7" s="125"/>
      <c r="OE7" s="180" t="str">
        <f t="shared" si="209"/>
        <v>2일</v>
      </c>
      <c r="OF7" s="180"/>
      <c r="OG7" s="124" t="str">
        <f t="shared" si="210"/>
        <v>화</v>
      </c>
      <c r="OH7" s="133" t="str">
        <f t="shared" si="201"/>
        <v/>
      </c>
      <c r="OI7" s="184"/>
      <c r="OJ7" s="184"/>
      <c r="OK7" s="184"/>
      <c r="OL7" s="184"/>
      <c r="OM7" s="184"/>
      <c r="ON7" s="184"/>
      <c r="OO7" s="176"/>
      <c r="OP7" s="177"/>
      <c r="OQ7" s="129" t="str">
        <f>IF($B7="","",IF(AND(OG$3&lt;&gt;"",$B7-기준일시_입력!$AO$7&lt;=0,OI7="",OL7="",OO7=""),"X",IF(OO7="연차","☆",IF(OO7="월차","★",IF(OO7="병가","♨",IF(OO7="출장","◎",IF(OO7="교육","■",IF(AND(OO7="",OI7&lt;=기준일시_입력!$J$15,OL7&gt;=기준일시_입력!$N$15),"○",IF(AND(OO7="",OI7&lt;&gt;"",OI7&gt;기준일시_입력!$J$15),"▼",IF(AND(OO7="",OL7&lt;&gt;"",OL7&lt;기준일시_입력!$N$15),"△",""))))))))))</f>
        <v/>
      </c>
      <c r="OR7" s="128">
        <f>IFERROR(IF(OR(OI7="",OL7=""),0,IF(AND(OT7&lt;기준일시_입력!$J$17,OU7&gt;기준일시_입력!$N$17),기준일시_입력!$N$17-기준일시_입력!$J$17,IF(AND(OT7&gt;=기준일시_입력!$J$17,OU7&gt;기준일시_입력!$N$17),기준일시_입력!$N$17-OT7,IF(OU7&lt;기준일시_입력!$J$17,0,IF(AND(OT7&lt;기준일시_입력!$J$17,OU7&lt;=기준일시_입력!$N$17),OU7-기준일시_입력!$J$17,IF(AND(OT7&gt;=기준일시_입력!$J$17,OU7&lt;=기준일시_입력!$N$17),OU7-OT7,0)))))),0)</f>
        <v>0</v>
      </c>
      <c r="OS7" s="128">
        <f t="shared" si="212"/>
        <v>0</v>
      </c>
      <c r="OT7" s="128">
        <f>IF(OR(OI7="",OL7=""),0,IF(OI7&lt;기준일시_입력!$J$15,기준일시_입력!$J$15,OI7))</f>
        <v>0</v>
      </c>
      <c r="OU7" s="128">
        <f t="shared" si="213"/>
        <v>0</v>
      </c>
      <c r="OV7" s="128">
        <f>IFERROR(IF(AND(OT7&lt;SMALL(기준일시_입력!$J$21:$J$39,OV$5),OU7&gt;SMALL(기준일시_입력!$N$21:$N$39,OV$5)),INDEX(기준일시_입력!$AJ$21:$AJ$39,OV$5*2-1),IF(AND(OT7&gt;=SMALL(기준일시_입력!$J$21:$J$39,OV$5),OT7&lt;SMALL(기준일시_입력!$N$21:$N$39,OV$5)),SMALL(기준일시_입력!$N$21:$N$39,OV$5)-OT7,0)),0)</f>
        <v>0</v>
      </c>
      <c r="OW7" s="128">
        <f>IFERROR(IF(AND(OT7&lt;SMALL(기준일시_입력!$J$21:$J$39,OW$5),OU7&gt;SMALL(기준일시_입력!$N$21:$N$39,OW$5)),INDEX(기준일시_입력!$AJ$21:$AJ$39,OW$5*2-1),IF(AND(OT7&gt;=SMALL(기준일시_입력!$J$21:$J$39,OW$5),OT7&lt;SMALL(기준일시_입력!$N$21:$N$39,OW$5)),SMALL(기준일시_입력!$N$21:$N$39,OW$5)-OT7,0)),0)</f>
        <v>0</v>
      </c>
      <c r="OX7" s="128">
        <f>IFERROR(IF(AND(OT7&lt;SMALL(기준일시_입력!$J$21:$J$39,OX$5),OU7&gt;SMALL(기준일시_입력!$N$21:$N$39,OX$5)),INDEX(기준일시_입력!$AJ$21:$AJ$39,OX$5*2-1),IF(AND(OT7&gt;=SMALL(기준일시_입력!$J$21:$J$39,OX$5),OT7&lt;SMALL(기준일시_입력!$N$21:$N$39,OX$5)),SMALL(기준일시_입력!$N$21:$N$39,OX$5)-OT7,0)),0)</f>
        <v>0</v>
      </c>
      <c r="OY7" s="128">
        <f>IFERROR(IF(AND(OT7&lt;SMALL(기준일시_입력!$J$21:$J$39,OY$5),OU7&gt;SMALL(기준일시_입력!$N$21:$N$39,OY$5)),INDEX(기준일시_입력!$AJ$21:$AJ$39,OY$5*2-1),IF(AND(OT7&gt;=SMALL(기준일시_입력!$J$21:$J$39,OY$5),OT7&lt;SMALL(기준일시_입력!$N$21:$N$39,OY$5)),SMALL(기준일시_입력!$N$21:$N$39,OY$5)-OT7,0)),0)</f>
        <v>0</v>
      </c>
      <c r="OZ7" s="128">
        <f>IFERROR(IF(AND(OT7&lt;SMALL(기준일시_입력!$J$21:$J$39,OZ$5),OU7&gt;SMALL(기준일시_입력!$N$21:$N$39,OZ$5)),INDEX(기준일시_입력!$AJ$21:$AJ$39,OZ$5*2-1),IF(AND(OT7&gt;=SMALL(기준일시_입력!$J$21:$J$39,OZ$5),OT7&lt;SMALL(기준일시_입력!$N$21:$N$39,OZ$5)),SMALL(기준일시_입력!$N$21:$N$39,OZ$5)-OT7,0)),0)</f>
        <v>0</v>
      </c>
      <c r="PA7" s="128">
        <f>IFERROR(IF(AND(OT7&lt;SMALL(기준일시_입력!$J$21:$J$39,PA$5),OU7&gt;SMALL(기준일시_입력!$N$21:$N$39,PA$5)),INDEX(기준일시_입력!$AJ$21:$AJ$39,PA$5*2-1),IF(AND(OT7&gt;=SMALL(기준일시_입력!$J$21:$J$39,PA$5),OT7&lt;SMALL(기준일시_입력!$N$21:$N$39,PA$5)),SMALL(기준일시_입력!$N$21:$N$39,PA$5)-OT7,0)),0)</f>
        <v>0</v>
      </c>
      <c r="PB7" s="128">
        <f>IFERROR(IF(AND(OT7&lt;SMALL(기준일시_입력!$J$21:$J$39,PB$5),OU7&gt;SMALL(기준일시_입력!$N$21:$N$39,PB$5)),INDEX(기준일시_입력!$AJ$21:$AJ$39,PB$5*2-1),IF(AND(OT7&gt;=SMALL(기준일시_입력!$J$21:$J$39,PB$5),OT7&lt;SMALL(기준일시_입력!$N$21:$N$39,PB$5)),SMALL(기준일시_입력!$N$21:$N$39,PB$5)-OT7,0)),0)</f>
        <v>0</v>
      </c>
      <c r="PC7" s="128">
        <f>IFERROR(IF(AND(OT7&lt;SMALL(기준일시_입력!$J$21:$J$39,PC$5),OU7&gt;SMALL(기준일시_입력!$N$21:$N$39,PC$5)),INDEX(기준일시_입력!$AJ$21:$AJ$39,PC$5*2-1),IF(AND(OT7&gt;=SMALL(기준일시_입력!$J$21:$J$39,PC$5),OT7&lt;SMALL(기준일시_입력!$N$21:$N$39,PC$5)),SMALL(기준일시_입력!$N$21:$N$39,PC$5)-OT7,0)),0)</f>
        <v>0</v>
      </c>
      <c r="PD7" s="128">
        <f>IFERROR(IF(AND(OT7&lt;SMALL(기준일시_입력!$J$21:$J$39,PD$5),OU7&gt;SMALL(기준일시_입력!$N$21:$N$39,PD$5)),INDEX(기준일시_입력!$AJ$21:$AJ$39,PD$5*2-1),IF(AND(OT7&gt;=SMALL(기준일시_입력!$J$21:$J$39,PD$5),OT7&lt;SMALL(기준일시_입력!$N$21:$N$39,PD$5)),SMALL(기준일시_입력!$N$21:$N$39,PD$5)-OT7,0)),0)</f>
        <v>0</v>
      </c>
      <c r="PE7" s="128">
        <f>IFERROR(IF(AND(OT7&lt;SMALL(기준일시_입력!$J$21:$J$39,PE$5),OU7&gt;SMALL(기준일시_입력!$N$21:$N$39,PE$5)),INDEX(기준일시_입력!$AJ$21:$AJ$39,PE$5*2-1),IF(AND(OT7&gt;=SMALL(기준일시_입력!$J$21:$J$39,PE$5),OT7&lt;SMALL(기준일시_입력!$N$21:$N$39,PE$5)),SMALL(기준일시_입력!$N$21:$N$39,PE$5)-OT7,0)),0)</f>
        <v>0</v>
      </c>
      <c r="PF7" s="125"/>
      <c r="PG7" s="180" t="str">
        <f t="shared" si="214"/>
        <v>2일</v>
      </c>
      <c r="PH7" s="180"/>
      <c r="PI7" s="124" t="str">
        <f t="shared" si="215"/>
        <v>화</v>
      </c>
      <c r="PJ7" s="133" t="str">
        <f t="shared" si="216"/>
        <v/>
      </c>
      <c r="PK7" s="184"/>
      <c r="PL7" s="184"/>
      <c r="PM7" s="184"/>
      <c r="PN7" s="184"/>
      <c r="PO7" s="184"/>
      <c r="PP7" s="184"/>
      <c r="PQ7" s="176"/>
      <c r="PR7" s="177"/>
      <c r="PS7" s="129" t="str">
        <f>IF($B7="","",IF(AND(PI$3&lt;&gt;"",$B7-기준일시_입력!$AO$7&lt;=0,PK7="",PN7="",PQ7=""),"X",IF(PQ7="연차","☆",IF(PQ7="월차","★",IF(PQ7="병가","♨",IF(PQ7="출장","◎",IF(PQ7="교육","■",IF(AND(PQ7="",PK7&lt;=기준일시_입력!$J$15,PN7&gt;=기준일시_입력!$N$15),"○",IF(AND(PQ7="",PK7&lt;&gt;"",PK7&gt;기준일시_입력!$J$15),"▼",IF(AND(PQ7="",PN7&lt;&gt;"",PN7&lt;기준일시_입력!$N$15),"△",""))))))))))</f>
        <v/>
      </c>
      <c r="PT7" s="128">
        <f>IFERROR(IF(OR(PK7="",PN7=""),0,IF(AND(PV7&lt;기준일시_입력!$J$17,PW7&gt;기준일시_입력!$N$17),기준일시_입력!$N$17-기준일시_입력!$J$17,IF(AND(PV7&gt;=기준일시_입력!$J$17,PW7&gt;기준일시_입력!$N$17),기준일시_입력!$N$17-PV7,IF(PW7&lt;기준일시_입력!$J$17,0,IF(AND(PV7&lt;기준일시_입력!$J$17,PW7&lt;=기준일시_입력!$N$17),PW7-기준일시_입력!$J$17,IF(AND(PV7&gt;=기준일시_입력!$J$17,PW7&lt;=기준일시_입력!$N$17),PW7-PV7,0)))))),0)</f>
        <v>0</v>
      </c>
      <c r="PU7" s="128">
        <f t="shared" si="217"/>
        <v>0</v>
      </c>
      <c r="PV7" s="128">
        <f>IF(OR(PK7="",PN7=""),0,IF(PK7&lt;기준일시_입력!$J$15,기준일시_입력!$J$15,PK7))</f>
        <v>0</v>
      </c>
      <c r="PW7" s="128">
        <f t="shared" si="218"/>
        <v>0</v>
      </c>
      <c r="PX7" s="128">
        <f>IFERROR(IF(AND(PV7&lt;SMALL(기준일시_입력!$J$21:$J$39,PX$5),PW7&gt;SMALL(기준일시_입력!$N$21:$N$39,PX$5)),INDEX(기준일시_입력!$AJ$21:$AJ$39,PX$5*2-1),IF(AND(PV7&gt;=SMALL(기준일시_입력!$J$21:$J$39,PX$5),PV7&lt;SMALL(기준일시_입력!$N$21:$N$39,PX$5)),SMALL(기준일시_입력!$N$21:$N$39,PX$5)-PV7,0)),0)</f>
        <v>0</v>
      </c>
      <c r="PY7" s="128">
        <f>IFERROR(IF(AND(PV7&lt;SMALL(기준일시_입력!$J$21:$J$39,PY$5),PW7&gt;SMALL(기준일시_입력!$N$21:$N$39,PY$5)),INDEX(기준일시_입력!$AJ$21:$AJ$39,PY$5*2-1),IF(AND(PV7&gt;=SMALL(기준일시_입력!$J$21:$J$39,PY$5),PV7&lt;SMALL(기준일시_입력!$N$21:$N$39,PY$5)),SMALL(기준일시_입력!$N$21:$N$39,PY$5)-PV7,0)),0)</f>
        <v>0</v>
      </c>
      <c r="PZ7" s="128">
        <f>IFERROR(IF(AND(PV7&lt;SMALL(기준일시_입력!$J$21:$J$39,PZ$5),PW7&gt;SMALL(기준일시_입력!$N$21:$N$39,PZ$5)),INDEX(기준일시_입력!$AJ$21:$AJ$39,PZ$5*2-1),IF(AND(PV7&gt;=SMALL(기준일시_입력!$J$21:$J$39,PZ$5),PV7&lt;SMALL(기준일시_입력!$N$21:$N$39,PZ$5)),SMALL(기준일시_입력!$N$21:$N$39,PZ$5)-PV7,0)),0)</f>
        <v>0</v>
      </c>
      <c r="QA7" s="128">
        <f>IFERROR(IF(AND(PV7&lt;SMALL(기준일시_입력!$J$21:$J$39,QA$5),PW7&gt;SMALL(기준일시_입력!$N$21:$N$39,QA$5)),INDEX(기준일시_입력!$AJ$21:$AJ$39,QA$5*2-1),IF(AND(PV7&gt;=SMALL(기준일시_입력!$J$21:$J$39,QA$5),PV7&lt;SMALL(기준일시_입력!$N$21:$N$39,QA$5)),SMALL(기준일시_입력!$N$21:$N$39,QA$5)-PV7,0)),0)</f>
        <v>0</v>
      </c>
      <c r="QB7" s="128">
        <f>IFERROR(IF(AND(PV7&lt;SMALL(기준일시_입력!$J$21:$J$39,QB$5),PW7&gt;SMALL(기준일시_입력!$N$21:$N$39,QB$5)),INDEX(기준일시_입력!$AJ$21:$AJ$39,QB$5*2-1),IF(AND(PV7&gt;=SMALL(기준일시_입력!$J$21:$J$39,QB$5),PV7&lt;SMALL(기준일시_입력!$N$21:$N$39,QB$5)),SMALL(기준일시_입력!$N$21:$N$39,QB$5)-PV7,0)),0)</f>
        <v>0</v>
      </c>
      <c r="QC7" s="128">
        <f>IFERROR(IF(AND(PV7&lt;SMALL(기준일시_입력!$J$21:$J$39,QC$5),PW7&gt;SMALL(기준일시_입력!$N$21:$N$39,QC$5)),INDEX(기준일시_입력!$AJ$21:$AJ$39,QC$5*2-1),IF(AND(PV7&gt;=SMALL(기준일시_입력!$J$21:$J$39,QC$5),PV7&lt;SMALL(기준일시_입력!$N$21:$N$39,QC$5)),SMALL(기준일시_입력!$N$21:$N$39,QC$5)-PV7,0)),0)</f>
        <v>0</v>
      </c>
      <c r="QD7" s="128">
        <f>IFERROR(IF(AND(PV7&lt;SMALL(기준일시_입력!$J$21:$J$39,QD$5),PW7&gt;SMALL(기준일시_입력!$N$21:$N$39,QD$5)),INDEX(기준일시_입력!$AJ$21:$AJ$39,QD$5*2-1),IF(AND(PV7&gt;=SMALL(기준일시_입력!$J$21:$J$39,QD$5),PV7&lt;SMALL(기준일시_입력!$N$21:$N$39,QD$5)),SMALL(기준일시_입력!$N$21:$N$39,QD$5)-PV7,0)),0)</f>
        <v>0</v>
      </c>
      <c r="QE7" s="128">
        <f>IFERROR(IF(AND(PV7&lt;SMALL(기준일시_입력!$J$21:$J$39,QE$5),PW7&gt;SMALL(기준일시_입력!$N$21:$N$39,QE$5)),INDEX(기준일시_입력!$AJ$21:$AJ$39,QE$5*2-1),IF(AND(PV7&gt;=SMALL(기준일시_입력!$J$21:$J$39,QE$5),PV7&lt;SMALL(기준일시_입력!$N$21:$N$39,QE$5)),SMALL(기준일시_입력!$N$21:$N$39,QE$5)-PV7,0)),0)</f>
        <v>0</v>
      </c>
      <c r="QF7" s="128">
        <f>IFERROR(IF(AND(PV7&lt;SMALL(기준일시_입력!$J$21:$J$39,QF$5),PW7&gt;SMALL(기준일시_입력!$N$21:$N$39,QF$5)),INDEX(기준일시_입력!$AJ$21:$AJ$39,QF$5*2-1),IF(AND(PV7&gt;=SMALL(기준일시_입력!$J$21:$J$39,QF$5),PV7&lt;SMALL(기준일시_입력!$N$21:$N$39,QF$5)),SMALL(기준일시_입력!$N$21:$N$39,QF$5)-PV7,0)),0)</f>
        <v>0</v>
      </c>
      <c r="QG7" s="128">
        <f>IFERROR(IF(AND(PV7&lt;SMALL(기준일시_입력!$J$21:$J$39,QG$5),PW7&gt;SMALL(기준일시_입력!$N$21:$N$39,QG$5)),INDEX(기준일시_입력!$AJ$21:$AJ$39,QG$5*2-1),IF(AND(PV7&gt;=SMALL(기준일시_입력!$J$21:$J$39,QG$5),PV7&lt;SMALL(기준일시_입력!$N$21:$N$39,QG$5)),SMALL(기준일시_입력!$N$21:$N$39,QG$5)-PV7,0)),0)</f>
        <v>0</v>
      </c>
      <c r="QH7" s="125"/>
      <c r="QI7" s="180" t="str">
        <f t="shared" si="219"/>
        <v>2일</v>
      </c>
      <c r="QJ7" s="180"/>
      <c r="QK7" s="124" t="str">
        <f t="shared" si="220"/>
        <v>화</v>
      </c>
      <c r="QL7" s="133" t="str">
        <f t="shared" si="216"/>
        <v/>
      </c>
      <c r="QM7" s="184"/>
      <c r="QN7" s="184"/>
      <c r="QO7" s="184"/>
      <c r="QP7" s="184"/>
      <c r="QQ7" s="184"/>
      <c r="QR7" s="184"/>
      <c r="QS7" s="176"/>
      <c r="QT7" s="177"/>
      <c r="QU7" s="129" t="str">
        <f>IF($B7="","",IF(AND(QK$3&lt;&gt;"",$B7-기준일시_입력!$AO$7&lt;=0,QM7="",QP7="",QS7=""),"X",IF(QS7="연차","☆",IF(QS7="월차","★",IF(QS7="병가","♨",IF(QS7="출장","◎",IF(QS7="교육","■",IF(AND(QS7="",QM7&lt;=기준일시_입력!$J$15,QP7&gt;=기준일시_입력!$N$15),"○",IF(AND(QS7="",QM7&lt;&gt;"",QM7&gt;기준일시_입력!$J$15),"▼",IF(AND(QS7="",QP7&lt;&gt;"",QP7&lt;기준일시_입력!$N$15),"△",""))))))))))</f>
        <v/>
      </c>
      <c r="QV7" s="128">
        <f>IFERROR(IF(OR(QM7="",QP7=""),0,IF(AND(QX7&lt;기준일시_입력!$J$17,QY7&gt;기준일시_입력!$N$17),기준일시_입력!$N$17-기준일시_입력!$J$17,IF(AND(QX7&gt;=기준일시_입력!$J$17,QY7&gt;기준일시_입력!$N$17),기준일시_입력!$N$17-QX7,IF(QY7&lt;기준일시_입력!$J$17,0,IF(AND(QX7&lt;기준일시_입력!$J$17,QY7&lt;=기준일시_입력!$N$17),QY7-기준일시_입력!$J$17,IF(AND(QX7&gt;=기준일시_입력!$J$17,QY7&lt;=기준일시_입력!$N$17),QY7-QX7,0)))))),0)</f>
        <v>0</v>
      </c>
      <c r="QW7" s="128">
        <f t="shared" si="222"/>
        <v>0</v>
      </c>
      <c r="QX7" s="128">
        <f>IF(OR(QM7="",QP7=""),0,IF(QM7&lt;기준일시_입력!$J$15,기준일시_입력!$J$15,QM7))</f>
        <v>0</v>
      </c>
      <c r="QY7" s="128">
        <f t="shared" si="223"/>
        <v>0</v>
      </c>
      <c r="QZ7" s="128">
        <f>IFERROR(IF(AND(QX7&lt;SMALL(기준일시_입력!$J$21:$J$39,QZ$5),QY7&gt;SMALL(기준일시_입력!$N$21:$N$39,QZ$5)),INDEX(기준일시_입력!$AJ$21:$AJ$39,QZ$5*2-1),IF(AND(QX7&gt;=SMALL(기준일시_입력!$J$21:$J$39,QZ$5),QX7&lt;SMALL(기준일시_입력!$N$21:$N$39,QZ$5)),SMALL(기준일시_입력!$N$21:$N$39,QZ$5)-QX7,0)),0)</f>
        <v>0</v>
      </c>
      <c r="RA7" s="128">
        <f>IFERROR(IF(AND(QX7&lt;SMALL(기준일시_입력!$J$21:$J$39,RA$5),QY7&gt;SMALL(기준일시_입력!$N$21:$N$39,RA$5)),INDEX(기준일시_입력!$AJ$21:$AJ$39,RA$5*2-1),IF(AND(QX7&gt;=SMALL(기준일시_입력!$J$21:$J$39,RA$5),QX7&lt;SMALL(기준일시_입력!$N$21:$N$39,RA$5)),SMALL(기준일시_입력!$N$21:$N$39,RA$5)-QX7,0)),0)</f>
        <v>0</v>
      </c>
      <c r="RB7" s="128">
        <f>IFERROR(IF(AND(QX7&lt;SMALL(기준일시_입력!$J$21:$J$39,RB$5),QY7&gt;SMALL(기준일시_입력!$N$21:$N$39,RB$5)),INDEX(기준일시_입력!$AJ$21:$AJ$39,RB$5*2-1),IF(AND(QX7&gt;=SMALL(기준일시_입력!$J$21:$J$39,RB$5),QX7&lt;SMALL(기준일시_입력!$N$21:$N$39,RB$5)),SMALL(기준일시_입력!$N$21:$N$39,RB$5)-QX7,0)),0)</f>
        <v>0</v>
      </c>
      <c r="RC7" s="128">
        <f>IFERROR(IF(AND(QX7&lt;SMALL(기준일시_입력!$J$21:$J$39,RC$5),QY7&gt;SMALL(기준일시_입력!$N$21:$N$39,RC$5)),INDEX(기준일시_입력!$AJ$21:$AJ$39,RC$5*2-1),IF(AND(QX7&gt;=SMALL(기준일시_입력!$J$21:$J$39,RC$5),QX7&lt;SMALL(기준일시_입력!$N$21:$N$39,RC$5)),SMALL(기준일시_입력!$N$21:$N$39,RC$5)-QX7,0)),0)</f>
        <v>0</v>
      </c>
      <c r="RD7" s="128">
        <f>IFERROR(IF(AND(QX7&lt;SMALL(기준일시_입력!$J$21:$J$39,RD$5),QY7&gt;SMALL(기준일시_입력!$N$21:$N$39,RD$5)),INDEX(기준일시_입력!$AJ$21:$AJ$39,RD$5*2-1),IF(AND(QX7&gt;=SMALL(기준일시_입력!$J$21:$J$39,RD$5),QX7&lt;SMALL(기준일시_입력!$N$21:$N$39,RD$5)),SMALL(기준일시_입력!$N$21:$N$39,RD$5)-QX7,0)),0)</f>
        <v>0</v>
      </c>
      <c r="RE7" s="128">
        <f>IFERROR(IF(AND(QX7&lt;SMALL(기준일시_입력!$J$21:$J$39,RE$5),QY7&gt;SMALL(기준일시_입력!$N$21:$N$39,RE$5)),INDEX(기준일시_입력!$AJ$21:$AJ$39,RE$5*2-1),IF(AND(QX7&gt;=SMALL(기준일시_입력!$J$21:$J$39,RE$5),QX7&lt;SMALL(기준일시_입력!$N$21:$N$39,RE$5)),SMALL(기준일시_입력!$N$21:$N$39,RE$5)-QX7,0)),0)</f>
        <v>0</v>
      </c>
      <c r="RF7" s="128">
        <f>IFERROR(IF(AND(QX7&lt;SMALL(기준일시_입력!$J$21:$J$39,RF$5),QY7&gt;SMALL(기준일시_입력!$N$21:$N$39,RF$5)),INDEX(기준일시_입력!$AJ$21:$AJ$39,RF$5*2-1),IF(AND(QX7&gt;=SMALL(기준일시_입력!$J$21:$J$39,RF$5),QX7&lt;SMALL(기준일시_입력!$N$21:$N$39,RF$5)),SMALL(기준일시_입력!$N$21:$N$39,RF$5)-QX7,0)),0)</f>
        <v>0</v>
      </c>
      <c r="RG7" s="128">
        <f>IFERROR(IF(AND(QX7&lt;SMALL(기준일시_입력!$J$21:$J$39,RG$5),QY7&gt;SMALL(기준일시_입력!$N$21:$N$39,RG$5)),INDEX(기준일시_입력!$AJ$21:$AJ$39,RG$5*2-1),IF(AND(QX7&gt;=SMALL(기준일시_입력!$J$21:$J$39,RG$5),QX7&lt;SMALL(기준일시_입력!$N$21:$N$39,RG$5)),SMALL(기준일시_입력!$N$21:$N$39,RG$5)-QX7,0)),0)</f>
        <v>0</v>
      </c>
      <c r="RH7" s="128">
        <f>IFERROR(IF(AND(QX7&lt;SMALL(기준일시_입력!$J$21:$J$39,RH$5),QY7&gt;SMALL(기준일시_입력!$N$21:$N$39,RH$5)),INDEX(기준일시_입력!$AJ$21:$AJ$39,RH$5*2-1),IF(AND(QX7&gt;=SMALL(기준일시_입력!$J$21:$J$39,RH$5),QX7&lt;SMALL(기준일시_입력!$N$21:$N$39,RH$5)),SMALL(기준일시_입력!$N$21:$N$39,RH$5)-QX7,0)),0)</f>
        <v>0</v>
      </c>
      <c r="RI7" s="128">
        <f>IFERROR(IF(AND(QX7&lt;SMALL(기준일시_입력!$J$21:$J$39,RI$5),QY7&gt;SMALL(기준일시_입력!$N$21:$N$39,RI$5)),INDEX(기준일시_입력!$AJ$21:$AJ$39,RI$5*2-1),IF(AND(QX7&gt;=SMALL(기준일시_입력!$J$21:$J$39,RI$5),QX7&lt;SMALL(기준일시_입력!$N$21:$N$39,RI$5)),SMALL(기준일시_입력!$N$21:$N$39,RI$5)-QX7,0)),0)</f>
        <v>0</v>
      </c>
      <c r="RJ7" s="125"/>
      <c r="RK7" s="180" t="str">
        <f t="shared" si="224"/>
        <v>2일</v>
      </c>
      <c r="RL7" s="180"/>
      <c r="RM7" s="124" t="str">
        <f t="shared" si="225"/>
        <v>화</v>
      </c>
      <c r="RN7" s="133" t="str">
        <f t="shared" si="216"/>
        <v/>
      </c>
      <c r="RO7" s="184"/>
      <c r="RP7" s="184"/>
      <c r="RQ7" s="184"/>
      <c r="RR7" s="184"/>
      <c r="RS7" s="184"/>
      <c r="RT7" s="184"/>
      <c r="RU7" s="176"/>
      <c r="RV7" s="177"/>
      <c r="RW7" s="129" t="str">
        <f>IF($B7="","",IF(AND(RM$3&lt;&gt;"",$B7-기준일시_입력!$AO$7&lt;=0,RO7="",RR7="",RU7=""),"X",IF(RU7="연차","☆",IF(RU7="월차","★",IF(RU7="병가","♨",IF(RU7="출장","◎",IF(RU7="교육","■",IF(AND(RU7="",RO7&lt;=기준일시_입력!$J$15,RR7&gt;=기준일시_입력!$N$15),"○",IF(AND(RU7="",RO7&lt;&gt;"",RO7&gt;기준일시_입력!$J$15),"▼",IF(AND(RU7="",RR7&lt;&gt;"",RR7&lt;기준일시_입력!$N$15),"△",""))))))))))</f>
        <v/>
      </c>
      <c r="RX7" s="128">
        <f>IFERROR(IF(OR(RO7="",RR7=""),0,IF(AND(RZ7&lt;기준일시_입력!$J$17,SA7&gt;기준일시_입력!$N$17),기준일시_입력!$N$17-기준일시_입력!$J$17,IF(AND(RZ7&gt;=기준일시_입력!$J$17,SA7&gt;기준일시_입력!$N$17),기준일시_입력!$N$17-RZ7,IF(SA7&lt;기준일시_입력!$J$17,0,IF(AND(RZ7&lt;기준일시_입력!$J$17,SA7&lt;=기준일시_입력!$N$17),SA7-기준일시_입력!$J$17,IF(AND(RZ7&gt;=기준일시_입력!$J$17,SA7&lt;=기준일시_입력!$N$17),SA7-RZ7,0)))))),0)</f>
        <v>0</v>
      </c>
      <c r="RY7" s="128">
        <f t="shared" si="227"/>
        <v>0</v>
      </c>
      <c r="RZ7" s="128">
        <f>IF(OR(RO7="",RR7=""),0,IF(RO7&lt;기준일시_입력!$J$15,기준일시_입력!$J$15,RO7))</f>
        <v>0</v>
      </c>
      <c r="SA7" s="128">
        <f t="shared" si="228"/>
        <v>0</v>
      </c>
      <c r="SB7" s="128">
        <f>IFERROR(IF(AND(RZ7&lt;SMALL(기준일시_입력!$J$21:$J$39,SB$5),SA7&gt;SMALL(기준일시_입력!$N$21:$N$39,SB$5)),INDEX(기준일시_입력!$AJ$21:$AJ$39,SB$5*2-1),IF(AND(RZ7&gt;=SMALL(기준일시_입력!$J$21:$J$39,SB$5),RZ7&lt;SMALL(기준일시_입력!$N$21:$N$39,SB$5)),SMALL(기준일시_입력!$N$21:$N$39,SB$5)-RZ7,0)),0)</f>
        <v>0</v>
      </c>
      <c r="SC7" s="128">
        <f>IFERROR(IF(AND(RZ7&lt;SMALL(기준일시_입력!$J$21:$J$39,SC$5),SA7&gt;SMALL(기준일시_입력!$N$21:$N$39,SC$5)),INDEX(기준일시_입력!$AJ$21:$AJ$39,SC$5*2-1),IF(AND(RZ7&gt;=SMALL(기준일시_입력!$J$21:$J$39,SC$5),RZ7&lt;SMALL(기준일시_입력!$N$21:$N$39,SC$5)),SMALL(기준일시_입력!$N$21:$N$39,SC$5)-RZ7,0)),0)</f>
        <v>0</v>
      </c>
      <c r="SD7" s="128">
        <f>IFERROR(IF(AND(RZ7&lt;SMALL(기준일시_입력!$J$21:$J$39,SD$5),SA7&gt;SMALL(기준일시_입력!$N$21:$N$39,SD$5)),INDEX(기준일시_입력!$AJ$21:$AJ$39,SD$5*2-1),IF(AND(RZ7&gt;=SMALL(기준일시_입력!$J$21:$J$39,SD$5),RZ7&lt;SMALL(기준일시_입력!$N$21:$N$39,SD$5)),SMALL(기준일시_입력!$N$21:$N$39,SD$5)-RZ7,0)),0)</f>
        <v>0</v>
      </c>
      <c r="SE7" s="128">
        <f>IFERROR(IF(AND(RZ7&lt;SMALL(기준일시_입력!$J$21:$J$39,SE$5),SA7&gt;SMALL(기준일시_입력!$N$21:$N$39,SE$5)),INDEX(기준일시_입력!$AJ$21:$AJ$39,SE$5*2-1),IF(AND(RZ7&gt;=SMALL(기준일시_입력!$J$21:$J$39,SE$5),RZ7&lt;SMALL(기준일시_입력!$N$21:$N$39,SE$5)),SMALL(기준일시_입력!$N$21:$N$39,SE$5)-RZ7,0)),0)</f>
        <v>0</v>
      </c>
      <c r="SF7" s="128">
        <f>IFERROR(IF(AND(RZ7&lt;SMALL(기준일시_입력!$J$21:$J$39,SF$5),SA7&gt;SMALL(기준일시_입력!$N$21:$N$39,SF$5)),INDEX(기준일시_입력!$AJ$21:$AJ$39,SF$5*2-1),IF(AND(RZ7&gt;=SMALL(기준일시_입력!$J$21:$J$39,SF$5),RZ7&lt;SMALL(기준일시_입력!$N$21:$N$39,SF$5)),SMALL(기준일시_입력!$N$21:$N$39,SF$5)-RZ7,0)),0)</f>
        <v>0</v>
      </c>
      <c r="SG7" s="128">
        <f>IFERROR(IF(AND(RZ7&lt;SMALL(기준일시_입력!$J$21:$J$39,SG$5),SA7&gt;SMALL(기준일시_입력!$N$21:$N$39,SG$5)),INDEX(기준일시_입력!$AJ$21:$AJ$39,SG$5*2-1),IF(AND(RZ7&gt;=SMALL(기준일시_입력!$J$21:$J$39,SG$5),RZ7&lt;SMALL(기준일시_입력!$N$21:$N$39,SG$5)),SMALL(기준일시_입력!$N$21:$N$39,SG$5)-RZ7,0)),0)</f>
        <v>0</v>
      </c>
      <c r="SH7" s="128">
        <f>IFERROR(IF(AND(RZ7&lt;SMALL(기준일시_입력!$J$21:$J$39,SH$5),SA7&gt;SMALL(기준일시_입력!$N$21:$N$39,SH$5)),INDEX(기준일시_입력!$AJ$21:$AJ$39,SH$5*2-1),IF(AND(RZ7&gt;=SMALL(기준일시_입력!$J$21:$J$39,SH$5),RZ7&lt;SMALL(기준일시_입력!$N$21:$N$39,SH$5)),SMALL(기준일시_입력!$N$21:$N$39,SH$5)-RZ7,0)),0)</f>
        <v>0</v>
      </c>
      <c r="SI7" s="128">
        <f>IFERROR(IF(AND(RZ7&lt;SMALL(기준일시_입력!$J$21:$J$39,SI$5),SA7&gt;SMALL(기준일시_입력!$N$21:$N$39,SI$5)),INDEX(기준일시_입력!$AJ$21:$AJ$39,SI$5*2-1),IF(AND(RZ7&gt;=SMALL(기준일시_입력!$J$21:$J$39,SI$5),RZ7&lt;SMALL(기준일시_입력!$N$21:$N$39,SI$5)),SMALL(기준일시_입력!$N$21:$N$39,SI$5)-RZ7,0)),0)</f>
        <v>0</v>
      </c>
      <c r="SJ7" s="128">
        <f>IFERROR(IF(AND(RZ7&lt;SMALL(기준일시_입력!$J$21:$J$39,SJ$5),SA7&gt;SMALL(기준일시_입력!$N$21:$N$39,SJ$5)),INDEX(기준일시_입력!$AJ$21:$AJ$39,SJ$5*2-1),IF(AND(RZ7&gt;=SMALL(기준일시_입력!$J$21:$J$39,SJ$5),RZ7&lt;SMALL(기준일시_입력!$N$21:$N$39,SJ$5)),SMALL(기준일시_입력!$N$21:$N$39,SJ$5)-RZ7,0)),0)</f>
        <v>0</v>
      </c>
      <c r="SK7" s="128">
        <f>IFERROR(IF(AND(RZ7&lt;SMALL(기준일시_입력!$J$21:$J$39,SK$5),SA7&gt;SMALL(기준일시_입력!$N$21:$N$39,SK$5)),INDEX(기준일시_입력!$AJ$21:$AJ$39,SK$5*2-1),IF(AND(RZ7&gt;=SMALL(기준일시_입력!$J$21:$J$39,SK$5),RZ7&lt;SMALL(기준일시_입력!$N$21:$N$39,SK$5)),SMALL(기준일시_입력!$N$21:$N$39,SK$5)-RZ7,0)),0)</f>
        <v>0</v>
      </c>
      <c r="SL7" s="125"/>
      <c r="SM7" s="180" t="str">
        <f t="shared" si="229"/>
        <v>2일</v>
      </c>
      <c r="SN7" s="180"/>
      <c r="SO7" s="124" t="str">
        <f t="shared" si="230"/>
        <v>화</v>
      </c>
      <c r="SP7" s="133" t="str">
        <f t="shared" si="231"/>
        <v/>
      </c>
      <c r="SQ7" s="184"/>
      <c r="SR7" s="184"/>
      <c r="SS7" s="184"/>
      <c r="ST7" s="184"/>
      <c r="SU7" s="184"/>
      <c r="SV7" s="184"/>
      <c r="SW7" s="176"/>
      <c r="SX7" s="177"/>
      <c r="SY7" s="129" t="str">
        <f>IF($B7="","",IF(AND(SO$3&lt;&gt;"",$B7-기준일시_입력!$AO$7&lt;=0,SQ7="",ST7="",SW7=""),"X",IF(SW7="연차","☆",IF(SW7="월차","★",IF(SW7="병가","♨",IF(SW7="출장","◎",IF(SW7="교육","■",IF(AND(SW7="",SQ7&lt;=기준일시_입력!$J$15,ST7&gt;=기준일시_입력!$N$15),"○",IF(AND(SW7="",SQ7&lt;&gt;"",SQ7&gt;기준일시_입력!$J$15),"▼",IF(AND(SW7="",ST7&lt;&gt;"",ST7&lt;기준일시_입력!$N$15),"△",""))))))))))</f>
        <v/>
      </c>
      <c r="SZ7" s="128">
        <f>IFERROR(IF(OR(SQ7="",ST7=""),0,IF(AND(TB7&lt;기준일시_입력!$J$17,TC7&gt;기준일시_입력!$N$17),기준일시_입력!$N$17-기준일시_입력!$J$17,IF(AND(TB7&gt;=기준일시_입력!$J$17,TC7&gt;기준일시_입력!$N$17),기준일시_입력!$N$17-TB7,IF(TC7&lt;기준일시_입력!$J$17,0,IF(AND(TB7&lt;기준일시_입력!$J$17,TC7&lt;=기준일시_입력!$N$17),TC7-기준일시_입력!$J$17,IF(AND(TB7&gt;=기준일시_입력!$J$17,TC7&lt;=기준일시_입력!$N$17),TC7-TB7,0)))))),0)</f>
        <v>0</v>
      </c>
      <c r="TA7" s="128">
        <f t="shared" si="232"/>
        <v>0</v>
      </c>
      <c r="TB7" s="128">
        <f>IF(OR(SQ7="",ST7=""),0,IF(SQ7&lt;기준일시_입력!$J$15,기준일시_입력!$J$15,SQ7))</f>
        <v>0</v>
      </c>
      <c r="TC7" s="128">
        <f t="shared" si="233"/>
        <v>0</v>
      </c>
      <c r="TD7" s="128">
        <f>IFERROR(IF(AND(TB7&lt;SMALL(기준일시_입력!$J$21:$J$39,TD$5),TC7&gt;SMALL(기준일시_입력!$N$21:$N$39,TD$5)),INDEX(기준일시_입력!$AJ$21:$AJ$39,TD$5*2-1),IF(AND(TB7&gt;=SMALL(기준일시_입력!$J$21:$J$39,TD$5),TB7&lt;SMALL(기준일시_입력!$N$21:$N$39,TD$5)),SMALL(기준일시_입력!$N$21:$N$39,TD$5)-TB7,0)),0)</f>
        <v>0</v>
      </c>
      <c r="TE7" s="128">
        <f>IFERROR(IF(AND(TB7&lt;SMALL(기준일시_입력!$J$21:$J$39,TE$5),TC7&gt;SMALL(기준일시_입력!$N$21:$N$39,TE$5)),INDEX(기준일시_입력!$AJ$21:$AJ$39,TE$5*2-1),IF(AND(TB7&gt;=SMALL(기준일시_입력!$J$21:$J$39,TE$5),TB7&lt;SMALL(기준일시_입력!$N$21:$N$39,TE$5)),SMALL(기준일시_입력!$N$21:$N$39,TE$5)-TB7,0)),0)</f>
        <v>0</v>
      </c>
      <c r="TF7" s="128">
        <f>IFERROR(IF(AND(TB7&lt;SMALL(기준일시_입력!$J$21:$J$39,TF$5),TC7&gt;SMALL(기준일시_입력!$N$21:$N$39,TF$5)),INDEX(기준일시_입력!$AJ$21:$AJ$39,TF$5*2-1),IF(AND(TB7&gt;=SMALL(기준일시_입력!$J$21:$J$39,TF$5),TB7&lt;SMALL(기준일시_입력!$N$21:$N$39,TF$5)),SMALL(기준일시_입력!$N$21:$N$39,TF$5)-TB7,0)),0)</f>
        <v>0</v>
      </c>
      <c r="TG7" s="128">
        <f>IFERROR(IF(AND(TB7&lt;SMALL(기준일시_입력!$J$21:$J$39,TG$5),TC7&gt;SMALL(기준일시_입력!$N$21:$N$39,TG$5)),INDEX(기준일시_입력!$AJ$21:$AJ$39,TG$5*2-1),IF(AND(TB7&gt;=SMALL(기준일시_입력!$J$21:$J$39,TG$5),TB7&lt;SMALL(기준일시_입력!$N$21:$N$39,TG$5)),SMALL(기준일시_입력!$N$21:$N$39,TG$5)-TB7,0)),0)</f>
        <v>0</v>
      </c>
      <c r="TH7" s="128">
        <f>IFERROR(IF(AND(TB7&lt;SMALL(기준일시_입력!$J$21:$J$39,TH$5),TC7&gt;SMALL(기준일시_입력!$N$21:$N$39,TH$5)),INDEX(기준일시_입력!$AJ$21:$AJ$39,TH$5*2-1),IF(AND(TB7&gt;=SMALL(기준일시_입력!$J$21:$J$39,TH$5),TB7&lt;SMALL(기준일시_입력!$N$21:$N$39,TH$5)),SMALL(기준일시_입력!$N$21:$N$39,TH$5)-TB7,0)),0)</f>
        <v>0</v>
      </c>
      <c r="TI7" s="128">
        <f>IFERROR(IF(AND(TB7&lt;SMALL(기준일시_입력!$J$21:$J$39,TI$5),TC7&gt;SMALL(기준일시_입력!$N$21:$N$39,TI$5)),INDEX(기준일시_입력!$AJ$21:$AJ$39,TI$5*2-1),IF(AND(TB7&gt;=SMALL(기준일시_입력!$J$21:$J$39,TI$5),TB7&lt;SMALL(기준일시_입력!$N$21:$N$39,TI$5)),SMALL(기준일시_입력!$N$21:$N$39,TI$5)-TB7,0)),0)</f>
        <v>0</v>
      </c>
      <c r="TJ7" s="128">
        <f>IFERROR(IF(AND(TB7&lt;SMALL(기준일시_입력!$J$21:$J$39,TJ$5),TC7&gt;SMALL(기준일시_입력!$N$21:$N$39,TJ$5)),INDEX(기준일시_입력!$AJ$21:$AJ$39,TJ$5*2-1),IF(AND(TB7&gt;=SMALL(기준일시_입력!$J$21:$J$39,TJ$5),TB7&lt;SMALL(기준일시_입력!$N$21:$N$39,TJ$5)),SMALL(기준일시_입력!$N$21:$N$39,TJ$5)-TB7,0)),0)</f>
        <v>0</v>
      </c>
      <c r="TK7" s="128">
        <f>IFERROR(IF(AND(TB7&lt;SMALL(기준일시_입력!$J$21:$J$39,TK$5),TC7&gt;SMALL(기준일시_입력!$N$21:$N$39,TK$5)),INDEX(기준일시_입력!$AJ$21:$AJ$39,TK$5*2-1),IF(AND(TB7&gt;=SMALL(기준일시_입력!$J$21:$J$39,TK$5),TB7&lt;SMALL(기준일시_입력!$N$21:$N$39,TK$5)),SMALL(기준일시_입력!$N$21:$N$39,TK$5)-TB7,0)),0)</f>
        <v>0</v>
      </c>
      <c r="TL7" s="128">
        <f>IFERROR(IF(AND(TB7&lt;SMALL(기준일시_입력!$J$21:$J$39,TL$5),TC7&gt;SMALL(기준일시_입력!$N$21:$N$39,TL$5)),INDEX(기준일시_입력!$AJ$21:$AJ$39,TL$5*2-1),IF(AND(TB7&gt;=SMALL(기준일시_입력!$J$21:$J$39,TL$5),TB7&lt;SMALL(기준일시_입력!$N$21:$N$39,TL$5)),SMALL(기준일시_입력!$N$21:$N$39,TL$5)-TB7,0)),0)</f>
        <v>0</v>
      </c>
      <c r="TM7" s="128">
        <f>IFERROR(IF(AND(TB7&lt;SMALL(기준일시_입력!$J$21:$J$39,TM$5),TC7&gt;SMALL(기준일시_입력!$N$21:$N$39,TM$5)),INDEX(기준일시_입력!$AJ$21:$AJ$39,TM$5*2-1),IF(AND(TB7&gt;=SMALL(기준일시_입력!$J$21:$J$39,TM$5),TB7&lt;SMALL(기준일시_입력!$N$21:$N$39,TM$5)),SMALL(기준일시_입력!$N$21:$N$39,TM$5)-TB7,0)),0)</f>
        <v>0</v>
      </c>
      <c r="TN7" s="125"/>
      <c r="TO7" s="180" t="str">
        <f t="shared" si="234"/>
        <v>2일</v>
      </c>
      <c r="TP7" s="180"/>
      <c r="TQ7" s="124" t="str">
        <f t="shared" si="235"/>
        <v>화</v>
      </c>
      <c r="TR7" s="133" t="str">
        <f t="shared" si="231"/>
        <v/>
      </c>
      <c r="TS7" s="184"/>
      <c r="TT7" s="184"/>
      <c r="TU7" s="184"/>
      <c r="TV7" s="184"/>
      <c r="TW7" s="184"/>
      <c r="TX7" s="184"/>
      <c r="TY7" s="176"/>
      <c r="TZ7" s="177"/>
      <c r="UA7" s="129" t="str">
        <f>IF($B7="","",IF(AND(TQ$3&lt;&gt;"",$B7-기준일시_입력!$AO$7&lt;=0,TS7="",TV7="",TY7=""),"X",IF(TY7="연차","☆",IF(TY7="월차","★",IF(TY7="병가","♨",IF(TY7="출장","◎",IF(TY7="교육","■",IF(AND(TY7="",TS7&lt;=기준일시_입력!$J$15,TV7&gt;=기준일시_입력!$N$15),"○",IF(AND(TY7="",TS7&lt;&gt;"",TS7&gt;기준일시_입력!$J$15),"▼",IF(AND(TY7="",TV7&lt;&gt;"",TV7&lt;기준일시_입력!$N$15),"△",""))))))))))</f>
        <v/>
      </c>
      <c r="UB7" s="128">
        <f>IFERROR(IF(OR(TS7="",TV7=""),0,IF(AND(UD7&lt;기준일시_입력!$J$17,UE7&gt;기준일시_입력!$N$17),기준일시_입력!$N$17-기준일시_입력!$J$17,IF(AND(UD7&gt;=기준일시_입력!$J$17,UE7&gt;기준일시_입력!$N$17),기준일시_입력!$N$17-UD7,IF(UE7&lt;기준일시_입력!$J$17,0,IF(AND(UD7&lt;기준일시_입력!$J$17,UE7&lt;=기준일시_입력!$N$17),UE7-기준일시_입력!$J$17,IF(AND(UD7&gt;=기준일시_입력!$J$17,UE7&lt;=기준일시_입력!$N$17),UE7-UD7,0)))))),0)</f>
        <v>0</v>
      </c>
      <c r="UC7" s="128">
        <f t="shared" si="237"/>
        <v>0</v>
      </c>
      <c r="UD7" s="128">
        <f>IF(OR(TS7="",TV7=""),0,IF(TS7&lt;기준일시_입력!$J$15,기준일시_입력!$J$15,TS7))</f>
        <v>0</v>
      </c>
      <c r="UE7" s="128">
        <f t="shared" si="238"/>
        <v>0</v>
      </c>
      <c r="UF7" s="128">
        <f>IFERROR(IF(AND(UD7&lt;SMALL(기준일시_입력!$J$21:$J$39,UF$5),UE7&gt;SMALL(기준일시_입력!$N$21:$N$39,UF$5)),INDEX(기준일시_입력!$AJ$21:$AJ$39,UF$5*2-1),IF(AND(UD7&gt;=SMALL(기준일시_입력!$J$21:$J$39,UF$5),UD7&lt;SMALL(기준일시_입력!$N$21:$N$39,UF$5)),SMALL(기준일시_입력!$N$21:$N$39,UF$5)-UD7,0)),0)</f>
        <v>0</v>
      </c>
      <c r="UG7" s="128">
        <f>IFERROR(IF(AND(UD7&lt;SMALL(기준일시_입력!$J$21:$J$39,UG$5),UE7&gt;SMALL(기준일시_입력!$N$21:$N$39,UG$5)),INDEX(기준일시_입력!$AJ$21:$AJ$39,UG$5*2-1),IF(AND(UD7&gt;=SMALL(기준일시_입력!$J$21:$J$39,UG$5),UD7&lt;SMALL(기준일시_입력!$N$21:$N$39,UG$5)),SMALL(기준일시_입력!$N$21:$N$39,UG$5)-UD7,0)),0)</f>
        <v>0</v>
      </c>
      <c r="UH7" s="128">
        <f>IFERROR(IF(AND(UD7&lt;SMALL(기준일시_입력!$J$21:$J$39,UH$5),UE7&gt;SMALL(기준일시_입력!$N$21:$N$39,UH$5)),INDEX(기준일시_입력!$AJ$21:$AJ$39,UH$5*2-1),IF(AND(UD7&gt;=SMALL(기준일시_입력!$J$21:$J$39,UH$5),UD7&lt;SMALL(기준일시_입력!$N$21:$N$39,UH$5)),SMALL(기준일시_입력!$N$21:$N$39,UH$5)-UD7,0)),0)</f>
        <v>0</v>
      </c>
      <c r="UI7" s="128">
        <f>IFERROR(IF(AND(UD7&lt;SMALL(기준일시_입력!$J$21:$J$39,UI$5),UE7&gt;SMALL(기준일시_입력!$N$21:$N$39,UI$5)),INDEX(기준일시_입력!$AJ$21:$AJ$39,UI$5*2-1),IF(AND(UD7&gt;=SMALL(기준일시_입력!$J$21:$J$39,UI$5),UD7&lt;SMALL(기준일시_입력!$N$21:$N$39,UI$5)),SMALL(기준일시_입력!$N$21:$N$39,UI$5)-UD7,0)),0)</f>
        <v>0</v>
      </c>
      <c r="UJ7" s="128">
        <f>IFERROR(IF(AND(UD7&lt;SMALL(기준일시_입력!$J$21:$J$39,UJ$5),UE7&gt;SMALL(기준일시_입력!$N$21:$N$39,UJ$5)),INDEX(기준일시_입력!$AJ$21:$AJ$39,UJ$5*2-1),IF(AND(UD7&gt;=SMALL(기준일시_입력!$J$21:$J$39,UJ$5),UD7&lt;SMALL(기준일시_입력!$N$21:$N$39,UJ$5)),SMALL(기준일시_입력!$N$21:$N$39,UJ$5)-UD7,0)),0)</f>
        <v>0</v>
      </c>
      <c r="UK7" s="128">
        <f>IFERROR(IF(AND(UD7&lt;SMALL(기준일시_입력!$J$21:$J$39,UK$5),UE7&gt;SMALL(기준일시_입력!$N$21:$N$39,UK$5)),INDEX(기준일시_입력!$AJ$21:$AJ$39,UK$5*2-1),IF(AND(UD7&gt;=SMALL(기준일시_입력!$J$21:$J$39,UK$5),UD7&lt;SMALL(기준일시_입력!$N$21:$N$39,UK$5)),SMALL(기준일시_입력!$N$21:$N$39,UK$5)-UD7,0)),0)</f>
        <v>0</v>
      </c>
      <c r="UL7" s="128">
        <f>IFERROR(IF(AND(UD7&lt;SMALL(기준일시_입력!$J$21:$J$39,UL$5),UE7&gt;SMALL(기준일시_입력!$N$21:$N$39,UL$5)),INDEX(기준일시_입력!$AJ$21:$AJ$39,UL$5*2-1),IF(AND(UD7&gt;=SMALL(기준일시_입력!$J$21:$J$39,UL$5),UD7&lt;SMALL(기준일시_입력!$N$21:$N$39,UL$5)),SMALL(기준일시_입력!$N$21:$N$39,UL$5)-UD7,0)),0)</f>
        <v>0</v>
      </c>
      <c r="UM7" s="128">
        <f>IFERROR(IF(AND(UD7&lt;SMALL(기준일시_입력!$J$21:$J$39,UM$5),UE7&gt;SMALL(기준일시_입력!$N$21:$N$39,UM$5)),INDEX(기준일시_입력!$AJ$21:$AJ$39,UM$5*2-1),IF(AND(UD7&gt;=SMALL(기준일시_입력!$J$21:$J$39,UM$5),UD7&lt;SMALL(기준일시_입력!$N$21:$N$39,UM$5)),SMALL(기준일시_입력!$N$21:$N$39,UM$5)-UD7,0)),0)</f>
        <v>0</v>
      </c>
      <c r="UN7" s="128">
        <f>IFERROR(IF(AND(UD7&lt;SMALL(기준일시_입력!$J$21:$J$39,UN$5),UE7&gt;SMALL(기준일시_입력!$N$21:$N$39,UN$5)),INDEX(기준일시_입력!$AJ$21:$AJ$39,UN$5*2-1),IF(AND(UD7&gt;=SMALL(기준일시_입력!$J$21:$J$39,UN$5),UD7&lt;SMALL(기준일시_입력!$N$21:$N$39,UN$5)),SMALL(기준일시_입력!$N$21:$N$39,UN$5)-UD7,0)),0)</f>
        <v>0</v>
      </c>
      <c r="UO7" s="128">
        <f>IFERROR(IF(AND(UD7&lt;SMALL(기준일시_입력!$J$21:$J$39,UO$5),UE7&gt;SMALL(기준일시_입력!$N$21:$N$39,UO$5)),INDEX(기준일시_입력!$AJ$21:$AJ$39,UO$5*2-1),IF(AND(UD7&gt;=SMALL(기준일시_입력!$J$21:$J$39,UO$5),UD7&lt;SMALL(기준일시_입력!$N$21:$N$39,UO$5)),SMALL(기준일시_입력!$N$21:$N$39,UO$5)-UD7,0)),0)</f>
        <v>0</v>
      </c>
      <c r="UP7" s="125"/>
      <c r="UQ7" s="180" t="str">
        <f t="shared" si="239"/>
        <v>2일</v>
      </c>
      <c r="UR7" s="180"/>
      <c r="US7" s="124" t="str">
        <f t="shared" si="240"/>
        <v>화</v>
      </c>
      <c r="UT7" s="133" t="str">
        <f t="shared" si="231"/>
        <v/>
      </c>
      <c r="UU7" s="184"/>
      <c r="UV7" s="184"/>
      <c r="UW7" s="184"/>
      <c r="UX7" s="184"/>
      <c r="UY7" s="184"/>
      <c r="UZ7" s="184"/>
      <c r="VA7" s="176"/>
      <c r="VB7" s="177"/>
      <c r="VC7" s="129" t="str">
        <f>IF($B7="","",IF(AND(US$3&lt;&gt;"",$B7-기준일시_입력!$AO$7&lt;=0,UU7="",UX7="",VA7=""),"X",IF(VA7="연차","☆",IF(VA7="월차","★",IF(VA7="병가","♨",IF(VA7="출장","◎",IF(VA7="교육","■",IF(AND(VA7="",UU7&lt;=기준일시_입력!$J$15,UX7&gt;=기준일시_입력!$N$15),"○",IF(AND(VA7="",UU7&lt;&gt;"",UU7&gt;기준일시_입력!$J$15),"▼",IF(AND(VA7="",UX7&lt;&gt;"",UX7&lt;기준일시_입력!$N$15),"△",""))))))))))</f>
        <v/>
      </c>
      <c r="VD7" s="128">
        <f>IFERROR(IF(OR(UU7="",UX7=""),0,IF(AND(VF7&lt;기준일시_입력!$J$17,VG7&gt;기준일시_입력!$N$17),기준일시_입력!$N$17-기준일시_입력!$J$17,IF(AND(VF7&gt;=기준일시_입력!$J$17,VG7&gt;기준일시_입력!$N$17),기준일시_입력!$N$17-VF7,IF(VG7&lt;기준일시_입력!$J$17,0,IF(AND(VF7&lt;기준일시_입력!$J$17,VG7&lt;=기준일시_입력!$N$17),VG7-기준일시_입력!$J$17,IF(AND(VF7&gt;=기준일시_입력!$J$17,VG7&lt;=기준일시_입력!$N$17),VG7-VF7,0)))))),0)</f>
        <v>0</v>
      </c>
      <c r="VE7" s="128">
        <f t="shared" si="242"/>
        <v>0</v>
      </c>
      <c r="VF7" s="128">
        <f>IF(OR(UU7="",UX7=""),0,IF(UU7&lt;기준일시_입력!$J$15,기준일시_입력!$J$15,UU7))</f>
        <v>0</v>
      </c>
      <c r="VG7" s="128">
        <f t="shared" si="243"/>
        <v>0</v>
      </c>
      <c r="VH7" s="128">
        <f>IFERROR(IF(AND(VF7&lt;SMALL(기준일시_입력!$J$21:$J$39,VH$5),VG7&gt;SMALL(기준일시_입력!$N$21:$N$39,VH$5)),INDEX(기준일시_입력!$AJ$21:$AJ$39,VH$5*2-1),IF(AND(VF7&gt;=SMALL(기준일시_입력!$J$21:$J$39,VH$5),VF7&lt;SMALL(기준일시_입력!$N$21:$N$39,VH$5)),SMALL(기준일시_입력!$N$21:$N$39,VH$5)-VF7,0)),0)</f>
        <v>0</v>
      </c>
      <c r="VI7" s="128">
        <f>IFERROR(IF(AND(VF7&lt;SMALL(기준일시_입력!$J$21:$J$39,VI$5),VG7&gt;SMALL(기준일시_입력!$N$21:$N$39,VI$5)),INDEX(기준일시_입력!$AJ$21:$AJ$39,VI$5*2-1),IF(AND(VF7&gt;=SMALL(기준일시_입력!$J$21:$J$39,VI$5),VF7&lt;SMALL(기준일시_입력!$N$21:$N$39,VI$5)),SMALL(기준일시_입력!$N$21:$N$39,VI$5)-VF7,0)),0)</f>
        <v>0</v>
      </c>
      <c r="VJ7" s="128">
        <f>IFERROR(IF(AND(VF7&lt;SMALL(기준일시_입력!$J$21:$J$39,VJ$5),VG7&gt;SMALL(기준일시_입력!$N$21:$N$39,VJ$5)),INDEX(기준일시_입력!$AJ$21:$AJ$39,VJ$5*2-1),IF(AND(VF7&gt;=SMALL(기준일시_입력!$J$21:$J$39,VJ$5),VF7&lt;SMALL(기준일시_입력!$N$21:$N$39,VJ$5)),SMALL(기준일시_입력!$N$21:$N$39,VJ$5)-VF7,0)),0)</f>
        <v>0</v>
      </c>
      <c r="VK7" s="128">
        <f>IFERROR(IF(AND(VF7&lt;SMALL(기준일시_입력!$J$21:$J$39,VK$5),VG7&gt;SMALL(기준일시_입력!$N$21:$N$39,VK$5)),INDEX(기준일시_입력!$AJ$21:$AJ$39,VK$5*2-1),IF(AND(VF7&gt;=SMALL(기준일시_입력!$J$21:$J$39,VK$5),VF7&lt;SMALL(기준일시_입력!$N$21:$N$39,VK$5)),SMALL(기준일시_입력!$N$21:$N$39,VK$5)-VF7,0)),0)</f>
        <v>0</v>
      </c>
      <c r="VL7" s="128">
        <f>IFERROR(IF(AND(VF7&lt;SMALL(기준일시_입력!$J$21:$J$39,VL$5),VG7&gt;SMALL(기준일시_입력!$N$21:$N$39,VL$5)),INDEX(기준일시_입력!$AJ$21:$AJ$39,VL$5*2-1),IF(AND(VF7&gt;=SMALL(기준일시_입력!$J$21:$J$39,VL$5),VF7&lt;SMALL(기준일시_입력!$N$21:$N$39,VL$5)),SMALL(기준일시_입력!$N$21:$N$39,VL$5)-VF7,0)),0)</f>
        <v>0</v>
      </c>
      <c r="VM7" s="128">
        <f>IFERROR(IF(AND(VF7&lt;SMALL(기준일시_입력!$J$21:$J$39,VM$5),VG7&gt;SMALL(기준일시_입력!$N$21:$N$39,VM$5)),INDEX(기준일시_입력!$AJ$21:$AJ$39,VM$5*2-1),IF(AND(VF7&gt;=SMALL(기준일시_입력!$J$21:$J$39,VM$5),VF7&lt;SMALL(기준일시_입력!$N$21:$N$39,VM$5)),SMALL(기준일시_입력!$N$21:$N$39,VM$5)-VF7,0)),0)</f>
        <v>0</v>
      </c>
      <c r="VN7" s="128">
        <f>IFERROR(IF(AND(VF7&lt;SMALL(기준일시_입력!$J$21:$J$39,VN$5),VG7&gt;SMALL(기준일시_입력!$N$21:$N$39,VN$5)),INDEX(기준일시_입력!$AJ$21:$AJ$39,VN$5*2-1),IF(AND(VF7&gt;=SMALL(기준일시_입력!$J$21:$J$39,VN$5),VF7&lt;SMALL(기준일시_입력!$N$21:$N$39,VN$5)),SMALL(기준일시_입력!$N$21:$N$39,VN$5)-VF7,0)),0)</f>
        <v>0</v>
      </c>
      <c r="VO7" s="128">
        <f>IFERROR(IF(AND(VF7&lt;SMALL(기준일시_입력!$J$21:$J$39,VO$5),VG7&gt;SMALL(기준일시_입력!$N$21:$N$39,VO$5)),INDEX(기준일시_입력!$AJ$21:$AJ$39,VO$5*2-1),IF(AND(VF7&gt;=SMALL(기준일시_입력!$J$21:$J$39,VO$5),VF7&lt;SMALL(기준일시_입력!$N$21:$N$39,VO$5)),SMALL(기준일시_입력!$N$21:$N$39,VO$5)-VF7,0)),0)</f>
        <v>0</v>
      </c>
      <c r="VP7" s="128">
        <f>IFERROR(IF(AND(VF7&lt;SMALL(기준일시_입력!$J$21:$J$39,VP$5),VG7&gt;SMALL(기준일시_입력!$N$21:$N$39,VP$5)),INDEX(기준일시_입력!$AJ$21:$AJ$39,VP$5*2-1),IF(AND(VF7&gt;=SMALL(기준일시_입력!$J$21:$J$39,VP$5),VF7&lt;SMALL(기준일시_입력!$N$21:$N$39,VP$5)),SMALL(기준일시_입력!$N$21:$N$39,VP$5)-VF7,0)),0)</f>
        <v>0</v>
      </c>
      <c r="VQ7" s="128">
        <f>IFERROR(IF(AND(VF7&lt;SMALL(기준일시_입력!$J$21:$J$39,VQ$5),VG7&gt;SMALL(기준일시_입력!$N$21:$N$39,VQ$5)),INDEX(기준일시_입력!$AJ$21:$AJ$39,VQ$5*2-1),IF(AND(VF7&gt;=SMALL(기준일시_입력!$J$21:$J$39,VQ$5),VF7&lt;SMALL(기준일시_입력!$N$21:$N$39,VQ$5)),SMALL(기준일시_입력!$N$21:$N$39,VQ$5)-VF7,0)),0)</f>
        <v>0</v>
      </c>
      <c r="VR7" s="125"/>
      <c r="VS7" s="180" t="str">
        <f t="shared" si="244"/>
        <v>2일</v>
      </c>
      <c r="VT7" s="180"/>
      <c r="VU7" s="124" t="str">
        <f t="shared" si="245"/>
        <v>화</v>
      </c>
      <c r="VV7" s="133" t="str">
        <f t="shared" si="246"/>
        <v/>
      </c>
      <c r="VW7" s="184"/>
      <c r="VX7" s="184"/>
      <c r="VY7" s="184"/>
      <c r="VZ7" s="184"/>
      <c r="WA7" s="184"/>
      <c r="WB7" s="184"/>
      <c r="WC7" s="176"/>
      <c r="WD7" s="177"/>
      <c r="WE7" s="129" t="str">
        <f>IF($B7="","",IF(AND(VU$3&lt;&gt;"",$B7-기준일시_입력!$AO$7&lt;=0,VW7="",VZ7="",WC7=""),"X",IF(WC7="연차","☆",IF(WC7="월차","★",IF(WC7="병가","♨",IF(WC7="출장","◎",IF(WC7="교육","■",IF(AND(WC7="",VW7&lt;=기준일시_입력!$J$15,VZ7&gt;=기준일시_입력!$N$15),"○",IF(AND(WC7="",VW7&lt;&gt;"",VW7&gt;기준일시_입력!$J$15),"▼",IF(AND(WC7="",VZ7&lt;&gt;"",VZ7&lt;기준일시_입력!$N$15),"△",""))))))))))</f>
        <v/>
      </c>
      <c r="WF7" s="128">
        <f>IFERROR(IF(OR(VW7="",VZ7=""),0,IF(AND(WH7&lt;기준일시_입력!$J$17,WI7&gt;기준일시_입력!$N$17),기준일시_입력!$N$17-기준일시_입력!$J$17,IF(AND(WH7&gt;=기준일시_입력!$J$17,WI7&gt;기준일시_입력!$N$17),기준일시_입력!$N$17-WH7,IF(WI7&lt;기준일시_입력!$J$17,0,IF(AND(WH7&lt;기준일시_입력!$J$17,WI7&lt;=기준일시_입력!$N$17),WI7-기준일시_입력!$J$17,IF(AND(WH7&gt;=기준일시_입력!$J$17,WI7&lt;=기준일시_입력!$N$17),WI7-WH7,0)))))),0)</f>
        <v>0</v>
      </c>
      <c r="WG7" s="128">
        <f t="shared" si="247"/>
        <v>0</v>
      </c>
      <c r="WH7" s="128">
        <f>IF(OR(VW7="",VZ7=""),0,IF(VW7&lt;기준일시_입력!$J$15,기준일시_입력!$J$15,VW7))</f>
        <v>0</v>
      </c>
      <c r="WI7" s="128">
        <f t="shared" si="248"/>
        <v>0</v>
      </c>
      <c r="WJ7" s="128">
        <f>IFERROR(IF(AND(WH7&lt;SMALL(기준일시_입력!$J$21:$J$39,WJ$5),WI7&gt;SMALL(기준일시_입력!$N$21:$N$39,WJ$5)),INDEX(기준일시_입력!$AJ$21:$AJ$39,WJ$5*2-1),IF(AND(WH7&gt;=SMALL(기준일시_입력!$J$21:$J$39,WJ$5),WH7&lt;SMALL(기준일시_입력!$N$21:$N$39,WJ$5)),SMALL(기준일시_입력!$N$21:$N$39,WJ$5)-WH7,0)),0)</f>
        <v>0</v>
      </c>
      <c r="WK7" s="128">
        <f>IFERROR(IF(AND(WH7&lt;SMALL(기준일시_입력!$J$21:$J$39,WK$5),WI7&gt;SMALL(기준일시_입력!$N$21:$N$39,WK$5)),INDEX(기준일시_입력!$AJ$21:$AJ$39,WK$5*2-1),IF(AND(WH7&gt;=SMALL(기준일시_입력!$J$21:$J$39,WK$5),WH7&lt;SMALL(기준일시_입력!$N$21:$N$39,WK$5)),SMALL(기준일시_입력!$N$21:$N$39,WK$5)-WH7,0)),0)</f>
        <v>0</v>
      </c>
      <c r="WL7" s="128">
        <f>IFERROR(IF(AND(WH7&lt;SMALL(기준일시_입력!$J$21:$J$39,WL$5),WI7&gt;SMALL(기준일시_입력!$N$21:$N$39,WL$5)),INDEX(기준일시_입력!$AJ$21:$AJ$39,WL$5*2-1),IF(AND(WH7&gt;=SMALL(기준일시_입력!$J$21:$J$39,WL$5),WH7&lt;SMALL(기준일시_입력!$N$21:$N$39,WL$5)),SMALL(기준일시_입력!$N$21:$N$39,WL$5)-WH7,0)),0)</f>
        <v>0</v>
      </c>
      <c r="WM7" s="128">
        <f>IFERROR(IF(AND(WH7&lt;SMALL(기준일시_입력!$J$21:$J$39,WM$5),WI7&gt;SMALL(기준일시_입력!$N$21:$N$39,WM$5)),INDEX(기준일시_입력!$AJ$21:$AJ$39,WM$5*2-1),IF(AND(WH7&gt;=SMALL(기준일시_입력!$J$21:$J$39,WM$5),WH7&lt;SMALL(기준일시_입력!$N$21:$N$39,WM$5)),SMALL(기준일시_입력!$N$21:$N$39,WM$5)-WH7,0)),0)</f>
        <v>0</v>
      </c>
      <c r="WN7" s="128">
        <f>IFERROR(IF(AND(WH7&lt;SMALL(기준일시_입력!$J$21:$J$39,WN$5),WI7&gt;SMALL(기준일시_입력!$N$21:$N$39,WN$5)),INDEX(기준일시_입력!$AJ$21:$AJ$39,WN$5*2-1),IF(AND(WH7&gt;=SMALL(기준일시_입력!$J$21:$J$39,WN$5),WH7&lt;SMALL(기준일시_입력!$N$21:$N$39,WN$5)),SMALL(기준일시_입력!$N$21:$N$39,WN$5)-WH7,0)),0)</f>
        <v>0</v>
      </c>
      <c r="WO7" s="128">
        <f>IFERROR(IF(AND(WH7&lt;SMALL(기준일시_입력!$J$21:$J$39,WO$5),WI7&gt;SMALL(기준일시_입력!$N$21:$N$39,WO$5)),INDEX(기준일시_입력!$AJ$21:$AJ$39,WO$5*2-1),IF(AND(WH7&gt;=SMALL(기준일시_입력!$J$21:$J$39,WO$5),WH7&lt;SMALL(기준일시_입력!$N$21:$N$39,WO$5)),SMALL(기준일시_입력!$N$21:$N$39,WO$5)-WH7,0)),0)</f>
        <v>0</v>
      </c>
      <c r="WP7" s="128">
        <f>IFERROR(IF(AND(WH7&lt;SMALL(기준일시_입력!$J$21:$J$39,WP$5),WI7&gt;SMALL(기준일시_입력!$N$21:$N$39,WP$5)),INDEX(기준일시_입력!$AJ$21:$AJ$39,WP$5*2-1),IF(AND(WH7&gt;=SMALL(기준일시_입력!$J$21:$J$39,WP$5),WH7&lt;SMALL(기준일시_입력!$N$21:$N$39,WP$5)),SMALL(기준일시_입력!$N$21:$N$39,WP$5)-WH7,0)),0)</f>
        <v>0</v>
      </c>
      <c r="WQ7" s="128">
        <f>IFERROR(IF(AND(WH7&lt;SMALL(기준일시_입력!$J$21:$J$39,WQ$5),WI7&gt;SMALL(기준일시_입력!$N$21:$N$39,WQ$5)),INDEX(기준일시_입력!$AJ$21:$AJ$39,WQ$5*2-1),IF(AND(WH7&gt;=SMALL(기준일시_입력!$J$21:$J$39,WQ$5),WH7&lt;SMALL(기준일시_입력!$N$21:$N$39,WQ$5)),SMALL(기준일시_입력!$N$21:$N$39,WQ$5)-WH7,0)),0)</f>
        <v>0</v>
      </c>
      <c r="WR7" s="128">
        <f>IFERROR(IF(AND(WH7&lt;SMALL(기준일시_입력!$J$21:$J$39,WR$5),WI7&gt;SMALL(기준일시_입력!$N$21:$N$39,WR$5)),INDEX(기준일시_입력!$AJ$21:$AJ$39,WR$5*2-1),IF(AND(WH7&gt;=SMALL(기준일시_입력!$J$21:$J$39,WR$5),WH7&lt;SMALL(기준일시_입력!$N$21:$N$39,WR$5)),SMALL(기준일시_입력!$N$21:$N$39,WR$5)-WH7,0)),0)</f>
        <v>0</v>
      </c>
      <c r="WS7" s="128">
        <f>IFERROR(IF(AND(WH7&lt;SMALL(기준일시_입력!$J$21:$J$39,WS$5),WI7&gt;SMALL(기준일시_입력!$N$21:$N$39,WS$5)),INDEX(기준일시_입력!$AJ$21:$AJ$39,WS$5*2-1),IF(AND(WH7&gt;=SMALL(기준일시_입력!$J$21:$J$39,WS$5),WH7&lt;SMALL(기준일시_입력!$N$21:$N$39,WS$5)),SMALL(기준일시_입력!$N$21:$N$39,WS$5)-WH7,0)),0)</f>
        <v>0</v>
      </c>
      <c r="WT7" s="125"/>
      <c r="WU7" s="180" t="str">
        <f t="shared" si="249"/>
        <v>2일</v>
      </c>
      <c r="WV7" s="180"/>
      <c r="WW7" s="124" t="str">
        <f t="shared" si="250"/>
        <v>화</v>
      </c>
      <c r="WX7" s="133" t="str">
        <f t="shared" si="246"/>
        <v/>
      </c>
      <c r="WY7" s="184"/>
      <c r="WZ7" s="184"/>
      <c r="XA7" s="184"/>
      <c r="XB7" s="184"/>
      <c r="XC7" s="184"/>
      <c r="XD7" s="184"/>
      <c r="XE7" s="176"/>
      <c r="XF7" s="177"/>
      <c r="XG7" s="129" t="str">
        <f>IF($B7="","",IF(AND(WW$3&lt;&gt;"",$B7-기준일시_입력!$AO$7&lt;=0,WY7="",XB7="",XE7=""),"X",IF(XE7="연차","☆",IF(XE7="월차","★",IF(XE7="병가","♨",IF(XE7="출장","◎",IF(XE7="교육","■",IF(AND(XE7="",WY7&lt;=기준일시_입력!$J$15,XB7&gt;=기준일시_입력!$N$15),"○",IF(AND(XE7="",WY7&lt;&gt;"",WY7&gt;기준일시_입력!$J$15),"▼",IF(AND(XE7="",XB7&lt;&gt;"",XB7&lt;기준일시_입력!$N$15),"△",""))))))))))</f>
        <v/>
      </c>
      <c r="XH7" s="128">
        <f>IFERROR(IF(OR(WY7="",XB7=""),0,IF(AND(XJ7&lt;기준일시_입력!$J$17,XK7&gt;기준일시_입력!$N$17),기준일시_입력!$N$17-기준일시_입력!$J$17,IF(AND(XJ7&gt;=기준일시_입력!$J$17,XK7&gt;기준일시_입력!$N$17),기준일시_입력!$N$17-XJ7,IF(XK7&lt;기준일시_입력!$J$17,0,IF(AND(XJ7&lt;기준일시_입력!$J$17,XK7&lt;=기준일시_입력!$N$17),XK7-기준일시_입력!$J$17,IF(AND(XJ7&gt;=기준일시_입력!$J$17,XK7&lt;=기준일시_입력!$N$17),XK7-XJ7,0)))))),0)</f>
        <v>0</v>
      </c>
      <c r="XI7" s="128">
        <f t="shared" si="252"/>
        <v>0</v>
      </c>
      <c r="XJ7" s="128">
        <f>IF(OR(WY7="",XB7=""),0,IF(WY7&lt;기준일시_입력!$J$15,기준일시_입력!$J$15,WY7))</f>
        <v>0</v>
      </c>
      <c r="XK7" s="128">
        <f t="shared" si="253"/>
        <v>0</v>
      </c>
      <c r="XL7" s="128">
        <f>IFERROR(IF(AND(XJ7&lt;SMALL(기준일시_입력!$J$21:$J$39,XL$5),XK7&gt;SMALL(기준일시_입력!$N$21:$N$39,XL$5)),INDEX(기준일시_입력!$AJ$21:$AJ$39,XL$5*2-1),IF(AND(XJ7&gt;=SMALL(기준일시_입력!$J$21:$J$39,XL$5),XJ7&lt;SMALL(기준일시_입력!$N$21:$N$39,XL$5)),SMALL(기준일시_입력!$N$21:$N$39,XL$5)-XJ7,0)),0)</f>
        <v>0</v>
      </c>
      <c r="XM7" s="128">
        <f>IFERROR(IF(AND(XJ7&lt;SMALL(기준일시_입력!$J$21:$J$39,XM$5),XK7&gt;SMALL(기준일시_입력!$N$21:$N$39,XM$5)),INDEX(기준일시_입력!$AJ$21:$AJ$39,XM$5*2-1),IF(AND(XJ7&gt;=SMALL(기준일시_입력!$J$21:$J$39,XM$5),XJ7&lt;SMALL(기준일시_입력!$N$21:$N$39,XM$5)),SMALL(기준일시_입력!$N$21:$N$39,XM$5)-XJ7,0)),0)</f>
        <v>0</v>
      </c>
      <c r="XN7" s="128">
        <f>IFERROR(IF(AND(XJ7&lt;SMALL(기준일시_입력!$J$21:$J$39,XN$5),XK7&gt;SMALL(기준일시_입력!$N$21:$N$39,XN$5)),INDEX(기준일시_입력!$AJ$21:$AJ$39,XN$5*2-1),IF(AND(XJ7&gt;=SMALL(기준일시_입력!$J$21:$J$39,XN$5),XJ7&lt;SMALL(기준일시_입력!$N$21:$N$39,XN$5)),SMALL(기준일시_입력!$N$21:$N$39,XN$5)-XJ7,0)),0)</f>
        <v>0</v>
      </c>
      <c r="XO7" s="128">
        <f>IFERROR(IF(AND(XJ7&lt;SMALL(기준일시_입력!$J$21:$J$39,XO$5),XK7&gt;SMALL(기준일시_입력!$N$21:$N$39,XO$5)),INDEX(기준일시_입력!$AJ$21:$AJ$39,XO$5*2-1),IF(AND(XJ7&gt;=SMALL(기준일시_입력!$J$21:$J$39,XO$5),XJ7&lt;SMALL(기준일시_입력!$N$21:$N$39,XO$5)),SMALL(기준일시_입력!$N$21:$N$39,XO$5)-XJ7,0)),0)</f>
        <v>0</v>
      </c>
      <c r="XP7" s="128">
        <f>IFERROR(IF(AND(XJ7&lt;SMALL(기준일시_입력!$J$21:$J$39,XP$5),XK7&gt;SMALL(기준일시_입력!$N$21:$N$39,XP$5)),INDEX(기준일시_입력!$AJ$21:$AJ$39,XP$5*2-1),IF(AND(XJ7&gt;=SMALL(기준일시_입력!$J$21:$J$39,XP$5),XJ7&lt;SMALL(기준일시_입력!$N$21:$N$39,XP$5)),SMALL(기준일시_입력!$N$21:$N$39,XP$5)-XJ7,0)),0)</f>
        <v>0</v>
      </c>
      <c r="XQ7" s="128">
        <f>IFERROR(IF(AND(XJ7&lt;SMALL(기준일시_입력!$J$21:$J$39,XQ$5),XK7&gt;SMALL(기준일시_입력!$N$21:$N$39,XQ$5)),INDEX(기준일시_입력!$AJ$21:$AJ$39,XQ$5*2-1),IF(AND(XJ7&gt;=SMALL(기준일시_입력!$J$21:$J$39,XQ$5),XJ7&lt;SMALL(기준일시_입력!$N$21:$N$39,XQ$5)),SMALL(기준일시_입력!$N$21:$N$39,XQ$5)-XJ7,0)),0)</f>
        <v>0</v>
      </c>
      <c r="XR7" s="128">
        <f>IFERROR(IF(AND(XJ7&lt;SMALL(기준일시_입력!$J$21:$J$39,XR$5),XK7&gt;SMALL(기준일시_입력!$N$21:$N$39,XR$5)),INDEX(기준일시_입력!$AJ$21:$AJ$39,XR$5*2-1),IF(AND(XJ7&gt;=SMALL(기준일시_입력!$J$21:$J$39,XR$5),XJ7&lt;SMALL(기준일시_입력!$N$21:$N$39,XR$5)),SMALL(기준일시_입력!$N$21:$N$39,XR$5)-XJ7,0)),0)</f>
        <v>0</v>
      </c>
      <c r="XS7" s="128">
        <f>IFERROR(IF(AND(XJ7&lt;SMALL(기준일시_입력!$J$21:$J$39,XS$5),XK7&gt;SMALL(기준일시_입력!$N$21:$N$39,XS$5)),INDEX(기준일시_입력!$AJ$21:$AJ$39,XS$5*2-1),IF(AND(XJ7&gt;=SMALL(기준일시_입력!$J$21:$J$39,XS$5),XJ7&lt;SMALL(기준일시_입력!$N$21:$N$39,XS$5)),SMALL(기준일시_입력!$N$21:$N$39,XS$5)-XJ7,0)),0)</f>
        <v>0</v>
      </c>
      <c r="XT7" s="128">
        <f>IFERROR(IF(AND(XJ7&lt;SMALL(기준일시_입력!$J$21:$J$39,XT$5),XK7&gt;SMALL(기준일시_입력!$N$21:$N$39,XT$5)),INDEX(기준일시_입력!$AJ$21:$AJ$39,XT$5*2-1),IF(AND(XJ7&gt;=SMALL(기준일시_입력!$J$21:$J$39,XT$5),XJ7&lt;SMALL(기준일시_입력!$N$21:$N$39,XT$5)),SMALL(기준일시_입력!$N$21:$N$39,XT$5)-XJ7,0)),0)</f>
        <v>0</v>
      </c>
      <c r="XU7" s="128">
        <f>IFERROR(IF(AND(XJ7&lt;SMALL(기준일시_입력!$J$21:$J$39,XU$5),XK7&gt;SMALL(기준일시_입력!$N$21:$N$39,XU$5)),INDEX(기준일시_입력!$AJ$21:$AJ$39,XU$5*2-1),IF(AND(XJ7&gt;=SMALL(기준일시_입력!$J$21:$J$39,XU$5),XJ7&lt;SMALL(기준일시_입력!$N$21:$N$39,XU$5)),SMALL(기준일시_입력!$N$21:$N$39,XU$5)-XJ7,0)),0)</f>
        <v>0</v>
      </c>
      <c r="XV7" s="125"/>
      <c r="XW7" s="180" t="str">
        <f t="shared" si="254"/>
        <v>2일</v>
      </c>
      <c r="XX7" s="180"/>
      <c r="XY7" s="124" t="str">
        <f t="shared" si="255"/>
        <v>화</v>
      </c>
      <c r="XZ7" s="133" t="str">
        <f t="shared" si="246"/>
        <v/>
      </c>
      <c r="YA7" s="184"/>
      <c r="YB7" s="184"/>
      <c r="YC7" s="184"/>
      <c r="YD7" s="184"/>
      <c r="YE7" s="184"/>
      <c r="YF7" s="184"/>
      <c r="YG7" s="176"/>
      <c r="YH7" s="177"/>
      <c r="YI7" s="129" t="str">
        <f>IF($B7="","",IF(AND(XY$3&lt;&gt;"",$B7-기준일시_입력!$AO$7&lt;=0,YA7="",YD7="",YG7=""),"X",IF(YG7="연차","☆",IF(YG7="월차","★",IF(YG7="병가","♨",IF(YG7="출장","◎",IF(YG7="교육","■",IF(AND(YG7="",YA7&lt;=기준일시_입력!$J$15,YD7&gt;=기준일시_입력!$N$15),"○",IF(AND(YG7="",YA7&lt;&gt;"",YA7&gt;기준일시_입력!$J$15),"▼",IF(AND(YG7="",YD7&lt;&gt;"",YD7&lt;기준일시_입력!$N$15),"△",""))))))))))</f>
        <v/>
      </c>
      <c r="YJ7" s="128">
        <f>IFERROR(IF(OR(YA7="",YD7=""),0,IF(AND(YL7&lt;기준일시_입력!$J$17,YM7&gt;기준일시_입력!$N$17),기준일시_입력!$N$17-기준일시_입력!$J$17,IF(AND(YL7&gt;=기준일시_입력!$J$17,YM7&gt;기준일시_입력!$N$17),기준일시_입력!$N$17-YL7,IF(YM7&lt;기준일시_입력!$J$17,0,IF(AND(YL7&lt;기준일시_입력!$J$17,YM7&lt;=기준일시_입력!$N$17),YM7-기준일시_입력!$J$17,IF(AND(YL7&gt;=기준일시_입력!$J$17,YM7&lt;=기준일시_입력!$N$17),YM7-YL7,0)))))),0)</f>
        <v>0</v>
      </c>
      <c r="YK7" s="128">
        <f t="shared" si="257"/>
        <v>0</v>
      </c>
      <c r="YL7" s="128">
        <f>IF(OR(YA7="",YD7=""),0,IF(YA7&lt;기준일시_입력!$J$15,기준일시_입력!$J$15,YA7))</f>
        <v>0</v>
      </c>
      <c r="YM7" s="128">
        <f t="shared" si="258"/>
        <v>0</v>
      </c>
      <c r="YN7" s="128">
        <f>IFERROR(IF(AND(YL7&lt;SMALL(기준일시_입력!$J$21:$J$39,YN$5),YM7&gt;SMALL(기준일시_입력!$N$21:$N$39,YN$5)),INDEX(기준일시_입력!$AJ$21:$AJ$39,YN$5*2-1),IF(AND(YL7&gt;=SMALL(기준일시_입력!$J$21:$J$39,YN$5),YL7&lt;SMALL(기준일시_입력!$N$21:$N$39,YN$5)),SMALL(기준일시_입력!$N$21:$N$39,YN$5)-YL7,0)),0)</f>
        <v>0</v>
      </c>
      <c r="YO7" s="128">
        <f>IFERROR(IF(AND(YL7&lt;SMALL(기준일시_입력!$J$21:$J$39,YO$5),YM7&gt;SMALL(기준일시_입력!$N$21:$N$39,YO$5)),INDEX(기준일시_입력!$AJ$21:$AJ$39,YO$5*2-1),IF(AND(YL7&gt;=SMALL(기준일시_입력!$J$21:$J$39,YO$5),YL7&lt;SMALL(기준일시_입력!$N$21:$N$39,YO$5)),SMALL(기준일시_입력!$N$21:$N$39,YO$5)-YL7,0)),0)</f>
        <v>0</v>
      </c>
      <c r="YP7" s="128">
        <f>IFERROR(IF(AND(YL7&lt;SMALL(기준일시_입력!$J$21:$J$39,YP$5),YM7&gt;SMALL(기준일시_입력!$N$21:$N$39,YP$5)),INDEX(기준일시_입력!$AJ$21:$AJ$39,YP$5*2-1),IF(AND(YL7&gt;=SMALL(기준일시_입력!$J$21:$J$39,YP$5),YL7&lt;SMALL(기준일시_입력!$N$21:$N$39,YP$5)),SMALL(기준일시_입력!$N$21:$N$39,YP$5)-YL7,0)),0)</f>
        <v>0</v>
      </c>
      <c r="YQ7" s="128">
        <f>IFERROR(IF(AND(YL7&lt;SMALL(기준일시_입력!$J$21:$J$39,YQ$5),YM7&gt;SMALL(기준일시_입력!$N$21:$N$39,YQ$5)),INDEX(기준일시_입력!$AJ$21:$AJ$39,YQ$5*2-1),IF(AND(YL7&gt;=SMALL(기준일시_입력!$J$21:$J$39,YQ$5),YL7&lt;SMALL(기준일시_입력!$N$21:$N$39,YQ$5)),SMALL(기준일시_입력!$N$21:$N$39,YQ$5)-YL7,0)),0)</f>
        <v>0</v>
      </c>
      <c r="YR7" s="128">
        <f>IFERROR(IF(AND(YL7&lt;SMALL(기준일시_입력!$J$21:$J$39,YR$5),YM7&gt;SMALL(기준일시_입력!$N$21:$N$39,YR$5)),INDEX(기준일시_입력!$AJ$21:$AJ$39,YR$5*2-1),IF(AND(YL7&gt;=SMALL(기준일시_입력!$J$21:$J$39,YR$5),YL7&lt;SMALL(기준일시_입력!$N$21:$N$39,YR$5)),SMALL(기준일시_입력!$N$21:$N$39,YR$5)-YL7,0)),0)</f>
        <v>0</v>
      </c>
      <c r="YS7" s="128">
        <f>IFERROR(IF(AND(YL7&lt;SMALL(기준일시_입력!$J$21:$J$39,YS$5),YM7&gt;SMALL(기준일시_입력!$N$21:$N$39,YS$5)),INDEX(기준일시_입력!$AJ$21:$AJ$39,YS$5*2-1),IF(AND(YL7&gt;=SMALL(기준일시_입력!$J$21:$J$39,YS$5),YL7&lt;SMALL(기준일시_입력!$N$21:$N$39,YS$5)),SMALL(기준일시_입력!$N$21:$N$39,YS$5)-YL7,0)),0)</f>
        <v>0</v>
      </c>
      <c r="YT7" s="128">
        <f>IFERROR(IF(AND(YL7&lt;SMALL(기준일시_입력!$J$21:$J$39,YT$5),YM7&gt;SMALL(기준일시_입력!$N$21:$N$39,YT$5)),INDEX(기준일시_입력!$AJ$21:$AJ$39,YT$5*2-1),IF(AND(YL7&gt;=SMALL(기준일시_입력!$J$21:$J$39,YT$5),YL7&lt;SMALL(기준일시_입력!$N$21:$N$39,YT$5)),SMALL(기준일시_입력!$N$21:$N$39,YT$5)-YL7,0)),0)</f>
        <v>0</v>
      </c>
      <c r="YU7" s="128">
        <f>IFERROR(IF(AND(YL7&lt;SMALL(기준일시_입력!$J$21:$J$39,YU$5),YM7&gt;SMALL(기준일시_입력!$N$21:$N$39,YU$5)),INDEX(기준일시_입력!$AJ$21:$AJ$39,YU$5*2-1),IF(AND(YL7&gt;=SMALL(기준일시_입력!$J$21:$J$39,YU$5),YL7&lt;SMALL(기준일시_입력!$N$21:$N$39,YU$5)),SMALL(기준일시_입력!$N$21:$N$39,YU$5)-YL7,0)),0)</f>
        <v>0</v>
      </c>
      <c r="YV7" s="128">
        <f>IFERROR(IF(AND(YL7&lt;SMALL(기준일시_입력!$J$21:$J$39,YV$5),YM7&gt;SMALL(기준일시_입력!$N$21:$N$39,YV$5)),INDEX(기준일시_입력!$AJ$21:$AJ$39,YV$5*2-1),IF(AND(YL7&gt;=SMALL(기준일시_입력!$J$21:$J$39,YV$5),YL7&lt;SMALL(기준일시_입력!$N$21:$N$39,YV$5)),SMALL(기준일시_입력!$N$21:$N$39,YV$5)-YL7,0)),0)</f>
        <v>0</v>
      </c>
      <c r="YW7" s="128">
        <f>IFERROR(IF(AND(YL7&lt;SMALL(기준일시_입력!$J$21:$J$39,YW$5),YM7&gt;SMALL(기준일시_입력!$N$21:$N$39,YW$5)),INDEX(기준일시_입력!$AJ$21:$AJ$39,YW$5*2-1),IF(AND(YL7&gt;=SMALL(기준일시_입력!$J$21:$J$39,YW$5),YL7&lt;SMALL(기준일시_입력!$N$21:$N$39,YW$5)),SMALL(기준일시_입력!$N$21:$N$39,YW$5)-YL7,0)),0)</f>
        <v>0</v>
      </c>
      <c r="YX7" s="125"/>
      <c r="YY7" s="180" t="str">
        <f t="shared" si="259"/>
        <v>2일</v>
      </c>
      <c r="YZ7" s="180"/>
      <c r="ZA7" s="124" t="str">
        <f t="shared" si="260"/>
        <v>화</v>
      </c>
      <c r="ZB7" s="133" t="str">
        <f t="shared" si="261"/>
        <v/>
      </c>
      <c r="ZC7" s="184"/>
      <c r="ZD7" s="184"/>
      <c r="ZE7" s="184"/>
      <c r="ZF7" s="184"/>
      <c r="ZG7" s="184"/>
      <c r="ZH7" s="184"/>
      <c r="ZI7" s="176"/>
      <c r="ZJ7" s="177"/>
      <c r="ZK7" s="129" t="str">
        <f>IF($B7="","",IF(AND(ZA$3&lt;&gt;"",$B7-기준일시_입력!$AO$7&lt;=0,ZC7="",ZF7="",ZI7=""),"X",IF(ZI7="연차","☆",IF(ZI7="월차","★",IF(ZI7="병가","♨",IF(ZI7="출장","◎",IF(ZI7="교육","■",IF(AND(ZI7="",ZC7&lt;=기준일시_입력!$J$15,ZF7&gt;=기준일시_입력!$N$15),"○",IF(AND(ZI7="",ZC7&lt;&gt;"",ZC7&gt;기준일시_입력!$J$15),"▼",IF(AND(ZI7="",ZF7&lt;&gt;"",ZF7&lt;기준일시_입력!$N$15),"△",""))))))))))</f>
        <v/>
      </c>
      <c r="ZL7" s="128">
        <f>IFERROR(IF(OR(ZC7="",ZF7=""),0,IF(AND(ZN7&lt;기준일시_입력!$J$17,ZO7&gt;기준일시_입력!$N$17),기준일시_입력!$N$17-기준일시_입력!$J$17,IF(AND(ZN7&gt;=기준일시_입력!$J$17,ZO7&gt;기준일시_입력!$N$17),기준일시_입력!$N$17-ZN7,IF(ZO7&lt;기준일시_입력!$J$17,0,IF(AND(ZN7&lt;기준일시_입력!$J$17,ZO7&lt;=기준일시_입력!$N$17),ZO7-기준일시_입력!$J$17,IF(AND(ZN7&gt;=기준일시_입력!$J$17,ZO7&lt;=기준일시_입력!$N$17),ZO7-ZN7,0)))))),0)</f>
        <v>0</v>
      </c>
      <c r="ZM7" s="128">
        <f t="shared" si="262"/>
        <v>0</v>
      </c>
      <c r="ZN7" s="128">
        <f>IF(OR(ZC7="",ZF7=""),0,IF(ZC7&lt;기준일시_입력!$J$15,기준일시_입력!$J$15,ZC7))</f>
        <v>0</v>
      </c>
      <c r="ZO7" s="128">
        <f t="shared" si="263"/>
        <v>0</v>
      </c>
      <c r="ZP7" s="128">
        <f>IFERROR(IF(AND(ZN7&lt;SMALL(기준일시_입력!$J$21:$J$39,ZP$5),ZO7&gt;SMALL(기준일시_입력!$N$21:$N$39,ZP$5)),INDEX(기준일시_입력!$AJ$21:$AJ$39,ZP$5*2-1),IF(AND(ZN7&gt;=SMALL(기준일시_입력!$J$21:$J$39,ZP$5),ZN7&lt;SMALL(기준일시_입력!$N$21:$N$39,ZP$5)),SMALL(기준일시_입력!$N$21:$N$39,ZP$5)-ZN7,0)),0)</f>
        <v>0</v>
      </c>
      <c r="ZQ7" s="128">
        <f>IFERROR(IF(AND(ZN7&lt;SMALL(기준일시_입력!$J$21:$J$39,ZQ$5),ZO7&gt;SMALL(기준일시_입력!$N$21:$N$39,ZQ$5)),INDEX(기준일시_입력!$AJ$21:$AJ$39,ZQ$5*2-1),IF(AND(ZN7&gt;=SMALL(기준일시_입력!$J$21:$J$39,ZQ$5),ZN7&lt;SMALL(기준일시_입력!$N$21:$N$39,ZQ$5)),SMALL(기준일시_입력!$N$21:$N$39,ZQ$5)-ZN7,0)),0)</f>
        <v>0</v>
      </c>
      <c r="ZR7" s="128">
        <f>IFERROR(IF(AND(ZN7&lt;SMALL(기준일시_입력!$J$21:$J$39,ZR$5),ZO7&gt;SMALL(기준일시_입력!$N$21:$N$39,ZR$5)),INDEX(기준일시_입력!$AJ$21:$AJ$39,ZR$5*2-1),IF(AND(ZN7&gt;=SMALL(기준일시_입력!$J$21:$J$39,ZR$5),ZN7&lt;SMALL(기준일시_입력!$N$21:$N$39,ZR$5)),SMALL(기준일시_입력!$N$21:$N$39,ZR$5)-ZN7,0)),0)</f>
        <v>0</v>
      </c>
      <c r="ZS7" s="128">
        <f>IFERROR(IF(AND(ZN7&lt;SMALL(기준일시_입력!$J$21:$J$39,ZS$5),ZO7&gt;SMALL(기준일시_입력!$N$21:$N$39,ZS$5)),INDEX(기준일시_입력!$AJ$21:$AJ$39,ZS$5*2-1),IF(AND(ZN7&gt;=SMALL(기준일시_입력!$J$21:$J$39,ZS$5),ZN7&lt;SMALL(기준일시_입력!$N$21:$N$39,ZS$5)),SMALL(기준일시_입력!$N$21:$N$39,ZS$5)-ZN7,0)),0)</f>
        <v>0</v>
      </c>
      <c r="ZT7" s="128">
        <f>IFERROR(IF(AND(ZN7&lt;SMALL(기준일시_입력!$J$21:$J$39,ZT$5),ZO7&gt;SMALL(기준일시_입력!$N$21:$N$39,ZT$5)),INDEX(기준일시_입력!$AJ$21:$AJ$39,ZT$5*2-1),IF(AND(ZN7&gt;=SMALL(기준일시_입력!$J$21:$J$39,ZT$5),ZN7&lt;SMALL(기준일시_입력!$N$21:$N$39,ZT$5)),SMALL(기준일시_입력!$N$21:$N$39,ZT$5)-ZN7,0)),0)</f>
        <v>0</v>
      </c>
      <c r="ZU7" s="128">
        <f>IFERROR(IF(AND(ZN7&lt;SMALL(기준일시_입력!$J$21:$J$39,ZU$5),ZO7&gt;SMALL(기준일시_입력!$N$21:$N$39,ZU$5)),INDEX(기준일시_입력!$AJ$21:$AJ$39,ZU$5*2-1),IF(AND(ZN7&gt;=SMALL(기준일시_입력!$J$21:$J$39,ZU$5),ZN7&lt;SMALL(기준일시_입력!$N$21:$N$39,ZU$5)),SMALL(기준일시_입력!$N$21:$N$39,ZU$5)-ZN7,0)),0)</f>
        <v>0</v>
      </c>
      <c r="ZV7" s="128">
        <f>IFERROR(IF(AND(ZN7&lt;SMALL(기준일시_입력!$J$21:$J$39,ZV$5),ZO7&gt;SMALL(기준일시_입력!$N$21:$N$39,ZV$5)),INDEX(기준일시_입력!$AJ$21:$AJ$39,ZV$5*2-1),IF(AND(ZN7&gt;=SMALL(기준일시_입력!$J$21:$J$39,ZV$5),ZN7&lt;SMALL(기준일시_입력!$N$21:$N$39,ZV$5)),SMALL(기준일시_입력!$N$21:$N$39,ZV$5)-ZN7,0)),0)</f>
        <v>0</v>
      </c>
      <c r="ZW7" s="128">
        <f>IFERROR(IF(AND(ZN7&lt;SMALL(기준일시_입력!$J$21:$J$39,ZW$5),ZO7&gt;SMALL(기준일시_입력!$N$21:$N$39,ZW$5)),INDEX(기준일시_입력!$AJ$21:$AJ$39,ZW$5*2-1),IF(AND(ZN7&gt;=SMALL(기준일시_입력!$J$21:$J$39,ZW$5),ZN7&lt;SMALL(기준일시_입력!$N$21:$N$39,ZW$5)),SMALL(기준일시_입력!$N$21:$N$39,ZW$5)-ZN7,0)),0)</f>
        <v>0</v>
      </c>
      <c r="ZX7" s="128">
        <f>IFERROR(IF(AND(ZN7&lt;SMALL(기준일시_입력!$J$21:$J$39,ZX$5),ZO7&gt;SMALL(기준일시_입력!$N$21:$N$39,ZX$5)),INDEX(기준일시_입력!$AJ$21:$AJ$39,ZX$5*2-1),IF(AND(ZN7&gt;=SMALL(기준일시_입력!$J$21:$J$39,ZX$5),ZN7&lt;SMALL(기준일시_입력!$N$21:$N$39,ZX$5)),SMALL(기준일시_입력!$N$21:$N$39,ZX$5)-ZN7,0)),0)</f>
        <v>0</v>
      </c>
      <c r="ZY7" s="128">
        <f>IFERROR(IF(AND(ZN7&lt;SMALL(기준일시_입력!$J$21:$J$39,ZY$5),ZO7&gt;SMALL(기준일시_입력!$N$21:$N$39,ZY$5)),INDEX(기준일시_입력!$AJ$21:$AJ$39,ZY$5*2-1),IF(AND(ZN7&gt;=SMALL(기준일시_입력!$J$21:$J$39,ZY$5),ZN7&lt;SMALL(기준일시_입력!$N$21:$N$39,ZY$5)),SMALL(기준일시_입력!$N$21:$N$39,ZY$5)-ZN7,0)),0)</f>
        <v>0</v>
      </c>
      <c r="ZZ7" s="125"/>
      <c r="AAA7" s="180" t="str">
        <f t="shared" si="264"/>
        <v>2일</v>
      </c>
      <c r="AAB7" s="180"/>
      <c r="AAC7" s="124" t="str">
        <f t="shared" si="265"/>
        <v>화</v>
      </c>
      <c r="AAD7" s="133" t="str">
        <f t="shared" si="261"/>
        <v/>
      </c>
      <c r="AAE7" s="184"/>
      <c r="AAF7" s="184"/>
      <c r="AAG7" s="184"/>
      <c r="AAH7" s="184"/>
      <c r="AAI7" s="184"/>
      <c r="AAJ7" s="184"/>
      <c r="AAK7" s="176"/>
      <c r="AAL7" s="177"/>
      <c r="AAM7" s="129" t="str">
        <f>IF($B7="","",IF(AND(AAC$3&lt;&gt;"",$B7-기준일시_입력!$AO$7&lt;=0,AAE7="",AAH7="",AAK7=""),"X",IF(AAK7="연차","☆",IF(AAK7="월차","★",IF(AAK7="병가","♨",IF(AAK7="출장","◎",IF(AAK7="교육","■",IF(AND(AAK7="",AAE7&lt;=기준일시_입력!$J$15,AAH7&gt;=기준일시_입력!$N$15),"○",IF(AND(AAK7="",AAE7&lt;&gt;"",AAE7&gt;기준일시_입력!$J$15),"▼",IF(AND(AAK7="",AAH7&lt;&gt;"",AAH7&lt;기준일시_입력!$N$15),"△",""))))))))))</f>
        <v/>
      </c>
      <c r="AAN7" s="128">
        <f>IFERROR(IF(OR(AAE7="",AAH7=""),0,IF(AND(AAP7&lt;기준일시_입력!$J$17,AAQ7&gt;기준일시_입력!$N$17),기준일시_입력!$N$17-기준일시_입력!$J$17,IF(AND(AAP7&gt;=기준일시_입력!$J$17,AAQ7&gt;기준일시_입력!$N$17),기준일시_입력!$N$17-AAP7,IF(AAQ7&lt;기준일시_입력!$J$17,0,IF(AND(AAP7&lt;기준일시_입력!$J$17,AAQ7&lt;=기준일시_입력!$N$17),AAQ7-기준일시_입력!$J$17,IF(AND(AAP7&gt;=기준일시_입력!$J$17,AAQ7&lt;=기준일시_입력!$N$17),AAQ7-AAP7,0)))))),0)</f>
        <v>0</v>
      </c>
      <c r="AAO7" s="128">
        <f t="shared" si="267"/>
        <v>0</v>
      </c>
      <c r="AAP7" s="128">
        <f>IF(OR(AAE7="",AAH7=""),0,IF(AAE7&lt;기준일시_입력!$J$15,기준일시_입력!$J$15,AAE7))</f>
        <v>0</v>
      </c>
      <c r="AAQ7" s="128">
        <f t="shared" si="268"/>
        <v>0</v>
      </c>
      <c r="AAR7" s="128">
        <f>IFERROR(IF(AND(AAP7&lt;SMALL(기준일시_입력!$J$21:$J$39,AAR$5),AAQ7&gt;SMALL(기준일시_입력!$N$21:$N$39,AAR$5)),INDEX(기준일시_입력!$AJ$21:$AJ$39,AAR$5*2-1),IF(AND(AAP7&gt;=SMALL(기준일시_입력!$J$21:$J$39,AAR$5),AAP7&lt;SMALL(기준일시_입력!$N$21:$N$39,AAR$5)),SMALL(기준일시_입력!$N$21:$N$39,AAR$5)-AAP7,0)),0)</f>
        <v>0</v>
      </c>
      <c r="AAS7" s="128">
        <f>IFERROR(IF(AND(AAP7&lt;SMALL(기준일시_입력!$J$21:$J$39,AAS$5),AAQ7&gt;SMALL(기준일시_입력!$N$21:$N$39,AAS$5)),INDEX(기준일시_입력!$AJ$21:$AJ$39,AAS$5*2-1),IF(AND(AAP7&gt;=SMALL(기준일시_입력!$J$21:$J$39,AAS$5),AAP7&lt;SMALL(기준일시_입력!$N$21:$N$39,AAS$5)),SMALL(기준일시_입력!$N$21:$N$39,AAS$5)-AAP7,0)),0)</f>
        <v>0</v>
      </c>
      <c r="AAT7" s="128">
        <f>IFERROR(IF(AND(AAP7&lt;SMALL(기준일시_입력!$J$21:$J$39,AAT$5),AAQ7&gt;SMALL(기준일시_입력!$N$21:$N$39,AAT$5)),INDEX(기준일시_입력!$AJ$21:$AJ$39,AAT$5*2-1),IF(AND(AAP7&gt;=SMALL(기준일시_입력!$J$21:$J$39,AAT$5),AAP7&lt;SMALL(기준일시_입력!$N$21:$N$39,AAT$5)),SMALL(기준일시_입력!$N$21:$N$39,AAT$5)-AAP7,0)),0)</f>
        <v>0</v>
      </c>
      <c r="AAU7" s="128">
        <f>IFERROR(IF(AND(AAP7&lt;SMALL(기준일시_입력!$J$21:$J$39,AAU$5),AAQ7&gt;SMALL(기준일시_입력!$N$21:$N$39,AAU$5)),INDEX(기준일시_입력!$AJ$21:$AJ$39,AAU$5*2-1),IF(AND(AAP7&gt;=SMALL(기준일시_입력!$J$21:$J$39,AAU$5),AAP7&lt;SMALL(기준일시_입력!$N$21:$N$39,AAU$5)),SMALL(기준일시_입력!$N$21:$N$39,AAU$5)-AAP7,0)),0)</f>
        <v>0</v>
      </c>
      <c r="AAV7" s="128">
        <f>IFERROR(IF(AND(AAP7&lt;SMALL(기준일시_입력!$J$21:$J$39,AAV$5),AAQ7&gt;SMALL(기준일시_입력!$N$21:$N$39,AAV$5)),INDEX(기준일시_입력!$AJ$21:$AJ$39,AAV$5*2-1),IF(AND(AAP7&gt;=SMALL(기준일시_입력!$J$21:$J$39,AAV$5),AAP7&lt;SMALL(기준일시_입력!$N$21:$N$39,AAV$5)),SMALL(기준일시_입력!$N$21:$N$39,AAV$5)-AAP7,0)),0)</f>
        <v>0</v>
      </c>
      <c r="AAW7" s="128">
        <f>IFERROR(IF(AND(AAP7&lt;SMALL(기준일시_입력!$J$21:$J$39,AAW$5),AAQ7&gt;SMALL(기준일시_입력!$N$21:$N$39,AAW$5)),INDEX(기준일시_입력!$AJ$21:$AJ$39,AAW$5*2-1),IF(AND(AAP7&gt;=SMALL(기준일시_입력!$J$21:$J$39,AAW$5),AAP7&lt;SMALL(기준일시_입력!$N$21:$N$39,AAW$5)),SMALL(기준일시_입력!$N$21:$N$39,AAW$5)-AAP7,0)),0)</f>
        <v>0</v>
      </c>
      <c r="AAX7" s="128">
        <f>IFERROR(IF(AND(AAP7&lt;SMALL(기준일시_입력!$J$21:$J$39,AAX$5),AAQ7&gt;SMALL(기준일시_입력!$N$21:$N$39,AAX$5)),INDEX(기준일시_입력!$AJ$21:$AJ$39,AAX$5*2-1),IF(AND(AAP7&gt;=SMALL(기준일시_입력!$J$21:$J$39,AAX$5),AAP7&lt;SMALL(기준일시_입력!$N$21:$N$39,AAX$5)),SMALL(기준일시_입력!$N$21:$N$39,AAX$5)-AAP7,0)),0)</f>
        <v>0</v>
      </c>
      <c r="AAY7" s="128">
        <f>IFERROR(IF(AND(AAP7&lt;SMALL(기준일시_입력!$J$21:$J$39,AAY$5),AAQ7&gt;SMALL(기준일시_입력!$N$21:$N$39,AAY$5)),INDEX(기준일시_입력!$AJ$21:$AJ$39,AAY$5*2-1),IF(AND(AAP7&gt;=SMALL(기준일시_입력!$J$21:$J$39,AAY$5),AAP7&lt;SMALL(기준일시_입력!$N$21:$N$39,AAY$5)),SMALL(기준일시_입력!$N$21:$N$39,AAY$5)-AAP7,0)),0)</f>
        <v>0</v>
      </c>
      <c r="AAZ7" s="128">
        <f>IFERROR(IF(AND(AAP7&lt;SMALL(기준일시_입력!$J$21:$J$39,AAZ$5),AAQ7&gt;SMALL(기준일시_입력!$N$21:$N$39,AAZ$5)),INDEX(기준일시_입력!$AJ$21:$AJ$39,AAZ$5*2-1),IF(AND(AAP7&gt;=SMALL(기준일시_입력!$J$21:$J$39,AAZ$5),AAP7&lt;SMALL(기준일시_입력!$N$21:$N$39,AAZ$5)),SMALL(기준일시_입력!$N$21:$N$39,AAZ$5)-AAP7,0)),0)</f>
        <v>0</v>
      </c>
      <c r="ABA7" s="128">
        <f>IFERROR(IF(AND(AAP7&lt;SMALL(기준일시_입력!$J$21:$J$39,ABA$5),AAQ7&gt;SMALL(기준일시_입력!$N$21:$N$39,ABA$5)),INDEX(기준일시_입력!$AJ$21:$AJ$39,ABA$5*2-1),IF(AND(AAP7&gt;=SMALL(기준일시_입력!$J$21:$J$39,ABA$5),AAP7&lt;SMALL(기준일시_입력!$N$21:$N$39,ABA$5)),SMALL(기준일시_입력!$N$21:$N$39,ABA$5)-AAP7,0)),0)</f>
        <v>0</v>
      </c>
      <c r="ABB7" s="125"/>
      <c r="ABC7" s="180" t="str">
        <f t="shared" si="269"/>
        <v>2일</v>
      </c>
      <c r="ABD7" s="180"/>
      <c r="ABE7" s="124" t="str">
        <f t="shared" si="270"/>
        <v>화</v>
      </c>
      <c r="ABF7" s="133" t="str">
        <f t="shared" si="261"/>
        <v/>
      </c>
      <c r="ABG7" s="184"/>
      <c r="ABH7" s="184"/>
      <c r="ABI7" s="184"/>
      <c r="ABJ7" s="184"/>
      <c r="ABK7" s="184"/>
      <c r="ABL7" s="184"/>
      <c r="ABM7" s="176"/>
      <c r="ABN7" s="177"/>
      <c r="ABO7" s="129" t="str">
        <f>IF($B7="","",IF(AND(ABE$3&lt;&gt;"",$B7-기준일시_입력!$AO$7&lt;=0,ABG7="",ABJ7="",ABM7=""),"X",IF(ABM7="연차","☆",IF(ABM7="월차","★",IF(ABM7="병가","♨",IF(ABM7="출장","◎",IF(ABM7="교육","■",IF(AND(ABM7="",ABG7&lt;=기준일시_입력!$J$15,ABJ7&gt;=기준일시_입력!$N$15),"○",IF(AND(ABM7="",ABG7&lt;&gt;"",ABG7&gt;기준일시_입력!$J$15),"▼",IF(AND(ABM7="",ABJ7&lt;&gt;"",ABJ7&lt;기준일시_입력!$N$15),"△",""))))))))))</f>
        <v/>
      </c>
      <c r="ABP7" s="128">
        <f>IFERROR(IF(OR(ABG7="",ABJ7=""),0,IF(AND(ABR7&lt;기준일시_입력!$J$17,ABS7&gt;기준일시_입력!$N$17),기준일시_입력!$N$17-기준일시_입력!$J$17,IF(AND(ABR7&gt;=기준일시_입력!$J$17,ABS7&gt;기준일시_입력!$N$17),기준일시_입력!$N$17-ABR7,IF(ABS7&lt;기준일시_입력!$J$17,0,IF(AND(ABR7&lt;기준일시_입력!$J$17,ABS7&lt;=기준일시_입력!$N$17),ABS7-기준일시_입력!$J$17,IF(AND(ABR7&gt;=기준일시_입력!$J$17,ABS7&lt;=기준일시_입력!$N$17),ABS7-ABR7,0)))))),0)</f>
        <v>0</v>
      </c>
      <c r="ABQ7" s="128">
        <f t="shared" si="272"/>
        <v>0</v>
      </c>
      <c r="ABR7" s="128">
        <f>IF(OR(ABG7="",ABJ7=""),0,IF(ABG7&lt;기준일시_입력!$J$15,기준일시_입력!$J$15,ABG7))</f>
        <v>0</v>
      </c>
      <c r="ABS7" s="128">
        <f t="shared" si="273"/>
        <v>0</v>
      </c>
      <c r="ABT7" s="128">
        <f>IFERROR(IF(AND(ABR7&lt;SMALL(기준일시_입력!$J$21:$J$39,ABT$5),ABS7&gt;SMALL(기준일시_입력!$N$21:$N$39,ABT$5)),INDEX(기준일시_입력!$AJ$21:$AJ$39,ABT$5*2-1),IF(AND(ABR7&gt;=SMALL(기준일시_입력!$J$21:$J$39,ABT$5),ABR7&lt;SMALL(기준일시_입력!$N$21:$N$39,ABT$5)),SMALL(기준일시_입력!$N$21:$N$39,ABT$5)-ABR7,0)),0)</f>
        <v>0</v>
      </c>
      <c r="ABU7" s="128">
        <f>IFERROR(IF(AND(ABR7&lt;SMALL(기준일시_입력!$J$21:$J$39,ABU$5),ABS7&gt;SMALL(기준일시_입력!$N$21:$N$39,ABU$5)),INDEX(기준일시_입력!$AJ$21:$AJ$39,ABU$5*2-1),IF(AND(ABR7&gt;=SMALL(기준일시_입력!$J$21:$J$39,ABU$5),ABR7&lt;SMALL(기준일시_입력!$N$21:$N$39,ABU$5)),SMALL(기준일시_입력!$N$21:$N$39,ABU$5)-ABR7,0)),0)</f>
        <v>0</v>
      </c>
      <c r="ABV7" s="128">
        <f>IFERROR(IF(AND(ABR7&lt;SMALL(기준일시_입력!$J$21:$J$39,ABV$5),ABS7&gt;SMALL(기준일시_입력!$N$21:$N$39,ABV$5)),INDEX(기준일시_입력!$AJ$21:$AJ$39,ABV$5*2-1),IF(AND(ABR7&gt;=SMALL(기준일시_입력!$J$21:$J$39,ABV$5),ABR7&lt;SMALL(기준일시_입력!$N$21:$N$39,ABV$5)),SMALL(기준일시_입력!$N$21:$N$39,ABV$5)-ABR7,0)),0)</f>
        <v>0</v>
      </c>
      <c r="ABW7" s="128">
        <f>IFERROR(IF(AND(ABR7&lt;SMALL(기준일시_입력!$J$21:$J$39,ABW$5),ABS7&gt;SMALL(기준일시_입력!$N$21:$N$39,ABW$5)),INDEX(기준일시_입력!$AJ$21:$AJ$39,ABW$5*2-1),IF(AND(ABR7&gt;=SMALL(기준일시_입력!$J$21:$J$39,ABW$5),ABR7&lt;SMALL(기준일시_입력!$N$21:$N$39,ABW$5)),SMALL(기준일시_입력!$N$21:$N$39,ABW$5)-ABR7,0)),0)</f>
        <v>0</v>
      </c>
      <c r="ABX7" s="128">
        <f>IFERROR(IF(AND(ABR7&lt;SMALL(기준일시_입력!$J$21:$J$39,ABX$5),ABS7&gt;SMALL(기준일시_입력!$N$21:$N$39,ABX$5)),INDEX(기준일시_입력!$AJ$21:$AJ$39,ABX$5*2-1),IF(AND(ABR7&gt;=SMALL(기준일시_입력!$J$21:$J$39,ABX$5),ABR7&lt;SMALL(기준일시_입력!$N$21:$N$39,ABX$5)),SMALL(기준일시_입력!$N$21:$N$39,ABX$5)-ABR7,0)),0)</f>
        <v>0</v>
      </c>
      <c r="ABY7" s="128">
        <f>IFERROR(IF(AND(ABR7&lt;SMALL(기준일시_입력!$J$21:$J$39,ABY$5),ABS7&gt;SMALL(기준일시_입력!$N$21:$N$39,ABY$5)),INDEX(기준일시_입력!$AJ$21:$AJ$39,ABY$5*2-1),IF(AND(ABR7&gt;=SMALL(기준일시_입력!$J$21:$J$39,ABY$5),ABR7&lt;SMALL(기준일시_입력!$N$21:$N$39,ABY$5)),SMALL(기준일시_입력!$N$21:$N$39,ABY$5)-ABR7,0)),0)</f>
        <v>0</v>
      </c>
      <c r="ABZ7" s="128">
        <f>IFERROR(IF(AND(ABR7&lt;SMALL(기준일시_입력!$J$21:$J$39,ABZ$5),ABS7&gt;SMALL(기준일시_입력!$N$21:$N$39,ABZ$5)),INDEX(기준일시_입력!$AJ$21:$AJ$39,ABZ$5*2-1),IF(AND(ABR7&gt;=SMALL(기준일시_입력!$J$21:$J$39,ABZ$5),ABR7&lt;SMALL(기준일시_입력!$N$21:$N$39,ABZ$5)),SMALL(기준일시_입력!$N$21:$N$39,ABZ$5)-ABR7,0)),0)</f>
        <v>0</v>
      </c>
      <c r="ACA7" s="128">
        <f>IFERROR(IF(AND(ABR7&lt;SMALL(기준일시_입력!$J$21:$J$39,ACA$5),ABS7&gt;SMALL(기준일시_입력!$N$21:$N$39,ACA$5)),INDEX(기준일시_입력!$AJ$21:$AJ$39,ACA$5*2-1),IF(AND(ABR7&gt;=SMALL(기준일시_입력!$J$21:$J$39,ACA$5),ABR7&lt;SMALL(기준일시_입력!$N$21:$N$39,ACA$5)),SMALL(기준일시_입력!$N$21:$N$39,ACA$5)-ABR7,0)),0)</f>
        <v>0</v>
      </c>
      <c r="ACB7" s="128">
        <f>IFERROR(IF(AND(ABR7&lt;SMALL(기준일시_입력!$J$21:$J$39,ACB$5),ABS7&gt;SMALL(기준일시_입력!$N$21:$N$39,ACB$5)),INDEX(기준일시_입력!$AJ$21:$AJ$39,ACB$5*2-1),IF(AND(ABR7&gt;=SMALL(기준일시_입력!$J$21:$J$39,ACB$5),ABR7&lt;SMALL(기준일시_입력!$N$21:$N$39,ACB$5)),SMALL(기준일시_입력!$N$21:$N$39,ACB$5)-ABR7,0)),0)</f>
        <v>0</v>
      </c>
      <c r="ACC7" s="128">
        <f>IFERROR(IF(AND(ABR7&lt;SMALL(기준일시_입력!$J$21:$J$39,ACC$5),ABS7&gt;SMALL(기준일시_입력!$N$21:$N$39,ACC$5)),INDEX(기준일시_입력!$AJ$21:$AJ$39,ACC$5*2-1),IF(AND(ABR7&gt;=SMALL(기준일시_입력!$J$21:$J$39,ACC$5),ABR7&lt;SMALL(기준일시_입력!$N$21:$N$39,ACC$5)),SMALL(기준일시_입력!$N$21:$N$39,ACC$5)-ABR7,0)),0)</f>
        <v>0</v>
      </c>
      <c r="ACD7" s="125"/>
      <c r="ACE7" s="180" t="str">
        <f t="shared" si="274"/>
        <v>2일</v>
      </c>
      <c r="ACF7" s="180"/>
      <c r="ACG7" s="124" t="str">
        <f t="shared" si="275"/>
        <v>화</v>
      </c>
      <c r="ACH7" s="133" t="str">
        <f t="shared" si="276"/>
        <v/>
      </c>
      <c r="ACI7" s="184"/>
      <c r="ACJ7" s="184"/>
      <c r="ACK7" s="184"/>
      <c r="ACL7" s="184"/>
      <c r="ACM7" s="184"/>
      <c r="ACN7" s="184"/>
      <c r="ACO7" s="176"/>
      <c r="ACP7" s="177"/>
      <c r="ACQ7" s="129" t="str">
        <f>IF($B7="","",IF(AND(ACG$3&lt;&gt;"",$B7-기준일시_입력!$AO$7&lt;=0,ACI7="",ACL7="",ACO7=""),"X",IF(ACO7="연차","☆",IF(ACO7="월차","★",IF(ACO7="병가","♨",IF(ACO7="출장","◎",IF(ACO7="교육","■",IF(AND(ACO7="",ACI7&lt;=기준일시_입력!$J$15,ACL7&gt;=기준일시_입력!$N$15),"○",IF(AND(ACO7="",ACI7&lt;&gt;"",ACI7&gt;기준일시_입력!$J$15),"▼",IF(AND(ACO7="",ACL7&lt;&gt;"",ACL7&lt;기준일시_입력!$N$15),"△",""))))))))))</f>
        <v/>
      </c>
      <c r="ACR7" s="128">
        <f>IFERROR(IF(OR(ACI7="",ACL7=""),0,IF(AND(ACT7&lt;기준일시_입력!$J$17,ACU7&gt;기준일시_입력!$N$17),기준일시_입력!$N$17-기준일시_입력!$J$17,IF(AND(ACT7&gt;=기준일시_입력!$J$17,ACU7&gt;기준일시_입력!$N$17),기준일시_입력!$N$17-ACT7,IF(ACU7&lt;기준일시_입력!$J$17,0,IF(AND(ACT7&lt;기준일시_입력!$J$17,ACU7&lt;=기준일시_입력!$N$17),ACU7-기준일시_입력!$J$17,IF(AND(ACT7&gt;=기준일시_입력!$J$17,ACU7&lt;=기준일시_입력!$N$17),ACU7-ACT7,0)))))),0)</f>
        <v>0</v>
      </c>
      <c r="ACS7" s="128">
        <f t="shared" si="277"/>
        <v>0</v>
      </c>
      <c r="ACT7" s="128">
        <f>IF(OR(ACI7="",ACL7=""),0,IF(ACI7&lt;기준일시_입력!$J$15,기준일시_입력!$J$15,ACI7))</f>
        <v>0</v>
      </c>
      <c r="ACU7" s="128">
        <f t="shared" si="278"/>
        <v>0</v>
      </c>
      <c r="ACV7" s="128">
        <f>IFERROR(IF(AND(ACT7&lt;SMALL(기준일시_입력!$J$21:$J$39,ACV$5),ACU7&gt;SMALL(기준일시_입력!$N$21:$N$39,ACV$5)),INDEX(기준일시_입력!$AJ$21:$AJ$39,ACV$5*2-1),IF(AND(ACT7&gt;=SMALL(기준일시_입력!$J$21:$J$39,ACV$5),ACT7&lt;SMALL(기준일시_입력!$N$21:$N$39,ACV$5)),SMALL(기준일시_입력!$N$21:$N$39,ACV$5)-ACT7,0)),0)</f>
        <v>0</v>
      </c>
      <c r="ACW7" s="128">
        <f>IFERROR(IF(AND(ACT7&lt;SMALL(기준일시_입력!$J$21:$J$39,ACW$5),ACU7&gt;SMALL(기준일시_입력!$N$21:$N$39,ACW$5)),INDEX(기준일시_입력!$AJ$21:$AJ$39,ACW$5*2-1),IF(AND(ACT7&gt;=SMALL(기준일시_입력!$J$21:$J$39,ACW$5),ACT7&lt;SMALL(기준일시_입력!$N$21:$N$39,ACW$5)),SMALL(기준일시_입력!$N$21:$N$39,ACW$5)-ACT7,0)),0)</f>
        <v>0</v>
      </c>
      <c r="ACX7" s="128">
        <f>IFERROR(IF(AND(ACT7&lt;SMALL(기준일시_입력!$J$21:$J$39,ACX$5),ACU7&gt;SMALL(기준일시_입력!$N$21:$N$39,ACX$5)),INDEX(기준일시_입력!$AJ$21:$AJ$39,ACX$5*2-1),IF(AND(ACT7&gt;=SMALL(기준일시_입력!$J$21:$J$39,ACX$5),ACT7&lt;SMALL(기준일시_입력!$N$21:$N$39,ACX$5)),SMALL(기준일시_입력!$N$21:$N$39,ACX$5)-ACT7,0)),0)</f>
        <v>0</v>
      </c>
      <c r="ACY7" s="128">
        <f>IFERROR(IF(AND(ACT7&lt;SMALL(기준일시_입력!$J$21:$J$39,ACY$5),ACU7&gt;SMALL(기준일시_입력!$N$21:$N$39,ACY$5)),INDEX(기준일시_입력!$AJ$21:$AJ$39,ACY$5*2-1),IF(AND(ACT7&gt;=SMALL(기준일시_입력!$J$21:$J$39,ACY$5),ACT7&lt;SMALL(기준일시_입력!$N$21:$N$39,ACY$5)),SMALL(기준일시_입력!$N$21:$N$39,ACY$5)-ACT7,0)),0)</f>
        <v>0</v>
      </c>
      <c r="ACZ7" s="128">
        <f>IFERROR(IF(AND(ACT7&lt;SMALL(기준일시_입력!$J$21:$J$39,ACZ$5),ACU7&gt;SMALL(기준일시_입력!$N$21:$N$39,ACZ$5)),INDEX(기준일시_입력!$AJ$21:$AJ$39,ACZ$5*2-1),IF(AND(ACT7&gt;=SMALL(기준일시_입력!$J$21:$J$39,ACZ$5),ACT7&lt;SMALL(기준일시_입력!$N$21:$N$39,ACZ$5)),SMALL(기준일시_입력!$N$21:$N$39,ACZ$5)-ACT7,0)),0)</f>
        <v>0</v>
      </c>
      <c r="ADA7" s="128">
        <f>IFERROR(IF(AND(ACT7&lt;SMALL(기준일시_입력!$J$21:$J$39,ADA$5),ACU7&gt;SMALL(기준일시_입력!$N$21:$N$39,ADA$5)),INDEX(기준일시_입력!$AJ$21:$AJ$39,ADA$5*2-1),IF(AND(ACT7&gt;=SMALL(기준일시_입력!$J$21:$J$39,ADA$5),ACT7&lt;SMALL(기준일시_입력!$N$21:$N$39,ADA$5)),SMALL(기준일시_입력!$N$21:$N$39,ADA$5)-ACT7,0)),0)</f>
        <v>0</v>
      </c>
      <c r="ADB7" s="128">
        <f>IFERROR(IF(AND(ACT7&lt;SMALL(기준일시_입력!$J$21:$J$39,ADB$5),ACU7&gt;SMALL(기준일시_입력!$N$21:$N$39,ADB$5)),INDEX(기준일시_입력!$AJ$21:$AJ$39,ADB$5*2-1),IF(AND(ACT7&gt;=SMALL(기준일시_입력!$J$21:$J$39,ADB$5),ACT7&lt;SMALL(기준일시_입력!$N$21:$N$39,ADB$5)),SMALL(기준일시_입력!$N$21:$N$39,ADB$5)-ACT7,0)),0)</f>
        <v>0</v>
      </c>
      <c r="ADC7" s="128">
        <f>IFERROR(IF(AND(ACT7&lt;SMALL(기준일시_입력!$J$21:$J$39,ADC$5),ACU7&gt;SMALL(기준일시_입력!$N$21:$N$39,ADC$5)),INDEX(기준일시_입력!$AJ$21:$AJ$39,ADC$5*2-1),IF(AND(ACT7&gt;=SMALL(기준일시_입력!$J$21:$J$39,ADC$5),ACT7&lt;SMALL(기준일시_입력!$N$21:$N$39,ADC$5)),SMALL(기준일시_입력!$N$21:$N$39,ADC$5)-ACT7,0)),0)</f>
        <v>0</v>
      </c>
      <c r="ADD7" s="128">
        <f>IFERROR(IF(AND(ACT7&lt;SMALL(기준일시_입력!$J$21:$J$39,ADD$5),ACU7&gt;SMALL(기준일시_입력!$N$21:$N$39,ADD$5)),INDEX(기준일시_입력!$AJ$21:$AJ$39,ADD$5*2-1),IF(AND(ACT7&gt;=SMALL(기준일시_입력!$J$21:$J$39,ADD$5),ACT7&lt;SMALL(기준일시_입력!$N$21:$N$39,ADD$5)),SMALL(기준일시_입력!$N$21:$N$39,ADD$5)-ACT7,0)),0)</f>
        <v>0</v>
      </c>
      <c r="ADE7" s="128">
        <f>IFERROR(IF(AND(ACT7&lt;SMALL(기준일시_입력!$J$21:$J$39,ADE$5),ACU7&gt;SMALL(기준일시_입력!$N$21:$N$39,ADE$5)),INDEX(기준일시_입력!$AJ$21:$AJ$39,ADE$5*2-1),IF(AND(ACT7&gt;=SMALL(기준일시_입력!$J$21:$J$39,ADE$5),ACT7&lt;SMALL(기준일시_입력!$N$21:$N$39,ADE$5)),SMALL(기준일시_입력!$N$21:$N$39,ADE$5)-ACT7,0)),0)</f>
        <v>0</v>
      </c>
      <c r="ADF7" s="125"/>
      <c r="ADG7" s="180" t="str">
        <f t="shared" si="279"/>
        <v>2일</v>
      </c>
      <c r="ADH7" s="180"/>
      <c r="ADI7" s="124" t="str">
        <f t="shared" si="280"/>
        <v>화</v>
      </c>
      <c r="ADJ7" s="133" t="str">
        <f t="shared" si="276"/>
        <v/>
      </c>
      <c r="ADK7" s="184"/>
      <c r="ADL7" s="184"/>
      <c r="ADM7" s="184"/>
      <c r="ADN7" s="184"/>
      <c r="ADO7" s="184"/>
      <c r="ADP7" s="184"/>
      <c r="ADQ7" s="176"/>
      <c r="ADR7" s="177"/>
      <c r="ADS7" s="129" t="str">
        <f>IF($B7="","",IF(AND(ADI$3&lt;&gt;"",$B7-기준일시_입력!$AO$7&lt;=0,ADK7="",ADN7="",ADQ7=""),"X",IF(ADQ7="연차","☆",IF(ADQ7="월차","★",IF(ADQ7="병가","♨",IF(ADQ7="출장","◎",IF(ADQ7="교육","■",IF(AND(ADQ7="",ADK7&lt;=기준일시_입력!$J$15,ADN7&gt;=기준일시_입력!$N$15),"○",IF(AND(ADQ7="",ADK7&lt;&gt;"",ADK7&gt;기준일시_입력!$J$15),"▼",IF(AND(ADQ7="",ADN7&lt;&gt;"",ADN7&lt;기준일시_입력!$N$15),"△",""))))))))))</f>
        <v/>
      </c>
      <c r="ADT7" s="128">
        <f>IFERROR(IF(OR(ADK7="",ADN7=""),0,IF(AND(ADV7&lt;기준일시_입력!$J$17,ADW7&gt;기준일시_입력!$N$17),기준일시_입력!$N$17-기준일시_입력!$J$17,IF(AND(ADV7&gt;=기준일시_입력!$J$17,ADW7&gt;기준일시_입력!$N$17),기준일시_입력!$N$17-ADV7,IF(ADW7&lt;기준일시_입력!$J$17,0,IF(AND(ADV7&lt;기준일시_입력!$J$17,ADW7&lt;=기준일시_입력!$N$17),ADW7-기준일시_입력!$J$17,IF(AND(ADV7&gt;=기준일시_입력!$J$17,ADW7&lt;=기준일시_입력!$N$17),ADW7-ADV7,0)))))),0)</f>
        <v>0</v>
      </c>
      <c r="ADU7" s="128">
        <f t="shared" si="282"/>
        <v>0</v>
      </c>
      <c r="ADV7" s="128">
        <f>IF(OR(ADK7="",ADN7=""),0,IF(ADK7&lt;기준일시_입력!$J$15,기준일시_입력!$J$15,ADK7))</f>
        <v>0</v>
      </c>
      <c r="ADW7" s="128">
        <f t="shared" si="283"/>
        <v>0</v>
      </c>
      <c r="ADX7" s="128">
        <f>IFERROR(IF(AND(ADV7&lt;SMALL(기준일시_입력!$J$21:$J$39,ADX$5),ADW7&gt;SMALL(기준일시_입력!$N$21:$N$39,ADX$5)),INDEX(기준일시_입력!$AJ$21:$AJ$39,ADX$5*2-1),IF(AND(ADV7&gt;=SMALL(기준일시_입력!$J$21:$J$39,ADX$5),ADV7&lt;SMALL(기준일시_입력!$N$21:$N$39,ADX$5)),SMALL(기준일시_입력!$N$21:$N$39,ADX$5)-ADV7,0)),0)</f>
        <v>0</v>
      </c>
      <c r="ADY7" s="128">
        <f>IFERROR(IF(AND(ADV7&lt;SMALL(기준일시_입력!$J$21:$J$39,ADY$5),ADW7&gt;SMALL(기준일시_입력!$N$21:$N$39,ADY$5)),INDEX(기준일시_입력!$AJ$21:$AJ$39,ADY$5*2-1),IF(AND(ADV7&gt;=SMALL(기준일시_입력!$J$21:$J$39,ADY$5),ADV7&lt;SMALL(기준일시_입력!$N$21:$N$39,ADY$5)),SMALL(기준일시_입력!$N$21:$N$39,ADY$5)-ADV7,0)),0)</f>
        <v>0</v>
      </c>
      <c r="ADZ7" s="128">
        <f>IFERROR(IF(AND(ADV7&lt;SMALL(기준일시_입력!$J$21:$J$39,ADZ$5),ADW7&gt;SMALL(기준일시_입력!$N$21:$N$39,ADZ$5)),INDEX(기준일시_입력!$AJ$21:$AJ$39,ADZ$5*2-1),IF(AND(ADV7&gt;=SMALL(기준일시_입력!$J$21:$J$39,ADZ$5),ADV7&lt;SMALL(기준일시_입력!$N$21:$N$39,ADZ$5)),SMALL(기준일시_입력!$N$21:$N$39,ADZ$5)-ADV7,0)),0)</f>
        <v>0</v>
      </c>
      <c r="AEA7" s="128">
        <f>IFERROR(IF(AND(ADV7&lt;SMALL(기준일시_입력!$J$21:$J$39,AEA$5),ADW7&gt;SMALL(기준일시_입력!$N$21:$N$39,AEA$5)),INDEX(기준일시_입력!$AJ$21:$AJ$39,AEA$5*2-1),IF(AND(ADV7&gt;=SMALL(기준일시_입력!$J$21:$J$39,AEA$5),ADV7&lt;SMALL(기준일시_입력!$N$21:$N$39,AEA$5)),SMALL(기준일시_입력!$N$21:$N$39,AEA$5)-ADV7,0)),0)</f>
        <v>0</v>
      </c>
      <c r="AEB7" s="128">
        <f>IFERROR(IF(AND(ADV7&lt;SMALL(기준일시_입력!$J$21:$J$39,AEB$5),ADW7&gt;SMALL(기준일시_입력!$N$21:$N$39,AEB$5)),INDEX(기준일시_입력!$AJ$21:$AJ$39,AEB$5*2-1),IF(AND(ADV7&gt;=SMALL(기준일시_입력!$J$21:$J$39,AEB$5),ADV7&lt;SMALL(기준일시_입력!$N$21:$N$39,AEB$5)),SMALL(기준일시_입력!$N$21:$N$39,AEB$5)-ADV7,0)),0)</f>
        <v>0</v>
      </c>
      <c r="AEC7" s="128">
        <f>IFERROR(IF(AND(ADV7&lt;SMALL(기준일시_입력!$J$21:$J$39,AEC$5),ADW7&gt;SMALL(기준일시_입력!$N$21:$N$39,AEC$5)),INDEX(기준일시_입력!$AJ$21:$AJ$39,AEC$5*2-1),IF(AND(ADV7&gt;=SMALL(기준일시_입력!$J$21:$J$39,AEC$5),ADV7&lt;SMALL(기준일시_입력!$N$21:$N$39,AEC$5)),SMALL(기준일시_입력!$N$21:$N$39,AEC$5)-ADV7,0)),0)</f>
        <v>0</v>
      </c>
      <c r="AED7" s="128">
        <f>IFERROR(IF(AND(ADV7&lt;SMALL(기준일시_입력!$J$21:$J$39,AED$5),ADW7&gt;SMALL(기준일시_입력!$N$21:$N$39,AED$5)),INDEX(기준일시_입력!$AJ$21:$AJ$39,AED$5*2-1),IF(AND(ADV7&gt;=SMALL(기준일시_입력!$J$21:$J$39,AED$5),ADV7&lt;SMALL(기준일시_입력!$N$21:$N$39,AED$5)),SMALL(기준일시_입력!$N$21:$N$39,AED$5)-ADV7,0)),0)</f>
        <v>0</v>
      </c>
      <c r="AEE7" s="128">
        <f>IFERROR(IF(AND(ADV7&lt;SMALL(기준일시_입력!$J$21:$J$39,AEE$5),ADW7&gt;SMALL(기준일시_입력!$N$21:$N$39,AEE$5)),INDEX(기준일시_입력!$AJ$21:$AJ$39,AEE$5*2-1),IF(AND(ADV7&gt;=SMALL(기준일시_입력!$J$21:$J$39,AEE$5),ADV7&lt;SMALL(기준일시_입력!$N$21:$N$39,AEE$5)),SMALL(기준일시_입력!$N$21:$N$39,AEE$5)-ADV7,0)),0)</f>
        <v>0</v>
      </c>
      <c r="AEF7" s="128">
        <f>IFERROR(IF(AND(ADV7&lt;SMALL(기준일시_입력!$J$21:$J$39,AEF$5),ADW7&gt;SMALL(기준일시_입력!$N$21:$N$39,AEF$5)),INDEX(기준일시_입력!$AJ$21:$AJ$39,AEF$5*2-1),IF(AND(ADV7&gt;=SMALL(기준일시_입력!$J$21:$J$39,AEF$5),ADV7&lt;SMALL(기준일시_입력!$N$21:$N$39,AEF$5)),SMALL(기준일시_입력!$N$21:$N$39,AEF$5)-ADV7,0)),0)</f>
        <v>0</v>
      </c>
      <c r="AEG7" s="128">
        <f>IFERROR(IF(AND(ADV7&lt;SMALL(기준일시_입력!$J$21:$J$39,AEG$5),ADW7&gt;SMALL(기준일시_입력!$N$21:$N$39,AEG$5)),INDEX(기준일시_입력!$AJ$21:$AJ$39,AEG$5*2-1),IF(AND(ADV7&gt;=SMALL(기준일시_입력!$J$21:$J$39,AEG$5),ADV7&lt;SMALL(기준일시_입력!$N$21:$N$39,AEG$5)),SMALL(기준일시_입력!$N$21:$N$39,AEG$5)-ADV7,0)),0)</f>
        <v>0</v>
      </c>
      <c r="AEH7" s="125"/>
      <c r="AEI7" s="180" t="str">
        <f t="shared" si="284"/>
        <v>2일</v>
      </c>
      <c r="AEJ7" s="180"/>
      <c r="AEK7" s="124" t="str">
        <f t="shared" si="285"/>
        <v>화</v>
      </c>
      <c r="AEL7" s="133" t="str">
        <f t="shared" si="276"/>
        <v/>
      </c>
      <c r="AEM7" s="184"/>
      <c r="AEN7" s="184"/>
      <c r="AEO7" s="184"/>
      <c r="AEP7" s="184"/>
      <c r="AEQ7" s="184"/>
      <c r="AER7" s="184"/>
      <c r="AES7" s="176"/>
      <c r="AET7" s="177"/>
      <c r="AEU7" s="129" t="str">
        <f>IF($B7="","",IF(AND(AEK$3&lt;&gt;"",$B7-기준일시_입력!$AO$7&lt;=0,AEM7="",AEP7="",AES7=""),"X",IF(AES7="연차","☆",IF(AES7="월차","★",IF(AES7="병가","♨",IF(AES7="출장","◎",IF(AES7="교육","■",IF(AND(AES7="",AEM7&lt;=기준일시_입력!$J$15,AEP7&gt;=기준일시_입력!$N$15),"○",IF(AND(AES7="",AEM7&lt;&gt;"",AEM7&gt;기준일시_입력!$J$15),"▼",IF(AND(AES7="",AEP7&lt;&gt;"",AEP7&lt;기준일시_입력!$N$15),"△",""))))))))))</f>
        <v/>
      </c>
      <c r="AEV7" s="128">
        <f>IFERROR(IF(OR(AEM7="",AEP7=""),0,IF(AND(AEX7&lt;기준일시_입력!$J$17,AEY7&gt;기준일시_입력!$N$17),기준일시_입력!$N$17-기준일시_입력!$J$17,IF(AND(AEX7&gt;=기준일시_입력!$J$17,AEY7&gt;기준일시_입력!$N$17),기준일시_입력!$N$17-AEX7,IF(AEY7&lt;기준일시_입력!$J$17,0,IF(AND(AEX7&lt;기준일시_입력!$J$17,AEY7&lt;=기준일시_입력!$N$17),AEY7-기준일시_입력!$J$17,IF(AND(AEX7&gt;=기준일시_입력!$J$17,AEY7&lt;=기준일시_입력!$N$17),AEY7-AEX7,0)))))),0)</f>
        <v>0</v>
      </c>
      <c r="AEW7" s="128">
        <f t="shared" si="287"/>
        <v>0</v>
      </c>
      <c r="AEX7" s="128">
        <f>IF(OR(AEM7="",AEP7=""),0,IF(AEM7&lt;기준일시_입력!$J$15,기준일시_입력!$J$15,AEM7))</f>
        <v>0</v>
      </c>
      <c r="AEY7" s="128">
        <f t="shared" si="288"/>
        <v>0</v>
      </c>
      <c r="AEZ7" s="128">
        <f>IFERROR(IF(AND(AEX7&lt;SMALL(기준일시_입력!$J$21:$J$39,AEZ$5),AEY7&gt;SMALL(기준일시_입력!$N$21:$N$39,AEZ$5)),INDEX(기준일시_입력!$AJ$21:$AJ$39,AEZ$5*2-1),IF(AND(AEX7&gt;=SMALL(기준일시_입력!$J$21:$J$39,AEZ$5),AEX7&lt;SMALL(기준일시_입력!$N$21:$N$39,AEZ$5)),SMALL(기준일시_입력!$N$21:$N$39,AEZ$5)-AEX7,0)),0)</f>
        <v>0</v>
      </c>
      <c r="AFA7" s="128">
        <f>IFERROR(IF(AND(AEX7&lt;SMALL(기준일시_입력!$J$21:$J$39,AFA$5),AEY7&gt;SMALL(기준일시_입력!$N$21:$N$39,AFA$5)),INDEX(기준일시_입력!$AJ$21:$AJ$39,AFA$5*2-1),IF(AND(AEX7&gt;=SMALL(기준일시_입력!$J$21:$J$39,AFA$5),AEX7&lt;SMALL(기준일시_입력!$N$21:$N$39,AFA$5)),SMALL(기준일시_입력!$N$21:$N$39,AFA$5)-AEX7,0)),0)</f>
        <v>0</v>
      </c>
      <c r="AFB7" s="128">
        <f>IFERROR(IF(AND(AEX7&lt;SMALL(기준일시_입력!$J$21:$J$39,AFB$5),AEY7&gt;SMALL(기준일시_입력!$N$21:$N$39,AFB$5)),INDEX(기준일시_입력!$AJ$21:$AJ$39,AFB$5*2-1),IF(AND(AEX7&gt;=SMALL(기준일시_입력!$J$21:$J$39,AFB$5),AEX7&lt;SMALL(기준일시_입력!$N$21:$N$39,AFB$5)),SMALL(기준일시_입력!$N$21:$N$39,AFB$5)-AEX7,0)),0)</f>
        <v>0</v>
      </c>
      <c r="AFC7" s="128">
        <f>IFERROR(IF(AND(AEX7&lt;SMALL(기준일시_입력!$J$21:$J$39,AFC$5),AEY7&gt;SMALL(기준일시_입력!$N$21:$N$39,AFC$5)),INDEX(기준일시_입력!$AJ$21:$AJ$39,AFC$5*2-1),IF(AND(AEX7&gt;=SMALL(기준일시_입력!$J$21:$J$39,AFC$5),AEX7&lt;SMALL(기준일시_입력!$N$21:$N$39,AFC$5)),SMALL(기준일시_입력!$N$21:$N$39,AFC$5)-AEX7,0)),0)</f>
        <v>0</v>
      </c>
      <c r="AFD7" s="128">
        <f>IFERROR(IF(AND(AEX7&lt;SMALL(기준일시_입력!$J$21:$J$39,AFD$5),AEY7&gt;SMALL(기준일시_입력!$N$21:$N$39,AFD$5)),INDEX(기준일시_입력!$AJ$21:$AJ$39,AFD$5*2-1),IF(AND(AEX7&gt;=SMALL(기준일시_입력!$J$21:$J$39,AFD$5),AEX7&lt;SMALL(기준일시_입력!$N$21:$N$39,AFD$5)),SMALL(기준일시_입력!$N$21:$N$39,AFD$5)-AEX7,0)),0)</f>
        <v>0</v>
      </c>
      <c r="AFE7" s="128">
        <f>IFERROR(IF(AND(AEX7&lt;SMALL(기준일시_입력!$J$21:$J$39,AFE$5),AEY7&gt;SMALL(기준일시_입력!$N$21:$N$39,AFE$5)),INDEX(기준일시_입력!$AJ$21:$AJ$39,AFE$5*2-1),IF(AND(AEX7&gt;=SMALL(기준일시_입력!$J$21:$J$39,AFE$5),AEX7&lt;SMALL(기준일시_입력!$N$21:$N$39,AFE$5)),SMALL(기준일시_입력!$N$21:$N$39,AFE$5)-AEX7,0)),0)</f>
        <v>0</v>
      </c>
      <c r="AFF7" s="128">
        <f>IFERROR(IF(AND(AEX7&lt;SMALL(기준일시_입력!$J$21:$J$39,AFF$5),AEY7&gt;SMALL(기준일시_입력!$N$21:$N$39,AFF$5)),INDEX(기준일시_입력!$AJ$21:$AJ$39,AFF$5*2-1),IF(AND(AEX7&gt;=SMALL(기준일시_입력!$J$21:$J$39,AFF$5),AEX7&lt;SMALL(기준일시_입력!$N$21:$N$39,AFF$5)),SMALL(기준일시_입력!$N$21:$N$39,AFF$5)-AEX7,0)),0)</f>
        <v>0</v>
      </c>
      <c r="AFG7" s="128">
        <f>IFERROR(IF(AND(AEX7&lt;SMALL(기준일시_입력!$J$21:$J$39,AFG$5),AEY7&gt;SMALL(기준일시_입력!$N$21:$N$39,AFG$5)),INDEX(기준일시_입력!$AJ$21:$AJ$39,AFG$5*2-1),IF(AND(AEX7&gt;=SMALL(기준일시_입력!$J$21:$J$39,AFG$5),AEX7&lt;SMALL(기준일시_입력!$N$21:$N$39,AFG$5)),SMALL(기준일시_입력!$N$21:$N$39,AFG$5)-AEX7,0)),0)</f>
        <v>0</v>
      </c>
      <c r="AFH7" s="128">
        <f>IFERROR(IF(AND(AEX7&lt;SMALL(기준일시_입력!$J$21:$J$39,AFH$5),AEY7&gt;SMALL(기준일시_입력!$N$21:$N$39,AFH$5)),INDEX(기준일시_입력!$AJ$21:$AJ$39,AFH$5*2-1),IF(AND(AEX7&gt;=SMALL(기준일시_입력!$J$21:$J$39,AFH$5),AEX7&lt;SMALL(기준일시_입력!$N$21:$N$39,AFH$5)),SMALL(기준일시_입력!$N$21:$N$39,AFH$5)-AEX7,0)),0)</f>
        <v>0</v>
      </c>
      <c r="AFI7" s="128">
        <f>IFERROR(IF(AND(AEX7&lt;SMALL(기준일시_입력!$J$21:$J$39,AFI$5),AEY7&gt;SMALL(기준일시_입력!$N$21:$N$39,AFI$5)),INDEX(기준일시_입력!$AJ$21:$AJ$39,AFI$5*2-1),IF(AND(AEX7&gt;=SMALL(기준일시_입력!$J$21:$J$39,AFI$5),AEX7&lt;SMALL(기준일시_입력!$N$21:$N$39,AFI$5)),SMALL(기준일시_입력!$N$21:$N$39,AFI$5)-AEX7,0)),0)</f>
        <v>0</v>
      </c>
      <c r="AFJ7" s="125"/>
      <c r="AFK7" s="180" t="str">
        <f t="shared" si="289"/>
        <v>2일</v>
      </c>
      <c r="AFL7" s="180"/>
      <c r="AFM7" s="124" t="str">
        <f t="shared" si="290"/>
        <v>화</v>
      </c>
      <c r="AFN7" s="133" t="str">
        <f t="shared" si="291"/>
        <v/>
      </c>
      <c r="AFO7" s="184"/>
      <c r="AFP7" s="184"/>
      <c r="AFQ7" s="184"/>
      <c r="AFR7" s="184"/>
      <c r="AFS7" s="184"/>
      <c r="AFT7" s="184"/>
      <c r="AFU7" s="176"/>
      <c r="AFV7" s="177"/>
      <c r="AFW7" s="129" t="str">
        <f>IF($B7="","",IF(AND(AFM$3&lt;&gt;"",$B7-기준일시_입력!$AO$7&lt;=0,AFO7="",AFR7="",AFU7=""),"X",IF(AFU7="연차","☆",IF(AFU7="월차","★",IF(AFU7="병가","♨",IF(AFU7="출장","◎",IF(AFU7="교육","■",IF(AND(AFU7="",AFO7&lt;=기준일시_입력!$J$15,AFR7&gt;=기준일시_입력!$N$15),"○",IF(AND(AFU7="",AFO7&lt;&gt;"",AFO7&gt;기준일시_입력!$J$15),"▼",IF(AND(AFU7="",AFR7&lt;&gt;"",AFR7&lt;기준일시_입력!$N$15),"△",""))))))))))</f>
        <v/>
      </c>
      <c r="AFX7" s="128">
        <f>IFERROR(IF(OR(AFO7="",AFR7=""),0,IF(AND(AFZ7&lt;기준일시_입력!$J$17,AGA7&gt;기준일시_입력!$N$17),기준일시_입력!$N$17-기준일시_입력!$J$17,IF(AND(AFZ7&gt;=기준일시_입력!$J$17,AGA7&gt;기준일시_입력!$N$17),기준일시_입력!$N$17-AFZ7,IF(AGA7&lt;기준일시_입력!$J$17,0,IF(AND(AFZ7&lt;기준일시_입력!$J$17,AGA7&lt;=기준일시_입력!$N$17),AGA7-기준일시_입력!$J$17,IF(AND(AFZ7&gt;=기준일시_입력!$J$17,AGA7&lt;=기준일시_입력!$N$17),AGA7-AFZ7,0)))))),0)</f>
        <v>0</v>
      </c>
      <c r="AFY7" s="128">
        <f t="shared" si="292"/>
        <v>0</v>
      </c>
      <c r="AFZ7" s="128">
        <f>IF(OR(AFO7="",AFR7=""),0,IF(AFO7&lt;기준일시_입력!$J$15,기준일시_입력!$J$15,AFO7))</f>
        <v>0</v>
      </c>
      <c r="AGA7" s="128">
        <f t="shared" si="293"/>
        <v>0</v>
      </c>
      <c r="AGB7" s="128">
        <f>IFERROR(IF(AND(AFZ7&lt;SMALL(기준일시_입력!$J$21:$J$39,AGB$5),AGA7&gt;SMALL(기준일시_입력!$N$21:$N$39,AGB$5)),INDEX(기준일시_입력!$AJ$21:$AJ$39,AGB$5*2-1),IF(AND(AFZ7&gt;=SMALL(기준일시_입력!$J$21:$J$39,AGB$5),AFZ7&lt;SMALL(기준일시_입력!$N$21:$N$39,AGB$5)),SMALL(기준일시_입력!$N$21:$N$39,AGB$5)-AFZ7,0)),0)</f>
        <v>0</v>
      </c>
      <c r="AGC7" s="128">
        <f>IFERROR(IF(AND(AFZ7&lt;SMALL(기준일시_입력!$J$21:$J$39,AGC$5),AGA7&gt;SMALL(기준일시_입력!$N$21:$N$39,AGC$5)),INDEX(기준일시_입력!$AJ$21:$AJ$39,AGC$5*2-1),IF(AND(AFZ7&gt;=SMALL(기준일시_입력!$J$21:$J$39,AGC$5),AFZ7&lt;SMALL(기준일시_입력!$N$21:$N$39,AGC$5)),SMALL(기준일시_입력!$N$21:$N$39,AGC$5)-AFZ7,0)),0)</f>
        <v>0</v>
      </c>
      <c r="AGD7" s="128">
        <f>IFERROR(IF(AND(AFZ7&lt;SMALL(기준일시_입력!$J$21:$J$39,AGD$5),AGA7&gt;SMALL(기준일시_입력!$N$21:$N$39,AGD$5)),INDEX(기준일시_입력!$AJ$21:$AJ$39,AGD$5*2-1),IF(AND(AFZ7&gt;=SMALL(기준일시_입력!$J$21:$J$39,AGD$5),AFZ7&lt;SMALL(기준일시_입력!$N$21:$N$39,AGD$5)),SMALL(기준일시_입력!$N$21:$N$39,AGD$5)-AFZ7,0)),0)</f>
        <v>0</v>
      </c>
      <c r="AGE7" s="128">
        <f>IFERROR(IF(AND(AFZ7&lt;SMALL(기준일시_입력!$J$21:$J$39,AGE$5),AGA7&gt;SMALL(기준일시_입력!$N$21:$N$39,AGE$5)),INDEX(기준일시_입력!$AJ$21:$AJ$39,AGE$5*2-1),IF(AND(AFZ7&gt;=SMALL(기준일시_입력!$J$21:$J$39,AGE$5),AFZ7&lt;SMALL(기준일시_입력!$N$21:$N$39,AGE$5)),SMALL(기준일시_입력!$N$21:$N$39,AGE$5)-AFZ7,0)),0)</f>
        <v>0</v>
      </c>
      <c r="AGF7" s="128">
        <f>IFERROR(IF(AND(AFZ7&lt;SMALL(기준일시_입력!$J$21:$J$39,AGF$5),AGA7&gt;SMALL(기준일시_입력!$N$21:$N$39,AGF$5)),INDEX(기준일시_입력!$AJ$21:$AJ$39,AGF$5*2-1),IF(AND(AFZ7&gt;=SMALL(기준일시_입력!$J$21:$J$39,AGF$5),AFZ7&lt;SMALL(기준일시_입력!$N$21:$N$39,AGF$5)),SMALL(기준일시_입력!$N$21:$N$39,AGF$5)-AFZ7,0)),0)</f>
        <v>0</v>
      </c>
      <c r="AGG7" s="128">
        <f>IFERROR(IF(AND(AFZ7&lt;SMALL(기준일시_입력!$J$21:$J$39,AGG$5),AGA7&gt;SMALL(기준일시_입력!$N$21:$N$39,AGG$5)),INDEX(기준일시_입력!$AJ$21:$AJ$39,AGG$5*2-1),IF(AND(AFZ7&gt;=SMALL(기준일시_입력!$J$21:$J$39,AGG$5),AFZ7&lt;SMALL(기준일시_입력!$N$21:$N$39,AGG$5)),SMALL(기준일시_입력!$N$21:$N$39,AGG$5)-AFZ7,0)),0)</f>
        <v>0</v>
      </c>
      <c r="AGH7" s="128">
        <f>IFERROR(IF(AND(AFZ7&lt;SMALL(기준일시_입력!$J$21:$J$39,AGH$5),AGA7&gt;SMALL(기준일시_입력!$N$21:$N$39,AGH$5)),INDEX(기준일시_입력!$AJ$21:$AJ$39,AGH$5*2-1),IF(AND(AFZ7&gt;=SMALL(기준일시_입력!$J$21:$J$39,AGH$5),AFZ7&lt;SMALL(기준일시_입력!$N$21:$N$39,AGH$5)),SMALL(기준일시_입력!$N$21:$N$39,AGH$5)-AFZ7,0)),0)</f>
        <v>0</v>
      </c>
      <c r="AGI7" s="128">
        <f>IFERROR(IF(AND(AFZ7&lt;SMALL(기준일시_입력!$J$21:$J$39,AGI$5),AGA7&gt;SMALL(기준일시_입력!$N$21:$N$39,AGI$5)),INDEX(기준일시_입력!$AJ$21:$AJ$39,AGI$5*2-1),IF(AND(AFZ7&gt;=SMALL(기준일시_입력!$J$21:$J$39,AGI$5),AFZ7&lt;SMALL(기준일시_입력!$N$21:$N$39,AGI$5)),SMALL(기준일시_입력!$N$21:$N$39,AGI$5)-AFZ7,0)),0)</f>
        <v>0</v>
      </c>
      <c r="AGJ7" s="128">
        <f>IFERROR(IF(AND(AFZ7&lt;SMALL(기준일시_입력!$J$21:$J$39,AGJ$5),AGA7&gt;SMALL(기준일시_입력!$N$21:$N$39,AGJ$5)),INDEX(기준일시_입력!$AJ$21:$AJ$39,AGJ$5*2-1),IF(AND(AFZ7&gt;=SMALL(기준일시_입력!$J$21:$J$39,AGJ$5),AFZ7&lt;SMALL(기준일시_입력!$N$21:$N$39,AGJ$5)),SMALL(기준일시_입력!$N$21:$N$39,AGJ$5)-AFZ7,0)),0)</f>
        <v>0</v>
      </c>
      <c r="AGK7" s="128">
        <f>IFERROR(IF(AND(AFZ7&lt;SMALL(기준일시_입력!$J$21:$J$39,AGK$5),AGA7&gt;SMALL(기준일시_입력!$N$21:$N$39,AGK$5)),INDEX(기준일시_입력!$AJ$21:$AJ$39,AGK$5*2-1),IF(AND(AFZ7&gt;=SMALL(기준일시_입력!$J$21:$J$39,AGK$5),AFZ7&lt;SMALL(기준일시_입력!$N$21:$N$39,AGK$5)),SMALL(기준일시_입력!$N$21:$N$39,AGK$5)-AFZ7,0)),0)</f>
        <v>0</v>
      </c>
      <c r="AGL7" s="125"/>
      <c r="AGM7" s="180" t="str">
        <f t="shared" si="294"/>
        <v>2일</v>
      </c>
      <c r="AGN7" s="180"/>
      <c r="AGO7" s="124" t="str">
        <f t="shared" si="295"/>
        <v>화</v>
      </c>
      <c r="AGP7" s="133" t="str">
        <f t="shared" si="291"/>
        <v/>
      </c>
      <c r="AGQ7" s="184"/>
      <c r="AGR7" s="184"/>
      <c r="AGS7" s="184"/>
      <c r="AGT7" s="184"/>
      <c r="AGU7" s="184"/>
      <c r="AGV7" s="184"/>
      <c r="AGW7" s="176"/>
      <c r="AGX7" s="177"/>
      <c r="AGY7" s="129" t="str">
        <f>IF($B7="","",IF(AND(AGO$3&lt;&gt;"",$B7-기준일시_입력!$AO$7&lt;=0,AGQ7="",AGT7="",AGW7=""),"X",IF(AGW7="연차","☆",IF(AGW7="월차","★",IF(AGW7="병가","♨",IF(AGW7="출장","◎",IF(AGW7="교육","■",IF(AND(AGW7="",AGQ7&lt;=기준일시_입력!$J$15,AGT7&gt;=기준일시_입력!$N$15),"○",IF(AND(AGW7="",AGQ7&lt;&gt;"",AGQ7&gt;기준일시_입력!$J$15),"▼",IF(AND(AGW7="",AGT7&lt;&gt;"",AGT7&lt;기준일시_입력!$N$15),"△",""))))))))))</f>
        <v/>
      </c>
      <c r="AGZ7" s="128">
        <f>IFERROR(IF(OR(AGQ7="",AGT7=""),0,IF(AND(AHB7&lt;기준일시_입력!$J$17,AHC7&gt;기준일시_입력!$N$17),기준일시_입력!$N$17-기준일시_입력!$J$17,IF(AND(AHB7&gt;=기준일시_입력!$J$17,AHC7&gt;기준일시_입력!$N$17),기준일시_입력!$N$17-AHB7,IF(AHC7&lt;기준일시_입력!$J$17,0,IF(AND(AHB7&lt;기준일시_입력!$J$17,AHC7&lt;=기준일시_입력!$N$17),AHC7-기준일시_입력!$J$17,IF(AND(AHB7&gt;=기준일시_입력!$J$17,AHC7&lt;=기준일시_입력!$N$17),AHC7-AHB7,0)))))),0)</f>
        <v>0</v>
      </c>
      <c r="AHA7" s="128">
        <f t="shared" si="297"/>
        <v>0</v>
      </c>
      <c r="AHB7" s="128">
        <f>IF(OR(AGQ7="",AGT7=""),0,IF(AGQ7&lt;기준일시_입력!$J$15,기준일시_입력!$J$15,AGQ7))</f>
        <v>0</v>
      </c>
      <c r="AHC7" s="128">
        <f t="shared" si="298"/>
        <v>0</v>
      </c>
      <c r="AHD7" s="128">
        <f>IFERROR(IF(AND(AHB7&lt;SMALL(기준일시_입력!$J$21:$J$39,AHD$5),AHC7&gt;SMALL(기준일시_입력!$N$21:$N$39,AHD$5)),INDEX(기준일시_입력!$AJ$21:$AJ$39,AHD$5*2-1),IF(AND(AHB7&gt;=SMALL(기준일시_입력!$J$21:$J$39,AHD$5),AHB7&lt;SMALL(기준일시_입력!$N$21:$N$39,AHD$5)),SMALL(기준일시_입력!$N$21:$N$39,AHD$5)-AHB7,0)),0)</f>
        <v>0</v>
      </c>
      <c r="AHE7" s="128">
        <f>IFERROR(IF(AND(AHB7&lt;SMALL(기준일시_입력!$J$21:$J$39,AHE$5),AHC7&gt;SMALL(기준일시_입력!$N$21:$N$39,AHE$5)),INDEX(기준일시_입력!$AJ$21:$AJ$39,AHE$5*2-1),IF(AND(AHB7&gt;=SMALL(기준일시_입력!$J$21:$J$39,AHE$5),AHB7&lt;SMALL(기준일시_입력!$N$21:$N$39,AHE$5)),SMALL(기준일시_입력!$N$21:$N$39,AHE$5)-AHB7,0)),0)</f>
        <v>0</v>
      </c>
      <c r="AHF7" s="128">
        <f>IFERROR(IF(AND(AHB7&lt;SMALL(기준일시_입력!$J$21:$J$39,AHF$5),AHC7&gt;SMALL(기준일시_입력!$N$21:$N$39,AHF$5)),INDEX(기준일시_입력!$AJ$21:$AJ$39,AHF$5*2-1),IF(AND(AHB7&gt;=SMALL(기준일시_입력!$J$21:$J$39,AHF$5),AHB7&lt;SMALL(기준일시_입력!$N$21:$N$39,AHF$5)),SMALL(기준일시_입력!$N$21:$N$39,AHF$5)-AHB7,0)),0)</f>
        <v>0</v>
      </c>
      <c r="AHG7" s="128">
        <f>IFERROR(IF(AND(AHB7&lt;SMALL(기준일시_입력!$J$21:$J$39,AHG$5),AHC7&gt;SMALL(기준일시_입력!$N$21:$N$39,AHG$5)),INDEX(기준일시_입력!$AJ$21:$AJ$39,AHG$5*2-1),IF(AND(AHB7&gt;=SMALL(기준일시_입력!$J$21:$J$39,AHG$5),AHB7&lt;SMALL(기준일시_입력!$N$21:$N$39,AHG$5)),SMALL(기준일시_입력!$N$21:$N$39,AHG$5)-AHB7,0)),0)</f>
        <v>0</v>
      </c>
      <c r="AHH7" s="128">
        <f>IFERROR(IF(AND(AHB7&lt;SMALL(기준일시_입력!$J$21:$J$39,AHH$5),AHC7&gt;SMALL(기준일시_입력!$N$21:$N$39,AHH$5)),INDEX(기준일시_입력!$AJ$21:$AJ$39,AHH$5*2-1),IF(AND(AHB7&gt;=SMALL(기준일시_입력!$J$21:$J$39,AHH$5),AHB7&lt;SMALL(기준일시_입력!$N$21:$N$39,AHH$5)),SMALL(기준일시_입력!$N$21:$N$39,AHH$5)-AHB7,0)),0)</f>
        <v>0</v>
      </c>
      <c r="AHI7" s="128">
        <f>IFERROR(IF(AND(AHB7&lt;SMALL(기준일시_입력!$J$21:$J$39,AHI$5),AHC7&gt;SMALL(기준일시_입력!$N$21:$N$39,AHI$5)),INDEX(기준일시_입력!$AJ$21:$AJ$39,AHI$5*2-1),IF(AND(AHB7&gt;=SMALL(기준일시_입력!$J$21:$J$39,AHI$5),AHB7&lt;SMALL(기준일시_입력!$N$21:$N$39,AHI$5)),SMALL(기준일시_입력!$N$21:$N$39,AHI$5)-AHB7,0)),0)</f>
        <v>0</v>
      </c>
      <c r="AHJ7" s="128">
        <f>IFERROR(IF(AND(AHB7&lt;SMALL(기준일시_입력!$J$21:$J$39,AHJ$5),AHC7&gt;SMALL(기준일시_입력!$N$21:$N$39,AHJ$5)),INDEX(기준일시_입력!$AJ$21:$AJ$39,AHJ$5*2-1),IF(AND(AHB7&gt;=SMALL(기준일시_입력!$J$21:$J$39,AHJ$5),AHB7&lt;SMALL(기준일시_입력!$N$21:$N$39,AHJ$5)),SMALL(기준일시_입력!$N$21:$N$39,AHJ$5)-AHB7,0)),0)</f>
        <v>0</v>
      </c>
      <c r="AHK7" s="128">
        <f>IFERROR(IF(AND(AHB7&lt;SMALL(기준일시_입력!$J$21:$J$39,AHK$5),AHC7&gt;SMALL(기준일시_입력!$N$21:$N$39,AHK$5)),INDEX(기준일시_입력!$AJ$21:$AJ$39,AHK$5*2-1),IF(AND(AHB7&gt;=SMALL(기준일시_입력!$J$21:$J$39,AHK$5),AHB7&lt;SMALL(기준일시_입력!$N$21:$N$39,AHK$5)),SMALL(기준일시_입력!$N$21:$N$39,AHK$5)-AHB7,0)),0)</f>
        <v>0</v>
      </c>
      <c r="AHL7" s="128">
        <f>IFERROR(IF(AND(AHB7&lt;SMALL(기준일시_입력!$J$21:$J$39,AHL$5),AHC7&gt;SMALL(기준일시_입력!$N$21:$N$39,AHL$5)),INDEX(기준일시_입력!$AJ$21:$AJ$39,AHL$5*2-1),IF(AND(AHB7&gt;=SMALL(기준일시_입력!$J$21:$J$39,AHL$5),AHB7&lt;SMALL(기준일시_입력!$N$21:$N$39,AHL$5)),SMALL(기준일시_입력!$N$21:$N$39,AHL$5)-AHB7,0)),0)</f>
        <v>0</v>
      </c>
      <c r="AHM7" s="128">
        <f>IFERROR(IF(AND(AHB7&lt;SMALL(기준일시_입력!$J$21:$J$39,AHM$5),AHC7&gt;SMALL(기준일시_입력!$N$21:$N$39,AHM$5)),INDEX(기준일시_입력!$AJ$21:$AJ$39,AHM$5*2-1),IF(AND(AHB7&gt;=SMALL(기준일시_입력!$J$21:$J$39,AHM$5),AHB7&lt;SMALL(기준일시_입력!$N$21:$N$39,AHM$5)),SMALL(기준일시_입력!$N$21:$N$39,AHM$5)-AHB7,0)),0)</f>
        <v>0</v>
      </c>
      <c r="AHN7" s="125"/>
      <c r="AHO7" s="180" t="str">
        <f t="shared" si="299"/>
        <v>2일</v>
      </c>
      <c r="AHP7" s="180"/>
      <c r="AHQ7" s="124" t="str">
        <f t="shared" si="300"/>
        <v>화</v>
      </c>
      <c r="AHR7" s="133" t="str">
        <f t="shared" si="291"/>
        <v/>
      </c>
      <c r="AHS7" s="184"/>
      <c r="AHT7" s="184"/>
      <c r="AHU7" s="184"/>
      <c r="AHV7" s="184"/>
      <c r="AHW7" s="184"/>
      <c r="AHX7" s="184"/>
      <c r="AHY7" s="176"/>
      <c r="AHZ7" s="177"/>
      <c r="AIA7" s="129" t="str">
        <f>IF($B7="","",IF(AND(AHQ$3&lt;&gt;"",$B7-기준일시_입력!$AO$7&lt;=0,AHS7="",AHV7="",AHY7=""),"X",IF(AHY7="연차","☆",IF(AHY7="월차","★",IF(AHY7="병가","♨",IF(AHY7="출장","◎",IF(AHY7="교육","■",IF(AND(AHY7="",AHS7&lt;=기준일시_입력!$J$15,AHV7&gt;=기준일시_입력!$N$15),"○",IF(AND(AHY7="",AHS7&lt;&gt;"",AHS7&gt;기준일시_입력!$J$15),"▼",IF(AND(AHY7="",AHV7&lt;&gt;"",AHV7&lt;기준일시_입력!$N$15),"△",""))))))))))</f>
        <v/>
      </c>
      <c r="AIB7" s="128">
        <f>IFERROR(IF(OR(AHS7="",AHV7=""),0,IF(AND(AID7&lt;기준일시_입력!$J$17,AIE7&gt;기준일시_입력!$N$17),기준일시_입력!$N$17-기준일시_입력!$J$17,IF(AND(AID7&gt;=기준일시_입력!$J$17,AIE7&gt;기준일시_입력!$N$17),기준일시_입력!$N$17-AID7,IF(AIE7&lt;기준일시_입력!$J$17,0,IF(AND(AID7&lt;기준일시_입력!$J$17,AIE7&lt;=기준일시_입력!$N$17),AIE7-기준일시_입력!$J$17,IF(AND(AID7&gt;=기준일시_입력!$J$17,AIE7&lt;=기준일시_입력!$N$17),AIE7-AID7,0)))))),0)</f>
        <v>0</v>
      </c>
      <c r="AIC7" s="128">
        <f t="shared" si="302"/>
        <v>0</v>
      </c>
      <c r="AID7" s="128">
        <f>IF(OR(AHS7="",AHV7=""),0,IF(AHS7&lt;기준일시_입력!$J$15,기준일시_입력!$J$15,AHS7))</f>
        <v>0</v>
      </c>
      <c r="AIE7" s="128">
        <f t="shared" si="303"/>
        <v>0</v>
      </c>
      <c r="AIF7" s="128">
        <f>IFERROR(IF(AND(AID7&lt;SMALL(기준일시_입력!$J$21:$J$39,AIF$5),AIE7&gt;SMALL(기준일시_입력!$N$21:$N$39,AIF$5)),INDEX(기준일시_입력!$AJ$21:$AJ$39,AIF$5*2-1),IF(AND(AID7&gt;=SMALL(기준일시_입력!$J$21:$J$39,AIF$5),AID7&lt;SMALL(기준일시_입력!$N$21:$N$39,AIF$5)),SMALL(기준일시_입력!$N$21:$N$39,AIF$5)-AID7,0)),0)</f>
        <v>0</v>
      </c>
      <c r="AIG7" s="128">
        <f>IFERROR(IF(AND(AID7&lt;SMALL(기준일시_입력!$J$21:$J$39,AIG$5),AIE7&gt;SMALL(기준일시_입력!$N$21:$N$39,AIG$5)),INDEX(기준일시_입력!$AJ$21:$AJ$39,AIG$5*2-1),IF(AND(AID7&gt;=SMALL(기준일시_입력!$J$21:$J$39,AIG$5),AID7&lt;SMALL(기준일시_입력!$N$21:$N$39,AIG$5)),SMALL(기준일시_입력!$N$21:$N$39,AIG$5)-AID7,0)),0)</f>
        <v>0</v>
      </c>
      <c r="AIH7" s="128">
        <f>IFERROR(IF(AND(AID7&lt;SMALL(기준일시_입력!$J$21:$J$39,AIH$5),AIE7&gt;SMALL(기준일시_입력!$N$21:$N$39,AIH$5)),INDEX(기준일시_입력!$AJ$21:$AJ$39,AIH$5*2-1),IF(AND(AID7&gt;=SMALL(기준일시_입력!$J$21:$J$39,AIH$5),AID7&lt;SMALL(기준일시_입력!$N$21:$N$39,AIH$5)),SMALL(기준일시_입력!$N$21:$N$39,AIH$5)-AID7,0)),0)</f>
        <v>0</v>
      </c>
      <c r="AII7" s="128">
        <f>IFERROR(IF(AND(AID7&lt;SMALL(기준일시_입력!$J$21:$J$39,AII$5),AIE7&gt;SMALL(기준일시_입력!$N$21:$N$39,AII$5)),INDEX(기준일시_입력!$AJ$21:$AJ$39,AII$5*2-1),IF(AND(AID7&gt;=SMALL(기준일시_입력!$J$21:$J$39,AII$5),AID7&lt;SMALL(기준일시_입력!$N$21:$N$39,AII$5)),SMALL(기준일시_입력!$N$21:$N$39,AII$5)-AID7,0)),0)</f>
        <v>0</v>
      </c>
      <c r="AIJ7" s="128">
        <f>IFERROR(IF(AND(AID7&lt;SMALL(기준일시_입력!$J$21:$J$39,AIJ$5),AIE7&gt;SMALL(기준일시_입력!$N$21:$N$39,AIJ$5)),INDEX(기준일시_입력!$AJ$21:$AJ$39,AIJ$5*2-1),IF(AND(AID7&gt;=SMALL(기준일시_입력!$J$21:$J$39,AIJ$5),AID7&lt;SMALL(기준일시_입력!$N$21:$N$39,AIJ$5)),SMALL(기준일시_입력!$N$21:$N$39,AIJ$5)-AID7,0)),0)</f>
        <v>0</v>
      </c>
      <c r="AIK7" s="128">
        <f>IFERROR(IF(AND(AID7&lt;SMALL(기준일시_입력!$J$21:$J$39,AIK$5),AIE7&gt;SMALL(기준일시_입력!$N$21:$N$39,AIK$5)),INDEX(기준일시_입력!$AJ$21:$AJ$39,AIK$5*2-1),IF(AND(AID7&gt;=SMALL(기준일시_입력!$J$21:$J$39,AIK$5),AID7&lt;SMALL(기준일시_입력!$N$21:$N$39,AIK$5)),SMALL(기준일시_입력!$N$21:$N$39,AIK$5)-AID7,0)),0)</f>
        <v>0</v>
      </c>
      <c r="AIL7" s="128">
        <f>IFERROR(IF(AND(AID7&lt;SMALL(기준일시_입력!$J$21:$J$39,AIL$5),AIE7&gt;SMALL(기준일시_입력!$N$21:$N$39,AIL$5)),INDEX(기준일시_입력!$AJ$21:$AJ$39,AIL$5*2-1),IF(AND(AID7&gt;=SMALL(기준일시_입력!$J$21:$J$39,AIL$5),AID7&lt;SMALL(기준일시_입력!$N$21:$N$39,AIL$5)),SMALL(기준일시_입력!$N$21:$N$39,AIL$5)-AID7,0)),0)</f>
        <v>0</v>
      </c>
      <c r="AIM7" s="128">
        <f>IFERROR(IF(AND(AID7&lt;SMALL(기준일시_입력!$J$21:$J$39,AIM$5),AIE7&gt;SMALL(기준일시_입력!$N$21:$N$39,AIM$5)),INDEX(기준일시_입력!$AJ$21:$AJ$39,AIM$5*2-1),IF(AND(AID7&gt;=SMALL(기준일시_입력!$J$21:$J$39,AIM$5),AID7&lt;SMALL(기준일시_입력!$N$21:$N$39,AIM$5)),SMALL(기준일시_입력!$N$21:$N$39,AIM$5)-AID7,0)),0)</f>
        <v>0</v>
      </c>
      <c r="AIN7" s="128">
        <f>IFERROR(IF(AND(AID7&lt;SMALL(기준일시_입력!$J$21:$J$39,AIN$5),AIE7&gt;SMALL(기준일시_입력!$N$21:$N$39,AIN$5)),INDEX(기준일시_입력!$AJ$21:$AJ$39,AIN$5*2-1),IF(AND(AID7&gt;=SMALL(기준일시_입력!$J$21:$J$39,AIN$5),AID7&lt;SMALL(기준일시_입력!$N$21:$N$39,AIN$5)),SMALL(기준일시_입력!$N$21:$N$39,AIN$5)-AID7,0)),0)</f>
        <v>0</v>
      </c>
      <c r="AIO7" s="128">
        <f>IFERROR(IF(AND(AID7&lt;SMALL(기준일시_입력!$J$21:$J$39,AIO$5),AIE7&gt;SMALL(기준일시_입력!$N$21:$N$39,AIO$5)),INDEX(기준일시_입력!$AJ$21:$AJ$39,AIO$5*2-1),IF(AND(AID7&gt;=SMALL(기준일시_입력!$J$21:$J$39,AIO$5),AID7&lt;SMALL(기준일시_입력!$N$21:$N$39,AIO$5)),SMALL(기준일시_입력!$N$21:$N$39,AIO$5)-AID7,0)),0)</f>
        <v>0</v>
      </c>
      <c r="AIP7" s="125"/>
      <c r="AIQ7" s="180" t="str">
        <f t="shared" si="304"/>
        <v>2일</v>
      </c>
      <c r="AIR7" s="180"/>
      <c r="AIS7" s="124" t="str">
        <f t="shared" si="305"/>
        <v>화</v>
      </c>
      <c r="AIT7" s="133" t="str">
        <f t="shared" si="306"/>
        <v/>
      </c>
      <c r="AIU7" s="184"/>
      <c r="AIV7" s="184"/>
      <c r="AIW7" s="184"/>
      <c r="AIX7" s="184"/>
      <c r="AIY7" s="184"/>
      <c r="AIZ7" s="184"/>
      <c r="AJA7" s="176"/>
      <c r="AJB7" s="177"/>
      <c r="AJC7" s="129" t="str">
        <f>IF($B7="","",IF(AND(AIS$3&lt;&gt;"",$B7-기준일시_입력!$AO$7&lt;=0,AIU7="",AIX7="",AJA7=""),"X",IF(AJA7="연차","☆",IF(AJA7="월차","★",IF(AJA7="병가","♨",IF(AJA7="출장","◎",IF(AJA7="교육","■",IF(AND(AJA7="",AIU7&lt;=기준일시_입력!$J$15,AIX7&gt;=기준일시_입력!$N$15),"○",IF(AND(AJA7="",AIU7&lt;&gt;"",AIU7&gt;기준일시_입력!$J$15),"▼",IF(AND(AJA7="",AIX7&lt;&gt;"",AIX7&lt;기준일시_입력!$N$15),"△",""))))))))))</f>
        <v/>
      </c>
      <c r="AJD7" s="128">
        <f>IFERROR(IF(OR(AIU7="",AIX7=""),0,IF(AND(AJF7&lt;기준일시_입력!$J$17,AJG7&gt;기준일시_입력!$N$17),기준일시_입력!$N$17-기준일시_입력!$J$17,IF(AND(AJF7&gt;=기준일시_입력!$J$17,AJG7&gt;기준일시_입력!$N$17),기준일시_입력!$N$17-AJF7,IF(AJG7&lt;기준일시_입력!$J$17,0,IF(AND(AJF7&lt;기준일시_입력!$J$17,AJG7&lt;=기준일시_입력!$N$17),AJG7-기준일시_입력!$J$17,IF(AND(AJF7&gt;=기준일시_입력!$J$17,AJG7&lt;=기준일시_입력!$N$17),AJG7-AJF7,0)))))),0)</f>
        <v>0</v>
      </c>
      <c r="AJE7" s="128">
        <f t="shared" si="307"/>
        <v>0</v>
      </c>
      <c r="AJF7" s="128">
        <f>IF(OR(AIU7="",AIX7=""),0,IF(AIU7&lt;기준일시_입력!$J$15,기준일시_입력!$J$15,AIU7))</f>
        <v>0</v>
      </c>
      <c r="AJG7" s="128">
        <f t="shared" si="308"/>
        <v>0</v>
      </c>
      <c r="AJH7" s="128">
        <f>IFERROR(IF(AND(AJF7&lt;SMALL(기준일시_입력!$J$21:$J$39,AJH$5),AJG7&gt;SMALL(기준일시_입력!$N$21:$N$39,AJH$5)),INDEX(기준일시_입력!$AJ$21:$AJ$39,AJH$5*2-1),IF(AND(AJF7&gt;=SMALL(기준일시_입력!$J$21:$J$39,AJH$5),AJF7&lt;SMALL(기준일시_입력!$N$21:$N$39,AJH$5)),SMALL(기준일시_입력!$N$21:$N$39,AJH$5)-AJF7,0)),0)</f>
        <v>0</v>
      </c>
      <c r="AJI7" s="128">
        <f>IFERROR(IF(AND(AJF7&lt;SMALL(기준일시_입력!$J$21:$J$39,AJI$5),AJG7&gt;SMALL(기준일시_입력!$N$21:$N$39,AJI$5)),INDEX(기준일시_입력!$AJ$21:$AJ$39,AJI$5*2-1),IF(AND(AJF7&gt;=SMALL(기준일시_입력!$J$21:$J$39,AJI$5),AJF7&lt;SMALL(기준일시_입력!$N$21:$N$39,AJI$5)),SMALL(기준일시_입력!$N$21:$N$39,AJI$5)-AJF7,0)),0)</f>
        <v>0</v>
      </c>
      <c r="AJJ7" s="128">
        <f>IFERROR(IF(AND(AJF7&lt;SMALL(기준일시_입력!$J$21:$J$39,AJJ$5),AJG7&gt;SMALL(기준일시_입력!$N$21:$N$39,AJJ$5)),INDEX(기준일시_입력!$AJ$21:$AJ$39,AJJ$5*2-1),IF(AND(AJF7&gt;=SMALL(기준일시_입력!$J$21:$J$39,AJJ$5),AJF7&lt;SMALL(기준일시_입력!$N$21:$N$39,AJJ$5)),SMALL(기준일시_입력!$N$21:$N$39,AJJ$5)-AJF7,0)),0)</f>
        <v>0</v>
      </c>
      <c r="AJK7" s="128">
        <f>IFERROR(IF(AND(AJF7&lt;SMALL(기준일시_입력!$J$21:$J$39,AJK$5),AJG7&gt;SMALL(기준일시_입력!$N$21:$N$39,AJK$5)),INDEX(기준일시_입력!$AJ$21:$AJ$39,AJK$5*2-1),IF(AND(AJF7&gt;=SMALL(기준일시_입력!$J$21:$J$39,AJK$5),AJF7&lt;SMALL(기준일시_입력!$N$21:$N$39,AJK$5)),SMALL(기준일시_입력!$N$21:$N$39,AJK$5)-AJF7,0)),0)</f>
        <v>0</v>
      </c>
      <c r="AJL7" s="128">
        <f>IFERROR(IF(AND(AJF7&lt;SMALL(기준일시_입력!$J$21:$J$39,AJL$5),AJG7&gt;SMALL(기준일시_입력!$N$21:$N$39,AJL$5)),INDEX(기준일시_입력!$AJ$21:$AJ$39,AJL$5*2-1),IF(AND(AJF7&gt;=SMALL(기준일시_입력!$J$21:$J$39,AJL$5),AJF7&lt;SMALL(기준일시_입력!$N$21:$N$39,AJL$5)),SMALL(기준일시_입력!$N$21:$N$39,AJL$5)-AJF7,0)),0)</f>
        <v>0</v>
      </c>
      <c r="AJM7" s="128">
        <f>IFERROR(IF(AND(AJF7&lt;SMALL(기준일시_입력!$J$21:$J$39,AJM$5),AJG7&gt;SMALL(기준일시_입력!$N$21:$N$39,AJM$5)),INDEX(기준일시_입력!$AJ$21:$AJ$39,AJM$5*2-1),IF(AND(AJF7&gt;=SMALL(기준일시_입력!$J$21:$J$39,AJM$5),AJF7&lt;SMALL(기준일시_입력!$N$21:$N$39,AJM$5)),SMALL(기준일시_입력!$N$21:$N$39,AJM$5)-AJF7,0)),0)</f>
        <v>0</v>
      </c>
      <c r="AJN7" s="128">
        <f>IFERROR(IF(AND(AJF7&lt;SMALL(기준일시_입력!$J$21:$J$39,AJN$5),AJG7&gt;SMALL(기준일시_입력!$N$21:$N$39,AJN$5)),INDEX(기준일시_입력!$AJ$21:$AJ$39,AJN$5*2-1),IF(AND(AJF7&gt;=SMALL(기준일시_입력!$J$21:$J$39,AJN$5),AJF7&lt;SMALL(기준일시_입력!$N$21:$N$39,AJN$5)),SMALL(기준일시_입력!$N$21:$N$39,AJN$5)-AJF7,0)),0)</f>
        <v>0</v>
      </c>
      <c r="AJO7" s="128">
        <f>IFERROR(IF(AND(AJF7&lt;SMALL(기준일시_입력!$J$21:$J$39,AJO$5),AJG7&gt;SMALL(기준일시_입력!$N$21:$N$39,AJO$5)),INDEX(기준일시_입력!$AJ$21:$AJ$39,AJO$5*2-1),IF(AND(AJF7&gt;=SMALL(기준일시_입력!$J$21:$J$39,AJO$5),AJF7&lt;SMALL(기준일시_입력!$N$21:$N$39,AJO$5)),SMALL(기준일시_입력!$N$21:$N$39,AJO$5)-AJF7,0)),0)</f>
        <v>0</v>
      </c>
      <c r="AJP7" s="128">
        <f>IFERROR(IF(AND(AJF7&lt;SMALL(기준일시_입력!$J$21:$J$39,AJP$5),AJG7&gt;SMALL(기준일시_입력!$N$21:$N$39,AJP$5)),INDEX(기준일시_입력!$AJ$21:$AJ$39,AJP$5*2-1),IF(AND(AJF7&gt;=SMALL(기준일시_입력!$J$21:$J$39,AJP$5),AJF7&lt;SMALL(기준일시_입력!$N$21:$N$39,AJP$5)),SMALL(기준일시_입력!$N$21:$N$39,AJP$5)-AJF7,0)),0)</f>
        <v>0</v>
      </c>
      <c r="AJQ7" s="128">
        <f>IFERROR(IF(AND(AJF7&lt;SMALL(기준일시_입력!$J$21:$J$39,AJQ$5),AJG7&gt;SMALL(기준일시_입력!$N$21:$N$39,AJQ$5)),INDEX(기준일시_입력!$AJ$21:$AJ$39,AJQ$5*2-1),IF(AND(AJF7&gt;=SMALL(기준일시_입력!$J$21:$J$39,AJQ$5),AJF7&lt;SMALL(기준일시_입력!$N$21:$N$39,AJQ$5)),SMALL(기준일시_입력!$N$21:$N$39,AJQ$5)-AJF7,0)),0)</f>
        <v>0</v>
      </c>
      <c r="AJR7" s="125"/>
      <c r="AJS7" s="180" t="str">
        <f t="shared" si="309"/>
        <v>2일</v>
      </c>
      <c r="AJT7" s="180"/>
      <c r="AJU7" s="124" t="str">
        <f t="shared" si="310"/>
        <v>화</v>
      </c>
      <c r="AJV7" s="133" t="str">
        <f t="shared" si="306"/>
        <v/>
      </c>
      <c r="AJW7" s="184"/>
      <c r="AJX7" s="184"/>
      <c r="AJY7" s="184"/>
      <c r="AJZ7" s="184"/>
      <c r="AKA7" s="184"/>
      <c r="AKB7" s="184"/>
      <c r="AKC7" s="176"/>
      <c r="AKD7" s="177"/>
      <c r="AKE7" s="129" t="str">
        <f>IF($B7="","",IF(AND(AJU$3&lt;&gt;"",$B7-기준일시_입력!$AO$7&lt;=0,AJW7="",AJZ7="",AKC7=""),"X",IF(AKC7="연차","☆",IF(AKC7="월차","★",IF(AKC7="병가","♨",IF(AKC7="출장","◎",IF(AKC7="교육","■",IF(AND(AKC7="",AJW7&lt;=기준일시_입력!$J$15,AJZ7&gt;=기준일시_입력!$N$15),"○",IF(AND(AKC7="",AJW7&lt;&gt;"",AJW7&gt;기준일시_입력!$J$15),"▼",IF(AND(AKC7="",AJZ7&lt;&gt;"",AJZ7&lt;기준일시_입력!$N$15),"△",""))))))))))</f>
        <v/>
      </c>
      <c r="AKF7" s="128">
        <f>IFERROR(IF(OR(AJW7="",AJZ7=""),0,IF(AND(AKH7&lt;기준일시_입력!$J$17,AKI7&gt;기준일시_입력!$N$17),기준일시_입력!$N$17-기준일시_입력!$J$17,IF(AND(AKH7&gt;=기준일시_입력!$J$17,AKI7&gt;기준일시_입력!$N$17),기준일시_입력!$N$17-AKH7,IF(AKI7&lt;기준일시_입력!$J$17,0,IF(AND(AKH7&lt;기준일시_입력!$J$17,AKI7&lt;=기준일시_입력!$N$17),AKI7-기준일시_입력!$J$17,IF(AND(AKH7&gt;=기준일시_입력!$J$17,AKI7&lt;=기준일시_입력!$N$17),AKI7-AKH7,0)))))),0)</f>
        <v>0</v>
      </c>
      <c r="AKG7" s="128">
        <f t="shared" si="312"/>
        <v>0</v>
      </c>
      <c r="AKH7" s="128">
        <f>IF(OR(AJW7="",AJZ7=""),0,IF(AJW7&lt;기준일시_입력!$J$15,기준일시_입력!$J$15,AJW7))</f>
        <v>0</v>
      </c>
      <c r="AKI7" s="128">
        <f t="shared" si="313"/>
        <v>0</v>
      </c>
      <c r="AKJ7" s="128">
        <f>IFERROR(IF(AND(AKH7&lt;SMALL(기준일시_입력!$J$21:$J$39,AKJ$5),AKI7&gt;SMALL(기준일시_입력!$N$21:$N$39,AKJ$5)),INDEX(기준일시_입력!$AJ$21:$AJ$39,AKJ$5*2-1),IF(AND(AKH7&gt;=SMALL(기준일시_입력!$J$21:$J$39,AKJ$5),AKH7&lt;SMALL(기준일시_입력!$N$21:$N$39,AKJ$5)),SMALL(기준일시_입력!$N$21:$N$39,AKJ$5)-AKH7,0)),0)</f>
        <v>0</v>
      </c>
      <c r="AKK7" s="128">
        <f>IFERROR(IF(AND(AKH7&lt;SMALL(기준일시_입력!$J$21:$J$39,AKK$5),AKI7&gt;SMALL(기준일시_입력!$N$21:$N$39,AKK$5)),INDEX(기준일시_입력!$AJ$21:$AJ$39,AKK$5*2-1),IF(AND(AKH7&gt;=SMALL(기준일시_입력!$J$21:$J$39,AKK$5),AKH7&lt;SMALL(기준일시_입력!$N$21:$N$39,AKK$5)),SMALL(기준일시_입력!$N$21:$N$39,AKK$5)-AKH7,0)),0)</f>
        <v>0</v>
      </c>
      <c r="AKL7" s="128">
        <f>IFERROR(IF(AND(AKH7&lt;SMALL(기준일시_입력!$J$21:$J$39,AKL$5),AKI7&gt;SMALL(기준일시_입력!$N$21:$N$39,AKL$5)),INDEX(기준일시_입력!$AJ$21:$AJ$39,AKL$5*2-1),IF(AND(AKH7&gt;=SMALL(기준일시_입력!$J$21:$J$39,AKL$5),AKH7&lt;SMALL(기준일시_입력!$N$21:$N$39,AKL$5)),SMALL(기준일시_입력!$N$21:$N$39,AKL$5)-AKH7,0)),0)</f>
        <v>0</v>
      </c>
      <c r="AKM7" s="128">
        <f>IFERROR(IF(AND(AKH7&lt;SMALL(기준일시_입력!$J$21:$J$39,AKM$5),AKI7&gt;SMALL(기준일시_입력!$N$21:$N$39,AKM$5)),INDEX(기준일시_입력!$AJ$21:$AJ$39,AKM$5*2-1),IF(AND(AKH7&gt;=SMALL(기준일시_입력!$J$21:$J$39,AKM$5),AKH7&lt;SMALL(기준일시_입력!$N$21:$N$39,AKM$5)),SMALL(기준일시_입력!$N$21:$N$39,AKM$5)-AKH7,0)),0)</f>
        <v>0</v>
      </c>
      <c r="AKN7" s="128">
        <f>IFERROR(IF(AND(AKH7&lt;SMALL(기준일시_입력!$J$21:$J$39,AKN$5),AKI7&gt;SMALL(기준일시_입력!$N$21:$N$39,AKN$5)),INDEX(기준일시_입력!$AJ$21:$AJ$39,AKN$5*2-1),IF(AND(AKH7&gt;=SMALL(기준일시_입력!$J$21:$J$39,AKN$5),AKH7&lt;SMALL(기준일시_입력!$N$21:$N$39,AKN$5)),SMALL(기준일시_입력!$N$21:$N$39,AKN$5)-AKH7,0)),0)</f>
        <v>0</v>
      </c>
      <c r="AKO7" s="128">
        <f>IFERROR(IF(AND(AKH7&lt;SMALL(기준일시_입력!$J$21:$J$39,AKO$5),AKI7&gt;SMALL(기준일시_입력!$N$21:$N$39,AKO$5)),INDEX(기준일시_입력!$AJ$21:$AJ$39,AKO$5*2-1),IF(AND(AKH7&gt;=SMALL(기준일시_입력!$J$21:$J$39,AKO$5),AKH7&lt;SMALL(기준일시_입력!$N$21:$N$39,AKO$5)),SMALL(기준일시_입력!$N$21:$N$39,AKO$5)-AKH7,0)),0)</f>
        <v>0</v>
      </c>
      <c r="AKP7" s="128">
        <f>IFERROR(IF(AND(AKH7&lt;SMALL(기준일시_입력!$J$21:$J$39,AKP$5),AKI7&gt;SMALL(기준일시_입력!$N$21:$N$39,AKP$5)),INDEX(기준일시_입력!$AJ$21:$AJ$39,AKP$5*2-1),IF(AND(AKH7&gt;=SMALL(기준일시_입력!$J$21:$J$39,AKP$5),AKH7&lt;SMALL(기준일시_입력!$N$21:$N$39,AKP$5)),SMALL(기준일시_입력!$N$21:$N$39,AKP$5)-AKH7,0)),0)</f>
        <v>0</v>
      </c>
      <c r="AKQ7" s="128">
        <f>IFERROR(IF(AND(AKH7&lt;SMALL(기준일시_입력!$J$21:$J$39,AKQ$5),AKI7&gt;SMALL(기준일시_입력!$N$21:$N$39,AKQ$5)),INDEX(기준일시_입력!$AJ$21:$AJ$39,AKQ$5*2-1),IF(AND(AKH7&gt;=SMALL(기준일시_입력!$J$21:$J$39,AKQ$5),AKH7&lt;SMALL(기준일시_입력!$N$21:$N$39,AKQ$5)),SMALL(기준일시_입력!$N$21:$N$39,AKQ$5)-AKH7,0)),0)</f>
        <v>0</v>
      </c>
      <c r="AKR7" s="128">
        <f>IFERROR(IF(AND(AKH7&lt;SMALL(기준일시_입력!$J$21:$J$39,AKR$5),AKI7&gt;SMALL(기준일시_입력!$N$21:$N$39,AKR$5)),INDEX(기준일시_입력!$AJ$21:$AJ$39,AKR$5*2-1),IF(AND(AKH7&gt;=SMALL(기준일시_입력!$J$21:$J$39,AKR$5),AKH7&lt;SMALL(기준일시_입력!$N$21:$N$39,AKR$5)),SMALL(기준일시_입력!$N$21:$N$39,AKR$5)-AKH7,0)),0)</f>
        <v>0</v>
      </c>
      <c r="AKS7" s="128">
        <f>IFERROR(IF(AND(AKH7&lt;SMALL(기준일시_입력!$J$21:$J$39,AKS$5),AKI7&gt;SMALL(기준일시_입력!$N$21:$N$39,AKS$5)),INDEX(기준일시_입력!$AJ$21:$AJ$39,AKS$5*2-1),IF(AND(AKH7&gt;=SMALL(기준일시_입력!$J$21:$J$39,AKS$5),AKH7&lt;SMALL(기준일시_입력!$N$21:$N$39,AKS$5)),SMALL(기준일시_입력!$N$21:$N$39,AKS$5)-AKH7,0)),0)</f>
        <v>0</v>
      </c>
      <c r="AKT7" s="125"/>
      <c r="AKU7" s="180" t="str">
        <f t="shared" si="314"/>
        <v>2일</v>
      </c>
      <c r="AKV7" s="180"/>
      <c r="AKW7" s="124" t="str">
        <f t="shared" si="315"/>
        <v>화</v>
      </c>
      <c r="AKX7" s="133" t="str">
        <f t="shared" si="306"/>
        <v/>
      </c>
      <c r="AKY7" s="184"/>
      <c r="AKZ7" s="184"/>
      <c r="ALA7" s="184"/>
      <c r="ALB7" s="184"/>
      <c r="ALC7" s="184"/>
      <c r="ALD7" s="184"/>
      <c r="ALE7" s="176"/>
      <c r="ALF7" s="177"/>
      <c r="ALG7" s="129" t="str">
        <f>IF($B7="","",IF(AND(AKW$3&lt;&gt;"",$B7-기준일시_입력!$AO$7&lt;=0,AKY7="",ALB7="",ALE7=""),"X",IF(ALE7="연차","☆",IF(ALE7="월차","★",IF(ALE7="병가","♨",IF(ALE7="출장","◎",IF(ALE7="교육","■",IF(AND(ALE7="",AKY7&lt;=기준일시_입력!$J$15,ALB7&gt;=기준일시_입력!$N$15),"○",IF(AND(ALE7="",AKY7&lt;&gt;"",AKY7&gt;기준일시_입력!$J$15),"▼",IF(AND(ALE7="",ALB7&lt;&gt;"",ALB7&lt;기준일시_입력!$N$15),"△",""))))))))))</f>
        <v/>
      </c>
      <c r="ALH7" s="128">
        <f>IFERROR(IF(OR(AKY7="",ALB7=""),0,IF(AND(ALJ7&lt;기준일시_입력!$J$17,ALK7&gt;기준일시_입력!$N$17),기준일시_입력!$N$17-기준일시_입력!$J$17,IF(AND(ALJ7&gt;=기준일시_입력!$J$17,ALK7&gt;기준일시_입력!$N$17),기준일시_입력!$N$17-ALJ7,IF(ALK7&lt;기준일시_입력!$J$17,0,IF(AND(ALJ7&lt;기준일시_입력!$J$17,ALK7&lt;=기준일시_입력!$N$17),ALK7-기준일시_입력!$J$17,IF(AND(ALJ7&gt;=기준일시_입력!$J$17,ALK7&lt;=기준일시_입력!$N$17),ALK7-ALJ7,0)))))),0)</f>
        <v>0</v>
      </c>
      <c r="ALI7" s="128">
        <f t="shared" si="317"/>
        <v>0</v>
      </c>
      <c r="ALJ7" s="128">
        <f>IF(OR(AKY7="",ALB7=""),0,IF(AKY7&lt;기준일시_입력!$J$15,기준일시_입력!$J$15,AKY7))</f>
        <v>0</v>
      </c>
      <c r="ALK7" s="128">
        <f t="shared" si="318"/>
        <v>0</v>
      </c>
      <c r="ALL7" s="128">
        <f>IFERROR(IF(AND(ALJ7&lt;SMALL(기준일시_입력!$J$21:$J$39,ALL$5),ALK7&gt;SMALL(기준일시_입력!$N$21:$N$39,ALL$5)),INDEX(기준일시_입력!$AJ$21:$AJ$39,ALL$5*2-1),IF(AND(ALJ7&gt;=SMALL(기준일시_입력!$J$21:$J$39,ALL$5),ALJ7&lt;SMALL(기준일시_입력!$N$21:$N$39,ALL$5)),SMALL(기준일시_입력!$N$21:$N$39,ALL$5)-ALJ7,0)),0)</f>
        <v>0</v>
      </c>
      <c r="ALM7" s="128">
        <f>IFERROR(IF(AND(ALJ7&lt;SMALL(기준일시_입력!$J$21:$J$39,ALM$5),ALK7&gt;SMALL(기준일시_입력!$N$21:$N$39,ALM$5)),INDEX(기준일시_입력!$AJ$21:$AJ$39,ALM$5*2-1),IF(AND(ALJ7&gt;=SMALL(기준일시_입력!$J$21:$J$39,ALM$5),ALJ7&lt;SMALL(기준일시_입력!$N$21:$N$39,ALM$5)),SMALL(기준일시_입력!$N$21:$N$39,ALM$5)-ALJ7,0)),0)</f>
        <v>0</v>
      </c>
      <c r="ALN7" s="128">
        <f>IFERROR(IF(AND(ALJ7&lt;SMALL(기준일시_입력!$J$21:$J$39,ALN$5),ALK7&gt;SMALL(기준일시_입력!$N$21:$N$39,ALN$5)),INDEX(기준일시_입력!$AJ$21:$AJ$39,ALN$5*2-1),IF(AND(ALJ7&gt;=SMALL(기준일시_입력!$J$21:$J$39,ALN$5),ALJ7&lt;SMALL(기준일시_입력!$N$21:$N$39,ALN$5)),SMALL(기준일시_입력!$N$21:$N$39,ALN$5)-ALJ7,0)),0)</f>
        <v>0</v>
      </c>
      <c r="ALO7" s="128">
        <f>IFERROR(IF(AND(ALJ7&lt;SMALL(기준일시_입력!$J$21:$J$39,ALO$5),ALK7&gt;SMALL(기준일시_입력!$N$21:$N$39,ALO$5)),INDEX(기준일시_입력!$AJ$21:$AJ$39,ALO$5*2-1),IF(AND(ALJ7&gt;=SMALL(기준일시_입력!$J$21:$J$39,ALO$5),ALJ7&lt;SMALL(기준일시_입력!$N$21:$N$39,ALO$5)),SMALL(기준일시_입력!$N$21:$N$39,ALO$5)-ALJ7,0)),0)</f>
        <v>0</v>
      </c>
      <c r="ALP7" s="128">
        <f>IFERROR(IF(AND(ALJ7&lt;SMALL(기준일시_입력!$J$21:$J$39,ALP$5),ALK7&gt;SMALL(기준일시_입력!$N$21:$N$39,ALP$5)),INDEX(기준일시_입력!$AJ$21:$AJ$39,ALP$5*2-1),IF(AND(ALJ7&gt;=SMALL(기준일시_입력!$J$21:$J$39,ALP$5),ALJ7&lt;SMALL(기준일시_입력!$N$21:$N$39,ALP$5)),SMALL(기준일시_입력!$N$21:$N$39,ALP$5)-ALJ7,0)),0)</f>
        <v>0</v>
      </c>
      <c r="ALQ7" s="128">
        <f>IFERROR(IF(AND(ALJ7&lt;SMALL(기준일시_입력!$J$21:$J$39,ALQ$5),ALK7&gt;SMALL(기준일시_입력!$N$21:$N$39,ALQ$5)),INDEX(기준일시_입력!$AJ$21:$AJ$39,ALQ$5*2-1),IF(AND(ALJ7&gt;=SMALL(기준일시_입력!$J$21:$J$39,ALQ$5),ALJ7&lt;SMALL(기준일시_입력!$N$21:$N$39,ALQ$5)),SMALL(기준일시_입력!$N$21:$N$39,ALQ$5)-ALJ7,0)),0)</f>
        <v>0</v>
      </c>
      <c r="ALR7" s="128">
        <f>IFERROR(IF(AND(ALJ7&lt;SMALL(기준일시_입력!$J$21:$J$39,ALR$5),ALK7&gt;SMALL(기준일시_입력!$N$21:$N$39,ALR$5)),INDEX(기준일시_입력!$AJ$21:$AJ$39,ALR$5*2-1),IF(AND(ALJ7&gt;=SMALL(기준일시_입력!$J$21:$J$39,ALR$5),ALJ7&lt;SMALL(기준일시_입력!$N$21:$N$39,ALR$5)),SMALL(기준일시_입력!$N$21:$N$39,ALR$5)-ALJ7,0)),0)</f>
        <v>0</v>
      </c>
      <c r="ALS7" s="128">
        <f>IFERROR(IF(AND(ALJ7&lt;SMALL(기준일시_입력!$J$21:$J$39,ALS$5),ALK7&gt;SMALL(기준일시_입력!$N$21:$N$39,ALS$5)),INDEX(기준일시_입력!$AJ$21:$AJ$39,ALS$5*2-1),IF(AND(ALJ7&gt;=SMALL(기준일시_입력!$J$21:$J$39,ALS$5),ALJ7&lt;SMALL(기준일시_입력!$N$21:$N$39,ALS$5)),SMALL(기준일시_입력!$N$21:$N$39,ALS$5)-ALJ7,0)),0)</f>
        <v>0</v>
      </c>
      <c r="ALT7" s="128">
        <f>IFERROR(IF(AND(ALJ7&lt;SMALL(기준일시_입력!$J$21:$J$39,ALT$5),ALK7&gt;SMALL(기준일시_입력!$N$21:$N$39,ALT$5)),INDEX(기준일시_입력!$AJ$21:$AJ$39,ALT$5*2-1),IF(AND(ALJ7&gt;=SMALL(기준일시_입력!$J$21:$J$39,ALT$5),ALJ7&lt;SMALL(기준일시_입력!$N$21:$N$39,ALT$5)),SMALL(기준일시_입력!$N$21:$N$39,ALT$5)-ALJ7,0)),0)</f>
        <v>0</v>
      </c>
      <c r="ALU7" s="128">
        <f>IFERROR(IF(AND(ALJ7&lt;SMALL(기준일시_입력!$J$21:$J$39,ALU$5),ALK7&gt;SMALL(기준일시_입력!$N$21:$N$39,ALU$5)),INDEX(기준일시_입력!$AJ$21:$AJ$39,ALU$5*2-1),IF(AND(ALJ7&gt;=SMALL(기준일시_입력!$J$21:$J$39,ALU$5),ALJ7&lt;SMALL(기준일시_입력!$N$21:$N$39,ALU$5)),SMALL(기준일시_입력!$N$21:$N$39,ALU$5)-ALJ7,0)),0)</f>
        <v>0</v>
      </c>
      <c r="ALV7" s="125"/>
      <c r="ALW7" s="180" t="str">
        <f t="shared" si="319"/>
        <v>2일</v>
      </c>
      <c r="ALX7" s="180"/>
      <c r="ALY7" s="124" t="str">
        <f t="shared" si="320"/>
        <v>화</v>
      </c>
      <c r="ALZ7" s="133" t="str">
        <f t="shared" si="321"/>
        <v/>
      </c>
      <c r="AMA7" s="184"/>
      <c r="AMB7" s="184"/>
      <c r="AMC7" s="184"/>
      <c r="AMD7" s="184"/>
      <c r="AME7" s="184"/>
      <c r="AMF7" s="184"/>
      <c r="AMG7" s="176"/>
      <c r="AMH7" s="177"/>
      <c r="AMI7" s="129" t="str">
        <f>IF($B7="","",IF(AND(ALY$3&lt;&gt;"",$B7-기준일시_입력!$AO$7&lt;=0,AMA7="",AMD7="",AMG7=""),"X",IF(AMG7="연차","☆",IF(AMG7="월차","★",IF(AMG7="병가","♨",IF(AMG7="출장","◎",IF(AMG7="교육","■",IF(AND(AMG7="",AMA7&lt;=기준일시_입력!$J$15,AMD7&gt;=기준일시_입력!$N$15),"○",IF(AND(AMG7="",AMA7&lt;&gt;"",AMA7&gt;기준일시_입력!$J$15),"▼",IF(AND(AMG7="",AMD7&lt;&gt;"",AMD7&lt;기준일시_입력!$N$15),"△",""))))))))))</f>
        <v/>
      </c>
      <c r="AMJ7" s="128">
        <f>IFERROR(IF(OR(AMA7="",AMD7=""),0,IF(AND(AML7&lt;기준일시_입력!$J$17,AMM7&gt;기준일시_입력!$N$17),기준일시_입력!$N$17-기준일시_입력!$J$17,IF(AND(AML7&gt;=기준일시_입력!$J$17,AMM7&gt;기준일시_입력!$N$17),기준일시_입력!$N$17-AML7,IF(AMM7&lt;기준일시_입력!$J$17,0,IF(AND(AML7&lt;기준일시_입력!$J$17,AMM7&lt;=기준일시_입력!$N$17),AMM7-기준일시_입력!$J$17,IF(AND(AML7&gt;=기준일시_입력!$J$17,AMM7&lt;=기준일시_입력!$N$17),AMM7-AML7,0)))))),0)</f>
        <v>0</v>
      </c>
      <c r="AMK7" s="128">
        <f t="shared" si="322"/>
        <v>0</v>
      </c>
      <c r="AML7" s="128">
        <f>IF(OR(AMA7="",AMD7=""),0,IF(AMA7&lt;기준일시_입력!$J$15,기준일시_입력!$J$15,AMA7))</f>
        <v>0</v>
      </c>
      <c r="AMM7" s="128">
        <f t="shared" si="323"/>
        <v>0</v>
      </c>
      <c r="AMN7" s="128">
        <f>IFERROR(IF(AND(AML7&lt;SMALL(기준일시_입력!$J$21:$J$39,AMN$5),AMM7&gt;SMALL(기준일시_입력!$N$21:$N$39,AMN$5)),INDEX(기준일시_입력!$AJ$21:$AJ$39,AMN$5*2-1),IF(AND(AML7&gt;=SMALL(기준일시_입력!$J$21:$J$39,AMN$5),AML7&lt;SMALL(기준일시_입력!$N$21:$N$39,AMN$5)),SMALL(기준일시_입력!$N$21:$N$39,AMN$5)-AML7,0)),0)</f>
        <v>0</v>
      </c>
      <c r="AMO7" s="128">
        <f>IFERROR(IF(AND(AML7&lt;SMALL(기준일시_입력!$J$21:$J$39,AMO$5),AMM7&gt;SMALL(기준일시_입력!$N$21:$N$39,AMO$5)),INDEX(기준일시_입력!$AJ$21:$AJ$39,AMO$5*2-1),IF(AND(AML7&gt;=SMALL(기준일시_입력!$J$21:$J$39,AMO$5),AML7&lt;SMALL(기준일시_입력!$N$21:$N$39,AMO$5)),SMALL(기준일시_입력!$N$21:$N$39,AMO$5)-AML7,0)),0)</f>
        <v>0</v>
      </c>
      <c r="AMP7" s="128">
        <f>IFERROR(IF(AND(AML7&lt;SMALL(기준일시_입력!$J$21:$J$39,AMP$5),AMM7&gt;SMALL(기준일시_입력!$N$21:$N$39,AMP$5)),INDEX(기준일시_입력!$AJ$21:$AJ$39,AMP$5*2-1),IF(AND(AML7&gt;=SMALL(기준일시_입력!$J$21:$J$39,AMP$5),AML7&lt;SMALL(기준일시_입력!$N$21:$N$39,AMP$5)),SMALL(기준일시_입력!$N$21:$N$39,AMP$5)-AML7,0)),0)</f>
        <v>0</v>
      </c>
      <c r="AMQ7" s="128">
        <f>IFERROR(IF(AND(AML7&lt;SMALL(기준일시_입력!$J$21:$J$39,AMQ$5),AMM7&gt;SMALL(기준일시_입력!$N$21:$N$39,AMQ$5)),INDEX(기준일시_입력!$AJ$21:$AJ$39,AMQ$5*2-1),IF(AND(AML7&gt;=SMALL(기준일시_입력!$J$21:$J$39,AMQ$5),AML7&lt;SMALL(기준일시_입력!$N$21:$N$39,AMQ$5)),SMALL(기준일시_입력!$N$21:$N$39,AMQ$5)-AML7,0)),0)</f>
        <v>0</v>
      </c>
      <c r="AMR7" s="128">
        <f>IFERROR(IF(AND(AML7&lt;SMALL(기준일시_입력!$J$21:$J$39,AMR$5),AMM7&gt;SMALL(기준일시_입력!$N$21:$N$39,AMR$5)),INDEX(기준일시_입력!$AJ$21:$AJ$39,AMR$5*2-1),IF(AND(AML7&gt;=SMALL(기준일시_입력!$J$21:$J$39,AMR$5),AML7&lt;SMALL(기준일시_입력!$N$21:$N$39,AMR$5)),SMALL(기준일시_입력!$N$21:$N$39,AMR$5)-AML7,0)),0)</f>
        <v>0</v>
      </c>
      <c r="AMS7" s="128">
        <f>IFERROR(IF(AND(AML7&lt;SMALL(기준일시_입력!$J$21:$J$39,AMS$5),AMM7&gt;SMALL(기준일시_입력!$N$21:$N$39,AMS$5)),INDEX(기준일시_입력!$AJ$21:$AJ$39,AMS$5*2-1),IF(AND(AML7&gt;=SMALL(기준일시_입력!$J$21:$J$39,AMS$5),AML7&lt;SMALL(기준일시_입력!$N$21:$N$39,AMS$5)),SMALL(기준일시_입력!$N$21:$N$39,AMS$5)-AML7,0)),0)</f>
        <v>0</v>
      </c>
      <c r="AMT7" s="128">
        <f>IFERROR(IF(AND(AML7&lt;SMALL(기준일시_입력!$J$21:$J$39,AMT$5),AMM7&gt;SMALL(기준일시_입력!$N$21:$N$39,AMT$5)),INDEX(기준일시_입력!$AJ$21:$AJ$39,AMT$5*2-1),IF(AND(AML7&gt;=SMALL(기준일시_입력!$J$21:$J$39,AMT$5),AML7&lt;SMALL(기준일시_입력!$N$21:$N$39,AMT$5)),SMALL(기준일시_입력!$N$21:$N$39,AMT$5)-AML7,0)),0)</f>
        <v>0</v>
      </c>
      <c r="AMU7" s="128">
        <f>IFERROR(IF(AND(AML7&lt;SMALL(기준일시_입력!$J$21:$J$39,AMU$5),AMM7&gt;SMALL(기준일시_입력!$N$21:$N$39,AMU$5)),INDEX(기준일시_입력!$AJ$21:$AJ$39,AMU$5*2-1),IF(AND(AML7&gt;=SMALL(기준일시_입력!$J$21:$J$39,AMU$5),AML7&lt;SMALL(기준일시_입력!$N$21:$N$39,AMU$5)),SMALL(기준일시_입력!$N$21:$N$39,AMU$5)-AML7,0)),0)</f>
        <v>0</v>
      </c>
      <c r="AMV7" s="128">
        <f>IFERROR(IF(AND(AML7&lt;SMALL(기준일시_입력!$J$21:$J$39,AMV$5),AMM7&gt;SMALL(기준일시_입력!$N$21:$N$39,AMV$5)),INDEX(기준일시_입력!$AJ$21:$AJ$39,AMV$5*2-1),IF(AND(AML7&gt;=SMALL(기준일시_입력!$J$21:$J$39,AMV$5),AML7&lt;SMALL(기준일시_입력!$N$21:$N$39,AMV$5)),SMALL(기준일시_입력!$N$21:$N$39,AMV$5)-AML7,0)),0)</f>
        <v>0</v>
      </c>
      <c r="AMW7" s="128">
        <f>IFERROR(IF(AND(AML7&lt;SMALL(기준일시_입력!$J$21:$J$39,AMW$5),AMM7&gt;SMALL(기준일시_입력!$N$21:$N$39,AMW$5)),INDEX(기준일시_입력!$AJ$21:$AJ$39,AMW$5*2-1),IF(AND(AML7&gt;=SMALL(기준일시_입력!$J$21:$J$39,AMW$5),AML7&lt;SMALL(기준일시_입력!$N$21:$N$39,AMW$5)),SMALL(기준일시_입력!$N$21:$N$39,AMW$5)-AML7,0)),0)</f>
        <v>0</v>
      </c>
      <c r="AMX7" s="125"/>
      <c r="AMY7" s="180" t="str">
        <f t="shared" si="324"/>
        <v>2일</v>
      </c>
      <c r="AMZ7" s="180"/>
      <c r="ANA7" s="124" t="str">
        <f t="shared" si="325"/>
        <v>화</v>
      </c>
      <c r="ANB7" s="133" t="str">
        <f t="shared" si="321"/>
        <v/>
      </c>
      <c r="ANC7" s="184"/>
      <c r="AND7" s="184"/>
      <c r="ANE7" s="184"/>
      <c r="ANF7" s="184"/>
      <c r="ANG7" s="184"/>
      <c r="ANH7" s="184"/>
      <c r="ANI7" s="176"/>
      <c r="ANJ7" s="177"/>
      <c r="ANK7" s="129" t="str">
        <f>IF($B7="","",IF(AND(ANA$3&lt;&gt;"",$B7-기준일시_입력!$AO$7&lt;=0,ANC7="",ANF7="",ANI7=""),"X",IF(ANI7="연차","☆",IF(ANI7="월차","★",IF(ANI7="병가","♨",IF(ANI7="출장","◎",IF(ANI7="교육","■",IF(AND(ANI7="",ANC7&lt;=기준일시_입력!$J$15,ANF7&gt;=기준일시_입력!$N$15),"○",IF(AND(ANI7="",ANC7&lt;&gt;"",ANC7&gt;기준일시_입력!$J$15),"▼",IF(AND(ANI7="",ANF7&lt;&gt;"",ANF7&lt;기준일시_입력!$N$15),"△",""))))))))))</f>
        <v/>
      </c>
      <c r="ANL7" s="128">
        <f>IFERROR(IF(OR(ANC7="",ANF7=""),0,IF(AND(ANN7&lt;기준일시_입력!$J$17,ANO7&gt;기준일시_입력!$N$17),기준일시_입력!$N$17-기준일시_입력!$J$17,IF(AND(ANN7&gt;=기준일시_입력!$J$17,ANO7&gt;기준일시_입력!$N$17),기준일시_입력!$N$17-ANN7,IF(ANO7&lt;기준일시_입력!$J$17,0,IF(AND(ANN7&lt;기준일시_입력!$J$17,ANO7&lt;=기준일시_입력!$N$17),ANO7-기준일시_입력!$J$17,IF(AND(ANN7&gt;=기준일시_입력!$J$17,ANO7&lt;=기준일시_입력!$N$17),ANO7-ANN7,0)))))),0)</f>
        <v>0</v>
      </c>
      <c r="ANM7" s="128">
        <f t="shared" si="327"/>
        <v>0</v>
      </c>
      <c r="ANN7" s="128">
        <f>IF(OR(ANC7="",ANF7=""),0,IF(ANC7&lt;기준일시_입력!$J$15,기준일시_입력!$J$15,ANC7))</f>
        <v>0</v>
      </c>
      <c r="ANO7" s="128">
        <f t="shared" si="328"/>
        <v>0</v>
      </c>
      <c r="ANP7" s="128">
        <f>IFERROR(IF(AND(ANN7&lt;SMALL(기준일시_입력!$J$21:$J$39,ANP$5),ANO7&gt;SMALL(기준일시_입력!$N$21:$N$39,ANP$5)),INDEX(기준일시_입력!$AJ$21:$AJ$39,ANP$5*2-1),IF(AND(ANN7&gt;=SMALL(기준일시_입력!$J$21:$J$39,ANP$5),ANN7&lt;SMALL(기준일시_입력!$N$21:$N$39,ANP$5)),SMALL(기준일시_입력!$N$21:$N$39,ANP$5)-ANN7,0)),0)</f>
        <v>0</v>
      </c>
      <c r="ANQ7" s="128">
        <f>IFERROR(IF(AND(ANN7&lt;SMALL(기준일시_입력!$J$21:$J$39,ANQ$5),ANO7&gt;SMALL(기준일시_입력!$N$21:$N$39,ANQ$5)),INDEX(기준일시_입력!$AJ$21:$AJ$39,ANQ$5*2-1),IF(AND(ANN7&gt;=SMALL(기준일시_입력!$J$21:$J$39,ANQ$5),ANN7&lt;SMALL(기준일시_입력!$N$21:$N$39,ANQ$5)),SMALL(기준일시_입력!$N$21:$N$39,ANQ$5)-ANN7,0)),0)</f>
        <v>0</v>
      </c>
      <c r="ANR7" s="128">
        <f>IFERROR(IF(AND(ANN7&lt;SMALL(기준일시_입력!$J$21:$J$39,ANR$5),ANO7&gt;SMALL(기준일시_입력!$N$21:$N$39,ANR$5)),INDEX(기준일시_입력!$AJ$21:$AJ$39,ANR$5*2-1),IF(AND(ANN7&gt;=SMALL(기준일시_입력!$J$21:$J$39,ANR$5),ANN7&lt;SMALL(기준일시_입력!$N$21:$N$39,ANR$5)),SMALL(기준일시_입력!$N$21:$N$39,ANR$5)-ANN7,0)),0)</f>
        <v>0</v>
      </c>
      <c r="ANS7" s="128">
        <f>IFERROR(IF(AND(ANN7&lt;SMALL(기준일시_입력!$J$21:$J$39,ANS$5),ANO7&gt;SMALL(기준일시_입력!$N$21:$N$39,ANS$5)),INDEX(기준일시_입력!$AJ$21:$AJ$39,ANS$5*2-1),IF(AND(ANN7&gt;=SMALL(기준일시_입력!$J$21:$J$39,ANS$5),ANN7&lt;SMALL(기준일시_입력!$N$21:$N$39,ANS$5)),SMALL(기준일시_입력!$N$21:$N$39,ANS$5)-ANN7,0)),0)</f>
        <v>0</v>
      </c>
      <c r="ANT7" s="128">
        <f>IFERROR(IF(AND(ANN7&lt;SMALL(기준일시_입력!$J$21:$J$39,ANT$5),ANO7&gt;SMALL(기준일시_입력!$N$21:$N$39,ANT$5)),INDEX(기준일시_입력!$AJ$21:$AJ$39,ANT$5*2-1),IF(AND(ANN7&gt;=SMALL(기준일시_입력!$J$21:$J$39,ANT$5),ANN7&lt;SMALL(기준일시_입력!$N$21:$N$39,ANT$5)),SMALL(기준일시_입력!$N$21:$N$39,ANT$5)-ANN7,0)),0)</f>
        <v>0</v>
      </c>
      <c r="ANU7" s="128">
        <f>IFERROR(IF(AND(ANN7&lt;SMALL(기준일시_입력!$J$21:$J$39,ANU$5),ANO7&gt;SMALL(기준일시_입력!$N$21:$N$39,ANU$5)),INDEX(기준일시_입력!$AJ$21:$AJ$39,ANU$5*2-1),IF(AND(ANN7&gt;=SMALL(기준일시_입력!$J$21:$J$39,ANU$5),ANN7&lt;SMALL(기준일시_입력!$N$21:$N$39,ANU$5)),SMALL(기준일시_입력!$N$21:$N$39,ANU$5)-ANN7,0)),0)</f>
        <v>0</v>
      </c>
      <c r="ANV7" s="128">
        <f>IFERROR(IF(AND(ANN7&lt;SMALL(기준일시_입력!$J$21:$J$39,ANV$5),ANO7&gt;SMALL(기준일시_입력!$N$21:$N$39,ANV$5)),INDEX(기준일시_입력!$AJ$21:$AJ$39,ANV$5*2-1),IF(AND(ANN7&gt;=SMALL(기준일시_입력!$J$21:$J$39,ANV$5),ANN7&lt;SMALL(기준일시_입력!$N$21:$N$39,ANV$5)),SMALL(기준일시_입력!$N$21:$N$39,ANV$5)-ANN7,0)),0)</f>
        <v>0</v>
      </c>
      <c r="ANW7" s="128">
        <f>IFERROR(IF(AND(ANN7&lt;SMALL(기준일시_입력!$J$21:$J$39,ANW$5),ANO7&gt;SMALL(기준일시_입력!$N$21:$N$39,ANW$5)),INDEX(기준일시_입력!$AJ$21:$AJ$39,ANW$5*2-1),IF(AND(ANN7&gt;=SMALL(기준일시_입력!$J$21:$J$39,ANW$5),ANN7&lt;SMALL(기준일시_입력!$N$21:$N$39,ANW$5)),SMALL(기준일시_입력!$N$21:$N$39,ANW$5)-ANN7,0)),0)</f>
        <v>0</v>
      </c>
      <c r="ANX7" s="128">
        <f>IFERROR(IF(AND(ANN7&lt;SMALL(기준일시_입력!$J$21:$J$39,ANX$5),ANO7&gt;SMALL(기준일시_입력!$N$21:$N$39,ANX$5)),INDEX(기준일시_입력!$AJ$21:$AJ$39,ANX$5*2-1),IF(AND(ANN7&gt;=SMALL(기준일시_입력!$J$21:$J$39,ANX$5),ANN7&lt;SMALL(기준일시_입력!$N$21:$N$39,ANX$5)),SMALL(기준일시_입력!$N$21:$N$39,ANX$5)-ANN7,0)),0)</f>
        <v>0</v>
      </c>
      <c r="ANY7" s="128">
        <f>IFERROR(IF(AND(ANN7&lt;SMALL(기준일시_입력!$J$21:$J$39,ANY$5),ANO7&gt;SMALL(기준일시_입력!$N$21:$N$39,ANY$5)),INDEX(기준일시_입력!$AJ$21:$AJ$39,ANY$5*2-1),IF(AND(ANN7&gt;=SMALL(기준일시_입력!$J$21:$J$39,ANY$5),ANN7&lt;SMALL(기준일시_입력!$N$21:$N$39,ANY$5)),SMALL(기준일시_입력!$N$21:$N$39,ANY$5)-ANN7,0)),0)</f>
        <v>0</v>
      </c>
      <c r="ANZ7" s="125"/>
      <c r="AOA7" s="180" t="str">
        <f t="shared" si="329"/>
        <v>2일</v>
      </c>
      <c r="AOB7" s="180"/>
      <c r="AOC7" s="124" t="str">
        <f t="shared" si="330"/>
        <v>화</v>
      </c>
      <c r="AOD7" s="133" t="str">
        <f t="shared" si="321"/>
        <v/>
      </c>
      <c r="AOE7" s="184"/>
      <c r="AOF7" s="184"/>
      <c r="AOG7" s="184"/>
      <c r="AOH7" s="184"/>
      <c r="AOI7" s="184"/>
      <c r="AOJ7" s="184"/>
      <c r="AOK7" s="176"/>
      <c r="AOL7" s="177"/>
      <c r="AOM7" s="129" t="str">
        <f>IF($B7="","",IF(AND(AOC$3&lt;&gt;"",$B7-기준일시_입력!$AO$7&lt;=0,AOE7="",AOH7="",AOK7=""),"X",IF(AOK7="연차","☆",IF(AOK7="월차","★",IF(AOK7="병가","♨",IF(AOK7="출장","◎",IF(AOK7="교육","■",IF(AND(AOK7="",AOE7&lt;=기준일시_입력!$J$15,AOH7&gt;=기준일시_입력!$N$15),"○",IF(AND(AOK7="",AOE7&lt;&gt;"",AOE7&gt;기준일시_입력!$J$15),"▼",IF(AND(AOK7="",AOH7&lt;&gt;"",AOH7&lt;기준일시_입력!$N$15),"△",""))))))))))</f>
        <v/>
      </c>
      <c r="AON7" s="128">
        <f>IFERROR(IF(OR(AOE7="",AOH7=""),0,IF(AND(AOP7&lt;기준일시_입력!$J$17,AOQ7&gt;기준일시_입력!$N$17),기준일시_입력!$N$17-기준일시_입력!$J$17,IF(AND(AOP7&gt;=기준일시_입력!$J$17,AOQ7&gt;기준일시_입력!$N$17),기준일시_입력!$N$17-AOP7,IF(AOQ7&lt;기준일시_입력!$J$17,0,IF(AND(AOP7&lt;기준일시_입력!$J$17,AOQ7&lt;=기준일시_입력!$N$17),AOQ7-기준일시_입력!$J$17,IF(AND(AOP7&gt;=기준일시_입력!$J$17,AOQ7&lt;=기준일시_입력!$N$17),AOQ7-AOP7,0)))))),0)</f>
        <v>0</v>
      </c>
      <c r="AOO7" s="128">
        <f t="shared" si="332"/>
        <v>0</v>
      </c>
      <c r="AOP7" s="128">
        <f>IF(OR(AOE7="",AOH7=""),0,IF(AOE7&lt;기준일시_입력!$J$15,기준일시_입력!$J$15,AOE7))</f>
        <v>0</v>
      </c>
      <c r="AOQ7" s="128">
        <f t="shared" si="333"/>
        <v>0</v>
      </c>
      <c r="AOR7" s="128">
        <f>IFERROR(IF(AND(AOP7&lt;SMALL(기준일시_입력!$J$21:$J$39,AOR$5),AOQ7&gt;SMALL(기준일시_입력!$N$21:$N$39,AOR$5)),INDEX(기준일시_입력!$AJ$21:$AJ$39,AOR$5*2-1),IF(AND(AOP7&gt;=SMALL(기준일시_입력!$J$21:$J$39,AOR$5),AOP7&lt;SMALL(기준일시_입력!$N$21:$N$39,AOR$5)),SMALL(기준일시_입력!$N$21:$N$39,AOR$5)-AOP7,0)),0)</f>
        <v>0</v>
      </c>
      <c r="AOS7" s="128">
        <f>IFERROR(IF(AND(AOP7&lt;SMALL(기준일시_입력!$J$21:$J$39,AOS$5),AOQ7&gt;SMALL(기준일시_입력!$N$21:$N$39,AOS$5)),INDEX(기준일시_입력!$AJ$21:$AJ$39,AOS$5*2-1),IF(AND(AOP7&gt;=SMALL(기준일시_입력!$J$21:$J$39,AOS$5),AOP7&lt;SMALL(기준일시_입력!$N$21:$N$39,AOS$5)),SMALL(기준일시_입력!$N$21:$N$39,AOS$5)-AOP7,0)),0)</f>
        <v>0</v>
      </c>
      <c r="AOT7" s="128">
        <f>IFERROR(IF(AND(AOP7&lt;SMALL(기준일시_입력!$J$21:$J$39,AOT$5),AOQ7&gt;SMALL(기준일시_입력!$N$21:$N$39,AOT$5)),INDEX(기준일시_입력!$AJ$21:$AJ$39,AOT$5*2-1),IF(AND(AOP7&gt;=SMALL(기준일시_입력!$J$21:$J$39,AOT$5),AOP7&lt;SMALL(기준일시_입력!$N$21:$N$39,AOT$5)),SMALL(기준일시_입력!$N$21:$N$39,AOT$5)-AOP7,0)),0)</f>
        <v>0</v>
      </c>
      <c r="AOU7" s="128">
        <f>IFERROR(IF(AND(AOP7&lt;SMALL(기준일시_입력!$J$21:$J$39,AOU$5),AOQ7&gt;SMALL(기준일시_입력!$N$21:$N$39,AOU$5)),INDEX(기준일시_입력!$AJ$21:$AJ$39,AOU$5*2-1),IF(AND(AOP7&gt;=SMALL(기준일시_입력!$J$21:$J$39,AOU$5),AOP7&lt;SMALL(기준일시_입력!$N$21:$N$39,AOU$5)),SMALL(기준일시_입력!$N$21:$N$39,AOU$5)-AOP7,0)),0)</f>
        <v>0</v>
      </c>
      <c r="AOV7" s="128">
        <f>IFERROR(IF(AND(AOP7&lt;SMALL(기준일시_입력!$J$21:$J$39,AOV$5),AOQ7&gt;SMALL(기준일시_입력!$N$21:$N$39,AOV$5)),INDEX(기준일시_입력!$AJ$21:$AJ$39,AOV$5*2-1),IF(AND(AOP7&gt;=SMALL(기준일시_입력!$J$21:$J$39,AOV$5),AOP7&lt;SMALL(기준일시_입력!$N$21:$N$39,AOV$5)),SMALL(기준일시_입력!$N$21:$N$39,AOV$5)-AOP7,0)),0)</f>
        <v>0</v>
      </c>
      <c r="AOW7" s="128">
        <f>IFERROR(IF(AND(AOP7&lt;SMALL(기준일시_입력!$J$21:$J$39,AOW$5),AOQ7&gt;SMALL(기준일시_입력!$N$21:$N$39,AOW$5)),INDEX(기준일시_입력!$AJ$21:$AJ$39,AOW$5*2-1),IF(AND(AOP7&gt;=SMALL(기준일시_입력!$J$21:$J$39,AOW$5),AOP7&lt;SMALL(기준일시_입력!$N$21:$N$39,AOW$5)),SMALL(기준일시_입력!$N$21:$N$39,AOW$5)-AOP7,0)),0)</f>
        <v>0</v>
      </c>
      <c r="AOX7" s="128">
        <f>IFERROR(IF(AND(AOP7&lt;SMALL(기준일시_입력!$J$21:$J$39,AOX$5),AOQ7&gt;SMALL(기준일시_입력!$N$21:$N$39,AOX$5)),INDEX(기준일시_입력!$AJ$21:$AJ$39,AOX$5*2-1),IF(AND(AOP7&gt;=SMALL(기준일시_입력!$J$21:$J$39,AOX$5),AOP7&lt;SMALL(기준일시_입력!$N$21:$N$39,AOX$5)),SMALL(기준일시_입력!$N$21:$N$39,AOX$5)-AOP7,0)),0)</f>
        <v>0</v>
      </c>
      <c r="AOY7" s="128">
        <f>IFERROR(IF(AND(AOP7&lt;SMALL(기준일시_입력!$J$21:$J$39,AOY$5),AOQ7&gt;SMALL(기준일시_입력!$N$21:$N$39,AOY$5)),INDEX(기준일시_입력!$AJ$21:$AJ$39,AOY$5*2-1),IF(AND(AOP7&gt;=SMALL(기준일시_입력!$J$21:$J$39,AOY$5),AOP7&lt;SMALL(기준일시_입력!$N$21:$N$39,AOY$5)),SMALL(기준일시_입력!$N$21:$N$39,AOY$5)-AOP7,0)),0)</f>
        <v>0</v>
      </c>
      <c r="AOZ7" s="128">
        <f>IFERROR(IF(AND(AOP7&lt;SMALL(기준일시_입력!$J$21:$J$39,AOZ$5),AOQ7&gt;SMALL(기준일시_입력!$N$21:$N$39,AOZ$5)),INDEX(기준일시_입력!$AJ$21:$AJ$39,AOZ$5*2-1),IF(AND(AOP7&gt;=SMALL(기준일시_입력!$J$21:$J$39,AOZ$5),AOP7&lt;SMALL(기준일시_입력!$N$21:$N$39,AOZ$5)),SMALL(기준일시_입력!$N$21:$N$39,AOZ$5)-AOP7,0)),0)</f>
        <v>0</v>
      </c>
      <c r="APA7" s="128">
        <f>IFERROR(IF(AND(AOP7&lt;SMALL(기준일시_입력!$J$21:$J$39,APA$5),AOQ7&gt;SMALL(기준일시_입력!$N$21:$N$39,APA$5)),INDEX(기준일시_입력!$AJ$21:$AJ$39,APA$5*2-1),IF(AND(AOP7&gt;=SMALL(기준일시_입력!$J$21:$J$39,APA$5),AOP7&lt;SMALL(기준일시_입력!$N$21:$N$39,APA$5)),SMALL(기준일시_입력!$N$21:$N$39,APA$5)-AOP7,0)),0)</f>
        <v>0</v>
      </c>
      <c r="APB7" s="125"/>
      <c r="APC7" s="180" t="str">
        <f t="shared" si="334"/>
        <v>2일</v>
      </c>
      <c r="APD7" s="180"/>
      <c r="APE7" s="124" t="str">
        <f t="shared" si="335"/>
        <v>화</v>
      </c>
      <c r="APF7" s="133" t="str">
        <f t="shared" si="336"/>
        <v/>
      </c>
      <c r="APG7" s="184"/>
      <c r="APH7" s="184"/>
      <c r="API7" s="184"/>
      <c r="APJ7" s="184"/>
      <c r="APK7" s="184"/>
      <c r="APL7" s="184"/>
      <c r="APM7" s="176"/>
      <c r="APN7" s="177"/>
      <c r="APO7" s="129" t="str">
        <f>IF($B7="","",IF(AND(APE$3&lt;&gt;"",$B7-기준일시_입력!$AO$7&lt;=0,APG7="",APJ7="",APM7=""),"X",IF(APM7="연차","☆",IF(APM7="월차","★",IF(APM7="병가","♨",IF(APM7="출장","◎",IF(APM7="교육","■",IF(AND(APM7="",APG7&lt;=기준일시_입력!$J$15,APJ7&gt;=기준일시_입력!$N$15),"○",IF(AND(APM7="",APG7&lt;&gt;"",APG7&gt;기준일시_입력!$J$15),"▼",IF(AND(APM7="",APJ7&lt;&gt;"",APJ7&lt;기준일시_입력!$N$15),"△",""))))))))))</f>
        <v/>
      </c>
      <c r="APP7" s="128">
        <f>IFERROR(IF(OR(APG7="",APJ7=""),0,IF(AND(APR7&lt;기준일시_입력!$J$17,APS7&gt;기준일시_입력!$N$17),기준일시_입력!$N$17-기준일시_입력!$J$17,IF(AND(APR7&gt;=기준일시_입력!$J$17,APS7&gt;기준일시_입력!$N$17),기준일시_입력!$N$17-APR7,IF(APS7&lt;기준일시_입력!$J$17,0,IF(AND(APR7&lt;기준일시_입력!$J$17,APS7&lt;=기준일시_입력!$N$17),APS7-기준일시_입력!$J$17,IF(AND(APR7&gt;=기준일시_입력!$J$17,APS7&lt;=기준일시_입력!$N$17),APS7-APR7,0)))))),0)</f>
        <v>0</v>
      </c>
      <c r="APQ7" s="128">
        <f t="shared" si="337"/>
        <v>0</v>
      </c>
      <c r="APR7" s="128">
        <f>IF(OR(APG7="",APJ7=""),0,IF(APG7&lt;기준일시_입력!$J$15,기준일시_입력!$J$15,APG7))</f>
        <v>0</v>
      </c>
      <c r="APS7" s="128">
        <f t="shared" si="338"/>
        <v>0</v>
      </c>
      <c r="APT7" s="128">
        <f>IFERROR(IF(AND(APR7&lt;SMALL(기준일시_입력!$J$21:$J$39,APT$5),APS7&gt;SMALL(기준일시_입력!$N$21:$N$39,APT$5)),INDEX(기준일시_입력!$AJ$21:$AJ$39,APT$5*2-1),IF(AND(APR7&gt;=SMALL(기준일시_입력!$J$21:$J$39,APT$5),APR7&lt;SMALL(기준일시_입력!$N$21:$N$39,APT$5)),SMALL(기준일시_입력!$N$21:$N$39,APT$5)-APR7,0)),0)</f>
        <v>0</v>
      </c>
      <c r="APU7" s="128">
        <f>IFERROR(IF(AND(APR7&lt;SMALL(기준일시_입력!$J$21:$J$39,APU$5),APS7&gt;SMALL(기준일시_입력!$N$21:$N$39,APU$5)),INDEX(기준일시_입력!$AJ$21:$AJ$39,APU$5*2-1),IF(AND(APR7&gt;=SMALL(기준일시_입력!$J$21:$J$39,APU$5),APR7&lt;SMALL(기준일시_입력!$N$21:$N$39,APU$5)),SMALL(기준일시_입력!$N$21:$N$39,APU$5)-APR7,0)),0)</f>
        <v>0</v>
      </c>
      <c r="APV7" s="128">
        <f>IFERROR(IF(AND(APR7&lt;SMALL(기준일시_입력!$J$21:$J$39,APV$5),APS7&gt;SMALL(기준일시_입력!$N$21:$N$39,APV$5)),INDEX(기준일시_입력!$AJ$21:$AJ$39,APV$5*2-1),IF(AND(APR7&gt;=SMALL(기준일시_입력!$J$21:$J$39,APV$5),APR7&lt;SMALL(기준일시_입력!$N$21:$N$39,APV$5)),SMALL(기준일시_입력!$N$21:$N$39,APV$5)-APR7,0)),0)</f>
        <v>0</v>
      </c>
      <c r="APW7" s="128">
        <f>IFERROR(IF(AND(APR7&lt;SMALL(기준일시_입력!$J$21:$J$39,APW$5),APS7&gt;SMALL(기준일시_입력!$N$21:$N$39,APW$5)),INDEX(기준일시_입력!$AJ$21:$AJ$39,APW$5*2-1),IF(AND(APR7&gt;=SMALL(기준일시_입력!$J$21:$J$39,APW$5),APR7&lt;SMALL(기준일시_입력!$N$21:$N$39,APW$5)),SMALL(기준일시_입력!$N$21:$N$39,APW$5)-APR7,0)),0)</f>
        <v>0</v>
      </c>
      <c r="APX7" s="128">
        <f>IFERROR(IF(AND(APR7&lt;SMALL(기준일시_입력!$J$21:$J$39,APX$5),APS7&gt;SMALL(기준일시_입력!$N$21:$N$39,APX$5)),INDEX(기준일시_입력!$AJ$21:$AJ$39,APX$5*2-1),IF(AND(APR7&gt;=SMALL(기준일시_입력!$J$21:$J$39,APX$5),APR7&lt;SMALL(기준일시_입력!$N$21:$N$39,APX$5)),SMALL(기준일시_입력!$N$21:$N$39,APX$5)-APR7,0)),0)</f>
        <v>0</v>
      </c>
      <c r="APY7" s="128">
        <f>IFERROR(IF(AND(APR7&lt;SMALL(기준일시_입력!$J$21:$J$39,APY$5),APS7&gt;SMALL(기준일시_입력!$N$21:$N$39,APY$5)),INDEX(기준일시_입력!$AJ$21:$AJ$39,APY$5*2-1),IF(AND(APR7&gt;=SMALL(기준일시_입력!$J$21:$J$39,APY$5),APR7&lt;SMALL(기준일시_입력!$N$21:$N$39,APY$5)),SMALL(기준일시_입력!$N$21:$N$39,APY$5)-APR7,0)),0)</f>
        <v>0</v>
      </c>
      <c r="APZ7" s="128">
        <f>IFERROR(IF(AND(APR7&lt;SMALL(기준일시_입력!$J$21:$J$39,APZ$5),APS7&gt;SMALL(기준일시_입력!$N$21:$N$39,APZ$5)),INDEX(기준일시_입력!$AJ$21:$AJ$39,APZ$5*2-1),IF(AND(APR7&gt;=SMALL(기준일시_입력!$J$21:$J$39,APZ$5),APR7&lt;SMALL(기준일시_입력!$N$21:$N$39,APZ$5)),SMALL(기준일시_입력!$N$21:$N$39,APZ$5)-APR7,0)),0)</f>
        <v>0</v>
      </c>
      <c r="AQA7" s="128">
        <f>IFERROR(IF(AND(APR7&lt;SMALL(기준일시_입력!$J$21:$J$39,AQA$5),APS7&gt;SMALL(기준일시_입력!$N$21:$N$39,AQA$5)),INDEX(기준일시_입력!$AJ$21:$AJ$39,AQA$5*2-1),IF(AND(APR7&gt;=SMALL(기준일시_입력!$J$21:$J$39,AQA$5),APR7&lt;SMALL(기준일시_입력!$N$21:$N$39,AQA$5)),SMALL(기준일시_입력!$N$21:$N$39,AQA$5)-APR7,0)),0)</f>
        <v>0</v>
      </c>
      <c r="AQB7" s="128">
        <f>IFERROR(IF(AND(APR7&lt;SMALL(기준일시_입력!$J$21:$J$39,AQB$5),APS7&gt;SMALL(기준일시_입력!$N$21:$N$39,AQB$5)),INDEX(기준일시_입력!$AJ$21:$AJ$39,AQB$5*2-1),IF(AND(APR7&gt;=SMALL(기준일시_입력!$J$21:$J$39,AQB$5),APR7&lt;SMALL(기준일시_입력!$N$21:$N$39,AQB$5)),SMALL(기준일시_입력!$N$21:$N$39,AQB$5)-APR7,0)),0)</f>
        <v>0</v>
      </c>
      <c r="AQC7" s="128">
        <f>IFERROR(IF(AND(APR7&lt;SMALL(기준일시_입력!$J$21:$J$39,AQC$5),APS7&gt;SMALL(기준일시_입력!$N$21:$N$39,AQC$5)),INDEX(기준일시_입력!$AJ$21:$AJ$39,AQC$5*2-1),IF(AND(APR7&gt;=SMALL(기준일시_입력!$J$21:$J$39,AQC$5),APR7&lt;SMALL(기준일시_입력!$N$21:$N$39,AQC$5)),SMALL(기준일시_입력!$N$21:$N$39,AQC$5)-APR7,0)),0)</f>
        <v>0</v>
      </c>
      <c r="AQD7" s="125"/>
      <c r="AQE7" s="180" t="str">
        <f t="shared" si="339"/>
        <v>2일</v>
      </c>
      <c r="AQF7" s="180"/>
      <c r="AQG7" s="124" t="str">
        <f t="shared" si="340"/>
        <v>화</v>
      </c>
      <c r="AQH7" s="133" t="str">
        <f t="shared" si="336"/>
        <v/>
      </c>
      <c r="AQI7" s="184"/>
      <c r="AQJ7" s="184"/>
      <c r="AQK7" s="184"/>
      <c r="AQL7" s="184"/>
      <c r="AQM7" s="184"/>
      <c r="AQN7" s="184"/>
      <c r="AQO7" s="176"/>
      <c r="AQP7" s="177"/>
      <c r="AQQ7" s="129" t="str">
        <f>IF($B7="","",IF(AND(AQG$3&lt;&gt;"",$B7-기준일시_입력!$AO$7&lt;=0,AQI7="",AQL7="",AQO7=""),"X",IF(AQO7="연차","☆",IF(AQO7="월차","★",IF(AQO7="병가","♨",IF(AQO7="출장","◎",IF(AQO7="교육","■",IF(AND(AQO7="",AQI7&lt;=기준일시_입력!$J$15,AQL7&gt;=기준일시_입력!$N$15),"○",IF(AND(AQO7="",AQI7&lt;&gt;"",AQI7&gt;기준일시_입력!$J$15),"▼",IF(AND(AQO7="",AQL7&lt;&gt;"",AQL7&lt;기준일시_입력!$N$15),"△",""))))))))))</f>
        <v/>
      </c>
      <c r="AQR7" s="128">
        <f>IFERROR(IF(OR(AQI7="",AQL7=""),0,IF(AND(AQT7&lt;기준일시_입력!$J$17,AQU7&gt;기준일시_입력!$N$17),기준일시_입력!$N$17-기준일시_입력!$J$17,IF(AND(AQT7&gt;=기준일시_입력!$J$17,AQU7&gt;기준일시_입력!$N$17),기준일시_입력!$N$17-AQT7,IF(AQU7&lt;기준일시_입력!$J$17,0,IF(AND(AQT7&lt;기준일시_입력!$J$17,AQU7&lt;=기준일시_입력!$N$17),AQU7-기준일시_입력!$J$17,IF(AND(AQT7&gt;=기준일시_입력!$J$17,AQU7&lt;=기준일시_입력!$N$17),AQU7-AQT7,0)))))),0)</f>
        <v>0</v>
      </c>
      <c r="AQS7" s="128">
        <f t="shared" si="342"/>
        <v>0</v>
      </c>
      <c r="AQT7" s="128">
        <f>IF(OR(AQI7="",AQL7=""),0,IF(AQI7&lt;기준일시_입력!$J$15,기준일시_입력!$J$15,AQI7))</f>
        <v>0</v>
      </c>
      <c r="AQU7" s="128">
        <f t="shared" si="343"/>
        <v>0</v>
      </c>
      <c r="AQV7" s="128">
        <f>IFERROR(IF(AND(AQT7&lt;SMALL(기준일시_입력!$J$21:$J$39,AQV$5),AQU7&gt;SMALL(기준일시_입력!$N$21:$N$39,AQV$5)),INDEX(기준일시_입력!$AJ$21:$AJ$39,AQV$5*2-1),IF(AND(AQT7&gt;=SMALL(기준일시_입력!$J$21:$J$39,AQV$5),AQT7&lt;SMALL(기준일시_입력!$N$21:$N$39,AQV$5)),SMALL(기준일시_입력!$N$21:$N$39,AQV$5)-AQT7,0)),0)</f>
        <v>0</v>
      </c>
      <c r="AQW7" s="128">
        <f>IFERROR(IF(AND(AQT7&lt;SMALL(기준일시_입력!$J$21:$J$39,AQW$5),AQU7&gt;SMALL(기준일시_입력!$N$21:$N$39,AQW$5)),INDEX(기준일시_입력!$AJ$21:$AJ$39,AQW$5*2-1),IF(AND(AQT7&gt;=SMALL(기준일시_입력!$J$21:$J$39,AQW$5),AQT7&lt;SMALL(기준일시_입력!$N$21:$N$39,AQW$5)),SMALL(기준일시_입력!$N$21:$N$39,AQW$5)-AQT7,0)),0)</f>
        <v>0</v>
      </c>
      <c r="AQX7" s="128">
        <f>IFERROR(IF(AND(AQT7&lt;SMALL(기준일시_입력!$J$21:$J$39,AQX$5),AQU7&gt;SMALL(기준일시_입력!$N$21:$N$39,AQX$5)),INDEX(기준일시_입력!$AJ$21:$AJ$39,AQX$5*2-1),IF(AND(AQT7&gt;=SMALL(기준일시_입력!$J$21:$J$39,AQX$5),AQT7&lt;SMALL(기준일시_입력!$N$21:$N$39,AQX$5)),SMALL(기준일시_입력!$N$21:$N$39,AQX$5)-AQT7,0)),0)</f>
        <v>0</v>
      </c>
      <c r="AQY7" s="128">
        <f>IFERROR(IF(AND(AQT7&lt;SMALL(기준일시_입력!$J$21:$J$39,AQY$5),AQU7&gt;SMALL(기준일시_입력!$N$21:$N$39,AQY$5)),INDEX(기준일시_입력!$AJ$21:$AJ$39,AQY$5*2-1),IF(AND(AQT7&gt;=SMALL(기준일시_입력!$J$21:$J$39,AQY$5),AQT7&lt;SMALL(기준일시_입력!$N$21:$N$39,AQY$5)),SMALL(기준일시_입력!$N$21:$N$39,AQY$5)-AQT7,0)),0)</f>
        <v>0</v>
      </c>
      <c r="AQZ7" s="128">
        <f>IFERROR(IF(AND(AQT7&lt;SMALL(기준일시_입력!$J$21:$J$39,AQZ$5),AQU7&gt;SMALL(기준일시_입력!$N$21:$N$39,AQZ$5)),INDEX(기준일시_입력!$AJ$21:$AJ$39,AQZ$5*2-1),IF(AND(AQT7&gt;=SMALL(기준일시_입력!$J$21:$J$39,AQZ$5),AQT7&lt;SMALL(기준일시_입력!$N$21:$N$39,AQZ$5)),SMALL(기준일시_입력!$N$21:$N$39,AQZ$5)-AQT7,0)),0)</f>
        <v>0</v>
      </c>
      <c r="ARA7" s="128">
        <f>IFERROR(IF(AND(AQT7&lt;SMALL(기준일시_입력!$J$21:$J$39,ARA$5),AQU7&gt;SMALL(기준일시_입력!$N$21:$N$39,ARA$5)),INDEX(기준일시_입력!$AJ$21:$AJ$39,ARA$5*2-1),IF(AND(AQT7&gt;=SMALL(기준일시_입력!$J$21:$J$39,ARA$5),AQT7&lt;SMALL(기준일시_입력!$N$21:$N$39,ARA$5)),SMALL(기준일시_입력!$N$21:$N$39,ARA$5)-AQT7,0)),0)</f>
        <v>0</v>
      </c>
      <c r="ARB7" s="128">
        <f>IFERROR(IF(AND(AQT7&lt;SMALL(기준일시_입력!$J$21:$J$39,ARB$5),AQU7&gt;SMALL(기준일시_입력!$N$21:$N$39,ARB$5)),INDEX(기준일시_입력!$AJ$21:$AJ$39,ARB$5*2-1),IF(AND(AQT7&gt;=SMALL(기준일시_입력!$J$21:$J$39,ARB$5),AQT7&lt;SMALL(기준일시_입력!$N$21:$N$39,ARB$5)),SMALL(기준일시_입력!$N$21:$N$39,ARB$5)-AQT7,0)),0)</f>
        <v>0</v>
      </c>
      <c r="ARC7" s="128">
        <f>IFERROR(IF(AND(AQT7&lt;SMALL(기준일시_입력!$J$21:$J$39,ARC$5),AQU7&gt;SMALL(기준일시_입력!$N$21:$N$39,ARC$5)),INDEX(기준일시_입력!$AJ$21:$AJ$39,ARC$5*2-1),IF(AND(AQT7&gt;=SMALL(기준일시_입력!$J$21:$J$39,ARC$5),AQT7&lt;SMALL(기준일시_입력!$N$21:$N$39,ARC$5)),SMALL(기준일시_입력!$N$21:$N$39,ARC$5)-AQT7,0)),0)</f>
        <v>0</v>
      </c>
      <c r="ARD7" s="128">
        <f>IFERROR(IF(AND(AQT7&lt;SMALL(기준일시_입력!$J$21:$J$39,ARD$5),AQU7&gt;SMALL(기준일시_입력!$N$21:$N$39,ARD$5)),INDEX(기준일시_입력!$AJ$21:$AJ$39,ARD$5*2-1),IF(AND(AQT7&gt;=SMALL(기준일시_입력!$J$21:$J$39,ARD$5),AQT7&lt;SMALL(기준일시_입력!$N$21:$N$39,ARD$5)),SMALL(기준일시_입력!$N$21:$N$39,ARD$5)-AQT7,0)),0)</f>
        <v>0</v>
      </c>
      <c r="ARE7" s="128">
        <f>IFERROR(IF(AND(AQT7&lt;SMALL(기준일시_입력!$J$21:$J$39,ARE$5),AQU7&gt;SMALL(기준일시_입력!$N$21:$N$39,ARE$5)),INDEX(기준일시_입력!$AJ$21:$AJ$39,ARE$5*2-1),IF(AND(AQT7&gt;=SMALL(기준일시_입력!$J$21:$J$39,ARE$5),AQT7&lt;SMALL(기준일시_입력!$N$21:$N$39,ARE$5)),SMALL(기준일시_입력!$N$21:$N$39,ARE$5)-AQT7,0)),0)</f>
        <v>0</v>
      </c>
      <c r="ARF7" s="125"/>
      <c r="ARG7" s="180" t="str">
        <f t="shared" si="344"/>
        <v>2일</v>
      </c>
      <c r="ARH7" s="180"/>
      <c r="ARI7" s="124" t="str">
        <f t="shared" si="345"/>
        <v>화</v>
      </c>
      <c r="ARJ7" s="133" t="str">
        <f t="shared" si="336"/>
        <v/>
      </c>
      <c r="ARK7" s="184"/>
      <c r="ARL7" s="184"/>
      <c r="ARM7" s="184"/>
      <c r="ARN7" s="184"/>
      <c r="ARO7" s="184"/>
      <c r="ARP7" s="184"/>
      <c r="ARQ7" s="176"/>
      <c r="ARR7" s="177"/>
      <c r="ARS7" s="129" t="str">
        <f>IF($B7="","",IF(AND(ARI$3&lt;&gt;"",$B7-기준일시_입력!$AO$7&lt;=0,ARK7="",ARN7="",ARQ7=""),"X",IF(ARQ7="연차","☆",IF(ARQ7="월차","★",IF(ARQ7="병가","♨",IF(ARQ7="출장","◎",IF(ARQ7="교육","■",IF(AND(ARQ7="",ARK7&lt;=기준일시_입력!$J$15,ARN7&gt;=기준일시_입력!$N$15),"○",IF(AND(ARQ7="",ARK7&lt;&gt;"",ARK7&gt;기준일시_입력!$J$15),"▼",IF(AND(ARQ7="",ARN7&lt;&gt;"",ARN7&lt;기준일시_입력!$N$15),"△",""))))))))))</f>
        <v/>
      </c>
      <c r="ART7" s="128">
        <f>IFERROR(IF(OR(ARK7="",ARN7=""),0,IF(AND(ARV7&lt;기준일시_입력!$J$17,ARW7&gt;기준일시_입력!$N$17),기준일시_입력!$N$17-기준일시_입력!$J$17,IF(AND(ARV7&gt;=기준일시_입력!$J$17,ARW7&gt;기준일시_입력!$N$17),기준일시_입력!$N$17-ARV7,IF(ARW7&lt;기준일시_입력!$J$17,0,IF(AND(ARV7&lt;기준일시_입력!$J$17,ARW7&lt;=기준일시_입력!$N$17),ARW7-기준일시_입력!$J$17,IF(AND(ARV7&gt;=기준일시_입력!$J$17,ARW7&lt;=기준일시_입력!$N$17),ARW7-ARV7,0)))))),0)</f>
        <v>0</v>
      </c>
      <c r="ARU7" s="128">
        <f t="shared" si="347"/>
        <v>0</v>
      </c>
      <c r="ARV7" s="128">
        <f>IF(OR(ARK7="",ARN7=""),0,IF(ARK7&lt;기준일시_입력!$J$15,기준일시_입력!$J$15,ARK7))</f>
        <v>0</v>
      </c>
      <c r="ARW7" s="128">
        <f t="shared" si="348"/>
        <v>0</v>
      </c>
      <c r="ARX7" s="128">
        <f>IFERROR(IF(AND(ARV7&lt;SMALL(기준일시_입력!$J$21:$J$39,ARX$5),ARW7&gt;SMALL(기준일시_입력!$N$21:$N$39,ARX$5)),INDEX(기준일시_입력!$AJ$21:$AJ$39,ARX$5*2-1),IF(AND(ARV7&gt;=SMALL(기준일시_입력!$J$21:$J$39,ARX$5),ARV7&lt;SMALL(기준일시_입력!$N$21:$N$39,ARX$5)),SMALL(기준일시_입력!$N$21:$N$39,ARX$5)-ARV7,0)),0)</f>
        <v>0</v>
      </c>
      <c r="ARY7" s="128">
        <f>IFERROR(IF(AND(ARV7&lt;SMALL(기준일시_입력!$J$21:$J$39,ARY$5),ARW7&gt;SMALL(기준일시_입력!$N$21:$N$39,ARY$5)),INDEX(기준일시_입력!$AJ$21:$AJ$39,ARY$5*2-1),IF(AND(ARV7&gt;=SMALL(기준일시_입력!$J$21:$J$39,ARY$5),ARV7&lt;SMALL(기준일시_입력!$N$21:$N$39,ARY$5)),SMALL(기준일시_입력!$N$21:$N$39,ARY$5)-ARV7,0)),0)</f>
        <v>0</v>
      </c>
      <c r="ARZ7" s="128">
        <f>IFERROR(IF(AND(ARV7&lt;SMALL(기준일시_입력!$J$21:$J$39,ARZ$5),ARW7&gt;SMALL(기준일시_입력!$N$21:$N$39,ARZ$5)),INDEX(기준일시_입력!$AJ$21:$AJ$39,ARZ$5*2-1),IF(AND(ARV7&gt;=SMALL(기준일시_입력!$J$21:$J$39,ARZ$5),ARV7&lt;SMALL(기준일시_입력!$N$21:$N$39,ARZ$5)),SMALL(기준일시_입력!$N$21:$N$39,ARZ$5)-ARV7,0)),0)</f>
        <v>0</v>
      </c>
      <c r="ASA7" s="128">
        <f>IFERROR(IF(AND(ARV7&lt;SMALL(기준일시_입력!$J$21:$J$39,ASA$5),ARW7&gt;SMALL(기준일시_입력!$N$21:$N$39,ASA$5)),INDEX(기준일시_입력!$AJ$21:$AJ$39,ASA$5*2-1),IF(AND(ARV7&gt;=SMALL(기준일시_입력!$J$21:$J$39,ASA$5),ARV7&lt;SMALL(기준일시_입력!$N$21:$N$39,ASA$5)),SMALL(기준일시_입력!$N$21:$N$39,ASA$5)-ARV7,0)),0)</f>
        <v>0</v>
      </c>
      <c r="ASB7" s="128">
        <f>IFERROR(IF(AND(ARV7&lt;SMALL(기준일시_입력!$J$21:$J$39,ASB$5),ARW7&gt;SMALL(기준일시_입력!$N$21:$N$39,ASB$5)),INDEX(기준일시_입력!$AJ$21:$AJ$39,ASB$5*2-1),IF(AND(ARV7&gt;=SMALL(기준일시_입력!$J$21:$J$39,ASB$5),ARV7&lt;SMALL(기준일시_입력!$N$21:$N$39,ASB$5)),SMALL(기준일시_입력!$N$21:$N$39,ASB$5)-ARV7,0)),0)</f>
        <v>0</v>
      </c>
      <c r="ASC7" s="128">
        <f>IFERROR(IF(AND(ARV7&lt;SMALL(기준일시_입력!$J$21:$J$39,ASC$5),ARW7&gt;SMALL(기준일시_입력!$N$21:$N$39,ASC$5)),INDEX(기준일시_입력!$AJ$21:$AJ$39,ASC$5*2-1),IF(AND(ARV7&gt;=SMALL(기준일시_입력!$J$21:$J$39,ASC$5),ARV7&lt;SMALL(기준일시_입력!$N$21:$N$39,ASC$5)),SMALL(기준일시_입력!$N$21:$N$39,ASC$5)-ARV7,0)),0)</f>
        <v>0</v>
      </c>
      <c r="ASD7" s="128">
        <f>IFERROR(IF(AND(ARV7&lt;SMALL(기준일시_입력!$J$21:$J$39,ASD$5),ARW7&gt;SMALL(기준일시_입력!$N$21:$N$39,ASD$5)),INDEX(기준일시_입력!$AJ$21:$AJ$39,ASD$5*2-1),IF(AND(ARV7&gt;=SMALL(기준일시_입력!$J$21:$J$39,ASD$5),ARV7&lt;SMALL(기준일시_입력!$N$21:$N$39,ASD$5)),SMALL(기준일시_입력!$N$21:$N$39,ASD$5)-ARV7,0)),0)</f>
        <v>0</v>
      </c>
      <c r="ASE7" s="128">
        <f>IFERROR(IF(AND(ARV7&lt;SMALL(기준일시_입력!$J$21:$J$39,ASE$5),ARW7&gt;SMALL(기준일시_입력!$N$21:$N$39,ASE$5)),INDEX(기준일시_입력!$AJ$21:$AJ$39,ASE$5*2-1),IF(AND(ARV7&gt;=SMALL(기준일시_입력!$J$21:$J$39,ASE$5),ARV7&lt;SMALL(기준일시_입력!$N$21:$N$39,ASE$5)),SMALL(기준일시_입력!$N$21:$N$39,ASE$5)-ARV7,0)),0)</f>
        <v>0</v>
      </c>
      <c r="ASF7" s="128">
        <f>IFERROR(IF(AND(ARV7&lt;SMALL(기준일시_입력!$J$21:$J$39,ASF$5),ARW7&gt;SMALL(기준일시_입력!$N$21:$N$39,ASF$5)),INDEX(기준일시_입력!$AJ$21:$AJ$39,ASF$5*2-1),IF(AND(ARV7&gt;=SMALL(기준일시_입력!$J$21:$J$39,ASF$5),ARV7&lt;SMALL(기준일시_입력!$N$21:$N$39,ASF$5)),SMALL(기준일시_입력!$N$21:$N$39,ASF$5)-ARV7,0)),0)</f>
        <v>0</v>
      </c>
      <c r="ASG7" s="128">
        <f>IFERROR(IF(AND(ARV7&lt;SMALL(기준일시_입력!$J$21:$J$39,ASG$5),ARW7&gt;SMALL(기준일시_입력!$N$21:$N$39,ASG$5)),INDEX(기준일시_입력!$AJ$21:$AJ$39,ASG$5*2-1),IF(AND(ARV7&gt;=SMALL(기준일시_입력!$J$21:$J$39,ASG$5),ARV7&lt;SMALL(기준일시_입력!$N$21:$N$39,ASG$5)),SMALL(기준일시_입력!$N$21:$N$39,ASG$5)-ARV7,0)),0)</f>
        <v>0</v>
      </c>
      <c r="ASH7" s="125"/>
      <c r="ASI7" s="180" t="str">
        <f t="shared" si="349"/>
        <v>2일</v>
      </c>
      <c r="ASJ7" s="180"/>
      <c r="ASK7" s="124" t="str">
        <f t="shared" si="350"/>
        <v>화</v>
      </c>
      <c r="ASL7" s="133" t="str">
        <f t="shared" si="351"/>
        <v/>
      </c>
      <c r="ASM7" s="184"/>
      <c r="ASN7" s="184"/>
      <c r="ASO7" s="184"/>
      <c r="ASP7" s="184"/>
      <c r="ASQ7" s="184"/>
      <c r="ASR7" s="184"/>
      <c r="ASS7" s="176"/>
      <c r="AST7" s="177"/>
      <c r="ASU7" s="129" t="str">
        <f>IF($B7="","",IF(AND(ASK$3&lt;&gt;"",$B7-기준일시_입력!$AO$7&lt;=0,ASM7="",ASP7="",ASS7=""),"X",IF(ASS7="연차","☆",IF(ASS7="월차","★",IF(ASS7="병가","♨",IF(ASS7="출장","◎",IF(ASS7="교육","■",IF(AND(ASS7="",ASM7&lt;=기준일시_입력!$J$15,ASP7&gt;=기준일시_입력!$N$15),"○",IF(AND(ASS7="",ASM7&lt;&gt;"",ASM7&gt;기준일시_입력!$J$15),"▼",IF(AND(ASS7="",ASP7&lt;&gt;"",ASP7&lt;기준일시_입력!$N$15),"△",""))))))))))</f>
        <v/>
      </c>
      <c r="ASV7" s="128">
        <f>IFERROR(IF(OR(ASM7="",ASP7=""),0,IF(AND(ASX7&lt;기준일시_입력!$J$17,ASY7&gt;기준일시_입력!$N$17),기준일시_입력!$N$17-기준일시_입력!$J$17,IF(AND(ASX7&gt;=기준일시_입력!$J$17,ASY7&gt;기준일시_입력!$N$17),기준일시_입력!$N$17-ASX7,IF(ASY7&lt;기준일시_입력!$J$17,0,IF(AND(ASX7&lt;기준일시_입력!$J$17,ASY7&lt;=기준일시_입력!$N$17),ASY7-기준일시_입력!$J$17,IF(AND(ASX7&gt;=기준일시_입력!$J$17,ASY7&lt;=기준일시_입력!$N$17),ASY7-ASX7,0)))))),0)</f>
        <v>0</v>
      </c>
      <c r="ASW7" s="128">
        <f t="shared" si="352"/>
        <v>0</v>
      </c>
      <c r="ASX7" s="128">
        <f>IF(OR(ASM7="",ASP7=""),0,IF(ASM7&lt;기준일시_입력!$J$15,기준일시_입력!$J$15,ASM7))</f>
        <v>0</v>
      </c>
      <c r="ASY7" s="128">
        <f t="shared" si="353"/>
        <v>0</v>
      </c>
      <c r="ASZ7" s="128">
        <f>IFERROR(IF(AND(ASX7&lt;SMALL(기준일시_입력!$J$21:$J$39,ASZ$5),ASY7&gt;SMALL(기준일시_입력!$N$21:$N$39,ASZ$5)),INDEX(기준일시_입력!$AJ$21:$AJ$39,ASZ$5*2-1),IF(AND(ASX7&gt;=SMALL(기준일시_입력!$J$21:$J$39,ASZ$5),ASX7&lt;SMALL(기준일시_입력!$N$21:$N$39,ASZ$5)),SMALL(기준일시_입력!$N$21:$N$39,ASZ$5)-ASX7,0)),0)</f>
        <v>0</v>
      </c>
      <c r="ATA7" s="128">
        <f>IFERROR(IF(AND(ASX7&lt;SMALL(기준일시_입력!$J$21:$J$39,ATA$5),ASY7&gt;SMALL(기준일시_입력!$N$21:$N$39,ATA$5)),INDEX(기준일시_입력!$AJ$21:$AJ$39,ATA$5*2-1),IF(AND(ASX7&gt;=SMALL(기준일시_입력!$J$21:$J$39,ATA$5),ASX7&lt;SMALL(기준일시_입력!$N$21:$N$39,ATA$5)),SMALL(기준일시_입력!$N$21:$N$39,ATA$5)-ASX7,0)),0)</f>
        <v>0</v>
      </c>
      <c r="ATB7" s="128">
        <f>IFERROR(IF(AND(ASX7&lt;SMALL(기준일시_입력!$J$21:$J$39,ATB$5),ASY7&gt;SMALL(기준일시_입력!$N$21:$N$39,ATB$5)),INDEX(기준일시_입력!$AJ$21:$AJ$39,ATB$5*2-1),IF(AND(ASX7&gt;=SMALL(기준일시_입력!$J$21:$J$39,ATB$5),ASX7&lt;SMALL(기준일시_입력!$N$21:$N$39,ATB$5)),SMALL(기준일시_입력!$N$21:$N$39,ATB$5)-ASX7,0)),0)</f>
        <v>0</v>
      </c>
      <c r="ATC7" s="128">
        <f>IFERROR(IF(AND(ASX7&lt;SMALL(기준일시_입력!$J$21:$J$39,ATC$5),ASY7&gt;SMALL(기준일시_입력!$N$21:$N$39,ATC$5)),INDEX(기준일시_입력!$AJ$21:$AJ$39,ATC$5*2-1),IF(AND(ASX7&gt;=SMALL(기준일시_입력!$J$21:$J$39,ATC$5),ASX7&lt;SMALL(기준일시_입력!$N$21:$N$39,ATC$5)),SMALL(기준일시_입력!$N$21:$N$39,ATC$5)-ASX7,0)),0)</f>
        <v>0</v>
      </c>
      <c r="ATD7" s="128">
        <f>IFERROR(IF(AND(ASX7&lt;SMALL(기준일시_입력!$J$21:$J$39,ATD$5),ASY7&gt;SMALL(기준일시_입력!$N$21:$N$39,ATD$5)),INDEX(기준일시_입력!$AJ$21:$AJ$39,ATD$5*2-1),IF(AND(ASX7&gt;=SMALL(기준일시_입력!$J$21:$J$39,ATD$5),ASX7&lt;SMALL(기준일시_입력!$N$21:$N$39,ATD$5)),SMALL(기준일시_입력!$N$21:$N$39,ATD$5)-ASX7,0)),0)</f>
        <v>0</v>
      </c>
      <c r="ATE7" s="128">
        <f>IFERROR(IF(AND(ASX7&lt;SMALL(기준일시_입력!$J$21:$J$39,ATE$5),ASY7&gt;SMALL(기준일시_입력!$N$21:$N$39,ATE$5)),INDEX(기준일시_입력!$AJ$21:$AJ$39,ATE$5*2-1),IF(AND(ASX7&gt;=SMALL(기준일시_입력!$J$21:$J$39,ATE$5),ASX7&lt;SMALL(기준일시_입력!$N$21:$N$39,ATE$5)),SMALL(기준일시_입력!$N$21:$N$39,ATE$5)-ASX7,0)),0)</f>
        <v>0</v>
      </c>
      <c r="ATF7" s="128">
        <f>IFERROR(IF(AND(ASX7&lt;SMALL(기준일시_입력!$J$21:$J$39,ATF$5),ASY7&gt;SMALL(기준일시_입력!$N$21:$N$39,ATF$5)),INDEX(기준일시_입력!$AJ$21:$AJ$39,ATF$5*2-1),IF(AND(ASX7&gt;=SMALL(기준일시_입력!$J$21:$J$39,ATF$5),ASX7&lt;SMALL(기준일시_입력!$N$21:$N$39,ATF$5)),SMALL(기준일시_입력!$N$21:$N$39,ATF$5)-ASX7,0)),0)</f>
        <v>0</v>
      </c>
      <c r="ATG7" s="128">
        <f>IFERROR(IF(AND(ASX7&lt;SMALL(기준일시_입력!$J$21:$J$39,ATG$5),ASY7&gt;SMALL(기준일시_입력!$N$21:$N$39,ATG$5)),INDEX(기준일시_입력!$AJ$21:$AJ$39,ATG$5*2-1),IF(AND(ASX7&gt;=SMALL(기준일시_입력!$J$21:$J$39,ATG$5),ASX7&lt;SMALL(기준일시_입력!$N$21:$N$39,ATG$5)),SMALL(기준일시_입력!$N$21:$N$39,ATG$5)-ASX7,0)),0)</f>
        <v>0</v>
      </c>
      <c r="ATH7" s="128">
        <f>IFERROR(IF(AND(ASX7&lt;SMALL(기준일시_입력!$J$21:$J$39,ATH$5),ASY7&gt;SMALL(기준일시_입력!$N$21:$N$39,ATH$5)),INDEX(기준일시_입력!$AJ$21:$AJ$39,ATH$5*2-1),IF(AND(ASX7&gt;=SMALL(기준일시_입력!$J$21:$J$39,ATH$5),ASX7&lt;SMALL(기준일시_입력!$N$21:$N$39,ATH$5)),SMALL(기준일시_입력!$N$21:$N$39,ATH$5)-ASX7,0)),0)</f>
        <v>0</v>
      </c>
      <c r="ATI7" s="128">
        <f>IFERROR(IF(AND(ASX7&lt;SMALL(기준일시_입력!$J$21:$J$39,ATI$5),ASY7&gt;SMALL(기준일시_입력!$N$21:$N$39,ATI$5)),INDEX(기준일시_입력!$AJ$21:$AJ$39,ATI$5*2-1),IF(AND(ASX7&gt;=SMALL(기준일시_입력!$J$21:$J$39,ATI$5),ASX7&lt;SMALL(기준일시_입력!$N$21:$N$39,ATI$5)),SMALL(기준일시_입력!$N$21:$N$39,ATI$5)-ASX7,0)),0)</f>
        <v>0</v>
      </c>
      <c r="ATJ7" s="125"/>
      <c r="ATK7" s="180" t="str">
        <f t="shared" si="354"/>
        <v>2일</v>
      </c>
      <c r="ATL7" s="180"/>
      <c r="ATM7" s="124" t="str">
        <f t="shared" si="355"/>
        <v>화</v>
      </c>
      <c r="ATN7" s="133" t="str">
        <f t="shared" si="351"/>
        <v/>
      </c>
      <c r="ATO7" s="184"/>
      <c r="ATP7" s="184"/>
      <c r="ATQ7" s="184"/>
      <c r="ATR7" s="184"/>
      <c r="ATS7" s="184"/>
      <c r="ATT7" s="184"/>
      <c r="ATU7" s="176"/>
      <c r="ATV7" s="177"/>
      <c r="ATW7" s="129" t="str">
        <f>IF($B7="","",IF(AND(ATM$3&lt;&gt;"",$B7-기준일시_입력!$AO$7&lt;=0,ATO7="",ATR7="",ATU7=""),"X",IF(ATU7="연차","☆",IF(ATU7="월차","★",IF(ATU7="병가","♨",IF(ATU7="출장","◎",IF(ATU7="교육","■",IF(AND(ATU7="",ATO7&lt;=기준일시_입력!$J$15,ATR7&gt;=기준일시_입력!$N$15),"○",IF(AND(ATU7="",ATO7&lt;&gt;"",ATO7&gt;기준일시_입력!$J$15),"▼",IF(AND(ATU7="",ATR7&lt;&gt;"",ATR7&lt;기준일시_입력!$N$15),"△",""))))))))))</f>
        <v/>
      </c>
      <c r="ATX7" s="128">
        <f>IFERROR(IF(OR(ATO7="",ATR7=""),0,IF(AND(ATZ7&lt;기준일시_입력!$J$17,AUA7&gt;기준일시_입력!$N$17),기준일시_입력!$N$17-기준일시_입력!$J$17,IF(AND(ATZ7&gt;=기준일시_입력!$J$17,AUA7&gt;기준일시_입력!$N$17),기준일시_입력!$N$17-ATZ7,IF(AUA7&lt;기준일시_입력!$J$17,0,IF(AND(ATZ7&lt;기준일시_입력!$J$17,AUA7&lt;=기준일시_입력!$N$17),AUA7-기준일시_입력!$J$17,IF(AND(ATZ7&gt;=기준일시_입력!$J$17,AUA7&lt;=기준일시_입력!$N$17),AUA7-ATZ7,0)))))),0)</f>
        <v>0</v>
      </c>
      <c r="ATY7" s="128">
        <f t="shared" si="357"/>
        <v>0</v>
      </c>
      <c r="ATZ7" s="128">
        <f>IF(OR(ATO7="",ATR7=""),0,IF(ATO7&lt;기준일시_입력!$J$15,기준일시_입력!$J$15,ATO7))</f>
        <v>0</v>
      </c>
      <c r="AUA7" s="128">
        <f t="shared" si="358"/>
        <v>0</v>
      </c>
      <c r="AUB7" s="128">
        <f>IFERROR(IF(AND(ATZ7&lt;SMALL(기준일시_입력!$J$21:$J$39,AUB$5),AUA7&gt;SMALL(기준일시_입력!$N$21:$N$39,AUB$5)),INDEX(기준일시_입력!$AJ$21:$AJ$39,AUB$5*2-1),IF(AND(ATZ7&gt;=SMALL(기준일시_입력!$J$21:$J$39,AUB$5),ATZ7&lt;SMALL(기준일시_입력!$N$21:$N$39,AUB$5)),SMALL(기준일시_입력!$N$21:$N$39,AUB$5)-ATZ7,0)),0)</f>
        <v>0</v>
      </c>
      <c r="AUC7" s="128">
        <f>IFERROR(IF(AND(ATZ7&lt;SMALL(기준일시_입력!$J$21:$J$39,AUC$5),AUA7&gt;SMALL(기준일시_입력!$N$21:$N$39,AUC$5)),INDEX(기준일시_입력!$AJ$21:$AJ$39,AUC$5*2-1),IF(AND(ATZ7&gt;=SMALL(기준일시_입력!$J$21:$J$39,AUC$5),ATZ7&lt;SMALL(기준일시_입력!$N$21:$N$39,AUC$5)),SMALL(기준일시_입력!$N$21:$N$39,AUC$5)-ATZ7,0)),0)</f>
        <v>0</v>
      </c>
      <c r="AUD7" s="128">
        <f>IFERROR(IF(AND(ATZ7&lt;SMALL(기준일시_입력!$J$21:$J$39,AUD$5),AUA7&gt;SMALL(기준일시_입력!$N$21:$N$39,AUD$5)),INDEX(기준일시_입력!$AJ$21:$AJ$39,AUD$5*2-1),IF(AND(ATZ7&gt;=SMALL(기준일시_입력!$J$21:$J$39,AUD$5),ATZ7&lt;SMALL(기준일시_입력!$N$21:$N$39,AUD$5)),SMALL(기준일시_입력!$N$21:$N$39,AUD$5)-ATZ7,0)),0)</f>
        <v>0</v>
      </c>
      <c r="AUE7" s="128">
        <f>IFERROR(IF(AND(ATZ7&lt;SMALL(기준일시_입력!$J$21:$J$39,AUE$5),AUA7&gt;SMALL(기준일시_입력!$N$21:$N$39,AUE$5)),INDEX(기준일시_입력!$AJ$21:$AJ$39,AUE$5*2-1),IF(AND(ATZ7&gt;=SMALL(기준일시_입력!$J$21:$J$39,AUE$5),ATZ7&lt;SMALL(기준일시_입력!$N$21:$N$39,AUE$5)),SMALL(기준일시_입력!$N$21:$N$39,AUE$5)-ATZ7,0)),0)</f>
        <v>0</v>
      </c>
      <c r="AUF7" s="128">
        <f>IFERROR(IF(AND(ATZ7&lt;SMALL(기준일시_입력!$J$21:$J$39,AUF$5),AUA7&gt;SMALL(기준일시_입력!$N$21:$N$39,AUF$5)),INDEX(기준일시_입력!$AJ$21:$AJ$39,AUF$5*2-1),IF(AND(ATZ7&gt;=SMALL(기준일시_입력!$J$21:$J$39,AUF$5),ATZ7&lt;SMALL(기준일시_입력!$N$21:$N$39,AUF$5)),SMALL(기준일시_입력!$N$21:$N$39,AUF$5)-ATZ7,0)),0)</f>
        <v>0</v>
      </c>
      <c r="AUG7" s="128">
        <f>IFERROR(IF(AND(ATZ7&lt;SMALL(기준일시_입력!$J$21:$J$39,AUG$5),AUA7&gt;SMALL(기준일시_입력!$N$21:$N$39,AUG$5)),INDEX(기준일시_입력!$AJ$21:$AJ$39,AUG$5*2-1),IF(AND(ATZ7&gt;=SMALL(기준일시_입력!$J$21:$J$39,AUG$5),ATZ7&lt;SMALL(기준일시_입력!$N$21:$N$39,AUG$5)),SMALL(기준일시_입력!$N$21:$N$39,AUG$5)-ATZ7,0)),0)</f>
        <v>0</v>
      </c>
      <c r="AUH7" s="128">
        <f>IFERROR(IF(AND(ATZ7&lt;SMALL(기준일시_입력!$J$21:$J$39,AUH$5),AUA7&gt;SMALL(기준일시_입력!$N$21:$N$39,AUH$5)),INDEX(기준일시_입력!$AJ$21:$AJ$39,AUH$5*2-1),IF(AND(ATZ7&gt;=SMALL(기준일시_입력!$J$21:$J$39,AUH$5),ATZ7&lt;SMALL(기준일시_입력!$N$21:$N$39,AUH$5)),SMALL(기준일시_입력!$N$21:$N$39,AUH$5)-ATZ7,0)),0)</f>
        <v>0</v>
      </c>
      <c r="AUI7" s="128">
        <f>IFERROR(IF(AND(ATZ7&lt;SMALL(기준일시_입력!$J$21:$J$39,AUI$5),AUA7&gt;SMALL(기준일시_입력!$N$21:$N$39,AUI$5)),INDEX(기준일시_입력!$AJ$21:$AJ$39,AUI$5*2-1),IF(AND(ATZ7&gt;=SMALL(기준일시_입력!$J$21:$J$39,AUI$5),ATZ7&lt;SMALL(기준일시_입력!$N$21:$N$39,AUI$5)),SMALL(기준일시_입력!$N$21:$N$39,AUI$5)-ATZ7,0)),0)</f>
        <v>0</v>
      </c>
      <c r="AUJ7" s="128">
        <f>IFERROR(IF(AND(ATZ7&lt;SMALL(기준일시_입력!$J$21:$J$39,AUJ$5),AUA7&gt;SMALL(기준일시_입력!$N$21:$N$39,AUJ$5)),INDEX(기준일시_입력!$AJ$21:$AJ$39,AUJ$5*2-1),IF(AND(ATZ7&gt;=SMALL(기준일시_입력!$J$21:$J$39,AUJ$5),ATZ7&lt;SMALL(기준일시_입력!$N$21:$N$39,AUJ$5)),SMALL(기준일시_입력!$N$21:$N$39,AUJ$5)-ATZ7,0)),0)</f>
        <v>0</v>
      </c>
      <c r="AUK7" s="128">
        <f>IFERROR(IF(AND(ATZ7&lt;SMALL(기준일시_입력!$J$21:$J$39,AUK$5),AUA7&gt;SMALL(기준일시_입력!$N$21:$N$39,AUK$5)),INDEX(기준일시_입력!$AJ$21:$AJ$39,AUK$5*2-1),IF(AND(ATZ7&gt;=SMALL(기준일시_입력!$J$21:$J$39,AUK$5),ATZ7&lt;SMALL(기준일시_입력!$N$21:$N$39,AUK$5)),SMALL(기준일시_입력!$N$21:$N$39,AUK$5)-ATZ7,0)),0)</f>
        <v>0</v>
      </c>
      <c r="AUL7" s="125"/>
      <c r="AUM7" s="180" t="str">
        <f t="shared" si="359"/>
        <v>2일</v>
      </c>
      <c r="AUN7" s="180"/>
      <c r="AUO7" s="124" t="str">
        <f t="shared" si="360"/>
        <v>화</v>
      </c>
      <c r="AUP7" s="133" t="str">
        <f t="shared" si="351"/>
        <v/>
      </c>
      <c r="AUQ7" s="184"/>
      <c r="AUR7" s="184"/>
      <c r="AUS7" s="184"/>
      <c r="AUT7" s="184"/>
      <c r="AUU7" s="184"/>
      <c r="AUV7" s="184"/>
      <c r="AUW7" s="176"/>
      <c r="AUX7" s="177"/>
      <c r="AUY7" s="129" t="str">
        <f>IF($B7="","",IF(AND(AUO$3&lt;&gt;"",$B7-기준일시_입력!$AO$7&lt;=0,AUQ7="",AUT7="",AUW7=""),"X",IF(AUW7="연차","☆",IF(AUW7="월차","★",IF(AUW7="병가","♨",IF(AUW7="출장","◎",IF(AUW7="교육","■",IF(AND(AUW7="",AUQ7&lt;=기준일시_입력!$J$15,AUT7&gt;=기준일시_입력!$N$15),"○",IF(AND(AUW7="",AUQ7&lt;&gt;"",AUQ7&gt;기준일시_입력!$J$15),"▼",IF(AND(AUW7="",AUT7&lt;&gt;"",AUT7&lt;기준일시_입력!$N$15),"△",""))))))))))</f>
        <v/>
      </c>
      <c r="AUZ7" s="128">
        <f>IFERROR(IF(OR(AUQ7="",AUT7=""),0,IF(AND(AVB7&lt;기준일시_입력!$J$17,AVC7&gt;기준일시_입력!$N$17),기준일시_입력!$N$17-기준일시_입력!$J$17,IF(AND(AVB7&gt;=기준일시_입력!$J$17,AVC7&gt;기준일시_입력!$N$17),기준일시_입력!$N$17-AVB7,IF(AVC7&lt;기준일시_입력!$J$17,0,IF(AND(AVB7&lt;기준일시_입력!$J$17,AVC7&lt;=기준일시_입력!$N$17),AVC7-기준일시_입력!$J$17,IF(AND(AVB7&gt;=기준일시_입력!$J$17,AVC7&lt;=기준일시_입력!$N$17),AVC7-AVB7,0)))))),0)</f>
        <v>0</v>
      </c>
      <c r="AVA7" s="128">
        <f t="shared" si="362"/>
        <v>0</v>
      </c>
      <c r="AVB7" s="128">
        <f>IF(OR(AUQ7="",AUT7=""),0,IF(AUQ7&lt;기준일시_입력!$J$15,기준일시_입력!$J$15,AUQ7))</f>
        <v>0</v>
      </c>
      <c r="AVC7" s="128">
        <f t="shared" si="363"/>
        <v>0</v>
      </c>
      <c r="AVD7" s="128">
        <f>IFERROR(IF(AND(AVB7&lt;SMALL(기준일시_입력!$J$21:$J$39,AVD$5),AVC7&gt;SMALL(기준일시_입력!$N$21:$N$39,AVD$5)),INDEX(기준일시_입력!$AJ$21:$AJ$39,AVD$5*2-1),IF(AND(AVB7&gt;=SMALL(기준일시_입력!$J$21:$J$39,AVD$5),AVB7&lt;SMALL(기준일시_입력!$N$21:$N$39,AVD$5)),SMALL(기준일시_입력!$N$21:$N$39,AVD$5)-AVB7,0)),0)</f>
        <v>0</v>
      </c>
      <c r="AVE7" s="128">
        <f>IFERROR(IF(AND(AVB7&lt;SMALL(기준일시_입력!$J$21:$J$39,AVE$5),AVC7&gt;SMALL(기준일시_입력!$N$21:$N$39,AVE$5)),INDEX(기준일시_입력!$AJ$21:$AJ$39,AVE$5*2-1),IF(AND(AVB7&gt;=SMALL(기준일시_입력!$J$21:$J$39,AVE$5),AVB7&lt;SMALL(기준일시_입력!$N$21:$N$39,AVE$5)),SMALL(기준일시_입력!$N$21:$N$39,AVE$5)-AVB7,0)),0)</f>
        <v>0</v>
      </c>
      <c r="AVF7" s="128">
        <f>IFERROR(IF(AND(AVB7&lt;SMALL(기준일시_입력!$J$21:$J$39,AVF$5),AVC7&gt;SMALL(기준일시_입력!$N$21:$N$39,AVF$5)),INDEX(기준일시_입력!$AJ$21:$AJ$39,AVF$5*2-1),IF(AND(AVB7&gt;=SMALL(기준일시_입력!$J$21:$J$39,AVF$5),AVB7&lt;SMALL(기준일시_입력!$N$21:$N$39,AVF$5)),SMALL(기준일시_입력!$N$21:$N$39,AVF$5)-AVB7,0)),0)</f>
        <v>0</v>
      </c>
      <c r="AVG7" s="128">
        <f>IFERROR(IF(AND(AVB7&lt;SMALL(기준일시_입력!$J$21:$J$39,AVG$5),AVC7&gt;SMALL(기준일시_입력!$N$21:$N$39,AVG$5)),INDEX(기준일시_입력!$AJ$21:$AJ$39,AVG$5*2-1),IF(AND(AVB7&gt;=SMALL(기준일시_입력!$J$21:$J$39,AVG$5),AVB7&lt;SMALL(기준일시_입력!$N$21:$N$39,AVG$5)),SMALL(기준일시_입력!$N$21:$N$39,AVG$5)-AVB7,0)),0)</f>
        <v>0</v>
      </c>
      <c r="AVH7" s="128">
        <f>IFERROR(IF(AND(AVB7&lt;SMALL(기준일시_입력!$J$21:$J$39,AVH$5),AVC7&gt;SMALL(기준일시_입력!$N$21:$N$39,AVH$5)),INDEX(기준일시_입력!$AJ$21:$AJ$39,AVH$5*2-1),IF(AND(AVB7&gt;=SMALL(기준일시_입력!$J$21:$J$39,AVH$5),AVB7&lt;SMALL(기준일시_입력!$N$21:$N$39,AVH$5)),SMALL(기준일시_입력!$N$21:$N$39,AVH$5)-AVB7,0)),0)</f>
        <v>0</v>
      </c>
      <c r="AVI7" s="128">
        <f>IFERROR(IF(AND(AVB7&lt;SMALL(기준일시_입력!$J$21:$J$39,AVI$5),AVC7&gt;SMALL(기준일시_입력!$N$21:$N$39,AVI$5)),INDEX(기준일시_입력!$AJ$21:$AJ$39,AVI$5*2-1),IF(AND(AVB7&gt;=SMALL(기준일시_입력!$J$21:$J$39,AVI$5),AVB7&lt;SMALL(기준일시_입력!$N$21:$N$39,AVI$5)),SMALL(기준일시_입력!$N$21:$N$39,AVI$5)-AVB7,0)),0)</f>
        <v>0</v>
      </c>
      <c r="AVJ7" s="128">
        <f>IFERROR(IF(AND(AVB7&lt;SMALL(기준일시_입력!$J$21:$J$39,AVJ$5),AVC7&gt;SMALL(기준일시_입력!$N$21:$N$39,AVJ$5)),INDEX(기준일시_입력!$AJ$21:$AJ$39,AVJ$5*2-1),IF(AND(AVB7&gt;=SMALL(기준일시_입력!$J$21:$J$39,AVJ$5),AVB7&lt;SMALL(기준일시_입력!$N$21:$N$39,AVJ$5)),SMALL(기준일시_입력!$N$21:$N$39,AVJ$5)-AVB7,0)),0)</f>
        <v>0</v>
      </c>
      <c r="AVK7" s="128">
        <f>IFERROR(IF(AND(AVB7&lt;SMALL(기준일시_입력!$J$21:$J$39,AVK$5),AVC7&gt;SMALL(기준일시_입력!$N$21:$N$39,AVK$5)),INDEX(기준일시_입력!$AJ$21:$AJ$39,AVK$5*2-1),IF(AND(AVB7&gt;=SMALL(기준일시_입력!$J$21:$J$39,AVK$5),AVB7&lt;SMALL(기준일시_입력!$N$21:$N$39,AVK$5)),SMALL(기준일시_입력!$N$21:$N$39,AVK$5)-AVB7,0)),0)</f>
        <v>0</v>
      </c>
      <c r="AVL7" s="128">
        <f>IFERROR(IF(AND(AVB7&lt;SMALL(기준일시_입력!$J$21:$J$39,AVL$5),AVC7&gt;SMALL(기준일시_입력!$N$21:$N$39,AVL$5)),INDEX(기준일시_입력!$AJ$21:$AJ$39,AVL$5*2-1),IF(AND(AVB7&gt;=SMALL(기준일시_입력!$J$21:$J$39,AVL$5),AVB7&lt;SMALL(기준일시_입력!$N$21:$N$39,AVL$5)),SMALL(기준일시_입력!$N$21:$N$39,AVL$5)-AVB7,0)),0)</f>
        <v>0</v>
      </c>
      <c r="AVM7" s="128">
        <f>IFERROR(IF(AND(AVB7&lt;SMALL(기준일시_입력!$J$21:$J$39,AVM$5),AVC7&gt;SMALL(기준일시_입력!$N$21:$N$39,AVM$5)),INDEX(기준일시_입력!$AJ$21:$AJ$39,AVM$5*2-1),IF(AND(AVB7&gt;=SMALL(기준일시_입력!$J$21:$J$39,AVM$5),AVB7&lt;SMALL(기준일시_입력!$N$21:$N$39,AVM$5)),SMALL(기준일시_입력!$N$21:$N$39,AVM$5)-AVB7,0)),0)</f>
        <v>0</v>
      </c>
      <c r="AVN7" s="125"/>
      <c r="AVO7" s="180" t="str">
        <f t="shared" si="364"/>
        <v>2일</v>
      </c>
      <c r="AVP7" s="180"/>
      <c r="AVQ7" s="124" t="str">
        <f t="shared" si="365"/>
        <v>화</v>
      </c>
      <c r="AVR7" s="133" t="str">
        <f t="shared" si="366"/>
        <v/>
      </c>
      <c r="AVS7" s="184"/>
      <c r="AVT7" s="184"/>
      <c r="AVU7" s="184"/>
      <c r="AVV7" s="184"/>
      <c r="AVW7" s="184"/>
      <c r="AVX7" s="184"/>
      <c r="AVY7" s="176"/>
      <c r="AVZ7" s="177"/>
      <c r="AWA7" s="129" t="str">
        <f>IF($B7="","",IF(AND(AVQ$3&lt;&gt;"",$B7-기준일시_입력!$AO$7&lt;=0,AVS7="",AVV7="",AVY7=""),"X",IF(AVY7="연차","☆",IF(AVY7="월차","★",IF(AVY7="병가","♨",IF(AVY7="출장","◎",IF(AVY7="교육","■",IF(AND(AVY7="",AVS7&lt;=기준일시_입력!$J$15,AVV7&gt;=기준일시_입력!$N$15),"○",IF(AND(AVY7="",AVS7&lt;&gt;"",AVS7&gt;기준일시_입력!$J$15),"▼",IF(AND(AVY7="",AVV7&lt;&gt;"",AVV7&lt;기준일시_입력!$N$15),"△",""))))))))))</f>
        <v/>
      </c>
      <c r="AWB7" s="128">
        <f>IFERROR(IF(OR(AVS7="",AVV7=""),0,IF(AND(AWD7&lt;기준일시_입력!$J$17,AWE7&gt;기준일시_입력!$N$17),기준일시_입력!$N$17-기준일시_입력!$J$17,IF(AND(AWD7&gt;=기준일시_입력!$J$17,AWE7&gt;기준일시_입력!$N$17),기준일시_입력!$N$17-AWD7,IF(AWE7&lt;기준일시_입력!$J$17,0,IF(AND(AWD7&lt;기준일시_입력!$J$17,AWE7&lt;=기준일시_입력!$N$17),AWE7-기준일시_입력!$J$17,IF(AND(AWD7&gt;=기준일시_입력!$J$17,AWE7&lt;=기준일시_입력!$N$17),AWE7-AWD7,0)))))),0)</f>
        <v>0</v>
      </c>
      <c r="AWC7" s="128">
        <f t="shared" si="367"/>
        <v>0</v>
      </c>
      <c r="AWD7" s="128">
        <f>IF(OR(AVS7="",AVV7=""),0,IF(AVS7&lt;기준일시_입력!$J$15,기준일시_입력!$J$15,AVS7))</f>
        <v>0</v>
      </c>
      <c r="AWE7" s="128">
        <f t="shared" si="368"/>
        <v>0</v>
      </c>
      <c r="AWF7" s="128">
        <f>IFERROR(IF(AND(AWD7&lt;SMALL(기준일시_입력!$J$21:$J$39,AWF$5),AWE7&gt;SMALL(기준일시_입력!$N$21:$N$39,AWF$5)),INDEX(기준일시_입력!$AJ$21:$AJ$39,AWF$5*2-1),IF(AND(AWD7&gt;=SMALL(기준일시_입력!$J$21:$J$39,AWF$5),AWD7&lt;SMALL(기준일시_입력!$N$21:$N$39,AWF$5)),SMALL(기준일시_입력!$N$21:$N$39,AWF$5)-AWD7,0)),0)</f>
        <v>0</v>
      </c>
      <c r="AWG7" s="128">
        <f>IFERROR(IF(AND(AWD7&lt;SMALL(기준일시_입력!$J$21:$J$39,AWG$5),AWE7&gt;SMALL(기준일시_입력!$N$21:$N$39,AWG$5)),INDEX(기준일시_입력!$AJ$21:$AJ$39,AWG$5*2-1),IF(AND(AWD7&gt;=SMALL(기준일시_입력!$J$21:$J$39,AWG$5),AWD7&lt;SMALL(기준일시_입력!$N$21:$N$39,AWG$5)),SMALL(기준일시_입력!$N$21:$N$39,AWG$5)-AWD7,0)),0)</f>
        <v>0</v>
      </c>
      <c r="AWH7" s="128">
        <f>IFERROR(IF(AND(AWD7&lt;SMALL(기준일시_입력!$J$21:$J$39,AWH$5),AWE7&gt;SMALL(기준일시_입력!$N$21:$N$39,AWH$5)),INDEX(기준일시_입력!$AJ$21:$AJ$39,AWH$5*2-1),IF(AND(AWD7&gt;=SMALL(기준일시_입력!$J$21:$J$39,AWH$5),AWD7&lt;SMALL(기준일시_입력!$N$21:$N$39,AWH$5)),SMALL(기준일시_입력!$N$21:$N$39,AWH$5)-AWD7,0)),0)</f>
        <v>0</v>
      </c>
      <c r="AWI7" s="128">
        <f>IFERROR(IF(AND(AWD7&lt;SMALL(기준일시_입력!$J$21:$J$39,AWI$5),AWE7&gt;SMALL(기준일시_입력!$N$21:$N$39,AWI$5)),INDEX(기준일시_입력!$AJ$21:$AJ$39,AWI$5*2-1),IF(AND(AWD7&gt;=SMALL(기준일시_입력!$J$21:$J$39,AWI$5),AWD7&lt;SMALL(기준일시_입력!$N$21:$N$39,AWI$5)),SMALL(기준일시_입력!$N$21:$N$39,AWI$5)-AWD7,0)),0)</f>
        <v>0</v>
      </c>
      <c r="AWJ7" s="128">
        <f>IFERROR(IF(AND(AWD7&lt;SMALL(기준일시_입력!$J$21:$J$39,AWJ$5),AWE7&gt;SMALL(기준일시_입력!$N$21:$N$39,AWJ$5)),INDEX(기준일시_입력!$AJ$21:$AJ$39,AWJ$5*2-1),IF(AND(AWD7&gt;=SMALL(기준일시_입력!$J$21:$J$39,AWJ$5),AWD7&lt;SMALL(기준일시_입력!$N$21:$N$39,AWJ$5)),SMALL(기준일시_입력!$N$21:$N$39,AWJ$5)-AWD7,0)),0)</f>
        <v>0</v>
      </c>
      <c r="AWK7" s="128">
        <f>IFERROR(IF(AND(AWD7&lt;SMALL(기준일시_입력!$J$21:$J$39,AWK$5),AWE7&gt;SMALL(기준일시_입력!$N$21:$N$39,AWK$5)),INDEX(기준일시_입력!$AJ$21:$AJ$39,AWK$5*2-1),IF(AND(AWD7&gt;=SMALL(기준일시_입력!$J$21:$J$39,AWK$5),AWD7&lt;SMALL(기준일시_입력!$N$21:$N$39,AWK$5)),SMALL(기준일시_입력!$N$21:$N$39,AWK$5)-AWD7,0)),0)</f>
        <v>0</v>
      </c>
      <c r="AWL7" s="128">
        <f>IFERROR(IF(AND(AWD7&lt;SMALL(기준일시_입력!$J$21:$J$39,AWL$5),AWE7&gt;SMALL(기준일시_입력!$N$21:$N$39,AWL$5)),INDEX(기준일시_입력!$AJ$21:$AJ$39,AWL$5*2-1),IF(AND(AWD7&gt;=SMALL(기준일시_입력!$J$21:$J$39,AWL$5),AWD7&lt;SMALL(기준일시_입력!$N$21:$N$39,AWL$5)),SMALL(기준일시_입력!$N$21:$N$39,AWL$5)-AWD7,0)),0)</f>
        <v>0</v>
      </c>
      <c r="AWM7" s="128">
        <f>IFERROR(IF(AND(AWD7&lt;SMALL(기준일시_입력!$J$21:$J$39,AWM$5),AWE7&gt;SMALL(기준일시_입력!$N$21:$N$39,AWM$5)),INDEX(기준일시_입력!$AJ$21:$AJ$39,AWM$5*2-1),IF(AND(AWD7&gt;=SMALL(기준일시_입력!$J$21:$J$39,AWM$5),AWD7&lt;SMALL(기준일시_입력!$N$21:$N$39,AWM$5)),SMALL(기준일시_입력!$N$21:$N$39,AWM$5)-AWD7,0)),0)</f>
        <v>0</v>
      </c>
      <c r="AWN7" s="128">
        <f>IFERROR(IF(AND(AWD7&lt;SMALL(기준일시_입력!$J$21:$J$39,AWN$5),AWE7&gt;SMALL(기준일시_입력!$N$21:$N$39,AWN$5)),INDEX(기준일시_입력!$AJ$21:$AJ$39,AWN$5*2-1),IF(AND(AWD7&gt;=SMALL(기준일시_입력!$J$21:$J$39,AWN$5),AWD7&lt;SMALL(기준일시_입력!$N$21:$N$39,AWN$5)),SMALL(기준일시_입력!$N$21:$N$39,AWN$5)-AWD7,0)),0)</f>
        <v>0</v>
      </c>
      <c r="AWO7" s="128">
        <f>IFERROR(IF(AND(AWD7&lt;SMALL(기준일시_입력!$J$21:$J$39,AWO$5),AWE7&gt;SMALL(기준일시_입력!$N$21:$N$39,AWO$5)),INDEX(기준일시_입력!$AJ$21:$AJ$39,AWO$5*2-1),IF(AND(AWD7&gt;=SMALL(기준일시_입력!$J$21:$J$39,AWO$5),AWD7&lt;SMALL(기준일시_입력!$N$21:$N$39,AWO$5)),SMALL(기준일시_입력!$N$21:$N$39,AWO$5)-AWD7,0)),0)</f>
        <v>0</v>
      </c>
      <c r="AWP7" s="125"/>
      <c r="AWQ7" s="180" t="str">
        <f t="shared" si="369"/>
        <v>2일</v>
      </c>
      <c r="AWR7" s="180"/>
      <c r="AWS7" s="124" t="str">
        <f t="shared" si="370"/>
        <v>화</v>
      </c>
      <c r="AWT7" s="133" t="str">
        <f t="shared" si="366"/>
        <v/>
      </c>
      <c r="AWU7" s="184"/>
      <c r="AWV7" s="184"/>
      <c r="AWW7" s="184"/>
      <c r="AWX7" s="184"/>
      <c r="AWY7" s="184"/>
      <c r="AWZ7" s="184"/>
      <c r="AXA7" s="176"/>
      <c r="AXB7" s="177"/>
      <c r="AXC7" s="129" t="str">
        <f>IF($B7="","",IF(AND(AWS$3&lt;&gt;"",$B7-기준일시_입력!$AO$7&lt;=0,AWU7="",AWX7="",AXA7=""),"X",IF(AXA7="연차","☆",IF(AXA7="월차","★",IF(AXA7="병가","♨",IF(AXA7="출장","◎",IF(AXA7="교육","■",IF(AND(AXA7="",AWU7&lt;=기준일시_입력!$J$15,AWX7&gt;=기준일시_입력!$N$15),"○",IF(AND(AXA7="",AWU7&lt;&gt;"",AWU7&gt;기준일시_입력!$J$15),"▼",IF(AND(AXA7="",AWX7&lt;&gt;"",AWX7&lt;기준일시_입력!$N$15),"△",""))))))))))</f>
        <v/>
      </c>
      <c r="AXD7" s="128">
        <f>IFERROR(IF(OR(AWU7="",AWX7=""),0,IF(AND(AXF7&lt;기준일시_입력!$J$17,AXG7&gt;기준일시_입력!$N$17),기준일시_입력!$N$17-기준일시_입력!$J$17,IF(AND(AXF7&gt;=기준일시_입력!$J$17,AXG7&gt;기준일시_입력!$N$17),기준일시_입력!$N$17-AXF7,IF(AXG7&lt;기준일시_입력!$J$17,0,IF(AND(AXF7&lt;기준일시_입력!$J$17,AXG7&lt;=기준일시_입력!$N$17),AXG7-기준일시_입력!$J$17,IF(AND(AXF7&gt;=기준일시_입력!$J$17,AXG7&lt;=기준일시_입력!$N$17),AXG7-AXF7,0)))))),0)</f>
        <v>0</v>
      </c>
      <c r="AXE7" s="128">
        <f t="shared" si="372"/>
        <v>0</v>
      </c>
      <c r="AXF7" s="128">
        <f>IF(OR(AWU7="",AWX7=""),0,IF(AWU7&lt;기준일시_입력!$J$15,기준일시_입력!$J$15,AWU7))</f>
        <v>0</v>
      </c>
      <c r="AXG7" s="128">
        <f t="shared" si="373"/>
        <v>0</v>
      </c>
      <c r="AXH7" s="128">
        <f>IFERROR(IF(AND(AXF7&lt;SMALL(기준일시_입력!$J$21:$J$39,AXH$5),AXG7&gt;SMALL(기준일시_입력!$N$21:$N$39,AXH$5)),INDEX(기준일시_입력!$AJ$21:$AJ$39,AXH$5*2-1),IF(AND(AXF7&gt;=SMALL(기준일시_입력!$J$21:$J$39,AXH$5),AXF7&lt;SMALL(기준일시_입력!$N$21:$N$39,AXH$5)),SMALL(기준일시_입력!$N$21:$N$39,AXH$5)-AXF7,0)),0)</f>
        <v>0</v>
      </c>
      <c r="AXI7" s="128">
        <f>IFERROR(IF(AND(AXF7&lt;SMALL(기준일시_입력!$J$21:$J$39,AXI$5),AXG7&gt;SMALL(기준일시_입력!$N$21:$N$39,AXI$5)),INDEX(기준일시_입력!$AJ$21:$AJ$39,AXI$5*2-1),IF(AND(AXF7&gt;=SMALL(기준일시_입력!$J$21:$J$39,AXI$5),AXF7&lt;SMALL(기준일시_입력!$N$21:$N$39,AXI$5)),SMALL(기준일시_입력!$N$21:$N$39,AXI$5)-AXF7,0)),0)</f>
        <v>0</v>
      </c>
      <c r="AXJ7" s="128">
        <f>IFERROR(IF(AND(AXF7&lt;SMALL(기준일시_입력!$J$21:$J$39,AXJ$5),AXG7&gt;SMALL(기준일시_입력!$N$21:$N$39,AXJ$5)),INDEX(기준일시_입력!$AJ$21:$AJ$39,AXJ$5*2-1),IF(AND(AXF7&gt;=SMALL(기준일시_입력!$J$21:$J$39,AXJ$5),AXF7&lt;SMALL(기준일시_입력!$N$21:$N$39,AXJ$5)),SMALL(기준일시_입력!$N$21:$N$39,AXJ$5)-AXF7,0)),0)</f>
        <v>0</v>
      </c>
      <c r="AXK7" s="128">
        <f>IFERROR(IF(AND(AXF7&lt;SMALL(기준일시_입력!$J$21:$J$39,AXK$5),AXG7&gt;SMALL(기준일시_입력!$N$21:$N$39,AXK$5)),INDEX(기준일시_입력!$AJ$21:$AJ$39,AXK$5*2-1),IF(AND(AXF7&gt;=SMALL(기준일시_입력!$J$21:$J$39,AXK$5),AXF7&lt;SMALL(기준일시_입력!$N$21:$N$39,AXK$5)),SMALL(기준일시_입력!$N$21:$N$39,AXK$5)-AXF7,0)),0)</f>
        <v>0</v>
      </c>
      <c r="AXL7" s="128">
        <f>IFERROR(IF(AND(AXF7&lt;SMALL(기준일시_입력!$J$21:$J$39,AXL$5),AXG7&gt;SMALL(기준일시_입력!$N$21:$N$39,AXL$5)),INDEX(기준일시_입력!$AJ$21:$AJ$39,AXL$5*2-1),IF(AND(AXF7&gt;=SMALL(기준일시_입력!$J$21:$J$39,AXL$5),AXF7&lt;SMALL(기준일시_입력!$N$21:$N$39,AXL$5)),SMALL(기준일시_입력!$N$21:$N$39,AXL$5)-AXF7,0)),0)</f>
        <v>0</v>
      </c>
      <c r="AXM7" s="128">
        <f>IFERROR(IF(AND(AXF7&lt;SMALL(기준일시_입력!$J$21:$J$39,AXM$5),AXG7&gt;SMALL(기준일시_입력!$N$21:$N$39,AXM$5)),INDEX(기준일시_입력!$AJ$21:$AJ$39,AXM$5*2-1),IF(AND(AXF7&gt;=SMALL(기준일시_입력!$J$21:$J$39,AXM$5),AXF7&lt;SMALL(기준일시_입력!$N$21:$N$39,AXM$5)),SMALL(기준일시_입력!$N$21:$N$39,AXM$5)-AXF7,0)),0)</f>
        <v>0</v>
      </c>
      <c r="AXN7" s="128">
        <f>IFERROR(IF(AND(AXF7&lt;SMALL(기준일시_입력!$J$21:$J$39,AXN$5),AXG7&gt;SMALL(기준일시_입력!$N$21:$N$39,AXN$5)),INDEX(기준일시_입력!$AJ$21:$AJ$39,AXN$5*2-1),IF(AND(AXF7&gt;=SMALL(기준일시_입력!$J$21:$J$39,AXN$5),AXF7&lt;SMALL(기준일시_입력!$N$21:$N$39,AXN$5)),SMALL(기준일시_입력!$N$21:$N$39,AXN$5)-AXF7,0)),0)</f>
        <v>0</v>
      </c>
      <c r="AXO7" s="128">
        <f>IFERROR(IF(AND(AXF7&lt;SMALL(기준일시_입력!$J$21:$J$39,AXO$5),AXG7&gt;SMALL(기준일시_입력!$N$21:$N$39,AXO$5)),INDEX(기준일시_입력!$AJ$21:$AJ$39,AXO$5*2-1),IF(AND(AXF7&gt;=SMALL(기준일시_입력!$J$21:$J$39,AXO$5),AXF7&lt;SMALL(기준일시_입력!$N$21:$N$39,AXO$5)),SMALL(기준일시_입력!$N$21:$N$39,AXO$5)-AXF7,0)),0)</f>
        <v>0</v>
      </c>
      <c r="AXP7" s="128">
        <f>IFERROR(IF(AND(AXF7&lt;SMALL(기준일시_입력!$J$21:$J$39,AXP$5),AXG7&gt;SMALL(기준일시_입력!$N$21:$N$39,AXP$5)),INDEX(기준일시_입력!$AJ$21:$AJ$39,AXP$5*2-1),IF(AND(AXF7&gt;=SMALL(기준일시_입력!$J$21:$J$39,AXP$5),AXF7&lt;SMALL(기준일시_입력!$N$21:$N$39,AXP$5)),SMALL(기준일시_입력!$N$21:$N$39,AXP$5)-AXF7,0)),0)</f>
        <v>0</v>
      </c>
      <c r="AXQ7" s="128">
        <f>IFERROR(IF(AND(AXF7&lt;SMALL(기준일시_입력!$J$21:$J$39,AXQ$5),AXG7&gt;SMALL(기준일시_입력!$N$21:$N$39,AXQ$5)),INDEX(기준일시_입력!$AJ$21:$AJ$39,AXQ$5*2-1),IF(AND(AXF7&gt;=SMALL(기준일시_입력!$J$21:$J$39,AXQ$5),AXF7&lt;SMALL(기준일시_입력!$N$21:$N$39,AXQ$5)),SMALL(기준일시_입력!$N$21:$N$39,AXQ$5)-AXF7,0)),0)</f>
        <v>0</v>
      </c>
      <c r="AXR7" s="125"/>
      <c r="AXS7" s="180" t="str">
        <f t="shared" si="374"/>
        <v>2일</v>
      </c>
      <c r="AXT7" s="180"/>
      <c r="AXU7" s="124" t="str">
        <f t="shared" si="375"/>
        <v>화</v>
      </c>
      <c r="AXV7" s="133" t="str">
        <f t="shared" si="366"/>
        <v/>
      </c>
      <c r="AXW7" s="184"/>
      <c r="AXX7" s="184"/>
      <c r="AXY7" s="184"/>
      <c r="AXZ7" s="184"/>
      <c r="AYA7" s="184"/>
      <c r="AYB7" s="184"/>
      <c r="AYC7" s="176"/>
      <c r="AYD7" s="177"/>
      <c r="AYE7" s="129" t="str">
        <f>IF($B7="","",IF(AND(AXU$3&lt;&gt;"",$B7-기준일시_입력!$AO$7&lt;=0,AXW7="",AXZ7="",AYC7=""),"X",IF(AYC7="연차","☆",IF(AYC7="월차","★",IF(AYC7="병가","♨",IF(AYC7="출장","◎",IF(AYC7="교육","■",IF(AND(AYC7="",AXW7&lt;=기준일시_입력!$J$15,AXZ7&gt;=기준일시_입력!$N$15),"○",IF(AND(AYC7="",AXW7&lt;&gt;"",AXW7&gt;기준일시_입력!$J$15),"▼",IF(AND(AYC7="",AXZ7&lt;&gt;"",AXZ7&lt;기준일시_입력!$N$15),"△",""))))))))))</f>
        <v/>
      </c>
      <c r="AYF7" s="128">
        <f>IFERROR(IF(OR(AXW7="",AXZ7=""),0,IF(AND(AYH7&lt;기준일시_입력!$J$17,AYI7&gt;기준일시_입력!$N$17),기준일시_입력!$N$17-기준일시_입력!$J$17,IF(AND(AYH7&gt;=기준일시_입력!$J$17,AYI7&gt;기준일시_입력!$N$17),기준일시_입력!$N$17-AYH7,IF(AYI7&lt;기준일시_입력!$J$17,0,IF(AND(AYH7&lt;기준일시_입력!$J$17,AYI7&lt;=기준일시_입력!$N$17),AYI7-기준일시_입력!$J$17,IF(AND(AYH7&gt;=기준일시_입력!$J$17,AYI7&lt;=기준일시_입력!$N$17),AYI7-AYH7,0)))))),0)</f>
        <v>0</v>
      </c>
      <c r="AYG7" s="128">
        <f t="shared" si="377"/>
        <v>0</v>
      </c>
      <c r="AYH7" s="128">
        <f>IF(OR(AXW7="",AXZ7=""),0,IF(AXW7&lt;기준일시_입력!$J$15,기준일시_입력!$J$15,AXW7))</f>
        <v>0</v>
      </c>
      <c r="AYI7" s="128">
        <f t="shared" si="378"/>
        <v>0</v>
      </c>
      <c r="AYJ7" s="128">
        <f>IFERROR(IF(AND(AYH7&lt;SMALL(기준일시_입력!$J$21:$J$39,AYJ$5),AYI7&gt;SMALL(기준일시_입력!$N$21:$N$39,AYJ$5)),INDEX(기준일시_입력!$AJ$21:$AJ$39,AYJ$5*2-1),IF(AND(AYH7&gt;=SMALL(기준일시_입력!$J$21:$J$39,AYJ$5),AYH7&lt;SMALL(기준일시_입력!$N$21:$N$39,AYJ$5)),SMALL(기준일시_입력!$N$21:$N$39,AYJ$5)-AYH7,0)),0)</f>
        <v>0</v>
      </c>
      <c r="AYK7" s="128">
        <f>IFERROR(IF(AND(AYH7&lt;SMALL(기준일시_입력!$J$21:$J$39,AYK$5),AYI7&gt;SMALL(기준일시_입력!$N$21:$N$39,AYK$5)),INDEX(기준일시_입력!$AJ$21:$AJ$39,AYK$5*2-1),IF(AND(AYH7&gt;=SMALL(기준일시_입력!$J$21:$J$39,AYK$5),AYH7&lt;SMALL(기준일시_입력!$N$21:$N$39,AYK$5)),SMALL(기준일시_입력!$N$21:$N$39,AYK$5)-AYH7,0)),0)</f>
        <v>0</v>
      </c>
      <c r="AYL7" s="128">
        <f>IFERROR(IF(AND(AYH7&lt;SMALL(기준일시_입력!$J$21:$J$39,AYL$5),AYI7&gt;SMALL(기준일시_입력!$N$21:$N$39,AYL$5)),INDEX(기준일시_입력!$AJ$21:$AJ$39,AYL$5*2-1),IF(AND(AYH7&gt;=SMALL(기준일시_입력!$J$21:$J$39,AYL$5),AYH7&lt;SMALL(기준일시_입력!$N$21:$N$39,AYL$5)),SMALL(기준일시_입력!$N$21:$N$39,AYL$5)-AYH7,0)),0)</f>
        <v>0</v>
      </c>
      <c r="AYM7" s="128">
        <f>IFERROR(IF(AND(AYH7&lt;SMALL(기준일시_입력!$J$21:$J$39,AYM$5),AYI7&gt;SMALL(기준일시_입력!$N$21:$N$39,AYM$5)),INDEX(기준일시_입력!$AJ$21:$AJ$39,AYM$5*2-1),IF(AND(AYH7&gt;=SMALL(기준일시_입력!$J$21:$J$39,AYM$5),AYH7&lt;SMALL(기준일시_입력!$N$21:$N$39,AYM$5)),SMALL(기준일시_입력!$N$21:$N$39,AYM$5)-AYH7,0)),0)</f>
        <v>0</v>
      </c>
      <c r="AYN7" s="128">
        <f>IFERROR(IF(AND(AYH7&lt;SMALL(기준일시_입력!$J$21:$J$39,AYN$5),AYI7&gt;SMALL(기준일시_입력!$N$21:$N$39,AYN$5)),INDEX(기준일시_입력!$AJ$21:$AJ$39,AYN$5*2-1),IF(AND(AYH7&gt;=SMALL(기준일시_입력!$J$21:$J$39,AYN$5),AYH7&lt;SMALL(기준일시_입력!$N$21:$N$39,AYN$5)),SMALL(기준일시_입력!$N$21:$N$39,AYN$5)-AYH7,0)),0)</f>
        <v>0</v>
      </c>
      <c r="AYO7" s="128">
        <f>IFERROR(IF(AND(AYH7&lt;SMALL(기준일시_입력!$J$21:$J$39,AYO$5),AYI7&gt;SMALL(기준일시_입력!$N$21:$N$39,AYO$5)),INDEX(기준일시_입력!$AJ$21:$AJ$39,AYO$5*2-1),IF(AND(AYH7&gt;=SMALL(기준일시_입력!$J$21:$J$39,AYO$5),AYH7&lt;SMALL(기준일시_입력!$N$21:$N$39,AYO$5)),SMALL(기준일시_입력!$N$21:$N$39,AYO$5)-AYH7,0)),0)</f>
        <v>0</v>
      </c>
      <c r="AYP7" s="128">
        <f>IFERROR(IF(AND(AYH7&lt;SMALL(기준일시_입력!$J$21:$J$39,AYP$5),AYI7&gt;SMALL(기준일시_입력!$N$21:$N$39,AYP$5)),INDEX(기준일시_입력!$AJ$21:$AJ$39,AYP$5*2-1),IF(AND(AYH7&gt;=SMALL(기준일시_입력!$J$21:$J$39,AYP$5),AYH7&lt;SMALL(기준일시_입력!$N$21:$N$39,AYP$5)),SMALL(기준일시_입력!$N$21:$N$39,AYP$5)-AYH7,0)),0)</f>
        <v>0</v>
      </c>
      <c r="AYQ7" s="128">
        <f>IFERROR(IF(AND(AYH7&lt;SMALL(기준일시_입력!$J$21:$J$39,AYQ$5),AYI7&gt;SMALL(기준일시_입력!$N$21:$N$39,AYQ$5)),INDEX(기준일시_입력!$AJ$21:$AJ$39,AYQ$5*2-1),IF(AND(AYH7&gt;=SMALL(기준일시_입력!$J$21:$J$39,AYQ$5),AYH7&lt;SMALL(기준일시_입력!$N$21:$N$39,AYQ$5)),SMALL(기준일시_입력!$N$21:$N$39,AYQ$5)-AYH7,0)),0)</f>
        <v>0</v>
      </c>
      <c r="AYR7" s="128">
        <f>IFERROR(IF(AND(AYH7&lt;SMALL(기준일시_입력!$J$21:$J$39,AYR$5),AYI7&gt;SMALL(기준일시_입력!$N$21:$N$39,AYR$5)),INDEX(기준일시_입력!$AJ$21:$AJ$39,AYR$5*2-1),IF(AND(AYH7&gt;=SMALL(기준일시_입력!$J$21:$J$39,AYR$5),AYH7&lt;SMALL(기준일시_입력!$N$21:$N$39,AYR$5)),SMALL(기준일시_입력!$N$21:$N$39,AYR$5)-AYH7,0)),0)</f>
        <v>0</v>
      </c>
      <c r="AYS7" s="128">
        <f>IFERROR(IF(AND(AYH7&lt;SMALL(기준일시_입력!$J$21:$J$39,AYS$5),AYI7&gt;SMALL(기준일시_입력!$N$21:$N$39,AYS$5)),INDEX(기준일시_입력!$AJ$21:$AJ$39,AYS$5*2-1),IF(AND(AYH7&gt;=SMALL(기준일시_입력!$J$21:$J$39,AYS$5),AYH7&lt;SMALL(기준일시_입력!$N$21:$N$39,AYS$5)),SMALL(기준일시_입력!$N$21:$N$39,AYS$5)-AYH7,0)),0)</f>
        <v>0</v>
      </c>
      <c r="AYT7" s="125"/>
      <c r="AYU7" s="180" t="str">
        <f t="shared" si="379"/>
        <v>2일</v>
      </c>
      <c r="AYV7" s="180"/>
      <c r="AYW7" s="124" t="str">
        <f t="shared" si="380"/>
        <v>화</v>
      </c>
      <c r="AYX7" s="133" t="str">
        <f t="shared" si="381"/>
        <v/>
      </c>
      <c r="AYY7" s="184"/>
      <c r="AYZ7" s="184"/>
      <c r="AZA7" s="184"/>
      <c r="AZB7" s="184"/>
      <c r="AZC7" s="184"/>
      <c r="AZD7" s="184"/>
      <c r="AZE7" s="176"/>
      <c r="AZF7" s="177"/>
      <c r="AZG7" s="129" t="str">
        <f>IF($B7="","",IF(AND(AYW$3&lt;&gt;"",$B7-기준일시_입력!$AO$7&lt;=0,AYY7="",AZB7="",AZE7=""),"X",IF(AZE7="연차","☆",IF(AZE7="월차","★",IF(AZE7="병가","♨",IF(AZE7="출장","◎",IF(AZE7="교육","■",IF(AND(AZE7="",AYY7&lt;=기준일시_입력!$J$15,AZB7&gt;=기준일시_입력!$N$15),"○",IF(AND(AZE7="",AYY7&lt;&gt;"",AYY7&gt;기준일시_입력!$J$15),"▼",IF(AND(AZE7="",AZB7&lt;&gt;"",AZB7&lt;기준일시_입력!$N$15),"△",""))))))))))</f>
        <v/>
      </c>
      <c r="AZH7" s="128">
        <f>IFERROR(IF(OR(AYY7="",AZB7=""),0,IF(AND(AZJ7&lt;기준일시_입력!$J$17,AZK7&gt;기준일시_입력!$N$17),기준일시_입력!$N$17-기준일시_입력!$J$17,IF(AND(AZJ7&gt;=기준일시_입력!$J$17,AZK7&gt;기준일시_입력!$N$17),기준일시_입력!$N$17-AZJ7,IF(AZK7&lt;기준일시_입력!$J$17,0,IF(AND(AZJ7&lt;기준일시_입력!$J$17,AZK7&lt;=기준일시_입력!$N$17),AZK7-기준일시_입력!$J$17,IF(AND(AZJ7&gt;=기준일시_입력!$J$17,AZK7&lt;=기준일시_입력!$N$17),AZK7-AZJ7,0)))))),0)</f>
        <v>0</v>
      </c>
      <c r="AZI7" s="128">
        <f t="shared" si="382"/>
        <v>0</v>
      </c>
      <c r="AZJ7" s="128">
        <f>IF(OR(AYY7="",AZB7=""),0,IF(AYY7&lt;기준일시_입력!$J$15,기준일시_입력!$J$15,AYY7))</f>
        <v>0</v>
      </c>
      <c r="AZK7" s="128">
        <f t="shared" si="383"/>
        <v>0</v>
      </c>
      <c r="AZL7" s="128">
        <f>IFERROR(IF(AND(AZJ7&lt;SMALL(기준일시_입력!$J$21:$J$39,AZL$5),AZK7&gt;SMALL(기준일시_입력!$N$21:$N$39,AZL$5)),INDEX(기준일시_입력!$AJ$21:$AJ$39,AZL$5*2-1),IF(AND(AZJ7&gt;=SMALL(기준일시_입력!$J$21:$J$39,AZL$5),AZJ7&lt;SMALL(기준일시_입력!$N$21:$N$39,AZL$5)),SMALL(기준일시_입력!$N$21:$N$39,AZL$5)-AZJ7,0)),0)</f>
        <v>0</v>
      </c>
      <c r="AZM7" s="128">
        <f>IFERROR(IF(AND(AZJ7&lt;SMALL(기준일시_입력!$J$21:$J$39,AZM$5),AZK7&gt;SMALL(기준일시_입력!$N$21:$N$39,AZM$5)),INDEX(기준일시_입력!$AJ$21:$AJ$39,AZM$5*2-1),IF(AND(AZJ7&gt;=SMALL(기준일시_입력!$J$21:$J$39,AZM$5),AZJ7&lt;SMALL(기준일시_입력!$N$21:$N$39,AZM$5)),SMALL(기준일시_입력!$N$21:$N$39,AZM$5)-AZJ7,0)),0)</f>
        <v>0</v>
      </c>
      <c r="AZN7" s="128">
        <f>IFERROR(IF(AND(AZJ7&lt;SMALL(기준일시_입력!$J$21:$J$39,AZN$5),AZK7&gt;SMALL(기준일시_입력!$N$21:$N$39,AZN$5)),INDEX(기준일시_입력!$AJ$21:$AJ$39,AZN$5*2-1),IF(AND(AZJ7&gt;=SMALL(기준일시_입력!$J$21:$J$39,AZN$5),AZJ7&lt;SMALL(기준일시_입력!$N$21:$N$39,AZN$5)),SMALL(기준일시_입력!$N$21:$N$39,AZN$5)-AZJ7,0)),0)</f>
        <v>0</v>
      </c>
      <c r="AZO7" s="128">
        <f>IFERROR(IF(AND(AZJ7&lt;SMALL(기준일시_입력!$J$21:$J$39,AZO$5),AZK7&gt;SMALL(기준일시_입력!$N$21:$N$39,AZO$5)),INDEX(기준일시_입력!$AJ$21:$AJ$39,AZO$5*2-1),IF(AND(AZJ7&gt;=SMALL(기준일시_입력!$J$21:$J$39,AZO$5),AZJ7&lt;SMALL(기준일시_입력!$N$21:$N$39,AZO$5)),SMALL(기준일시_입력!$N$21:$N$39,AZO$5)-AZJ7,0)),0)</f>
        <v>0</v>
      </c>
      <c r="AZP7" s="128">
        <f>IFERROR(IF(AND(AZJ7&lt;SMALL(기준일시_입력!$J$21:$J$39,AZP$5),AZK7&gt;SMALL(기준일시_입력!$N$21:$N$39,AZP$5)),INDEX(기준일시_입력!$AJ$21:$AJ$39,AZP$5*2-1),IF(AND(AZJ7&gt;=SMALL(기준일시_입력!$J$21:$J$39,AZP$5),AZJ7&lt;SMALL(기준일시_입력!$N$21:$N$39,AZP$5)),SMALL(기준일시_입력!$N$21:$N$39,AZP$5)-AZJ7,0)),0)</f>
        <v>0</v>
      </c>
      <c r="AZQ7" s="128">
        <f>IFERROR(IF(AND(AZJ7&lt;SMALL(기준일시_입력!$J$21:$J$39,AZQ$5),AZK7&gt;SMALL(기준일시_입력!$N$21:$N$39,AZQ$5)),INDEX(기준일시_입력!$AJ$21:$AJ$39,AZQ$5*2-1),IF(AND(AZJ7&gt;=SMALL(기준일시_입력!$J$21:$J$39,AZQ$5),AZJ7&lt;SMALL(기준일시_입력!$N$21:$N$39,AZQ$5)),SMALL(기준일시_입력!$N$21:$N$39,AZQ$5)-AZJ7,0)),0)</f>
        <v>0</v>
      </c>
      <c r="AZR7" s="128">
        <f>IFERROR(IF(AND(AZJ7&lt;SMALL(기준일시_입력!$J$21:$J$39,AZR$5),AZK7&gt;SMALL(기준일시_입력!$N$21:$N$39,AZR$5)),INDEX(기준일시_입력!$AJ$21:$AJ$39,AZR$5*2-1),IF(AND(AZJ7&gt;=SMALL(기준일시_입력!$J$21:$J$39,AZR$5),AZJ7&lt;SMALL(기준일시_입력!$N$21:$N$39,AZR$5)),SMALL(기준일시_입력!$N$21:$N$39,AZR$5)-AZJ7,0)),0)</f>
        <v>0</v>
      </c>
      <c r="AZS7" s="128">
        <f>IFERROR(IF(AND(AZJ7&lt;SMALL(기준일시_입력!$J$21:$J$39,AZS$5),AZK7&gt;SMALL(기준일시_입력!$N$21:$N$39,AZS$5)),INDEX(기준일시_입력!$AJ$21:$AJ$39,AZS$5*2-1),IF(AND(AZJ7&gt;=SMALL(기준일시_입력!$J$21:$J$39,AZS$5),AZJ7&lt;SMALL(기준일시_입력!$N$21:$N$39,AZS$5)),SMALL(기준일시_입력!$N$21:$N$39,AZS$5)-AZJ7,0)),0)</f>
        <v>0</v>
      </c>
      <c r="AZT7" s="128">
        <f>IFERROR(IF(AND(AZJ7&lt;SMALL(기준일시_입력!$J$21:$J$39,AZT$5),AZK7&gt;SMALL(기준일시_입력!$N$21:$N$39,AZT$5)),INDEX(기준일시_입력!$AJ$21:$AJ$39,AZT$5*2-1),IF(AND(AZJ7&gt;=SMALL(기준일시_입력!$J$21:$J$39,AZT$5),AZJ7&lt;SMALL(기준일시_입력!$N$21:$N$39,AZT$5)),SMALL(기준일시_입력!$N$21:$N$39,AZT$5)-AZJ7,0)),0)</f>
        <v>0</v>
      </c>
      <c r="AZU7" s="128">
        <f>IFERROR(IF(AND(AZJ7&lt;SMALL(기준일시_입력!$J$21:$J$39,AZU$5),AZK7&gt;SMALL(기준일시_입력!$N$21:$N$39,AZU$5)),INDEX(기준일시_입력!$AJ$21:$AJ$39,AZU$5*2-1),IF(AND(AZJ7&gt;=SMALL(기준일시_입력!$J$21:$J$39,AZU$5),AZJ7&lt;SMALL(기준일시_입력!$N$21:$N$39,AZU$5)),SMALL(기준일시_입력!$N$21:$N$39,AZU$5)-AZJ7,0)),0)</f>
        <v>0</v>
      </c>
      <c r="AZV7" s="125"/>
      <c r="AZW7" s="180" t="str">
        <f t="shared" si="384"/>
        <v>2일</v>
      </c>
      <c r="AZX7" s="180"/>
      <c r="AZY7" s="124" t="str">
        <f t="shared" si="385"/>
        <v>화</v>
      </c>
      <c r="AZZ7" s="133" t="str">
        <f t="shared" si="381"/>
        <v/>
      </c>
      <c r="BAA7" s="184"/>
      <c r="BAB7" s="184"/>
      <c r="BAC7" s="184"/>
      <c r="BAD7" s="184"/>
      <c r="BAE7" s="184"/>
      <c r="BAF7" s="184"/>
      <c r="BAG7" s="176"/>
      <c r="BAH7" s="177"/>
      <c r="BAI7" s="129" t="str">
        <f>IF($B7="","",IF(AND(AZY$3&lt;&gt;"",$B7-기준일시_입력!$AO$7&lt;=0,BAA7="",BAD7="",BAG7=""),"X",IF(BAG7="연차","☆",IF(BAG7="월차","★",IF(BAG7="병가","♨",IF(BAG7="출장","◎",IF(BAG7="교육","■",IF(AND(BAG7="",BAA7&lt;=기준일시_입력!$J$15,BAD7&gt;=기준일시_입력!$N$15),"○",IF(AND(BAG7="",BAA7&lt;&gt;"",BAA7&gt;기준일시_입력!$J$15),"▼",IF(AND(BAG7="",BAD7&lt;&gt;"",BAD7&lt;기준일시_입력!$N$15),"△",""))))))))))</f>
        <v/>
      </c>
      <c r="BAJ7" s="128">
        <f>IFERROR(IF(OR(BAA7="",BAD7=""),0,IF(AND(BAL7&lt;기준일시_입력!$J$17,BAM7&gt;기준일시_입력!$N$17),기준일시_입력!$N$17-기준일시_입력!$J$17,IF(AND(BAL7&gt;=기준일시_입력!$J$17,BAM7&gt;기준일시_입력!$N$17),기준일시_입력!$N$17-BAL7,IF(BAM7&lt;기준일시_입력!$J$17,0,IF(AND(BAL7&lt;기준일시_입력!$J$17,BAM7&lt;=기준일시_입력!$N$17),BAM7-기준일시_입력!$J$17,IF(AND(BAL7&gt;=기준일시_입력!$J$17,BAM7&lt;=기준일시_입력!$N$17),BAM7-BAL7,0)))))),0)</f>
        <v>0</v>
      </c>
      <c r="BAK7" s="128">
        <f t="shared" si="387"/>
        <v>0</v>
      </c>
      <c r="BAL7" s="128">
        <f>IF(OR(BAA7="",BAD7=""),0,IF(BAA7&lt;기준일시_입력!$J$15,기준일시_입력!$J$15,BAA7))</f>
        <v>0</v>
      </c>
      <c r="BAM7" s="128">
        <f t="shared" si="388"/>
        <v>0</v>
      </c>
      <c r="BAN7" s="128">
        <f>IFERROR(IF(AND(BAL7&lt;SMALL(기준일시_입력!$J$21:$J$39,BAN$5),BAM7&gt;SMALL(기준일시_입력!$N$21:$N$39,BAN$5)),INDEX(기준일시_입력!$AJ$21:$AJ$39,BAN$5*2-1),IF(AND(BAL7&gt;=SMALL(기준일시_입력!$J$21:$J$39,BAN$5),BAL7&lt;SMALL(기준일시_입력!$N$21:$N$39,BAN$5)),SMALL(기준일시_입력!$N$21:$N$39,BAN$5)-BAL7,0)),0)</f>
        <v>0</v>
      </c>
      <c r="BAO7" s="128">
        <f>IFERROR(IF(AND(BAL7&lt;SMALL(기준일시_입력!$J$21:$J$39,BAO$5),BAM7&gt;SMALL(기준일시_입력!$N$21:$N$39,BAO$5)),INDEX(기준일시_입력!$AJ$21:$AJ$39,BAO$5*2-1),IF(AND(BAL7&gt;=SMALL(기준일시_입력!$J$21:$J$39,BAO$5),BAL7&lt;SMALL(기준일시_입력!$N$21:$N$39,BAO$5)),SMALL(기준일시_입력!$N$21:$N$39,BAO$5)-BAL7,0)),0)</f>
        <v>0</v>
      </c>
      <c r="BAP7" s="128">
        <f>IFERROR(IF(AND(BAL7&lt;SMALL(기준일시_입력!$J$21:$J$39,BAP$5),BAM7&gt;SMALL(기준일시_입력!$N$21:$N$39,BAP$5)),INDEX(기준일시_입력!$AJ$21:$AJ$39,BAP$5*2-1),IF(AND(BAL7&gt;=SMALL(기준일시_입력!$J$21:$J$39,BAP$5),BAL7&lt;SMALL(기준일시_입력!$N$21:$N$39,BAP$5)),SMALL(기준일시_입력!$N$21:$N$39,BAP$5)-BAL7,0)),0)</f>
        <v>0</v>
      </c>
      <c r="BAQ7" s="128">
        <f>IFERROR(IF(AND(BAL7&lt;SMALL(기준일시_입력!$J$21:$J$39,BAQ$5),BAM7&gt;SMALL(기준일시_입력!$N$21:$N$39,BAQ$5)),INDEX(기준일시_입력!$AJ$21:$AJ$39,BAQ$5*2-1),IF(AND(BAL7&gt;=SMALL(기준일시_입력!$J$21:$J$39,BAQ$5),BAL7&lt;SMALL(기준일시_입력!$N$21:$N$39,BAQ$5)),SMALL(기준일시_입력!$N$21:$N$39,BAQ$5)-BAL7,0)),0)</f>
        <v>0</v>
      </c>
      <c r="BAR7" s="128">
        <f>IFERROR(IF(AND(BAL7&lt;SMALL(기준일시_입력!$J$21:$J$39,BAR$5),BAM7&gt;SMALL(기준일시_입력!$N$21:$N$39,BAR$5)),INDEX(기준일시_입력!$AJ$21:$AJ$39,BAR$5*2-1),IF(AND(BAL7&gt;=SMALL(기준일시_입력!$J$21:$J$39,BAR$5),BAL7&lt;SMALL(기준일시_입력!$N$21:$N$39,BAR$5)),SMALL(기준일시_입력!$N$21:$N$39,BAR$5)-BAL7,0)),0)</f>
        <v>0</v>
      </c>
      <c r="BAS7" s="128">
        <f>IFERROR(IF(AND(BAL7&lt;SMALL(기준일시_입력!$J$21:$J$39,BAS$5),BAM7&gt;SMALL(기준일시_입력!$N$21:$N$39,BAS$5)),INDEX(기준일시_입력!$AJ$21:$AJ$39,BAS$5*2-1),IF(AND(BAL7&gt;=SMALL(기준일시_입력!$J$21:$J$39,BAS$5),BAL7&lt;SMALL(기준일시_입력!$N$21:$N$39,BAS$5)),SMALL(기준일시_입력!$N$21:$N$39,BAS$5)-BAL7,0)),0)</f>
        <v>0</v>
      </c>
      <c r="BAT7" s="128">
        <f>IFERROR(IF(AND(BAL7&lt;SMALL(기준일시_입력!$J$21:$J$39,BAT$5),BAM7&gt;SMALL(기준일시_입력!$N$21:$N$39,BAT$5)),INDEX(기준일시_입력!$AJ$21:$AJ$39,BAT$5*2-1),IF(AND(BAL7&gt;=SMALL(기준일시_입력!$J$21:$J$39,BAT$5),BAL7&lt;SMALL(기준일시_입력!$N$21:$N$39,BAT$5)),SMALL(기준일시_입력!$N$21:$N$39,BAT$5)-BAL7,0)),0)</f>
        <v>0</v>
      </c>
      <c r="BAU7" s="128">
        <f>IFERROR(IF(AND(BAL7&lt;SMALL(기준일시_입력!$J$21:$J$39,BAU$5),BAM7&gt;SMALL(기준일시_입력!$N$21:$N$39,BAU$5)),INDEX(기준일시_입력!$AJ$21:$AJ$39,BAU$5*2-1),IF(AND(BAL7&gt;=SMALL(기준일시_입력!$J$21:$J$39,BAU$5),BAL7&lt;SMALL(기준일시_입력!$N$21:$N$39,BAU$5)),SMALL(기준일시_입력!$N$21:$N$39,BAU$5)-BAL7,0)),0)</f>
        <v>0</v>
      </c>
      <c r="BAV7" s="128">
        <f>IFERROR(IF(AND(BAL7&lt;SMALL(기준일시_입력!$J$21:$J$39,BAV$5),BAM7&gt;SMALL(기준일시_입력!$N$21:$N$39,BAV$5)),INDEX(기준일시_입력!$AJ$21:$AJ$39,BAV$5*2-1),IF(AND(BAL7&gt;=SMALL(기준일시_입력!$J$21:$J$39,BAV$5),BAL7&lt;SMALL(기준일시_입력!$N$21:$N$39,BAV$5)),SMALL(기준일시_입력!$N$21:$N$39,BAV$5)-BAL7,0)),0)</f>
        <v>0</v>
      </c>
      <c r="BAW7" s="128">
        <f>IFERROR(IF(AND(BAL7&lt;SMALL(기준일시_입력!$J$21:$J$39,BAW$5),BAM7&gt;SMALL(기준일시_입력!$N$21:$N$39,BAW$5)),INDEX(기준일시_입력!$AJ$21:$AJ$39,BAW$5*2-1),IF(AND(BAL7&gt;=SMALL(기준일시_입력!$J$21:$J$39,BAW$5),BAL7&lt;SMALL(기준일시_입력!$N$21:$N$39,BAW$5)),SMALL(기준일시_입력!$N$21:$N$39,BAW$5)-BAL7,0)),0)</f>
        <v>0</v>
      </c>
      <c r="BAX7" s="125"/>
      <c r="BAY7" s="180" t="str">
        <f t="shared" si="389"/>
        <v>2일</v>
      </c>
      <c r="BAZ7" s="180"/>
      <c r="BBA7" s="124" t="str">
        <f t="shared" si="390"/>
        <v>화</v>
      </c>
      <c r="BBB7" s="133" t="str">
        <f t="shared" si="381"/>
        <v/>
      </c>
      <c r="BBC7" s="184"/>
      <c r="BBD7" s="184"/>
      <c r="BBE7" s="184"/>
      <c r="BBF7" s="184"/>
      <c r="BBG7" s="184"/>
      <c r="BBH7" s="184"/>
      <c r="BBI7" s="176"/>
      <c r="BBJ7" s="177"/>
      <c r="BBK7" s="129" t="str">
        <f>IF($B7="","",IF(AND(BBA$3&lt;&gt;"",$B7-기준일시_입력!$AO$7&lt;=0,BBC7="",BBF7="",BBI7=""),"X",IF(BBI7="연차","☆",IF(BBI7="월차","★",IF(BBI7="병가","♨",IF(BBI7="출장","◎",IF(BBI7="교육","■",IF(AND(BBI7="",BBC7&lt;=기준일시_입력!$J$15,BBF7&gt;=기준일시_입력!$N$15),"○",IF(AND(BBI7="",BBC7&lt;&gt;"",BBC7&gt;기준일시_입력!$J$15),"▼",IF(AND(BBI7="",BBF7&lt;&gt;"",BBF7&lt;기준일시_입력!$N$15),"△",""))))))))))</f>
        <v/>
      </c>
      <c r="BBL7" s="128">
        <f>IFERROR(IF(OR(BBC7="",BBF7=""),0,IF(AND(BBN7&lt;기준일시_입력!$J$17,BBO7&gt;기준일시_입력!$N$17),기준일시_입력!$N$17-기준일시_입력!$J$17,IF(AND(BBN7&gt;=기준일시_입력!$J$17,BBO7&gt;기준일시_입력!$N$17),기준일시_입력!$N$17-BBN7,IF(BBO7&lt;기준일시_입력!$J$17,0,IF(AND(BBN7&lt;기준일시_입력!$J$17,BBO7&lt;=기준일시_입력!$N$17),BBO7-기준일시_입력!$J$17,IF(AND(BBN7&gt;=기준일시_입력!$J$17,BBO7&lt;=기준일시_입력!$N$17),BBO7-BBN7,0)))))),0)</f>
        <v>0</v>
      </c>
      <c r="BBM7" s="128">
        <f t="shared" si="392"/>
        <v>0</v>
      </c>
      <c r="BBN7" s="128">
        <f>IF(OR(BBC7="",BBF7=""),0,IF(BBC7&lt;기준일시_입력!$J$15,기준일시_입력!$J$15,BBC7))</f>
        <v>0</v>
      </c>
      <c r="BBO7" s="128">
        <f t="shared" si="393"/>
        <v>0</v>
      </c>
      <c r="BBP7" s="128">
        <f>IFERROR(IF(AND(BBN7&lt;SMALL(기준일시_입력!$J$21:$J$39,BBP$5),BBO7&gt;SMALL(기준일시_입력!$N$21:$N$39,BBP$5)),INDEX(기준일시_입력!$AJ$21:$AJ$39,BBP$5*2-1),IF(AND(BBN7&gt;=SMALL(기준일시_입력!$J$21:$J$39,BBP$5),BBN7&lt;SMALL(기준일시_입력!$N$21:$N$39,BBP$5)),SMALL(기준일시_입력!$N$21:$N$39,BBP$5)-BBN7,0)),0)</f>
        <v>0</v>
      </c>
      <c r="BBQ7" s="128">
        <f>IFERROR(IF(AND(BBN7&lt;SMALL(기준일시_입력!$J$21:$J$39,BBQ$5),BBO7&gt;SMALL(기준일시_입력!$N$21:$N$39,BBQ$5)),INDEX(기준일시_입력!$AJ$21:$AJ$39,BBQ$5*2-1),IF(AND(BBN7&gt;=SMALL(기준일시_입력!$J$21:$J$39,BBQ$5),BBN7&lt;SMALL(기준일시_입력!$N$21:$N$39,BBQ$5)),SMALL(기준일시_입력!$N$21:$N$39,BBQ$5)-BBN7,0)),0)</f>
        <v>0</v>
      </c>
      <c r="BBR7" s="128">
        <f>IFERROR(IF(AND(BBN7&lt;SMALL(기준일시_입력!$J$21:$J$39,BBR$5),BBO7&gt;SMALL(기준일시_입력!$N$21:$N$39,BBR$5)),INDEX(기준일시_입력!$AJ$21:$AJ$39,BBR$5*2-1),IF(AND(BBN7&gt;=SMALL(기준일시_입력!$J$21:$J$39,BBR$5),BBN7&lt;SMALL(기준일시_입력!$N$21:$N$39,BBR$5)),SMALL(기준일시_입력!$N$21:$N$39,BBR$5)-BBN7,0)),0)</f>
        <v>0</v>
      </c>
      <c r="BBS7" s="128">
        <f>IFERROR(IF(AND(BBN7&lt;SMALL(기준일시_입력!$J$21:$J$39,BBS$5),BBO7&gt;SMALL(기준일시_입력!$N$21:$N$39,BBS$5)),INDEX(기준일시_입력!$AJ$21:$AJ$39,BBS$5*2-1),IF(AND(BBN7&gt;=SMALL(기준일시_입력!$J$21:$J$39,BBS$5),BBN7&lt;SMALL(기준일시_입력!$N$21:$N$39,BBS$5)),SMALL(기준일시_입력!$N$21:$N$39,BBS$5)-BBN7,0)),0)</f>
        <v>0</v>
      </c>
      <c r="BBT7" s="128">
        <f>IFERROR(IF(AND(BBN7&lt;SMALL(기준일시_입력!$J$21:$J$39,BBT$5),BBO7&gt;SMALL(기준일시_입력!$N$21:$N$39,BBT$5)),INDEX(기준일시_입력!$AJ$21:$AJ$39,BBT$5*2-1),IF(AND(BBN7&gt;=SMALL(기준일시_입력!$J$21:$J$39,BBT$5),BBN7&lt;SMALL(기준일시_입력!$N$21:$N$39,BBT$5)),SMALL(기준일시_입력!$N$21:$N$39,BBT$5)-BBN7,0)),0)</f>
        <v>0</v>
      </c>
      <c r="BBU7" s="128">
        <f>IFERROR(IF(AND(BBN7&lt;SMALL(기준일시_입력!$J$21:$J$39,BBU$5),BBO7&gt;SMALL(기준일시_입력!$N$21:$N$39,BBU$5)),INDEX(기준일시_입력!$AJ$21:$AJ$39,BBU$5*2-1),IF(AND(BBN7&gt;=SMALL(기준일시_입력!$J$21:$J$39,BBU$5),BBN7&lt;SMALL(기준일시_입력!$N$21:$N$39,BBU$5)),SMALL(기준일시_입력!$N$21:$N$39,BBU$5)-BBN7,0)),0)</f>
        <v>0</v>
      </c>
      <c r="BBV7" s="128">
        <f>IFERROR(IF(AND(BBN7&lt;SMALL(기준일시_입력!$J$21:$J$39,BBV$5),BBO7&gt;SMALL(기준일시_입력!$N$21:$N$39,BBV$5)),INDEX(기준일시_입력!$AJ$21:$AJ$39,BBV$5*2-1),IF(AND(BBN7&gt;=SMALL(기준일시_입력!$J$21:$J$39,BBV$5),BBN7&lt;SMALL(기준일시_입력!$N$21:$N$39,BBV$5)),SMALL(기준일시_입력!$N$21:$N$39,BBV$5)-BBN7,0)),0)</f>
        <v>0</v>
      </c>
      <c r="BBW7" s="128">
        <f>IFERROR(IF(AND(BBN7&lt;SMALL(기준일시_입력!$J$21:$J$39,BBW$5),BBO7&gt;SMALL(기준일시_입력!$N$21:$N$39,BBW$5)),INDEX(기준일시_입력!$AJ$21:$AJ$39,BBW$5*2-1),IF(AND(BBN7&gt;=SMALL(기준일시_입력!$J$21:$J$39,BBW$5),BBN7&lt;SMALL(기준일시_입력!$N$21:$N$39,BBW$5)),SMALL(기준일시_입력!$N$21:$N$39,BBW$5)-BBN7,0)),0)</f>
        <v>0</v>
      </c>
      <c r="BBX7" s="128">
        <f>IFERROR(IF(AND(BBN7&lt;SMALL(기준일시_입력!$J$21:$J$39,BBX$5),BBO7&gt;SMALL(기준일시_입력!$N$21:$N$39,BBX$5)),INDEX(기준일시_입력!$AJ$21:$AJ$39,BBX$5*2-1),IF(AND(BBN7&gt;=SMALL(기준일시_입력!$J$21:$J$39,BBX$5),BBN7&lt;SMALL(기준일시_입력!$N$21:$N$39,BBX$5)),SMALL(기준일시_입력!$N$21:$N$39,BBX$5)-BBN7,0)),0)</f>
        <v>0</v>
      </c>
      <c r="BBY7" s="128">
        <f>IFERROR(IF(AND(BBN7&lt;SMALL(기준일시_입력!$J$21:$J$39,BBY$5),BBO7&gt;SMALL(기준일시_입력!$N$21:$N$39,BBY$5)),INDEX(기준일시_입력!$AJ$21:$AJ$39,BBY$5*2-1),IF(AND(BBN7&gt;=SMALL(기준일시_입력!$J$21:$J$39,BBY$5),BBN7&lt;SMALL(기준일시_입력!$N$21:$N$39,BBY$5)),SMALL(기준일시_입력!$N$21:$N$39,BBY$5)-BBN7,0)),0)</f>
        <v>0</v>
      </c>
      <c r="BBZ7" s="125"/>
      <c r="BCA7" s="8">
        <v>0</v>
      </c>
    </row>
    <row r="8" spans="1:1431" x14ac:dyDescent="0.2">
      <c r="A8" s="8">
        <v>3</v>
      </c>
      <c r="B8" s="4">
        <f>IF(DAY(기준일시_입력!$AM$7)-$A8&lt;0,"",기준일시_입력!$AM$7-(DAY(기준일시_입력!$AM$7)-$A8))</f>
        <v>42403</v>
      </c>
      <c r="C8" s="180" t="str">
        <f t="shared" si="394"/>
        <v>3일</v>
      </c>
      <c r="D8" s="180"/>
      <c r="E8" s="5" t="str">
        <f t="shared" si="395"/>
        <v>수</v>
      </c>
      <c r="F8" s="20"/>
      <c r="G8" s="184">
        <v>0.33333333333333331</v>
      </c>
      <c r="H8" s="184"/>
      <c r="I8" s="184"/>
      <c r="J8" s="184">
        <v>0.95833333333333337</v>
      </c>
      <c r="K8" s="184"/>
      <c r="L8" s="184"/>
      <c r="M8" s="176"/>
      <c r="N8" s="177"/>
      <c r="O8" s="129" t="str">
        <f>IF($B8="","",IF(AND(E$3&lt;&gt;"",$B8-기준일시_입력!$AO$7&lt;=0,G8="",J8="",M8=""),"X",IF(M8="연차","☆",IF(M8="월차","★",IF(M8="병가","♨",IF(M8="출장","◎",IF(M8="교육","■",IF(AND(M8="",G8&lt;=기준일시_입력!$J$15,J8&gt;=기준일시_입력!$N$15),"○",IF(AND(M8="",G8&lt;&gt;"",G8&gt;기준일시_입력!$J$15),"▼",IF(AND(M8="",J8&lt;&gt;"",J8&lt;기준일시_입력!$N$15),"△",""))))))))))</f>
        <v>○</v>
      </c>
      <c r="P8" s="15">
        <f>IFERROR(IF(OR(G8="",J8=""),0,IF(AND(R8&lt;기준일시_입력!$J$17,S8&gt;기준일시_입력!$N$17),기준일시_입력!$N$17-기준일시_입력!$J$17,IF(AND(R8&gt;=기준일시_입력!$J$17,S8&gt;기준일시_입력!$N$17),기준일시_입력!$N$17-R8,IF(S8&lt;기준일시_입력!$J$17,0,IF(AND(R8&lt;기준일시_입력!$J$17,S8&lt;=기준일시_입력!$N$17),S8-기준일시_입력!$J$17,IF(AND(R8&gt;=기준일시_입력!$J$17,S8&lt;=기준일시_입력!$N$17),S8-R8,0)))))),0)</f>
        <v>0.10416666666666663</v>
      </c>
      <c r="Q8" s="15">
        <f t="shared" ref="Q8:Q36" si="398">S8-R8-SUM(T8:AC8)</f>
        <v>0.5277777777777779</v>
      </c>
      <c r="R8" s="15">
        <f>IF(OR(G8="",J8=""),0,IF(G8&lt;기준일시_입력!$J$15,기준일시_입력!$J$15,G8))</f>
        <v>0.35416666666666669</v>
      </c>
      <c r="S8" s="15">
        <f t="shared" si="150"/>
        <v>0.95833333333333337</v>
      </c>
      <c r="T8" s="15">
        <f>IFERROR(IF(AND(R8&lt;SMALL(기준일시_입력!$J$21:$J$39,T$5),S8&gt;SMALL(기준일시_입력!$N$21:$N$39,T$5)),INDEX(기준일시_입력!$AJ$21:$AJ$39,T$5*2-1),IF(AND(R8&gt;=SMALL(기준일시_입력!$J$21:$J$39,T$5),R8&lt;SMALL(기준일시_입력!$N$21:$N$39,T$5)),SMALL(기준일시_입력!$N$21:$N$39,T$5)-R8,0)),0)</f>
        <v>6.9444444444444198E-3</v>
      </c>
      <c r="U8" s="15">
        <f>IFERROR(IF(AND(R8&lt;SMALL(기준일시_입력!$J$21:$J$39,U$5),S8&gt;SMALL(기준일시_입력!$N$21:$N$39,U$5)),INDEX(기준일시_입력!$AJ$21:$AJ$39,U$5*2-1),IF(AND(R8&gt;=SMALL(기준일시_입력!$J$21:$J$39,U$5),R8&lt;SMALL(기준일시_입력!$N$21:$N$39,U$5)),SMALL(기준일시_입력!$N$21:$N$39,U$5)-R8,0)),0)</f>
        <v>4.166666666666663E-2</v>
      </c>
      <c r="V8" s="15">
        <f>IFERROR(IF(AND(R8&lt;SMALL(기준일시_입력!$J$21:$J$39,V$5),S8&gt;SMALL(기준일시_입력!$N$21:$N$39,V$5)),INDEX(기준일시_입력!$AJ$21:$AJ$39,V$5*2-1),IF(AND(R8&gt;=SMALL(기준일시_입력!$J$21:$J$39,V$5),R8&lt;SMALL(기준일시_입력!$N$21:$N$39,V$5)),SMALL(기준일시_입력!$N$21:$N$39,V$5)-R8,0)),0)</f>
        <v>6.9444444444444198E-3</v>
      </c>
      <c r="W8" s="15">
        <f>IFERROR(IF(AND(R8&lt;SMALL(기준일시_입력!$J$21:$J$39,W$5),S8&gt;SMALL(기준일시_입력!$N$21:$N$39,W$5)),INDEX(기준일시_입력!$AJ$21:$AJ$39,W$5*2-1),IF(AND(R8&gt;=SMALL(기준일시_입력!$J$21:$J$39,W$5),R8&lt;SMALL(기준일시_입력!$N$21:$N$39,W$5)),SMALL(기준일시_입력!$N$21:$N$39,W$5)-R8,0)),0)</f>
        <v>2.083333333333337E-2</v>
      </c>
      <c r="X8" s="15">
        <f>IFERROR(IF(AND(R8&lt;SMALL(기준일시_입력!$J$21:$J$39,X$5),S8&gt;SMALL(기준일시_입력!$N$21:$N$39,X$5)),INDEX(기준일시_입력!$AJ$21:$AJ$39,X$5*2-1),IF(AND(R8&gt;=SMALL(기준일시_입력!$J$21:$J$39,X$5),R8&lt;SMALL(기준일시_입력!$N$21:$N$39,X$5)),SMALL(기준일시_입력!$N$21:$N$39,X$5)-R8,0)),0)</f>
        <v>0</v>
      </c>
      <c r="Y8" s="15">
        <f>IFERROR(IF(AND(R8&lt;SMALL(기준일시_입력!$J$21:$J$39,Y$5),S8&gt;SMALL(기준일시_입력!$N$21:$N$39,Y$5)),INDEX(기준일시_입력!$AJ$21:$AJ$39,Y$5*2-1),IF(AND(R8&gt;=SMALL(기준일시_입력!$J$21:$J$39,Y$5),R8&lt;SMALL(기준일시_입력!$N$21:$N$39,Y$5)),SMALL(기준일시_입력!$N$21:$N$39,Y$5)-R8,0)),0)</f>
        <v>0</v>
      </c>
      <c r="Z8" s="15">
        <f>IFERROR(IF(AND(R8&lt;SMALL(기준일시_입력!$J$21:$J$39,Z$5),S8&gt;SMALL(기준일시_입력!$N$21:$N$39,Z$5)),INDEX(기준일시_입력!$AJ$21:$AJ$39,Z$5*2-1),IF(AND(R8&gt;=SMALL(기준일시_입력!$J$21:$J$39,Z$5),R8&lt;SMALL(기준일시_입력!$N$21:$N$39,Z$5)),SMALL(기준일시_입력!$N$21:$N$39,Z$5)-R8,0)),0)</f>
        <v>0</v>
      </c>
      <c r="AA8" s="15">
        <f>IFERROR(IF(AND(R8&lt;SMALL(기준일시_입력!$J$21:$J$39,AA$5),S8&gt;SMALL(기준일시_입력!$N$21:$N$39,AA$5)),INDEX(기준일시_입력!$AJ$21:$AJ$39,AA$5*2-1),IF(AND(R8&gt;=SMALL(기준일시_입력!$J$21:$J$39,AA$5),R8&lt;SMALL(기준일시_입력!$N$21:$N$39,AA$5)),SMALL(기준일시_입력!$N$21:$N$39,AA$5)-R8,0)),0)</f>
        <v>0</v>
      </c>
      <c r="AB8" s="15">
        <f>IFERROR(IF(AND(R8&lt;SMALL(기준일시_입력!$J$21:$J$39,AB$5),S8&gt;SMALL(기준일시_입력!$N$21:$N$39,AB$5)),INDEX(기준일시_입력!$AJ$21:$AJ$39,AB$5*2-1),IF(AND(R8&gt;=SMALL(기준일시_입력!$J$21:$J$39,AB$5),R8&lt;SMALL(기준일시_입력!$N$21:$N$39,AB$5)),SMALL(기준일시_입력!$N$21:$N$39,AB$5)-R8,0)),0)</f>
        <v>0</v>
      </c>
      <c r="AC8" s="15">
        <f>IFERROR(IF(AND(R8&lt;SMALL(기준일시_입력!$J$21:$J$39,AC$5),S8&gt;SMALL(기준일시_입력!$N$21:$N$39,AC$5)),INDEX(기준일시_입력!$AJ$21:$AJ$39,AC$5*2-1),IF(AND(R8&gt;=SMALL(기준일시_입력!$J$21:$J$39,AC$5),R8&lt;SMALL(기준일시_입력!$N$21:$N$39,AC$5)),SMALL(기준일시_입력!$N$21:$N$39,AC$5)-R8,0)),0)</f>
        <v>0</v>
      </c>
      <c r="AD8" s="10"/>
      <c r="AE8" s="180" t="str">
        <f t="shared" si="151"/>
        <v>3일</v>
      </c>
      <c r="AF8" s="180"/>
      <c r="AG8" s="5" t="str">
        <f t="shared" si="152"/>
        <v>수</v>
      </c>
      <c r="AH8" s="67" t="str">
        <f t="shared" si="396"/>
        <v/>
      </c>
      <c r="AI8" s="184">
        <v>0.34861111111111115</v>
      </c>
      <c r="AJ8" s="184"/>
      <c r="AK8" s="184"/>
      <c r="AL8" s="184">
        <v>0.8125</v>
      </c>
      <c r="AM8" s="184"/>
      <c r="AN8" s="184"/>
      <c r="AO8" s="176"/>
      <c r="AP8" s="177"/>
      <c r="AQ8" s="129" t="str">
        <f>IF($B8="","",IF(AND(AG$3&lt;&gt;"",$B8-기준일시_입력!$AO$7&lt;=0,AI8="",AL8="",AO8=""),"X",IF(AO8="연차","☆",IF(AO8="월차","★",IF(AO8="병가","♨",IF(AO8="출장","◎",IF(AO8="교육","■",IF(AND(AO8="",AI8&lt;=기준일시_입력!$J$15,AL8&gt;=기준일시_입력!$N$15),"○",IF(AND(AO8="",AI8&lt;&gt;"",AI8&gt;기준일시_입력!$J$15),"▼",IF(AND(AO8="",AL8&lt;&gt;"",AL8&lt;기준일시_입력!$N$15),"△",""))))))))))</f>
        <v>○</v>
      </c>
      <c r="AR8" s="15">
        <f>IFERROR(IF(OR(AI8="",AL8=""),0,IF(AND(AT8&lt;기준일시_입력!$J$17,AU8&gt;기준일시_입력!$N$17),기준일시_입력!$N$17-기준일시_입력!$J$17,IF(AND(AT8&gt;=기준일시_입력!$J$17,AU8&gt;기준일시_입력!$N$17),기준일시_입력!$N$17-AT8,IF(AU8&lt;기준일시_입력!$J$17,0,IF(AND(AT8&lt;기준일시_입력!$J$17,AU8&lt;=기준일시_입력!$N$17),AU8-기준일시_입력!$J$17,IF(AND(AT8&gt;=기준일시_입력!$J$17,AU8&lt;=기준일시_입력!$N$17),AU8-AT8,0)))))),0)</f>
        <v>6.25E-2</v>
      </c>
      <c r="AS8" s="15">
        <f t="shared" ref="AS8:AS36" si="399">AU8-AT8-SUM(AV8:BE8)</f>
        <v>0.38194444444444448</v>
      </c>
      <c r="AT8" s="15">
        <f>IF(OR(AI8="",AL8=""),0,IF(AI8&lt;기준일시_입력!$J$15,기준일시_입력!$J$15,AI8))</f>
        <v>0.35416666666666669</v>
      </c>
      <c r="AU8" s="15">
        <f t="shared" si="153"/>
        <v>0.8125</v>
      </c>
      <c r="AV8" s="15">
        <f>IFERROR(IF(AND(AT8&lt;SMALL(기준일시_입력!$J$21:$J$39,AV$5),AU8&gt;SMALL(기준일시_입력!$N$21:$N$39,AV$5)),INDEX(기준일시_입력!$AJ$21:$AJ$39,AV$5*2-1),IF(AND(AT8&gt;=SMALL(기준일시_입력!$J$21:$J$39,AV$5),AT8&lt;SMALL(기준일시_입력!$N$21:$N$39,AV$5)),SMALL(기준일시_입력!$N$21:$N$39,AV$5)-AT8,0)),0)</f>
        <v>6.9444444444444198E-3</v>
      </c>
      <c r="AW8" s="15">
        <f>IFERROR(IF(AND(AT8&lt;SMALL(기준일시_입력!$J$21:$J$39,AW$5),AU8&gt;SMALL(기준일시_입력!$N$21:$N$39,AW$5)),INDEX(기준일시_입력!$AJ$21:$AJ$39,AW$5*2-1),IF(AND(AT8&gt;=SMALL(기준일시_입력!$J$21:$J$39,AW$5),AT8&lt;SMALL(기준일시_입력!$N$21:$N$39,AW$5)),SMALL(기준일시_입력!$N$21:$N$39,AW$5)-AT8,0)),0)</f>
        <v>4.166666666666663E-2</v>
      </c>
      <c r="AX8" s="15">
        <f>IFERROR(IF(AND(AT8&lt;SMALL(기준일시_입력!$J$21:$J$39,AX$5),AU8&gt;SMALL(기준일시_입력!$N$21:$N$39,AX$5)),INDEX(기준일시_입력!$AJ$21:$AJ$39,AX$5*2-1),IF(AND(AT8&gt;=SMALL(기준일시_입력!$J$21:$J$39,AX$5),AT8&lt;SMALL(기준일시_입력!$N$21:$N$39,AX$5)),SMALL(기준일시_입력!$N$21:$N$39,AX$5)-AT8,0)),0)</f>
        <v>6.9444444444444198E-3</v>
      </c>
      <c r="AY8" s="15">
        <f>IFERROR(IF(AND(AT8&lt;SMALL(기준일시_입력!$J$21:$J$39,AY$5),AU8&gt;SMALL(기준일시_입력!$N$21:$N$39,AY$5)),INDEX(기준일시_입력!$AJ$21:$AJ$39,AY$5*2-1),IF(AND(AT8&gt;=SMALL(기준일시_입력!$J$21:$J$39,AY$5),AT8&lt;SMALL(기준일시_입력!$N$21:$N$39,AY$5)),SMALL(기준일시_입력!$N$21:$N$39,AY$5)-AT8,0)),0)</f>
        <v>2.083333333333337E-2</v>
      </c>
      <c r="AZ8" s="15">
        <f>IFERROR(IF(AND(AT8&lt;SMALL(기준일시_입력!$J$21:$J$39,AZ$5),AU8&gt;SMALL(기준일시_입력!$N$21:$N$39,AZ$5)),INDEX(기준일시_입력!$AJ$21:$AJ$39,AZ$5*2-1),IF(AND(AT8&gt;=SMALL(기준일시_입력!$J$21:$J$39,AZ$5),AT8&lt;SMALL(기준일시_입력!$N$21:$N$39,AZ$5)),SMALL(기준일시_입력!$N$21:$N$39,AZ$5)-AT8,0)),0)</f>
        <v>0</v>
      </c>
      <c r="BA8" s="15">
        <f>IFERROR(IF(AND(AT8&lt;SMALL(기준일시_입력!$J$21:$J$39,BA$5),AU8&gt;SMALL(기준일시_입력!$N$21:$N$39,BA$5)),INDEX(기준일시_입력!$AJ$21:$AJ$39,BA$5*2-1),IF(AND(AT8&gt;=SMALL(기준일시_입력!$J$21:$J$39,BA$5),AT8&lt;SMALL(기준일시_입력!$N$21:$N$39,BA$5)),SMALL(기준일시_입력!$N$21:$N$39,BA$5)-AT8,0)),0)</f>
        <v>0</v>
      </c>
      <c r="BB8" s="15">
        <f>IFERROR(IF(AND(AT8&lt;SMALL(기준일시_입력!$J$21:$J$39,BB$5),AU8&gt;SMALL(기준일시_입력!$N$21:$N$39,BB$5)),INDEX(기준일시_입력!$AJ$21:$AJ$39,BB$5*2-1),IF(AND(AT8&gt;=SMALL(기준일시_입력!$J$21:$J$39,BB$5),AT8&lt;SMALL(기준일시_입력!$N$21:$N$39,BB$5)),SMALL(기준일시_입력!$N$21:$N$39,BB$5)-AT8,0)),0)</f>
        <v>0</v>
      </c>
      <c r="BC8" s="15">
        <f>IFERROR(IF(AND(AT8&lt;SMALL(기준일시_입력!$J$21:$J$39,BC$5),AU8&gt;SMALL(기준일시_입력!$N$21:$N$39,BC$5)),INDEX(기준일시_입력!$AJ$21:$AJ$39,BC$5*2-1),IF(AND(AT8&gt;=SMALL(기준일시_입력!$J$21:$J$39,BC$5),AT8&lt;SMALL(기준일시_입력!$N$21:$N$39,BC$5)),SMALL(기준일시_입력!$N$21:$N$39,BC$5)-AT8,0)),0)</f>
        <v>0</v>
      </c>
      <c r="BD8" s="15">
        <f>IFERROR(IF(AND(AT8&lt;SMALL(기준일시_입력!$J$21:$J$39,BD$5),AU8&gt;SMALL(기준일시_입력!$N$21:$N$39,BD$5)),INDEX(기준일시_입력!$AJ$21:$AJ$39,BD$5*2-1),IF(AND(AT8&gt;=SMALL(기준일시_입력!$J$21:$J$39,BD$5),AT8&lt;SMALL(기준일시_입력!$N$21:$N$39,BD$5)),SMALL(기준일시_입력!$N$21:$N$39,BD$5)-AT8,0)),0)</f>
        <v>0</v>
      </c>
      <c r="BE8" s="15">
        <f>IFERROR(IF(AND(AT8&lt;SMALL(기준일시_입력!$J$21:$J$39,BE$5),AU8&gt;SMALL(기준일시_입력!$N$21:$N$39,BE$5)),INDEX(기준일시_입력!$AJ$21:$AJ$39,BE$5*2-1),IF(AND(AT8&gt;=SMALL(기준일시_입력!$J$21:$J$39,BE$5),AT8&lt;SMALL(기준일시_입력!$N$21:$N$39,BE$5)),SMALL(기준일시_입력!$N$21:$N$39,BE$5)-AT8,0)),0)</f>
        <v>0</v>
      </c>
      <c r="BF8" s="6"/>
      <c r="BG8" s="180" t="str">
        <f t="shared" si="154"/>
        <v>3일</v>
      </c>
      <c r="BH8" s="180"/>
      <c r="BI8" s="5" t="str">
        <f t="shared" si="155"/>
        <v>수</v>
      </c>
      <c r="BJ8" s="67" t="str">
        <f t="shared" si="397"/>
        <v/>
      </c>
      <c r="BK8" s="184">
        <v>0.41666666666666669</v>
      </c>
      <c r="BL8" s="184"/>
      <c r="BM8" s="184"/>
      <c r="BN8" s="184">
        <v>0.875</v>
      </c>
      <c r="BO8" s="184"/>
      <c r="BP8" s="184"/>
      <c r="BQ8" s="176"/>
      <c r="BR8" s="177"/>
      <c r="BS8" s="129" t="str">
        <f>IF($B8="","",IF(AND(BI$3&lt;&gt;"",$B8-기준일시_입력!$AO$7&lt;=0,BK8="",BN8="",BQ8=""),"X",IF(BQ8="연차","☆",IF(BQ8="월차","★",IF(BQ8="병가","♨",IF(BQ8="출장","◎",IF(BQ8="교육","■",IF(AND(BQ8="",BK8&lt;=기준일시_입력!$J$15,BN8&gt;=기준일시_입력!$N$15),"○",IF(AND(BQ8="",BK8&lt;&gt;"",BK8&gt;기준일시_입력!$J$15),"▼",IF(AND(BQ8="",BN8&lt;&gt;"",BN8&lt;기준일시_입력!$N$15),"△",""))))))))))</f>
        <v>▼</v>
      </c>
      <c r="BT8" s="15">
        <f>IFERROR(IF(OR(BK8="",BN8=""),0,IF(AND(BV8&lt;기준일시_입력!$J$17,BW8&gt;기준일시_입력!$N$17),기준일시_입력!$N$17-기준일시_입력!$J$17,IF(AND(BV8&gt;=기준일시_입력!$J$17,BW8&gt;기준일시_입력!$N$17),기준일시_입력!$N$17-BV8,IF(BW8&lt;기준일시_입력!$J$17,0,IF(AND(BV8&lt;기준일시_입력!$J$17,BW8&lt;=기준일시_입력!$N$17),BW8-기준일시_입력!$J$17,IF(AND(BV8&gt;=기준일시_입력!$J$17,BW8&lt;=기준일시_입력!$N$17),BW8-BV8,0)))))),0)</f>
        <v>0.10416666666666663</v>
      </c>
      <c r="BU8" s="15">
        <f t="shared" ref="BU8:BU36" si="400">BW8-BV8-SUM(BX8:CG8)</f>
        <v>0.38194444444444448</v>
      </c>
      <c r="BV8" s="15">
        <f>IF(OR(BK8="",BN8=""),0,IF(BK8&lt;기준일시_입력!$J$15,기준일시_입력!$J$15,BK8))</f>
        <v>0.41666666666666669</v>
      </c>
      <c r="BW8" s="15">
        <f t="shared" si="156"/>
        <v>0.875</v>
      </c>
      <c r="BX8" s="15">
        <f>IFERROR(IF(AND(BV8&lt;SMALL(기준일시_입력!$J$21:$J$39,BX$5),BW8&gt;SMALL(기준일시_입력!$N$21:$N$39,BX$5)),INDEX(기준일시_입력!$AJ$21:$AJ$39,BX$5*2-1),IF(AND(BV8&gt;=SMALL(기준일시_입력!$J$21:$J$39,BX$5),BV8&lt;SMALL(기준일시_입력!$N$21:$N$39,BX$5)),SMALL(기준일시_입력!$N$21:$N$39,BX$5)-BV8,0)),0)</f>
        <v>6.9444444444444198E-3</v>
      </c>
      <c r="BY8" s="15">
        <f>IFERROR(IF(AND(BV8&lt;SMALL(기준일시_입력!$J$21:$J$39,BY$5),BW8&gt;SMALL(기준일시_입력!$N$21:$N$39,BY$5)),INDEX(기준일시_입력!$AJ$21:$AJ$39,BY$5*2-1),IF(AND(BV8&gt;=SMALL(기준일시_입력!$J$21:$J$39,BY$5),BV8&lt;SMALL(기준일시_입력!$N$21:$N$39,BY$5)),SMALL(기준일시_입력!$N$21:$N$39,BY$5)-BV8,0)),0)</f>
        <v>4.166666666666663E-2</v>
      </c>
      <c r="BZ8" s="15">
        <f>IFERROR(IF(AND(BV8&lt;SMALL(기준일시_입력!$J$21:$J$39,BZ$5),BW8&gt;SMALL(기준일시_입력!$N$21:$N$39,BZ$5)),INDEX(기준일시_입력!$AJ$21:$AJ$39,BZ$5*2-1),IF(AND(BV8&gt;=SMALL(기준일시_입력!$J$21:$J$39,BZ$5),BV8&lt;SMALL(기준일시_입력!$N$21:$N$39,BZ$5)),SMALL(기준일시_입력!$N$21:$N$39,BZ$5)-BV8,0)),0)</f>
        <v>6.9444444444444198E-3</v>
      </c>
      <c r="CA8" s="15">
        <f>IFERROR(IF(AND(BV8&lt;SMALL(기준일시_입력!$J$21:$J$39,CA$5),BW8&gt;SMALL(기준일시_입력!$N$21:$N$39,CA$5)),INDEX(기준일시_입력!$AJ$21:$AJ$39,CA$5*2-1),IF(AND(BV8&gt;=SMALL(기준일시_입력!$J$21:$J$39,CA$5),BV8&lt;SMALL(기준일시_입력!$N$21:$N$39,CA$5)),SMALL(기준일시_입력!$N$21:$N$39,CA$5)-BV8,0)),0)</f>
        <v>2.083333333333337E-2</v>
      </c>
      <c r="CB8" s="15">
        <f>IFERROR(IF(AND(BV8&lt;SMALL(기준일시_입력!$J$21:$J$39,CB$5),BW8&gt;SMALL(기준일시_입력!$N$21:$N$39,CB$5)),INDEX(기준일시_입력!$AJ$21:$AJ$39,CB$5*2-1),IF(AND(BV8&gt;=SMALL(기준일시_입력!$J$21:$J$39,CB$5),BV8&lt;SMALL(기준일시_입력!$N$21:$N$39,CB$5)),SMALL(기준일시_입력!$N$21:$N$39,CB$5)-BV8,0)),0)</f>
        <v>0</v>
      </c>
      <c r="CC8" s="15">
        <f>IFERROR(IF(AND(BV8&lt;SMALL(기준일시_입력!$J$21:$J$39,CC$5),BW8&gt;SMALL(기준일시_입력!$N$21:$N$39,CC$5)),INDEX(기준일시_입력!$AJ$21:$AJ$39,CC$5*2-1),IF(AND(BV8&gt;=SMALL(기준일시_입력!$J$21:$J$39,CC$5),BV8&lt;SMALL(기준일시_입력!$N$21:$N$39,CC$5)),SMALL(기준일시_입력!$N$21:$N$39,CC$5)-BV8,0)),0)</f>
        <v>0</v>
      </c>
      <c r="CD8" s="15">
        <f>IFERROR(IF(AND(BV8&lt;SMALL(기준일시_입력!$J$21:$J$39,CD$5),BW8&gt;SMALL(기준일시_입력!$N$21:$N$39,CD$5)),INDEX(기준일시_입력!$AJ$21:$AJ$39,CD$5*2-1),IF(AND(BV8&gt;=SMALL(기준일시_입력!$J$21:$J$39,CD$5),BV8&lt;SMALL(기준일시_입력!$N$21:$N$39,CD$5)),SMALL(기준일시_입력!$N$21:$N$39,CD$5)-BV8,0)),0)</f>
        <v>0</v>
      </c>
      <c r="CE8" s="15">
        <f>IFERROR(IF(AND(BV8&lt;SMALL(기준일시_입력!$J$21:$J$39,CE$5),BW8&gt;SMALL(기준일시_입력!$N$21:$N$39,CE$5)),INDEX(기준일시_입력!$AJ$21:$AJ$39,CE$5*2-1),IF(AND(BV8&gt;=SMALL(기준일시_입력!$J$21:$J$39,CE$5),BV8&lt;SMALL(기준일시_입력!$N$21:$N$39,CE$5)),SMALL(기준일시_입력!$N$21:$N$39,CE$5)-BV8,0)),0)</f>
        <v>0</v>
      </c>
      <c r="CF8" s="15">
        <f>IFERROR(IF(AND(BV8&lt;SMALL(기준일시_입력!$J$21:$J$39,CF$5),BW8&gt;SMALL(기준일시_입력!$N$21:$N$39,CF$5)),INDEX(기준일시_입력!$AJ$21:$AJ$39,CF$5*2-1),IF(AND(BV8&gt;=SMALL(기준일시_입력!$J$21:$J$39,CF$5),BV8&lt;SMALL(기준일시_입력!$N$21:$N$39,CF$5)),SMALL(기준일시_입력!$N$21:$N$39,CF$5)-BV8,0)),0)</f>
        <v>0</v>
      </c>
      <c r="CG8" s="15">
        <f>IFERROR(IF(AND(BV8&lt;SMALL(기준일시_입력!$J$21:$J$39,CG$5),BW8&gt;SMALL(기준일시_입력!$N$21:$N$39,CG$5)),INDEX(기준일시_입력!$AJ$21:$AJ$39,CG$5*2-1),IF(AND(BV8&gt;=SMALL(기준일시_입력!$J$21:$J$39,CG$5),BV8&lt;SMALL(기준일시_입력!$N$21:$N$39,CG$5)),SMALL(기준일시_입력!$N$21:$N$39,CG$5)-BV8,0)),0)</f>
        <v>0</v>
      </c>
      <c r="CH8" s="6"/>
      <c r="CI8" s="180" t="str">
        <f t="shared" si="157"/>
        <v>3일</v>
      </c>
      <c r="CJ8" s="180"/>
      <c r="CK8" s="5" t="str">
        <f t="shared" si="158"/>
        <v>수</v>
      </c>
      <c r="CL8" s="67" t="str">
        <f t="shared" si="159"/>
        <v/>
      </c>
      <c r="CM8" s="184"/>
      <c r="CN8" s="184"/>
      <c r="CO8" s="184"/>
      <c r="CP8" s="184"/>
      <c r="CQ8" s="184"/>
      <c r="CR8" s="184"/>
      <c r="CS8" s="176"/>
      <c r="CT8" s="177"/>
      <c r="CU8" s="129" t="str">
        <f>IF($B8="","",IF(AND(CK$3&lt;&gt;"",$B8-기준일시_입력!$AO$7&lt;=0,CM8="",CP8="",CS8=""),"X",IF(CS8="연차","☆",IF(CS8="월차","★",IF(CS8="병가","♨",IF(CS8="출장","◎",IF(CS8="교육","■",IF(AND(CS8="",CM8&lt;=기준일시_입력!$J$15,CP8&gt;=기준일시_입력!$N$15),"○",IF(AND(CS8="",CM8&lt;&gt;"",CM8&gt;기준일시_입력!$J$15),"▼",IF(AND(CS8="",CP8&lt;&gt;"",CP8&lt;기준일시_입력!$N$15),"△",""))))))))))</f>
        <v/>
      </c>
      <c r="CV8" s="15">
        <f>IFERROR(IF(OR(CM8="",CP8=""),0,IF(AND(CX8&lt;기준일시_입력!$J$17,CY8&gt;기준일시_입력!$N$17),기준일시_입력!$N$17-기준일시_입력!$J$17,IF(AND(CX8&gt;=기준일시_입력!$J$17,CY8&gt;기준일시_입력!$N$17),기준일시_입력!$N$17-CX8,IF(CY8&lt;기준일시_입력!$J$17,0,IF(AND(CX8&lt;기준일시_입력!$J$17,CY8&lt;=기준일시_입력!$N$17),CY8-기준일시_입력!$J$17,IF(AND(CX8&gt;=기준일시_입력!$J$17,CY8&lt;=기준일시_입력!$N$17),CY8-CX8,0)))))),0)</f>
        <v>0</v>
      </c>
      <c r="CW8" s="15">
        <f t="shared" ref="CW8:CW36" si="401">CY8-CX8-SUM(CZ8:DI8)</f>
        <v>0</v>
      </c>
      <c r="CX8" s="15">
        <f>IF(OR(CM8="",CP8=""),0,IF(CM8&lt;기준일시_입력!$J$15,기준일시_입력!$J$15,CM8))</f>
        <v>0</v>
      </c>
      <c r="CY8" s="15">
        <f t="shared" si="160"/>
        <v>0</v>
      </c>
      <c r="CZ8" s="15">
        <f>IFERROR(IF(AND(CX8&lt;SMALL(기준일시_입력!$J$21:$J$39,CZ$5),CY8&gt;SMALL(기준일시_입력!$N$21:$N$39,CZ$5)),INDEX(기준일시_입력!$AJ$21:$AJ$39,CZ$5*2-1),IF(AND(CX8&gt;=SMALL(기준일시_입력!$J$21:$J$39,CZ$5),CX8&lt;SMALL(기준일시_입력!$N$21:$N$39,CZ$5)),SMALL(기준일시_입력!$N$21:$N$39,CZ$5)-CX8,0)),0)</f>
        <v>0</v>
      </c>
      <c r="DA8" s="15">
        <f>IFERROR(IF(AND(CX8&lt;SMALL(기준일시_입력!$J$21:$J$39,DA$5),CY8&gt;SMALL(기준일시_입력!$N$21:$N$39,DA$5)),INDEX(기준일시_입력!$AJ$21:$AJ$39,DA$5*2-1),IF(AND(CX8&gt;=SMALL(기준일시_입력!$J$21:$J$39,DA$5),CX8&lt;SMALL(기준일시_입력!$N$21:$N$39,DA$5)),SMALL(기준일시_입력!$N$21:$N$39,DA$5)-CX8,0)),0)</f>
        <v>0</v>
      </c>
      <c r="DB8" s="15">
        <f>IFERROR(IF(AND(CX8&lt;SMALL(기준일시_입력!$J$21:$J$39,DB$5),CY8&gt;SMALL(기준일시_입력!$N$21:$N$39,DB$5)),INDEX(기준일시_입력!$AJ$21:$AJ$39,DB$5*2-1),IF(AND(CX8&gt;=SMALL(기준일시_입력!$J$21:$J$39,DB$5),CX8&lt;SMALL(기준일시_입력!$N$21:$N$39,DB$5)),SMALL(기준일시_입력!$N$21:$N$39,DB$5)-CX8,0)),0)</f>
        <v>0</v>
      </c>
      <c r="DC8" s="15">
        <f>IFERROR(IF(AND(CX8&lt;SMALL(기준일시_입력!$J$21:$J$39,DC$5),CY8&gt;SMALL(기준일시_입력!$N$21:$N$39,DC$5)),INDEX(기준일시_입력!$AJ$21:$AJ$39,DC$5*2-1),IF(AND(CX8&gt;=SMALL(기준일시_입력!$J$21:$J$39,DC$5),CX8&lt;SMALL(기준일시_입력!$N$21:$N$39,DC$5)),SMALL(기준일시_입력!$N$21:$N$39,DC$5)-CX8,0)),0)</f>
        <v>0</v>
      </c>
      <c r="DD8" s="15">
        <f>IFERROR(IF(AND(CX8&lt;SMALL(기준일시_입력!$J$21:$J$39,DD$5),CY8&gt;SMALL(기준일시_입력!$N$21:$N$39,DD$5)),INDEX(기준일시_입력!$AJ$21:$AJ$39,DD$5*2-1),IF(AND(CX8&gt;=SMALL(기준일시_입력!$J$21:$J$39,DD$5),CX8&lt;SMALL(기준일시_입력!$N$21:$N$39,DD$5)),SMALL(기준일시_입력!$N$21:$N$39,DD$5)-CX8,0)),0)</f>
        <v>0</v>
      </c>
      <c r="DE8" s="15">
        <f>IFERROR(IF(AND(CX8&lt;SMALL(기준일시_입력!$J$21:$J$39,DE$5),CY8&gt;SMALL(기준일시_입력!$N$21:$N$39,DE$5)),INDEX(기준일시_입력!$AJ$21:$AJ$39,DE$5*2-1),IF(AND(CX8&gt;=SMALL(기준일시_입력!$J$21:$J$39,DE$5),CX8&lt;SMALL(기준일시_입력!$N$21:$N$39,DE$5)),SMALL(기준일시_입력!$N$21:$N$39,DE$5)-CX8,0)),0)</f>
        <v>0</v>
      </c>
      <c r="DF8" s="15">
        <f>IFERROR(IF(AND(CX8&lt;SMALL(기준일시_입력!$J$21:$J$39,DF$5),CY8&gt;SMALL(기준일시_입력!$N$21:$N$39,DF$5)),INDEX(기준일시_입력!$AJ$21:$AJ$39,DF$5*2-1),IF(AND(CX8&gt;=SMALL(기준일시_입력!$J$21:$J$39,DF$5),CX8&lt;SMALL(기준일시_입력!$N$21:$N$39,DF$5)),SMALL(기준일시_입력!$N$21:$N$39,DF$5)-CX8,0)),0)</f>
        <v>0</v>
      </c>
      <c r="DG8" s="15">
        <f>IFERROR(IF(AND(CX8&lt;SMALL(기준일시_입력!$J$21:$J$39,DG$5),CY8&gt;SMALL(기준일시_입력!$N$21:$N$39,DG$5)),INDEX(기준일시_입력!$AJ$21:$AJ$39,DG$5*2-1),IF(AND(CX8&gt;=SMALL(기준일시_입력!$J$21:$J$39,DG$5),CX8&lt;SMALL(기준일시_입력!$N$21:$N$39,DG$5)),SMALL(기준일시_입력!$N$21:$N$39,DG$5)-CX8,0)),0)</f>
        <v>0</v>
      </c>
      <c r="DH8" s="15">
        <f>IFERROR(IF(AND(CX8&lt;SMALL(기준일시_입력!$J$21:$J$39,DH$5),CY8&gt;SMALL(기준일시_입력!$N$21:$N$39,DH$5)),INDEX(기준일시_입력!$AJ$21:$AJ$39,DH$5*2-1),IF(AND(CX8&gt;=SMALL(기준일시_입력!$J$21:$J$39,DH$5),CX8&lt;SMALL(기준일시_입력!$N$21:$N$39,DH$5)),SMALL(기준일시_입력!$N$21:$N$39,DH$5)-CX8,0)),0)</f>
        <v>0</v>
      </c>
      <c r="DI8" s="15">
        <f>IFERROR(IF(AND(CX8&lt;SMALL(기준일시_입력!$J$21:$J$39,DI$5),CY8&gt;SMALL(기준일시_입력!$N$21:$N$39,DI$5)),INDEX(기준일시_입력!$AJ$21:$AJ$39,DI$5*2-1),IF(AND(CX8&gt;=SMALL(기준일시_입력!$J$21:$J$39,DI$5),CX8&lt;SMALL(기준일시_입력!$N$21:$N$39,DI$5)),SMALL(기준일시_입력!$N$21:$N$39,DI$5)-CX8,0)),0)</f>
        <v>0</v>
      </c>
      <c r="DJ8" s="6"/>
      <c r="DK8" s="180" t="str">
        <f t="shared" si="161"/>
        <v>3일</v>
      </c>
      <c r="DL8" s="180"/>
      <c r="DM8" s="5" t="str">
        <f t="shared" si="162"/>
        <v>수</v>
      </c>
      <c r="DN8" s="67" t="str">
        <f t="shared" si="159"/>
        <v/>
      </c>
      <c r="DO8" s="184"/>
      <c r="DP8" s="184"/>
      <c r="DQ8" s="184"/>
      <c r="DR8" s="184"/>
      <c r="DS8" s="184"/>
      <c r="DT8" s="184"/>
      <c r="DU8" s="176"/>
      <c r="DV8" s="177"/>
      <c r="DW8" s="129" t="str">
        <f>IF($B8="","",IF(AND(DM$3&lt;&gt;"",$B8-기준일시_입력!$AO$7&lt;=0,DO8="",DR8="",DU8=""),"X",IF(DU8="연차","☆",IF(DU8="월차","★",IF(DU8="병가","♨",IF(DU8="출장","◎",IF(DU8="교육","■",IF(AND(DU8="",DO8&lt;=기준일시_입력!$J$15,DR8&gt;=기준일시_입력!$N$15),"○",IF(AND(DU8="",DO8&lt;&gt;"",DO8&gt;기준일시_입력!$J$15),"▼",IF(AND(DU8="",DR8&lt;&gt;"",DR8&lt;기준일시_입력!$N$15),"△",""))))))))))</f>
        <v/>
      </c>
      <c r="DX8" s="15">
        <f>IFERROR(IF(OR(DO8="",DR8=""),0,IF(AND(DZ8&lt;기준일시_입력!$J$17,EA8&gt;기준일시_입력!$N$17),기준일시_입력!$N$17-기준일시_입력!$J$17,IF(AND(DZ8&gt;=기준일시_입력!$J$17,EA8&gt;기준일시_입력!$N$17),기준일시_입력!$N$17-DZ8,IF(EA8&lt;기준일시_입력!$J$17,0,IF(AND(DZ8&lt;기준일시_입력!$J$17,EA8&lt;=기준일시_입력!$N$17),EA8-기준일시_입력!$J$17,IF(AND(DZ8&gt;=기준일시_입력!$J$17,EA8&lt;=기준일시_입력!$N$17),EA8-DZ8,0)))))),0)</f>
        <v>0</v>
      </c>
      <c r="DY8" s="15">
        <f t="shared" ref="DY8:DY36" si="402">EA8-DZ8-SUM(EB8:EK8)</f>
        <v>0</v>
      </c>
      <c r="DZ8" s="15">
        <f>IF(OR(DO8="",DR8=""),0,IF(DO8&lt;기준일시_입력!$J$15,기준일시_입력!$J$15,DO8))</f>
        <v>0</v>
      </c>
      <c r="EA8" s="15">
        <f t="shared" si="164"/>
        <v>0</v>
      </c>
      <c r="EB8" s="15">
        <f>IFERROR(IF(AND(DZ8&lt;SMALL(기준일시_입력!$J$21:$J$39,EB$5),EA8&gt;SMALL(기준일시_입력!$N$21:$N$39,EB$5)),INDEX(기준일시_입력!$AJ$21:$AJ$39,EB$5*2-1),IF(AND(DZ8&gt;=SMALL(기준일시_입력!$J$21:$J$39,EB$5),DZ8&lt;SMALL(기준일시_입력!$N$21:$N$39,EB$5)),SMALL(기준일시_입력!$N$21:$N$39,EB$5)-DZ8,0)),0)</f>
        <v>0</v>
      </c>
      <c r="EC8" s="15">
        <f>IFERROR(IF(AND(DZ8&lt;SMALL(기준일시_입력!$J$21:$J$39,EC$5),EA8&gt;SMALL(기준일시_입력!$N$21:$N$39,EC$5)),INDEX(기준일시_입력!$AJ$21:$AJ$39,EC$5*2-1),IF(AND(DZ8&gt;=SMALL(기준일시_입력!$J$21:$J$39,EC$5),DZ8&lt;SMALL(기준일시_입력!$N$21:$N$39,EC$5)),SMALL(기준일시_입력!$N$21:$N$39,EC$5)-DZ8,0)),0)</f>
        <v>0</v>
      </c>
      <c r="ED8" s="15">
        <f>IFERROR(IF(AND(DZ8&lt;SMALL(기준일시_입력!$J$21:$J$39,ED$5),EA8&gt;SMALL(기준일시_입력!$N$21:$N$39,ED$5)),INDEX(기준일시_입력!$AJ$21:$AJ$39,ED$5*2-1),IF(AND(DZ8&gt;=SMALL(기준일시_입력!$J$21:$J$39,ED$5),DZ8&lt;SMALL(기준일시_입력!$N$21:$N$39,ED$5)),SMALL(기준일시_입력!$N$21:$N$39,ED$5)-DZ8,0)),0)</f>
        <v>0</v>
      </c>
      <c r="EE8" s="15">
        <f>IFERROR(IF(AND(DZ8&lt;SMALL(기준일시_입력!$J$21:$J$39,EE$5),EA8&gt;SMALL(기준일시_입력!$N$21:$N$39,EE$5)),INDEX(기준일시_입력!$AJ$21:$AJ$39,EE$5*2-1),IF(AND(DZ8&gt;=SMALL(기준일시_입력!$J$21:$J$39,EE$5),DZ8&lt;SMALL(기준일시_입력!$N$21:$N$39,EE$5)),SMALL(기준일시_입력!$N$21:$N$39,EE$5)-DZ8,0)),0)</f>
        <v>0</v>
      </c>
      <c r="EF8" s="15">
        <f>IFERROR(IF(AND(DZ8&lt;SMALL(기준일시_입력!$J$21:$J$39,EF$5),EA8&gt;SMALL(기준일시_입력!$N$21:$N$39,EF$5)),INDEX(기준일시_입력!$AJ$21:$AJ$39,EF$5*2-1),IF(AND(DZ8&gt;=SMALL(기준일시_입력!$J$21:$J$39,EF$5),DZ8&lt;SMALL(기준일시_입력!$N$21:$N$39,EF$5)),SMALL(기준일시_입력!$N$21:$N$39,EF$5)-DZ8,0)),0)</f>
        <v>0</v>
      </c>
      <c r="EG8" s="15">
        <f>IFERROR(IF(AND(DZ8&lt;SMALL(기준일시_입력!$J$21:$J$39,EG$5),EA8&gt;SMALL(기준일시_입력!$N$21:$N$39,EG$5)),INDEX(기준일시_입력!$AJ$21:$AJ$39,EG$5*2-1),IF(AND(DZ8&gt;=SMALL(기준일시_입력!$J$21:$J$39,EG$5),DZ8&lt;SMALL(기준일시_입력!$N$21:$N$39,EG$5)),SMALL(기준일시_입력!$N$21:$N$39,EG$5)-DZ8,0)),0)</f>
        <v>0</v>
      </c>
      <c r="EH8" s="15">
        <f>IFERROR(IF(AND(DZ8&lt;SMALL(기준일시_입력!$J$21:$J$39,EH$5),EA8&gt;SMALL(기준일시_입력!$N$21:$N$39,EH$5)),INDEX(기준일시_입력!$AJ$21:$AJ$39,EH$5*2-1),IF(AND(DZ8&gt;=SMALL(기준일시_입력!$J$21:$J$39,EH$5),DZ8&lt;SMALL(기준일시_입력!$N$21:$N$39,EH$5)),SMALL(기준일시_입력!$N$21:$N$39,EH$5)-DZ8,0)),0)</f>
        <v>0</v>
      </c>
      <c r="EI8" s="15">
        <f>IFERROR(IF(AND(DZ8&lt;SMALL(기준일시_입력!$J$21:$J$39,EI$5),EA8&gt;SMALL(기준일시_입력!$N$21:$N$39,EI$5)),INDEX(기준일시_입력!$AJ$21:$AJ$39,EI$5*2-1),IF(AND(DZ8&gt;=SMALL(기준일시_입력!$J$21:$J$39,EI$5),DZ8&lt;SMALL(기준일시_입력!$N$21:$N$39,EI$5)),SMALL(기준일시_입력!$N$21:$N$39,EI$5)-DZ8,0)),0)</f>
        <v>0</v>
      </c>
      <c r="EJ8" s="15">
        <f>IFERROR(IF(AND(DZ8&lt;SMALL(기준일시_입력!$J$21:$J$39,EJ$5),EA8&gt;SMALL(기준일시_입력!$N$21:$N$39,EJ$5)),INDEX(기준일시_입력!$AJ$21:$AJ$39,EJ$5*2-1),IF(AND(DZ8&gt;=SMALL(기준일시_입력!$J$21:$J$39,EJ$5),DZ8&lt;SMALL(기준일시_입력!$N$21:$N$39,EJ$5)),SMALL(기준일시_입력!$N$21:$N$39,EJ$5)-DZ8,0)),0)</f>
        <v>0</v>
      </c>
      <c r="EK8" s="15">
        <f>IFERROR(IF(AND(DZ8&lt;SMALL(기준일시_입력!$J$21:$J$39,EK$5),EA8&gt;SMALL(기준일시_입력!$N$21:$N$39,EK$5)),INDEX(기준일시_입력!$AJ$21:$AJ$39,EK$5*2-1),IF(AND(DZ8&gt;=SMALL(기준일시_입력!$J$21:$J$39,EK$5),DZ8&lt;SMALL(기준일시_입력!$N$21:$N$39,EK$5)),SMALL(기준일시_입력!$N$21:$N$39,EK$5)-DZ8,0)),0)</f>
        <v>0</v>
      </c>
      <c r="EL8" s="6"/>
      <c r="EM8" s="180" t="str">
        <f t="shared" si="165"/>
        <v>3일</v>
      </c>
      <c r="EN8" s="180"/>
      <c r="EO8" s="5" t="str">
        <f t="shared" si="166"/>
        <v>수</v>
      </c>
      <c r="EP8" s="67" t="str">
        <f t="shared" si="159"/>
        <v/>
      </c>
      <c r="EQ8" s="184"/>
      <c r="ER8" s="184"/>
      <c r="ES8" s="184"/>
      <c r="ET8" s="184"/>
      <c r="EU8" s="184"/>
      <c r="EV8" s="184"/>
      <c r="EW8" s="176"/>
      <c r="EX8" s="177"/>
      <c r="EY8" s="129" t="str">
        <f>IF($B8="","",IF(AND(EO$3&lt;&gt;"",$B8-기준일시_입력!$AO$7&lt;=0,EQ8="",ET8="",EW8=""),"X",IF(EW8="연차","☆",IF(EW8="월차","★",IF(EW8="병가","♨",IF(EW8="출장","◎",IF(EW8="교육","■",IF(AND(EW8="",EQ8&lt;=기준일시_입력!$J$15,ET8&gt;=기준일시_입력!$N$15),"○",IF(AND(EW8="",EQ8&lt;&gt;"",EQ8&gt;기준일시_입력!$J$15),"▼",IF(AND(EW8="",ET8&lt;&gt;"",ET8&lt;기준일시_입력!$N$15),"△",""))))))))))</f>
        <v/>
      </c>
      <c r="EZ8" s="15">
        <f>IFERROR(IF(OR(EQ8="",ET8=""),0,IF(AND(FB8&lt;기준일시_입력!$J$17,FC8&gt;기준일시_입력!$N$17),기준일시_입력!$N$17-기준일시_입력!$J$17,IF(AND(FB8&gt;=기준일시_입력!$J$17,FC8&gt;기준일시_입력!$N$17),기준일시_입력!$N$17-FB8,IF(FC8&lt;기준일시_입력!$J$17,0,IF(AND(FB8&lt;기준일시_입력!$J$17,FC8&lt;=기준일시_입력!$N$17),FC8-기준일시_입력!$J$17,IF(AND(FB8&gt;=기준일시_입력!$J$17,FC8&lt;=기준일시_입력!$N$17),FC8-FB8,0)))))),0)</f>
        <v>0</v>
      </c>
      <c r="FA8" s="15">
        <f t="shared" ref="FA8:FA36" si="403">FC8-FB8-SUM(FD8:FM8)</f>
        <v>0</v>
      </c>
      <c r="FB8" s="15">
        <f>IF(OR(EQ8="",ET8=""),0,IF(EQ8&lt;기준일시_입력!$J$15,기준일시_입력!$J$15,EQ8))</f>
        <v>0</v>
      </c>
      <c r="FC8" s="15">
        <f t="shared" si="168"/>
        <v>0</v>
      </c>
      <c r="FD8" s="15">
        <f>IFERROR(IF(AND(FB8&lt;SMALL(기준일시_입력!$J$21:$J$39,FD$5),FC8&gt;SMALL(기준일시_입력!$N$21:$N$39,FD$5)),INDEX(기준일시_입력!$AJ$21:$AJ$39,FD$5*2-1),IF(AND(FB8&gt;=SMALL(기준일시_입력!$J$21:$J$39,FD$5),FB8&lt;SMALL(기준일시_입력!$N$21:$N$39,FD$5)),SMALL(기준일시_입력!$N$21:$N$39,FD$5)-FB8,0)),0)</f>
        <v>0</v>
      </c>
      <c r="FE8" s="15">
        <f>IFERROR(IF(AND(FB8&lt;SMALL(기준일시_입력!$J$21:$J$39,FE$5),FC8&gt;SMALL(기준일시_입력!$N$21:$N$39,FE$5)),INDEX(기준일시_입력!$AJ$21:$AJ$39,FE$5*2-1),IF(AND(FB8&gt;=SMALL(기준일시_입력!$J$21:$J$39,FE$5),FB8&lt;SMALL(기준일시_입력!$N$21:$N$39,FE$5)),SMALL(기준일시_입력!$N$21:$N$39,FE$5)-FB8,0)),0)</f>
        <v>0</v>
      </c>
      <c r="FF8" s="15">
        <f>IFERROR(IF(AND(FB8&lt;SMALL(기준일시_입력!$J$21:$J$39,FF$5),FC8&gt;SMALL(기준일시_입력!$N$21:$N$39,FF$5)),INDEX(기준일시_입력!$AJ$21:$AJ$39,FF$5*2-1),IF(AND(FB8&gt;=SMALL(기준일시_입력!$J$21:$J$39,FF$5),FB8&lt;SMALL(기준일시_입력!$N$21:$N$39,FF$5)),SMALL(기준일시_입력!$N$21:$N$39,FF$5)-FB8,0)),0)</f>
        <v>0</v>
      </c>
      <c r="FG8" s="15">
        <f>IFERROR(IF(AND(FB8&lt;SMALL(기준일시_입력!$J$21:$J$39,FG$5),FC8&gt;SMALL(기준일시_입력!$N$21:$N$39,FG$5)),INDEX(기준일시_입력!$AJ$21:$AJ$39,FG$5*2-1),IF(AND(FB8&gt;=SMALL(기준일시_입력!$J$21:$J$39,FG$5),FB8&lt;SMALL(기준일시_입력!$N$21:$N$39,FG$5)),SMALL(기준일시_입력!$N$21:$N$39,FG$5)-FB8,0)),0)</f>
        <v>0</v>
      </c>
      <c r="FH8" s="15">
        <f>IFERROR(IF(AND(FB8&lt;SMALL(기준일시_입력!$J$21:$J$39,FH$5),FC8&gt;SMALL(기준일시_입력!$N$21:$N$39,FH$5)),INDEX(기준일시_입력!$AJ$21:$AJ$39,FH$5*2-1),IF(AND(FB8&gt;=SMALL(기준일시_입력!$J$21:$J$39,FH$5),FB8&lt;SMALL(기준일시_입력!$N$21:$N$39,FH$5)),SMALL(기준일시_입력!$N$21:$N$39,FH$5)-FB8,0)),0)</f>
        <v>0</v>
      </c>
      <c r="FI8" s="15">
        <f>IFERROR(IF(AND(FB8&lt;SMALL(기준일시_입력!$J$21:$J$39,FI$5),FC8&gt;SMALL(기준일시_입력!$N$21:$N$39,FI$5)),INDEX(기준일시_입력!$AJ$21:$AJ$39,FI$5*2-1),IF(AND(FB8&gt;=SMALL(기준일시_입력!$J$21:$J$39,FI$5),FB8&lt;SMALL(기준일시_입력!$N$21:$N$39,FI$5)),SMALL(기준일시_입력!$N$21:$N$39,FI$5)-FB8,0)),0)</f>
        <v>0</v>
      </c>
      <c r="FJ8" s="15">
        <f>IFERROR(IF(AND(FB8&lt;SMALL(기준일시_입력!$J$21:$J$39,FJ$5),FC8&gt;SMALL(기준일시_입력!$N$21:$N$39,FJ$5)),INDEX(기준일시_입력!$AJ$21:$AJ$39,FJ$5*2-1),IF(AND(FB8&gt;=SMALL(기준일시_입력!$J$21:$J$39,FJ$5),FB8&lt;SMALL(기준일시_입력!$N$21:$N$39,FJ$5)),SMALL(기준일시_입력!$N$21:$N$39,FJ$5)-FB8,0)),0)</f>
        <v>0</v>
      </c>
      <c r="FK8" s="15">
        <f>IFERROR(IF(AND(FB8&lt;SMALL(기준일시_입력!$J$21:$J$39,FK$5),FC8&gt;SMALL(기준일시_입력!$N$21:$N$39,FK$5)),INDEX(기준일시_입력!$AJ$21:$AJ$39,FK$5*2-1),IF(AND(FB8&gt;=SMALL(기준일시_입력!$J$21:$J$39,FK$5),FB8&lt;SMALL(기준일시_입력!$N$21:$N$39,FK$5)),SMALL(기준일시_입력!$N$21:$N$39,FK$5)-FB8,0)),0)</f>
        <v>0</v>
      </c>
      <c r="FL8" s="15">
        <f>IFERROR(IF(AND(FB8&lt;SMALL(기준일시_입력!$J$21:$J$39,FL$5),FC8&gt;SMALL(기준일시_입력!$N$21:$N$39,FL$5)),INDEX(기준일시_입력!$AJ$21:$AJ$39,FL$5*2-1),IF(AND(FB8&gt;=SMALL(기준일시_입력!$J$21:$J$39,FL$5),FB8&lt;SMALL(기준일시_입력!$N$21:$N$39,FL$5)),SMALL(기준일시_입력!$N$21:$N$39,FL$5)-FB8,0)),0)</f>
        <v>0</v>
      </c>
      <c r="FM8" s="15">
        <f>IFERROR(IF(AND(FB8&lt;SMALL(기준일시_입력!$J$21:$J$39,FM$5),FC8&gt;SMALL(기준일시_입력!$N$21:$N$39,FM$5)),INDEX(기준일시_입력!$AJ$21:$AJ$39,FM$5*2-1),IF(AND(FB8&gt;=SMALL(기준일시_입력!$J$21:$J$39,FM$5),FB8&lt;SMALL(기준일시_입력!$N$21:$N$39,FM$5)),SMALL(기준일시_입력!$N$21:$N$39,FM$5)-FB8,0)),0)</f>
        <v>0</v>
      </c>
      <c r="FN8" s="6"/>
      <c r="FO8" s="180" t="str">
        <f t="shared" si="169"/>
        <v>3일</v>
      </c>
      <c r="FP8" s="180"/>
      <c r="FQ8" s="124" t="str">
        <f t="shared" si="170"/>
        <v>수</v>
      </c>
      <c r="FR8" s="133" t="str">
        <f t="shared" si="171"/>
        <v/>
      </c>
      <c r="FS8" s="184"/>
      <c r="FT8" s="184"/>
      <c r="FU8" s="184"/>
      <c r="FV8" s="184"/>
      <c r="FW8" s="184"/>
      <c r="FX8" s="184"/>
      <c r="FY8" s="176"/>
      <c r="FZ8" s="177"/>
      <c r="GA8" s="129" t="str">
        <f>IF($B8="","",IF(AND(FQ$3&lt;&gt;"",$B8-기준일시_입력!$AO$7&lt;=0,FS8="",FV8="",FY8=""),"X",IF(FY8="연차","☆",IF(FY8="월차","★",IF(FY8="병가","♨",IF(FY8="출장","◎",IF(FY8="교육","■",IF(AND(FY8="",FS8&lt;=기준일시_입력!$J$15,FV8&gt;=기준일시_입력!$N$15),"○",IF(AND(FY8="",FS8&lt;&gt;"",FS8&gt;기준일시_입력!$J$15),"▼",IF(AND(FY8="",FV8&lt;&gt;"",FV8&lt;기준일시_입력!$N$15),"△",""))))))))))</f>
        <v/>
      </c>
      <c r="GB8" s="128">
        <f>IFERROR(IF(OR(FS8="",FV8=""),0,IF(AND(GD8&lt;기준일시_입력!$J$17,GE8&gt;기준일시_입력!$N$17),기준일시_입력!$N$17-기준일시_입력!$J$17,IF(AND(GD8&gt;=기준일시_입력!$J$17,GE8&gt;기준일시_입력!$N$17),기준일시_입력!$N$17-GD8,IF(GE8&lt;기준일시_입력!$J$17,0,IF(AND(GD8&lt;기준일시_입력!$J$17,GE8&lt;=기준일시_입력!$N$17),GE8-기준일시_입력!$J$17,IF(AND(GD8&gt;=기준일시_입력!$J$17,GE8&lt;=기준일시_입력!$N$17),GE8-GD8,0)))))),0)</f>
        <v>0</v>
      </c>
      <c r="GC8" s="128">
        <f t="shared" si="172"/>
        <v>0</v>
      </c>
      <c r="GD8" s="128">
        <f>IF(OR(FS8="",FV8=""),0,IF(FS8&lt;기준일시_입력!$J$15,기준일시_입력!$J$15,FS8))</f>
        <v>0</v>
      </c>
      <c r="GE8" s="128">
        <f t="shared" si="173"/>
        <v>0</v>
      </c>
      <c r="GF8" s="128">
        <f>IFERROR(IF(AND(GD8&lt;SMALL(기준일시_입력!$J$21:$J$39,GF$5),GE8&gt;SMALL(기준일시_입력!$N$21:$N$39,GF$5)),INDEX(기준일시_입력!$AJ$21:$AJ$39,GF$5*2-1),IF(AND(GD8&gt;=SMALL(기준일시_입력!$J$21:$J$39,GF$5),GD8&lt;SMALL(기준일시_입력!$N$21:$N$39,GF$5)),SMALL(기준일시_입력!$N$21:$N$39,GF$5)-GD8,0)),0)</f>
        <v>0</v>
      </c>
      <c r="GG8" s="128">
        <f>IFERROR(IF(AND(GD8&lt;SMALL(기준일시_입력!$J$21:$J$39,GG$5),GE8&gt;SMALL(기준일시_입력!$N$21:$N$39,GG$5)),INDEX(기준일시_입력!$AJ$21:$AJ$39,GG$5*2-1),IF(AND(GD8&gt;=SMALL(기준일시_입력!$J$21:$J$39,GG$5),GD8&lt;SMALL(기준일시_입력!$N$21:$N$39,GG$5)),SMALL(기준일시_입력!$N$21:$N$39,GG$5)-GD8,0)),0)</f>
        <v>0</v>
      </c>
      <c r="GH8" s="128">
        <f>IFERROR(IF(AND(GD8&lt;SMALL(기준일시_입력!$J$21:$J$39,GH$5),GE8&gt;SMALL(기준일시_입력!$N$21:$N$39,GH$5)),INDEX(기준일시_입력!$AJ$21:$AJ$39,GH$5*2-1),IF(AND(GD8&gt;=SMALL(기준일시_입력!$J$21:$J$39,GH$5),GD8&lt;SMALL(기준일시_입력!$N$21:$N$39,GH$5)),SMALL(기준일시_입력!$N$21:$N$39,GH$5)-GD8,0)),0)</f>
        <v>0</v>
      </c>
      <c r="GI8" s="128">
        <f>IFERROR(IF(AND(GD8&lt;SMALL(기준일시_입력!$J$21:$J$39,GI$5),GE8&gt;SMALL(기준일시_입력!$N$21:$N$39,GI$5)),INDEX(기준일시_입력!$AJ$21:$AJ$39,GI$5*2-1),IF(AND(GD8&gt;=SMALL(기준일시_입력!$J$21:$J$39,GI$5),GD8&lt;SMALL(기준일시_입력!$N$21:$N$39,GI$5)),SMALL(기준일시_입력!$N$21:$N$39,GI$5)-GD8,0)),0)</f>
        <v>0</v>
      </c>
      <c r="GJ8" s="128">
        <f>IFERROR(IF(AND(GD8&lt;SMALL(기준일시_입력!$J$21:$J$39,GJ$5),GE8&gt;SMALL(기준일시_입력!$N$21:$N$39,GJ$5)),INDEX(기준일시_입력!$AJ$21:$AJ$39,GJ$5*2-1),IF(AND(GD8&gt;=SMALL(기준일시_입력!$J$21:$J$39,GJ$5),GD8&lt;SMALL(기준일시_입력!$N$21:$N$39,GJ$5)),SMALL(기준일시_입력!$N$21:$N$39,GJ$5)-GD8,0)),0)</f>
        <v>0</v>
      </c>
      <c r="GK8" s="128">
        <f>IFERROR(IF(AND(GD8&lt;SMALL(기준일시_입력!$J$21:$J$39,GK$5),GE8&gt;SMALL(기준일시_입력!$N$21:$N$39,GK$5)),INDEX(기준일시_입력!$AJ$21:$AJ$39,GK$5*2-1),IF(AND(GD8&gt;=SMALL(기준일시_입력!$J$21:$J$39,GK$5),GD8&lt;SMALL(기준일시_입력!$N$21:$N$39,GK$5)),SMALL(기준일시_입력!$N$21:$N$39,GK$5)-GD8,0)),0)</f>
        <v>0</v>
      </c>
      <c r="GL8" s="128">
        <f>IFERROR(IF(AND(GD8&lt;SMALL(기준일시_입력!$J$21:$J$39,GL$5),GE8&gt;SMALL(기준일시_입력!$N$21:$N$39,GL$5)),INDEX(기준일시_입력!$AJ$21:$AJ$39,GL$5*2-1),IF(AND(GD8&gt;=SMALL(기준일시_입력!$J$21:$J$39,GL$5),GD8&lt;SMALL(기준일시_입력!$N$21:$N$39,GL$5)),SMALL(기준일시_입력!$N$21:$N$39,GL$5)-GD8,0)),0)</f>
        <v>0</v>
      </c>
      <c r="GM8" s="128">
        <f>IFERROR(IF(AND(GD8&lt;SMALL(기준일시_입력!$J$21:$J$39,GM$5),GE8&gt;SMALL(기준일시_입력!$N$21:$N$39,GM$5)),INDEX(기준일시_입력!$AJ$21:$AJ$39,GM$5*2-1),IF(AND(GD8&gt;=SMALL(기준일시_입력!$J$21:$J$39,GM$5),GD8&lt;SMALL(기준일시_입력!$N$21:$N$39,GM$5)),SMALL(기준일시_입력!$N$21:$N$39,GM$5)-GD8,0)),0)</f>
        <v>0</v>
      </c>
      <c r="GN8" s="128">
        <f>IFERROR(IF(AND(GD8&lt;SMALL(기준일시_입력!$J$21:$J$39,GN$5),GE8&gt;SMALL(기준일시_입력!$N$21:$N$39,GN$5)),INDEX(기준일시_입력!$AJ$21:$AJ$39,GN$5*2-1),IF(AND(GD8&gt;=SMALL(기준일시_입력!$J$21:$J$39,GN$5),GD8&lt;SMALL(기준일시_입력!$N$21:$N$39,GN$5)),SMALL(기준일시_입력!$N$21:$N$39,GN$5)-GD8,0)),0)</f>
        <v>0</v>
      </c>
      <c r="GO8" s="128">
        <f>IFERROR(IF(AND(GD8&lt;SMALL(기준일시_입력!$J$21:$J$39,GO$5),GE8&gt;SMALL(기준일시_입력!$N$21:$N$39,GO$5)),INDEX(기준일시_입력!$AJ$21:$AJ$39,GO$5*2-1),IF(AND(GD8&gt;=SMALL(기준일시_입력!$J$21:$J$39,GO$5),GD8&lt;SMALL(기준일시_입력!$N$21:$N$39,GO$5)),SMALL(기준일시_입력!$N$21:$N$39,GO$5)-GD8,0)),0)</f>
        <v>0</v>
      </c>
      <c r="GP8" s="125"/>
      <c r="GQ8" s="180" t="str">
        <f t="shared" si="174"/>
        <v>3일</v>
      </c>
      <c r="GR8" s="180"/>
      <c r="GS8" s="124" t="str">
        <f t="shared" si="175"/>
        <v>수</v>
      </c>
      <c r="GT8" s="133" t="str">
        <f t="shared" si="171"/>
        <v/>
      </c>
      <c r="GU8" s="184"/>
      <c r="GV8" s="184"/>
      <c r="GW8" s="184"/>
      <c r="GX8" s="184"/>
      <c r="GY8" s="184"/>
      <c r="GZ8" s="184"/>
      <c r="HA8" s="176"/>
      <c r="HB8" s="177"/>
      <c r="HC8" s="129" t="str">
        <f>IF($B8="","",IF(AND(GS$3&lt;&gt;"",$B8-기준일시_입력!$AO$7&lt;=0,GU8="",GX8="",HA8=""),"X",IF(HA8="연차","☆",IF(HA8="월차","★",IF(HA8="병가","♨",IF(HA8="출장","◎",IF(HA8="교육","■",IF(AND(HA8="",GU8&lt;=기준일시_입력!$J$15,GX8&gt;=기준일시_입력!$N$15),"○",IF(AND(HA8="",GU8&lt;&gt;"",GU8&gt;기준일시_입력!$J$15),"▼",IF(AND(HA8="",GX8&lt;&gt;"",GX8&lt;기준일시_입력!$N$15),"△",""))))))))))</f>
        <v/>
      </c>
      <c r="HD8" s="128">
        <f>IFERROR(IF(OR(GU8="",GX8=""),0,IF(AND(HF8&lt;기준일시_입력!$J$17,HG8&gt;기준일시_입력!$N$17),기준일시_입력!$N$17-기준일시_입력!$J$17,IF(AND(HF8&gt;=기준일시_입력!$J$17,HG8&gt;기준일시_입력!$N$17),기준일시_입력!$N$17-HF8,IF(HG8&lt;기준일시_입력!$J$17,0,IF(AND(HF8&lt;기준일시_입력!$J$17,HG8&lt;=기준일시_입력!$N$17),HG8-기준일시_입력!$J$17,IF(AND(HF8&gt;=기준일시_입력!$J$17,HG8&lt;=기준일시_입력!$N$17),HG8-HF8,0)))))),0)</f>
        <v>0</v>
      </c>
      <c r="HE8" s="128">
        <f t="shared" si="177"/>
        <v>0</v>
      </c>
      <c r="HF8" s="128">
        <f>IF(OR(GU8="",GX8=""),0,IF(GU8&lt;기준일시_입력!$J$15,기준일시_입력!$J$15,GU8))</f>
        <v>0</v>
      </c>
      <c r="HG8" s="128">
        <f t="shared" si="178"/>
        <v>0</v>
      </c>
      <c r="HH8" s="128">
        <f>IFERROR(IF(AND(HF8&lt;SMALL(기준일시_입력!$J$21:$J$39,HH$5),HG8&gt;SMALL(기준일시_입력!$N$21:$N$39,HH$5)),INDEX(기준일시_입력!$AJ$21:$AJ$39,HH$5*2-1),IF(AND(HF8&gt;=SMALL(기준일시_입력!$J$21:$J$39,HH$5),HF8&lt;SMALL(기준일시_입력!$N$21:$N$39,HH$5)),SMALL(기준일시_입력!$N$21:$N$39,HH$5)-HF8,0)),0)</f>
        <v>0</v>
      </c>
      <c r="HI8" s="128">
        <f>IFERROR(IF(AND(HF8&lt;SMALL(기준일시_입력!$J$21:$J$39,HI$5),HG8&gt;SMALL(기준일시_입력!$N$21:$N$39,HI$5)),INDEX(기준일시_입력!$AJ$21:$AJ$39,HI$5*2-1),IF(AND(HF8&gt;=SMALL(기준일시_입력!$J$21:$J$39,HI$5),HF8&lt;SMALL(기준일시_입력!$N$21:$N$39,HI$5)),SMALL(기준일시_입력!$N$21:$N$39,HI$5)-HF8,0)),0)</f>
        <v>0</v>
      </c>
      <c r="HJ8" s="128">
        <f>IFERROR(IF(AND(HF8&lt;SMALL(기준일시_입력!$J$21:$J$39,HJ$5),HG8&gt;SMALL(기준일시_입력!$N$21:$N$39,HJ$5)),INDEX(기준일시_입력!$AJ$21:$AJ$39,HJ$5*2-1),IF(AND(HF8&gt;=SMALL(기준일시_입력!$J$21:$J$39,HJ$5),HF8&lt;SMALL(기준일시_입력!$N$21:$N$39,HJ$5)),SMALL(기준일시_입력!$N$21:$N$39,HJ$5)-HF8,0)),0)</f>
        <v>0</v>
      </c>
      <c r="HK8" s="128">
        <f>IFERROR(IF(AND(HF8&lt;SMALL(기준일시_입력!$J$21:$J$39,HK$5),HG8&gt;SMALL(기준일시_입력!$N$21:$N$39,HK$5)),INDEX(기준일시_입력!$AJ$21:$AJ$39,HK$5*2-1),IF(AND(HF8&gt;=SMALL(기준일시_입력!$J$21:$J$39,HK$5),HF8&lt;SMALL(기준일시_입력!$N$21:$N$39,HK$5)),SMALL(기준일시_입력!$N$21:$N$39,HK$5)-HF8,0)),0)</f>
        <v>0</v>
      </c>
      <c r="HL8" s="128">
        <f>IFERROR(IF(AND(HF8&lt;SMALL(기준일시_입력!$J$21:$J$39,HL$5),HG8&gt;SMALL(기준일시_입력!$N$21:$N$39,HL$5)),INDEX(기준일시_입력!$AJ$21:$AJ$39,HL$5*2-1),IF(AND(HF8&gt;=SMALL(기준일시_입력!$J$21:$J$39,HL$5),HF8&lt;SMALL(기준일시_입력!$N$21:$N$39,HL$5)),SMALL(기준일시_입력!$N$21:$N$39,HL$5)-HF8,0)),0)</f>
        <v>0</v>
      </c>
      <c r="HM8" s="128">
        <f>IFERROR(IF(AND(HF8&lt;SMALL(기준일시_입력!$J$21:$J$39,HM$5),HG8&gt;SMALL(기준일시_입력!$N$21:$N$39,HM$5)),INDEX(기준일시_입력!$AJ$21:$AJ$39,HM$5*2-1),IF(AND(HF8&gt;=SMALL(기준일시_입력!$J$21:$J$39,HM$5),HF8&lt;SMALL(기준일시_입력!$N$21:$N$39,HM$5)),SMALL(기준일시_입력!$N$21:$N$39,HM$5)-HF8,0)),0)</f>
        <v>0</v>
      </c>
      <c r="HN8" s="128">
        <f>IFERROR(IF(AND(HF8&lt;SMALL(기준일시_입력!$J$21:$J$39,HN$5),HG8&gt;SMALL(기준일시_입력!$N$21:$N$39,HN$5)),INDEX(기준일시_입력!$AJ$21:$AJ$39,HN$5*2-1),IF(AND(HF8&gt;=SMALL(기준일시_입력!$J$21:$J$39,HN$5),HF8&lt;SMALL(기준일시_입력!$N$21:$N$39,HN$5)),SMALL(기준일시_입력!$N$21:$N$39,HN$5)-HF8,0)),0)</f>
        <v>0</v>
      </c>
      <c r="HO8" s="128">
        <f>IFERROR(IF(AND(HF8&lt;SMALL(기준일시_입력!$J$21:$J$39,HO$5),HG8&gt;SMALL(기준일시_입력!$N$21:$N$39,HO$5)),INDEX(기준일시_입력!$AJ$21:$AJ$39,HO$5*2-1),IF(AND(HF8&gt;=SMALL(기준일시_입력!$J$21:$J$39,HO$5),HF8&lt;SMALL(기준일시_입력!$N$21:$N$39,HO$5)),SMALL(기준일시_입력!$N$21:$N$39,HO$5)-HF8,0)),0)</f>
        <v>0</v>
      </c>
      <c r="HP8" s="128">
        <f>IFERROR(IF(AND(HF8&lt;SMALL(기준일시_입력!$J$21:$J$39,HP$5),HG8&gt;SMALL(기준일시_입력!$N$21:$N$39,HP$5)),INDEX(기준일시_입력!$AJ$21:$AJ$39,HP$5*2-1),IF(AND(HF8&gt;=SMALL(기준일시_입력!$J$21:$J$39,HP$5),HF8&lt;SMALL(기준일시_입력!$N$21:$N$39,HP$5)),SMALL(기준일시_입력!$N$21:$N$39,HP$5)-HF8,0)),0)</f>
        <v>0</v>
      </c>
      <c r="HQ8" s="128">
        <f>IFERROR(IF(AND(HF8&lt;SMALL(기준일시_입력!$J$21:$J$39,HQ$5),HG8&gt;SMALL(기준일시_입력!$N$21:$N$39,HQ$5)),INDEX(기준일시_입력!$AJ$21:$AJ$39,HQ$5*2-1),IF(AND(HF8&gt;=SMALL(기준일시_입력!$J$21:$J$39,HQ$5),HF8&lt;SMALL(기준일시_입력!$N$21:$N$39,HQ$5)),SMALL(기준일시_입력!$N$21:$N$39,HQ$5)-HF8,0)),0)</f>
        <v>0</v>
      </c>
      <c r="HR8" s="125"/>
      <c r="HS8" s="180" t="str">
        <f t="shared" si="179"/>
        <v>3일</v>
      </c>
      <c r="HT8" s="180"/>
      <c r="HU8" s="124" t="str">
        <f t="shared" si="180"/>
        <v>수</v>
      </c>
      <c r="HV8" s="133" t="str">
        <f t="shared" si="171"/>
        <v/>
      </c>
      <c r="HW8" s="184"/>
      <c r="HX8" s="184"/>
      <c r="HY8" s="184"/>
      <c r="HZ8" s="184"/>
      <c r="IA8" s="184"/>
      <c r="IB8" s="184"/>
      <c r="IC8" s="176"/>
      <c r="ID8" s="177"/>
      <c r="IE8" s="129" t="str">
        <f>IF($B8="","",IF(AND(HU$3&lt;&gt;"",$B8-기준일시_입력!$AO$7&lt;=0,HW8="",HZ8="",IC8=""),"X",IF(IC8="연차","☆",IF(IC8="월차","★",IF(IC8="병가","♨",IF(IC8="출장","◎",IF(IC8="교육","■",IF(AND(IC8="",HW8&lt;=기준일시_입력!$J$15,HZ8&gt;=기준일시_입력!$N$15),"○",IF(AND(IC8="",HW8&lt;&gt;"",HW8&gt;기준일시_입력!$J$15),"▼",IF(AND(IC8="",HZ8&lt;&gt;"",HZ8&lt;기준일시_입력!$N$15),"△",""))))))))))</f>
        <v/>
      </c>
      <c r="IF8" s="128">
        <f>IFERROR(IF(OR(HW8="",HZ8=""),0,IF(AND(IH8&lt;기준일시_입력!$J$17,II8&gt;기준일시_입력!$N$17),기준일시_입력!$N$17-기준일시_입력!$J$17,IF(AND(IH8&gt;=기준일시_입력!$J$17,II8&gt;기준일시_입력!$N$17),기준일시_입력!$N$17-IH8,IF(II8&lt;기준일시_입력!$J$17,0,IF(AND(IH8&lt;기준일시_입력!$J$17,II8&lt;=기준일시_입력!$N$17),II8-기준일시_입력!$J$17,IF(AND(IH8&gt;=기준일시_입력!$J$17,II8&lt;=기준일시_입력!$N$17),II8-IH8,0)))))),0)</f>
        <v>0</v>
      </c>
      <c r="IG8" s="128">
        <f t="shared" si="182"/>
        <v>0</v>
      </c>
      <c r="IH8" s="128">
        <f>IF(OR(HW8="",HZ8=""),0,IF(HW8&lt;기준일시_입력!$J$15,기준일시_입력!$J$15,HW8))</f>
        <v>0</v>
      </c>
      <c r="II8" s="128">
        <f t="shared" si="183"/>
        <v>0</v>
      </c>
      <c r="IJ8" s="128">
        <f>IFERROR(IF(AND(IH8&lt;SMALL(기준일시_입력!$J$21:$J$39,IJ$5),II8&gt;SMALL(기준일시_입력!$N$21:$N$39,IJ$5)),INDEX(기준일시_입력!$AJ$21:$AJ$39,IJ$5*2-1),IF(AND(IH8&gt;=SMALL(기준일시_입력!$J$21:$J$39,IJ$5),IH8&lt;SMALL(기준일시_입력!$N$21:$N$39,IJ$5)),SMALL(기준일시_입력!$N$21:$N$39,IJ$5)-IH8,0)),0)</f>
        <v>0</v>
      </c>
      <c r="IK8" s="128">
        <f>IFERROR(IF(AND(IH8&lt;SMALL(기준일시_입력!$J$21:$J$39,IK$5),II8&gt;SMALL(기준일시_입력!$N$21:$N$39,IK$5)),INDEX(기준일시_입력!$AJ$21:$AJ$39,IK$5*2-1),IF(AND(IH8&gt;=SMALL(기준일시_입력!$J$21:$J$39,IK$5),IH8&lt;SMALL(기준일시_입력!$N$21:$N$39,IK$5)),SMALL(기준일시_입력!$N$21:$N$39,IK$5)-IH8,0)),0)</f>
        <v>0</v>
      </c>
      <c r="IL8" s="128">
        <f>IFERROR(IF(AND(IH8&lt;SMALL(기준일시_입력!$J$21:$J$39,IL$5),II8&gt;SMALL(기준일시_입력!$N$21:$N$39,IL$5)),INDEX(기준일시_입력!$AJ$21:$AJ$39,IL$5*2-1),IF(AND(IH8&gt;=SMALL(기준일시_입력!$J$21:$J$39,IL$5),IH8&lt;SMALL(기준일시_입력!$N$21:$N$39,IL$5)),SMALL(기준일시_입력!$N$21:$N$39,IL$5)-IH8,0)),0)</f>
        <v>0</v>
      </c>
      <c r="IM8" s="128">
        <f>IFERROR(IF(AND(IH8&lt;SMALL(기준일시_입력!$J$21:$J$39,IM$5),II8&gt;SMALL(기준일시_입력!$N$21:$N$39,IM$5)),INDEX(기준일시_입력!$AJ$21:$AJ$39,IM$5*2-1),IF(AND(IH8&gt;=SMALL(기준일시_입력!$J$21:$J$39,IM$5),IH8&lt;SMALL(기준일시_입력!$N$21:$N$39,IM$5)),SMALL(기준일시_입력!$N$21:$N$39,IM$5)-IH8,0)),0)</f>
        <v>0</v>
      </c>
      <c r="IN8" s="128">
        <f>IFERROR(IF(AND(IH8&lt;SMALL(기준일시_입력!$J$21:$J$39,IN$5),II8&gt;SMALL(기준일시_입력!$N$21:$N$39,IN$5)),INDEX(기준일시_입력!$AJ$21:$AJ$39,IN$5*2-1),IF(AND(IH8&gt;=SMALL(기준일시_입력!$J$21:$J$39,IN$5),IH8&lt;SMALL(기준일시_입력!$N$21:$N$39,IN$5)),SMALL(기준일시_입력!$N$21:$N$39,IN$5)-IH8,0)),0)</f>
        <v>0</v>
      </c>
      <c r="IO8" s="128">
        <f>IFERROR(IF(AND(IH8&lt;SMALL(기준일시_입력!$J$21:$J$39,IO$5),II8&gt;SMALL(기준일시_입력!$N$21:$N$39,IO$5)),INDEX(기준일시_입력!$AJ$21:$AJ$39,IO$5*2-1),IF(AND(IH8&gt;=SMALL(기준일시_입력!$J$21:$J$39,IO$5),IH8&lt;SMALL(기준일시_입력!$N$21:$N$39,IO$5)),SMALL(기준일시_입력!$N$21:$N$39,IO$5)-IH8,0)),0)</f>
        <v>0</v>
      </c>
      <c r="IP8" s="128">
        <f>IFERROR(IF(AND(IH8&lt;SMALL(기준일시_입력!$J$21:$J$39,IP$5),II8&gt;SMALL(기준일시_입력!$N$21:$N$39,IP$5)),INDEX(기준일시_입력!$AJ$21:$AJ$39,IP$5*2-1),IF(AND(IH8&gt;=SMALL(기준일시_입력!$J$21:$J$39,IP$5),IH8&lt;SMALL(기준일시_입력!$N$21:$N$39,IP$5)),SMALL(기준일시_입력!$N$21:$N$39,IP$5)-IH8,0)),0)</f>
        <v>0</v>
      </c>
      <c r="IQ8" s="128">
        <f>IFERROR(IF(AND(IH8&lt;SMALL(기준일시_입력!$J$21:$J$39,IQ$5),II8&gt;SMALL(기준일시_입력!$N$21:$N$39,IQ$5)),INDEX(기준일시_입력!$AJ$21:$AJ$39,IQ$5*2-1),IF(AND(IH8&gt;=SMALL(기준일시_입력!$J$21:$J$39,IQ$5),IH8&lt;SMALL(기준일시_입력!$N$21:$N$39,IQ$5)),SMALL(기준일시_입력!$N$21:$N$39,IQ$5)-IH8,0)),0)</f>
        <v>0</v>
      </c>
      <c r="IR8" s="128">
        <f>IFERROR(IF(AND(IH8&lt;SMALL(기준일시_입력!$J$21:$J$39,IR$5),II8&gt;SMALL(기준일시_입력!$N$21:$N$39,IR$5)),INDEX(기준일시_입력!$AJ$21:$AJ$39,IR$5*2-1),IF(AND(IH8&gt;=SMALL(기준일시_입력!$J$21:$J$39,IR$5),IH8&lt;SMALL(기준일시_입력!$N$21:$N$39,IR$5)),SMALL(기준일시_입력!$N$21:$N$39,IR$5)-IH8,0)),0)</f>
        <v>0</v>
      </c>
      <c r="IS8" s="128">
        <f>IFERROR(IF(AND(IH8&lt;SMALL(기준일시_입력!$J$21:$J$39,IS$5),II8&gt;SMALL(기준일시_입력!$N$21:$N$39,IS$5)),INDEX(기준일시_입력!$AJ$21:$AJ$39,IS$5*2-1),IF(AND(IH8&gt;=SMALL(기준일시_입력!$J$21:$J$39,IS$5),IH8&lt;SMALL(기준일시_입력!$N$21:$N$39,IS$5)),SMALL(기준일시_입력!$N$21:$N$39,IS$5)-IH8,0)),0)</f>
        <v>0</v>
      </c>
      <c r="IT8" s="125"/>
      <c r="IU8" s="180" t="str">
        <f t="shared" si="184"/>
        <v>3일</v>
      </c>
      <c r="IV8" s="180"/>
      <c r="IW8" s="124" t="str">
        <f t="shared" si="185"/>
        <v>수</v>
      </c>
      <c r="IX8" s="133" t="str">
        <f t="shared" si="186"/>
        <v/>
      </c>
      <c r="IY8" s="184"/>
      <c r="IZ8" s="184"/>
      <c r="JA8" s="184"/>
      <c r="JB8" s="184"/>
      <c r="JC8" s="184"/>
      <c r="JD8" s="184"/>
      <c r="JE8" s="176"/>
      <c r="JF8" s="177"/>
      <c r="JG8" s="129" t="str">
        <f>IF($B8="","",IF(AND(IW$3&lt;&gt;"",$B8-기준일시_입력!$AO$7&lt;=0,IY8="",JB8="",JE8=""),"X",IF(JE8="연차","☆",IF(JE8="월차","★",IF(JE8="병가","♨",IF(JE8="출장","◎",IF(JE8="교육","■",IF(AND(JE8="",IY8&lt;=기준일시_입력!$J$15,JB8&gt;=기준일시_입력!$N$15),"○",IF(AND(JE8="",IY8&lt;&gt;"",IY8&gt;기준일시_입력!$J$15),"▼",IF(AND(JE8="",JB8&lt;&gt;"",JB8&lt;기준일시_입력!$N$15),"△",""))))))))))</f>
        <v/>
      </c>
      <c r="JH8" s="128">
        <f>IFERROR(IF(OR(IY8="",JB8=""),0,IF(AND(JJ8&lt;기준일시_입력!$J$17,JK8&gt;기준일시_입력!$N$17),기준일시_입력!$N$17-기준일시_입력!$J$17,IF(AND(JJ8&gt;=기준일시_입력!$J$17,JK8&gt;기준일시_입력!$N$17),기준일시_입력!$N$17-JJ8,IF(JK8&lt;기준일시_입력!$J$17,0,IF(AND(JJ8&lt;기준일시_입력!$J$17,JK8&lt;=기준일시_입력!$N$17),JK8-기준일시_입력!$J$17,IF(AND(JJ8&gt;=기준일시_입력!$J$17,JK8&lt;=기준일시_입력!$N$17),JK8-JJ8,0)))))),0)</f>
        <v>0</v>
      </c>
      <c r="JI8" s="128">
        <f t="shared" si="187"/>
        <v>0</v>
      </c>
      <c r="JJ8" s="128">
        <f>IF(OR(IY8="",JB8=""),0,IF(IY8&lt;기준일시_입력!$J$15,기준일시_입력!$J$15,IY8))</f>
        <v>0</v>
      </c>
      <c r="JK8" s="128">
        <f t="shared" si="188"/>
        <v>0</v>
      </c>
      <c r="JL8" s="128">
        <f>IFERROR(IF(AND(JJ8&lt;SMALL(기준일시_입력!$J$21:$J$39,JL$5),JK8&gt;SMALL(기준일시_입력!$N$21:$N$39,JL$5)),INDEX(기준일시_입력!$AJ$21:$AJ$39,JL$5*2-1),IF(AND(JJ8&gt;=SMALL(기준일시_입력!$J$21:$J$39,JL$5),JJ8&lt;SMALL(기준일시_입력!$N$21:$N$39,JL$5)),SMALL(기준일시_입력!$N$21:$N$39,JL$5)-JJ8,0)),0)</f>
        <v>0</v>
      </c>
      <c r="JM8" s="128">
        <f>IFERROR(IF(AND(JJ8&lt;SMALL(기준일시_입력!$J$21:$J$39,JM$5),JK8&gt;SMALL(기준일시_입력!$N$21:$N$39,JM$5)),INDEX(기준일시_입력!$AJ$21:$AJ$39,JM$5*2-1),IF(AND(JJ8&gt;=SMALL(기준일시_입력!$J$21:$J$39,JM$5),JJ8&lt;SMALL(기준일시_입력!$N$21:$N$39,JM$5)),SMALL(기준일시_입력!$N$21:$N$39,JM$5)-JJ8,0)),0)</f>
        <v>0</v>
      </c>
      <c r="JN8" s="128">
        <f>IFERROR(IF(AND(JJ8&lt;SMALL(기준일시_입력!$J$21:$J$39,JN$5),JK8&gt;SMALL(기준일시_입력!$N$21:$N$39,JN$5)),INDEX(기준일시_입력!$AJ$21:$AJ$39,JN$5*2-1),IF(AND(JJ8&gt;=SMALL(기준일시_입력!$J$21:$J$39,JN$5),JJ8&lt;SMALL(기준일시_입력!$N$21:$N$39,JN$5)),SMALL(기준일시_입력!$N$21:$N$39,JN$5)-JJ8,0)),0)</f>
        <v>0</v>
      </c>
      <c r="JO8" s="128">
        <f>IFERROR(IF(AND(JJ8&lt;SMALL(기준일시_입력!$J$21:$J$39,JO$5),JK8&gt;SMALL(기준일시_입력!$N$21:$N$39,JO$5)),INDEX(기준일시_입력!$AJ$21:$AJ$39,JO$5*2-1),IF(AND(JJ8&gt;=SMALL(기준일시_입력!$J$21:$J$39,JO$5),JJ8&lt;SMALL(기준일시_입력!$N$21:$N$39,JO$5)),SMALL(기준일시_입력!$N$21:$N$39,JO$5)-JJ8,0)),0)</f>
        <v>0</v>
      </c>
      <c r="JP8" s="128">
        <f>IFERROR(IF(AND(JJ8&lt;SMALL(기준일시_입력!$J$21:$J$39,JP$5),JK8&gt;SMALL(기준일시_입력!$N$21:$N$39,JP$5)),INDEX(기준일시_입력!$AJ$21:$AJ$39,JP$5*2-1),IF(AND(JJ8&gt;=SMALL(기준일시_입력!$J$21:$J$39,JP$5),JJ8&lt;SMALL(기준일시_입력!$N$21:$N$39,JP$5)),SMALL(기준일시_입력!$N$21:$N$39,JP$5)-JJ8,0)),0)</f>
        <v>0</v>
      </c>
      <c r="JQ8" s="128">
        <f>IFERROR(IF(AND(JJ8&lt;SMALL(기준일시_입력!$J$21:$J$39,JQ$5),JK8&gt;SMALL(기준일시_입력!$N$21:$N$39,JQ$5)),INDEX(기준일시_입력!$AJ$21:$AJ$39,JQ$5*2-1),IF(AND(JJ8&gt;=SMALL(기준일시_입력!$J$21:$J$39,JQ$5),JJ8&lt;SMALL(기준일시_입력!$N$21:$N$39,JQ$5)),SMALL(기준일시_입력!$N$21:$N$39,JQ$5)-JJ8,0)),0)</f>
        <v>0</v>
      </c>
      <c r="JR8" s="128">
        <f>IFERROR(IF(AND(JJ8&lt;SMALL(기준일시_입력!$J$21:$J$39,JR$5),JK8&gt;SMALL(기준일시_입력!$N$21:$N$39,JR$5)),INDEX(기준일시_입력!$AJ$21:$AJ$39,JR$5*2-1),IF(AND(JJ8&gt;=SMALL(기준일시_입력!$J$21:$J$39,JR$5),JJ8&lt;SMALL(기준일시_입력!$N$21:$N$39,JR$5)),SMALL(기준일시_입력!$N$21:$N$39,JR$5)-JJ8,0)),0)</f>
        <v>0</v>
      </c>
      <c r="JS8" s="128">
        <f>IFERROR(IF(AND(JJ8&lt;SMALL(기준일시_입력!$J$21:$J$39,JS$5),JK8&gt;SMALL(기준일시_입력!$N$21:$N$39,JS$5)),INDEX(기준일시_입력!$AJ$21:$AJ$39,JS$5*2-1),IF(AND(JJ8&gt;=SMALL(기준일시_입력!$J$21:$J$39,JS$5),JJ8&lt;SMALL(기준일시_입력!$N$21:$N$39,JS$5)),SMALL(기준일시_입력!$N$21:$N$39,JS$5)-JJ8,0)),0)</f>
        <v>0</v>
      </c>
      <c r="JT8" s="128">
        <f>IFERROR(IF(AND(JJ8&lt;SMALL(기준일시_입력!$J$21:$J$39,JT$5),JK8&gt;SMALL(기준일시_입력!$N$21:$N$39,JT$5)),INDEX(기준일시_입력!$AJ$21:$AJ$39,JT$5*2-1),IF(AND(JJ8&gt;=SMALL(기준일시_입력!$J$21:$J$39,JT$5),JJ8&lt;SMALL(기준일시_입력!$N$21:$N$39,JT$5)),SMALL(기준일시_입력!$N$21:$N$39,JT$5)-JJ8,0)),0)</f>
        <v>0</v>
      </c>
      <c r="JU8" s="128">
        <f>IFERROR(IF(AND(JJ8&lt;SMALL(기준일시_입력!$J$21:$J$39,JU$5),JK8&gt;SMALL(기준일시_입력!$N$21:$N$39,JU$5)),INDEX(기준일시_입력!$AJ$21:$AJ$39,JU$5*2-1),IF(AND(JJ8&gt;=SMALL(기준일시_입력!$J$21:$J$39,JU$5),JJ8&lt;SMALL(기준일시_입력!$N$21:$N$39,JU$5)),SMALL(기준일시_입력!$N$21:$N$39,JU$5)-JJ8,0)),0)</f>
        <v>0</v>
      </c>
      <c r="JV8" s="125"/>
      <c r="JW8" s="180" t="str">
        <f t="shared" si="189"/>
        <v>3일</v>
      </c>
      <c r="JX8" s="180"/>
      <c r="JY8" s="124" t="str">
        <f t="shared" si="190"/>
        <v>수</v>
      </c>
      <c r="JZ8" s="133" t="str">
        <f t="shared" si="186"/>
        <v/>
      </c>
      <c r="KA8" s="184"/>
      <c r="KB8" s="184"/>
      <c r="KC8" s="184"/>
      <c r="KD8" s="184"/>
      <c r="KE8" s="184"/>
      <c r="KF8" s="184"/>
      <c r="KG8" s="176"/>
      <c r="KH8" s="177"/>
      <c r="KI8" s="129" t="str">
        <f>IF($B8="","",IF(AND(JY$3&lt;&gt;"",$B8-기준일시_입력!$AO$7&lt;=0,KA8="",KD8="",KG8=""),"X",IF(KG8="연차","☆",IF(KG8="월차","★",IF(KG8="병가","♨",IF(KG8="출장","◎",IF(KG8="교육","■",IF(AND(KG8="",KA8&lt;=기준일시_입력!$J$15,KD8&gt;=기준일시_입력!$N$15),"○",IF(AND(KG8="",KA8&lt;&gt;"",KA8&gt;기준일시_입력!$J$15),"▼",IF(AND(KG8="",KD8&lt;&gt;"",KD8&lt;기준일시_입력!$N$15),"△",""))))))))))</f>
        <v/>
      </c>
      <c r="KJ8" s="128">
        <f>IFERROR(IF(OR(KA8="",KD8=""),0,IF(AND(KL8&lt;기준일시_입력!$J$17,KM8&gt;기준일시_입력!$N$17),기준일시_입력!$N$17-기준일시_입력!$J$17,IF(AND(KL8&gt;=기준일시_입력!$J$17,KM8&gt;기준일시_입력!$N$17),기준일시_입력!$N$17-KL8,IF(KM8&lt;기준일시_입력!$J$17,0,IF(AND(KL8&lt;기준일시_입력!$J$17,KM8&lt;=기준일시_입력!$N$17),KM8-기준일시_입력!$J$17,IF(AND(KL8&gt;=기준일시_입력!$J$17,KM8&lt;=기준일시_입력!$N$17),KM8-KL8,0)))))),0)</f>
        <v>0</v>
      </c>
      <c r="KK8" s="128">
        <f t="shared" si="192"/>
        <v>0</v>
      </c>
      <c r="KL8" s="128">
        <f>IF(OR(KA8="",KD8=""),0,IF(KA8&lt;기준일시_입력!$J$15,기준일시_입력!$J$15,KA8))</f>
        <v>0</v>
      </c>
      <c r="KM8" s="128">
        <f t="shared" si="193"/>
        <v>0</v>
      </c>
      <c r="KN8" s="128">
        <f>IFERROR(IF(AND(KL8&lt;SMALL(기준일시_입력!$J$21:$J$39,KN$5),KM8&gt;SMALL(기준일시_입력!$N$21:$N$39,KN$5)),INDEX(기준일시_입력!$AJ$21:$AJ$39,KN$5*2-1),IF(AND(KL8&gt;=SMALL(기준일시_입력!$J$21:$J$39,KN$5),KL8&lt;SMALL(기준일시_입력!$N$21:$N$39,KN$5)),SMALL(기준일시_입력!$N$21:$N$39,KN$5)-KL8,0)),0)</f>
        <v>0</v>
      </c>
      <c r="KO8" s="128">
        <f>IFERROR(IF(AND(KL8&lt;SMALL(기준일시_입력!$J$21:$J$39,KO$5),KM8&gt;SMALL(기준일시_입력!$N$21:$N$39,KO$5)),INDEX(기준일시_입력!$AJ$21:$AJ$39,KO$5*2-1),IF(AND(KL8&gt;=SMALL(기준일시_입력!$J$21:$J$39,KO$5),KL8&lt;SMALL(기준일시_입력!$N$21:$N$39,KO$5)),SMALL(기준일시_입력!$N$21:$N$39,KO$5)-KL8,0)),0)</f>
        <v>0</v>
      </c>
      <c r="KP8" s="128">
        <f>IFERROR(IF(AND(KL8&lt;SMALL(기준일시_입력!$J$21:$J$39,KP$5),KM8&gt;SMALL(기준일시_입력!$N$21:$N$39,KP$5)),INDEX(기준일시_입력!$AJ$21:$AJ$39,KP$5*2-1),IF(AND(KL8&gt;=SMALL(기준일시_입력!$J$21:$J$39,KP$5),KL8&lt;SMALL(기준일시_입력!$N$21:$N$39,KP$5)),SMALL(기준일시_입력!$N$21:$N$39,KP$5)-KL8,0)),0)</f>
        <v>0</v>
      </c>
      <c r="KQ8" s="128">
        <f>IFERROR(IF(AND(KL8&lt;SMALL(기준일시_입력!$J$21:$J$39,KQ$5),KM8&gt;SMALL(기준일시_입력!$N$21:$N$39,KQ$5)),INDEX(기준일시_입력!$AJ$21:$AJ$39,KQ$5*2-1),IF(AND(KL8&gt;=SMALL(기준일시_입력!$J$21:$J$39,KQ$5),KL8&lt;SMALL(기준일시_입력!$N$21:$N$39,KQ$5)),SMALL(기준일시_입력!$N$21:$N$39,KQ$5)-KL8,0)),0)</f>
        <v>0</v>
      </c>
      <c r="KR8" s="128">
        <f>IFERROR(IF(AND(KL8&lt;SMALL(기준일시_입력!$J$21:$J$39,KR$5),KM8&gt;SMALL(기준일시_입력!$N$21:$N$39,KR$5)),INDEX(기준일시_입력!$AJ$21:$AJ$39,KR$5*2-1),IF(AND(KL8&gt;=SMALL(기준일시_입력!$J$21:$J$39,KR$5),KL8&lt;SMALL(기준일시_입력!$N$21:$N$39,KR$5)),SMALL(기준일시_입력!$N$21:$N$39,KR$5)-KL8,0)),0)</f>
        <v>0</v>
      </c>
      <c r="KS8" s="128">
        <f>IFERROR(IF(AND(KL8&lt;SMALL(기준일시_입력!$J$21:$J$39,KS$5),KM8&gt;SMALL(기준일시_입력!$N$21:$N$39,KS$5)),INDEX(기준일시_입력!$AJ$21:$AJ$39,KS$5*2-1),IF(AND(KL8&gt;=SMALL(기준일시_입력!$J$21:$J$39,KS$5),KL8&lt;SMALL(기준일시_입력!$N$21:$N$39,KS$5)),SMALL(기준일시_입력!$N$21:$N$39,KS$5)-KL8,0)),0)</f>
        <v>0</v>
      </c>
      <c r="KT8" s="128">
        <f>IFERROR(IF(AND(KL8&lt;SMALL(기준일시_입력!$J$21:$J$39,KT$5),KM8&gt;SMALL(기준일시_입력!$N$21:$N$39,KT$5)),INDEX(기준일시_입력!$AJ$21:$AJ$39,KT$5*2-1),IF(AND(KL8&gt;=SMALL(기준일시_입력!$J$21:$J$39,KT$5),KL8&lt;SMALL(기준일시_입력!$N$21:$N$39,KT$5)),SMALL(기준일시_입력!$N$21:$N$39,KT$5)-KL8,0)),0)</f>
        <v>0</v>
      </c>
      <c r="KU8" s="128">
        <f>IFERROR(IF(AND(KL8&lt;SMALL(기준일시_입력!$J$21:$J$39,KU$5),KM8&gt;SMALL(기준일시_입력!$N$21:$N$39,KU$5)),INDEX(기준일시_입력!$AJ$21:$AJ$39,KU$5*2-1),IF(AND(KL8&gt;=SMALL(기준일시_입력!$J$21:$J$39,KU$5),KL8&lt;SMALL(기준일시_입력!$N$21:$N$39,KU$5)),SMALL(기준일시_입력!$N$21:$N$39,KU$5)-KL8,0)),0)</f>
        <v>0</v>
      </c>
      <c r="KV8" s="128">
        <f>IFERROR(IF(AND(KL8&lt;SMALL(기준일시_입력!$J$21:$J$39,KV$5),KM8&gt;SMALL(기준일시_입력!$N$21:$N$39,KV$5)),INDEX(기준일시_입력!$AJ$21:$AJ$39,KV$5*2-1),IF(AND(KL8&gt;=SMALL(기준일시_입력!$J$21:$J$39,KV$5),KL8&lt;SMALL(기준일시_입력!$N$21:$N$39,KV$5)),SMALL(기준일시_입력!$N$21:$N$39,KV$5)-KL8,0)),0)</f>
        <v>0</v>
      </c>
      <c r="KW8" s="128">
        <f>IFERROR(IF(AND(KL8&lt;SMALL(기준일시_입력!$J$21:$J$39,KW$5),KM8&gt;SMALL(기준일시_입력!$N$21:$N$39,KW$5)),INDEX(기준일시_입력!$AJ$21:$AJ$39,KW$5*2-1),IF(AND(KL8&gt;=SMALL(기준일시_입력!$J$21:$J$39,KW$5),KL8&lt;SMALL(기준일시_입력!$N$21:$N$39,KW$5)),SMALL(기준일시_입력!$N$21:$N$39,KW$5)-KL8,0)),0)</f>
        <v>0</v>
      </c>
      <c r="KX8" s="125"/>
      <c r="KY8" s="180" t="str">
        <f t="shared" si="194"/>
        <v>3일</v>
      </c>
      <c r="KZ8" s="180"/>
      <c r="LA8" s="124" t="str">
        <f t="shared" si="195"/>
        <v>수</v>
      </c>
      <c r="LB8" s="133" t="str">
        <f t="shared" si="186"/>
        <v/>
      </c>
      <c r="LC8" s="184"/>
      <c r="LD8" s="184"/>
      <c r="LE8" s="184"/>
      <c r="LF8" s="184"/>
      <c r="LG8" s="184"/>
      <c r="LH8" s="184"/>
      <c r="LI8" s="176"/>
      <c r="LJ8" s="177"/>
      <c r="LK8" s="129" t="str">
        <f>IF($B8="","",IF(AND(LA$3&lt;&gt;"",$B8-기준일시_입력!$AO$7&lt;=0,LC8="",LF8="",LI8=""),"X",IF(LI8="연차","☆",IF(LI8="월차","★",IF(LI8="병가","♨",IF(LI8="출장","◎",IF(LI8="교육","■",IF(AND(LI8="",LC8&lt;=기준일시_입력!$J$15,LF8&gt;=기준일시_입력!$N$15),"○",IF(AND(LI8="",LC8&lt;&gt;"",LC8&gt;기준일시_입력!$J$15),"▼",IF(AND(LI8="",LF8&lt;&gt;"",LF8&lt;기준일시_입력!$N$15),"△",""))))))))))</f>
        <v/>
      </c>
      <c r="LL8" s="128">
        <f>IFERROR(IF(OR(LC8="",LF8=""),0,IF(AND(LN8&lt;기준일시_입력!$J$17,LO8&gt;기준일시_입력!$N$17),기준일시_입력!$N$17-기준일시_입력!$J$17,IF(AND(LN8&gt;=기준일시_입력!$J$17,LO8&gt;기준일시_입력!$N$17),기준일시_입력!$N$17-LN8,IF(LO8&lt;기준일시_입력!$J$17,0,IF(AND(LN8&lt;기준일시_입력!$J$17,LO8&lt;=기준일시_입력!$N$17),LO8-기준일시_입력!$J$17,IF(AND(LN8&gt;=기준일시_입력!$J$17,LO8&lt;=기준일시_입력!$N$17),LO8-LN8,0)))))),0)</f>
        <v>0</v>
      </c>
      <c r="LM8" s="128">
        <f t="shared" si="197"/>
        <v>0</v>
      </c>
      <c r="LN8" s="128">
        <f>IF(OR(LC8="",LF8=""),0,IF(LC8&lt;기준일시_입력!$J$15,기준일시_입력!$J$15,LC8))</f>
        <v>0</v>
      </c>
      <c r="LO8" s="128">
        <f t="shared" si="198"/>
        <v>0</v>
      </c>
      <c r="LP8" s="128">
        <f>IFERROR(IF(AND(LN8&lt;SMALL(기준일시_입력!$J$21:$J$39,LP$5),LO8&gt;SMALL(기준일시_입력!$N$21:$N$39,LP$5)),INDEX(기준일시_입력!$AJ$21:$AJ$39,LP$5*2-1),IF(AND(LN8&gt;=SMALL(기준일시_입력!$J$21:$J$39,LP$5),LN8&lt;SMALL(기준일시_입력!$N$21:$N$39,LP$5)),SMALL(기준일시_입력!$N$21:$N$39,LP$5)-LN8,0)),0)</f>
        <v>0</v>
      </c>
      <c r="LQ8" s="128">
        <f>IFERROR(IF(AND(LN8&lt;SMALL(기준일시_입력!$J$21:$J$39,LQ$5),LO8&gt;SMALL(기준일시_입력!$N$21:$N$39,LQ$5)),INDEX(기준일시_입력!$AJ$21:$AJ$39,LQ$5*2-1),IF(AND(LN8&gt;=SMALL(기준일시_입력!$J$21:$J$39,LQ$5),LN8&lt;SMALL(기준일시_입력!$N$21:$N$39,LQ$5)),SMALL(기준일시_입력!$N$21:$N$39,LQ$5)-LN8,0)),0)</f>
        <v>0</v>
      </c>
      <c r="LR8" s="128">
        <f>IFERROR(IF(AND(LN8&lt;SMALL(기준일시_입력!$J$21:$J$39,LR$5),LO8&gt;SMALL(기준일시_입력!$N$21:$N$39,LR$5)),INDEX(기준일시_입력!$AJ$21:$AJ$39,LR$5*2-1),IF(AND(LN8&gt;=SMALL(기준일시_입력!$J$21:$J$39,LR$5),LN8&lt;SMALL(기준일시_입력!$N$21:$N$39,LR$5)),SMALL(기준일시_입력!$N$21:$N$39,LR$5)-LN8,0)),0)</f>
        <v>0</v>
      </c>
      <c r="LS8" s="128">
        <f>IFERROR(IF(AND(LN8&lt;SMALL(기준일시_입력!$J$21:$J$39,LS$5),LO8&gt;SMALL(기준일시_입력!$N$21:$N$39,LS$5)),INDEX(기준일시_입력!$AJ$21:$AJ$39,LS$5*2-1),IF(AND(LN8&gt;=SMALL(기준일시_입력!$J$21:$J$39,LS$5),LN8&lt;SMALL(기준일시_입력!$N$21:$N$39,LS$5)),SMALL(기준일시_입력!$N$21:$N$39,LS$5)-LN8,0)),0)</f>
        <v>0</v>
      </c>
      <c r="LT8" s="128">
        <f>IFERROR(IF(AND(LN8&lt;SMALL(기준일시_입력!$J$21:$J$39,LT$5),LO8&gt;SMALL(기준일시_입력!$N$21:$N$39,LT$5)),INDEX(기준일시_입력!$AJ$21:$AJ$39,LT$5*2-1),IF(AND(LN8&gt;=SMALL(기준일시_입력!$J$21:$J$39,LT$5),LN8&lt;SMALL(기준일시_입력!$N$21:$N$39,LT$5)),SMALL(기준일시_입력!$N$21:$N$39,LT$5)-LN8,0)),0)</f>
        <v>0</v>
      </c>
      <c r="LU8" s="128">
        <f>IFERROR(IF(AND(LN8&lt;SMALL(기준일시_입력!$J$21:$J$39,LU$5),LO8&gt;SMALL(기준일시_입력!$N$21:$N$39,LU$5)),INDEX(기준일시_입력!$AJ$21:$AJ$39,LU$5*2-1),IF(AND(LN8&gt;=SMALL(기준일시_입력!$J$21:$J$39,LU$5),LN8&lt;SMALL(기준일시_입력!$N$21:$N$39,LU$5)),SMALL(기준일시_입력!$N$21:$N$39,LU$5)-LN8,0)),0)</f>
        <v>0</v>
      </c>
      <c r="LV8" s="128">
        <f>IFERROR(IF(AND(LN8&lt;SMALL(기준일시_입력!$J$21:$J$39,LV$5),LO8&gt;SMALL(기준일시_입력!$N$21:$N$39,LV$5)),INDEX(기준일시_입력!$AJ$21:$AJ$39,LV$5*2-1),IF(AND(LN8&gt;=SMALL(기준일시_입력!$J$21:$J$39,LV$5),LN8&lt;SMALL(기준일시_입력!$N$21:$N$39,LV$5)),SMALL(기준일시_입력!$N$21:$N$39,LV$5)-LN8,0)),0)</f>
        <v>0</v>
      </c>
      <c r="LW8" s="128">
        <f>IFERROR(IF(AND(LN8&lt;SMALL(기준일시_입력!$J$21:$J$39,LW$5),LO8&gt;SMALL(기준일시_입력!$N$21:$N$39,LW$5)),INDEX(기준일시_입력!$AJ$21:$AJ$39,LW$5*2-1),IF(AND(LN8&gt;=SMALL(기준일시_입력!$J$21:$J$39,LW$5),LN8&lt;SMALL(기준일시_입력!$N$21:$N$39,LW$5)),SMALL(기준일시_입력!$N$21:$N$39,LW$5)-LN8,0)),0)</f>
        <v>0</v>
      </c>
      <c r="LX8" s="128">
        <f>IFERROR(IF(AND(LN8&lt;SMALL(기준일시_입력!$J$21:$J$39,LX$5),LO8&gt;SMALL(기준일시_입력!$N$21:$N$39,LX$5)),INDEX(기준일시_입력!$AJ$21:$AJ$39,LX$5*2-1),IF(AND(LN8&gt;=SMALL(기준일시_입력!$J$21:$J$39,LX$5),LN8&lt;SMALL(기준일시_입력!$N$21:$N$39,LX$5)),SMALL(기준일시_입력!$N$21:$N$39,LX$5)-LN8,0)),0)</f>
        <v>0</v>
      </c>
      <c r="LY8" s="128">
        <f>IFERROR(IF(AND(LN8&lt;SMALL(기준일시_입력!$J$21:$J$39,LY$5),LO8&gt;SMALL(기준일시_입력!$N$21:$N$39,LY$5)),INDEX(기준일시_입력!$AJ$21:$AJ$39,LY$5*2-1),IF(AND(LN8&gt;=SMALL(기준일시_입력!$J$21:$J$39,LY$5),LN8&lt;SMALL(기준일시_입력!$N$21:$N$39,LY$5)),SMALL(기준일시_입력!$N$21:$N$39,LY$5)-LN8,0)),0)</f>
        <v>0</v>
      </c>
      <c r="LZ8" s="125"/>
      <c r="MA8" s="180" t="str">
        <f t="shared" si="199"/>
        <v>3일</v>
      </c>
      <c r="MB8" s="180"/>
      <c r="MC8" s="124" t="str">
        <f t="shared" si="200"/>
        <v>수</v>
      </c>
      <c r="MD8" s="133" t="str">
        <f t="shared" si="201"/>
        <v/>
      </c>
      <c r="ME8" s="184"/>
      <c r="MF8" s="184"/>
      <c r="MG8" s="184"/>
      <c r="MH8" s="184"/>
      <c r="MI8" s="184"/>
      <c r="MJ8" s="184"/>
      <c r="MK8" s="176"/>
      <c r="ML8" s="177"/>
      <c r="MM8" s="129" t="str">
        <f>IF($B8="","",IF(AND(MC$3&lt;&gt;"",$B8-기준일시_입력!$AO$7&lt;=0,ME8="",MH8="",MK8=""),"X",IF(MK8="연차","☆",IF(MK8="월차","★",IF(MK8="병가","♨",IF(MK8="출장","◎",IF(MK8="교육","■",IF(AND(MK8="",ME8&lt;=기준일시_입력!$J$15,MH8&gt;=기준일시_입력!$N$15),"○",IF(AND(MK8="",ME8&lt;&gt;"",ME8&gt;기준일시_입력!$J$15),"▼",IF(AND(MK8="",MH8&lt;&gt;"",MH8&lt;기준일시_입력!$N$15),"△",""))))))))))</f>
        <v/>
      </c>
      <c r="MN8" s="128">
        <f>IFERROR(IF(OR(ME8="",MH8=""),0,IF(AND(MP8&lt;기준일시_입력!$J$17,MQ8&gt;기준일시_입력!$N$17),기준일시_입력!$N$17-기준일시_입력!$J$17,IF(AND(MP8&gt;=기준일시_입력!$J$17,MQ8&gt;기준일시_입력!$N$17),기준일시_입력!$N$17-MP8,IF(MQ8&lt;기준일시_입력!$J$17,0,IF(AND(MP8&lt;기준일시_입력!$J$17,MQ8&lt;=기준일시_입력!$N$17),MQ8-기준일시_입력!$J$17,IF(AND(MP8&gt;=기준일시_입력!$J$17,MQ8&lt;=기준일시_입력!$N$17),MQ8-MP8,0)))))),0)</f>
        <v>0</v>
      </c>
      <c r="MO8" s="128">
        <f t="shared" si="202"/>
        <v>0</v>
      </c>
      <c r="MP8" s="128">
        <f>IF(OR(ME8="",MH8=""),0,IF(ME8&lt;기준일시_입력!$J$15,기준일시_입력!$J$15,ME8))</f>
        <v>0</v>
      </c>
      <c r="MQ8" s="128">
        <f t="shared" si="203"/>
        <v>0</v>
      </c>
      <c r="MR8" s="128">
        <f>IFERROR(IF(AND(MP8&lt;SMALL(기준일시_입력!$J$21:$J$39,MR$5),MQ8&gt;SMALL(기준일시_입력!$N$21:$N$39,MR$5)),INDEX(기준일시_입력!$AJ$21:$AJ$39,MR$5*2-1),IF(AND(MP8&gt;=SMALL(기준일시_입력!$J$21:$J$39,MR$5),MP8&lt;SMALL(기준일시_입력!$N$21:$N$39,MR$5)),SMALL(기준일시_입력!$N$21:$N$39,MR$5)-MP8,0)),0)</f>
        <v>0</v>
      </c>
      <c r="MS8" s="128">
        <f>IFERROR(IF(AND(MP8&lt;SMALL(기준일시_입력!$J$21:$J$39,MS$5),MQ8&gt;SMALL(기준일시_입력!$N$21:$N$39,MS$5)),INDEX(기준일시_입력!$AJ$21:$AJ$39,MS$5*2-1),IF(AND(MP8&gt;=SMALL(기준일시_입력!$J$21:$J$39,MS$5),MP8&lt;SMALL(기준일시_입력!$N$21:$N$39,MS$5)),SMALL(기준일시_입력!$N$21:$N$39,MS$5)-MP8,0)),0)</f>
        <v>0</v>
      </c>
      <c r="MT8" s="128">
        <f>IFERROR(IF(AND(MP8&lt;SMALL(기준일시_입력!$J$21:$J$39,MT$5),MQ8&gt;SMALL(기준일시_입력!$N$21:$N$39,MT$5)),INDEX(기준일시_입력!$AJ$21:$AJ$39,MT$5*2-1),IF(AND(MP8&gt;=SMALL(기준일시_입력!$J$21:$J$39,MT$5),MP8&lt;SMALL(기준일시_입력!$N$21:$N$39,MT$5)),SMALL(기준일시_입력!$N$21:$N$39,MT$5)-MP8,0)),0)</f>
        <v>0</v>
      </c>
      <c r="MU8" s="128">
        <f>IFERROR(IF(AND(MP8&lt;SMALL(기준일시_입력!$J$21:$J$39,MU$5),MQ8&gt;SMALL(기준일시_입력!$N$21:$N$39,MU$5)),INDEX(기준일시_입력!$AJ$21:$AJ$39,MU$5*2-1),IF(AND(MP8&gt;=SMALL(기준일시_입력!$J$21:$J$39,MU$5),MP8&lt;SMALL(기준일시_입력!$N$21:$N$39,MU$5)),SMALL(기준일시_입력!$N$21:$N$39,MU$5)-MP8,0)),0)</f>
        <v>0</v>
      </c>
      <c r="MV8" s="128">
        <f>IFERROR(IF(AND(MP8&lt;SMALL(기준일시_입력!$J$21:$J$39,MV$5),MQ8&gt;SMALL(기준일시_입력!$N$21:$N$39,MV$5)),INDEX(기준일시_입력!$AJ$21:$AJ$39,MV$5*2-1),IF(AND(MP8&gt;=SMALL(기준일시_입력!$J$21:$J$39,MV$5),MP8&lt;SMALL(기준일시_입력!$N$21:$N$39,MV$5)),SMALL(기준일시_입력!$N$21:$N$39,MV$5)-MP8,0)),0)</f>
        <v>0</v>
      </c>
      <c r="MW8" s="128">
        <f>IFERROR(IF(AND(MP8&lt;SMALL(기준일시_입력!$J$21:$J$39,MW$5),MQ8&gt;SMALL(기준일시_입력!$N$21:$N$39,MW$5)),INDEX(기준일시_입력!$AJ$21:$AJ$39,MW$5*2-1),IF(AND(MP8&gt;=SMALL(기준일시_입력!$J$21:$J$39,MW$5),MP8&lt;SMALL(기준일시_입력!$N$21:$N$39,MW$5)),SMALL(기준일시_입력!$N$21:$N$39,MW$5)-MP8,0)),0)</f>
        <v>0</v>
      </c>
      <c r="MX8" s="128">
        <f>IFERROR(IF(AND(MP8&lt;SMALL(기준일시_입력!$J$21:$J$39,MX$5),MQ8&gt;SMALL(기준일시_입력!$N$21:$N$39,MX$5)),INDEX(기준일시_입력!$AJ$21:$AJ$39,MX$5*2-1),IF(AND(MP8&gt;=SMALL(기준일시_입력!$J$21:$J$39,MX$5),MP8&lt;SMALL(기준일시_입력!$N$21:$N$39,MX$5)),SMALL(기준일시_입력!$N$21:$N$39,MX$5)-MP8,0)),0)</f>
        <v>0</v>
      </c>
      <c r="MY8" s="128">
        <f>IFERROR(IF(AND(MP8&lt;SMALL(기준일시_입력!$J$21:$J$39,MY$5),MQ8&gt;SMALL(기준일시_입력!$N$21:$N$39,MY$5)),INDEX(기준일시_입력!$AJ$21:$AJ$39,MY$5*2-1),IF(AND(MP8&gt;=SMALL(기준일시_입력!$J$21:$J$39,MY$5),MP8&lt;SMALL(기준일시_입력!$N$21:$N$39,MY$5)),SMALL(기준일시_입력!$N$21:$N$39,MY$5)-MP8,0)),0)</f>
        <v>0</v>
      </c>
      <c r="MZ8" s="128">
        <f>IFERROR(IF(AND(MP8&lt;SMALL(기준일시_입력!$J$21:$J$39,MZ$5),MQ8&gt;SMALL(기준일시_입력!$N$21:$N$39,MZ$5)),INDEX(기준일시_입력!$AJ$21:$AJ$39,MZ$5*2-1),IF(AND(MP8&gt;=SMALL(기준일시_입력!$J$21:$J$39,MZ$5),MP8&lt;SMALL(기준일시_입력!$N$21:$N$39,MZ$5)),SMALL(기준일시_입력!$N$21:$N$39,MZ$5)-MP8,0)),0)</f>
        <v>0</v>
      </c>
      <c r="NA8" s="128">
        <f>IFERROR(IF(AND(MP8&lt;SMALL(기준일시_입력!$J$21:$J$39,NA$5),MQ8&gt;SMALL(기준일시_입력!$N$21:$N$39,NA$5)),INDEX(기준일시_입력!$AJ$21:$AJ$39,NA$5*2-1),IF(AND(MP8&gt;=SMALL(기준일시_입력!$J$21:$J$39,NA$5),MP8&lt;SMALL(기준일시_입력!$N$21:$N$39,NA$5)),SMALL(기준일시_입력!$N$21:$N$39,NA$5)-MP8,0)),0)</f>
        <v>0</v>
      </c>
      <c r="NB8" s="125"/>
      <c r="NC8" s="180" t="str">
        <f t="shared" si="204"/>
        <v>3일</v>
      </c>
      <c r="ND8" s="180"/>
      <c r="NE8" s="124" t="str">
        <f t="shared" si="205"/>
        <v>수</v>
      </c>
      <c r="NF8" s="133" t="str">
        <f t="shared" si="201"/>
        <v/>
      </c>
      <c r="NG8" s="184"/>
      <c r="NH8" s="184"/>
      <c r="NI8" s="184"/>
      <c r="NJ8" s="184"/>
      <c r="NK8" s="184"/>
      <c r="NL8" s="184"/>
      <c r="NM8" s="176"/>
      <c r="NN8" s="177"/>
      <c r="NO8" s="129" t="str">
        <f>IF($B8="","",IF(AND(NE$3&lt;&gt;"",$B8-기준일시_입력!$AO$7&lt;=0,NG8="",NJ8="",NM8=""),"X",IF(NM8="연차","☆",IF(NM8="월차","★",IF(NM8="병가","♨",IF(NM8="출장","◎",IF(NM8="교육","■",IF(AND(NM8="",NG8&lt;=기준일시_입력!$J$15,NJ8&gt;=기준일시_입력!$N$15),"○",IF(AND(NM8="",NG8&lt;&gt;"",NG8&gt;기준일시_입력!$J$15),"▼",IF(AND(NM8="",NJ8&lt;&gt;"",NJ8&lt;기준일시_입력!$N$15),"△",""))))))))))</f>
        <v/>
      </c>
      <c r="NP8" s="128">
        <f>IFERROR(IF(OR(NG8="",NJ8=""),0,IF(AND(NR8&lt;기준일시_입력!$J$17,NS8&gt;기준일시_입력!$N$17),기준일시_입력!$N$17-기준일시_입력!$J$17,IF(AND(NR8&gt;=기준일시_입력!$J$17,NS8&gt;기준일시_입력!$N$17),기준일시_입력!$N$17-NR8,IF(NS8&lt;기준일시_입력!$J$17,0,IF(AND(NR8&lt;기준일시_입력!$J$17,NS8&lt;=기준일시_입력!$N$17),NS8-기준일시_입력!$J$17,IF(AND(NR8&gt;=기준일시_입력!$J$17,NS8&lt;=기준일시_입력!$N$17),NS8-NR8,0)))))),0)</f>
        <v>0</v>
      </c>
      <c r="NQ8" s="128">
        <f t="shared" si="207"/>
        <v>0</v>
      </c>
      <c r="NR8" s="128">
        <f>IF(OR(NG8="",NJ8=""),0,IF(NG8&lt;기준일시_입력!$J$15,기준일시_입력!$J$15,NG8))</f>
        <v>0</v>
      </c>
      <c r="NS8" s="128">
        <f t="shared" si="208"/>
        <v>0</v>
      </c>
      <c r="NT8" s="128">
        <f>IFERROR(IF(AND(NR8&lt;SMALL(기준일시_입력!$J$21:$J$39,NT$5),NS8&gt;SMALL(기준일시_입력!$N$21:$N$39,NT$5)),INDEX(기준일시_입력!$AJ$21:$AJ$39,NT$5*2-1),IF(AND(NR8&gt;=SMALL(기준일시_입력!$J$21:$J$39,NT$5),NR8&lt;SMALL(기준일시_입력!$N$21:$N$39,NT$5)),SMALL(기준일시_입력!$N$21:$N$39,NT$5)-NR8,0)),0)</f>
        <v>0</v>
      </c>
      <c r="NU8" s="128">
        <f>IFERROR(IF(AND(NR8&lt;SMALL(기준일시_입력!$J$21:$J$39,NU$5),NS8&gt;SMALL(기준일시_입력!$N$21:$N$39,NU$5)),INDEX(기준일시_입력!$AJ$21:$AJ$39,NU$5*2-1),IF(AND(NR8&gt;=SMALL(기준일시_입력!$J$21:$J$39,NU$5),NR8&lt;SMALL(기준일시_입력!$N$21:$N$39,NU$5)),SMALL(기준일시_입력!$N$21:$N$39,NU$5)-NR8,0)),0)</f>
        <v>0</v>
      </c>
      <c r="NV8" s="128">
        <f>IFERROR(IF(AND(NR8&lt;SMALL(기준일시_입력!$J$21:$J$39,NV$5),NS8&gt;SMALL(기준일시_입력!$N$21:$N$39,NV$5)),INDEX(기준일시_입력!$AJ$21:$AJ$39,NV$5*2-1),IF(AND(NR8&gt;=SMALL(기준일시_입력!$J$21:$J$39,NV$5),NR8&lt;SMALL(기준일시_입력!$N$21:$N$39,NV$5)),SMALL(기준일시_입력!$N$21:$N$39,NV$5)-NR8,0)),0)</f>
        <v>0</v>
      </c>
      <c r="NW8" s="128">
        <f>IFERROR(IF(AND(NR8&lt;SMALL(기준일시_입력!$J$21:$J$39,NW$5),NS8&gt;SMALL(기준일시_입력!$N$21:$N$39,NW$5)),INDEX(기준일시_입력!$AJ$21:$AJ$39,NW$5*2-1),IF(AND(NR8&gt;=SMALL(기준일시_입력!$J$21:$J$39,NW$5),NR8&lt;SMALL(기준일시_입력!$N$21:$N$39,NW$5)),SMALL(기준일시_입력!$N$21:$N$39,NW$5)-NR8,0)),0)</f>
        <v>0</v>
      </c>
      <c r="NX8" s="128">
        <f>IFERROR(IF(AND(NR8&lt;SMALL(기준일시_입력!$J$21:$J$39,NX$5),NS8&gt;SMALL(기준일시_입력!$N$21:$N$39,NX$5)),INDEX(기준일시_입력!$AJ$21:$AJ$39,NX$5*2-1),IF(AND(NR8&gt;=SMALL(기준일시_입력!$J$21:$J$39,NX$5),NR8&lt;SMALL(기준일시_입력!$N$21:$N$39,NX$5)),SMALL(기준일시_입력!$N$21:$N$39,NX$5)-NR8,0)),0)</f>
        <v>0</v>
      </c>
      <c r="NY8" s="128">
        <f>IFERROR(IF(AND(NR8&lt;SMALL(기준일시_입력!$J$21:$J$39,NY$5),NS8&gt;SMALL(기준일시_입력!$N$21:$N$39,NY$5)),INDEX(기준일시_입력!$AJ$21:$AJ$39,NY$5*2-1),IF(AND(NR8&gt;=SMALL(기준일시_입력!$J$21:$J$39,NY$5),NR8&lt;SMALL(기준일시_입력!$N$21:$N$39,NY$5)),SMALL(기준일시_입력!$N$21:$N$39,NY$5)-NR8,0)),0)</f>
        <v>0</v>
      </c>
      <c r="NZ8" s="128">
        <f>IFERROR(IF(AND(NR8&lt;SMALL(기준일시_입력!$J$21:$J$39,NZ$5),NS8&gt;SMALL(기준일시_입력!$N$21:$N$39,NZ$5)),INDEX(기준일시_입력!$AJ$21:$AJ$39,NZ$5*2-1),IF(AND(NR8&gt;=SMALL(기준일시_입력!$J$21:$J$39,NZ$5),NR8&lt;SMALL(기준일시_입력!$N$21:$N$39,NZ$5)),SMALL(기준일시_입력!$N$21:$N$39,NZ$5)-NR8,0)),0)</f>
        <v>0</v>
      </c>
      <c r="OA8" s="128">
        <f>IFERROR(IF(AND(NR8&lt;SMALL(기준일시_입력!$J$21:$J$39,OA$5),NS8&gt;SMALL(기준일시_입력!$N$21:$N$39,OA$5)),INDEX(기준일시_입력!$AJ$21:$AJ$39,OA$5*2-1),IF(AND(NR8&gt;=SMALL(기준일시_입력!$J$21:$J$39,OA$5),NR8&lt;SMALL(기준일시_입력!$N$21:$N$39,OA$5)),SMALL(기준일시_입력!$N$21:$N$39,OA$5)-NR8,0)),0)</f>
        <v>0</v>
      </c>
      <c r="OB8" s="128">
        <f>IFERROR(IF(AND(NR8&lt;SMALL(기준일시_입력!$J$21:$J$39,OB$5),NS8&gt;SMALL(기준일시_입력!$N$21:$N$39,OB$5)),INDEX(기준일시_입력!$AJ$21:$AJ$39,OB$5*2-1),IF(AND(NR8&gt;=SMALL(기준일시_입력!$J$21:$J$39,OB$5),NR8&lt;SMALL(기준일시_입력!$N$21:$N$39,OB$5)),SMALL(기준일시_입력!$N$21:$N$39,OB$5)-NR8,0)),0)</f>
        <v>0</v>
      </c>
      <c r="OC8" s="128">
        <f>IFERROR(IF(AND(NR8&lt;SMALL(기준일시_입력!$J$21:$J$39,OC$5),NS8&gt;SMALL(기준일시_입력!$N$21:$N$39,OC$5)),INDEX(기준일시_입력!$AJ$21:$AJ$39,OC$5*2-1),IF(AND(NR8&gt;=SMALL(기준일시_입력!$J$21:$J$39,OC$5),NR8&lt;SMALL(기준일시_입력!$N$21:$N$39,OC$5)),SMALL(기준일시_입력!$N$21:$N$39,OC$5)-NR8,0)),0)</f>
        <v>0</v>
      </c>
      <c r="OD8" s="125"/>
      <c r="OE8" s="180" t="str">
        <f t="shared" si="209"/>
        <v>3일</v>
      </c>
      <c r="OF8" s="180"/>
      <c r="OG8" s="124" t="str">
        <f t="shared" si="210"/>
        <v>수</v>
      </c>
      <c r="OH8" s="133" t="str">
        <f t="shared" si="201"/>
        <v/>
      </c>
      <c r="OI8" s="184"/>
      <c r="OJ8" s="184"/>
      <c r="OK8" s="184"/>
      <c r="OL8" s="184"/>
      <c r="OM8" s="184"/>
      <c r="ON8" s="184"/>
      <c r="OO8" s="176"/>
      <c r="OP8" s="177"/>
      <c r="OQ8" s="129" t="str">
        <f>IF($B8="","",IF(AND(OG$3&lt;&gt;"",$B8-기준일시_입력!$AO$7&lt;=0,OI8="",OL8="",OO8=""),"X",IF(OO8="연차","☆",IF(OO8="월차","★",IF(OO8="병가","♨",IF(OO8="출장","◎",IF(OO8="교육","■",IF(AND(OO8="",OI8&lt;=기준일시_입력!$J$15,OL8&gt;=기준일시_입력!$N$15),"○",IF(AND(OO8="",OI8&lt;&gt;"",OI8&gt;기준일시_입력!$J$15),"▼",IF(AND(OO8="",OL8&lt;&gt;"",OL8&lt;기준일시_입력!$N$15),"△",""))))))))))</f>
        <v/>
      </c>
      <c r="OR8" s="128">
        <f>IFERROR(IF(OR(OI8="",OL8=""),0,IF(AND(OT8&lt;기준일시_입력!$J$17,OU8&gt;기준일시_입력!$N$17),기준일시_입력!$N$17-기준일시_입력!$J$17,IF(AND(OT8&gt;=기준일시_입력!$J$17,OU8&gt;기준일시_입력!$N$17),기준일시_입력!$N$17-OT8,IF(OU8&lt;기준일시_입력!$J$17,0,IF(AND(OT8&lt;기준일시_입력!$J$17,OU8&lt;=기준일시_입력!$N$17),OU8-기준일시_입력!$J$17,IF(AND(OT8&gt;=기준일시_입력!$J$17,OU8&lt;=기준일시_입력!$N$17),OU8-OT8,0)))))),0)</f>
        <v>0</v>
      </c>
      <c r="OS8" s="128">
        <f t="shared" si="212"/>
        <v>0</v>
      </c>
      <c r="OT8" s="128">
        <f>IF(OR(OI8="",OL8=""),0,IF(OI8&lt;기준일시_입력!$J$15,기준일시_입력!$J$15,OI8))</f>
        <v>0</v>
      </c>
      <c r="OU8" s="128">
        <f t="shared" si="213"/>
        <v>0</v>
      </c>
      <c r="OV8" s="128">
        <f>IFERROR(IF(AND(OT8&lt;SMALL(기준일시_입력!$J$21:$J$39,OV$5),OU8&gt;SMALL(기준일시_입력!$N$21:$N$39,OV$5)),INDEX(기준일시_입력!$AJ$21:$AJ$39,OV$5*2-1),IF(AND(OT8&gt;=SMALL(기준일시_입력!$J$21:$J$39,OV$5),OT8&lt;SMALL(기준일시_입력!$N$21:$N$39,OV$5)),SMALL(기준일시_입력!$N$21:$N$39,OV$5)-OT8,0)),0)</f>
        <v>0</v>
      </c>
      <c r="OW8" s="128">
        <f>IFERROR(IF(AND(OT8&lt;SMALL(기준일시_입력!$J$21:$J$39,OW$5),OU8&gt;SMALL(기준일시_입력!$N$21:$N$39,OW$5)),INDEX(기준일시_입력!$AJ$21:$AJ$39,OW$5*2-1),IF(AND(OT8&gt;=SMALL(기준일시_입력!$J$21:$J$39,OW$5),OT8&lt;SMALL(기준일시_입력!$N$21:$N$39,OW$5)),SMALL(기준일시_입력!$N$21:$N$39,OW$5)-OT8,0)),0)</f>
        <v>0</v>
      </c>
      <c r="OX8" s="128">
        <f>IFERROR(IF(AND(OT8&lt;SMALL(기준일시_입력!$J$21:$J$39,OX$5),OU8&gt;SMALL(기준일시_입력!$N$21:$N$39,OX$5)),INDEX(기준일시_입력!$AJ$21:$AJ$39,OX$5*2-1),IF(AND(OT8&gt;=SMALL(기준일시_입력!$J$21:$J$39,OX$5),OT8&lt;SMALL(기준일시_입력!$N$21:$N$39,OX$5)),SMALL(기준일시_입력!$N$21:$N$39,OX$5)-OT8,0)),0)</f>
        <v>0</v>
      </c>
      <c r="OY8" s="128">
        <f>IFERROR(IF(AND(OT8&lt;SMALL(기준일시_입력!$J$21:$J$39,OY$5),OU8&gt;SMALL(기준일시_입력!$N$21:$N$39,OY$5)),INDEX(기준일시_입력!$AJ$21:$AJ$39,OY$5*2-1),IF(AND(OT8&gt;=SMALL(기준일시_입력!$J$21:$J$39,OY$5),OT8&lt;SMALL(기준일시_입력!$N$21:$N$39,OY$5)),SMALL(기준일시_입력!$N$21:$N$39,OY$5)-OT8,0)),0)</f>
        <v>0</v>
      </c>
      <c r="OZ8" s="128">
        <f>IFERROR(IF(AND(OT8&lt;SMALL(기준일시_입력!$J$21:$J$39,OZ$5),OU8&gt;SMALL(기준일시_입력!$N$21:$N$39,OZ$5)),INDEX(기준일시_입력!$AJ$21:$AJ$39,OZ$5*2-1),IF(AND(OT8&gt;=SMALL(기준일시_입력!$J$21:$J$39,OZ$5),OT8&lt;SMALL(기준일시_입력!$N$21:$N$39,OZ$5)),SMALL(기준일시_입력!$N$21:$N$39,OZ$5)-OT8,0)),0)</f>
        <v>0</v>
      </c>
      <c r="PA8" s="128">
        <f>IFERROR(IF(AND(OT8&lt;SMALL(기준일시_입력!$J$21:$J$39,PA$5),OU8&gt;SMALL(기준일시_입력!$N$21:$N$39,PA$5)),INDEX(기준일시_입력!$AJ$21:$AJ$39,PA$5*2-1),IF(AND(OT8&gt;=SMALL(기준일시_입력!$J$21:$J$39,PA$5),OT8&lt;SMALL(기준일시_입력!$N$21:$N$39,PA$5)),SMALL(기준일시_입력!$N$21:$N$39,PA$5)-OT8,0)),0)</f>
        <v>0</v>
      </c>
      <c r="PB8" s="128">
        <f>IFERROR(IF(AND(OT8&lt;SMALL(기준일시_입력!$J$21:$J$39,PB$5),OU8&gt;SMALL(기준일시_입력!$N$21:$N$39,PB$5)),INDEX(기준일시_입력!$AJ$21:$AJ$39,PB$5*2-1),IF(AND(OT8&gt;=SMALL(기준일시_입력!$J$21:$J$39,PB$5),OT8&lt;SMALL(기준일시_입력!$N$21:$N$39,PB$5)),SMALL(기준일시_입력!$N$21:$N$39,PB$5)-OT8,0)),0)</f>
        <v>0</v>
      </c>
      <c r="PC8" s="128">
        <f>IFERROR(IF(AND(OT8&lt;SMALL(기준일시_입력!$J$21:$J$39,PC$5),OU8&gt;SMALL(기준일시_입력!$N$21:$N$39,PC$5)),INDEX(기준일시_입력!$AJ$21:$AJ$39,PC$5*2-1),IF(AND(OT8&gt;=SMALL(기준일시_입력!$J$21:$J$39,PC$5),OT8&lt;SMALL(기준일시_입력!$N$21:$N$39,PC$5)),SMALL(기준일시_입력!$N$21:$N$39,PC$5)-OT8,0)),0)</f>
        <v>0</v>
      </c>
      <c r="PD8" s="128">
        <f>IFERROR(IF(AND(OT8&lt;SMALL(기준일시_입력!$J$21:$J$39,PD$5),OU8&gt;SMALL(기준일시_입력!$N$21:$N$39,PD$5)),INDEX(기준일시_입력!$AJ$21:$AJ$39,PD$5*2-1),IF(AND(OT8&gt;=SMALL(기준일시_입력!$J$21:$J$39,PD$5),OT8&lt;SMALL(기준일시_입력!$N$21:$N$39,PD$5)),SMALL(기준일시_입력!$N$21:$N$39,PD$5)-OT8,0)),0)</f>
        <v>0</v>
      </c>
      <c r="PE8" s="128">
        <f>IFERROR(IF(AND(OT8&lt;SMALL(기준일시_입력!$J$21:$J$39,PE$5),OU8&gt;SMALL(기준일시_입력!$N$21:$N$39,PE$5)),INDEX(기준일시_입력!$AJ$21:$AJ$39,PE$5*2-1),IF(AND(OT8&gt;=SMALL(기준일시_입력!$J$21:$J$39,PE$5),OT8&lt;SMALL(기준일시_입력!$N$21:$N$39,PE$5)),SMALL(기준일시_입력!$N$21:$N$39,PE$5)-OT8,0)),0)</f>
        <v>0</v>
      </c>
      <c r="PF8" s="125"/>
      <c r="PG8" s="180" t="str">
        <f t="shared" si="214"/>
        <v>3일</v>
      </c>
      <c r="PH8" s="180"/>
      <c r="PI8" s="124" t="str">
        <f t="shared" si="215"/>
        <v>수</v>
      </c>
      <c r="PJ8" s="133" t="str">
        <f t="shared" si="216"/>
        <v/>
      </c>
      <c r="PK8" s="184"/>
      <c r="PL8" s="184"/>
      <c r="PM8" s="184"/>
      <c r="PN8" s="184"/>
      <c r="PO8" s="184"/>
      <c r="PP8" s="184"/>
      <c r="PQ8" s="176"/>
      <c r="PR8" s="177"/>
      <c r="PS8" s="129" t="str">
        <f>IF($B8="","",IF(AND(PI$3&lt;&gt;"",$B8-기준일시_입력!$AO$7&lt;=0,PK8="",PN8="",PQ8=""),"X",IF(PQ8="연차","☆",IF(PQ8="월차","★",IF(PQ8="병가","♨",IF(PQ8="출장","◎",IF(PQ8="교육","■",IF(AND(PQ8="",PK8&lt;=기준일시_입력!$J$15,PN8&gt;=기준일시_입력!$N$15),"○",IF(AND(PQ8="",PK8&lt;&gt;"",PK8&gt;기준일시_입력!$J$15),"▼",IF(AND(PQ8="",PN8&lt;&gt;"",PN8&lt;기준일시_입력!$N$15),"△",""))))))))))</f>
        <v/>
      </c>
      <c r="PT8" s="128">
        <f>IFERROR(IF(OR(PK8="",PN8=""),0,IF(AND(PV8&lt;기준일시_입력!$J$17,PW8&gt;기준일시_입력!$N$17),기준일시_입력!$N$17-기준일시_입력!$J$17,IF(AND(PV8&gt;=기준일시_입력!$J$17,PW8&gt;기준일시_입력!$N$17),기준일시_입력!$N$17-PV8,IF(PW8&lt;기준일시_입력!$J$17,0,IF(AND(PV8&lt;기준일시_입력!$J$17,PW8&lt;=기준일시_입력!$N$17),PW8-기준일시_입력!$J$17,IF(AND(PV8&gt;=기준일시_입력!$J$17,PW8&lt;=기준일시_입력!$N$17),PW8-PV8,0)))))),0)</f>
        <v>0</v>
      </c>
      <c r="PU8" s="128">
        <f t="shared" si="217"/>
        <v>0</v>
      </c>
      <c r="PV8" s="128">
        <f>IF(OR(PK8="",PN8=""),0,IF(PK8&lt;기준일시_입력!$J$15,기준일시_입력!$J$15,PK8))</f>
        <v>0</v>
      </c>
      <c r="PW8" s="128">
        <f t="shared" si="218"/>
        <v>0</v>
      </c>
      <c r="PX8" s="128">
        <f>IFERROR(IF(AND(PV8&lt;SMALL(기준일시_입력!$J$21:$J$39,PX$5),PW8&gt;SMALL(기준일시_입력!$N$21:$N$39,PX$5)),INDEX(기준일시_입력!$AJ$21:$AJ$39,PX$5*2-1),IF(AND(PV8&gt;=SMALL(기준일시_입력!$J$21:$J$39,PX$5),PV8&lt;SMALL(기준일시_입력!$N$21:$N$39,PX$5)),SMALL(기준일시_입력!$N$21:$N$39,PX$5)-PV8,0)),0)</f>
        <v>0</v>
      </c>
      <c r="PY8" s="128">
        <f>IFERROR(IF(AND(PV8&lt;SMALL(기준일시_입력!$J$21:$J$39,PY$5),PW8&gt;SMALL(기준일시_입력!$N$21:$N$39,PY$5)),INDEX(기준일시_입력!$AJ$21:$AJ$39,PY$5*2-1),IF(AND(PV8&gt;=SMALL(기준일시_입력!$J$21:$J$39,PY$5),PV8&lt;SMALL(기준일시_입력!$N$21:$N$39,PY$5)),SMALL(기준일시_입력!$N$21:$N$39,PY$5)-PV8,0)),0)</f>
        <v>0</v>
      </c>
      <c r="PZ8" s="128">
        <f>IFERROR(IF(AND(PV8&lt;SMALL(기준일시_입력!$J$21:$J$39,PZ$5),PW8&gt;SMALL(기준일시_입력!$N$21:$N$39,PZ$5)),INDEX(기준일시_입력!$AJ$21:$AJ$39,PZ$5*2-1),IF(AND(PV8&gt;=SMALL(기준일시_입력!$J$21:$J$39,PZ$5),PV8&lt;SMALL(기준일시_입력!$N$21:$N$39,PZ$5)),SMALL(기준일시_입력!$N$21:$N$39,PZ$5)-PV8,0)),0)</f>
        <v>0</v>
      </c>
      <c r="QA8" s="128">
        <f>IFERROR(IF(AND(PV8&lt;SMALL(기준일시_입력!$J$21:$J$39,QA$5),PW8&gt;SMALL(기준일시_입력!$N$21:$N$39,QA$5)),INDEX(기준일시_입력!$AJ$21:$AJ$39,QA$5*2-1),IF(AND(PV8&gt;=SMALL(기준일시_입력!$J$21:$J$39,QA$5),PV8&lt;SMALL(기준일시_입력!$N$21:$N$39,QA$5)),SMALL(기준일시_입력!$N$21:$N$39,QA$5)-PV8,0)),0)</f>
        <v>0</v>
      </c>
      <c r="QB8" s="128">
        <f>IFERROR(IF(AND(PV8&lt;SMALL(기준일시_입력!$J$21:$J$39,QB$5),PW8&gt;SMALL(기준일시_입력!$N$21:$N$39,QB$5)),INDEX(기준일시_입력!$AJ$21:$AJ$39,QB$5*2-1),IF(AND(PV8&gt;=SMALL(기준일시_입력!$J$21:$J$39,QB$5),PV8&lt;SMALL(기준일시_입력!$N$21:$N$39,QB$5)),SMALL(기준일시_입력!$N$21:$N$39,QB$5)-PV8,0)),0)</f>
        <v>0</v>
      </c>
      <c r="QC8" s="128">
        <f>IFERROR(IF(AND(PV8&lt;SMALL(기준일시_입력!$J$21:$J$39,QC$5),PW8&gt;SMALL(기준일시_입력!$N$21:$N$39,QC$5)),INDEX(기준일시_입력!$AJ$21:$AJ$39,QC$5*2-1),IF(AND(PV8&gt;=SMALL(기준일시_입력!$J$21:$J$39,QC$5),PV8&lt;SMALL(기준일시_입력!$N$21:$N$39,QC$5)),SMALL(기준일시_입력!$N$21:$N$39,QC$5)-PV8,0)),0)</f>
        <v>0</v>
      </c>
      <c r="QD8" s="128">
        <f>IFERROR(IF(AND(PV8&lt;SMALL(기준일시_입력!$J$21:$J$39,QD$5),PW8&gt;SMALL(기준일시_입력!$N$21:$N$39,QD$5)),INDEX(기준일시_입력!$AJ$21:$AJ$39,QD$5*2-1),IF(AND(PV8&gt;=SMALL(기준일시_입력!$J$21:$J$39,QD$5),PV8&lt;SMALL(기준일시_입력!$N$21:$N$39,QD$5)),SMALL(기준일시_입력!$N$21:$N$39,QD$5)-PV8,0)),0)</f>
        <v>0</v>
      </c>
      <c r="QE8" s="128">
        <f>IFERROR(IF(AND(PV8&lt;SMALL(기준일시_입력!$J$21:$J$39,QE$5),PW8&gt;SMALL(기준일시_입력!$N$21:$N$39,QE$5)),INDEX(기준일시_입력!$AJ$21:$AJ$39,QE$5*2-1),IF(AND(PV8&gt;=SMALL(기준일시_입력!$J$21:$J$39,QE$5),PV8&lt;SMALL(기준일시_입력!$N$21:$N$39,QE$5)),SMALL(기준일시_입력!$N$21:$N$39,QE$5)-PV8,0)),0)</f>
        <v>0</v>
      </c>
      <c r="QF8" s="128">
        <f>IFERROR(IF(AND(PV8&lt;SMALL(기준일시_입력!$J$21:$J$39,QF$5),PW8&gt;SMALL(기준일시_입력!$N$21:$N$39,QF$5)),INDEX(기준일시_입력!$AJ$21:$AJ$39,QF$5*2-1),IF(AND(PV8&gt;=SMALL(기준일시_입력!$J$21:$J$39,QF$5),PV8&lt;SMALL(기준일시_입력!$N$21:$N$39,QF$5)),SMALL(기준일시_입력!$N$21:$N$39,QF$5)-PV8,0)),0)</f>
        <v>0</v>
      </c>
      <c r="QG8" s="128">
        <f>IFERROR(IF(AND(PV8&lt;SMALL(기준일시_입력!$J$21:$J$39,QG$5),PW8&gt;SMALL(기준일시_입력!$N$21:$N$39,QG$5)),INDEX(기준일시_입력!$AJ$21:$AJ$39,QG$5*2-1),IF(AND(PV8&gt;=SMALL(기준일시_입력!$J$21:$J$39,QG$5),PV8&lt;SMALL(기준일시_입력!$N$21:$N$39,QG$5)),SMALL(기준일시_입력!$N$21:$N$39,QG$5)-PV8,0)),0)</f>
        <v>0</v>
      </c>
      <c r="QH8" s="125"/>
      <c r="QI8" s="180" t="str">
        <f t="shared" si="219"/>
        <v>3일</v>
      </c>
      <c r="QJ8" s="180"/>
      <c r="QK8" s="124" t="str">
        <f t="shared" si="220"/>
        <v>수</v>
      </c>
      <c r="QL8" s="133" t="str">
        <f t="shared" si="216"/>
        <v/>
      </c>
      <c r="QM8" s="184"/>
      <c r="QN8" s="184"/>
      <c r="QO8" s="184"/>
      <c r="QP8" s="184"/>
      <c r="QQ8" s="184"/>
      <c r="QR8" s="184"/>
      <c r="QS8" s="176"/>
      <c r="QT8" s="177"/>
      <c r="QU8" s="129" t="str">
        <f>IF($B8="","",IF(AND(QK$3&lt;&gt;"",$B8-기준일시_입력!$AO$7&lt;=0,QM8="",QP8="",QS8=""),"X",IF(QS8="연차","☆",IF(QS8="월차","★",IF(QS8="병가","♨",IF(QS8="출장","◎",IF(QS8="교육","■",IF(AND(QS8="",QM8&lt;=기준일시_입력!$J$15,QP8&gt;=기준일시_입력!$N$15),"○",IF(AND(QS8="",QM8&lt;&gt;"",QM8&gt;기준일시_입력!$J$15),"▼",IF(AND(QS8="",QP8&lt;&gt;"",QP8&lt;기준일시_입력!$N$15),"△",""))))))))))</f>
        <v/>
      </c>
      <c r="QV8" s="128">
        <f>IFERROR(IF(OR(QM8="",QP8=""),0,IF(AND(QX8&lt;기준일시_입력!$J$17,QY8&gt;기준일시_입력!$N$17),기준일시_입력!$N$17-기준일시_입력!$J$17,IF(AND(QX8&gt;=기준일시_입력!$J$17,QY8&gt;기준일시_입력!$N$17),기준일시_입력!$N$17-QX8,IF(QY8&lt;기준일시_입력!$J$17,0,IF(AND(QX8&lt;기준일시_입력!$J$17,QY8&lt;=기준일시_입력!$N$17),QY8-기준일시_입력!$J$17,IF(AND(QX8&gt;=기준일시_입력!$J$17,QY8&lt;=기준일시_입력!$N$17),QY8-QX8,0)))))),0)</f>
        <v>0</v>
      </c>
      <c r="QW8" s="128">
        <f t="shared" si="222"/>
        <v>0</v>
      </c>
      <c r="QX8" s="128">
        <f>IF(OR(QM8="",QP8=""),0,IF(QM8&lt;기준일시_입력!$J$15,기준일시_입력!$J$15,QM8))</f>
        <v>0</v>
      </c>
      <c r="QY8" s="128">
        <f t="shared" si="223"/>
        <v>0</v>
      </c>
      <c r="QZ8" s="128">
        <f>IFERROR(IF(AND(QX8&lt;SMALL(기준일시_입력!$J$21:$J$39,QZ$5),QY8&gt;SMALL(기준일시_입력!$N$21:$N$39,QZ$5)),INDEX(기준일시_입력!$AJ$21:$AJ$39,QZ$5*2-1),IF(AND(QX8&gt;=SMALL(기준일시_입력!$J$21:$J$39,QZ$5),QX8&lt;SMALL(기준일시_입력!$N$21:$N$39,QZ$5)),SMALL(기준일시_입력!$N$21:$N$39,QZ$5)-QX8,0)),0)</f>
        <v>0</v>
      </c>
      <c r="RA8" s="128">
        <f>IFERROR(IF(AND(QX8&lt;SMALL(기준일시_입력!$J$21:$J$39,RA$5),QY8&gt;SMALL(기준일시_입력!$N$21:$N$39,RA$5)),INDEX(기준일시_입력!$AJ$21:$AJ$39,RA$5*2-1),IF(AND(QX8&gt;=SMALL(기준일시_입력!$J$21:$J$39,RA$5),QX8&lt;SMALL(기준일시_입력!$N$21:$N$39,RA$5)),SMALL(기준일시_입력!$N$21:$N$39,RA$5)-QX8,0)),0)</f>
        <v>0</v>
      </c>
      <c r="RB8" s="128">
        <f>IFERROR(IF(AND(QX8&lt;SMALL(기준일시_입력!$J$21:$J$39,RB$5),QY8&gt;SMALL(기준일시_입력!$N$21:$N$39,RB$5)),INDEX(기준일시_입력!$AJ$21:$AJ$39,RB$5*2-1),IF(AND(QX8&gt;=SMALL(기준일시_입력!$J$21:$J$39,RB$5),QX8&lt;SMALL(기준일시_입력!$N$21:$N$39,RB$5)),SMALL(기준일시_입력!$N$21:$N$39,RB$5)-QX8,0)),0)</f>
        <v>0</v>
      </c>
      <c r="RC8" s="128">
        <f>IFERROR(IF(AND(QX8&lt;SMALL(기준일시_입력!$J$21:$J$39,RC$5),QY8&gt;SMALL(기준일시_입력!$N$21:$N$39,RC$5)),INDEX(기준일시_입력!$AJ$21:$AJ$39,RC$5*2-1),IF(AND(QX8&gt;=SMALL(기준일시_입력!$J$21:$J$39,RC$5),QX8&lt;SMALL(기준일시_입력!$N$21:$N$39,RC$5)),SMALL(기준일시_입력!$N$21:$N$39,RC$5)-QX8,0)),0)</f>
        <v>0</v>
      </c>
      <c r="RD8" s="128">
        <f>IFERROR(IF(AND(QX8&lt;SMALL(기준일시_입력!$J$21:$J$39,RD$5),QY8&gt;SMALL(기준일시_입력!$N$21:$N$39,RD$5)),INDEX(기준일시_입력!$AJ$21:$AJ$39,RD$5*2-1),IF(AND(QX8&gt;=SMALL(기준일시_입력!$J$21:$J$39,RD$5),QX8&lt;SMALL(기준일시_입력!$N$21:$N$39,RD$5)),SMALL(기준일시_입력!$N$21:$N$39,RD$5)-QX8,0)),0)</f>
        <v>0</v>
      </c>
      <c r="RE8" s="128">
        <f>IFERROR(IF(AND(QX8&lt;SMALL(기준일시_입력!$J$21:$J$39,RE$5),QY8&gt;SMALL(기준일시_입력!$N$21:$N$39,RE$5)),INDEX(기준일시_입력!$AJ$21:$AJ$39,RE$5*2-1),IF(AND(QX8&gt;=SMALL(기준일시_입력!$J$21:$J$39,RE$5),QX8&lt;SMALL(기준일시_입력!$N$21:$N$39,RE$5)),SMALL(기준일시_입력!$N$21:$N$39,RE$5)-QX8,0)),0)</f>
        <v>0</v>
      </c>
      <c r="RF8" s="128">
        <f>IFERROR(IF(AND(QX8&lt;SMALL(기준일시_입력!$J$21:$J$39,RF$5),QY8&gt;SMALL(기준일시_입력!$N$21:$N$39,RF$5)),INDEX(기준일시_입력!$AJ$21:$AJ$39,RF$5*2-1),IF(AND(QX8&gt;=SMALL(기준일시_입력!$J$21:$J$39,RF$5),QX8&lt;SMALL(기준일시_입력!$N$21:$N$39,RF$5)),SMALL(기준일시_입력!$N$21:$N$39,RF$5)-QX8,0)),0)</f>
        <v>0</v>
      </c>
      <c r="RG8" s="128">
        <f>IFERROR(IF(AND(QX8&lt;SMALL(기준일시_입력!$J$21:$J$39,RG$5),QY8&gt;SMALL(기준일시_입력!$N$21:$N$39,RG$5)),INDEX(기준일시_입력!$AJ$21:$AJ$39,RG$5*2-1),IF(AND(QX8&gt;=SMALL(기준일시_입력!$J$21:$J$39,RG$5),QX8&lt;SMALL(기준일시_입력!$N$21:$N$39,RG$5)),SMALL(기준일시_입력!$N$21:$N$39,RG$5)-QX8,0)),0)</f>
        <v>0</v>
      </c>
      <c r="RH8" s="128">
        <f>IFERROR(IF(AND(QX8&lt;SMALL(기준일시_입력!$J$21:$J$39,RH$5),QY8&gt;SMALL(기준일시_입력!$N$21:$N$39,RH$5)),INDEX(기준일시_입력!$AJ$21:$AJ$39,RH$5*2-1),IF(AND(QX8&gt;=SMALL(기준일시_입력!$J$21:$J$39,RH$5),QX8&lt;SMALL(기준일시_입력!$N$21:$N$39,RH$5)),SMALL(기준일시_입력!$N$21:$N$39,RH$5)-QX8,0)),0)</f>
        <v>0</v>
      </c>
      <c r="RI8" s="128">
        <f>IFERROR(IF(AND(QX8&lt;SMALL(기준일시_입력!$J$21:$J$39,RI$5),QY8&gt;SMALL(기준일시_입력!$N$21:$N$39,RI$5)),INDEX(기준일시_입력!$AJ$21:$AJ$39,RI$5*2-1),IF(AND(QX8&gt;=SMALL(기준일시_입력!$J$21:$J$39,RI$5),QX8&lt;SMALL(기준일시_입력!$N$21:$N$39,RI$5)),SMALL(기준일시_입력!$N$21:$N$39,RI$5)-QX8,0)),0)</f>
        <v>0</v>
      </c>
      <c r="RJ8" s="125"/>
      <c r="RK8" s="180" t="str">
        <f t="shared" si="224"/>
        <v>3일</v>
      </c>
      <c r="RL8" s="180"/>
      <c r="RM8" s="124" t="str">
        <f t="shared" si="225"/>
        <v>수</v>
      </c>
      <c r="RN8" s="133" t="str">
        <f t="shared" si="216"/>
        <v/>
      </c>
      <c r="RO8" s="184"/>
      <c r="RP8" s="184"/>
      <c r="RQ8" s="184"/>
      <c r="RR8" s="184"/>
      <c r="RS8" s="184"/>
      <c r="RT8" s="184"/>
      <c r="RU8" s="176"/>
      <c r="RV8" s="177"/>
      <c r="RW8" s="129" t="str">
        <f>IF($B8="","",IF(AND(RM$3&lt;&gt;"",$B8-기준일시_입력!$AO$7&lt;=0,RO8="",RR8="",RU8=""),"X",IF(RU8="연차","☆",IF(RU8="월차","★",IF(RU8="병가","♨",IF(RU8="출장","◎",IF(RU8="교육","■",IF(AND(RU8="",RO8&lt;=기준일시_입력!$J$15,RR8&gt;=기준일시_입력!$N$15),"○",IF(AND(RU8="",RO8&lt;&gt;"",RO8&gt;기준일시_입력!$J$15),"▼",IF(AND(RU8="",RR8&lt;&gt;"",RR8&lt;기준일시_입력!$N$15),"△",""))))))))))</f>
        <v/>
      </c>
      <c r="RX8" s="128">
        <f>IFERROR(IF(OR(RO8="",RR8=""),0,IF(AND(RZ8&lt;기준일시_입력!$J$17,SA8&gt;기준일시_입력!$N$17),기준일시_입력!$N$17-기준일시_입력!$J$17,IF(AND(RZ8&gt;=기준일시_입력!$J$17,SA8&gt;기준일시_입력!$N$17),기준일시_입력!$N$17-RZ8,IF(SA8&lt;기준일시_입력!$J$17,0,IF(AND(RZ8&lt;기준일시_입력!$J$17,SA8&lt;=기준일시_입력!$N$17),SA8-기준일시_입력!$J$17,IF(AND(RZ8&gt;=기준일시_입력!$J$17,SA8&lt;=기준일시_입력!$N$17),SA8-RZ8,0)))))),0)</f>
        <v>0</v>
      </c>
      <c r="RY8" s="128">
        <f t="shared" si="227"/>
        <v>0</v>
      </c>
      <c r="RZ8" s="128">
        <f>IF(OR(RO8="",RR8=""),0,IF(RO8&lt;기준일시_입력!$J$15,기준일시_입력!$J$15,RO8))</f>
        <v>0</v>
      </c>
      <c r="SA8" s="128">
        <f t="shared" si="228"/>
        <v>0</v>
      </c>
      <c r="SB8" s="128">
        <f>IFERROR(IF(AND(RZ8&lt;SMALL(기준일시_입력!$J$21:$J$39,SB$5),SA8&gt;SMALL(기준일시_입력!$N$21:$N$39,SB$5)),INDEX(기준일시_입력!$AJ$21:$AJ$39,SB$5*2-1),IF(AND(RZ8&gt;=SMALL(기준일시_입력!$J$21:$J$39,SB$5),RZ8&lt;SMALL(기준일시_입력!$N$21:$N$39,SB$5)),SMALL(기준일시_입력!$N$21:$N$39,SB$5)-RZ8,0)),0)</f>
        <v>0</v>
      </c>
      <c r="SC8" s="128">
        <f>IFERROR(IF(AND(RZ8&lt;SMALL(기준일시_입력!$J$21:$J$39,SC$5),SA8&gt;SMALL(기준일시_입력!$N$21:$N$39,SC$5)),INDEX(기준일시_입력!$AJ$21:$AJ$39,SC$5*2-1),IF(AND(RZ8&gt;=SMALL(기준일시_입력!$J$21:$J$39,SC$5),RZ8&lt;SMALL(기준일시_입력!$N$21:$N$39,SC$5)),SMALL(기준일시_입력!$N$21:$N$39,SC$5)-RZ8,0)),0)</f>
        <v>0</v>
      </c>
      <c r="SD8" s="128">
        <f>IFERROR(IF(AND(RZ8&lt;SMALL(기준일시_입력!$J$21:$J$39,SD$5),SA8&gt;SMALL(기준일시_입력!$N$21:$N$39,SD$5)),INDEX(기준일시_입력!$AJ$21:$AJ$39,SD$5*2-1),IF(AND(RZ8&gt;=SMALL(기준일시_입력!$J$21:$J$39,SD$5),RZ8&lt;SMALL(기준일시_입력!$N$21:$N$39,SD$5)),SMALL(기준일시_입력!$N$21:$N$39,SD$5)-RZ8,0)),0)</f>
        <v>0</v>
      </c>
      <c r="SE8" s="128">
        <f>IFERROR(IF(AND(RZ8&lt;SMALL(기준일시_입력!$J$21:$J$39,SE$5),SA8&gt;SMALL(기준일시_입력!$N$21:$N$39,SE$5)),INDEX(기준일시_입력!$AJ$21:$AJ$39,SE$5*2-1),IF(AND(RZ8&gt;=SMALL(기준일시_입력!$J$21:$J$39,SE$5),RZ8&lt;SMALL(기준일시_입력!$N$21:$N$39,SE$5)),SMALL(기준일시_입력!$N$21:$N$39,SE$5)-RZ8,0)),0)</f>
        <v>0</v>
      </c>
      <c r="SF8" s="128">
        <f>IFERROR(IF(AND(RZ8&lt;SMALL(기준일시_입력!$J$21:$J$39,SF$5),SA8&gt;SMALL(기준일시_입력!$N$21:$N$39,SF$5)),INDEX(기준일시_입력!$AJ$21:$AJ$39,SF$5*2-1),IF(AND(RZ8&gt;=SMALL(기준일시_입력!$J$21:$J$39,SF$5),RZ8&lt;SMALL(기준일시_입력!$N$21:$N$39,SF$5)),SMALL(기준일시_입력!$N$21:$N$39,SF$5)-RZ8,0)),0)</f>
        <v>0</v>
      </c>
      <c r="SG8" s="128">
        <f>IFERROR(IF(AND(RZ8&lt;SMALL(기준일시_입력!$J$21:$J$39,SG$5),SA8&gt;SMALL(기준일시_입력!$N$21:$N$39,SG$5)),INDEX(기준일시_입력!$AJ$21:$AJ$39,SG$5*2-1),IF(AND(RZ8&gt;=SMALL(기준일시_입력!$J$21:$J$39,SG$5),RZ8&lt;SMALL(기준일시_입력!$N$21:$N$39,SG$5)),SMALL(기준일시_입력!$N$21:$N$39,SG$5)-RZ8,0)),0)</f>
        <v>0</v>
      </c>
      <c r="SH8" s="128">
        <f>IFERROR(IF(AND(RZ8&lt;SMALL(기준일시_입력!$J$21:$J$39,SH$5),SA8&gt;SMALL(기준일시_입력!$N$21:$N$39,SH$5)),INDEX(기준일시_입력!$AJ$21:$AJ$39,SH$5*2-1),IF(AND(RZ8&gt;=SMALL(기준일시_입력!$J$21:$J$39,SH$5),RZ8&lt;SMALL(기준일시_입력!$N$21:$N$39,SH$5)),SMALL(기준일시_입력!$N$21:$N$39,SH$5)-RZ8,0)),0)</f>
        <v>0</v>
      </c>
      <c r="SI8" s="128">
        <f>IFERROR(IF(AND(RZ8&lt;SMALL(기준일시_입력!$J$21:$J$39,SI$5),SA8&gt;SMALL(기준일시_입력!$N$21:$N$39,SI$5)),INDEX(기준일시_입력!$AJ$21:$AJ$39,SI$5*2-1),IF(AND(RZ8&gt;=SMALL(기준일시_입력!$J$21:$J$39,SI$5),RZ8&lt;SMALL(기준일시_입력!$N$21:$N$39,SI$5)),SMALL(기준일시_입력!$N$21:$N$39,SI$5)-RZ8,0)),0)</f>
        <v>0</v>
      </c>
      <c r="SJ8" s="128">
        <f>IFERROR(IF(AND(RZ8&lt;SMALL(기준일시_입력!$J$21:$J$39,SJ$5),SA8&gt;SMALL(기준일시_입력!$N$21:$N$39,SJ$5)),INDEX(기준일시_입력!$AJ$21:$AJ$39,SJ$5*2-1),IF(AND(RZ8&gt;=SMALL(기준일시_입력!$J$21:$J$39,SJ$5),RZ8&lt;SMALL(기준일시_입력!$N$21:$N$39,SJ$5)),SMALL(기준일시_입력!$N$21:$N$39,SJ$5)-RZ8,0)),0)</f>
        <v>0</v>
      </c>
      <c r="SK8" s="128">
        <f>IFERROR(IF(AND(RZ8&lt;SMALL(기준일시_입력!$J$21:$J$39,SK$5),SA8&gt;SMALL(기준일시_입력!$N$21:$N$39,SK$5)),INDEX(기준일시_입력!$AJ$21:$AJ$39,SK$5*2-1),IF(AND(RZ8&gt;=SMALL(기준일시_입력!$J$21:$J$39,SK$5),RZ8&lt;SMALL(기준일시_입력!$N$21:$N$39,SK$5)),SMALL(기준일시_입력!$N$21:$N$39,SK$5)-RZ8,0)),0)</f>
        <v>0</v>
      </c>
      <c r="SL8" s="125"/>
      <c r="SM8" s="180" t="str">
        <f t="shared" si="229"/>
        <v>3일</v>
      </c>
      <c r="SN8" s="180"/>
      <c r="SO8" s="124" t="str">
        <f t="shared" si="230"/>
        <v>수</v>
      </c>
      <c r="SP8" s="133" t="str">
        <f t="shared" si="231"/>
        <v/>
      </c>
      <c r="SQ8" s="184"/>
      <c r="SR8" s="184"/>
      <c r="SS8" s="184"/>
      <c r="ST8" s="184"/>
      <c r="SU8" s="184"/>
      <c r="SV8" s="184"/>
      <c r="SW8" s="176"/>
      <c r="SX8" s="177"/>
      <c r="SY8" s="129" t="str">
        <f>IF($B8="","",IF(AND(SO$3&lt;&gt;"",$B8-기준일시_입력!$AO$7&lt;=0,SQ8="",ST8="",SW8=""),"X",IF(SW8="연차","☆",IF(SW8="월차","★",IF(SW8="병가","♨",IF(SW8="출장","◎",IF(SW8="교육","■",IF(AND(SW8="",SQ8&lt;=기준일시_입력!$J$15,ST8&gt;=기준일시_입력!$N$15),"○",IF(AND(SW8="",SQ8&lt;&gt;"",SQ8&gt;기준일시_입력!$J$15),"▼",IF(AND(SW8="",ST8&lt;&gt;"",ST8&lt;기준일시_입력!$N$15),"△",""))))))))))</f>
        <v/>
      </c>
      <c r="SZ8" s="128">
        <f>IFERROR(IF(OR(SQ8="",ST8=""),0,IF(AND(TB8&lt;기준일시_입력!$J$17,TC8&gt;기준일시_입력!$N$17),기준일시_입력!$N$17-기준일시_입력!$J$17,IF(AND(TB8&gt;=기준일시_입력!$J$17,TC8&gt;기준일시_입력!$N$17),기준일시_입력!$N$17-TB8,IF(TC8&lt;기준일시_입력!$J$17,0,IF(AND(TB8&lt;기준일시_입력!$J$17,TC8&lt;=기준일시_입력!$N$17),TC8-기준일시_입력!$J$17,IF(AND(TB8&gt;=기준일시_입력!$J$17,TC8&lt;=기준일시_입력!$N$17),TC8-TB8,0)))))),0)</f>
        <v>0</v>
      </c>
      <c r="TA8" s="128">
        <f t="shared" si="232"/>
        <v>0</v>
      </c>
      <c r="TB8" s="128">
        <f>IF(OR(SQ8="",ST8=""),0,IF(SQ8&lt;기준일시_입력!$J$15,기준일시_입력!$J$15,SQ8))</f>
        <v>0</v>
      </c>
      <c r="TC8" s="128">
        <f t="shared" si="233"/>
        <v>0</v>
      </c>
      <c r="TD8" s="128">
        <f>IFERROR(IF(AND(TB8&lt;SMALL(기준일시_입력!$J$21:$J$39,TD$5),TC8&gt;SMALL(기준일시_입력!$N$21:$N$39,TD$5)),INDEX(기준일시_입력!$AJ$21:$AJ$39,TD$5*2-1),IF(AND(TB8&gt;=SMALL(기준일시_입력!$J$21:$J$39,TD$5),TB8&lt;SMALL(기준일시_입력!$N$21:$N$39,TD$5)),SMALL(기준일시_입력!$N$21:$N$39,TD$5)-TB8,0)),0)</f>
        <v>0</v>
      </c>
      <c r="TE8" s="128">
        <f>IFERROR(IF(AND(TB8&lt;SMALL(기준일시_입력!$J$21:$J$39,TE$5),TC8&gt;SMALL(기준일시_입력!$N$21:$N$39,TE$5)),INDEX(기준일시_입력!$AJ$21:$AJ$39,TE$5*2-1),IF(AND(TB8&gt;=SMALL(기준일시_입력!$J$21:$J$39,TE$5),TB8&lt;SMALL(기준일시_입력!$N$21:$N$39,TE$5)),SMALL(기준일시_입력!$N$21:$N$39,TE$5)-TB8,0)),0)</f>
        <v>0</v>
      </c>
      <c r="TF8" s="128">
        <f>IFERROR(IF(AND(TB8&lt;SMALL(기준일시_입력!$J$21:$J$39,TF$5),TC8&gt;SMALL(기준일시_입력!$N$21:$N$39,TF$5)),INDEX(기준일시_입력!$AJ$21:$AJ$39,TF$5*2-1),IF(AND(TB8&gt;=SMALL(기준일시_입력!$J$21:$J$39,TF$5),TB8&lt;SMALL(기준일시_입력!$N$21:$N$39,TF$5)),SMALL(기준일시_입력!$N$21:$N$39,TF$5)-TB8,0)),0)</f>
        <v>0</v>
      </c>
      <c r="TG8" s="128">
        <f>IFERROR(IF(AND(TB8&lt;SMALL(기준일시_입력!$J$21:$J$39,TG$5),TC8&gt;SMALL(기준일시_입력!$N$21:$N$39,TG$5)),INDEX(기준일시_입력!$AJ$21:$AJ$39,TG$5*2-1),IF(AND(TB8&gt;=SMALL(기준일시_입력!$J$21:$J$39,TG$5),TB8&lt;SMALL(기준일시_입력!$N$21:$N$39,TG$5)),SMALL(기준일시_입력!$N$21:$N$39,TG$5)-TB8,0)),0)</f>
        <v>0</v>
      </c>
      <c r="TH8" s="128">
        <f>IFERROR(IF(AND(TB8&lt;SMALL(기준일시_입력!$J$21:$J$39,TH$5),TC8&gt;SMALL(기준일시_입력!$N$21:$N$39,TH$5)),INDEX(기준일시_입력!$AJ$21:$AJ$39,TH$5*2-1),IF(AND(TB8&gt;=SMALL(기준일시_입력!$J$21:$J$39,TH$5),TB8&lt;SMALL(기준일시_입력!$N$21:$N$39,TH$5)),SMALL(기준일시_입력!$N$21:$N$39,TH$5)-TB8,0)),0)</f>
        <v>0</v>
      </c>
      <c r="TI8" s="128">
        <f>IFERROR(IF(AND(TB8&lt;SMALL(기준일시_입력!$J$21:$J$39,TI$5),TC8&gt;SMALL(기준일시_입력!$N$21:$N$39,TI$5)),INDEX(기준일시_입력!$AJ$21:$AJ$39,TI$5*2-1),IF(AND(TB8&gt;=SMALL(기준일시_입력!$J$21:$J$39,TI$5),TB8&lt;SMALL(기준일시_입력!$N$21:$N$39,TI$5)),SMALL(기준일시_입력!$N$21:$N$39,TI$5)-TB8,0)),0)</f>
        <v>0</v>
      </c>
      <c r="TJ8" s="128">
        <f>IFERROR(IF(AND(TB8&lt;SMALL(기준일시_입력!$J$21:$J$39,TJ$5),TC8&gt;SMALL(기준일시_입력!$N$21:$N$39,TJ$5)),INDEX(기준일시_입력!$AJ$21:$AJ$39,TJ$5*2-1),IF(AND(TB8&gt;=SMALL(기준일시_입력!$J$21:$J$39,TJ$5),TB8&lt;SMALL(기준일시_입력!$N$21:$N$39,TJ$5)),SMALL(기준일시_입력!$N$21:$N$39,TJ$5)-TB8,0)),0)</f>
        <v>0</v>
      </c>
      <c r="TK8" s="128">
        <f>IFERROR(IF(AND(TB8&lt;SMALL(기준일시_입력!$J$21:$J$39,TK$5),TC8&gt;SMALL(기준일시_입력!$N$21:$N$39,TK$5)),INDEX(기준일시_입력!$AJ$21:$AJ$39,TK$5*2-1),IF(AND(TB8&gt;=SMALL(기준일시_입력!$J$21:$J$39,TK$5),TB8&lt;SMALL(기준일시_입력!$N$21:$N$39,TK$5)),SMALL(기준일시_입력!$N$21:$N$39,TK$5)-TB8,0)),0)</f>
        <v>0</v>
      </c>
      <c r="TL8" s="128">
        <f>IFERROR(IF(AND(TB8&lt;SMALL(기준일시_입력!$J$21:$J$39,TL$5),TC8&gt;SMALL(기준일시_입력!$N$21:$N$39,TL$5)),INDEX(기준일시_입력!$AJ$21:$AJ$39,TL$5*2-1),IF(AND(TB8&gt;=SMALL(기준일시_입력!$J$21:$J$39,TL$5),TB8&lt;SMALL(기준일시_입력!$N$21:$N$39,TL$5)),SMALL(기준일시_입력!$N$21:$N$39,TL$5)-TB8,0)),0)</f>
        <v>0</v>
      </c>
      <c r="TM8" s="128">
        <f>IFERROR(IF(AND(TB8&lt;SMALL(기준일시_입력!$J$21:$J$39,TM$5),TC8&gt;SMALL(기준일시_입력!$N$21:$N$39,TM$5)),INDEX(기준일시_입력!$AJ$21:$AJ$39,TM$5*2-1),IF(AND(TB8&gt;=SMALL(기준일시_입력!$J$21:$J$39,TM$5),TB8&lt;SMALL(기준일시_입력!$N$21:$N$39,TM$5)),SMALL(기준일시_입력!$N$21:$N$39,TM$5)-TB8,0)),0)</f>
        <v>0</v>
      </c>
      <c r="TN8" s="125"/>
      <c r="TO8" s="180" t="str">
        <f t="shared" si="234"/>
        <v>3일</v>
      </c>
      <c r="TP8" s="180"/>
      <c r="TQ8" s="124" t="str">
        <f t="shared" si="235"/>
        <v>수</v>
      </c>
      <c r="TR8" s="133" t="str">
        <f t="shared" si="231"/>
        <v/>
      </c>
      <c r="TS8" s="184"/>
      <c r="TT8" s="184"/>
      <c r="TU8" s="184"/>
      <c r="TV8" s="184"/>
      <c r="TW8" s="184"/>
      <c r="TX8" s="184"/>
      <c r="TY8" s="176"/>
      <c r="TZ8" s="177"/>
      <c r="UA8" s="129" t="str">
        <f>IF($B8="","",IF(AND(TQ$3&lt;&gt;"",$B8-기준일시_입력!$AO$7&lt;=0,TS8="",TV8="",TY8=""),"X",IF(TY8="연차","☆",IF(TY8="월차","★",IF(TY8="병가","♨",IF(TY8="출장","◎",IF(TY8="교육","■",IF(AND(TY8="",TS8&lt;=기준일시_입력!$J$15,TV8&gt;=기준일시_입력!$N$15),"○",IF(AND(TY8="",TS8&lt;&gt;"",TS8&gt;기준일시_입력!$J$15),"▼",IF(AND(TY8="",TV8&lt;&gt;"",TV8&lt;기준일시_입력!$N$15),"△",""))))))))))</f>
        <v/>
      </c>
      <c r="UB8" s="128">
        <f>IFERROR(IF(OR(TS8="",TV8=""),0,IF(AND(UD8&lt;기준일시_입력!$J$17,UE8&gt;기준일시_입력!$N$17),기준일시_입력!$N$17-기준일시_입력!$J$17,IF(AND(UD8&gt;=기준일시_입력!$J$17,UE8&gt;기준일시_입력!$N$17),기준일시_입력!$N$17-UD8,IF(UE8&lt;기준일시_입력!$J$17,0,IF(AND(UD8&lt;기준일시_입력!$J$17,UE8&lt;=기준일시_입력!$N$17),UE8-기준일시_입력!$J$17,IF(AND(UD8&gt;=기준일시_입력!$J$17,UE8&lt;=기준일시_입력!$N$17),UE8-UD8,0)))))),0)</f>
        <v>0</v>
      </c>
      <c r="UC8" s="128">
        <f t="shared" si="237"/>
        <v>0</v>
      </c>
      <c r="UD8" s="128">
        <f>IF(OR(TS8="",TV8=""),0,IF(TS8&lt;기준일시_입력!$J$15,기준일시_입력!$J$15,TS8))</f>
        <v>0</v>
      </c>
      <c r="UE8" s="128">
        <f t="shared" si="238"/>
        <v>0</v>
      </c>
      <c r="UF8" s="128">
        <f>IFERROR(IF(AND(UD8&lt;SMALL(기준일시_입력!$J$21:$J$39,UF$5),UE8&gt;SMALL(기준일시_입력!$N$21:$N$39,UF$5)),INDEX(기준일시_입력!$AJ$21:$AJ$39,UF$5*2-1),IF(AND(UD8&gt;=SMALL(기준일시_입력!$J$21:$J$39,UF$5),UD8&lt;SMALL(기준일시_입력!$N$21:$N$39,UF$5)),SMALL(기준일시_입력!$N$21:$N$39,UF$5)-UD8,0)),0)</f>
        <v>0</v>
      </c>
      <c r="UG8" s="128">
        <f>IFERROR(IF(AND(UD8&lt;SMALL(기준일시_입력!$J$21:$J$39,UG$5),UE8&gt;SMALL(기준일시_입력!$N$21:$N$39,UG$5)),INDEX(기준일시_입력!$AJ$21:$AJ$39,UG$5*2-1),IF(AND(UD8&gt;=SMALL(기준일시_입력!$J$21:$J$39,UG$5),UD8&lt;SMALL(기준일시_입력!$N$21:$N$39,UG$5)),SMALL(기준일시_입력!$N$21:$N$39,UG$5)-UD8,0)),0)</f>
        <v>0</v>
      </c>
      <c r="UH8" s="128">
        <f>IFERROR(IF(AND(UD8&lt;SMALL(기준일시_입력!$J$21:$J$39,UH$5),UE8&gt;SMALL(기준일시_입력!$N$21:$N$39,UH$5)),INDEX(기준일시_입력!$AJ$21:$AJ$39,UH$5*2-1),IF(AND(UD8&gt;=SMALL(기준일시_입력!$J$21:$J$39,UH$5),UD8&lt;SMALL(기준일시_입력!$N$21:$N$39,UH$5)),SMALL(기준일시_입력!$N$21:$N$39,UH$5)-UD8,0)),0)</f>
        <v>0</v>
      </c>
      <c r="UI8" s="128">
        <f>IFERROR(IF(AND(UD8&lt;SMALL(기준일시_입력!$J$21:$J$39,UI$5),UE8&gt;SMALL(기준일시_입력!$N$21:$N$39,UI$5)),INDEX(기준일시_입력!$AJ$21:$AJ$39,UI$5*2-1),IF(AND(UD8&gt;=SMALL(기준일시_입력!$J$21:$J$39,UI$5),UD8&lt;SMALL(기준일시_입력!$N$21:$N$39,UI$5)),SMALL(기준일시_입력!$N$21:$N$39,UI$5)-UD8,0)),0)</f>
        <v>0</v>
      </c>
      <c r="UJ8" s="128">
        <f>IFERROR(IF(AND(UD8&lt;SMALL(기준일시_입력!$J$21:$J$39,UJ$5),UE8&gt;SMALL(기준일시_입력!$N$21:$N$39,UJ$5)),INDEX(기준일시_입력!$AJ$21:$AJ$39,UJ$5*2-1),IF(AND(UD8&gt;=SMALL(기준일시_입력!$J$21:$J$39,UJ$5),UD8&lt;SMALL(기준일시_입력!$N$21:$N$39,UJ$5)),SMALL(기준일시_입력!$N$21:$N$39,UJ$5)-UD8,0)),0)</f>
        <v>0</v>
      </c>
      <c r="UK8" s="128">
        <f>IFERROR(IF(AND(UD8&lt;SMALL(기준일시_입력!$J$21:$J$39,UK$5),UE8&gt;SMALL(기준일시_입력!$N$21:$N$39,UK$5)),INDEX(기준일시_입력!$AJ$21:$AJ$39,UK$5*2-1),IF(AND(UD8&gt;=SMALL(기준일시_입력!$J$21:$J$39,UK$5),UD8&lt;SMALL(기준일시_입력!$N$21:$N$39,UK$5)),SMALL(기준일시_입력!$N$21:$N$39,UK$5)-UD8,0)),0)</f>
        <v>0</v>
      </c>
      <c r="UL8" s="128">
        <f>IFERROR(IF(AND(UD8&lt;SMALL(기준일시_입력!$J$21:$J$39,UL$5),UE8&gt;SMALL(기준일시_입력!$N$21:$N$39,UL$5)),INDEX(기준일시_입력!$AJ$21:$AJ$39,UL$5*2-1),IF(AND(UD8&gt;=SMALL(기준일시_입력!$J$21:$J$39,UL$5),UD8&lt;SMALL(기준일시_입력!$N$21:$N$39,UL$5)),SMALL(기준일시_입력!$N$21:$N$39,UL$5)-UD8,0)),0)</f>
        <v>0</v>
      </c>
      <c r="UM8" s="128">
        <f>IFERROR(IF(AND(UD8&lt;SMALL(기준일시_입력!$J$21:$J$39,UM$5),UE8&gt;SMALL(기준일시_입력!$N$21:$N$39,UM$5)),INDEX(기준일시_입력!$AJ$21:$AJ$39,UM$5*2-1),IF(AND(UD8&gt;=SMALL(기준일시_입력!$J$21:$J$39,UM$5),UD8&lt;SMALL(기준일시_입력!$N$21:$N$39,UM$5)),SMALL(기준일시_입력!$N$21:$N$39,UM$5)-UD8,0)),0)</f>
        <v>0</v>
      </c>
      <c r="UN8" s="128">
        <f>IFERROR(IF(AND(UD8&lt;SMALL(기준일시_입력!$J$21:$J$39,UN$5),UE8&gt;SMALL(기준일시_입력!$N$21:$N$39,UN$5)),INDEX(기준일시_입력!$AJ$21:$AJ$39,UN$5*2-1),IF(AND(UD8&gt;=SMALL(기준일시_입력!$J$21:$J$39,UN$5),UD8&lt;SMALL(기준일시_입력!$N$21:$N$39,UN$5)),SMALL(기준일시_입력!$N$21:$N$39,UN$5)-UD8,0)),0)</f>
        <v>0</v>
      </c>
      <c r="UO8" s="128">
        <f>IFERROR(IF(AND(UD8&lt;SMALL(기준일시_입력!$J$21:$J$39,UO$5),UE8&gt;SMALL(기준일시_입력!$N$21:$N$39,UO$5)),INDEX(기준일시_입력!$AJ$21:$AJ$39,UO$5*2-1),IF(AND(UD8&gt;=SMALL(기준일시_입력!$J$21:$J$39,UO$5),UD8&lt;SMALL(기준일시_입력!$N$21:$N$39,UO$5)),SMALL(기준일시_입력!$N$21:$N$39,UO$5)-UD8,0)),0)</f>
        <v>0</v>
      </c>
      <c r="UP8" s="125"/>
      <c r="UQ8" s="180" t="str">
        <f t="shared" si="239"/>
        <v>3일</v>
      </c>
      <c r="UR8" s="180"/>
      <c r="US8" s="124" t="str">
        <f t="shared" si="240"/>
        <v>수</v>
      </c>
      <c r="UT8" s="133" t="str">
        <f t="shared" si="231"/>
        <v/>
      </c>
      <c r="UU8" s="184"/>
      <c r="UV8" s="184"/>
      <c r="UW8" s="184"/>
      <c r="UX8" s="184"/>
      <c r="UY8" s="184"/>
      <c r="UZ8" s="184"/>
      <c r="VA8" s="176"/>
      <c r="VB8" s="177"/>
      <c r="VC8" s="129" t="str">
        <f>IF($B8="","",IF(AND(US$3&lt;&gt;"",$B8-기준일시_입력!$AO$7&lt;=0,UU8="",UX8="",VA8=""),"X",IF(VA8="연차","☆",IF(VA8="월차","★",IF(VA8="병가","♨",IF(VA8="출장","◎",IF(VA8="교육","■",IF(AND(VA8="",UU8&lt;=기준일시_입력!$J$15,UX8&gt;=기준일시_입력!$N$15),"○",IF(AND(VA8="",UU8&lt;&gt;"",UU8&gt;기준일시_입력!$J$15),"▼",IF(AND(VA8="",UX8&lt;&gt;"",UX8&lt;기준일시_입력!$N$15),"△",""))))))))))</f>
        <v/>
      </c>
      <c r="VD8" s="128">
        <f>IFERROR(IF(OR(UU8="",UX8=""),0,IF(AND(VF8&lt;기준일시_입력!$J$17,VG8&gt;기준일시_입력!$N$17),기준일시_입력!$N$17-기준일시_입력!$J$17,IF(AND(VF8&gt;=기준일시_입력!$J$17,VG8&gt;기준일시_입력!$N$17),기준일시_입력!$N$17-VF8,IF(VG8&lt;기준일시_입력!$J$17,0,IF(AND(VF8&lt;기준일시_입력!$J$17,VG8&lt;=기준일시_입력!$N$17),VG8-기준일시_입력!$J$17,IF(AND(VF8&gt;=기준일시_입력!$J$17,VG8&lt;=기준일시_입력!$N$17),VG8-VF8,0)))))),0)</f>
        <v>0</v>
      </c>
      <c r="VE8" s="128">
        <f t="shared" si="242"/>
        <v>0</v>
      </c>
      <c r="VF8" s="128">
        <f>IF(OR(UU8="",UX8=""),0,IF(UU8&lt;기준일시_입력!$J$15,기준일시_입력!$J$15,UU8))</f>
        <v>0</v>
      </c>
      <c r="VG8" s="128">
        <f t="shared" si="243"/>
        <v>0</v>
      </c>
      <c r="VH8" s="128">
        <f>IFERROR(IF(AND(VF8&lt;SMALL(기준일시_입력!$J$21:$J$39,VH$5),VG8&gt;SMALL(기준일시_입력!$N$21:$N$39,VH$5)),INDEX(기준일시_입력!$AJ$21:$AJ$39,VH$5*2-1),IF(AND(VF8&gt;=SMALL(기준일시_입력!$J$21:$J$39,VH$5),VF8&lt;SMALL(기준일시_입력!$N$21:$N$39,VH$5)),SMALL(기준일시_입력!$N$21:$N$39,VH$5)-VF8,0)),0)</f>
        <v>0</v>
      </c>
      <c r="VI8" s="128">
        <f>IFERROR(IF(AND(VF8&lt;SMALL(기준일시_입력!$J$21:$J$39,VI$5),VG8&gt;SMALL(기준일시_입력!$N$21:$N$39,VI$5)),INDEX(기준일시_입력!$AJ$21:$AJ$39,VI$5*2-1),IF(AND(VF8&gt;=SMALL(기준일시_입력!$J$21:$J$39,VI$5),VF8&lt;SMALL(기준일시_입력!$N$21:$N$39,VI$5)),SMALL(기준일시_입력!$N$21:$N$39,VI$5)-VF8,0)),0)</f>
        <v>0</v>
      </c>
      <c r="VJ8" s="128">
        <f>IFERROR(IF(AND(VF8&lt;SMALL(기준일시_입력!$J$21:$J$39,VJ$5),VG8&gt;SMALL(기준일시_입력!$N$21:$N$39,VJ$5)),INDEX(기준일시_입력!$AJ$21:$AJ$39,VJ$5*2-1),IF(AND(VF8&gt;=SMALL(기준일시_입력!$J$21:$J$39,VJ$5),VF8&lt;SMALL(기준일시_입력!$N$21:$N$39,VJ$5)),SMALL(기준일시_입력!$N$21:$N$39,VJ$5)-VF8,0)),0)</f>
        <v>0</v>
      </c>
      <c r="VK8" s="128">
        <f>IFERROR(IF(AND(VF8&lt;SMALL(기준일시_입력!$J$21:$J$39,VK$5),VG8&gt;SMALL(기준일시_입력!$N$21:$N$39,VK$5)),INDEX(기준일시_입력!$AJ$21:$AJ$39,VK$5*2-1),IF(AND(VF8&gt;=SMALL(기준일시_입력!$J$21:$J$39,VK$5),VF8&lt;SMALL(기준일시_입력!$N$21:$N$39,VK$5)),SMALL(기준일시_입력!$N$21:$N$39,VK$5)-VF8,0)),0)</f>
        <v>0</v>
      </c>
      <c r="VL8" s="128">
        <f>IFERROR(IF(AND(VF8&lt;SMALL(기준일시_입력!$J$21:$J$39,VL$5),VG8&gt;SMALL(기준일시_입력!$N$21:$N$39,VL$5)),INDEX(기준일시_입력!$AJ$21:$AJ$39,VL$5*2-1),IF(AND(VF8&gt;=SMALL(기준일시_입력!$J$21:$J$39,VL$5),VF8&lt;SMALL(기준일시_입력!$N$21:$N$39,VL$5)),SMALL(기준일시_입력!$N$21:$N$39,VL$5)-VF8,0)),0)</f>
        <v>0</v>
      </c>
      <c r="VM8" s="128">
        <f>IFERROR(IF(AND(VF8&lt;SMALL(기준일시_입력!$J$21:$J$39,VM$5),VG8&gt;SMALL(기준일시_입력!$N$21:$N$39,VM$5)),INDEX(기준일시_입력!$AJ$21:$AJ$39,VM$5*2-1),IF(AND(VF8&gt;=SMALL(기준일시_입력!$J$21:$J$39,VM$5),VF8&lt;SMALL(기준일시_입력!$N$21:$N$39,VM$5)),SMALL(기준일시_입력!$N$21:$N$39,VM$5)-VF8,0)),0)</f>
        <v>0</v>
      </c>
      <c r="VN8" s="128">
        <f>IFERROR(IF(AND(VF8&lt;SMALL(기준일시_입력!$J$21:$J$39,VN$5),VG8&gt;SMALL(기준일시_입력!$N$21:$N$39,VN$5)),INDEX(기준일시_입력!$AJ$21:$AJ$39,VN$5*2-1),IF(AND(VF8&gt;=SMALL(기준일시_입력!$J$21:$J$39,VN$5),VF8&lt;SMALL(기준일시_입력!$N$21:$N$39,VN$5)),SMALL(기준일시_입력!$N$21:$N$39,VN$5)-VF8,0)),0)</f>
        <v>0</v>
      </c>
      <c r="VO8" s="128">
        <f>IFERROR(IF(AND(VF8&lt;SMALL(기준일시_입력!$J$21:$J$39,VO$5),VG8&gt;SMALL(기준일시_입력!$N$21:$N$39,VO$5)),INDEX(기준일시_입력!$AJ$21:$AJ$39,VO$5*2-1),IF(AND(VF8&gt;=SMALL(기준일시_입력!$J$21:$J$39,VO$5),VF8&lt;SMALL(기준일시_입력!$N$21:$N$39,VO$5)),SMALL(기준일시_입력!$N$21:$N$39,VO$5)-VF8,0)),0)</f>
        <v>0</v>
      </c>
      <c r="VP8" s="128">
        <f>IFERROR(IF(AND(VF8&lt;SMALL(기준일시_입력!$J$21:$J$39,VP$5),VG8&gt;SMALL(기준일시_입력!$N$21:$N$39,VP$5)),INDEX(기준일시_입력!$AJ$21:$AJ$39,VP$5*2-1),IF(AND(VF8&gt;=SMALL(기준일시_입력!$J$21:$J$39,VP$5),VF8&lt;SMALL(기준일시_입력!$N$21:$N$39,VP$5)),SMALL(기준일시_입력!$N$21:$N$39,VP$5)-VF8,0)),0)</f>
        <v>0</v>
      </c>
      <c r="VQ8" s="128">
        <f>IFERROR(IF(AND(VF8&lt;SMALL(기준일시_입력!$J$21:$J$39,VQ$5),VG8&gt;SMALL(기준일시_입력!$N$21:$N$39,VQ$5)),INDEX(기준일시_입력!$AJ$21:$AJ$39,VQ$5*2-1),IF(AND(VF8&gt;=SMALL(기준일시_입력!$J$21:$J$39,VQ$5),VF8&lt;SMALL(기준일시_입력!$N$21:$N$39,VQ$5)),SMALL(기준일시_입력!$N$21:$N$39,VQ$5)-VF8,0)),0)</f>
        <v>0</v>
      </c>
      <c r="VR8" s="125"/>
      <c r="VS8" s="180" t="str">
        <f t="shared" si="244"/>
        <v>3일</v>
      </c>
      <c r="VT8" s="180"/>
      <c r="VU8" s="124" t="str">
        <f t="shared" si="245"/>
        <v>수</v>
      </c>
      <c r="VV8" s="133" t="str">
        <f t="shared" si="246"/>
        <v/>
      </c>
      <c r="VW8" s="184"/>
      <c r="VX8" s="184"/>
      <c r="VY8" s="184"/>
      <c r="VZ8" s="184"/>
      <c r="WA8" s="184"/>
      <c r="WB8" s="184"/>
      <c r="WC8" s="176"/>
      <c r="WD8" s="177"/>
      <c r="WE8" s="129" t="str">
        <f>IF($B8="","",IF(AND(VU$3&lt;&gt;"",$B8-기준일시_입력!$AO$7&lt;=0,VW8="",VZ8="",WC8=""),"X",IF(WC8="연차","☆",IF(WC8="월차","★",IF(WC8="병가","♨",IF(WC8="출장","◎",IF(WC8="교육","■",IF(AND(WC8="",VW8&lt;=기준일시_입력!$J$15,VZ8&gt;=기준일시_입력!$N$15),"○",IF(AND(WC8="",VW8&lt;&gt;"",VW8&gt;기준일시_입력!$J$15),"▼",IF(AND(WC8="",VZ8&lt;&gt;"",VZ8&lt;기준일시_입력!$N$15),"△",""))))))))))</f>
        <v/>
      </c>
      <c r="WF8" s="128">
        <f>IFERROR(IF(OR(VW8="",VZ8=""),0,IF(AND(WH8&lt;기준일시_입력!$J$17,WI8&gt;기준일시_입력!$N$17),기준일시_입력!$N$17-기준일시_입력!$J$17,IF(AND(WH8&gt;=기준일시_입력!$J$17,WI8&gt;기준일시_입력!$N$17),기준일시_입력!$N$17-WH8,IF(WI8&lt;기준일시_입력!$J$17,0,IF(AND(WH8&lt;기준일시_입력!$J$17,WI8&lt;=기준일시_입력!$N$17),WI8-기준일시_입력!$J$17,IF(AND(WH8&gt;=기준일시_입력!$J$17,WI8&lt;=기준일시_입력!$N$17),WI8-WH8,0)))))),0)</f>
        <v>0</v>
      </c>
      <c r="WG8" s="128">
        <f t="shared" si="247"/>
        <v>0</v>
      </c>
      <c r="WH8" s="128">
        <f>IF(OR(VW8="",VZ8=""),0,IF(VW8&lt;기준일시_입력!$J$15,기준일시_입력!$J$15,VW8))</f>
        <v>0</v>
      </c>
      <c r="WI8" s="128">
        <f t="shared" si="248"/>
        <v>0</v>
      </c>
      <c r="WJ8" s="128">
        <f>IFERROR(IF(AND(WH8&lt;SMALL(기준일시_입력!$J$21:$J$39,WJ$5),WI8&gt;SMALL(기준일시_입력!$N$21:$N$39,WJ$5)),INDEX(기준일시_입력!$AJ$21:$AJ$39,WJ$5*2-1),IF(AND(WH8&gt;=SMALL(기준일시_입력!$J$21:$J$39,WJ$5),WH8&lt;SMALL(기준일시_입력!$N$21:$N$39,WJ$5)),SMALL(기준일시_입력!$N$21:$N$39,WJ$5)-WH8,0)),0)</f>
        <v>0</v>
      </c>
      <c r="WK8" s="128">
        <f>IFERROR(IF(AND(WH8&lt;SMALL(기준일시_입력!$J$21:$J$39,WK$5),WI8&gt;SMALL(기준일시_입력!$N$21:$N$39,WK$5)),INDEX(기준일시_입력!$AJ$21:$AJ$39,WK$5*2-1),IF(AND(WH8&gt;=SMALL(기준일시_입력!$J$21:$J$39,WK$5),WH8&lt;SMALL(기준일시_입력!$N$21:$N$39,WK$5)),SMALL(기준일시_입력!$N$21:$N$39,WK$5)-WH8,0)),0)</f>
        <v>0</v>
      </c>
      <c r="WL8" s="128">
        <f>IFERROR(IF(AND(WH8&lt;SMALL(기준일시_입력!$J$21:$J$39,WL$5),WI8&gt;SMALL(기준일시_입력!$N$21:$N$39,WL$5)),INDEX(기준일시_입력!$AJ$21:$AJ$39,WL$5*2-1),IF(AND(WH8&gt;=SMALL(기준일시_입력!$J$21:$J$39,WL$5),WH8&lt;SMALL(기준일시_입력!$N$21:$N$39,WL$5)),SMALL(기준일시_입력!$N$21:$N$39,WL$5)-WH8,0)),0)</f>
        <v>0</v>
      </c>
      <c r="WM8" s="128">
        <f>IFERROR(IF(AND(WH8&lt;SMALL(기준일시_입력!$J$21:$J$39,WM$5),WI8&gt;SMALL(기준일시_입력!$N$21:$N$39,WM$5)),INDEX(기준일시_입력!$AJ$21:$AJ$39,WM$5*2-1),IF(AND(WH8&gt;=SMALL(기준일시_입력!$J$21:$J$39,WM$5),WH8&lt;SMALL(기준일시_입력!$N$21:$N$39,WM$5)),SMALL(기준일시_입력!$N$21:$N$39,WM$5)-WH8,0)),0)</f>
        <v>0</v>
      </c>
      <c r="WN8" s="128">
        <f>IFERROR(IF(AND(WH8&lt;SMALL(기준일시_입력!$J$21:$J$39,WN$5),WI8&gt;SMALL(기준일시_입력!$N$21:$N$39,WN$5)),INDEX(기준일시_입력!$AJ$21:$AJ$39,WN$5*2-1),IF(AND(WH8&gt;=SMALL(기준일시_입력!$J$21:$J$39,WN$5),WH8&lt;SMALL(기준일시_입력!$N$21:$N$39,WN$5)),SMALL(기준일시_입력!$N$21:$N$39,WN$5)-WH8,0)),0)</f>
        <v>0</v>
      </c>
      <c r="WO8" s="128">
        <f>IFERROR(IF(AND(WH8&lt;SMALL(기준일시_입력!$J$21:$J$39,WO$5),WI8&gt;SMALL(기준일시_입력!$N$21:$N$39,WO$5)),INDEX(기준일시_입력!$AJ$21:$AJ$39,WO$5*2-1),IF(AND(WH8&gt;=SMALL(기준일시_입력!$J$21:$J$39,WO$5),WH8&lt;SMALL(기준일시_입력!$N$21:$N$39,WO$5)),SMALL(기준일시_입력!$N$21:$N$39,WO$5)-WH8,0)),0)</f>
        <v>0</v>
      </c>
      <c r="WP8" s="128">
        <f>IFERROR(IF(AND(WH8&lt;SMALL(기준일시_입력!$J$21:$J$39,WP$5),WI8&gt;SMALL(기준일시_입력!$N$21:$N$39,WP$5)),INDEX(기준일시_입력!$AJ$21:$AJ$39,WP$5*2-1),IF(AND(WH8&gt;=SMALL(기준일시_입력!$J$21:$J$39,WP$5),WH8&lt;SMALL(기준일시_입력!$N$21:$N$39,WP$5)),SMALL(기준일시_입력!$N$21:$N$39,WP$5)-WH8,0)),0)</f>
        <v>0</v>
      </c>
      <c r="WQ8" s="128">
        <f>IFERROR(IF(AND(WH8&lt;SMALL(기준일시_입력!$J$21:$J$39,WQ$5),WI8&gt;SMALL(기준일시_입력!$N$21:$N$39,WQ$5)),INDEX(기준일시_입력!$AJ$21:$AJ$39,WQ$5*2-1),IF(AND(WH8&gt;=SMALL(기준일시_입력!$J$21:$J$39,WQ$5),WH8&lt;SMALL(기준일시_입력!$N$21:$N$39,WQ$5)),SMALL(기준일시_입력!$N$21:$N$39,WQ$5)-WH8,0)),0)</f>
        <v>0</v>
      </c>
      <c r="WR8" s="128">
        <f>IFERROR(IF(AND(WH8&lt;SMALL(기준일시_입력!$J$21:$J$39,WR$5),WI8&gt;SMALL(기준일시_입력!$N$21:$N$39,WR$5)),INDEX(기준일시_입력!$AJ$21:$AJ$39,WR$5*2-1),IF(AND(WH8&gt;=SMALL(기준일시_입력!$J$21:$J$39,WR$5),WH8&lt;SMALL(기준일시_입력!$N$21:$N$39,WR$5)),SMALL(기준일시_입력!$N$21:$N$39,WR$5)-WH8,0)),0)</f>
        <v>0</v>
      </c>
      <c r="WS8" s="128">
        <f>IFERROR(IF(AND(WH8&lt;SMALL(기준일시_입력!$J$21:$J$39,WS$5),WI8&gt;SMALL(기준일시_입력!$N$21:$N$39,WS$5)),INDEX(기준일시_입력!$AJ$21:$AJ$39,WS$5*2-1),IF(AND(WH8&gt;=SMALL(기준일시_입력!$J$21:$J$39,WS$5),WH8&lt;SMALL(기준일시_입력!$N$21:$N$39,WS$5)),SMALL(기준일시_입력!$N$21:$N$39,WS$5)-WH8,0)),0)</f>
        <v>0</v>
      </c>
      <c r="WT8" s="125"/>
      <c r="WU8" s="180" t="str">
        <f t="shared" si="249"/>
        <v>3일</v>
      </c>
      <c r="WV8" s="180"/>
      <c r="WW8" s="124" t="str">
        <f t="shared" si="250"/>
        <v>수</v>
      </c>
      <c r="WX8" s="133" t="str">
        <f t="shared" si="246"/>
        <v/>
      </c>
      <c r="WY8" s="184"/>
      <c r="WZ8" s="184"/>
      <c r="XA8" s="184"/>
      <c r="XB8" s="184"/>
      <c r="XC8" s="184"/>
      <c r="XD8" s="184"/>
      <c r="XE8" s="176"/>
      <c r="XF8" s="177"/>
      <c r="XG8" s="129" t="str">
        <f>IF($B8="","",IF(AND(WW$3&lt;&gt;"",$B8-기준일시_입력!$AO$7&lt;=0,WY8="",XB8="",XE8=""),"X",IF(XE8="연차","☆",IF(XE8="월차","★",IF(XE8="병가","♨",IF(XE8="출장","◎",IF(XE8="교육","■",IF(AND(XE8="",WY8&lt;=기준일시_입력!$J$15,XB8&gt;=기준일시_입력!$N$15),"○",IF(AND(XE8="",WY8&lt;&gt;"",WY8&gt;기준일시_입력!$J$15),"▼",IF(AND(XE8="",XB8&lt;&gt;"",XB8&lt;기준일시_입력!$N$15),"△",""))))))))))</f>
        <v/>
      </c>
      <c r="XH8" s="128">
        <f>IFERROR(IF(OR(WY8="",XB8=""),0,IF(AND(XJ8&lt;기준일시_입력!$J$17,XK8&gt;기준일시_입력!$N$17),기준일시_입력!$N$17-기준일시_입력!$J$17,IF(AND(XJ8&gt;=기준일시_입력!$J$17,XK8&gt;기준일시_입력!$N$17),기준일시_입력!$N$17-XJ8,IF(XK8&lt;기준일시_입력!$J$17,0,IF(AND(XJ8&lt;기준일시_입력!$J$17,XK8&lt;=기준일시_입력!$N$17),XK8-기준일시_입력!$J$17,IF(AND(XJ8&gt;=기준일시_입력!$J$17,XK8&lt;=기준일시_입력!$N$17),XK8-XJ8,0)))))),0)</f>
        <v>0</v>
      </c>
      <c r="XI8" s="128">
        <f t="shared" si="252"/>
        <v>0</v>
      </c>
      <c r="XJ8" s="128">
        <f>IF(OR(WY8="",XB8=""),0,IF(WY8&lt;기준일시_입력!$J$15,기준일시_입력!$J$15,WY8))</f>
        <v>0</v>
      </c>
      <c r="XK8" s="128">
        <f t="shared" si="253"/>
        <v>0</v>
      </c>
      <c r="XL8" s="128">
        <f>IFERROR(IF(AND(XJ8&lt;SMALL(기준일시_입력!$J$21:$J$39,XL$5),XK8&gt;SMALL(기준일시_입력!$N$21:$N$39,XL$5)),INDEX(기준일시_입력!$AJ$21:$AJ$39,XL$5*2-1),IF(AND(XJ8&gt;=SMALL(기준일시_입력!$J$21:$J$39,XL$5),XJ8&lt;SMALL(기준일시_입력!$N$21:$N$39,XL$5)),SMALL(기준일시_입력!$N$21:$N$39,XL$5)-XJ8,0)),0)</f>
        <v>0</v>
      </c>
      <c r="XM8" s="128">
        <f>IFERROR(IF(AND(XJ8&lt;SMALL(기준일시_입력!$J$21:$J$39,XM$5),XK8&gt;SMALL(기준일시_입력!$N$21:$N$39,XM$5)),INDEX(기준일시_입력!$AJ$21:$AJ$39,XM$5*2-1),IF(AND(XJ8&gt;=SMALL(기준일시_입력!$J$21:$J$39,XM$5),XJ8&lt;SMALL(기준일시_입력!$N$21:$N$39,XM$5)),SMALL(기준일시_입력!$N$21:$N$39,XM$5)-XJ8,0)),0)</f>
        <v>0</v>
      </c>
      <c r="XN8" s="128">
        <f>IFERROR(IF(AND(XJ8&lt;SMALL(기준일시_입력!$J$21:$J$39,XN$5),XK8&gt;SMALL(기준일시_입력!$N$21:$N$39,XN$5)),INDEX(기준일시_입력!$AJ$21:$AJ$39,XN$5*2-1),IF(AND(XJ8&gt;=SMALL(기준일시_입력!$J$21:$J$39,XN$5),XJ8&lt;SMALL(기준일시_입력!$N$21:$N$39,XN$5)),SMALL(기준일시_입력!$N$21:$N$39,XN$5)-XJ8,0)),0)</f>
        <v>0</v>
      </c>
      <c r="XO8" s="128">
        <f>IFERROR(IF(AND(XJ8&lt;SMALL(기준일시_입력!$J$21:$J$39,XO$5),XK8&gt;SMALL(기준일시_입력!$N$21:$N$39,XO$5)),INDEX(기준일시_입력!$AJ$21:$AJ$39,XO$5*2-1),IF(AND(XJ8&gt;=SMALL(기준일시_입력!$J$21:$J$39,XO$5),XJ8&lt;SMALL(기준일시_입력!$N$21:$N$39,XO$5)),SMALL(기준일시_입력!$N$21:$N$39,XO$5)-XJ8,0)),0)</f>
        <v>0</v>
      </c>
      <c r="XP8" s="128">
        <f>IFERROR(IF(AND(XJ8&lt;SMALL(기준일시_입력!$J$21:$J$39,XP$5),XK8&gt;SMALL(기준일시_입력!$N$21:$N$39,XP$5)),INDEX(기준일시_입력!$AJ$21:$AJ$39,XP$5*2-1),IF(AND(XJ8&gt;=SMALL(기준일시_입력!$J$21:$J$39,XP$5),XJ8&lt;SMALL(기준일시_입력!$N$21:$N$39,XP$5)),SMALL(기준일시_입력!$N$21:$N$39,XP$5)-XJ8,0)),0)</f>
        <v>0</v>
      </c>
      <c r="XQ8" s="128">
        <f>IFERROR(IF(AND(XJ8&lt;SMALL(기준일시_입력!$J$21:$J$39,XQ$5),XK8&gt;SMALL(기준일시_입력!$N$21:$N$39,XQ$5)),INDEX(기준일시_입력!$AJ$21:$AJ$39,XQ$5*2-1),IF(AND(XJ8&gt;=SMALL(기준일시_입력!$J$21:$J$39,XQ$5),XJ8&lt;SMALL(기준일시_입력!$N$21:$N$39,XQ$5)),SMALL(기준일시_입력!$N$21:$N$39,XQ$5)-XJ8,0)),0)</f>
        <v>0</v>
      </c>
      <c r="XR8" s="128">
        <f>IFERROR(IF(AND(XJ8&lt;SMALL(기준일시_입력!$J$21:$J$39,XR$5),XK8&gt;SMALL(기준일시_입력!$N$21:$N$39,XR$5)),INDEX(기준일시_입력!$AJ$21:$AJ$39,XR$5*2-1),IF(AND(XJ8&gt;=SMALL(기준일시_입력!$J$21:$J$39,XR$5),XJ8&lt;SMALL(기준일시_입력!$N$21:$N$39,XR$5)),SMALL(기준일시_입력!$N$21:$N$39,XR$5)-XJ8,0)),0)</f>
        <v>0</v>
      </c>
      <c r="XS8" s="128">
        <f>IFERROR(IF(AND(XJ8&lt;SMALL(기준일시_입력!$J$21:$J$39,XS$5),XK8&gt;SMALL(기준일시_입력!$N$21:$N$39,XS$5)),INDEX(기준일시_입력!$AJ$21:$AJ$39,XS$5*2-1),IF(AND(XJ8&gt;=SMALL(기준일시_입력!$J$21:$J$39,XS$5),XJ8&lt;SMALL(기준일시_입력!$N$21:$N$39,XS$5)),SMALL(기준일시_입력!$N$21:$N$39,XS$5)-XJ8,0)),0)</f>
        <v>0</v>
      </c>
      <c r="XT8" s="128">
        <f>IFERROR(IF(AND(XJ8&lt;SMALL(기준일시_입력!$J$21:$J$39,XT$5),XK8&gt;SMALL(기준일시_입력!$N$21:$N$39,XT$5)),INDEX(기준일시_입력!$AJ$21:$AJ$39,XT$5*2-1),IF(AND(XJ8&gt;=SMALL(기준일시_입력!$J$21:$J$39,XT$5),XJ8&lt;SMALL(기준일시_입력!$N$21:$N$39,XT$5)),SMALL(기준일시_입력!$N$21:$N$39,XT$5)-XJ8,0)),0)</f>
        <v>0</v>
      </c>
      <c r="XU8" s="128">
        <f>IFERROR(IF(AND(XJ8&lt;SMALL(기준일시_입력!$J$21:$J$39,XU$5),XK8&gt;SMALL(기준일시_입력!$N$21:$N$39,XU$5)),INDEX(기준일시_입력!$AJ$21:$AJ$39,XU$5*2-1),IF(AND(XJ8&gt;=SMALL(기준일시_입력!$J$21:$J$39,XU$5),XJ8&lt;SMALL(기준일시_입력!$N$21:$N$39,XU$5)),SMALL(기준일시_입력!$N$21:$N$39,XU$5)-XJ8,0)),0)</f>
        <v>0</v>
      </c>
      <c r="XV8" s="125"/>
      <c r="XW8" s="180" t="str">
        <f t="shared" si="254"/>
        <v>3일</v>
      </c>
      <c r="XX8" s="180"/>
      <c r="XY8" s="124" t="str">
        <f t="shared" si="255"/>
        <v>수</v>
      </c>
      <c r="XZ8" s="133" t="str">
        <f t="shared" si="246"/>
        <v/>
      </c>
      <c r="YA8" s="184"/>
      <c r="YB8" s="184"/>
      <c r="YC8" s="184"/>
      <c r="YD8" s="184"/>
      <c r="YE8" s="184"/>
      <c r="YF8" s="184"/>
      <c r="YG8" s="176"/>
      <c r="YH8" s="177"/>
      <c r="YI8" s="129" t="str">
        <f>IF($B8="","",IF(AND(XY$3&lt;&gt;"",$B8-기준일시_입력!$AO$7&lt;=0,YA8="",YD8="",YG8=""),"X",IF(YG8="연차","☆",IF(YG8="월차","★",IF(YG8="병가","♨",IF(YG8="출장","◎",IF(YG8="교육","■",IF(AND(YG8="",YA8&lt;=기준일시_입력!$J$15,YD8&gt;=기준일시_입력!$N$15),"○",IF(AND(YG8="",YA8&lt;&gt;"",YA8&gt;기준일시_입력!$J$15),"▼",IF(AND(YG8="",YD8&lt;&gt;"",YD8&lt;기준일시_입력!$N$15),"△",""))))))))))</f>
        <v/>
      </c>
      <c r="YJ8" s="128">
        <f>IFERROR(IF(OR(YA8="",YD8=""),0,IF(AND(YL8&lt;기준일시_입력!$J$17,YM8&gt;기준일시_입력!$N$17),기준일시_입력!$N$17-기준일시_입력!$J$17,IF(AND(YL8&gt;=기준일시_입력!$J$17,YM8&gt;기준일시_입력!$N$17),기준일시_입력!$N$17-YL8,IF(YM8&lt;기준일시_입력!$J$17,0,IF(AND(YL8&lt;기준일시_입력!$J$17,YM8&lt;=기준일시_입력!$N$17),YM8-기준일시_입력!$J$17,IF(AND(YL8&gt;=기준일시_입력!$J$17,YM8&lt;=기준일시_입력!$N$17),YM8-YL8,0)))))),0)</f>
        <v>0</v>
      </c>
      <c r="YK8" s="128">
        <f t="shared" si="257"/>
        <v>0</v>
      </c>
      <c r="YL8" s="128">
        <f>IF(OR(YA8="",YD8=""),0,IF(YA8&lt;기준일시_입력!$J$15,기준일시_입력!$J$15,YA8))</f>
        <v>0</v>
      </c>
      <c r="YM8" s="128">
        <f t="shared" si="258"/>
        <v>0</v>
      </c>
      <c r="YN8" s="128">
        <f>IFERROR(IF(AND(YL8&lt;SMALL(기준일시_입력!$J$21:$J$39,YN$5),YM8&gt;SMALL(기준일시_입력!$N$21:$N$39,YN$5)),INDEX(기준일시_입력!$AJ$21:$AJ$39,YN$5*2-1),IF(AND(YL8&gt;=SMALL(기준일시_입력!$J$21:$J$39,YN$5),YL8&lt;SMALL(기준일시_입력!$N$21:$N$39,YN$5)),SMALL(기준일시_입력!$N$21:$N$39,YN$5)-YL8,0)),0)</f>
        <v>0</v>
      </c>
      <c r="YO8" s="128">
        <f>IFERROR(IF(AND(YL8&lt;SMALL(기준일시_입력!$J$21:$J$39,YO$5),YM8&gt;SMALL(기준일시_입력!$N$21:$N$39,YO$5)),INDEX(기준일시_입력!$AJ$21:$AJ$39,YO$5*2-1),IF(AND(YL8&gt;=SMALL(기준일시_입력!$J$21:$J$39,YO$5),YL8&lt;SMALL(기준일시_입력!$N$21:$N$39,YO$5)),SMALL(기준일시_입력!$N$21:$N$39,YO$5)-YL8,0)),0)</f>
        <v>0</v>
      </c>
      <c r="YP8" s="128">
        <f>IFERROR(IF(AND(YL8&lt;SMALL(기준일시_입력!$J$21:$J$39,YP$5),YM8&gt;SMALL(기준일시_입력!$N$21:$N$39,YP$5)),INDEX(기준일시_입력!$AJ$21:$AJ$39,YP$5*2-1),IF(AND(YL8&gt;=SMALL(기준일시_입력!$J$21:$J$39,YP$5),YL8&lt;SMALL(기준일시_입력!$N$21:$N$39,YP$5)),SMALL(기준일시_입력!$N$21:$N$39,YP$5)-YL8,0)),0)</f>
        <v>0</v>
      </c>
      <c r="YQ8" s="128">
        <f>IFERROR(IF(AND(YL8&lt;SMALL(기준일시_입력!$J$21:$J$39,YQ$5),YM8&gt;SMALL(기준일시_입력!$N$21:$N$39,YQ$5)),INDEX(기준일시_입력!$AJ$21:$AJ$39,YQ$5*2-1),IF(AND(YL8&gt;=SMALL(기준일시_입력!$J$21:$J$39,YQ$5),YL8&lt;SMALL(기준일시_입력!$N$21:$N$39,YQ$5)),SMALL(기준일시_입력!$N$21:$N$39,YQ$5)-YL8,0)),0)</f>
        <v>0</v>
      </c>
      <c r="YR8" s="128">
        <f>IFERROR(IF(AND(YL8&lt;SMALL(기준일시_입력!$J$21:$J$39,YR$5),YM8&gt;SMALL(기준일시_입력!$N$21:$N$39,YR$5)),INDEX(기준일시_입력!$AJ$21:$AJ$39,YR$5*2-1),IF(AND(YL8&gt;=SMALL(기준일시_입력!$J$21:$J$39,YR$5),YL8&lt;SMALL(기준일시_입력!$N$21:$N$39,YR$5)),SMALL(기준일시_입력!$N$21:$N$39,YR$5)-YL8,0)),0)</f>
        <v>0</v>
      </c>
      <c r="YS8" s="128">
        <f>IFERROR(IF(AND(YL8&lt;SMALL(기준일시_입력!$J$21:$J$39,YS$5),YM8&gt;SMALL(기준일시_입력!$N$21:$N$39,YS$5)),INDEX(기준일시_입력!$AJ$21:$AJ$39,YS$5*2-1),IF(AND(YL8&gt;=SMALL(기준일시_입력!$J$21:$J$39,YS$5),YL8&lt;SMALL(기준일시_입력!$N$21:$N$39,YS$5)),SMALL(기준일시_입력!$N$21:$N$39,YS$5)-YL8,0)),0)</f>
        <v>0</v>
      </c>
      <c r="YT8" s="128">
        <f>IFERROR(IF(AND(YL8&lt;SMALL(기준일시_입력!$J$21:$J$39,YT$5),YM8&gt;SMALL(기준일시_입력!$N$21:$N$39,YT$5)),INDEX(기준일시_입력!$AJ$21:$AJ$39,YT$5*2-1),IF(AND(YL8&gt;=SMALL(기준일시_입력!$J$21:$J$39,YT$5),YL8&lt;SMALL(기준일시_입력!$N$21:$N$39,YT$5)),SMALL(기준일시_입력!$N$21:$N$39,YT$5)-YL8,0)),0)</f>
        <v>0</v>
      </c>
      <c r="YU8" s="128">
        <f>IFERROR(IF(AND(YL8&lt;SMALL(기준일시_입력!$J$21:$J$39,YU$5),YM8&gt;SMALL(기준일시_입력!$N$21:$N$39,YU$5)),INDEX(기준일시_입력!$AJ$21:$AJ$39,YU$5*2-1),IF(AND(YL8&gt;=SMALL(기준일시_입력!$J$21:$J$39,YU$5),YL8&lt;SMALL(기준일시_입력!$N$21:$N$39,YU$5)),SMALL(기준일시_입력!$N$21:$N$39,YU$5)-YL8,0)),0)</f>
        <v>0</v>
      </c>
      <c r="YV8" s="128">
        <f>IFERROR(IF(AND(YL8&lt;SMALL(기준일시_입력!$J$21:$J$39,YV$5),YM8&gt;SMALL(기준일시_입력!$N$21:$N$39,YV$5)),INDEX(기준일시_입력!$AJ$21:$AJ$39,YV$5*2-1),IF(AND(YL8&gt;=SMALL(기준일시_입력!$J$21:$J$39,YV$5),YL8&lt;SMALL(기준일시_입력!$N$21:$N$39,YV$5)),SMALL(기준일시_입력!$N$21:$N$39,YV$5)-YL8,0)),0)</f>
        <v>0</v>
      </c>
      <c r="YW8" s="128">
        <f>IFERROR(IF(AND(YL8&lt;SMALL(기준일시_입력!$J$21:$J$39,YW$5),YM8&gt;SMALL(기준일시_입력!$N$21:$N$39,YW$5)),INDEX(기준일시_입력!$AJ$21:$AJ$39,YW$5*2-1),IF(AND(YL8&gt;=SMALL(기준일시_입력!$J$21:$J$39,YW$5),YL8&lt;SMALL(기준일시_입력!$N$21:$N$39,YW$5)),SMALL(기준일시_입력!$N$21:$N$39,YW$5)-YL8,0)),0)</f>
        <v>0</v>
      </c>
      <c r="YX8" s="125"/>
      <c r="YY8" s="180" t="str">
        <f t="shared" si="259"/>
        <v>3일</v>
      </c>
      <c r="YZ8" s="180"/>
      <c r="ZA8" s="124" t="str">
        <f t="shared" si="260"/>
        <v>수</v>
      </c>
      <c r="ZB8" s="133" t="str">
        <f t="shared" si="261"/>
        <v/>
      </c>
      <c r="ZC8" s="184"/>
      <c r="ZD8" s="184"/>
      <c r="ZE8" s="184"/>
      <c r="ZF8" s="184"/>
      <c r="ZG8" s="184"/>
      <c r="ZH8" s="184"/>
      <c r="ZI8" s="176"/>
      <c r="ZJ8" s="177"/>
      <c r="ZK8" s="129" t="str">
        <f>IF($B8="","",IF(AND(ZA$3&lt;&gt;"",$B8-기준일시_입력!$AO$7&lt;=0,ZC8="",ZF8="",ZI8=""),"X",IF(ZI8="연차","☆",IF(ZI8="월차","★",IF(ZI8="병가","♨",IF(ZI8="출장","◎",IF(ZI8="교육","■",IF(AND(ZI8="",ZC8&lt;=기준일시_입력!$J$15,ZF8&gt;=기준일시_입력!$N$15),"○",IF(AND(ZI8="",ZC8&lt;&gt;"",ZC8&gt;기준일시_입력!$J$15),"▼",IF(AND(ZI8="",ZF8&lt;&gt;"",ZF8&lt;기준일시_입력!$N$15),"△",""))))))))))</f>
        <v/>
      </c>
      <c r="ZL8" s="128">
        <f>IFERROR(IF(OR(ZC8="",ZF8=""),0,IF(AND(ZN8&lt;기준일시_입력!$J$17,ZO8&gt;기준일시_입력!$N$17),기준일시_입력!$N$17-기준일시_입력!$J$17,IF(AND(ZN8&gt;=기준일시_입력!$J$17,ZO8&gt;기준일시_입력!$N$17),기준일시_입력!$N$17-ZN8,IF(ZO8&lt;기준일시_입력!$J$17,0,IF(AND(ZN8&lt;기준일시_입력!$J$17,ZO8&lt;=기준일시_입력!$N$17),ZO8-기준일시_입력!$J$17,IF(AND(ZN8&gt;=기준일시_입력!$J$17,ZO8&lt;=기준일시_입력!$N$17),ZO8-ZN8,0)))))),0)</f>
        <v>0</v>
      </c>
      <c r="ZM8" s="128">
        <f t="shared" si="262"/>
        <v>0</v>
      </c>
      <c r="ZN8" s="128">
        <f>IF(OR(ZC8="",ZF8=""),0,IF(ZC8&lt;기준일시_입력!$J$15,기준일시_입력!$J$15,ZC8))</f>
        <v>0</v>
      </c>
      <c r="ZO8" s="128">
        <f t="shared" si="263"/>
        <v>0</v>
      </c>
      <c r="ZP8" s="128">
        <f>IFERROR(IF(AND(ZN8&lt;SMALL(기준일시_입력!$J$21:$J$39,ZP$5),ZO8&gt;SMALL(기준일시_입력!$N$21:$N$39,ZP$5)),INDEX(기준일시_입력!$AJ$21:$AJ$39,ZP$5*2-1),IF(AND(ZN8&gt;=SMALL(기준일시_입력!$J$21:$J$39,ZP$5),ZN8&lt;SMALL(기준일시_입력!$N$21:$N$39,ZP$5)),SMALL(기준일시_입력!$N$21:$N$39,ZP$5)-ZN8,0)),0)</f>
        <v>0</v>
      </c>
      <c r="ZQ8" s="128">
        <f>IFERROR(IF(AND(ZN8&lt;SMALL(기준일시_입력!$J$21:$J$39,ZQ$5),ZO8&gt;SMALL(기준일시_입력!$N$21:$N$39,ZQ$5)),INDEX(기준일시_입력!$AJ$21:$AJ$39,ZQ$5*2-1),IF(AND(ZN8&gt;=SMALL(기준일시_입력!$J$21:$J$39,ZQ$5),ZN8&lt;SMALL(기준일시_입력!$N$21:$N$39,ZQ$5)),SMALL(기준일시_입력!$N$21:$N$39,ZQ$5)-ZN8,0)),0)</f>
        <v>0</v>
      </c>
      <c r="ZR8" s="128">
        <f>IFERROR(IF(AND(ZN8&lt;SMALL(기준일시_입력!$J$21:$J$39,ZR$5),ZO8&gt;SMALL(기준일시_입력!$N$21:$N$39,ZR$5)),INDEX(기준일시_입력!$AJ$21:$AJ$39,ZR$5*2-1),IF(AND(ZN8&gt;=SMALL(기준일시_입력!$J$21:$J$39,ZR$5),ZN8&lt;SMALL(기준일시_입력!$N$21:$N$39,ZR$5)),SMALL(기준일시_입력!$N$21:$N$39,ZR$5)-ZN8,0)),0)</f>
        <v>0</v>
      </c>
      <c r="ZS8" s="128">
        <f>IFERROR(IF(AND(ZN8&lt;SMALL(기준일시_입력!$J$21:$J$39,ZS$5),ZO8&gt;SMALL(기준일시_입력!$N$21:$N$39,ZS$5)),INDEX(기준일시_입력!$AJ$21:$AJ$39,ZS$5*2-1),IF(AND(ZN8&gt;=SMALL(기준일시_입력!$J$21:$J$39,ZS$5),ZN8&lt;SMALL(기준일시_입력!$N$21:$N$39,ZS$5)),SMALL(기준일시_입력!$N$21:$N$39,ZS$5)-ZN8,0)),0)</f>
        <v>0</v>
      </c>
      <c r="ZT8" s="128">
        <f>IFERROR(IF(AND(ZN8&lt;SMALL(기준일시_입력!$J$21:$J$39,ZT$5),ZO8&gt;SMALL(기준일시_입력!$N$21:$N$39,ZT$5)),INDEX(기준일시_입력!$AJ$21:$AJ$39,ZT$5*2-1),IF(AND(ZN8&gt;=SMALL(기준일시_입력!$J$21:$J$39,ZT$5),ZN8&lt;SMALL(기준일시_입력!$N$21:$N$39,ZT$5)),SMALL(기준일시_입력!$N$21:$N$39,ZT$5)-ZN8,0)),0)</f>
        <v>0</v>
      </c>
      <c r="ZU8" s="128">
        <f>IFERROR(IF(AND(ZN8&lt;SMALL(기준일시_입력!$J$21:$J$39,ZU$5),ZO8&gt;SMALL(기준일시_입력!$N$21:$N$39,ZU$5)),INDEX(기준일시_입력!$AJ$21:$AJ$39,ZU$5*2-1),IF(AND(ZN8&gt;=SMALL(기준일시_입력!$J$21:$J$39,ZU$5),ZN8&lt;SMALL(기준일시_입력!$N$21:$N$39,ZU$5)),SMALL(기준일시_입력!$N$21:$N$39,ZU$5)-ZN8,0)),0)</f>
        <v>0</v>
      </c>
      <c r="ZV8" s="128">
        <f>IFERROR(IF(AND(ZN8&lt;SMALL(기준일시_입력!$J$21:$J$39,ZV$5),ZO8&gt;SMALL(기준일시_입력!$N$21:$N$39,ZV$5)),INDEX(기준일시_입력!$AJ$21:$AJ$39,ZV$5*2-1),IF(AND(ZN8&gt;=SMALL(기준일시_입력!$J$21:$J$39,ZV$5),ZN8&lt;SMALL(기준일시_입력!$N$21:$N$39,ZV$5)),SMALL(기준일시_입력!$N$21:$N$39,ZV$5)-ZN8,0)),0)</f>
        <v>0</v>
      </c>
      <c r="ZW8" s="128">
        <f>IFERROR(IF(AND(ZN8&lt;SMALL(기준일시_입력!$J$21:$J$39,ZW$5),ZO8&gt;SMALL(기준일시_입력!$N$21:$N$39,ZW$5)),INDEX(기준일시_입력!$AJ$21:$AJ$39,ZW$5*2-1),IF(AND(ZN8&gt;=SMALL(기준일시_입력!$J$21:$J$39,ZW$5),ZN8&lt;SMALL(기준일시_입력!$N$21:$N$39,ZW$5)),SMALL(기준일시_입력!$N$21:$N$39,ZW$5)-ZN8,0)),0)</f>
        <v>0</v>
      </c>
      <c r="ZX8" s="128">
        <f>IFERROR(IF(AND(ZN8&lt;SMALL(기준일시_입력!$J$21:$J$39,ZX$5),ZO8&gt;SMALL(기준일시_입력!$N$21:$N$39,ZX$5)),INDEX(기준일시_입력!$AJ$21:$AJ$39,ZX$5*2-1),IF(AND(ZN8&gt;=SMALL(기준일시_입력!$J$21:$J$39,ZX$5),ZN8&lt;SMALL(기준일시_입력!$N$21:$N$39,ZX$5)),SMALL(기준일시_입력!$N$21:$N$39,ZX$5)-ZN8,0)),0)</f>
        <v>0</v>
      </c>
      <c r="ZY8" s="128">
        <f>IFERROR(IF(AND(ZN8&lt;SMALL(기준일시_입력!$J$21:$J$39,ZY$5),ZO8&gt;SMALL(기준일시_입력!$N$21:$N$39,ZY$5)),INDEX(기준일시_입력!$AJ$21:$AJ$39,ZY$5*2-1),IF(AND(ZN8&gt;=SMALL(기준일시_입력!$J$21:$J$39,ZY$5),ZN8&lt;SMALL(기준일시_입력!$N$21:$N$39,ZY$5)),SMALL(기준일시_입력!$N$21:$N$39,ZY$5)-ZN8,0)),0)</f>
        <v>0</v>
      </c>
      <c r="ZZ8" s="125"/>
      <c r="AAA8" s="180" t="str">
        <f t="shared" si="264"/>
        <v>3일</v>
      </c>
      <c r="AAB8" s="180"/>
      <c r="AAC8" s="124" t="str">
        <f t="shared" si="265"/>
        <v>수</v>
      </c>
      <c r="AAD8" s="133" t="str">
        <f t="shared" si="261"/>
        <v/>
      </c>
      <c r="AAE8" s="184"/>
      <c r="AAF8" s="184"/>
      <c r="AAG8" s="184"/>
      <c r="AAH8" s="184"/>
      <c r="AAI8" s="184"/>
      <c r="AAJ8" s="184"/>
      <c r="AAK8" s="176"/>
      <c r="AAL8" s="177"/>
      <c r="AAM8" s="129" t="str">
        <f>IF($B8="","",IF(AND(AAC$3&lt;&gt;"",$B8-기준일시_입력!$AO$7&lt;=0,AAE8="",AAH8="",AAK8=""),"X",IF(AAK8="연차","☆",IF(AAK8="월차","★",IF(AAK8="병가","♨",IF(AAK8="출장","◎",IF(AAK8="교육","■",IF(AND(AAK8="",AAE8&lt;=기준일시_입력!$J$15,AAH8&gt;=기준일시_입력!$N$15),"○",IF(AND(AAK8="",AAE8&lt;&gt;"",AAE8&gt;기준일시_입력!$J$15),"▼",IF(AND(AAK8="",AAH8&lt;&gt;"",AAH8&lt;기준일시_입력!$N$15),"△",""))))))))))</f>
        <v/>
      </c>
      <c r="AAN8" s="128">
        <f>IFERROR(IF(OR(AAE8="",AAH8=""),0,IF(AND(AAP8&lt;기준일시_입력!$J$17,AAQ8&gt;기준일시_입력!$N$17),기준일시_입력!$N$17-기준일시_입력!$J$17,IF(AND(AAP8&gt;=기준일시_입력!$J$17,AAQ8&gt;기준일시_입력!$N$17),기준일시_입력!$N$17-AAP8,IF(AAQ8&lt;기준일시_입력!$J$17,0,IF(AND(AAP8&lt;기준일시_입력!$J$17,AAQ8&lt;=기준일시_입력!$N$17),AAQ8-기준일시_입력!$J$17,IF(AND(AAP8&gt;=기준일시_입력!$J$17,AAQ8&lt;=기준일시_입력!$N$17),AAQ8-AAP8,0)))))),0)</f>
        <v>0</v>
      </c>
      <c r="AAO8" s="128">
        <f t="shared" si="267"/>
        <v>0</v>
      </c>
      <c r="AAP8" s="128">
        <f>IF(OR(AAE8="",AAH8=""),0,IF(AAE8&lt;기준일시_입력!$J$15,기준일시_입력!$J$15,AAE8))</f>
        <v>0</v>
      </c>
      <c r="AAQ8" s="128">
        <f t="shared" si="268"/>
        <v>0</v>
      </c>
      <c r="AAR8" s="128">
        <f>IFERROR(IF(AND(AAP8&lt;SMALL(기준일시_입력!$J$21:$J$39,AAR$5),AAQ8&gt;SMALL(기준일시_입력!$N$21:$N$39,AAR$5)),INDEX(기준일시_입력!$AJ$21:$AJ$39,AAR$5*2-1),IF(AND(AAP8&gt;=SMALL(기준일시_입력!$J$21:$J$39,AAR$5),AAP8&lt;SMALL(기준일시_입력!$N$21:$N$39,AAR$5)),SMALL(기준일시_입력!$N$21:$N$39,AAR$5)-AAP8,0)),0)</f>
        <v>0</v>
      </c>
      <c r="AAS8" s="128">
        <f>IFERROR(IF(AND(AAP8&lt;SMALL(기준일시_입력!$J$21:$J$39,AAS$5),AAQ8&gt;SMALL(기준일시_입력!$N$21:$N$39,AAS$5)),INDEX(기준일시_입력!$AJ$21:$AJ$39,AAS$5*2-1),IF(AND(AAP8&gt;=SMALL(기준일시_입력!$J$21:$J$39,AAS$5),AAP8&lt;SMALL(기준일시_입력!$N$21:$N$39,AAS$5)),SMALL(기준일시_입력!$N$21:$N$39,AAS$5)-AAP8,0)),0)</f>
        <v>0</v>
      </c>
      <c r="AAT8" s="128">
        <f>IFERROR(IF(AND(AAP8&lt;SMALL(기준일시_입력!$J$21:$J$39,AAT$5),AAQ8&gt;SMALL(기준일시_입력!$N$21:$N$39,AAT$5)),INDEX(기준일시_입력!$AJ$21:$AJ$39,AAT$5*2-1),IF(AND(AAP8&gt;=SMALL(기준일시_입력!$J$21:$J$39,AAT$5),AAP8&lt;SMALL(기준일시_입력!$N$21:$N$39,AAT$5)),SMALL(기준일시_입력!$N$21:$N$39,AAT$5)-AAP8,0)),0)</f>
        <v>0</v>
      </c>
      <c r="AAU8" s="128">
        <f>IFERROR(IF(AND(AAP8&lt;SMALL(기준일시_입력!$J$21:$J$39,AAU$5),AAQ8&gt;SMALL(기준일시_입력!$N$21:$N$39,AAU$5)),INDEX(기준일시_입력!$AJ$21:$AJ$39,AAU$5*2-1),IF(AND(AAP8&gt;=SMALL(기준일시_입력!$J$21:$J$39,AAU$5),AAP8&lt;SMALL(기준일시_입력!$N$21:$N$39,AAU$5)),SMALL(기준일시_입력!$N$21:$N$39,AAU$5)-AAP8,0)),0)</f>
        <v>0</v>
      </c>
      <c r="AAV8" s="128">
        <f>IFERROR(IF(AND(AAP8&lt;SMALL(기준일시_입력!$J$21:$J$39,AAV$5),AAQ8&gt;SMALL(기준일시_입력!$N$21:$N$39,AAV$5)),INDEX(기준일시_입력!$AJ$21:$AJ$39,AAV$5*2-1),IF(AND(AAP8&gt;=SMALL(기준일시_입력!$J$21:$J$39,AAV$5),AAP8&lt;SMALL(기준일시_입력!$N$21:$N$39,AAV$5)),SMALL(기준일시_입력!$N$21:$N$39,AAV$5)-AAP8,0)),0)</f>
        <v>0</v>
      </c>
      <c r="AAW8" s="128">
        <f>IFERROR(IF(AND(AAP8&lt;SMALL(기준일시_입력!$J$21:$J$39,AAW$5),AAQ8&gt;SMALL(기준일시_입력!$N$21:$N$39,AAW$5)),INDEX(기준일시_입력!$AJ$21:$AJ$39,AAW$5*2-1),IF(AND(AAP8&gt;=SMALL(기준일시_입력!$J$21:$J$39,AAW$5),AAP8&lt;SMALL(기준일시_입력!$N$21:$N$39,AAW$5)),SMALL(기준일시_입력!$N$21:$N$39,AAW$5)-AAP8,0)),0)</f>
        <v>0</v>
      </c>
      <c r="AAX8" s="128">
        <f>IFERROR(IF(AND(AAP8&lt;SMALL(기준일시_입력!$J$21:$J$39,AAX$5),AAQ8&gt;SMALL(기준일시_입력!$N$21:$N$39,AAX$5)),INDEX(기준일시_입력!$AJ$21:$AJ$39,AAX$5*2-1),IF(AND(AAP8&gt;=SMALL(기준일시_입력!$J$21:$J$39,AAX$5),AAP8&lt;SMALL(기준일시_입력!$N$21:$N$39,AAX$5)),SMALL(기준일시_입력!$N$21:$N$39,AAX$5)-AAP8,0)),0)</f>
        <v>0</v>
      </c>
      <c r="AAY8" s="128">
        <f>IFERROR(IF(AND(AAP8&lt;SMALL(기준일시_입력!$J$21:$J$39,AAY$5),AAQ8&gt;SMALL(기준일시_입력!$N$21:$N$39,AAY$5)),INDEX(기준일시_입력!$AJ$21:$AJ$39,AAY$5*2-1),IF(AND(AAP8&gt;=SMALL(기준일시_입력!$J$21:$J$39,AAY$5),AAP8&lt;SMALL(기준일시_입력!$N$21:$N$39,AAY$5)),SMALL(기준일시_입력!$N$21:$N$39,AAY$5)-AAP8,0)),0)</f>
        <v>0</v>
      </c>
      <c r="AAZ8" s="128">
        <f>IFERROR(IF(AND(AAP8&lt;SMALL(기준일시_입력!$J$21:$J$39,AAZ$5),AAQ8&gt;SMALL(기준일시_입력!$N$21:$N$39,AAZ$5)),INDEX(기준일시_입력!$AJ$21:$AJ$39,AAZ$5*2-1),IF(AND(AAP8&gt;=SMALL(기준일시_입력!$J$21:$J$39,AAZ$5),AAP8&lt;SMALL(기준일시_입력!$N$21:$N$39,AAZ$5)),SMALL(기준일시_입력!$N$21:$N$39,AAZ$5)-AAP8,0)),0)</f>
        <v>0</v>
      </c>
      <c r="ABA8" s="128">
        <f>IFERROR(IF(AND(AAP8&lt;SMALL(기준일시_입력!$J$21:$J$39,ABA$5),AAQ8&gt;SMALL(기준일시_입력!$N$21:$N$39,ABA$5)),INDEX(기준일시_입력!$AJ$21:$AJ$39,ABA$5*2-1),IF(AND(AAP8&gt;=SMALL(기준일시_입력!$J$21:$J$39,ABA$5),AAP8&lt;SMALL(기준일시_입력!$N$21:$N$39,ABA$5)),SMALL(기준일시_입력!$N$21:$N$39,ABA$5)-AAP8,0)),0)</f>
        <v>0</v>
      </c>
      <c r="ABB8" s="125"/>
      <c r="ABC8" s="180" t="str">
        <f t="shared" si="269"/>
        <v>3일</v>
      </c>
      <c r="ABD8" s="180"/>
      <c r="ABE8" s="124" t="str">
        <f t="shared" si="270"/>
        <v>수</v>
      </c>
      <c r="ABF8" s="133" t="str">
        <f t="shared" si="261"/>
        <v/>
      </c>
      <c r="ABG8" s="184"/>
      <c r="ABH8" s="184"/>
      <c r="ABI8" s="184"/>
      <c r="ABJ8" s="184"/>
      <c r="ABK8" s="184"/>
      <c r="ABL8" s="184"/>
      <c r="ABM8" s="176"/>
      <c r="ABN8" s="177"/>
      <c r="ABO8" s="129" t="str">
        <f>IF($B8="","",IF(AND(ABE$3&lt;&gt;"",$B8-기준일시_입력!$AO$7&lt;=0,ABG8="",ABJ8="",ABM8=""),"X",IF(ABM8="연차","☆",IF(ABM8="월차","★",IF(ABM8="병가","♨",IF(ABM8="출장","◎",IF(ABM8="교육","■",IF(AND(ABM8="",ABG8&lt;=기준일시_입력!$J$15,ABJ8&gt;=기준일시_입력!$N$15),"○",IF(AND(ABM8="",ABG8&lt;&gt;"",ABG8&gt;기준일시_입력!$J$15),"▼",IF(AND(ABM8="",ABJ8&lt;&gt;"",ABJ8&lt;기준일시_입력!$N$15),"△",""))))))))))</f>
        <v/>
      </c>
      <c r="ABP8" s="128">
        <f>IFERROR(IF(OR(ABG8="",ABJ8=""),0,IF(AND(ABR8&lt;기준일시_입력!$J$17,ABS8&gt;기준일시_입력!$N$17),기준일시_입력!$N$17-기준일시_입력!$J$17,IF(AND(ABR8&gt;=기준일시_입력!$J$17,ABS8&gt;기준일시_입력!$N$17),기준일시_입력!$N$17-ABR8,IF(ABS8&lt;기준일시_입력!$J$17,0,IF(AND(ABR8&lt;기준일시_입력!$J$17,ABS8&lt;=기준일시_입력!$N$17),ABS8-기준일시_입력!$J$17,IF(AND(ABR8&gt;=기준일시_입력!$J$17,ABS8&lt;=기준일시_입력!$N$17),ABS8-ABR8,0)))))),0)</f>
        <v>0</v>
      </c>
      <c r="ABQ8" s="128">
        <f t="shared" si="272"/>
        <v>0</v>
      </c>
      <c r="ABR8" s="128">
        <f>IF(OR(ABG8="",ABJ8=""),0,IF(ABG8&lt;기준일시_입력!$J$15,기준일시_입력!$J$15,ABG8))</f>
        <v>0</v>
      </c>
      <c r="ABS8" s="128">
        <f t="shared" si="273"/>
        <v>0</v>
      </c>
      <c r="ABT8" s="128">
        <f>IFERROR(IF(AND(ABR8&lt;SMALL(기준일시_입력!$J$21:$J$39,ABT$5),ABS8&gt;SMALL(기준일시_입력!$N$21:$N$39,ABT$5)),INDEX(기준일시_입력!$AJ$21:$AJ$39,ABT$5*2-1),IF(AND(ABR8&gt;=SMALL(기준일시_입력!$J$21:$J$39,ABT$5),ABR8&lt;SMALL(기준일시_입력!$N$21:$N$39,ABT$5)),SMALL(기준일시_입력!$N$21:$N$39,ABT$5)-ABR8,0)),0)</f>
        <v>0</v>
      </c>
      <c r="ABU8" s="128">
        <f>IFERROR(IF(AND(ABR8&lt;SMALL(기준일시_입력!$J$21:$J$39,ABU$5),ABS8&gt;SMALL(기준일시_입력!$N$21:$N$39,ABU$5)),INDEX(기준일시_입력!$AJ$21:$AJ$39,ABU$5*2-1),IF(AND(ABR8&gt;=SMALL(기준일시_입력!$J$21:$J$39,ABU$5),ABR8&lt;SMALL(기준일시_입력!$N$21:$N$39,ABU$5)),SMALL(기준일시_입력!$N$21:$N$39,ABU$5)-ABR8,0)),0)</f>
        <v>0</v>
      </c>
      <c r="ABV8" s="128">
        <f>IFERROR(IF(AND(ABR8&lt;SMALL(기준일시_입력!$J$21:$J$39,ABV$5),ABS8&gt;SMALL(기준일시_입력!$N$21:$N$39,ABV$5)),INDEX(기준일시_입력!$AJ$21:$AJ$39,ABV$5*2-1),IF(AND(ABR8&gt;=SMALL(기준일시_입력!$J$21:$J$39,ABV$5),ABR8&lt;SMALL(기준일시_입력!$N$21:$N$39,ABV$5)),SMALL(기준일시_입력!$N$21:$N$39,ABV$5)-ABR8,0)),0)</f>
        <v>0</v>
      </c>
      <c r="ABW8" s="128">
        <f>IFERROR(IF(AND(ABR8&lt;SMALL(기준일시_입력!$J$21:$J$39,ABW$5),ABS8&gt;SMALL(기준일시_입력!$N$21:$N$39,ABW$5)),INDEX(기준일시_입력!$AJ$21:$AJ$39,ABW$5*2-1),IF(AND(ABR8&gt;=SMALL(기준일시_입력!$J$21:$J$39,ABW$5),ABR8&lt;SMALL(기준일시_입력!$N$21:$N$39,ABW$5)),SMALL(기준일시_입력!$N$21:$N$39,ABW$5)-ABR8,0)),0)</f>
        <v>0</v>
      </c>
      <c r="ABX8" s="128">
        <f>IFERROR(IF(AND(ABR8&lt;SMALL(기준일시_입력!$J$21:$J$39,ABX$5),ABS8&gt;SMALL(기준일시_입력!$N$21:$N$39,ABX$5)),INDEX(기준일시_입력!$AJ$21:$AJ$39,ABX$5*2-1),IF(AND(ABR8&gt;=SMALL(기준일시_입력!$J$21:$J$39,ABX$5),ABR8&lt;SMALL(기준일시_입력!$N$21:$N$39,ABX$5)),SMALL(기준일시_입력!$N$21:$N$39,ABX$5)-ABR8,0)),0)</f>
        <v>0</v>
      </c>
      <c r="ABY8" s="128">
        <f>IFERROR(IF(AND(ABR8&lt;SMALL(기준일시_입력!$J$21:$J$39,ABY$5),ABS8&gt;SMALL(기준일시_입력!$N$21:$N$39,ABY$5)),INDEX(기준일시_입력!$AJ$21:$AJ$39,ABY$5*2-1),IF(AND(ABR8&gt;=SMALL(기준일시_입력!$J$21:$J$39,ABY$5),ABR8&lt;SMALL(기준일시_입력!$N$21:$N$39,ABY$5)),SMALL(기준일시_입력!$N$21:$N$39,ABY$5)-ABR8,0)),0)</f>
        <v>0</v>
      </c>
      <c r="ABZ8" s="128">
        <f>IFERROR(IF(AND(ABR8&lt;SMALL(기준일시_입력!$J$21:$J$39,ABZ$5),ABS8&gt;SMALL(기준일시_입력!$N$21:$N$39,ABZ$5)),INDEX(기준일시_입력!$AJ$21:$AJ$39,ABZ$5*2-1),IF(AND(ABR8&gt;=SMALL(기준일시_입력!$J$21:$J$39,ABZ$5),ABR8&lt;SMALL(기준일시_입력!$N$21:$N$39,ABZ$5)),SMALL(기준일시_입력!$N$21:$N$39,ABZ$5)-ABR8,0)),0)</f>
        <v>0</v>
      </c>
      <c r="ACA8" s="128">
        <f>IFERROR(IF(AND(ABR8&lt;SMALL(기준일시_입력!$J$21:$J$39,ACA$5),ABS8&gt;SMALL(기준일시_입력!$N$21:$N$39,ACA$5)),INDEX(기준일시_입력!$AJ$21:$AJ$39,ACA$5*2-1),IF(AND(ABR8&gt;=SMALL(기준일시_입력!$J$21:$J$39,ACA$5),ABR8&lt;SMALL(기준일시_입력!$N$21:$N$39,ACA$5)),SMALL(기준일시_입력!$N$21:$N$39,ACA$5)-ABR8,0)),0)</f>
        <v>0</v>
      </c>
      <c r="ACB8" s="128">
        <f>IFERROR(IF(AND(ABR8&lt;SMALL(기준일시_입력!$J$21:$J$39,ACB$5),ABS8&gt;SMALL(기준일시_입력!$N$21:$N$39,ACB$5)),INDEX(기준일시_입력!$AJ$21:$AJ$39,ACB$5*2-1),IF(AND(ABR8&gt;=SMALL(기준일시_입력!$J$21:$J$39,ACB$5),ABR8&lt;SMALL(기준일시_입력!$N$21:$N$39,ACB$5)),SMALL(기준일시_입력!$N$21:$N$39,ACB$5)-ABR8,0)),0)</f>
        <v>0</v>
      </c>
      <c r="ACC8" s="128">
        <f>IFERROR(IF(AND(ABR8&lt;SMALL(기준일시_입력!$J$21:$J$39,ACC$5),ABS8&gt;SMALL(기준일시_입력!$N$21:$N$39,ACC$5)),INDEX(기준일시_입력!$AJ$21:$AJ$39,ACC$5*2-1),IF(AND(ABR8&gt;=SMALL(기준일시_입력!$J$21:$J$39,ACC$5),ABR8&lt;SMALL(기준일시_입력!$N$21:$N$39,ACC$5)),SMALL(기준일시_입력!$N$21:$N$39,ACC$5)-ABR8,0)),0)</f>
        <v>0</v>
      </c>
      <c r="ACD8" s="125"/>
      <c r="ACE8" s="180" t="str">
        <f t="shared" si="274"/>
        <v>3일</v>
      </c>
      <c r="ACF8" s="180"/>
      <c r="ACG8" s="124" t="str">
        <f t="shared" si="275"/>
        <v>수</v>
      </c>
      <c r="ACH8" s="133" t="str">
        <f t="shared" si="276"/>
        <v/>
      </c>
      <c r="ACI8" s="184"/>
      <c r="ACJ8" s="184"/>
      <c r="ACK8" s="184"/>
      <c r="ACL8" s="184"/>
      <c r="ACM8" s="184"/>
      <c r="ACN8" s="184"/>
      <c r="ACO8" s="176"/>
      <c r="ACP8" s="177"/>
      <c r="ACQ8" s="129" t="str">
        <f>IF($B8="","",IF(AND(ACG$3&lt;&gt;"",$B8-기준일시_입력!$AO$7&lt;=0,ACI8="",ACL8="",ACO8=""),"X",IF(ACO8="연차","☆",IF(ACO8="월차","★",IF(ACO8="병가","♨",IF(ACO8="출장","◎",IF(ACO8="교육","■",IF(AND(ACO8="",ACI8&lt;=기준일시_입력!$J$15,ACL8&gt;=기준일시_입력!$N$15),"○",IF(AND(ACO8="",ACI8&lt;&gt;"",ACI8&gt;기준일시_입력!$J$15),"▼",IF(AND(ACO8="",ACL8&lt;&gt;"",ACL8&lt;기준일시_입력!$N$15),"△",""))))))))))</f>
        <v/>
      </c>
      <c r="ACR8" s="128">
        <f>IFERROR(IF(OR(ACI8="",ACL8=""),0,IF(AND(ACT8&lt;기준일시_입력!$J$17,ACU8&gt;기준일시_입력!$N$17),기준일시_입력!$N$17-기준일시_입력!$J$17,IF(AND(ACT8&gt;=기준일시_입력!$J$17,ACU8&gt;기준일시_입력!$N$17),기준일시_입력!$N$17-ACT8,IF(ACU8&lt;기준일시_입력!$J$17,0,IF(AND(ACT8&lt;기준일시_입력!$J$17,ACU8&lt;=기준일시_입력!$N$17),ACU8-기준일시_입력!$J$17,IF(AND(ACT8&gt;=기준일시_입력!$J$17,ACU8&lt;=기준일시_입력!$N$17),ACU8-ACT8,0)))))),0)</f>
        <v>0</v>
      </c>
      <c r="ACS8" s="128">
        <f t="shared" si="277"/>
        <v>0</v>
      </c>
      <c r="ACT8" s="128">
        <f>IF(OR(ACI8="",ACL8=""),0,IF(ACI8&lt;기준일시_입력!$J$15,기준일시_입력!$J$15,ACI8))</f>
        <v>0</v>
      </c>
      <c r="ACU8" s="128">
        <f t="shared" si="278"/>
        <v>0</v>
      </c>
      <c r="ACV8" s="128">
        <f>IFERROR(IF(AND(ACT8&lt;SMALL(기준일시_입력!$J$21:$J$39,ACV$5),ACU8&gt;SMALL(기준일시_입력!$N$21:$N$39,ACV$5)),INDEX(기준일시_입력!$AJ$21:$AJ$39,ACV$5*2-1),IF(AND(ACT8&gt;=SMALL(기준일시_입력!$J$21:$J$39,ACV$5),ACT8&lt;SMALL(기준일시_입력!$N$21:$N$39,ACV$5)),SMALL(기준일시_입력!$N$21:$N$39,ACV$5)-ACT8,0)),0)</f>
        <v>0</v>
      </c>
      <c r="ACW8" s="128">
        <f>IFERROR(IF(AND(ACT8&lt;SMALL(기준일시_입력!$J$21:$J$39,ACW$5),ACU8&gt;SMALL(기준일시_입력!$N$21:$N$39,ACW$5)),INDEX(기준일시_입력!$AJ$21:$AJ$39,ACW$5*2-1),IF(AND(ACT8&gt;=SMALL(기준일시_입력!$J$21:$J$39,ACW$5),ACT8&lt;SMALL(기준일시_입력!$N$21:$N$39,ACW$5)),SMALL(기준일시_입력!$N$21:$N$39,ACW$5)-ACT8,0)),0)</f>
        <v>0</v>
      </c>
      <c r="ACX8" s="128">
        <f>IFERROR(IF(AND(ACT8&lt;SMALL(기준일시_입력!$J$21:$J$39,ACX$5),ACU8&gt;SMALL(기준일시_입력!$N$21:$N$39,ACX$5)),INDEX(기준일시_입력!$AJ$21:$AJ$39,ACX$5*2-1),IF(AND(ACT8&gt;=SMALL(기준일시_입력!$J$21:$J$39,ACX$5),ACT8&lt;SMALL(기준일시_입력!$N$21:$N$39,ACX$5)),SMALL(기준일시_입력!$N$21:$N$39,ACX$5)-ACT8,0)),0)</f>
        <v>0</v>
      </c>
      <c r="ACY8" s="128">
        <f>IFERROR(IF(AND(ACT8&lt;SMALL(기준일시_입력!$J$21:$J$39,ACY$5),ACU8&gt;SMALL(기준일시_입력!$N$21:$N$39,ACY$5)),INDEX(기준일시_입력!$AJ$21:$AJ$39,ACY$5*2-1),IF(AND(ACT8&gt;=SMALL(기준일시_입력!$J$21:$J$39,ACY$5),ACT8&lt;SMALL(기준일시_입력!$N$21:$N$39,ACY$5)),SMALL(기준일시_입력!$N$21:$N$39,ACY$5)-ACT8,0)),0)</f>
        <v>0</v>
      </c>
      <c r="ACZ8" s="128">
        <f>IFERROR(IF(AND(ACT8&lt;SMALL(기준일시_입력!$J$21:$J$39,ACZ$5),ACU8&gt;SMALL(기준일시_입력!$N$21:$N$39,ACZ$5)),INDEX(기준일시_입력!$AJ$21:$AJ$39,ACZ$5*2-1),IF(AND(ACT8&gt;=SMALL(기준일시_입력!$J$21:$J$39,ACZ$5),ACT8&lt;SMALL(기준일시_입력!$N$21:$N$39,ACZ$5)),SMALL(기준일시_입력!$N$21:$N$39,ACZ$5)-ACT8,0)),0)</f>
        <v>0</v>
      </c>
      <c r="ADA8" s="128">
        <f>IFERROR(IF(AND(ACT8&lt;SMALL(기준일시_입력!$J$21:$J$39,ADA$5),ACU8&gt;SMALL(기준일시_입력!$N$21:$N$39,ADA$5)),INDEX(기준일시_입력!$AJ$21:$AJ$39,ADA$5*2-1),IF(AND(ACT8&gt;=SMALL(기준일시_입력!$J$21:$J$39,ADA$5),ACT8&lt;SMALL(기준일시_입력!$N$21:$N$39,ADA$5)),SMALL(기준일시_입력!$N$21:$N$39,ADA$5)-ACT8,0)),0)</f>
        <v>0</v>
      </c>
      <c r="ADB8" s="128">
        <f>IFERROR(IF(AND(ACT8&lt;SMALL(기준일시_입력!$J$21:$J$39,ADB$5),ACU8&gt;SMALL(기준일시_입력!$N$21:$N$39,ADB$5)),INDEX(기준일시_입력!$AJ$21:$AJ$39,ADB$5*2-1),IF(AND(ACT8&gt;=SMALL(기준일시_입력!$J$21:$J$39,ADB$5),ACT8&lt;SMALL(기준일시_입력!$N$21:$N$39,ADB$5)),SMALL(기준일시_입력!$N$21:$N$39,ADB$5)-ACT8,0)),0)</f>
        <v>0</v>
      </c>
      <c r="ADC8" s="128">
        <f>IFERROR(IF(AND(ACT8&lt;SMALL(기준일시_입력!$J$21:$J$39,ADC$5),ACU8&gt;SMALL(기준일시_입력!$N$21:$N$39,ADC$5)),INDEX(기준일시_입력!$AJ$21:$AJ$39,ADC$5*2-1),IF(AND(ACT8&gt;=SMALL(기준일시_입력!$J$21:$J$39,ADC$5),ACT8&lt;SMALL(기준일시_입력!$N$21:$N$39,ADC$5)),SMALL(기준일시_입력!$N$21:$N$39,ADC$5)-ACT8,0)),0)</f>
        <v>0</v>
      </c>
      <c r="ADD8" s="128">
        <f>IFERROR(IF(AND(ACT8&lt;SMALL(기준일시_입력!$J$21:$J$39,ADD$5),ACU8&gt;SMALL(기준일시_입력!$N$21:$N$39,ADD$5)),INDEX(기준일시_입력!$AJ$21:$AJ$39,ADD$5*2-1),IF(AND(ACT8&gt;=SMALL(기준일시_입력!$J$21:$J$39,ADD$5),ACT8&lt;SMALL(기준일시_입력!$N$21:$N$39,ADD$5)),SMALL(기준일시_입력!$N$21:$N$39,ADD$5)-ACT8,0)),0)</f>
        <v>0</v>
      </c>
      <c r="ADE8" s="128">
        <f>IFERROR(IF(AND(ACT8&lt;SMALL(기준일시_입력!$J$21:$J$39,ADE$5),ACU8&gt;SMALL(기준일시_입력!$N$21:$N$39,ADE$5)),INDEX(기준일시_입력!$AJ$21:$AJ$39,ADE$5*2-1),IF(AND(ACT8&gt;=SMALL(기준일시_입력!$J$21:$J$39,ADE$5),ACT8&lt;SMALL(기준일시_입력!$N$21:$N$39,ADE$5)),SMALL(기준일시_입력!$N$21:$N$39,ADE$5)-ACT8,0)),0)</f>
        <v>0</v>
      </c>
      <c r="ADF8" s="125"/>
      <c r="ADG8" s="180" t="str">
        <f t="shared" si="279"/>
        <v>3일</v>
      </c>
      <c r="ADH8" s="180"/>
      <c r="ADI8" s="124" t="str">
        <f t="shared" si="280"/>
        <v>수</v>
      </c>
      <c r="ADJ8" s="133" t="str">
        <f t="shared" si="276"/>
        <v/>
      </c>
      <c r="ADK8" s="184"/>
      <c r="ADL8" s="184"/>
      <c r="ADM8" s="184"/>
      <c r="ADN8" s="184"/>
      <c r="ADO8" s="184"/>
      <c r="ADP8" s="184"/>
      <c r="ADQ8" s="176"/>
      <c r="ADR8" s="177"/>
      <c r="ADS8" s="129" t="str">
        <f>IF($B8="","",IF(AND(ADI$3&lt;&gt;"",$B8-기준일시_입력!$AO$7&lt;=0,ADK8="",ADN8="",ADQ8=""),"X",IF(ADQ8="연차","☆",IF(ADQ8="월차","★",IF(ADQ8="병가","♨",IF(ADQ8="출장","◎",IF(ADQ8="교육","■",IF(AND(ADQ8="",ADK8&lt;=기준일시_입력!$J$15,ADN8&gt;=기준일시_입력!$N$15),"○",IF(AND(ADQ8="",ADK8&lt;&gt;"",ADK8&gt;기준일시_입력!$J$15),"▼",IF(AND(ADQ8="",ADN8&lt;&gt;"",ADN8&lt;기준일시_입력!$N$15),"△",""))))))))))</f>
        <v/>
      </c>
      <c r="ADT8" s="128">
        <f>IFERROR(IF(OR(ADK8="",ADN8=""),0,IF(AND(ADV8&lt;기준일시_입력!$J$17,ADW8&gt;기준일시_입력!$N$17),기준일시_입력!$N$17-기준일시_입력!$J$17,IF(AND(ADV8&gt;=기준일시_입력!$J$17,ADW8&gt;기준일시_입력!$N$17),기준일시_입력!$N$17-ADV8,IF(ADW8&lt;기준일시_입력!$J$17,0,IF(AND(ADV8&lt;기준일시_입력!$J$17,ADW8&lt;=기준일시_입력!$N$17),ADW8-기준일시_입력!$J$17,IF(AND(ADV8&gt;=기준일시_입력!$J$17,ADW8&lt;=기준일시_입력!$N$17),ADW8-ADV8,0)))))),0)</f>
        <v>0</v>
      </c>
      <c r="ADU8" s="128">
        <f t="shared" si="282"/>
        <v>0</v>
      </c>
      <c r="ADV8" s="128">
        <f>IF(OR(ADK8="",ADN8=""),0,IF(ADK8&lt;기준일시_입력!$J$15,기준일시_입력!$J$15,ADK8))</f>
        <v>0</v>
      </c>
      <c r="ADW8" s="128">
        <f t="shared" si="283"/>
        <v>0</v>
      </c>
      <c r="ADX8" s="128">
        <f>IFERROR(IF(AND(ADV8&lt;SMALL(기준일시_입력!$J$21:$J$39,ADX$5),ADW8&gt;SMALL(기준일시_입력!$N$21:$N$39,ADX$5)),INDEX(기준일시_입력!$AJ$21:$AJ$39,ADX$5*2-1),IF(AND(ADV8&gt;=SMALL(기준일시_입력!$J$21:$J$39,ADX$5),ADV8&lt;SMALL(기준일시_입력!$N$21:$N$39,ADX$5)),SMALL(기준일시_입력!$N$21:$N$39,ADX$5)-ADV8,0)),0)</f>
        <v>0</v>
      </c>
      <c r="ADY8" s="128">
        <f>IFERROR(IF(AND(ADV8&lt;SMALL(기준일시_입력!$J$21:$J$39,ADY$5),ADW8&gt;SMALL(기준일시_입력!$N$21:$N$39,ADY$5)),INDEX(기준일시_입력!$AJ$21:$AJ$39,ADY$5*2-1),IF(AND(ADV8&gt;=SMALL(기준일시_입력!$J$21:$J$39,ADY$5),ADV8&lt;SMALL(기준일시_입력!$N$21:$N$39,ADY$5)),SMALL(기준일시_입력!$N$21:$N$39,ADY$5)-ADV8,0)),0)</f>
        <v>0</v>
      </c>
      <c r="ADZ8" s="128">
        <f>IFERROR(IF(AND(ADV8&lt;SMALL(기준일시_입력!$J$21:$J$39,ADZ$5),ADW8&gt;SMALL(기준일시_입력!$N$21:$N$39,ADZ$5)),INDEX(기준일시_입력!$AJ$21:$AJ$39,ADZ$5*2-1),IF(AND(ADV8&gt;=SMALL(기준일시_입력!$J$21:$J$39,ADZ$5),ADV8&lt;SMALL(기준일시_입력!$N$21:$N$39,ADZ$5)),SMALL(기준일시_입력!$N$21:$N$39,ADZ$5)-ADV8,0)),0)</f>
        <v>0</v>
      </c>
      <c r="AEA8" s="128">
        <f>IFERROR(IF(AND(ADV8&lt;SMALL(기준일시_입력!$J$21:$J$39,AEA$5),ADW8&gt;SMALL(기준일시_입력!$N$21:$N$39,AEA$5)),INDEX(기준일시_입력!$AJ$21:$AJ$39,AEA$5*2-1),IF(AND(ADV8&gt;=SMALL(기준일시_입력!$J$21:$J$39,AEA$5),ADV8&lt;SMALL(기준일시_입력!$N$21:$N$39,AEA$5)),SMALL(기준일시_입력!$N$21:$N$39,AEA$5)-ADV8,0)),0)</f>
        <v>0</v>
      </c>
      <c r="AEB8" s="128">
        <f>IFERROR(IF(AND(ADV8&lt;SMALL(기준일시_입력!$J$21:$J$39,AEB$5),ADW8&gt;SMALL(기준일시_입력!$N$21:$N$39,AEB$5)),INDEX(기준일시_입력!$AJ$21:$AJ$39,AEB$5*2-1),IF(AND(ADV8&gt;=SMALL(기준일시_입력!$J$21:$J$39,AEB$5),ADV8&lt;SMALL(기준일시_입력!$N$21:$N$39,AEB$5)),SMALL(기준일시_입력!$N$21:$N$39,AEB$5)-ADV8,0)),0)</f>
        <v>0</v>
      </c>
      <c r="AEC8" s="128">
        <f>IFERROR(IF(AND(ADV8&lt;SMALL(기준일시_입력!$J$21:$J$39,AEC$5),ADW8&gt;SMALL(기준일시_입력!$N$21:$N$39,AEC$5)),INDEX(기준일시_입력!$AJ$21:$AJ$39,AEC$5*2-1),IF(AND(ADV8&gt;=SMALL(기준일시_입력!$J$21:$J$39,AEC$5),ADV8&lt;SMALL(기준일시_입력!$N$21:$N$39,AEC$5)),SMALL(기준일시_입력!$N$21:$N$39,AEC$5)-ADV8,0)),0)</f>
        <v>0</v>
      </c>
      <c r="AED8" s="128">
        <f>IFERROR(IF(AND(ADV8&lt;SMALL(기준일시_입력!$J$21:$J$39,AED$5),ADW8&gt;SMALL(기준일시_입력!$N$21:$N$39,AED$5)),INDEX(기준일시_입력!$AJ$21:$AJ$39,AED$5*2-1),IF(AND(ADV8&gt;=SMALL(기준일시_입력!$J$21:$J$39,AED$5),ADV8&lt;SMALL(기준일시_입력!$N$21:$N$39,AED$5)),SMALL(기준일시_입력!$N$21:$N$39,AED$5)-ADV8,0)),0)</f>
        <v>0</v>
      </c>
      <c r="AEE8" s="128">
        <f>IFERROR(IF(AND(ADV8&lt;SMALL(기준일시_입력!$J$21:$J$39,AEE$5),ADW8&gt;SMALL(기준일시_입력!$N$21:$N$39,AEE$5)),INDEX(기준일시_입력!$AJ$21:$AJ$39,AEE$5*2-1),IF(AND(ADV8&gt;=SMALL(기준일시_입력!$J$21:$J$39,AEE$5),ADV8&lt;SMALL(기준일시_입력!$N$21:$N$39,AEE$5)),SMALL(기준일시_입력!$N$21:$N$39,AEE$5)-ADV8,0)),0)</f>
        <v>0</v>
      </c>
      <c r="AEF8" s="128">
        <f>IFERROR(IF(AND(ADV8&lt;SMALL(기준일시_입력!$J$21:$J$39,AEF$5),ADW8&gt;SMALL(기준일시_입력!$N$21:$N$39,AEF$5)),INDEX(기준일시_입력!$AJ$21:$AJ$39,AEF$5*2-1),IF(AND(ADV8&gt;=SMALL(기준일시_입력!$J$21:$J$39,AEF$5),ADV8&lt;SMALL(기준일시_입력!$N$21:$N$39,AEF$5)),SMALL(기준일시_입력!$N$21:$N$39,AEF$5)-ADV8,0)),0)</f>
        <v>0</v>
      </c>
      <c r="AEG8" s="128">
        <f>IFERROR(IF(AND(ADV8&lt;SMALL(기준일시_입력!$J$21:$J$39,AEG$5),ADW8&gt;SMALL(기준일시_입력!$N$21:$N$39,AEG$5)),INDEX(기준일시_입력!$AJ$21:$AJ$39,AEG$5*2-1),IF(AND(ADV8&gt;=SMALL(기준일시_입력!$J$21:$J$39,AEG$5),ADV8&lt;SMALL(기준일시_입력!$N$21:$N$39,AEG$5)),SMALL(기준일시_입력!$N$21:$N$39,AEG$5)-ADV8,0)),0)</f>
        <v>0</v>
      </c>
      <c r="AEH8" s="125"/>
      <c r="AEI8" s="180" t="str">
        <f t="shared" si="284"/>
        <v>3일</v>
      </c>
      <c r="AEJ8" s="180"/>
      <c r="AEK8" s="124" t="str">
        <f t="shared" si="285"/>
        <v>수</v>
      </c>
      <c r="AEL8" s="133" t="str">
        <f t="shared" si="276"/>
        <v/>
      </c>
      <c r="AEM8" s="184"/>
      <c r="AEN8" s="184"/>
      <c r="AEO8" s="184"/>
      <c r="AEP8" s="184"/>
      <c r="AEQ8" s="184"/>
      <c r="AER8" s="184"/>
      <c r="AES8" s="176"/>
      <c r="AET8" s="177"/>
      <c r="AEU8" s="129" t="str">
        <f>IF($B8="","",IF(AND(AEK$3&lt;&gt;"",$B8-기준일시_입력!$AO$7&lt;=0,AEM8="",AEP8="",AES8=""),"X",IF(AES8="연차","☆",IF(AES8="월차","★",IF(AES8="병가","♨",IF(AES8="출장","◎",IF(AES8="교육","■",IF(AND(AES8="",AEM8&lt;=기준일시_입력!$J$15,AEP8&gt;=기준일시_입력!$N$15),"○",IF(AND(AES8="",AEM8&lt;&gt;"",AEM8&gt;기준일시_입력!$J$15),"▼",IF(AND(AES8="",AEP8&lt;&gt;"",AEP8&lt;기준일시_입력!$N$15),"△",""))))))))))</f>
        <v/>
      </c>
      <c r="AEV8" s="128">
        <f>IFERROR(IF(OR(AEM8="",AEP8=""),0,IF(AND(AEX8&lt;기준일시_입력!$J$17,AEY8&gt;기준일시_입력!$N$17),기준일시_입력!$N$17-기준일시_입력!$J$17,IF(AND(AEX8&gt;=기준일시_입력!$J$17,AEY8&gt;기준일시_입력!$N$17),기준일시_입력!$N$17-AEX8,IF(AEY8&lt;기준일시_입력!$J$17,0,IF(AND(AEX8&lt;기준일시_입력!$J$17,AEY8&lt;=기준일시_입력!$N$17),AEY8-기준일시_입력!$J$17,IF(AND(AEX8&gt;=기준일시_입력!$J$17,AEY8&lt;=기준일시_입력!$N$17),AEY8-AEX8,0)))))),0)</f>
        <v>0</v>
      </c>
      <c r="AEW8" s="128">
        <f t="shared" si="287"/>
        <v>0</v>
      </c>
      <c r="AEX8" s="128">
        <f>IF(OR(AEM8="",AEP8=""),0,IF(AEM8&lt;기준일시_입력!$J$15,기준일시_입력!$J$15,AEM8))</f>
        <v>0</v>
      </c>
      <c r="AEY8" s="128">
        <f t="shared" si="288"/>
        <v>0</v>
      </c>
      <c r="AEZ8" s="128">
        <f>IFERROR(IF(AND(AEX8&lt;SMALL(기준일시_입력!$J$21:$J$39,AEZ$5),AEY8&gt;SMALL(기준일시_입력!$N$21:$N$39,AEZ$5)),INDEX(기준일시_입력!$AJ$21:$AJ$39,AEZ$5*2-1),IF(AND(AEX8&gt;=SMALL(기준일시_입력!$J$21:$J$39,AEZ$5),AEX8&lt;SMALL(기준일시_입력!$N$21:$N$39,AEZ$5)),SMALL(기준일시_입력!$N$21:$N$39,AEZ$5)-AEX8,0)),0)</f>
        <v>0</v>
      </c>
      <c r="AFA8" s="128">
        <f>IFERROR(IF(AND(AEX8&lt;SMALL(기준일시_입력!$J$21:$J$39,AFA$5),AEY8&gt;SMALL(기준일시_입력!$N$21:$N$39,AFA$5)),INDEX(기준일시_입력!$AJ$21:$AJ$39,AFA$5*2-1),IF(AND(AEX8&gt;=SMALL(기준일시_입력!$J$21:$J$39,AFA$5),AEX8&lt;SMALL(기준일시_입력!$N$21:$N$39,AFA$5)),SMALL(기준일시_입력!$N$21:$N$39,AFA$5)-AEX8,0)),0)</f>
        <v>0</v>
      </c>
      <c r="AFB8" s="128">
        <f>IFERROR(IF(AND(AEX8&lt;SMALL(기준일시_입력!$J$21:$J$39,AFB$5),AEY8&gt;SMALL(기준일시_입력!$N$21:$N$39,AFB$5)),INDEX(기준일시_입력!$AJ$21:$AJ$39,AFB$5*2-1),IF(AND(AEX8&gt;=SMALL(기준일시_입력!$J$21:$J$39,AFB$5),AEX8&lt;SMALL(기준일시_입력!$N$21:$N$39,AFB$5)),SMALL(기준일시_입력!$N$21:$N$39,AFB$5)-AEX8,0)),0)</f>
        <v>0</v>
      </c>
      <c r="AFC8" s="128">
        <f>IFERROR(IF(AND(AEX8&lt;SMALL(기준일시_입력!$J$21:$J$39,AFC$5),AEY8&gt;SMALL(기준일시_입력!$N$21:$N$39,AFC$5)),INDEX(기준일시_입력!$AJ$21:$AJ$39,AFC$5*2-1),IF(AND(AEX8&gt;=SMALL(기준일시_입력!$J$21:$J$39,AFC$5),AEX8&lt;SMALL(기준일시_입력!$N$21:$N$39,AFC$5)),SMALL(기준일시_입력!$N$21:$N$39,AFC$5)-AEX8,0)),0)</f>
        <v>0</v>
      </c>
      <c r="AFD8" s="128">
        <f>IFERROR(IF(AND(AEX8&lt;SMALL(기준일시_입력!$J$21:$J$39,AFD$5),AEY8&gt;SMALL(기준일시_입력!$N$21:$N$39,AFD$5)),INDEX(기준일시_입력!$AJ$21:$AJ$39,AFD$5*2-1),IF(AND(AEX8&gt;=SMALL(기준일시_입력!$J$21:$J$39,AFD$5),AEX8&lt;SMALL(기준일시_입력!$N$21:$N$39,AFD$5)),SMALL(기준일시_입력!$N$21:$N$39,AFD$5)-AEX8,0)),0)</f>
        <v>0</v>
      </c>
      <c r="AFE8" s="128">
        <f>IFERROR(IF(AND(AEX8&lt;SMALL(기준일시_입력!$J$21:$J$39,AFE$5),AEY8&gt;SMALL(기준일시_입력!$N$21:$N$39,AFE$5)),INDEX(기준일시_입력!$AJ$21:$AJ$39,AFE$5*2-1),IF(AND(AEX8&gt;=SMALL(기준일시_입력!$J$21:$J$39,AFE$5),AEX8&lt;SMALL(기준일시_입력!$N$21:$N$39,AFE$5)),SMALL(기준일시_입력!$N$21:$N$39,AFE$5)-AEX8,0)),0)</f>
        <v>0</v>
      </c>
      <c r="AFF8" s="128">
        <f>IFERROR(IF(AND(AEX8&lt;SMALL(기준일시_입력!$J$21:$J$39,AFF$5),AEY8&gt;SMALL(기준일시_입력!$N$21:$N$39,AFF$5)),INDEX(기준일시_입력!$AJ$21:$AJ$39,AFF$5*2-1),IF(AND(AEX8&gt;=SMALL(기준일시_입력!$J$21:$J$39,AFF$5),AEX8&lt;SMALL(기준일시_입력!$N$21:$N$39,AFF$5)),SMALL(기준일시_입력!$N$21:$N$39,AFF$5)-AEX8,0)),0)</f>
        <v>0</v>
      </c>
      <c r="AFG8" s="128">
        <f>IFERROR(IF(AND(AEX8&lt;SMALL(기준일시_입력!$J$21:$J$39,AFG$5),AEY8&gt;SMALL(기준일시_입력!$N$21:$N$39,AFG$5)),INDEX(기준일시_입력!$AJ$21:$AJ$39,AFG$5*2-1),IF(AND(AEX8&gt;=SMALL(기준일시_입력!$J$21:$J$39,AFG$5),AEX8&lt;SMALL(기준일시_입력!$N$21:$N$39,AFG$5)),SMALL(기준일시_입력!$N$21:$N$39,AFG$5)-AEX8,0)),0)</f>
        <v>0</v>
      </c>
      <c r="AFH8" s="128">
        <f>IFERROR(IF(AND(AEX8&lt;SMALL(기준일시_입력!$J$21:$J$39,AFH$5),AEY8&gt;SMALL(기준일시_입력!$N$21:$N$39,AFH$5)),INDEX(기준일시_입력!$AJ$21:$AJ$39,AFH$5*2-1),IF(AND(AEX8&gt;=SMALL(기준일시_입력!$J$21:$J$39,AFH$5),AEX8&lt;SMALL(기준일시_입력!$N$21:$N$39,AFH$5)),SMALL(기준일시_입력!$N$21:$N$39,AFH$5)-AEX8,0)),0)</f>
        <v>0</v>
      </c>
      <c r="AFI8" s="128">
        <f>IFERROR(IF(AND(AEX8&lt;SMALL(기준일시_입력!$J$21:$J$39,AFI$5),AEY8&gt;SMALL(기준일시_입력!$N$21:$N$39,AFI$5)),INDEX(기준일시_입력!$AJ$21:$AJ$39,AFI$5*2-1),IF(AND(AEX8&gt;=SMALL(기준일시_입력!$J$21:$J$39,AFI$5),AEX8&lt;SMALL(기준일시_입력!$N$21:$N$39,AFI$5)),SMALL(기준일시_입력!$N$21:$N$39,AFI$5)-AEX8,0)),0)</f>
        <v>0</v>
      </c>
      <c r="AFJ8" s="125"/>
      <c r="AFK8" s="180" t="str">
        <f t="shared" si="289"/>
        <v>3일</v>
      </c>
      <c r="AFL8" s="180"/>
      <c r="AFM8" s="124" t="str">
        <f t="shared" si="290"/>
        <v>수</v>
      </c>
      <c r="AFN8" s="133" t="str">
        <f t="shared" si="291"/>
        <v/>
      </c>
      <c r="AFO8" s="184"/>
      <c r="AFP8" s="184"/>
      <c r="AFQ8" s="184"/>
      <c r="AFR8" s="184"/>
      <c r="AFS8" s="184"/>
      <c r="AFT8" s="184"/>
      <c r="AFU8" s="176"/>
      <c r="AFV8" s="177"/>
      <c r="AFW8" s="129" t="str">
        <f>IF($B8="","",IF(AND(AFM$3&lt;&gt;"",$B8-기준일시_입력!$AO$7&lt;=0,AFO8="",AFR8="",AFU8=""),"X",IF(AFU8="연차","☆",IF(AFU8="월차","★",IF(AFU8="병가","♨",IF(AFU8="출장","◎",IF(AFU8="교육","■",IF(AND(AFU8="",AFO8&lt;=기준일시_입력!$J$15,AFR8&gt;=기준일시_입력!$N$15),"○",IF(AND(AFU8="",AFO8&lt;&gt;"",AFO8&gt;기준일시_입력!$J$15),"▼",IF(AND(AFU8="",AFR8&lt;&gt;"",AFR8&lt;기준일시_입력!$N$15),"△",""))))))))))</f>
        <v/>
      </c>
      <c r="AFX8" s="128">
        <f>IFERROR(IF(OR(AFO8="",AFR8=""),0,IF(AND(AFZ8&lt;기준일시_입력!$J$17,AGA8&gt;기준일시_입력!$N$17),기준일시_입력!$N$17-기준일시_입력!$J$17,IF(AND(AFZ8&gt;=기준일시_입력!$J$17,AGA8&gt;기준일시_입력!$N$17),기준일시_입력!$N$17-AFZ8,IF(AGA8&lt;기준일시_입력!$J$17,0,IF(AND(AFZ8&lt;기준일시_입력!$J$17,AGA8&lt;=기준일시_입력!$N$17),AGA8-기준일시_입력!$J$17,IF(AND(AFZ8&gt;=기준일시_입력!$J$17,AGA8&lt;=기준일시_입력!$N$17),AGA8-AFZ8,0)))))),0)</f>
        <v>0</v>
      </c>
      <c r="AFY8" s="128">
        <f t="shared" si="292"/>
        <v>0</v>
      </c>
      <c r="AFZ8" s="128">
        <f>IF(OR(AFO8="",AFR8=""),0,IF(AFO8&lt;기준일시_입력!$J$15,기준일시_입력!$J$15,AFO8))</f>
        <v>0</v>
      </c>
      <c r="AGA8" s="128">
        <f t="shared" si="293"/>
        <v>0</v>
      </c>
      <c r="AGB8" s="128">
        <f>IFERROR(IF(AND(AFZ8&lt;SMALL(기준일시_입력!$J$21:$J$39,AGB$5),AGA8&gt;SMALL(기준일시_입력!$N$21:$N$39,AGB$5)),INDEX(기준일시_입력!$AJ$21:$AJ$39,AGB$5*2-1),IF(AND(AFZ8&gt;=SMALL(기준일시_입력!$J$21:$J$39,AGB$5),AFZ8&lt;SMALL(기준일시_입력!$N$21:$N$39,AGB$5)),SMALL(기준일시_입력!$N$21:$N$39,AGB$5)-AFZ8,0)),0)</f>
        <v>0</v>
      </c>
      <c r="AGC8" s="128">
        <f>IFERROR(IF(AND(AFZ8&lt;SMALL(기준일시_입력!$J$21:$J$39,AGC$5),AGA8&gt;SMALL(기준일시_입력!$N$21:$N$39,AGC$5)),INDEX(기준일시_입력!$AJ$21:$AJ$39,AGC$5*2-1),IF(AND(AFZ8&gt;=SMALL(기준일시_입력!$J$21:$J$39,AGC$5),AFZ8&lt;SMALL(기준일시_입력!$N$21:$N$39,AGC$5)),SMALL(기준일시_입력!$N$21:$N$39,AGC$5)-AFZ8,0)),0)</f>
        <v>0</v>
      </c>
      <c r="AGD8" s="128">
        <f>IFERROR(IF(AND(AFZ8&lt;SMALL(기준일시_입력!$J$21:$J$39,AGD$5),AGA8&gt;SMALL(기준일시_입력!$N$21:$N$39,AGD$5)),INDEX(기준일시_입력!$AJ$21:$AJ$39,AGD$5*2-1),IF(AND(AFZ8&gt;=SMALL(기준일시_입력!$J$21:$J$39,AGD$5),AFZ8&lt;SMALL(기준일시_입력!$N$21:$N$39,AGD$5)),SMALL(기준일시_입력!$N$21:$N$39,AGD$5)-AFZ8,0)),0)</f>
        <v>0</v>
      </c>
      <c r="AGE8" s="128">
        <f>IFERROR(IF(AND(AFZ8&lt;SMALL(기준일시_입력!$J$21:$J$39,AGE$5),AGA8&gt;SMALL(기준일시_입력!$N$21:$N$39,AGE$5)),INDEX(기준일시_입력!$AJ$21:$AJ$39,AGE$5*2-1),IF(AND(AFZ8&gt;=SMALL(기준일시_입력!$J$21:$J$39,AGE$5),AFZ8&lt;SMALL(기준일시_입력!$N$21:$N$39,AGE$5)),SMALL(기준일시_입력!$N$21:$N$39,AGE$5)-AFZ8,0)),0)</f>
        <v>0</v>
      </c>
      <c r="AGF8" s="128">
        <f>IFERROR(IF(AND(AFZ8&lt;SMALL(기준일시_입력!$J$21:$J$39,AGF$5),AGA8&gt;SMALL(기준일시_입력!$N$21:$N$39,AGF$5)),INDEX(기준일시_입력!$AJ$21:$AJ$39,AGF$5*2-1),IF(AND(AFZ8&gt;=SMALL(기준일시_입력!$J$21:$J$39,AGF$5),AFZ8&lt;SMALL(기준일시_입력!$N$21:$N$39,AGF$5)),SMALL(기준일시_입력!$N$21:$N$39,AGF$5)-AFZ8,0)),0)</f>
        <v>0</v>
      </c>
      <c r="AGG8" s="128">
        <f>IFERROR(IF(AND(AFZ8&lt;SMALL(기준일시_입력!$J$21:$J$39,AGG$5),AGA8&gt;SMALL(기준일시_입력!$N$21:$N$39,AGG$5)),INDEX(기준일시_입력!$AJ$21:$AJ$39,AGG$5*2-1),IF(AND(AFZ8&gt;=SMALL(기준일시_입력!$J$21:$J$39,AGG$5),AFZ8&lt;SMALL(기준일시_입력!$N$21:$N$39,AGG$5)),SMALL(기준일시_입력!$N$21:$N$39,AGG$5)-AFZ8,0)),0)</f>
        <v>0</v>
      </c>
      <c r="AGH8" s="128">
        <f>IFERROR(IF(AND(AFZ8&lt;SMALL(기준일시_입력!$J$21:$J$39,AGH$5),AGA8&gt;SMALL(기준일시_입력!$N$21:$N$39,AGH$5)),INDEX(기준일시_입력!$AJ$21:$AJ$39,AGH$5*2-1),IF(AND(AFZ8&gt;=SMALL(기준일시_입력!$J$21:$J$39,AGH$5),AFZ8&lt;SMALL(기준일시_입력!$N$21:$N$39,AGH$5)),SMALL(기준일시_입력!$N$21:$N$39,AGH$5)-AFZ8,0)),0)</f>
        <v>0</v>
      </c>
      <c r="AGI8" s="128">
        <f>IFERROR(IF(AND(AFZ8&lt;SMALL(기준일시_입력!$J$21:$J$39,AGI$5),AGA8&gt;SMALL(기준일시_입력!$N$21:$N$39,AGI$5)),INDEX(기준일시_입력!$AJ$21:$AJ$39,AGI$5*2-1),IF(AND(AFZ8&gt;=SMALL(기준일시_입력!$J$21:$J$39,AGI$5),AFZ8&lt;SMALL(기준일시_입력!$N$21:$N$39,AGI$5)),SMALL(기준일시_입력!$N$21:$N$39,AGI$5)-AFZ8,0)),0)</f>
        <v>0</v>
      </c>
      <c r="AGJ8" s="128">
        <f>IFERROR(IF(AND(AFZ8&lt;SMALL(기준일시_입력!$J$21:$J$39,AGJ$5),AGA8&gt;SMALL(기준일시_입력!$N$21:$N$39,AGJ$5)),INDEX(기준일시_입력!$AJ$21:$AJ$39,AGJ$5*2-1),IF(AND(AFZ8&gt;=SMALL(기준일시_입력!$J$21:$J$39,AGJ$5),AFZ8&lt;SMALL(기준일시_입력!$N$21:$N$39,AGJ$5)),SMALL(기준일시_입력!$N$21:$N$39,AGJ$5)-AFZ8,0)),0)</f>
        <v>0</v>
      </c>
      <c r="AGK8" s="128">
        <f>IFERROR(IF(AND(AFZ8&lt;SMALL(기준일시_입력!$J$21:$J$39,AGK$5),AGA8&gt;SMALL(기준일시_입력!$N$21:$N$39,AGK$5)),INDEX(기준일시_입력!$AJ$21:$AJ$39,AGK$5*2-1),IF(AND(AFZ8&gt;=SMALL(기준일시_입력!$J$21:$J$39,AGK$5),AFZ8&lt;SMALL(기준일시_입력!$N$21:$N$39,AGK$5)),SMALL(기준일시_입력!$N$21:$N$39,AGK$5)-AFZ8,0)),0)</f>
        <v>0</v>
      </c>
      <c r="AGL8" s="125"/>
      <c r="AGM8" s="180" t="str">
        <f t="shared" si="294"/>
        <v>3일</v>
      </c>
      <c r="AGN8" s="180"/>
      <c r="AGO8" s="124" t="str">
        <f t="shared" si="295"/>
        <v>수</v>
      </c>
      <c r="AGP8" s="133" t="str">
        <f t="shared" si="291"/>
        <v/>
      </c>
      <c r="AGQ8" s="184"/>
      <c r="AGR8" s="184"/>
      <c r="AGS8" s="184"/>
      <c r="AGT8" s="184"/>
      <c r="AGU8" s="184"/>
      <c r="AGV8" s="184"/>
      <c r="AGW8" s="176"/>
      <c r="AGX8" s="177"/>
      <c r="AGY8" s="129" t="str">
        <f>IF($B8="","",IF(AND(AGO$3&lt;&gt;"",$B8-기준일시_입력!$AO$7&lt;=0,AGQ8="",AGT8="",AGW8=""),"X",IF(AGW8="연차","☆",IF(AGW8="월차","★",IF(AGW8="병가","♨",IF(AGW8="출장","◎",IF(AGW8="교육","■",IF(AND(AGW8="",AGQ8&lt;=기준일시_입력!$J$15,AGT8&gt;=기준일시_입력!$N$15),"○",IF(AND(AGW8="",AGQ8&lt;&gt;"",AGQ8&gt;기준일시_입력!$J$15),"▼",IF(AND(AGW8="",AGT8&lt;&gt;"",AGT8&lt;기준일시_입력!$N$15),"△",""))))))))))</f>
        <v/>
      </c>
      <c r="AGZ8" s="128">
        <f>IFERROR(IF(OR(AGQ8="",AGT8=""),0,IF(AND(AHB8&lt;기준일시_입력!$J$17,AHC8&gt;기준일시_입력!$N$17),기준일시_입력!$N$17-기준일시_입력!$J$17,IF(AND(AHB8&gt;=기준일시_입력!$J$17,AHC8&gt;기준일시_입력!$N$17),기준일시_입력!$N$17-AHB8,IF(AHC8&lt;기준일시_입력!$J$17,0,IF(AND(AHB8&lt;기준일시_입력!$J$17,AHC8&lt;=기준일시_입력!$N$17),AHC8-기준일시_입력!$J$17,IF(AND(AHB8&gt;=기준일시_입력!$J$17,AHC8&lt;=기준일시_입력!$N$17),AHC8-AHB8,0)))))),0)</f>
        <v>0</v>
      </c>
      <c r="AHA8" s="128">
        <f t="shared" si="297"/>
        <v>0</v>
      </c>
      <c r="AHB8" s="128">
        <f>IF(OR(AGQ8="",AGT8=""),0,IF(AGQ8&lt;기준일시_입력!$J$15,기준일시_입력!$J$15,AGQ8))</f>
        <v>0</v>
      </c>
      <c r="AHC8" s="128">
        <f t="shared" si="298"/>
        <v>0</v>
      </c>
      <c r="AHD8" s="128">
        <f>IFERROR(IF(AND(AHB8&lt;SMALL(기준일시_입력!$J$21:$J$39,AHD$5),AHC8&gt;SMALL(기준일시_입력!$N$21:$N$39,AHD$5)),INDEX(기준일시_입력!$AJ$21:$AJ$39,AHD$5*2-1),IF(AND(AHB8&gt;=SMALL(기준일시_입력!$J$21:$J$39,AHD$5),AHB8&lt;SMALL(기준일시_입력!$N$21:$N$39,AHD$5)),SMALL(기준일시_입력!$N$21:$N$39,AHD$5)-AHB8,0)),0)</f>
        <v>0</v>
      </c>
      <c r="AHE8" s="128">
        <f>IFERROR(IF(AND(AHB8&lt;SMALL(기준일시_입력!$J$21:$J$39,AHE$5),AHC8&gt;SMALL(기준일시_입력!$N$21:$N$39,AHE$5)),INDEX(기준일시_입력!$AJ$21:$AJ$39,AHE$5*2-1),IF(AND(AHB8&gt;=SMALL(기준일시_입력!$J$21:$J$39,AHE$5),AHB8&lt;SMALL(기준일시_입력!$N$21:$N$39,AHE$5)),SMALL(기준일시_입력!$N$21:$N$39,AHE$5)-AHB8,0)),0)</f>
        <v>0</v>
      </c>
      <c r="AHF8" s="128">
        <f>IFERROR(IF(AND(AHB8&lt;SMALL(기준일시_입력!$J$21:$J$39,AHF$5),AHC8&gt;SMALL(기준일시_입력!$N$21:$N$39,AHF$5)),INDEX(기준일시_입력!$AJ$21:$AJ$39,AHF$5*2-1),IF(AND(AHB8&gt;=SMALL(기준일시_입력!$J$21:$J$39,AHF$5),AHB8&lt;SMALL(기준일시_입력!$N$21:$N$39,AHF$5)),SMALL(기준일시_입력!$N$21:$N$39,AHF$5)-AHB8,0)),0)</f>
        <v>0</v>
      </c>
      <c r="AHG8" s="128">
        <f>IFERROR(IF(AND(AHB8&lt;SMALL(기준일시_입력!$J$21:$J$39,AHG$5),AHC8&gt;SMALL(기준일시_입력!$N$21:$N$39,AHG$5)),INDEX(기준일시_입력!$AJ$21:$AJ$39,AHG$5*2-1),IF(AND(AHB8&gt;=SMALL(기준일시_입력!$J$21:$J$39,AHG$5),AHB8&lt;SMALL(기준일시_입력!$N$21:$N$39,AHG$5)),SMALL(기준일시_입력!$N$21:$N$39,AHG$5)-AHB8,0)),0)</f>
        <v>0</v>
      </c>
      <c r="AHH8" s="128">
        <f>IFERROR(IF(AND(AHB8&lt;SMALL(기준일시_입력!$J$21:$J$39,AHH$5),AHC8&gt;SMALL(기준일시_입력!$N$21:$N$39,AHH$5)),INDEX(기준일시_입력!$AJ$21:$AJ$39,AHH$5*2-1),IF(AND(AHB8&gt;=SMALL(기준일시_입력!$J$21:$J$39,AHH$5),AHB8&lt;SMALL(기준일시_입력!$N$21:$N$39,AHH$5)),SMALL(기준일시_입력!$N$21:$N$39,AHH$5)-AHB8,0)),0)</f>
        <v>0</v>
      </c>
      <c r="AHI8" s="128">
        <f>IFERROR(IF(AND(AHB8&lt;SMALL(기준일시_입력!$J$21:$J$39,AHI$5),AHC8&gt;SMALL(기준일시_입력!$N$21:$N$39,AHI$5)),INDEX(기준일시_입력!$AJ$21:$AJ$39,AHI$5*2-1),IF(AND(AHB8&gt;=SMALL(기준일시_입력!$J$21:$J$39,AHI$5),AHB8&lt;SMALL(기준일시_입력!$N$21:$N$39,AHI$5)),SMALL(기준일시_입력!$N$21:$N$39,AHI$5)-AHB8,0)),0)</f>
        <v>0</v>
      </c>
      <c r="AHJ8" s="128">
        <f>IFERROR(IF(AND(AHB8&lt;SMALL(기준일시_입력!$J$21:$J$39,AHJ$5),AHC8&gt;SMALL(기준일시_입력!$N$21:$N$39,AHJ$5)),INDEX(기준일시_입력!$AJ$21:$AJ$39,AHJ$5*2-1),IF(AND(AHB8&gt;=SMALL(기준일시_입력!$J$21:$J$39,AHJ$5),AHB8&lt;SMALL(기준일시_입력!$N$21:$N$39,AHJ$5)),SMALL(기준일시_입력!$N$21:$N$39,AHJ$5)-AHB8,0)),0)</f>
        <v>0</v>
      </c>
      <c r="AHK8" s="128">
        <f>IFERROR(IF(AND(AHB8&lt;SMALL(기준일시_입력!$J$21:$J$39,AHK$5),AHC8&gt;SMALL(기준일시_입력!$N$21:$N$39,AHK$5)),INDEX(기준일시_입력!$AJ$21:$AJ$39,AHK$5*2-1),IF(AND(AHB8&gt;=SMALL(기준일시_입력!$J$21:$J$39,AHK$5),AHB8&lt;SMALL(기준일시_입력!$N$21:$N$39,AHK$5)),SMALL(기준일시_입력!$N$21:$N$39,AHK$5)-AHB8,0)),0)</f>
        <v>0</v>
      </c>
      <c r="AHL8" s="128">
        <f>IFERROR(IF(AND(AHB8&lt;SMALL(기준일시_입력!$J$21:$J$39,AHL$5),AHC8&gt;SMALL(기준일시_입력!$N$21:$N$39,AHL$5)),INDEX(기준일시_입력!$AJ$21:$AJ$39,AHL$5*2-1),IF(AND(AHB8&gt;=SMALL(기준일시_입력!$J$21:$J$39,AHL$5),AHB8&lt;SMALL(기준일시_입력!$N$21:$N$39,AHL$5)),SMALL(기준일시_입력!$N$21:$N$39,AHL$5)-AHB8,0)),0)</f>
        <v>0</v>
      </c>
      <c r="AHM8" s="128">
        <f>IFERROR(IF(AND(AHB8&lt;SMALL(기준일시_입력!$J$21:$J$39,AHM$5),AHC8&gt;SMALL(기준일시_입력!$N$21:$N$39,AHM$5)),INDEX(기준일시_입력!$AJ$21:$AJ$39,AHM$5*2-1),IF(AND(AHB8&gt;=SMALL(기준일시_입력!$J$21:$J$39,AHM$5),AHB8&lt;SMALL(기준일시_입력!$N$21:$N$39,AHM$5)),SMALL(기준일시_입력!$N$21:$N$39,AHM$5)-AHB8,0)),0)</f>
        <v>0</v>
      </c>
      <c r="AHN8" s="125"/>
      <c r="AHO8" s="180" t="str">
        <f t="shared" si="299"/>
        <v>3일</v>
      </c>
      <c r="AHP8" s="180"/>
      <c r="AHQ8" s="124" t="str">
        <f t="shared" si="300"/>
        <v>수</v>
      </c>
      <c r="AHR8" s="133" t="str">
        <f t="shared" si="291"/>
        <v/>
      </c>
      <c r="AHS8" s="184"/>
      <c r="AHT8" s="184"/>
      <c r="AHU8" s="184"/>
      <c r="AHV8" s="184"/>
      <c r="AHW8" s="184"/>
      <c r="AHX8" s="184"/>
      <c r="AHY8" s="176"/>
      <c r="AHZ8" s="177"/>
      <c r="AIA8" s="129" t="str">
        <f>IF($B8="","",IF(AND(AHQ$3&lt;&gt;"",$B8-기준일시_입력!$AO$7&lt;=0,AHS8="",AHV8="",AHY8=""),"X",IF(AHY8="연차","☆",IF(AHY8="월차","★",IF(AHY8="병가","♨",IF(AHY8="출장","◎",IF(AHY8="교육","■",IF(AND(AHY8="",AHS8&lt;=기준일시_입력!$J$15,AHV8&gt;=기준일시_입력!$N$15),"○",IF(AND(AHY8="",AHS8&lt;&gt;"",AHS8&gt;기준일시_입력!$J$15),"▼",IF(AND(AHY8="",AHV8&lt;&gt;"",AHV8&lt;기준일시_입력!$N$15),"△",""))))))))))</f>
        <v/>
      </c>
      <c r="AIB8" s="128">
        <f>IFERROR(IF(OR(AHS8="",AHV8=""),0,IF(AND(AID8&lt;기준일시_입력!$J$17,AIE8&gt;기준일시_입력!$N$17),기준일시_입력!$N$17-기준일시_입력!$J$17,IF(AND(AID8&gt;=기준일시_입력!$J$17,AIE8&gt;기준일시_입력!$N$17),기준일시_입력!$N$17-AID8,IF(AIE8&lt;기준일시_입력!$J$17,0,IF(AND(AID8&lt;기준일시_입력!$J$17,AIE8&lt;=기준일시_입력!$N$17),AIE8-기준일시_입력!$J$17,IF(AND(AID8&gt;=기준일시_입력!$J$17,AIE8&lt;=기준일시_입력!$N$17),AIE8-AID8,0)))))),0)</f>
        <v>0</v>
      </c>
      <c r="AIC8" s="128">
        <f t="shared" si="302"/>
        <v>0</v>
      </c>
      <c r="AID8" s="128">
        <f>IF(OR(AHS8="",AHV8=""),0,IF(AHS8&lt;기준일시_입력!$J$15,기준일시_입력!$J$15,AHS8))</f>
        <v>0</v>
      </c>
      <c r="AIE8" s="128">
        <f t="shared" si="303"/>
        <v>0</v>
      </c>
      <c r="AIF8" s="128">
        <f>IFERROR(IF(AND(AID8&lt;SMALL(기준일시_입력!$J$21:$J$39,AIF$5),AIE8&gt;SMALL(기준일시_입력!$N$21:$N$39,AIF$5)),INDEX(기준일시_입력!$AJ$21:$AJ$39,AIF$5*2-1),IF(AND(AID8&gt;=SMALL(기준일시_입력!$J$21:$J$39,AIF$5),AID8&lt;SMALL(기준일시_입력!$N$21:$N$39,AIF$5)),SMALL(기준일시_입력!$N$21:$N$39,AIF$5)-AID8,0)),0)</f>
        <v>0</v>
      </c>
      <c r="AIG8" s="128">
        <f>IFERROR(IF(AND(AID8&lt;SMALL(기준일시_입력!$J$21:$J$39,AIG$5),AIE8&gt;SMALL(기준일시_입력!$N$21:$N$39,AIG$5)),INDEX(기준일시_입력!$AJ$21:$AJ$39,AIG$5*2-1),IF(AND(AID8&gt;=SMALL(기준일시_입력!$J$21:$J$39,AIG$5),AID8&lt;SMALL(기준일시_입력!$N$21:$N$39,AIG$5)),SMALL(기준일시_입력!$N$21:$N$39,AIG$5)-AID8,0)),0)</f>
        <v>0</v>
      </c>
      <c r="AIH8" s="128">
        <f>IFERROR(IF(AND(AID8&lt;SMALL(기준일시_입력!$J$21:$J$39,AIH$5),AIE8&gt;SMALL(기준일시_입력!$N$21:$N$39,AIH$5)),INDEX(기준일시_입력!$AJ$21:$AJ$39,AIH$5*2-1),IF(AND(AID8&gt;=SMALL(기준일시_입력!$J$21:$J$39,AIH$5),AID8&lt;SMALL(기준일시_입력!$N$21:$N$39,AIH$5)),SMALL(기준일시_입력!$N$21:$N$39,AIH$5)-AID8,0)),0)</f>
        <v>0</v>
      </c>
      <c r="AII8" s="128">
        <f>IFERROR(IF(AND(AID8&lt;SMALL(기준일시_입력!$J$21:$J$39,AII$5),AIE8&gt;SMALL(기준일시_입력!$N$21:$N$39,AII$5)),INDEX(기준일시_입력!$AJ$21:$AJ$39,AII$5*2-1),IF(AND(AID8&gt;=SMALL(기준일시_입력!$J$21:$J$39,AII$5),AID8&lt;SMALL(기준일시_입력!$N$21:$N$39,AII$5)),SMALL(기준일시_입력!$N$21:$N$39,AII$5)-AID8,0)),0)</f>
        <v>0</v>
      </c>
      <c r="AIJ8" s="128">
        <f>IFERROR(IF(AND(AID8&lt;SMALL(기준일시_입력!$J$21:$J$39,AIJ$5),AIE8&gt;SMALL(기준일시_입력!$N$21:$N$39,AIJ$5)),INDEX(기준일시_입력!$AJ$21:$AJ$39,AIJ$5*2-1),IF(AND(AID8&gt;=SMALL(기준일시_입력!$J$21:$J$39,AIJ$5),AID8&lt;SMALL(기준일시_입력!$N$21:$N$39,AIJ$5)),SMALL(기준일시_입력!$N$21:$N$39,AIJ$5)-AID8,0)),0)</f>
        <v>0</v>
      </c>
      <c r="AIK8" s="128">
        <f>IFERROR(IF(AND(AID8&lt;SMALL(기준일시_입력!$J$21:$J$39,AIK$5),AIE8&gt;SMALL(기준일시_입력!$N$21:$N$39,AIK$5)),INDEX(기준일시_입력!$AJ$21:$AJ$39,AIK$5*2-1),IF(AND(AID8&gt;=SMALL(기준일시_입력!$J$21:$J$39,AIK$5),AID8&lt;SMALL(기준일시_입력!$N$21:$N$39,AIK$5)),SMALL(기준일시_입력!$N$21:$N$39,AIK$5)-AID8,0)),0)</f>
        <v>0</v>
      </c>
      <c r="AIL8" s="128">
        <f>IFERROR(IF(AND(AID8&lt;SMALL(기준일시_입력!$J$21:$J$39,AIL$5),AIE8&gt;SMALL(기준일시_입력!$N$21:$N$39,AIL$5)),INDEX(기준일시_입력!$AJ$21:$AJ$39,AIL$5*2-1),IF(AND(AID8&gt;=SMALL(기준일시_입력!$J$21:$J$39,AIL$5),AID8&lt;SMALL(기준일시_입력!$N$21:$N$39,AIL$5)),SMALL(기준일시_입력!$N$21:$N$39,AIL$5)-AID8,0)),0)</f>
        <v>0</v>
      </c>
      <c r="AIM8" s="128">
        <f>IFERROR(IF(AND(AID8&lt;SMALL(기준일시_입력!$J$21:$J$39,AIM$5),AIE8&gt;SMALL(기준일시_입력!$N$21:$N$39,AIM$5)),INDEX(기준일시_입력!$AJ$21:$AJ$39,AIM$5*2-1),IF(AND(AID8&gt;=SMALL(기준일시_입력!$J$21:$J$39,AIM$5),AID8&lt;SMALL(기준일시_입력!$N$21:$N$39,AIM$5)),SMALL(기준일시_입력!$N$21:$N$39,AIM$5)-AID8,0)),0)</f>
        <v>0</v>
      </c>
      <c r="AIN8" s="128">
        <f>IFERROR(IF(AND(AID8&lt;SMALL(기준일시_입력!$J$21:$J$39,AIN$5),AIE8&gt;SMALL(기준일시_입력!$N$21:$N$39,AIN$5)),INDEX(기준일시_입력!$AJ$21:$AJ$39,AIN$5*2-1),IF(AND(AID8&gt;=SMALL(기준일시_입력!$J$21:$J$39,AIN$5),AID8&lt;SMALL(기준일시_입력!$N$21:$N$39,AIN$5)),SMALL(기준일시_입력!$N$21:$N$39,AIN$5)-AID8,0)),0)</f>
        <v>0</v>
      </c>
      <c r="AIO8" s="128">
        <f>IFERROR(IF(AND(AID8&lt;SMALL(기준일시_입력!$J$21:$J$39,AIO$5),AIE8&gt;SMALL(기준일시_입력!$N$21:$N$39,AIO$5)),INDEX(기준일시_입력!$AJ$21:$AJ$39,AIO$5*2-1),IF(AND(AID8&gt;=SMALL(기준일시_입력!$J$21:$J$39,AIO$5),AID8&lt;SMALL(기준일시_입력!$N$21:$N$39,AIO$5)),SMALL(기준일시_입력!$N$21:$N$39,AIO$5)-AID8,0)),0)</f>
        <v>0</v>
      </c>
      <c r="AIP8" s="125"/>
      <c r="AIQ8" s="180" t="str">
        <f t="shared" si="304"/>
        <v>3일</v>
      </c>
      <c r="AIR8" s="180"/>
      <c r="AIS8" s="124" t="str">
        <f t="shared" si="305"/>
        <v>수</v>
      </c>
      <c r="AIT8" s="133" t="str">
        <f t="shared" si="306"/>
        <v/>
      </c>
      <c r="AIU8" s="184"/>
      <c r="AIV8" s="184"/>
      <c r="AIW8" s="184"/>
      <c r="AIX8" s="184"/>
      <c r="AIY8" s="184"/>
      <c r="AIZ8" s="184"/>
      <c r="AJA8" s="176"/>
      <c r="AJB8" s="177"/>
      <c r="AJC8" s="129" t="str">
        <f>IF($B8="","",IF(AND(AIS$3&lt;&gt;"",$B8-기준일시_입력!$AO$7&lt;=0,AIU8="",AIX8="",AJA8=""),"X",IF(AJA8="연차","☆",IF(AJA8="월차","★",IF(AJA8="병가","♨",IF(AJA8="출장","◎",IF(AJA8="교육","■",IF(AND(AJA8="",AIU8&lt;=기준일시_입력!$J$15,AIX8&gt;=기준일시_입력!$N$15),"○",IF(AND(AJA8="",AIU8&lt;&gt;"",AIU8&gt;기준일시_입력!$J$15),"▼",IF(AND(AJA8="",AIX8&lt;&gt;"",AIX8&lt;기준일시_입력!$N$15),"△",""))))))))))</f>
        <v/>
      </c>
      <c r="AJD8" s="128">
        <f>IFERROR(IF(OR(AIU8="",AIX8=""),0,IF(AND(AJF8&lt;기준일시_입력!$J$17,AJG8&gt;기준일시_입력!$N$17),기준일시_입력!$N$17-기준일시_입력!$J$17,IF(AND(AJF8&gt;=기준일시_입력!$J$17,AJG8&gt;기준일시_입력!$N$17),기준일시_입력!$N$17-AJF8,IF(AJG8&lt;기준일시_입력!$J$17,0,IF(AND(AJF8&lt;기준일시_입력!$J$17,AJG8&lt;=기준일시_입력!$N$17),AJG8-기준일시_입력!$J$17,IF(AND(AJF8&gt;=기준일시_입력!$J$17,AJG8&lt;=기준일시_입력!$N$17),AJG8-AJF8,0)))))),0)</f>
        <v>0</v>
      </c>
      <c r="AJE8" s="128">
        <f t="shared" si="307"/>
        <v>0</v>
      </c>
      <c r="AJF8" s="128">
        <f>IF(OR(AIU8="",AIX8=""),0,IF(AIU8&lt;기준일시_입력!$J$15,기준일시_입력!$J$15,AIU8))</f>
        <v>0</v>
      </c>
      <c r="AJG8" s="128">
        <f t="shared" si="308"/>
        <v>0</v>
      </c>
      <c r="AJH8" s="128">
        <f>IFERROR(IF(AND(AJF8&lt;SMALL(기준일시_입력!$J$21:$J$39,AJH$5),AJG8&gt;SMALL(기준일시_입력!$N$21:$N$39,AJH$5)),INDEX(기준일시_입력!$AJ$21:$AJ$39,AJH$5*2-1),IF(AND(AJF8&gt;=SMALL(기준일시_입력!$J$21:$J$39,AJH$5),AJF8&lt;SMALL(기준일시_입력!$N$21:$N$39,AJH$5)),SMALL(기준일시_입력!$N$21:$N$39,AJH$5)-AJF8,0)),0)</f>
        <v>0</v>
      </c>
      <c r="AJI8" s="128">
        <f>IFERROR(IF(AND(AJF8&lt;SMALL(기준일시_입력!$J$21:$J$39,AJI$5),AJG8&gt;SMALL(기준일시_입력!$N$21:$N$39,AJI$5)),INDEX(기준일시_입력!$AJ$21:$AJ$39,AJI$5*2-1),IF(AND(AJF8&gt;=SMALL(기준일시_입력!$J$21:$J$39,AJI$5),AJF8&lt;SMALL(기준일시_입력!$N$21:$N$39,AJI$5)),SMALL(기준일시_입력!$N$21:$N$39,AJI$5)-AJF8,0)),0)</f>
        <v>0</v>
      </c>
      <c r="AJJ8" s="128">
        <f>IFERROR(IF(AND(AJF8&lt;SMALL(기준일시_입력!$J$21:$J$39,AJJ$5),AJG8&gt;SMALL(기준일시_입력!$N$21:$N$39,AJJ$5)),INDEX(기준일시_입력!$AJ$21:$AJ$39,AJJ$5*2-1),IF(AND(AJF8&gt;=SMALL(기준일시_입력!$J$21:$J$39,AJJ$5),AJF8&lt;SMALL(기준일시_입력!$N$21:$N$39,AJJ$5)),SMALL(기준일시_입력!$N$21:$N$39,AJJ$5)-AJF8,0)),0)</f>
        <v>0</v>
      </c>
      <c r="AJK8" s="128">
        <f>IFERROR(IF(AND(AJF8&lt;SMALL(기준일시_입력!$J$21:$J$39,AJK$5),AJG8&gt;SMALL(기준일시_입력!$N$21:$N$39,AJK$5)),INDEX(기준일시_입력!$AJ$21:$AJ$39,AJK$5*2-1),IF(AND(AJF8&gt;=SMALL(기준일시_입력!$J$21:$J$39,AJK$5),AJF8&lt;SMALL(기준일시_입력!$N$21:$N$39,AJK$5)),SMALL(기준일시_입력!$N$21:$N$39,AJK$5)-AJF8,0)),0)</f>
        <v>0</v>
      </c>
      <c r="AJL8" s="128">
        <f>IFERROR(IF(AND(AJF8&lt;SMALL(기준일시_입력!$J$21:$J$39,AJL$5),AJG8&gt;SMALL(기준일시_입력!$N$21:$N$39,AJL$5)),INDEX(기준일시_입력!$AJ$21:$AJ$39,AJL$5*2-1),IF(AND(AJF8&gt;=SMALL(기준일시_입력!$J$21:$J$39,AJL$5),AJF8&lt;SMALL(기준일시_입력!$N$21:$N$39,AJL$5)),SMALL(기준일시_입력!$N$21:$N$39,AJL$5)-AJF8,0)),0)</f>
        <v>0</v>
      </c>
      <c r="AJM8" s="128">
        <f>IFERROR(IF(AND(AJF8&lt;SMALL(기준일시_입력!$J$21:$J$39,AJM$5),AJG8&gt;SMALL(기준일시_입력!$N$21:$N$39,AJM$5)),INDEX(기준일시_입력!$AJ$21:$AJ$39,AJM$5*2-1),IF(AND(AJF8&gt;=SMALL(기준일시_입력!$J$21:$J$39,AJM$5),AJF8&lt;SMALL(기준일시_입력!$N$21:$N$39,AJM$5)),SMALL(기준일시_입력!$N$21:$N$39,AJM$5)-AJF8,0)),0)</f>
        <v>0</v>
      </c>
      <c r="AJN8" s="128">
        <f>IFERROR(IF(AND(AJF8&lt;SMALL(기준일시_입력!$J$21:$J$39,AJN$5),AJG8&gt;SMALL(기준일시_입력!$N$21:$N$39,AJN$5)),INDEX(기준일시_입력!$AJ$21:$AJ$39,AJN$5*2-1),IF(AND(AJF8&gt;=SMALL(기준일시_입력!$J$21:$J$39,AJN$5),AJF8&lt;SMALL(기준일시_입력!$N$21:$N$39,AJN$5)),SMALL(기준일시_입력!$N$21:$N$39,AJN$5)-AJF8,0)),0)</f>
        <v>0</v>
      </c>
      <c r="AJO8" s="128">
        <f>IFERROR(IF(AND(AJF8&lt;SMALL(기준일시_입력!$J$21:$J$39,AJO$5),AJG8&gt;SMALL(기준일시_입력!$N$21:$N$39,AJO$5)),INDEX(기준일시_입력!$AJ$21:$AJ$39,AJO$5*2-1),IF(AND(AJF8&gt;=SMALL(기준일시_입력!$J$21:$J$39,AJO$5),AJF8&lt;SMALL(기준일시_입력!$N$21:$N$39,AJO$5)),SMALL(기준일시_입력!$N$21:$N$39,AJO$5)-AJF8,0)),0)</f>
        <v>0</v>
      </c>
      <c r="AJP8" s="128">
        <f>IFERROR(IF(AND(AJF8&lt;SMALL(기준일시_입력!$J$21:$J$39,AJP$5),AJG8&gt;SMALL(기준일시_입력!$N$21:$N$39,AJP$5)),INDEX(기준일시_입력!$AJ$21:$AJ$39,AJP$5*2-1),IF(AND(AJF8&gt;=SMALL(기준일시_입력!$J$21:$J$39,AJP$5),AJF8&lt;SMALL(기준일시_입력!$N$21:$N$39,AJP$5)),SMALL(기준일시_입력!$N$21:$N$39,AJP$5)-AJF8,0)),0)</f>
        <v>0</v>
      </c>
      <c r="AJQ8" s="128">
        <f>IFERROR(IF(AND(AJF8&lt;SMALL(기준일시_입력!$J$21:$J$39,AJQ$5),AJG8&gt;SMALL(기준일시_입력!$N$21:$N$39,AJQ$5)),INDEX(기준일시_입력!$AJ$21:$AJ$39,AJQ$5*2-1),IF(AND(AJF8&gt;=SMALL(기준일시_입력!$J$21:$J$39,AJQ$5),AJF8&lt;SMALL(기준일시_입력!$N$21:$N$39,AJQ$5)),SMALL(기준일시_입력!$N$21:$N$39,AJQ$5)-AJF8,0)),0)</f>
        <v>0</v>
      </c>
      <c r="AJR8" s="125"/>
      <c r="AJS8" s="180" t="str">
        <f t="shared" si="309"/>
        <v>3일</v>
      </c>
      <c r="AJT8" s="180"/>
      <c r="AJU8" s="124" t="str">
        <f t="shared" si="310"/>
        <v>수</v>
      </c>
      <c r="AJV8" s="133" t="str">
        <f t="shared" si="306"/>
        <v/>
      </c>
      <c r="AJW8" s="184"/>
      <c r="AJX8" s="184"/>
      <c r="AJY8" s="184"/>
      <c r="AJZ8" s="184"/>
      <c r="AKA8" s="184"/>
      <c r="AKB8" s="184"/>
      <c r="AKC8" s="176"/>
      <c r="AKD8" s="177"/>
      <c r="AKE8" s="129" t="str">
        <f>IF($B8="","",IF(AND(AJU$3&lt;&gt;"",$B8-기준일시_입력!$AO$7&lt;=0,AJW8="",AJZ8="",AKC8=""),"X",IF(AKC8="연차","☆",IF(AKC8="월차","★",IF(AKC8="병가","♨",IF(AKC8="출장","◎",IF(AKC8="교육","■",IF(AND(AKC8="",AJW8&lt;=기준일시_입력!$J$15,AJZ8&gt;=기준일시_입력!$N$15),"○",IF(AND(AKC8="",AJW8&lt;&gt;"",AJW8&gt;기준일시_입력!$J$15),"▼",IF(AND(AKC8="",AJZ8&lt;&gt;"",AJZ8&lt;기준일시_입력!$N$15),"△",""))))))))))</f>
        <v/>
      </c>
      <c r="AKF8" s="128">
        <f>IFERROR(IF(OR(AJW8="",AJZ8=""),0,IF(AND(AKH8&lt;기준일시_입력!$J$17,AKI8&gt;기준일시_입력!$N$17),기준일시_입력!$N$17-기준일시_입력!$J$17,IF(AND(AKH8&gt;=기준일시_입력!$J$17,AKI8&gt;기준일시_입력!$N$17),기준일시_입력!$N$17-AKH8,IF(AKI8&lt;기준일시_입력!$J$17,0,IF(AND(AKH8&lt;기준일시_입력!$J$17,AKI8&lt;=기준일시_입력!$N$17),AKI8-기준일시_입력!$J$17,IF(AND(AKH8&gt;=기준일시_입력!$J$17,AKI8&lt;=기준일시_입력!$N$17),AKI8-AKH8,0)))))),0)</f>
        <v>0</v>
      </c>
      <c r="AKG8" s="128">
        <f t="shared" si="312"/>
        <v>0</v>
      </c>
      <c r="AKH8" s="128">
        <f>IF(OR(AJW8="",AJZ8=""),0,IF(AJW8&lt;기준일시_입력!$J$15,기준일시_입력!$J$15,AJW8))</f>
        <v>0</v>
      </c>
      <c r="AKI8" s="128">
        <f t="shared" si="313"/>
        <v>0</v>
      </c>
      <c r="AKJ8" s="128">
        <f>IFERROR(IF(AND(AKH8&lt;SMALL(기준일시_입력!$J$21:$J$39,AKJ$5),AKI8&gt;SMALL(기준일시_입력!$N$21:$N$39,AKJ$5)),INDEX(기준일시_입력!$AJ$21:$AJ$39,AKJ$5*2-1),IF(AND(AKH8&gt;=SMALL(기준일시_입력!$J$21:$J$39,AKJ$5),AKH8&lt;SMALL(기준일시_입력!$N$21:$N$39,AKJ$5)),SMALL(기준일시_입력!$N$21:$N$39,AKJ$5)-AKH8,0)),0)</f>
        <v>0</v>
      </c>
      <c r="AKK8" s="128">
        <f>IFERROR(IF(AND(AKH8&lt;SMALL(기준일시_입력!$J$21:$J$39,AKK$5),AKI8&gt;SMALL(기준일시_입력!$N$21:$N$39,AKK$5)),INDEX(기준일시_입력!$AJ$21:$AJ$39,AKK$5*2-1),IF(AND(AKH8&gt;=SMALL(기준일시_입력!$J$21:$J$39,AKK$5),AKH8&lt;SMALL(기준일시_입력!$N$21:$N$39,AKK$5)),SMALL(기준일시_입력!$N$21:$N$39,AKK$5)-AKH8,0)),0)</f>
        <v>0</v>
      </c>
      <c r="AKL8" s="128">
        <f>IFERROR(IF(AND(AKH8&lt;SMALL(기준일시_입력!$J$21:$J$39,AKL$5),AKI8&gt;SMALL(기준일시_입력!$N$21:$N$39,AKL$5)),INDEX(기준일시_입력!$AJ$21:$AJ$39,AKL$5*2-1),IF(AND(AKH8&gt;=SMALL(기준일시_입력!$J$21:$J$39,AKL$5),AKH8&lt;SMALL(기준일시_입력!$N$21:$N$39,AKL$5)),SMALL(기준일시_입력!$N$21:$N$39,AKL$5)-AKH8,0)),0)</f>
        <v>0</v>
      </c>
      <c r="AKM8" s="128">
        <f>IFERROR(IF(AND(AKH8&lt;SMALL(기준일시_입력!$J$21:$J$39,AKM$5),AKI8&gt;SMALL(기준일시_입력!$N$21:$N$39,AKM$5)),INDEX(기준일시_입력!$AJ$21:$AJ$39,AKM$5*2-1),IF(AND(AKH8&gt;=SMALL(기준일시_입력!$J$21:$J$39,AKM$5),AKH8&lt;SMALL(기준일시_입력!$N$21:$N$39,AKM$5)),SMALL(기준일시_입력!$N$21:$N$39,AKM$5)-AKH8,0)),0)</f>
        <v>0</v>
      </c>
      <c r="AKN8" s="128">
        <f>IFERROR(IF(AND(AKH8&lt;SMALL(기준일시_입력!$J$21:$J$39,AKN$5),AKI8&gt;SMALL(기준일시_입력!$N$21:$N$39,AKN$5)),INDEX(기준일시_입력!$AJ$21:$AJ$39,AKN$5*2-1),IF(AND(AKH8&gt;=SMALL(기준일시_입력!$J$21:$J$39,AKN$5),AKH8&lt;SMALL(기준일시_입력!$N$21:$N$39,AKN$5)),SMALL(기준일시_입력!$N$21:$N$39,AKN$5)-AKH8,0)),0)</f>
        <v>0</v>
      </c>
      <c r="AKO8" s="128">
        <f>IFERROR(IF(AND(AKH8&lt;SMALL(기준일시_입력!$J$21:$J$39,AKO$5),AKI8&gt;SMALL(기준일시_입력!$N$21:$N$39,AKO$5)),INDEX(기준일시_입력!$AJ$21:$AJ$39,AKO$5*2-1),IF(AND(AKH8&gt;=SMALL(기준일시_입력!$J$21:$J$39,AKO$5),AKH8&lt;SMALL(기준일시_입력!$N$21:$N$39,AKO$5)),SMALL(기준일시_입력!$N$21:$N$39,AKO$5)-AKH8,0)),0)</f>
        <v>0</v>
      </c>
      <c r="AKP8" s="128">
        <f>IFERROR(IF(AND(AKH8&lt;SMALL(기준일시_입력!$J$21:$J$39,AKP$5),AKI8&gt;SMALL(기준일시_입력!$N$21:$N$39,AKP$5)),INDEX(기준일시_입력!$AJ$21:$AJ$39,AKP$5*2-1),IF(AND(AKH8&gt;=SMALL(기준일시_입력!$J$21:$J$39,AKP$5),AKH8&lt;SMALL(기준일시_입력!$N$21:$N$39,AKP$5)),SMALL(기준일시_입력!$N$21:$N$39,AKP$5)-AKH8,0)),0)</f>
        <v>0</v>
      </c>
      <c r="AKQ8" s="128">
        <f>IFERROR(IF(AND(AKH8&lt;SMALL(기준일시_입력!$J$21:$J$39,AKQ$5),AKI8&gt;SMALL(기준일시_입력!$N$21:$N$39,AKQ$5)),INDEX(기준일시_입력!$AJ$21:$AJ$39,AKQ$5*2-1),IF(AND(AKH8&gt;=SMALL(기준일시_입력!$J$21:$J$39,AKQ$5),AKH8&lt;SMALL(기준일시_입력!$N$21:$N$39,AKQ$5)),SMALL(기준일시_입력!$N$21:$N$39,AKQ$5)-AKH8,0)),0)</f>
        <v>0</v>
      </c>
      <c r="AKR8" s="128">
        <f>IFERROR(IF(AND(AKH8&lt;SMALL(기준일시_입력!$J$21:$J$39,AKR$5),AKI8&gt;SMALL(기준일시_입력!$N$21:$N$39,AKR$5)),INDEX(기준일시_입력!$AJ$21:$AJ$39,AKR$5*2-1),IF(AND(AKH8&gt;=SMALL(기준일시_입력!$J$21:$J$39,AKR$5),AKH8&lt;SMALL(기준일시_입력!$N$21:$N$39,AKR$5)),SMALL(기준일시_입력!$N$21:$N$39,AKR$5)-AKH8,0)),0)</f>
        <v>0</v>
      </c>
      <c r="AKS8" s="128">
        <f>IFERROR(IF(AND(AKH8&lt;SMALL(기준일시_입력!$J$21:$J$39,AKS$5),AKI8&gt;SMALL(기준일시_입력!$N$21:$N$39,AKS$5)),INDEX(기준일시_입력!$AJ$21:$AJ$39,AKS$5*2-1),IF(AND(AKH8&gt;=SMALL(기준일시_입력!$J$21:$J$39,AKS$5),AKH8&lt;SMALL(기준일시_입력!$N$21:$N$39,AKS$5)),SMALL(기준일시_입력!$N$21:$N$39,AKS$5)-AKH8,0)),0)</f>
        <v>0</v>
      </c>
      <c r="AKT8" s="125"/>
      <c r="AKU8" s="180" t="str">
        <f t="shared" si="314"/>
        <v>3일</v>
      </c>
      <c r="AKV8" s="180"/>
      <c r="AKW8" s="124" t="str">
        <f t="shared" si="315"/>
        <v>수</v>
      </c>
      <c r="AKX8" s="133" t="str">
        <f t="shared" si="306"/>
        <v/>
      </c>
      <c r="AKY8" s="184"/>
      <c r="AKZ8" s="184"/>
      <c r="ALA8" s="184"/>
      <c r="ALB8" s="184"/>
      <c r="ALC8" s="184"/>
      <c r="ALD8" s="184"/>
      <c r="ALE8" s="176"/>
      <c r="ALF8" s="177"/>
      <c r="ALG8" s="129" t="str">
        <f>IF($B8="","",IF(AND(AKW$3&lt;&gt;"",$B8-기준일시_입력!$AO$7&lt;=0,AKY8="",ALB8="",ALE8=""),"X",IF(ALE8="연차","☆",IF(ALE8="월차","★",IF(ALE8="병가","♨",IF(ALE8="출장","◎",IF(ALE8="교육","■",IF(AND(ALE8="",AKY8&lt;=기준일시_입력!$J$15,ALB8&gt;=기준일시_입력!$N$15),"○",IF(AND(ALE8="",AKY8&lt;&gt;"",AKY8&gt;기준일시_입력!$J$15),"▼",IF(AND(ALE8="",ALB8&lt;&gt;"",ALB8&lt;기준일시_입력!$N$15),"△",""))))))))))</f>
        <v/>
      </c>
      <c r="ALH8" s="128">
        <f>IFERROR(IF(OR(AKY8="",ALB8=""),0,IF(AND(ALJ8&lt;기준일시_입력!$J$17,ALK8&gt;기준일시_입력!$N$17),기준일시_입력!$N$17-기준일시_입력!$J$17,IF(AND(ALJ8&gt;=기준일시_입력!$J$17,ALK8&gt;기준일시_입력!$N$17),기준일시_입력!$N$17-ALJ8,IF(ALK8&lt;기준일시_입력!$J$17,0,IF(AND(ALJ8&lt;기준일시_입력!$J$17,ALK8&lt;=기준일시_입력!$N$17),ALK8-기준일시_입력!$J$17,IF(AND(ALJ8&gt;=기준일시_입력!$J$17,ALK8&lt;=기준일시_입력!$N$17),ALK8-ALJ8,0)))))),0)</f>
        <v>0</v>
      </c>
      <c r="ALI8" s="128">
        <f t="shared" si="317"/>
        <v>0</v>
      </c>
      <c r="ALJ8" s="128">
        <f>IF(OR(AKY8="",ALB8=""),0,IF(AKY8&lt;기준일시_입력!$J$15,기준일시_입력!$J$15,AKY8))</f>
        <v>0</v>
      </c>
      <c r="ALK8" s="128">
        <f t="shared" si="318"/>
        <v>0</v>
      </c>
      <c r="ALL8" s="128">
        <f>IFERROR(IF(AND(ALJ8&lt;SMALL(기준일시_입력!$J$21:$J$39,ALL$5),ALK8&gt;SMALL(기준일시_입력!$N$21:$N$39,ALL$5)),INDEX(기준일시_입력!$AJ$21:$AJ$39,ALL$5*2-1),IF(AND(ALJ8&gt;=SMALL(기준일시_입력!$J$21:$J$39,ALL$5),ALJ8&lt;SMALL(기준일시_입력!$N$21:$N$39,ALL$5)),SMALL(기준일시_입력!$N$21:$N$39,ALL$5)-ALJ8,0)),0)</f>
        <v>0</v>
      </c>
      <c r="ALM8" s="128">
        <f>IFERROR(IF(AND(ALJ8&lt;SMALL(기준일시_입력!$J$21:$J$39,ALM$5),ALK8&gt;SMALL(기준일시_입력!$N$21:$N$39,ALM$5)),INDEX(기준일시_입력!$AJ$21:$AJ$39,ALM$5*2-1),IF(AND(ALJ8&gt;=SMALL(기준일시_입력!$J$21:$J$39,ALM$5),ALJ8&lt;SMALL(기준일시_입력!$N$21:$N$39,ALM$5)),SMALL(기준일시_입력!$N$21:$N$39,ALM$5)-ALJ8,0)),0)</f>
        <v>0</v>
      </c>
      <c r="ALN8" s="128">
        <f>IFERROR(IF(AND(ALJ8&lt;SMALL(기준일시_입력!$J$21:$J$39,ALN$5),ALK8&gt;SMALL(기준일시_입력!$N$21:$N$39,ALN$5)),INDEX(기준일시_입력!$AJ$21:$AJ$39,ALN$5*2-1),IF(AND(ALJ8&gt;=SMALL(기준일시_입력!$J$21:$J$39,ALN$5),ALJ8&lt;SMALL(기준일시_입력!$N$21:$N$39,ALN$5)),SMALL(기준일시_입력!$N$21:$N$39,ALN$5)-ALJ8,0)),0)</f>
        <v>0</v>
      </c>
      <c r="ALO8" s="128">
        <f>IFERROR(IF(AND(ALJ8&lt;SMALL(기준일시_입력!$J$21:$J$39,ALO$5),ALK8&gt;SMALL(기준일시_입력!$N$21:$N$39,ALO$5)),INDEX(기준일시_입력!$AJ$21:$AJ$39,ALO$5*2-1),IF(AND(ALJ8&gt;=SMALL(기준일시_입력!$J$21:$J$39,ALO$5),ALJ8&lt;SMALL(기준일시_입력!$N$21:$N$39,ALO$5)),SMALL(기준일시_입력!$N$21:$N$39,ALO$5)-ALJ8,0)),0)</f>
        <v>0</v>
      </c>
      <c r="ALP8" s="128">
        <f>IFERROR(IF(AND(ALJ8&lt;SMALL(기준일시_입력!$J$21:$J$39,ALP$5),ALK8&gt;SMALL(기준일시_입력!$N$21:$N$39,ALP$5)),INDEX(기준일시_입력!$AJ$21:$AJ$39,ALP$5*2-1),IF(AND(ALJ8&gt;=SMALL(기준일시_입력!$J$21:$J$39,ALP$5),ALJ8&lt;SMALL(기준일시_입력!$N$21:$N$39,ALP$5)),SMALL(기준일시_입력!$N$21:$N$39,ALP$5)-ALJ8,0)),0)</f>
        <v>0</v>
      </c>
      <c r="ALQ8" s="128">
        <f>IFERROR(IF(AND(ALJ8&lt;SMALL(기준일시_입력!$J$21:$J$39,ALQ$5),ALK8&gt;SMALL(기준일시_입력!$N$21:$N$39,ALQ$5)),INDEX(기준일시_입력!$AJ$21:$AJ$39,ALQ$5*2-1),IF(AND(ALJ8&gt;=SMALL(기준일시_입력!$J$21:$J$39,ALQ$5),ALJ8&lt;SMALL(기준일시_입력!$N$21:$N$39,ALQ$5)),SMALL(기준일시_입력!$N$21:$N$39,ALQ$5)-ALJ8,0)),0)</f>
        <v>0</v>
      </c>
      <c r="ALR8" s="128">
        <f>IFERROR(IF(AND(ALJ8&lt;SMALL(기준일시_입력!$J$21:$J$39,ALR$5),ALK8&gt;SMALL(기준일시_입력!$N$21:$N$39,ALR$5)),INDEX(기준일시_입력!$AJ$21:$AJ$39,ALR$5*2-1),IF(AND(ALJ8&gt;=SMALL(기준일시_입력!$J$21:$J$39,ALR$5),ALJ8&lt;SMALL(기준일시_입력!$N$21:$N$39,ALR$5)),SMALL(기준일시_입력!$N$21:$N$39,ALR$5)-ALJ8,0)),0)</f>
        <v>0</v>
      </c>
      <c r="ALS8" s="128">
        <f>IFERROR(IF(AND(ALJ8&lt;SMALL(기준일시_입력!$J$21:$J$39,ALS$5),ALK8&gt;SMALL(기준일시_입력!$N$21:$N$39,ALS$5)),INDEX(기준일시_입력!$AJ$21:$AJ$39,ALS$5*2-1),IF(AND(ALJ8&gt;=SMALL(기준일시_입력!$J$21:$J$39,ALS$5),ALJ8&lt;SMALL(기준일시_입력!$N$21:$N$39,ALS$5)),SMALL(기준일시_입력!$N$21:$N$39,ALS$5)-ALJ8,0)),0)</f>
        <v>0</v>
      </c>
      <c r="ALT8" s="128">
        <f>IFERROR(IF(AND(ALJ8&lt;SMALL(기준일시_입력!$J$21:$J$39,ALT$5),ALK8&gt;SMALL(기준일시_입력!$N$21:$N$39,ALT$5)),INDEX(기준일시_입력!$AJ$21:$AJ$39,ALT$5*2-1),IF(AND(ALJ8&gt;=SMALL(기준일시_입력!$J$21:$J$39,ALT$5),ALJ8&lt;SMALL(기준일시_입력!$N$21:$N$39,ALT$5)),SMALL(기준일시_입력!$N$21:$N$39,ALT$5)-ALJ8,0)),0)</f>
        <v>0</v>
      </c>
      <c r="ALU8" s="128">
        <f>IFERROR(IF(AND(ALJ8&lt;SMALL(기준일시_입력!$J$21:$J$39,ALU$5),ALK8&gt;SMALL(기준일시_입력!$N$21:$N$39,ALU$5)),INDEX(기준일시_입력!$AJ$21:$AJ$39,ALU$5*2-1),IF(AND(ALJ8&gt;=SMALL(기준일시_입력!$J$21:$J$39,ALU$5),ALJ8&lt;SMALL(기준일시_입력!$N$21:$N$39,ALU$5)),SMALL(기준일시_입력!$N$21:$N$39,ALU$5)-ALJ8,0)),0)</f>
        <v>0</v>
      </c>
      <c r="ALV8" s="125"/>
      <c r="ALW8" s="180" t="str">
        <f t="shared" si="319"/>
        <v>3일</v>
      </c>
      <c r="ALX8" s="180"/>
      <c r="ALY8" s="124" t="str">
        <f t="shared" si="320"/>
        <v>수</v>
      </c>
      <c r="ALZ8" s="133" t="str">
        <f t="shared" si="321"/>
        <v/>
      </c>
      <c r="AMA8" s="184"/>
      <c r="AMB8" s="184"/>
      <c r="AMC8" s="184"/>
      <c r="AMD8" s="184"/>
      <c r="AME8" s="184"/>
      <c r="AMF8" s="184"/>
      <c r="AMG8" s="176"/>
      <c r="AMH8" s="177"/>
      <c r="AMI8" s="129" t="str">
        <f>IF($B8="","",IF(AND(ALY$3&lt;&gt;"",$B8-기준일시_입력!$AO$7&lt;=0,AMA8="",AMD8="",AMG8=""),"X",IF(AMG8="연차","☆",IF(AMG8="월차","★",IF(AMG8="병가","♨",IF(AMG8="출장","◎",IF(AMG8="교육","■",IF(AND(AMG8="",AMA8&lt;=기준일시_입력!$J$15,AMD8&gt;=기준일시_입력!$N$15),"○",IF(AND(AMG8="",AMA8&lt;&gt;"",AMA8&gt;기준일시_입력!$J$15),"▼",IF(AND(AMG8="",AMD8&lt;&gt;"",AMD8&lt;기준일시_입력!$N$15),"△",""))))))))))</f>
        <v/>
      </c>
      <c r="AMJ8" s="128">
        <f>IFERROR(IF(OR(AMA8="",AMD8=""),0,IF(AND(AML8&lt;기준일시_입력!$J$17,AMM8&gt;기준일시_입력!$N$17),기준일시_입력!$N$17-기준일시_입력!$J$17,IF(AND(AML8&gt;=기준일시_입력!$J$17,AMM8&gt;기준일시_입력!$N$17),기준일시_입력!$N$17-AML8,IF(AMM8&lt;기준일시_입력!$J$17,0,IF(AND(AML8&lt;기준일시_입력!$J$17,AMM8&lt;=기준일시_입력!$N$17),AMM8-기준일시_입력!$J$17,IF(AND(AML8&gt;=기준일시_입력!$J$17,AMM8&lt;=기준일시_입력!$N$17),AMM8-AML8,0)))))),0)</f>
        <v>0</v>
      </c>
      <c r="AMK8" s="128">
        <f t="shared" si="322"/>
        <v>0</v>
      </c>
      <c r="AML8" s="128">
        <f>IF(OR(AMA8="",AMD8=""),0,IF(AMA8&lt;기준일시_입력!$J$15,기준일시_입력!$J$15,AMA8))</f>
        <v>0</v>
      </c>
      <c r="AMM8" s="128">
        <f t="shared" si="323"/>
        <v>0</v>
      </c>
      <c r="AMN8" s="128">
        <f>IFERROR(IF(AND(AML8&lt;SMALL(기준일시_입력!$J$21:$J$39,AMN$5),AMM8&gt;SMALL(기준일시_입력!$N$21:$N$39,AMN$5)),INDEX(기준일시_입력!$AJ$21:$AJ$39,AMN$5*2-1),IF(AND(AML8&gt;=SMALL(기준일시_입력!$J$21:$J$39,AMN$5),AML8&lt;SMALL(기준일시_입력!$N$21:$N$39,AMN$5)),SMALL(기준일시_입력!$N$21:$N$39,AMN$5)-AML8,0)),0)</f>
        <v>0</v>
      </c>
      <c r="AMO8" s="128">
        <f>IFERROR(IF(AND(AML8&lt;SMALL(기준일시_입력!$J$21:$J$39,AMO$5),AMM8&gt;SMALL(기준일시_입력!$N$21:$N$39,AMO$5)),INDEX(기준일시_입력!$AJ$21:$AJ$39,AMO$5*2-1),IF(AND(AML8&gt;=SMALL(기준일시_입력!$J$21:$J$39,AMO$5),AML8&lt;SMALL(기준일시_입력!$N$21:$N$39,AMO$5)),SMALL(기준일시_입력!$N$21:$N$39,AMO$5)-AML8,0)),0)</f>
        <v>0</v>
      </c>
      <c r="AMP8" s="128">
        <f>IFERROR(IF(AND(AML8&lt;SMALL(기준일시_입력!$J$21:$J$39,AMP$5),AMM8&gt;SMALL(기준일시_입력!$N$21:$N$39,AMP$5)),INDEX(기준일시_입력!$AJ$21:$AJ$39,AMP$5*2-1),IF(AND(AML8&gt;=SMALL(기준일시_입력!$J$21:$J$39,AMP$5),AML8&lt;SMALL(기준일시_입력!$N$21:$N$39,AMP$5)),SMALL(기준일시_입력!$N$21:$N$39,AMP$5)-AML8,0)),0)</f>
        <v>0</v>
      </c>
      <c r="AMQ8" s="128">
        <f>IFERROR(IF(AND(AML8&lt;SMALL(기준일시_입력!$J$21:$J$39,AMQ$5),AMM8&gt;SMALL(기준일시_입력!$N$21:$N$39,AMQ$5)),INDEX(기준일시_입력!$AJ$21:$AJ$39,AMQ$5*2-1),IF(AND(AML8&gt;=SMALL(기준일시_입력!$J$21:$J$39,AMQ$5),AML8&lt;SMALL(기준일시_입력!$N$21:$N$39,AMQ$5)),SMALL(기준일시_입력!$N$21:$N$39,AMQ$5)-AML8,0)),0)</f>
        <v>0</v>
      </c>
      <c r="AMR8" s="128">
        <f>IFERROR(IF(AND(AML8&lt;SMALL(기준일시_입력!$J$21:$J$39,AMR$5),AMM8&gt;SMALL(기준일시_입력!$N$21:$N$39,AMR$5)),INDEX(기준일시_입력!$AJ$21:$AJ$39,AMR$5*2-1),IF(AND(AML8&gt;=SMALL(기준일시_입력!$J$21:$J$39,AMR$5),AML8&lt;SMALL(기준일시_입력!$N$21:$N$39,AMR$5)),SMALL(기준일시_입력!$N$21:$N$39,AMR$5)-AML8,0)),0)</f>
        <v>0</v>
      </c>
      <c r="AMS8" s="128">
        <f>IFERROR(IF(AND(AML8&lt;SMALL(기준일시_입력!$J$21:$J$39,AMS$5),AMM8&gt;SMALL(기준일시_입력!$N$21:$N$39,AMS$5)),INDEX(기준일시_입력!$AJ$21:$AJ$39,AMS$5*2-1),IF(AND(AML8&gt;=SMALL(기준일시_입력!$J$21:$J$39,AMS$5),AML8&lt;SMALL(기준일시_입력!$N$21:$N$39,AMS$5)),SMALL(기준일시_입력!$N$21:$N$39,AMS$5)-AML8,0)),0)</f>
        <v>0</v>
      </c>
      <c r="AMT8" s="128">
        <f>IFERROR(IF(AND(AML8&lt;SMALL(기준일시_입력!$J$21:$J$39,AMT$5),AMM8&gt;SMALL(기준일시_입력!$N$21:$N$39,AMT$5)),INDEX(기준일시_입력!$AJ$21:$AJ$39,AMT$5*2-1),IF(AND(AML8&gt;=SMALL(기준일시_입력!$J$21:$J$39,AMT$5),AML8&lt;SMALL(기준일시_입력!$N$21:$N$39,AMT$5)),SMALL(기준일시_입력!$N$21:$N$39,AMT$5)-AML8,0)),0)</f>
        <v>0</v>
      </c>
      <c r="AMU8" s="128">
        <f>IFERROR(IF(AND(AML8&lt;SMALL(기준일시_입력!$J$21:$J$39,AMU$5),AMM8&gt;SMALL(기준일시_입력!$N$21:$N$39,AMU$5)),INDEX(기준일시_입력!$AJ$21:$AJ$39,AMU$5*2-1),IF(AND(AML8&gt;=SMALL(기준일시_입력!$J$21:$J$39,AMU$5),AML8&lt;SMALL(기준일시_입력!$N$21:$N$39,AMU$5)),SMALL(기준일시_입력!$N$21:$N$39,AMU$5)-AML8,0)),0)</f>
        <v>0</v>
      </c>
      <c r="AMV8" s="128">
        <f>IFERROR(IF(AND(AML8&lt;SMALL(기준일시_입력!$J$21:$J$39,AMV$5),AMM8&gt;SMALL(기준일시_입력!$N$21:$N$39,AMV$5)),INDEX(기준일시_입력!$AJ$21:$AJ$39,AMV$5*2-1),IF(AND(AML8&gt;=SMALL(기준일시_입력!$J$21:$J$39,AMV$5),AML8&lt;SMALL(기준일시_입력!$N$21:$N$39,AMV$5)),SMALL(기준일시_입력!$N$21:$N$39,AMV$5)-AML8,0)),0)</f>
        <v>0</v>
      </c>
      <c r="AMW8" s="128">
        <f>IFERROR(IF(AND(AML8&lt;SMALL(기준일시_입력!$J$21:$J$39,AMW$5),AMM8&gt;SMALL(기준일시_입력!$N$21:$N$39,AMW$5)),INDEX(기준일시_입력!$AJ$21:$AJ$39,AMW$5*2-1),IF(AND(AML8&gt;=SMALL(기준일시_입력!$J$21:$J$39,AMW$5),AML8&lt;SMALL(기준일시_입력!$N$21:$N$39,AMW$5)),SMALL(기준일시_입력!$N$21:$N$39,AMW$5)-AML8,0)),0)</f>
        <v>0</v>
      </c>
      <c r="AMX8" s="125"/>
      <c r="AMY8" s="180" t="str">
        <f t="shared" si="324"/>
        <v>3일</v>
      </c>
      <c r="AMZ8" s="180"/>
      <c r="ANA8" s="124" t="str">
        <f t="shared" si="325"/>
        <v>수</v>
      </c>
      <c r="ANB8" s="133" t="str">
        <f t="shared" si="321"/>
        <v/>
      </c>
      <c r="ANC8" s="184"/>
      <c r="AND8" s="184"/>
      <c r="ANE8" s="184"/>
      <c r="ANF8" s="184"/>
      <c r="ANG8" s="184"/>
      <c r="ANH8" s="184"/>
      <c r="ANI8" s="176"/>
      <c r="ANJ8" s="177"/>
      <c r="ANK8" s="129" t="str">
        <f>IF($B8="","",IF(AND(ANA$3&lt;&gt;"",$B8-기준일시_입력!$AO$7&lt;=0,ANC8="",ANF8="",ANI8=""),"X",IF(ANI8="연차","☆",IF(ANI8="월차","★",IF(ANI8="병가","♨",IF(ANI8="출장","◎",IF(ANI8="교육","■",IF(AND(ANI8="",ANC8&lt;=기준일시_입력!$J$15,ANF8&gt;=기준일시_입력!$N$15),"○",IF(AND(ANI8="",ANC8&lt;&gt;"",ANC8&gt;기준일시_입력!$J$15),"▼",IF(AND(ANI8="",ANF8&lt;&gt;"",ANF8&lt;기준일시_입력!$N$15),"△",""))))))))))</f>
        <v/>
      </c>
      <c r="ANL8" s="128">
        <f>IFERROR(IF(OR(ANC8="",ANF8=""),0,IF(AND(ANN8&lt;기준일시_입력!$J$17,ANO8&gt;기준일시_입력!$N$17),기준일시_입력!$N$17-기준일시_입력!$J$17,IF(AND(ANN8&gt;=기준일시_입력!$J$17,ANO8&gt;기준일시_입력!$N$17),기준일시_입력!$N$17-ANN8,IF(ANO8&lt;기준일시_입력!$J$17,0,IF(AND(ANN8&lt;기준일시_입력!$J$17,ANO8&lt;=기준일시_입력!$N$17),ANO8-기준일시_입력!$J$17,IF(AND(ANN8&gt;=기준일시_입력!$J$17,ANO8&lt;=기준일시_입력!$N$17),ANO8-ANN8,0)))))),0)</f>
        <v>0</v>
      </c>
      <c r="ANM8" s="128">
        <f t="shared" si="327"/>
        <v>0</v>
      </c>
      <c r="ANN8" s="128">
        <f>IF(OR(ANC8="",ANF8=""),0,IF(ANC8&lt;기준일시_입력!$J$15,기준일시_입력!$J$15,ANC8))</f>
        <v>0</v>
      </c>
      <c r="ANO8" s="128">
        <f t="shared" si="328"/>
        <v>0</v>
      </c>
      <c r="ANP8" s="128">
        <f>IFERROR(IF(AND(ANN8&lt;SMALL(기준일시_입력!$J$21:$J$39,ANP$5),ANO8&gt;SMALL(기준일시_입력!$N$21:$N$39,ANP$5)),INDEX(기준일시_입력!$AJ$21:$AJ$39,ANP$5*2-1),IF(AND(ANN8&gt;=SMALL(기준일시_입력!$J$21:$J$39,ANP$5),ANN8&lt;SMALL(기준일시_입력!$N$21:$N$39,ANP$5)),SMALL(기준일시_입력!$N$21:$N$39,ANP$5)-ANN8,0)),0)</f>
        <v>0</v>
      </c>
      <c r="ANQ8" s="128">
        <f>IFERROR(IF(AND(ANN8&lt;SMALL(기준일시_입력!$J$21:$J$39,ANQ$5),ANO8&gt;SMALL(기준일시_입력!$N$21:$N$39,ANQ$5)),INDEX(기준일시_입력!$AJ$21:$AJ$39,ANQ$5*2-1),IF(AND(ANN8&gt;=SMALL(기준일시_입력!$J$21:$J$39,ANQ$5),ANN8&lt;SMALL(기준일시_입력!$N$21:$N$39,ANQ$5)),SMALL(기준일시_입력!$N$21:$N$39,ANQ$5)-ANN8,0)),0)</f>
        <v>0</v>
      </c>
      <c r="ANR8" s="128">
        <f>IFERROR(IF(AND(ANN8&lt;SMALL(기준일시_입력!$J$21:$J$39,ANR$5),ANO8&gt;SMALL(기준일시_입력!$N$21:$N$39,ANR$5)),INDEX(기준일시_입력!$AJ$21:$AJ$39,ANR$5*2-1),IF(AND(ANN8&gt;=SMALL(기준일시_입력!$J$21:$J$39,ANR$5),ANN8&lt;SMALL(기준일시_입력!$N$21:$N$39,ANR$5)),SMALL(기준일시_입력!$N$21:$N$39,ANR$5)-ANN8,0)),0)</f>
        <v>0</v>
      </c>
      <c r="ANS8" s="128">
        <f>IFERROR(IF(AND(ANN8&lt;SMALL(기준일시_입력!$J$21:$J$39,ANS$5),ANO8&gt;SMALL(기준일시_입력!$N$21:$N$39,ANS$5)),INDEX(기준일시_입력!$AJ$21:$AJ$39,ANS$5*2-1),IF(AND(ANN8&gt;=SMALL(기준일시_입력!$J$21:$J$39,ANS$5),ANN8&lt;SMALL(기준일시_입력!$N$21:$N$39,ANS$5)),SMALL(기준일시_입력!$N$21:$N$39,ANS$5)-ANN8,0)),0)</f>
        <v>0</v>
      </c>
      <c r="ANT8" s="128">
        <f>IFERROR(IF(AND(ANN8&lt;SMALL(기준일시_입력!$J$21:$J$39,ANT$5),ANO8&gt;SMALL(기준일시_입력!$N$21:$N$39,ANT$5)),INDEX(기준일시_입력!$AJ$21:$AJ$39,ANT$5*2-1),IF(AND(ANN8&gt;=SMALL(기준일시_입력!$J$21:$J$39,ANT$5),ANN8&lt;SMALL(기준일시_입력!$N$21:$N$39,ANT$5)),SMALL(기준일시_입력!$N$21:$N$39,ANT$5)-ANN8,0)),0)</f>
        <v>0</v>
      </c>
      <c r="ANU8" s="128">
        <f>IFERROR(IF(AND(ANN8&lt;SMALL(기준일시_입력!$J$21:$J$39,ANU$5),ANO8&gt;SMALL(기준일시_입력!$N$21:$N$39,ANU$5)),INDEX(기준일시_입력!$AJ$21:$AJ$39,ANU$5*2-1),IF(AND(ANN8&gt;=SMALL(기준일시_입력!$J$21:$J$39,ANU$5),ANN8&lt;SMALL(기준일시_입력!$N$21:$N$39,ANU$5)),SMALL(기준일시_입력!$N$21:$N$39,ANU$5)-ANN8,0)),0)</f>
        <v>0</v>
      </c>
      <c r="ANV8" s="128">
        <f>IFERROR(IF(AND(ANN8&lt;SMALL(기준일시_입력!$J$21:$J$39,ANV$5),ANO8&gt;SMALL(기준일시_입력!$N$21:$N$39,ANV$5)),INDEX(기준일시_입력!$AJ$21:$AJ$39,ANV$5*2-1),IF(AND(ANN8&gt;=SMALL(기준일시_입력!$J$21:$J$39,ANV$5),ANN8&lt;SMALL(기준일시_입력!$N$21:$N$39,ANV$5)),SMALL(기준일시_입력!$N$21:$N$39,ANV$5)-ANN8,0)),0)</f>
        <v>0</v>
      </c>
      <c r="ANW8" s="128">
        <f>IFERROR(IF(AND(ANN8&lt;SMALL(기준일시_입력!$J$21:$J$39,ANW$5),ANO8&gt;SMALL(기준일시_입력!$N$21:$N$39,ANW$5)),INDEX(기준일시_입력!$AJ$21:$AJ$39,ANW$5*2-1),IF(AND(ANN8&gt;=SMALL(기준일시_입력!$J$21:$J$39,ANW$5),ANN8&lt;SMALL(기준일시_입력!$N$21:$N$39,ANW$5)),SMALL(기준일시_입력!$N$21:$N$39,ANW$5)-ANN8,0)),0)</f>
        <v>0</v>
      </c>
      <c r="ANX8" s="128">
        <f>IFERROR(IF(AND(ANN8&lt;SMALL(기준일시_입력!$J$21:$J$39,ANX$5),ANO8&gt;SMALL(기준일시_입력!$N$21:$N$39,ANX$5)),INDEX(기준일시_입력!$AJ$21:$AJ$39,ANX$5*2-1),IF(AND(ANN8&gt;=SMALL(기준일시_입력!$J$21:$J$39,ANX$5),ANN8&lt;SMALL(기준일시_입력!$N$21:$N$39,ANX$5)),SMALL(기준일시_입력!$N$21:$N$39,ANX$5)-ANN8,0)),0)</f>
        <v>0</v>
      </c>
      <c r="ANY8" s="128">
        <f>IFERROR(IF(AND(ANN8&lt;SMALL(기준일시_입력!$J$21:$J$39,ANY$5),ANO8&gt;SMALL(기준일시_입력!$N$21:$N$39,ANY$5)),INDEX(기준일시_입력!$AJ$21:$AJ$39,ANY$5*2-1),IF(AND(ANN8&gt;=SMALL(기준일시_입력!$J$21:$J$39,ANY$5),ANN8&lt;SMALL(기준일시_입력!$N$21:$N$39,ANY$5)),SMALL(기준일시_입력!$N$21:$N$39,ANY$5)-ANN8,0)),0)</f>
        <v>0</v>
      </c>
      <c r="ANZ8" s="125"/>
      <c r="AOA8" s="180" t="str">
        <f t="shared" si="329"/>
        <v>3일</v>
      </c>
      <c r="AOB8" s="180"/>
      <c r="AOC8" s="124" t="str">
        <f t="shared" si="330"/>
        <v>수</v>
      </c>
      <c r="AOD8" s="133" t="str">
        <f t="shared" si="321"/>
        <v/>
      </c>
      <c r="AOE8" s="184"/>
      <c r="AOF8" s="184"/>
      <c r="AOG8" s="184"/>
      <c r="AOH8" s="184"/>
      <c r="AOI8" s="184"/>
      <c r="AOJ8" s="184"/>
      <c r="AOK8" s="176"/>
      <c r="AOL8" s="177"/>
      <c r="AOM8" s="129" t="str">
        <f>IF($B8="","",IF(AND(AOC$3&lt;&gt;"",$B8-기준일시_입력!$AO$7&lt;=0,AOE8="",AOH8="",AOK8=""),"X",IF(AOK8="연차","☆",IF(AOK8="월차","★",IF(AOK8="병가","♨",IF(AOK8="출장","◎",IF(AOK8="교육","■",IF(AND(AOK8="",AOE8&lt;=기준일시_입력!$J$15,AOH8&gt;=기준일시_입력!$N$15),"○",IF(AND(AOK8="",AOE8&lt;&gt;"",AOE8&gt;기준일시_입력!$J$15),"▼",IF(AND(AOK8="",AOH8&lt;&gt;"",AOH8&lt;기준일시_입력!$N$15),"△",""))))))))))</f>
        <v/>
      </c>
      <c r="AON8" s="128">
        <f>IFERROR(IF(OR(AOE8="",AOH8=""),0,IF(AND(AOP8&lt;기준일시_입력!$J$17,AOQ8&gt;기준일시_입력!$N$17),기준일시_입력!$N$17-기준일시_입력!$J$17,IF(AND(AOP8&gt;=기준일시_입력!$J$17,AOQ8&gt;기준일시_입력!$N$17),기준일시_입력!$N$17-AOP8,IF(AOQ8&lt;기준일시_입력!$J$17,0,IF(AND(AOP8&lt;기준일시_입력!$J$17,AOQ8&lt;=기준일시_입력!$N$17),AOQ8-기준일시_입력!$J$17,IF(AND(AOP8&gt;=기준일시_입력!$J$17,AOQ8&lt;=기준일시_입력!$N$17),AOQ8-AOP8,0)))))),0)</f>
        <v>0</v>
      </c>
      <c r="AOO8" s="128">
        <f t="shared" si="332"/>
        <v>0</v>
      </c>
      <c r="AOP8" s="128">
        <f>IF(OR(AOE8="",AOH8=""),0,IF(AOE8&lt;기준일시_입력!$J$15,기준일시_입력!$J$15,AOE8))</f>
        <v>0</v>
      </c>
      <c r="AOQ8" s="128">
        <f t="shared" si="333"/>
        <v>0</v>
      </c>
      <c r="AOR8" s="128">
        <f>IFERROR(IF(AND(AOP8&lt;SMALL(기준일시_입력!$J$21:$J$39,AOR$5),AOQ8&gt;SMALL(기준일시_입력!$N$21:$N$39,AOR$5)),INDEX(기준일시_입력!$AJ$21:$AJ$39,AOR$5*2-1),IF(AND(AOP8&gt;=SMALL(기준일시_입력!$J$21:$J$39,AOR$5),AOP8&lt;SMALL(기준일시_입력!$N$21:$N$39,AOR$5)),SMALL(기준일시_입력!$N$21:$N$39,AOR$5)-AOP8,0)),0)</f>
        <v>0</v>
      </c>
      <c r="AOS8" s="128">
        <f>IFERROR(IF(AND(AOP8&lt;SMALL(기준일시_입력!$J$21:$J$39,AOS$5),AOQ8&gt;SMALL(기준일시_입력!$N$21:$N$39,AOS$5)),INDEX(기준일시_입력!$AJ$21:$AJ$39,AOS$5*2-1),IF(AND(AOP8&gt;=SMALL(기준일시_입력!$J$21:$J$39,AOS$5),AOP8&lt;SMALL(기준일시_입력!$N$21:$N$39,AOS$5)),SMALL(기준일시_입력!$N$21:$N$39,AOS$5)-AOP8,0)),0)</f>
        <v>0</v>
      </c>
      <c r="AOT8" s="128">
        <f>IFERROR(IF(AND(AOP8&lt;SMALL(기준일시_입력!$J$21:$J$39,AOT$5),AOQ8&gt;SMALL(기준일시_입력!$N$21:$N$39,AOT$5)),INDEX(기준일시_입력!$AJ$21:$AJ$39,AOT$5*2-1),IF(AND(AOP8&gt;=SMALL(기준일시_입력!$J$21:$J$39,AOT$5),AOP8&lt;SMALL(기준일시_입력!$N$21:$N$39,AOT$5)),SMALL(기준일시_입력!$N$21:$N$39,AOT$5)-AOP8,0)),0)</f>
        <v>0</v>
      </c>
      <c r="AOU8" s="128">
        <f>IFERROR(IF(AND(AOP8&lt;SMALL(기준일시_입력!$J$21:$J$39,AOU$5),AOQ8&gt;SMALL(기준일시_입력!$N$21:$N$39,AOU$5)),INDEX(기준일시_입력!$AJ$21:$AJ$39,AOU$5*2-1),IF(AND(AOP8&gt;=SMALL(기준일시_입력!$J$21:$J$39,AOU$5),AOP8&lt;SMALL(기준일시_입력!$N$21:$N$39,AOU$5)),SMALL(기준일시_입력!$N$21:$N$39,AOU$5)-AOP8,0)),0)</f>
        <v>0</v>
      </c>
      <c r="AOV8" s="128">
        <f>IFERROR(IF(AND(AOP8&lt;SMALL(기준일시_입력!$J$21:$J$39,AOV$5),AOQ8&gt;SMALL(기준일시_입력!$N$21:$N$39,AOV$5)),INDEX(기준일시_입력!$AJ$21:$AJ$39,AOV$5*2-1),IF(AND(AOP8&gt;=SMALL(기준일시_입력!$J$21:$J$39,AOV$5),AOP8&lt;SMALL(기준일시_입력!$N$21:$N$39,AOV$5)),SMALL(기준일시_입력!$N$21:$N$39,AOV$5)-AOP8,0)),0)</f>
        <v>0</v>
      </c>
      <c r="AOW8" s="128">
        <f>IFERROR(IF(AND(AOP8&lt;SMALL(기준일시_입력!$J$21:$J$39,AOW$5),AOQ8&gt;SMALL(기준일시_입력!$N$21:$N$39,AOW$5)),INDEX(기준일시_입력!$AJ$21:$AJ$39,AOW$5*2-1),IF(AND(AOP8&gt;=SMALL(기준일시_입력!$J$21:$J$39,AOW$5),AOP8&lt;SMALL(기준일시_입력!$N$21:$N$39,AOW$5)),SMALL(기준일시_입력!$N$21:$N$39,AOW$5)-AOP8,0)),0)</f>
        <v>0</v>
      </c>
      <c r="AOX8" s="128">
        <f>IFERROR(IF(AND(AOP8&lt;SMALL(기준일시_입력!$J$21:$J$39,AOX$5),AOQ8&gt;SMALL(기준일시_입력!$N$21:$N$39,AOX$5)),INDEX(기준일시_입력!$AJ$21:$AJ$39,AOX$5*2-1),IF(AND(AOP8&gt;=SMALL(기준일시_입력!$J$21:$J$39,AOX$5),AOP8&lt;SMALL(기준일시_입력!$N$21:$N$39,AOX$5)),SMALL(기준일시_입력!$N$21:$N$39,AOX$5)-AOP8,0)),0)</f>
        <v>0</v>
      </c>
      <c r="AOY8" s="128">
        <f>IFERROR(IF(AND(AOP8&lt;SMALL(기준일시_입력!$J$21:$J$39,AOY$5),AOQ8&gt;SMALL(기준일시_입력!$N$21:$N$39,AOY$5)),INDEX(기준일시_입력!$AJ$21:$AJ$39,AOY$5*2-1),IF(AND(AOP8&gt;=SMALL(기준일시_입력!$J$21:$J$39,AOY$5),AOP8&lt;SMALL(기준일시_입력!$N$21:$N$39,AOY$5)),SMALL(기준일시_입력!$N$21:$N$39,AOY$5)-AOP8,0)),0)</f>
        <v>0</v>
      </c>
      <c r="AOZ8" s="128">
        <f>IFERROR(IF(AND(AOP8&lt;SMALL(기준일시_입력!$J$21:$J$39,AOZ$5),AOQ8&gt;SMALL(기준일시_입력!$N$21:$N$39,AOZ$5)),INDEX(기준일시_입력!$AJ$21:$AJ$39,AOZ$5*2-1),IF(AND(AOP8&gt;=SMALL(기준일시_입력!$J$21:$J$39,AOZ$5),AOP8&lt;SMALL(기준일시_입력!$N$21:$N$39,AOZ$5)),SMALL(기준일시_입력!$N$21:$N$39,AOZ$5)-AOP8,0)),0)</f>
        <v>0</v>
      </c>
      <c r="APA8" s="128">
        <f>IFERROR(IF(AND(AOP8&lt;SMALL(기준일시_입력!$J$21:$J$39,APA$5),AOQ8&gt;SMALL(기준일시_입력!$N$21:$N$39,APA$5)),INDEX(기준일시_입력!$AJ$21:$AJ$39,APA$5*2-1),IF(AND(AOP8&gt;=SMALL(기준일시_입력!$J$21:$J$39,APA$5),AOP8&lt;SMALL(기준일시_입력!$N$21:$N$39,APA$5)),SMALL(기준일시_입력!$N$21:$N$39,APA$5)-AOP8,0)),0)</f>
        <v>0</v>
      </c>
      <c r="APB8" s="125"/>
      <c r="APC8" s="180" t="str">
        <f t="shared" si="334"/>
        <v>3일</v>
      </c>
      <c r="APD8" s="180"/>
      <c r="APE8" s="124" t="str">
        <f t="shared" si="335"/>
        <v>수</v>
      </c>
      <c r="APF8" s="133" t="str">
        <f t="shared" si="336"/>
        <v/>
      </c>
      <c r="APG8" s="184"/>
      <c r="APH8" s="184"/>
      <c r="API8" s="184"/>
      <c r="APJ8" s="184"/>
      <c r="APK8" s="184"/>
      <c r="APL8" s="184"/>
      <c r="APM8" s="176"/>
      <c r="APN8" s="177"/>
      <c r="APO8" s="129" t="str">
        <f>IF($B8="","",IF(AND(APE$3&lt;&gt;"",$B8-기준일시_입력!$AO$7&lt;=0,APG8="",APJ8="",APM8=""),"X",IF(APM8="연차","☆",IF(APM8="월차","★",IF(APM8="병가","♨",IF(APM8="출장","◎",IF(APM8="교육","■",IF(AND(APM8="",APG8&lt;=기준일시_입력!$J$15,APJ8&gt;=기준일시_입력!$N$15),"○",IF(AND(APM8="",APG8&lt;&gt;"",APG8&gt;기준일시_입력!$J$15),"▼",IF(AND(APM8="",APJ8&lt;&gt;"",APJ8&lt;기준일시_입력!$N$15),"△",""))))))))))</f>
        <v/>
      </c>
      <c r="APP8" s="128">
        <f>IFERROR(IF(OR(APG8="",APJ8=""),0,IF(AND(APR8&lt;기준일시_입력!$J$17,APS8&gt;기준일시_입력!$N$17),기준일시_입력!$N$17-기준일시_입력!$J$17,IF(AND(APR8&gt;=기준일시_입력!$J$17,APS8&gt;기준일시_입력!$N$17),기준일시_입력!$N$17-APR8,IF(APS8&lt;기준일시_입력!$J$17,0,IF(AND(APR8&lt;기준일시_입력!$J$17,APS8&lt;=기준일시_입력!$N$17),APS8-기준일시_입력!$J$17,IF(AND(APR8&gt;=기준일시_입력!$J$17,APS8&lt;=기준일시_입력!$N$17),APS8-APR8,0)))))),0)</f>
        <v>0</v>
      </c>
      <c r="APQ8" s="128">
        <f t="shared" si="337"/>
        <v>0</v>
      </c>
      <c r="APR8" s="128">
        <f>IF(OR(APG8="",APJ8=""),0,IF(APG8&lt;기준일시_입력!$J$15,기준일시_입력!$J$15,APG8))</f>
        <v>0</v>
      </c>
      <c r="APS8" s="128">
        <f t="shared" si="338"/>
        <v>0</v>
      </c>
      <c r="APT8" s="128">
        <f>IFERROR(IF(AND(APR8&lt;SMALL(기준일시_입력!$J$21:$J$39,APT$5),APS8&gt;SMALL(기준일시_입력!$N$21:$N$39,APT$5)),INDEX(기준일시_입력!$AJ$21:$AJ$39,APT$5*2-1),IF(AND(APR8&gt;=SMALL(기준일시_입력!$J$21:$J$39,APT$5),APR8&lt;SMALL(기준일시_입력!$N$21:$N$39,APT$5)),SMALL(기준일시_입력!$N$21:$N$39,APT$5)-APR8,0)),0)</f>
        <v>0</v>
      </c>
      <c r="APU8" s="128">
        <f>IFERROR(IF(AND(APR8&lt;SMALL(기준일시_입력!$J$21:$J$39,APU$5),APS8&gt;SMALL(기준일시_입력!$N$21:$N$39,APU$5)),INDEX(기준일시_입력!$AJ$21:$AJ$39,APU$5*2-1),IF(AND(APR8&gt;=SMALL(기준일시_입력!$J$21:$J$39,APU$5),APR8&lt;SMALL(기준일시_입력!$N$21:$N$39,APU$5)),SMALL(기준일시_입력!$N$21:$N$39,APU$5)-APR8,0)),0)</f>
        <v>0</v>
      </c>
      <c r="APV8" s="128">
        <f>IFERROR(IF(AND(APR8&lt;SMALL(기준일시_입력!$J$21:$J$39,APV$5),APS8&gt;SMALL(기준일시_입력!$N$21:$N$39,APV$5)),INDEX(기준일시_입력!$AJ$21:$AJ$39,APV$5*2-1),IF(AND(APR8&gt;=SMALL(기준일시_입력!$J$21:$J$39,APV$5),APR8&lt;SMALL(기준일시_입력!$N$21:$N$39,APV$5)),SMALL(기준일시_입력!$N$21:$N$39,APV$5)-APR8,0)),0)</f>
        <v>0</v>
      </c>
      <c r="APW8" s="128">
        <f>IFERROR(IF(AND(APR8&lt;SMALL(기준일시_입력!$J$21:$J$39,APW$5),APS8&gt;SMALL(기준일시_입력!$N$21:$N$39,APW$5)),INDEX(기준일시_입력!$AJ$21:$AJ$39,APW$5*2-1),IF(AND(APR8&gt;=SMALL(기준일시_입력!$J$21:$J$39,APW$5),APR8&lt;SMALL(기준일시_입력!$N$21:$N$39,APW$5)),SMALL(기준일시_입력!$N$21:$N$39,APW$5)-APR8,0)),0)</f>
        <v>0</v>
      </c>
      <c r="APX8" s="128">
        <f>IFERROR(IF(AND(APR8&lt;SMALL(기준일시_입력!$J$21:$J$39,APX$5),APS8&gt;SMALL(기준일시_입력!$N$21:$N$39,APX$5)),INDEX(기준일시_입력!$AJ$21:$AJ$39,APX$5*2-1),IF(AND(APR8&gt;=SMALL(기준일시_입력!$J$21:$J$39,APX$5),APR8&lt;SMALL(기준일시_입력!$N$21:$N$39,APX$5)),SMALL(기준일시_입력!$N$21:$N$39,APX$5)-APR8,0)),0)</f>
        <v>0</v>
      </c>
      <c r="APY8" s="128">
        <f>IFERROR(IF(AND(APR8&lt;SMALL(기준일시_입력!$J$21:$J$39,APY$5),APS8&gt;SMALL(기준일시_입력!$N$21:$N$39,APY$5)),INDEX(기준일시_입력!$AJ$21:$AJ$39,APY$5*2-1),IF(AND(APR8&gt;=SMALL(기준일시_입력!$J$21:$J$39,APY$5),APR8&lt;SMALL(기준일시_입력!$N$21:$N$39,APY$5)),SMALL(기준일시_입력!$N$21:$N$39,APY$5)-APR8,0)),0)</f>
        <v>0</v>
      </c>
      <c r="APZ8" s="128">
        <f>IFERROR(IF(AND(APR8&lt;SMALL(기준일시_입력!$J$21:$J$39,APZ$5),APS8&gt;SMALL(기준일시_입력!$N$21:$N$39,APZ$5)),INDEX(기준일시_입력!$AJ$21:$AJ$39,APZ$5*2-1),IF(AND(APR8&gt;=SMALL(기준일시_입력!$J$21:$J$39,APZ$5),APR8&lt;SMALL(기준일시_입력!$N$21:$N$39,APZ$5)),SMALL(기준일시_입력!$N$21:$N$39,APZ$5)-APR8,0)),0)</f>
        <v>0</v>
      </c>
      <c r="AQA8" s="128">
        <f>IFERROR(IF(AND(APR8&lt;SMALL(기준일시_입력!$J$21:$J$39,AQA$5),APS8&gt;SMALL(기준일시_입력!$N$21:$N$39,AQA$5)),INDEX(기준일시_입력!$AJ$21:$AJ$39,AQA$5*2-1),IF(AND(APR8&gt;=SMALL(기준일시_입력!$J$21:$J$39,AQA$5),APR8&lt;SMALL(기준일시_입력!$N$21:$N$39,AQA$5)),SMALL(기준일시_입력!$N$21:$N$39,AQA$5)-APR8,0)),0)</f>
        <v>0</v>
      </c>
      <c r="AQB8" s="128">
        <f>IFERROR(IF(AND(APR8&lt;SMALL(기준일시_입력!$J$21:$J$39,AQB$5),APS8&gt;SMALL(기준일시_입력!$N$21:$N$39,AQB$5)),INDEX(기준일시_입력!$AJ$21:$AJ$39,AQB$5*2-1),IF(AND(APR8&gt;=SMALL(기준일시_입력!$J$21:$J$39,AQB$5),APR8&lt;SMALL(기준일시_입력!$N$21:$N$39,AQB$5)),SMALL(기준일시_입력!$N$21:$N$39,AQB$5)-APR8,0)),0)</f>
        <v>0</v>
      </c>
      <c r="AQC8" s="128">
        <f>IFERROR(IF(AND(APR8&lt;SMALL(기준일시_입력!$J$21:$J$39,AQC$5),APS8&gt;SMALL(기준일시_입력!$N$21:$N$39,AQC$5)),INDEX(기준일시_입력!$AJ$21:$AJ$39,AQC$5*2-1),IF(AND(APR8&gt;=SMALL(기준일시_입력!$J$21:$J$39,AQC$5),APR8&lt;SMALL(기준일시_입력!$N$21:$N$39,AQC$5)),SMALL(기준일시_입력!$N$21:$N$39,AQC$5)-APR8,0)),0)</f>
        <v>0</v>
      </c>
      <c r="AQD8" s="125"/>
      <c r="AQE8" s="180" t="str">
        <f t="shared" si="339"/>
        <v>3일</v>
      </c>
      <c r="AQF8" s="180"/>
      <c r="AQG8" s="124" t="str">
        <f t="shared" si="340"/>
        <v>수</v>
      </c>
      <c r="AQH8" s="133" t="str">
        <f t="shared" si="336"/>
        <v/>
      </c>
      <c r="AQI8" s="184"/>
      <c r="AQJ8" s="184"/>
      <c r="AQK8" s="184"/>
      <c r="AQL8" s="184"/>
      <c r="AQM8" s="184"/>
      <c r="AQN8" s="184"/>
      <c r="AQO8" s="176"/>
      <c r="AQP8" s="177"/>
      <c r="AQQ8" s="129" t="str">
        <f>IF($B8="","",IF(AND(AQG$3&lt;&gt;"",$B8-기준일시_입력!$AO$7&lt;=0,AQI8="",AQL8="",AQO8=""),"X",IF(AQO8="연차","☆",IF(AQO8="월차","★",IF(AQO8="병가","♨",IF(AQO8="출장","◎",IF(AQO8="교육","■",IF(AND(AQO8="",AQI8&lt;=기준일시_입력!$J$15,AQL8&gt;=기준일시_입력!$N$15),"○",IF(AND(AQO8="",AQI8&lt;&gt;"",AQI8&gt;기준일시_입력!$J$15),"▼",IF(AND(AQO8="",AQL8&lt;&gt;"",AQL8&lt;기준일시_입력!$N$15),"△",""))))))))))</f>
        <v/>
      </c>
      <c r="AQR8" s="128">
        <f>IFERROR(IF(OR(AQI8="",AQL8=""),0,IF(AND(AQT8&lt;기준일시_입력!$J$17,AQU8&gt;기준일시_입력!$N$17),기준일시_입력!$N$17-기준일시_입력!$J$17,IF(AND(AQT8&gt;=기준일시_입력!$J$17,AQU8&gt;기준일시_입력!$N$17),기준일시_입력!$N$17-AQT8,IF(AQU8&lt;기준일시_입력!$J$17,0,IF(AND(AQT8&lt;기준일시_입력!$J$17,AQU8&lt;=기준일시_입력!$N$17),AQU8-기준일시_입력!$J$17,IF(AND(AQT8&gt;=기준일시_입력!$J$17,AQU8&lt;=기준일시_입력!$N$17),AQU8-AQT8,0)))))),0)</f>
        <v>0</v>
      </c>
      <c r="AQS8" s="128">
        <f t="shared" si="342"/>
        <v>0</v>
      </c>
      <c r="AQT8" s="128">
        <f>IF(OR(AQI8="",AQL8=""),0,IF(AQI8&lt;기준일시_입력!$J$15,기준일시_입력!$J$15,AQI8))</f>
        <v>0</v>
      </c>
      <c r="AQU8" s="128">
        <f t="shared" si="343"/>
        <v>0</v>
      </c>
      <c r="AQV8" s="128">
        <f>IFERROR(IF(AND(AQT8&lt;SMALL(기준일시_입력!$J$21:$J$39,AQV$5),AQU8&gt;SMALL(기준일시_입력!$N$21:$N$39,AQV$5)),INDEX(기준일시_입력!$AJ$21:$AJ$39,AQV$5*2-1),IF(AND(AQT8&gt;=SMALL(기준일시_입력!$J$21:$J$39,AQV$5),AQT8&lt;SMALL(기준일시_입력!$N$21:$N$39,AQV$5)),SMALL(기준일시_입력!$N$21:$N$39,AQV$5)-AQT8,0)),0)</f>
        <v>0</v>
      </c>
      <c r="AQW8" s="128">
        <f>IFERROR(IF(AND(AQT8&lt;SMALL(기준일시_입력!$J$21:$J$39,AQW$5),AQU8&gt;SMALL(기준일시_입력!$N$21:$N$39,AQW$5)),INDEX(기준일시_입력!$AJ$21:$AJ$39,AQW$5*2-1),IF(AND(AQT8&gt;=SMALL(기준일시_입력!$J$21:$J$39,AQW$5),AQT8&lt;SMALL(기준일시_입력!$N$21:$N$39,AQW$5)),SMALL(기준일시_입력!$N$21:$N$39,AQW$5)-AQT8,0)),0)</f>
        <v>0</v>
      </c>
      <c r="AQX8" s="128">
        <f>IFERROR(IF(AND(AQT8&lt;SMALL(기준일시_입력!$J$21:$J$39,AQX$5),AQU8&gt;SMALL(기준일시_입력!$N$21:$N$39,AQX$5)),INDEX(기준일시_입력!$AJ$21:$AJ$39,AQX$5*2-1),IF(AND(AQT8&gt;=SMALL(기준일시_입력!$J$21:$J$39,AQX$5),AQT8&lt;SMALL(기준일시_입력!$N$21:$N$39,AQX$5)),SMALL(기준일시_입력!$N$21:$N$39,AQX$5)-AQT8,0)),0)</f>
        <v>0</v>
      </c>
      <c r="AQY8" s="128">
        <f>IFERROR(IF(AND(AQT8&lt;SMALL(기준일시_입력!$J$21:$J$39,AQY$5),AQU8&gt;SMALL(기준일시_입력!$N$21:$N$39,AQY$5)),INDEX(기준일시_입력!$AJ$21:$AJ$39,AQY$5*2-1),IF(AND(AQT8&gt;=SMALL(기준일시_입력!$J$21:$J$39,AQY$5),AQT8&lt;SMALL(기준일시_입력!$N$21:$N$39,AQY$5)),SMALL(기준일시_입력!$N$21:$N$39,AQY$5)-AQT8,0)),0)</f>
        <v>0</v>
      </c>
      <c r="AQZ8" s="128">
        <f>IFERROR(IF(AND(AQT8&lt;SMALL(기준일시_입력!$J$21:$J$39,AQZ$5),AQU8&gt;SMALL(기준일시_입력!$N$21:$N$39,AQZ$5)),INDEX(기준일시_입력!$AJ$21:$AJ$39,AQZ$5*2-1),IF(AND(AQT8&gt;=SMALL(기준일시_입력!$J$21:$J$39,AQZ$5),AQT8&lt;SMALL(기준일시_입력!$N$21:$N$39,AQZ$5)),SMALL(기준일시_입력!$N$21:$N$39,AQZ$5)-AQT8,0)),0)</f>
        <v>0</v>
      </c>
      <c r="ARA8" s="128">
        <f>IFERROR(IF(AND(AQT8&lt;SMALL(기준일시_입력!$J$21:$J$39,ARA$5),AQU8&gt;SMALL(기준일시_입력!$N$21:$N$39,ARA$5)),INDEX(기준일시_입력!$AJ$21:$AJ$39,ARA$5*2-1),IF(AND(AQT8&gt;=SMALL(기준일시_입력!$J$21:$J$39,ARA$5),AQT8&lt;SMALL(기준일시_입력!$N$21:$N$39,ARA$5)),SMALL(기준일시_입력!$N$21:$N$39,ARA$5)-AQT8,0)),0)</f>
        <v>0</v>
      </c>
      <c r="ARB8" s="128">
        <f>IFERROR(IF(AND(AQT8&lt;SMALL(기준일시_입력!$J$21:$J$39,ARB$5),AQU8&gt;SMALL(기준일시_입력!$N$21:$N$39,ARB$5)),INDEX(기준일시_입력!$AJ$21:$AJ$39,ARB$5*2-1),IF(AND(AQT8&gt;=SMALL(기준일시_입력!$J$21:$J$39,ARB$5),AQT8&lt;SMALL(기준일시_입력!$N$21:$N$39,ARB$5)),SMALL(기준일시_입력!$N$21:$N$39,ARB$5)-AQT8,0)),0)</f>
        <v>0</v>
      </c>
      <c r="ARC8" s="128">
        <f>IFERROR(IF(AND(AQT8&lt;SMALL(기준일시_입력!$J$21:$J$39,ARC$5),AQU8&gt;SMALL(기준일시_입력!$N$21:$N$39,ARC$5)),INDEX(기준일시_입력!$AJ$21:$AJ$39,ARC$5*2-1),IF(AND(AQT8&gt;=SMALL(기준일시_입력!$J$21:$J$39,ARC$5),AQT8&lt;SMALL(기준일시_입력!$N$21:$N$39,ARC$5)),SMALL(기준일시_입력!$N$21:$N$39,ARC$5)-AQT8,0)),0)</f>
        <v>0</v>
      </c>
      <c r="ARD8" s="128">
        <f>IFERROR(IF(AND(AQT8&lt;SMALL(기준일시_입력!$J$21:$J$39,ARD$5),AQU8&gt;SMALL(기준일시_입력!$N$21:$N$39,ARD$5)),INDEX(기준일시_입력!$AJ$21:$AJ$39,ARD$5*2-1),IF(AND(AQT8&gt;=SMALL(기준일시_입력!$J$21:$J$39,ARD$5),AQT8&lt;SMALL(기준일시_입력!$N$21:$N$39,ARD$5)),SMALL(기준일시_입력!$N$21:$N$39,ARD$5)-AQT8,0)),0)</f>
        <v>0</v>
      </c>
      <c r="ARE8" s="128">
        <f>IFERROR(IF(AND(AQT8&lt;SMALL(기준일시_입력!$J$21:$J$39,ARE$5),AQU8&gt;SMALL(기준일시_입력!$N$21:$N$39,ARE$5)),INDEX(기준일시_입력!$AJ$21:$AJ$39,ARE$5*2-1),IF(AND(AQT8&gt;=SMALL(기준일시_입력!$J$21:$J$39,ARE$5),AQT8&lt;SMALL(기준일시_입력!$N$21:$N$39,ARE$5)),SMALL(기준일시_입력!$N$21:$N$39,ARE$5)-AQT8,0)),0)</f>
        <v>0</v>
      </c>
      <c r="ARF8" s="125"/>
      <c r="ARG8" s="180" t="str">
        <f t="shared" si="344"/>
        <v>3일</v>
      </c>
      <c r="ARH8" s="180"/>
      <c r="ARI8" s="124" t="str">
        <f t="shared" si="345"/>
        <v>수</v>
      </c>
      <c r="ARJ8" s="133" t="str">
        <f t="shared" si="336"/>
        <v/>
      </c>
      <c r="ARK8" s="184"/>
      <c r="ARL8" s="184"/>
      <c r="ARM8" s="184"/>
      <c r="ARN8" s="184"/>
      <c r="ARO8" s="184"/>
      <c r="ARP8" s="184"/>
      <c r="ARQ8" s="176"/>
      <c r="ARR8" s="177"/>
      <c r="ARS8" s="129" t="str">
        <f>IF($B8="","",IF(AND(ARI$3&lt;&gt;"",$B8-기준일시_입력!$AO$7&lt;=0,ARK8="",ARN8="",ARQ8=""),"X",IF(ARQ8="연차","☆",IF(ARQ8="월차","★",IF(ARQ8="병가","♨",IF(ARQ8="출장","◎",IF(ARQ8="교육","■",IF(AND(ARQ8="",ARK8&lt;=기준일시_입력!$J$15,ARN8&gt;=기준일시_입력!$N$15),"○",IF(AND(ARQ8="",ARK8&lt;&gt;"",ARK8&gt;기준일시_입력!$J$15),"▼",IF(AND(ARQ8="",ARN8&lt;&gt;"",ARN8&lt;기준일시_입력!$N$15),"△",""))))))))))</f>
        <v/>
      </c>
      <c r="ART8" s="128">
        <f>IFERROR(IF(OR(ARK8="",ARN8=""),0,IF(AND(ARV8&lt;기준일시_입력!$J$17,ARW8&gt;기준일시_입력!$N$17),기준일시_입력!$N$17-기준일시_입력!$J$17,IF(AND(ARV8&gt;=기준일시_입력!$J$17,ARW8&gt;기준일시_입력!$N$17),기준일시_입력!$N$17-ARV8,IF(ARW8&lt;기준일시_입력!$J$17,0,IF(AND(ARV8&lt;기준일시_입력!$J$17,ARW8&lt;=기준일시_입력!$N$17),ARW8-기준일시_입력!$J$17,IF(AND(ARV8&gt;=기준일시_입력!$J$17,ARW8&lt;=기준일시_입력!$N$17),ARW8-ARV8,0)))))),0)</f>
        <v>0</v>
      </c>
      <c r="ARU8" s="128">
        <f t="shared" si="347"/>
        <v>0</v>
      </c>
      <c r="ARV8" s="128">
        <f>IF(OR(ARK8="",ARN8=""),0,IF(ARK8&lt;기준일시_입력!$J$15,기준일시_입력!$J$15,ARK8))</f>
        <v>0</v>
      </c>
      <c r="ARW8" s="128">
        <f t="shared" si="348"/>
        <v>0</v>
      </c>
      <c r="ARX8" s="128">
        <f>IFERROR(IF(AND(ARV8&lt;SMALL(기준일시_입력!$J$21:$J$39,ARX$5),ARW8&gt;SMALL(기준일시_입력!$N$21:$N$39,ARX$5)),INDEX(기준일시_입력!$AJ$21:$AJ$39,ARX$5*2-1),IF(AND(ARV8&gt;=SMALL(기준일시_입력!$J$21:$J$39,ARX$5),ARV8&lt;SMALL(기준일시_입력!$N$21:$N$39,ARX$5)),SMALL(기준일시_입력!$N$21:$N$39,ARX$5)-ARV8,0)),0)</f>
        <v>0</v>
      </c>
      <c r="ARY8" s="128">
        <f>IFERROR(IF(AND(ARV8&lt;SMALL(기준일시_입력!$J$21:$J$39,ARY$5),ARW8&gt;SMALL(기준일시_입력!$N$21:$N$39,ARY$5)),INDEX(기준일시_입력!$AJ$21:$AJ$39,ARY$5*2-1),IF(AND(ARV8&gt;=SMALL(기준일시_입력!$J$21:$J$39,ARY$5),ARV8&lt;SMALL(기준일시_입력!$N$21:$N$39,ARY$5)),SMALL(기준일시_입력!$N$21:$N$39,ARY$5)-ARV8,0)),0)</f>
        <v>0</v>
      </c>
      <c r="ARZ8" s="128">
        <f>IFERROR(IF(AND(ARV8&lt;SMALL(기준일시_입력!$J$21:$J$39,ARZ$5),ARW8&gt;SMALL(기준일시_입력!$N$21:$N$39,ARZ$5)),INDEX(기준일시_입력!$AJ$21:$AJ$39,ARZ$5*2-1),IF(AND(ARV8&gt;=SMALL(기준일시_입력!$J$21:$J$39,ARZ$5),ARV8&lt;SMALL(기준일시_입력!$N$21:$N$39,ARZ$5)),SMALL(기준일시_입력!$N$21:$N$39,ARZ$5)-ARV8,0)),0)</f>
        <v>0</v>
      </c>
      <c r="ASA8" s="128">
        <f>IFERROR(IF(AND(ARV8&lt;SMALL(기준일시_입력!$J$21:$J$39,ASA$5),ARW8&gt;SMALL(기준일시_입력!$N$21:$N$39,ASA$5)),INDEX(기준일시_입력!$AJ$21:$AJ$39,ASA$5*2-1),IF(AND(ARV8&gt;=SMALL(기준일시_입력!$J$21:$J$39,ASA$5),ARV8&lt;SMALL(기준일시_입력!$N$21:$N$39,ASA$5)),SMALL(기준일시_입력!$N$21:$N$39,ASA$5)-ARV8,0)),0)</f>
        <v>0</v>
      </c>
      <c r="ASB8" s="128">
        <f>IFERROR(IF(AND(ARV8&lt;SMALL(기준일시_입력!$J$21:$J$39,ASB$5),ARW8&gt;SMALL(기준일시_입력!$N$21:$N$39,ASB$5)),INDEX(기준일시_입력!$AJ$21:$AJ$39,ASB$5*2-1),IF(AND(ARV8&gt;=SMALL(기준일시_입력!$J$21:$J$39,ASB$5),ARV8&lt;SMALL(기준일시_입력!$N$21:$N$39,ASB$5)),SMALL(기준일시_입력!$N$21:$N$39,ASB$5)-ARV8,0)),0)</f>
        <v>0</v>
      </c>
      <c r="ASC8" s="128">
        <f>IFERROR(IF(AND(ARV8&lt;SMALL(기준일시_입력!$J$21:$J$39,ASC$5),ARW8&gt;SMALL(기준일시_입력!$N$21:$N$39,ASC$5)),INDEX(기준일시_입력!$AJ$21:$AJ$39,ASC$5*2-1),IF(AND(ARV8&gt;=SMALL(기준일시_입력!$J$21:$J$39,ASC$5),ARV8&lt;SMALL(기준일시_입력!$N$21:$N$39,ASC$5)),SMALL(기준일시_입력!$N$21:$N$39,ASC$5)-ARV8,0)),0)</f>
        <v>0</v>
      </c>
      <c r="ASD8" s="128">
        <f>IFERROR(IF(AND(ARV8&lt;SMALL(기준일시_입력!$J$21:$J$39,ASD$5),ARW8&gt;SMALL(기준일시_입력!$N$21:$N$39,ASD$5)),INDEX(기준일시_입력!$AJ$21:$AJ$39,ASD$5*2-1),IF(AND(ARV8&gt;=SMALL(기준일시_입력!$J$21:$J$39,ASD$5),ARV8&lt;SMALL(기준일시_입력!$N$21:$N$39,ASD$5)),SMALL(기준일시_입력!$N$21:$N$39,ASD$5)-ARV8,0)),0)</f>
        <v>0</v>
      </c>
      <c r="ASE8" s="128">
        <f>IFERROR(IF(AND(ARV8&lt;SMALL(기준일시_입력!$J$21:$J$39,ASE$5),ARW8&gt;SMALL(기준일시_입력!$N$21:$N$39,ASE$5)),INDEX(기준일시_입력!$AJ$21:$AJ$39,ASE$5*2-1),IF(AND(ARV8&gt;=SMALL(기준일시_입력!$J$21:$J$39,ASE$5),ARV8&lt;SMALL(기준일시_입력!$N$21:$N$39,ASE$5)),SMALL(기준일시_입력!$N$21:$N$39,ASE$5)-ARV8,0)),0)</f>
        <v>0</v>
      </c>
      <c r="ASF8" s="128">
        <f>IFERROR(IF(AND(ARV8&lt;SMALL(기준일시_입력!$J$21:$J$39,ASF$5),ARW8&gt;SMALL(기준일시_입력!$N$21:$N$39,ASF$5)),INDEX(기준일시_입력!$AJ$21:$AJ$39,ASF$5*2-1),IF(AND(ARV8&gt;=SMALL(기준일시_입력!$J$21:$J$39,ASF$5),ARV8&lt;SMALL(기준일시_입력!$N$21:$N$39,ASF$5)),SMALL(기준일시_입력!$N$21:$N$39,ASF$5)-ARV8,0)),0)</f>
        <v>0</v>
      </c>
      <c r="ASG8" s="128">
        <f>IFERROR(IF(AND(ARV8&lt;SMALL(기준일시_입력!$J$21:$J$39,ASG$5),ARW8&gt;SMALL(기준일시_입력!$N$21:$N$39,ASG$5)),INDEX(기준일시_입력!$AJ$21:$AJ$39,ASG$5*2-1),IF(AND(ARV8&gt;=SMALL(기준일시_입력!$J$21:$J$39,ASG$5),ARV8&lt;SMALL(기준일시_입력!$N$21:$N$39,ASG$5)),SMALL(기준일시_입력!$N$21:$N$39,ASG$5)-ARV8,0)),0)</f>
        <v>0</v>
      </c>
      <c r="ASH8" s="125"/>
      <c r="ASI8" s="180" t="str">
        <f t="shared" si="349"/>
        <v>3일</v>
      </c>
      <c r="ASJ8" s="180"/>
      <c r="ASK8" s="124" t="str">
        <f t="shared" si="350"/>
        <v>수</v>
      </c>
      <c r="ASL8" s="133" t="str">
        <f t="shared" si="351"/>
        <v/>
      </c>
      <c r="ASM8" s="184"/>
      <c r="ASN8" s="184"/>
      <c r="ASO8" s="184"/>
      <c r="ASP8" s="184"/>
      <c r="ASQ8" s="184"/>
      <c r="ASR8" s="184"/>
      <c r="ASS8" s="176"/>
      <c r="AST8" s="177"/>
      <c r="ASU8" s="129" t="str">
        <f>IF($B8="","",IF(AND(ASK$3&lt;&gt;"",$B8-기준일시_입력!$AO$7&lt;=0,ASM8="",ASP8="",ASS8=""),"X",IF(ASS8="연차","☆",IF(ASS8="월차","★",IF(ASS8="병가","♨",IF(ASS8="출장","◎",IF(ASS8="교육","■",IF(AND(ASS8="",ASM8&lt;=기준일시_입력!$J$15,ASP8&gt;=기준일시_입력!$N$15),"○",IF(AND(ASS8="",ASM8&lt;&gt;"",ASM8&gt;기준일시_입력!$J$15),"▼",IF(AND(ASS8="",ASP8&lt;&gt;"",ASP8&lt;기준일시_입력!$N$15),"△",""))))))))))</f>
        <v/>
      </c>
      <c r="ASV8" s="128">
        <f>IFERROR(IF(OR(ASM8="",ASP8=""),0,IF(AND(ASX8&lt;기준일시_입력!$J$17,ASY8&gt;기준일시_입력!$N$17),기준일시_입력!$N$17-기준일시_입력!$J$17,IF(AND(ASX8&gt;=기준일시_입력!$J$17,ASY8&gt;기준일시_입력!$N$17),기준일시_입력!$N$17-ASX8,IF(ASY8&lt;기준일시_입력!$J$17,0,IF(AND(ASX8&lt;기준일시_입력!$J$17,ASY8&lt;=기준일시_입력!$N$17),ASY8-기준일시_입력!$J$17,IF(AND(ASX8&gt;=기준일시_입력!$J$17,ASY8&lt;=기준일시_입력!$N$17),ASY8-ASX8,0)))))),0)</f>
        <v>0</v>
      </c>
      <c r="ASW8" s="128">
        <f t="shared" si="352"/>
        <v>0</v>
      </c>
      <c r="ASX8" s="128">
        <f>IF(OR(ASM8="",ASP8=""),0,IF(ASM8&lt;기준일시_입력!$J$15,기준일시_입력!$J$15,ASM8))</f>
        <v>0</v>
      </c>
      <c r="ASY8" s="128">
        <f t="shared" si="353"/>
        <v>0</v>
      </c>
      <c r="ASZ8" s="128">
        <f>IFERROR(IF(AND(ASX8&lt;SMALL(기준일시_입력!$J$21:$J$39,ASZ$5),ASY8&gt;SMALL(기준일시_입력!$N$21:$N$39,ASZ$5)),INDEX(기준일시_입력!$AJ$21:$AJ$39,ASZ$5*2-1),IF(AND(ASX8&gt;=SMALL(기준일시_입력!$J$21:$J$39,ASZ$5),ASX8&lt;SMALL(기준일시_입력!$N$21:$N$39,ASZ$5)),SMALL(기준일시_입력!$N$21:$N$39,ASZ$5)-ASX8,0)),0)</f>
        <v>0</v>
      </c>
      <c r="ATA8" s="128">
        <f>IFERROR(IF(AND(ASX8&lt;SMALL(기준일시_입력!$J$21:$J$39,ATA$5),ASY8&gt;SMALL(기준일시_입력!$N$21:$N$39,ATA$5)),INDEX(기준일시_입력!$AJ$21:$AJ$39,ATA$5*2-1),IF(AND(ASX8&gt;=SMALL(기준일시_입력!$J$21:$J$39,ATA$5),ASX8&lt;SMALL(기준일시_입력!$N$21:$N$39,ATA$5)),SMALL(기준일시_입력!$N$21:$N$39,ATA$5)-ASX8,0)),0)</f>
        <v>0</v>
      </c>
      <c r="ATB8" s="128">
        <f>IFERROR(IF(AND(ASX8&lt;SMALL(기준일시_입력!$J$21:$J$39,ATB$5),ASY8&gt;SMALL(기준일시_입력!$N$21:$N$39,ATB$5)),INDEX(기준일시_입력!$AJ$21:$AJ$39,ATB$5*2-1),IF(AND(ASX8&gt;=SMALL(기준일시_입력!$J$21:$J$39,ATB$5),ASX8&lt;SMALL(기준일시_입력!$N$21:$N$39,ATB$5)),SMALL(기준일시_입력!$N$21:$N$39,ATB$5)-ASX8,0)),0)</f>
        <v>0</v>
      </c>
      <c r="ATC8" s="128">
        <f>IFERROR(IF(AND(ASX8&lt;SMALL(기준일시_입력!$J$21:$J$39,ATC$5),ASY8&gt;SMALL(기준일시_입력!$N$21:$N$39,ATC$5)),INDEX(기준일시_입력!$AJ$21:$AJ$39,ATC$5*2-1),IF(AND(ASX8&gt;=SMALL(기준일시_입력!$J$21:$J$39,ATC$5),ASX8&lt;SMALL(기준일시_입력!$N$21:$N$39,ATC$5)),SMALL(기준일시_입력!$N$21:$N$39,ATC$5)-ASX8,0)),0)</f>
        <v>0</v>
      </c>
      <c r="ATD8" s="128">
        <f>IFERROR(IF(AND(ASX8&lt;SMALL(기준일시_입력!$J$21:$J$39,ATD$5),ASY8&gt;SMALL(기준일시_입력!$N$21:$N$39,ATD$5)),INDEX(기준일시_입력!$AJ$21:$AJ$39,ATD$5*2-1),IF(AND(ASX8&gt;=SMALL(기준일시_입력!$J$21:$J$39,ATD$5),ASX8&lt;SMALL(기준일시_입력!$N$21:$N$39,ATD$5)),SMALL(기준일시_입력!$N$21:$N$39,ATD$5)-ASX8,0)),0)</f>
        <v>0</v>
      </c>
      <c r="ATE8" s="128">
        <f>IFERROR(IF(AND(ASX8&lt;SMALL(기준일시_입력!$J$21:$J$39,ATE$5),ASY8&gt;SMALL(기준일시_입력!$N$21:$N$39,ATE$5)),INDEX(기준일시_입력!$AJ$21:$AJ$39,ATE$5*2-1),IF(AND(ASX8&gt;=SMALL(기준일시_입력!$J$21:$J$39,ATE$5),ASX8&lt;SMALL(기준일시_입력!$N$21:$N$39,ATE$5)),SMALL(기준일시_입력!$N$21:$N$39,ATE$5)-ASX8,0)),0)</f>
        <v>0</v>
      </c>
      <c r="ATF8" s="128">
        <f>IFERROR(IF(AND(ASX8&lt;SMALL(기준일시_입력!$J$21:$J$39,ATF$5),ASY8&gt;SMALL(기준일시_입력!$N$21:$N$39,ATF$5)),INDEX(기준일시_입력!$AJ$21:$AJ$39,ATF$5*2-1),IF(AND(ASX8&gt;=SMALL(기준일시_입력!$J$21:$J$39,ATF$5),ASX8&lt;SMALL(기준일시_입력!$N$21:$N$39,ATF$5)),SMALL(기준일시_입력!$N$21:$N$39,ATF$5)-ASX8,0)),0)</f>
        <v>0</v>
      </c>
      <c r="ATG8" s="128">
        <f>IFERROR(IF(AND(ASX8&lt;SMALL(기준일시_입력!$J$21:$J$39,ATG$5),ASY8&gt;SMALL(기준일시_입력!$N$21:$N$39,ATG$5)),INDEX(기준일시_입력!$AJ$21:$AJ$39,ATG$5*2-1),IF(AND(ASX8&gt;=SMALL(기준일시_입력!$J$21:$J$39,ATG$5),ASX8&lt;SMALL(기준일시_입력!$N$21:$N$39,ATG$5)),SMALL(기준일시_입력!$N$21:$N$39,ATG$5)-ASX8,0)),0)</f>
        <v>0</v>
      </c>
      <c r="ATH8" s="128">
        <f>IFERROR(IF(AND(ASX8&lt;SMALL(기준일시_입력!$J$21:$J$39,ATH$5),ASY8&gt;SMALL(기준일시_입력!$N$21:$N$39,ATH$5)),INDEX(기준일시_입력!$AJ$21:$AJ$39,ATH$5*2-1),IF(AND(ASX8&gt;=SMALL(기준일시_입력!$J$21:$J$39,ATH$5),ASX8&lt;SMALL(기준일시_입력!$N$21:$N$39,ATH$5)),SMALL(기준일시_입력!$N$21:$N$39,ATH$5)-ASX8,0)),0)</f>
        <v>0</v>
      </c>
      <c r="ATI8" s="128">
        <f>IFERROR(IF(AND(ASX8&lt;SMALL(기준일시_입력!$J$21:$J$39,ATI$5),ASY8&gt;SMALL(기준일시_입력!$N$21:$N$39,ATI$5)),INDEX(기준일시_입력!$AJ$21:$AJ$39,ATI$5*2-1),IF(AND(ASX8&gt;=SMALL(기준일시_입력!$J$21:$J$39,ATI$5),ASX8&lt;SMALL(기준일시_입력!$N$21:$N$39,ATI$5)),SMALL(기준일시_입력!$N$21:$N$39,ATI$5)-ASX8,0)),0)</f>
        <v>0</v>
      </c>
      <c r="ATJ8" s="125"/>
      <c r="ATK8" s="180" t="str">
        <f t="shared" si="354"/>
        <v>3일</v>
      </c>
      <c r="ATL8" s="180"/>
      <c r="ATM8" s="124" t="str">
        <f t="shared" si="355"/>
        <v>수</v>
      </c>
      <c r="ATN8" s="133" t="str">
        <f t="shared" si="351"/>
        <v/>
      </c>
      <c r="ATO8" s="184"/>
      <c r="ATP8" s="184"/>
      <c r="ATQ8" s="184"/>
      <c r="ATR8" s="184"/>
      <c r="ATS8" s="184"/>
      <c r="ATT8" s="184"/>
      <c r="ATU8" s="176"/>
      <c r="ATV8" s="177"/>
      <c r="ATW8" s="129" t="str">
        <f>IF($B8="","",IF(AND(ATM$3&lt;&gt;"",$B8-기준일시_입력!$AO$7&lt;=0,ATO8="",ATR8="",ATU8=""),"X",IF(ATU8="연차","☆",IF(ATU8="월차","★",IF(ATU8="병가","♨",IF(ATU8="출장","◎",IF(ATU8="교육","■",IF(AND(ATU8="",ATO8&lt;=기준일시_입력!$J$15,ATR8&gt;=기준일시_입력!$N$15),"○",IF(AND(ATU8="",ATO8&lt;&gt;"",ATO8&gt;기준일시_입력!$J$15),"▼",IF(AND(ATU8="",ATR8&lt;&gt;"",ATR8&lt;기준일시_입력!$N$15),"△",""))))))))))</f>
        <v/>
      </c>
      <c r="ATX8" s="128">
        <f>IFERROR(IF(OR(ATO8="",ATR8=""),0,IF(AND(ATZ8&lt;기준일시_입력!$J$17,AUA8&gt;기준일시_입력!$N$17),기준일시_입력!$N$17-기준일시_입력!$J$17,IF(AND(ATZ8&gt;=기준일시_입력!$J$17,AUA8&gt;기준일시_입력!$N$17),기준일시_입력!$N$17-ATZ8,IF(AUA8&lt;기준일시_입력!$J$17,0,IF(AND(ATZ8&lt;기준일시_입력!$J$17,AUA8&lt;=기준일시_입력!$N$17),AUA8-기준일시_입력!$J$17,IF(AND(ATZ8&gt;=기준일시_입력!$J$17,AUA8&lt;=기준일시_입력!$N$17),AUA8-ATZ8,0)))))),0)</f>
        <v>0</v>
      </c>
      <c r="ATY8" s="128">
        <f t="shared" si="357"/>
        <v>0</v>
      </c>
      <c r="ATZ8" s="128">
        <f>IF(OR(ATO8="",ATR8=""),0,IF(ATO8&lt;기준일시_입력!$J$15,기준일시_입력!$J$15,ATO8))</f>
        <v>0</v>
      </c>
      <c r="AUA8" s="128">
        <f t="shared" si="358"/>
        <v>0</v>
      </c>
      <c r="AUB8" s="128">
        <f>IFERROR(IF(AND(ATZ8&lt;SMALL(기준일시_입력!$J$21:$J$39,AUB$5),AUA8&gt;SMALL(기준일시_입력!$N$21:$N$39,AUB$5)),INDEX(기준일시_입력!$AJ$21:$AJ$39,AUB$5*2-1),IF(AND(ATZ8&gt;=SMALL(기준일시_입력!$J$21:$J$39,AUB$5),ATZ8&lt;SMALL(기준일시_입력!$N$21:$N$39,AUB$5)),SMALL(기준일시_입력!$N$21:$N$39,AUB$5)-ATZ8,0)),0)</f>
        <v>0</v>
      </c>
      <c r="AUC8" s="128">
        <f>IFERROR(IF(AND(ATZ8&lt;SMALL(기준일시_입력!$J$21:$J$39,AUC$5),AUA8&gt;SMALL(기준일시_입력!$N$21:$N$39,AUC$5)),INDEX(기준일시_입력!$AJ$21:$AJ$39,AUC$5*2-1),IF(AND(ATZ8&gt;=SMALL(기준일시_입력!$J$21:$J$39,AUC$5),ATZ8&lt;SMALL(기준일시_입력!$N$21:$N$39,AUC$5)),SMALL(기준일시_입력!$N$21:$N$39,AUC$5)-ATZ8,0)),0)</f>
        <v>0</v>
      </c>
      <c r="AUD8" s="128">
        <f>IFERROR(IF(AND(ATZ8&lt;SMALL(기준일시_입력!$J$21:$J$39,AUD$5),AUA8&gt;SMALL(기준일시_입력!$N$21:$N$39,AUD$5)),INDEX(기준일시_입력!$AJ$21:$AJ$39,AUD$5*2-1),IF(AND(ATZ8&gt;=SMALL(기준일시_입력!$J$21:$J$39,AUD$5),ATZ8&lt;SMALL(기준일시_입력!$N$21:$N$39,AUD$5)),SMALL(기준일시_입력!$N$21:$N$39,AUD$5)-ATZ8,0)),0)</f>
        <v>0</v>
      </c>
      <c r="AUE8" s="128">
        <f>IFERROR(IF(AND(ATZ8&lt;SMALL(기준일시_입력!$J$21:$J$39,AUE$5),AUA8&gt;SMALL(기준일시_입력!$N$21:$N$39,AUE$5)),INDEX(기준일시_입력!$AJ$21:$AJ$39,AUE$5*2-1),IF(AND(ATZ8&gt;=SMALL(기준일시_입력!$J$21:$J$39,AUE$5),ATZ8&lt;SMALL(기준일시_입력!$N$21:$N$39,AUE$5)),SMALL(기준일시_입력!$N$21:$N$39,AUE$5)-ATZ8,0)),0)</f>
        <v>0</v>
      </c>
      <c r="AUF8" s="128">
        <f>IFERROR(IF(AND(ATZ8&lt;SMALL(기준일시_입력!$J$21:$J$39,AUF$5),AUA8&gt;SMALL(기준일시_입력!$N$21:$N$39,AUF$5)),INDEX(기준일시_입력!$AJ$21:$AJ$39,AUF$5*2-1),IF(AND(ATZ8&gt;=SMALL(기준일시_입력!$J$21:$J$39,AUF$5),ATZ8&lt;SMALL(기준일시_입력!$N$21:$N$39,AUF$5)),SMALL(기준일시_입력!$N$21:$N$39,AUF$5)-ATZ8,0)),0)</f>
        <v>0</v>
      </c>
      <c r="AUG8" s="128">
        <f>IFERROR(IF(AND(ATZ8&lt;SMALL(기준일시_입력!$J$21:$J$39,AUG$5),AUA8&gt;SMALL(기준일시_입력!$N$21:$N$39,AUG$5)),INDEX(기준일시_입력!$AJ$21:$AJ$39,AUG$5*2-1),IF(AND(ATZ8&gt;=SMALL(기준일시_입력!$J$21:$J$39,AUG$5),ATZ8&lt;SMALL(기준일시_입력!$N$21:$N$39,AUG$5)),SMALL(기준일시_입력!$N$21:$N$39,AUG$5)-ATZ8,0)),0)</f>
        <v>0</v>
      </c>
      <c r="AUH8" s="128">
        <f>IFERROR(IF(AND(ATZ8&lt;SMALL(기준일시_입력!$J$21:$J$39,AUH$5),AUA8&gt;SMALL(기준일시_입력!$N$21:$N$39,AUH$5)),INDEX(기준일시_입력!$AJ$21:$AJ$39,AUH$5*2-1),IF(AND(ATZ8&gt;=SMALL(기준일시_입력!$J$21:$J$39,AUH$5),ATZ8&lt;SMALL(기준일시_입력!$N$21:$N$39,AUH$5)),SMALL(기준일시_입력!$N$21:$N$39,AUH$5)-ATZ8,0)),0)</f>
        <v>0</v>
      </c>
      <c r="AUI8" s="128">
        <f>IFERROR(IF(AND(ATZ8&lt;SMALL(기준일시_입력!$J$21:$J$39,AUI$5),AUA8&gt;SMALL(기준일시_입력!$N$21:$N$39,AUI$5)),INDEX(기준일시_입력!$AJ$21:$AJ$39,AUI$5*2-1),IF(AND(ATZ8&gt;=SMALL(기준일시_입력!$J$21:$J$39,AUI$5),ATZ8&lt;SMALL(기준일시_입력!$N$21:$N$39,AUI$5)),SMALL(기준일시_입력!$N$21:$N$39,AUI$5)-ATZ8,0)),0)</f>
        <v>0</v>
      </c>
      <c r="AUJ8" s="128">
        <f>IFERROR(IF(AND(ATZ8&lt;SMALL(기준일시_입력!$J$21:$J$39,AUJ$5),AUA8&gt;SMALL(기준일시_입력!$N$21:$N$39,AUJ$5)),INDEX(기준일시_입력!$AJ$21:$AJ$39,AUJ$5*2-1),IF(AND(ATZ8&gt;=SMALL(기준일시_입력!$J$21:$J$39,AUJ$5),ATZ8&lt;SMALL(기준일시_입력!$N$21:$N$39,AUJ$5)),SMALL(기준일시_입력!$N$21:$N$39,AUJ$5)-ATZ8,0)),0)</f>
        <v>0</v>
      </c>
      <c r="AUK8" s="128">
        <f>IFERROR(IF(AND(ATZ8&lt;SMALL(기준일시_입력!$J$21:$J$39,AUK$5),AUA8&gt;SMALL(기준일시_입력!$N$21:$N$39,AUK$5)),INDEX(기준일시_입력!$AJ$21:$AJ$39,AUK$5*2-1),IF(AND(ATZ8&gt;=SMALL(기준일시_입력!$J$21:$J$39,AUK$5),ATZ8&lt;SMALL(기준일시_입력!$N$21:$N$39,AUK$5)),SMALL(기준일시_입력!$N$21:$N$39,AUK$5)-ATZ8,0)),0)</f>
        <v>0</v>
      </c>
      <c r="AUL8" s="125"/>
      <c r="AUM8" s="180" t="str">
        <f t="shared" si="359"/>
        <v>3일</v>
      </c>
      <c r="AUN8" s="180"/>
      <c r="AUO8" s="124" t="str">
        <f t="shared" si="360"/>
        <v>수</v>
      </c>
      <c r="AUP8" s="133" t="str">
        <f t="shared" si="351"/>
        <v/>
      </c>
      <c r="AUQ8" s="184"/>
      <c r="AUR8" s="184"/>
      <c r="AUS8" s="184"/>
      <c r="AUT8" s="184"/>
      <c r="AUU8" s="184"/>
      <c r="AUV8" s="184"/>
      <c r="AUW8" s="176"/>
      <c r="AUX8" s="177"/>
      <c r="AUY8" s="129" t="str">
        <f>IF($B8="","",IF(AND(AUO$3&lt;&gt;"",$B8-기준일시_입력!$AO$7&lt;=0,AUQ8="",AUT8="",AUW8=""),"X",IF(AUW8="연차","☆",IF(AUW8="월차","★",IF(AUW8="병가","♨",IF(AUW8="출장","◎",IF(AUW8="교육","■",IF(AND(AUW8="",AUQ8&lt;=기준일시_입력!$J$15,AUT8&gt;=기준일시_입력!$N$15),"○",IF(AND(AUW8="",AUQ8&lt;&gt;"",AUQ8&gt;기준일시_입력!$J$15),"▼",IF(AND(AUW8="",AUT8&lt;&gt;"",AUT8&lt;기준일시_입력!$N$15),"△",""))))))))))</f>
        <v/>
      </c>
      <c r="AUZ8" s="128">
        <f>IFERROR(IF(OR(AUQ8="",AUT8=""),0,IF(AND(AVB8&lt;기준일시_입력!$J$17,AVC8&gt;기준일시_입력!$N$17),기준일시_입력!$N$17-기준일시_입력!$J$17,IF(AND(AVB8&gt;=기준일시_입력!$J$17,AVC8&gt;기준일시_입력!$N$17),기준일시_입력!$N$17-AVB8,IF(AVC8&lt;기준일시_입력!$J$17,0,IF(AND(AVB8&lt;기준일시_입력!$J$17,AVC8&lt;=기준일시_입력!$N$17),AVC8-기준일시_입력!$J$17,IF(AND(AVB8&gt;=기준일시_입력!$J$17,AVC8&lt;=기준일시_입력!$N$17),AVC8-AVB8,0)))))),0)</f>
        <v>0</v>
      </c>
      <c r="AVA8" s="128">
        <f t="shared" si="362"/>
        <v>0</v>
      </c>
      <c r="AVB8" s="128">
        <f>IF(OR(AUQ8="",AUT8=""),0,IF(AUQ8&lt;기준일시_입력!$J$15,기준일시_입력!$J$15,AUQ8))</f>
        <v>0</v>
      </c>
      <c r="AVC8" s="128">
        <f t="shared" si="363"/>
        <v>0</v>
      </c>
      <c r="AVD8" s="128">
        <f>IFERROR(IF(AND(AVB8&lt;SMALL(기준일시_입력!$J$21:$J$39,AVD$5),AVC8&gt;SMALL(기준일시_입력!$N$21:$N$39,AVD$5)),INDEX(기준일시_입력!$AJ$21:$AJ$39,AVD$5*2-1),IF(AND(AVB8&gt;=SMALL(기준일시_입력!$J$21:$J$39,AVD$5),AVB8&lt;SMALL(기준일시_입력!$N$21:$N$39,AVD$5)),SMALL(기준일시_입력!$N$21:$N$39,AVD$5)-AVB8,0)),0)</f>
        <v>0</v>
      </c>
      <c r="AVE8" s="128">
        <f>IFERROR(IF(AND(AVB8&lt;SMALL(기준일시_입력!$J$21:$J$39,AVE$5),AVC8&gt;SMALL(기준일시_입력!$N$21:$N$39,AVE$5)),INDEX(기준일시_입력!$AJ$21:$AJ$39,AVE$5*2-1),IF(AND(AVB8&gt;=SMALL(기준일시_입력!$J$21:$J$39,AVE$5),AVB8&lt;SMALL(기준일시_입력!$N$21:$N$39,AVE$5)),SMALL(기준일시_입력!$N$21:$N$39,AVE$5)-AVB8,0)),0)</f>
        <v>0</v>
      </c>
      <c r="AVF8" s="128">
        <f>IFERROR(IF(AND(AVB8&lt;SMALL(기준일시_입력!$J$21:$J$39,AVF$5),AVC8&gt;SMALL(기준일시_입력!$N$21:$N$39,AVF$5)),INDEX(기준일시_입력!$AJ$21:$AJ$39,AVF$5*2-1),IF(AND(AVB8&gt;=SMALL(기준일시_입력!$J$21:$J$39,AVF$5),AVB8&lt;SMALL(기준일시_입력!$N$21:$N$39,AVF$5)),SMALL(기준일시_입력!$N$21:$N$39,AVF$5)-AVB8,0)),0)</f>
        <v>0</v>
      </c>
      <c r="AVG8" s="128">
        <f>IFERROR(IF(AND(AVB8&lt;SMALL(기준일시_입력!$J$21:$J$39,AVG$5),AVC8&gt;SMALL(기준일시_입력!$N$21:$N$39,AVG$5)),INDEX(기준일시_입력!$AJ$21:$AJ$39,AVG$5*2-1),IF(AND(AVB8&gt;=SMALL(기준일시_입력!$J$21:$J$39,AVG$5),AVB8&lt;SMALL(기준일시_입력!$N$21:$N$39,AVG$5)),SMALL(기준일시_입력!$N$21:$N$39,AVG$5)-AVB8,0)),0)</f>
        <v>0</v>
      </c>
      <c r="AVH8" s="128">
        <f>IFERROR(IF(AND(AVB8&lt;SMALL(기준일시_입력!$J$21:$J$39,AVH$5),AVC8&gt;SMALL(기준일시_입력!$N$21:$N$39,AVH$5)),INDEX(기준일시_입력!$AJ$21:$AJ$39,AVH$5*2-1),IF(AND(AVB8&gt;=SMALL(기준일시_입력!$J$21:$J$39,AVH$5),AVB8&lt;SMALL(기준일시_입력!$N$21:$N$39,AVH$5)),SMALL(기준일시_입력!$N$21:$N$39,AVH$5)-AVB8,0)),0)</f>
        <v>0</v>
      </c>
      <c r="AVI8" s="128">
        <f>IFERROR(IF(AND(AVB8&lt;SMALL(기준일시_입력!$J$21:$J$39,AVI$5),AVC8&gt;SMALL(기준일시_입력!$N$21:$N$39,AVI$5)),INDEX(기준일시_입력!$AJ$21:$AJ$39,AVI$5*2-1),IF(AND(AVB8&gt;=SMALL(기준일시_입력!$J$21:$J$39,AVI$5),AVB8&lt;SMALL(기준일시_입력!$N$21:$N$39,AVI$5)),SMALL(기준일시_입력!$N$21:$N$39,AVI$5)-AVB8,0)),0)</f>
        <v>0</v>
      </c>
      <c r="AVJ8" s="128">
        <f>IFERROR(IF(AND(AVB8&lt;SMALL(기준일시_입력!$J$21:$J$39,AVJ$5),AVC8&gt;SMALL(기준일시_입력!$N$21:$N$39,AVJ$5)),INDEX(기준일시_입력!$AJ$21:$AJ$39,AVJ$5*2-1),IF(AND(AVB8&gt;=SMALL(기준일시_입력!$J$21:$J$39,AVJ$5),AVB8&lt;SMALL(기준일시_입력!$N$21:$N$39,AVJ$5)),SMALL(기준일시_입력!$N$21:$N$39,AVJ$5)-AVB8,0)),0)</f>
        <v>0</v>
      </c>
      <c r="AVK8" s="128">
        <f>IFERROR(IF(AND(AVB8&lt;SMALL(기준일시_입력!$J$21:$J$39,AVK$5),AVC8&gt;SMALL(기준일시_입력!$N$21:$N$39,AVK$5)),INDEX(기준일시_입력!$AJ$21:$AJ$39,AVK$5*2-1),IF(AND(AVB8&gt;=SMALL(기준일시_입력!$J$21:$J$39,AVK$5),AVB8&lt;SMALL(기준일시_입력!$N$21:$N$39,AVK$5)),SMALL(기준일시_입력!$N$21:$N$39,AVK$5)-AVB8,0)),0)</f>
        <v>0</v>
      </c>
      <c r="AVL8" s="128">
        <f>IFERROR(IF(AND(AVB8&lt;SMALL(기준일시_입력!$J$21:$J$39,AVL$5),AVC8&gt;SMALL(기준일시_입력!$N$21:$N$39,AVL$5)),INDEX(기준일시_입력!$AJ$21:$AJ$39,AVL$5*2-1),IF(AND(AVB8&gt;=SMALL(기준일시_입력!$J$21:$J$39,AVL$5),AVB8&lt;SMALL(기준일시_입력!$N$21:$N$39,AVL$5)),SMALL(기준일시_입력!$N$21:$N$39,AVL$5)-AVB8,0)),0)</f>
        <v>0</v>
      </c>
      <c r="AVM8" s="128">
        <f>IFERROR(IF(AND(AVB8&lt;SMALL(기준일시_입력!$J$21:$J$39,AVM$5),AVC8&gt;SMALL(기준일시_입력!$N$21:$N$39,AVM$5)),INDEX(기준일시_입력!$AJ$21:$AJ$39,AVM$5*2-1),IF(AND(AVB8&gt;=SMALL(기준일시_입력!$J$21:$J$39,AVM$5),AVB8&lt;SMALL(기준일시_입력!$N$21:$N$39,AVM$5)),SMALL(기준일시_입력!$N$21:$N$39,AVM$5)-AVB8,0)),0)</f>
        <v>0</v>
      </c>
      <c r="AVN8" s="125"/>
      <c r="AVO8" s="180" t="str">
        <f t="shared" si="364"/>
        <v>3일</v>
      </c>
      <c r="AVP8" s="180"/>
      <c r="AVQ8" s="124" t="str">
        <f t="shared" si="365"/>
        <v>수</v>
      </c>
      <c r="AVR8" s="133" t="str">
        <f t="shared" si="366"/>
        <v/>
      </c>
      <c r="AVS8" s="184"/>
      <c r="AVT8" s="184"/>
      <c r="AVU8" s="184"/>
      <c r="AVV8" s="184"/>
      <c r="AVW8" s="184"/>
      <c r="AVX8" s="184"/>
      <c r="AVY8" s="176"/>
      <c r="AVZ8" s="177"/>
      <c r="AWA8" s="129" t="str">
        <f>IF($B8="","",IF(AND(AVQ$3&lt;&gt;"",$B8-기준일시_입력!$AO$7&lt;=0,AVS8="",AVV8="",AVY8=""),"X",IF(AVY8="연차","☆",IF(AVY8="월차","★",IF(AVY8="병가","♨",IF(AVY8="출장","◎",IF(AVY8="교육","■",IF(AND(AVY8="",AVS8&lt;=기준일시_입력!$J$15,AVV8&gt;=기준일시_입력!$N$15),"○",IF(AND(AVY8="",AVS8&lt;&gt;"",AVS8&gt;기준일시_입력!$J$15),"▼",IF(AND(AVY8="",AVV8&lt;&gt;"",AVV8&lt;기준일시_입력!$N$15),"△",""))))))))))</f>
        <v/>
      </c>
      <c r="AWB8" s="128">
        <f>IFERROR(IF(OR(AVS8="",AVV8=""),0,IF(AND(AWD8&lt;기준일시_입력!$J$17,AWE8&gt;기준일시_입력!$N$17),기준일시_입력!$N$17-기준일시_입력!$J$17,IF(AND(AWD8&gt;=기준일시_입력!$J$17,AWE8&gt;기준일시_입력!$N$17),기준일시_입력!$N$17-AWD8,IF(AWE8&lt;기준일시_입력!$J$17,0,IF(AND(AWD8&lt;기준일시_입력!$J$17,AWE8&lt;=기준일시_입력!$N$17),AWE8-기준일시_입력!$J$17,IF(AND(AWD8&gt;=기준일시_입력!$J$17,AWE8&lt;=기준일시_입력!$N$17),AWE8-AWD8,0)))))),0)</f>
        <v>0</v>
      </c>
      <c r="AWC8" s="128">
        <f t="shared" si="367"/>
        <v>0</v>
      </c>
      <c r="AWD8" s="128">
        <f>IF(OR(AVS8="",AVV8=""),0,IF(AVS8&lt;기준일시_입력!$J$15,기준일시_입력!$J$15,AVS8))</f>
        <v>0</v>
      </c>
      <c r="AWE8" s="128">
        <f t="shared" si="368"/>
        <v>0</v>
      </c>
      <c r="AWF8" s="128">
        <f>IFERROR(IF(AND(AWD8&lt;SMALL(기준일시_입력!$J$21:$J$39,AWF$5),AWE8&gt;SMALL(기준일시_입력!$N$21:$N$39,AWF$5)),INDEX(기준일시_입력!$AJ$21:$AJ$39,AWF$5*2-1),IF(AND(AWD8&gt;=SMALL(기준일시_입력!$J$21:$J$39,AWF$5),AWD8&lt;SMALL(기준일시_입력!$N$21:$N$39,AWF$5)),SMALL(기준일시_입력!$N$21:$N$39,AWF$5)-AWD8,0)),0)</f>
        <v>0</v>
      </c>
      <c r="AWG8" s="128">
        <f>IFERROR(IF(AND(AWD8&lt;SMALL(기준일시_입력!$J$21:$J$39,AWG$5),AWE8&gt;SMALL(기준일시_입력!$N$21:$N$39,AWG$5)),INDEX(기준일시_입력!$AJ$21:$AJ$39,AWG$5*2-1),IF(AND(AWD8&gt;=SMALL(기준일시_입력!$J$21:$J$39,AWG$5),AWD8&lt;SMALL(기준일시_입력!$N$21:$N$39,AWG$5)),SMALL(기준일시_입력!$N$21:$N$39,AWG$5)-AWD8,0)),0)</f>
        <v>0</v>
      </c>
      <c r="AWH8" s="128">
        <f>IFERROR(IF(AND(AWD8&lt;SMALL(기준일시_입력!$J$21:$J$39,AWH$5),AWE8&gt;SMALL(기준일시_입력!$N$21:$N$39,AWH$5)),INDEX(기준일시_입력!$AJ$21:$AJ$39,AWH$5*2-1),IF(AND(AWD8&gt;=SMALL(기준일시_입력!$J$21:$J$39,AWH$5),AWD8&lt;SMALL(기준일시_입력!$N$21:$N$39,AWH$5)),SMALL(기준일시_입력!$N$21:$N$39,AWH$5)-AWD8,0)),0)</f>
        <v>0</v>
      </c>
      <c r="AWI8" s="128">
        <f>IFERROR(IF(AND(AWD8&lt;SMALL(기준일시_입력!$J$21:$J$39,AWI$5),AWE8&gt;SMALL(기준일시_입력!$N$21:$N$39,AWI$5)),INDEX(기준일시_입력!$AJ$21:$AJ$39,AWI$5*2-1),IF(AND(AWD8&gt;=SMALL(기준일시_입력!$J$21:$J$39,AWI$5),AWD8&lt;SMALL(기준일시_입력!$N$21:$N$39,AWI$5)),SMALL(기준일시_입력!$N$21:$N$39,AWI$5)-AWD8,0)),0)</f>
        <v>0</v>
      </c>
      <c r="AWJ8" s="128">
        <f>IFERROR(IF(AND(AWD8&lt;SMALL(기준일시_입력!$J$21:$J$39,AWJ$5),AWE8&gt;SMALL(기준일시_입력!$N$21:$N$39,AWJ$5)),INDEX(기준일시_입력!$AJ$21:$AJ$39,AWJ$5*2-1),IF(AND(AWD8&gt;=SMALL(기준일시_입력!$J$21:$J$39,AWJ$5),AWD8&lt;SMALL(기준일시_입력!$N$21:$N$39,AWJ$5)),SMALL(기준일시_입력!$N$21:$N$39,AWJ$5)-AWD8,0)),0)</f>
        <v>0</v>
      </c>
      <c r="AWK8" s="128">
        <f>IFERROR(IF(AND(AWD8&lt;SMALL(기준일시_입력!$J$21:$J$39,AWK$5),AWE8&gt;SMALL(기준일시_입력!$N$21:$N$39,AWK$5)),INDEX(기준일시_입력!$AJ$21:$AJ$39,AWK$5*2-1),IF(AND(AWD8&gt;=SMALL(기준일시_입력!$J$21:$J$39,AWK$5),AWD8&lt;SMALL(기준일시_입력!$N$21:$N$39,AWK$5)),SMALL(기준일시_입력!$N$21:$N$39,AWK$5)-AWD8,0)),0)</f>
        <v>0</v>
      </c>
      <c r="AWL8" s="128">
        <f>IFERROR(IF(AND(AWD8&lt;SMALL(기준일시_입력!$J$21:$J$39,AWL$5),AWE8&gt;SMALL(기준일시_입력!$N$21:$N$39,AWL$5)),INDEX(기준일시_입력!$AJ$21:$AJ$39,AWL$5*2-1),IF(AND(AWD8&gt;=SMALL(기준일시_입력!$J$21:$J$39,AWL$5),AWD8&lt;SMALL(기준일시_입력!$N$21:$N$39,AWL$5)),SMALL(기준일시_입력!$N$21:$N$39,AWL$5)-AWD8,0)),0)</f>
        <v>0</v>
      </c>
      <c r="AWM8" s="128">
        <f>IFERROR(IF(AND(AWD8&lt;SMALL(기준일시_입력!$J$21:$J$39,AWM$5),AWE8&gt;SMALL(기준일시_입력!$N$21:$N$39,AWM$5)),INDEX(기준일시_입력!$AJ$21:$AJ$39,AWM$5*2-1),IF(AND(AWD8&gt;=SMALL(기준일시_입력!$J$21:$J$39,AWM$5),AWD8&lt;SMALL(기준일시_입력!$N$21:$N$39,AWM$5)),SMALL(기준일시_입력!$N$21:$N$39,AWM$5)-AWD8,0)),0)</f>
        <v>0</v>
      </c>
      <c r="AWN8" s="128">
        <f>IFERROR(IF(AND(AWD8&lt;SMALL(기준일시_입력!$J$21:$J$39,AWN$5),AWE8&gt;SMALL(기준일시_입력!$N$21:$N$39,AWN$5)),INDEX(기준일시_입력!$AJ$21:$AJ$39,AWN$5*2-1),IF(AND(AWD8&gt;=SMALL(기준일시_입력!$J$21:$J$39,AWN$5),AWD8&lt;SMALL(기준일시_입력!$N$21:$N$39,AWN$5)),SMALL(기준일시_입력!$N$21:$N$39,AWN$5)-AWD8,0)),0)</f>
        <v>0</v>
      </c>
      <c r="AWO8" s="128">
        <f>IFERROR(IF(AND(AWD8&lt;SMALL(기준일시_입력!$J$21:$J$39,AWO$5),AWE8&gt;SMALL(기준일시_입력!$N$21:$N$39,AWO$5)),INDEX(기준일시_입력!$AJ$21:$AJ$39,AWO$5*2-1),IF(AND(AWD8&gt;=SMALL(기준일시_입력!$J$21:$J$39,AWO$5),AWD8&lt;SMALL(기준일시_입력!$N$21:$N$39,AWO$5)),SMALL(기준일시_입력!$N$21:$N$39,AWO$5)-AWD8,0)),0)</f>
        <v>0</v>
      </c>
      <c r="AWP8" s="125"/>
      <c r="AWQ8" s="180" t="str">
        <f t="shared" si="369"/>
        <v>3일</v>
      </c>
      <c r="AWR8" s="180"/>
      <c r="AWS8" s="124" t="str">
        <f t="shared" si="370"/>
        <v>수</v>
      </c>
      <c r="AWT8" s="133" t="str">
        <f t="shared" si="366"/>
        <v/>
      </c>
      <c r="AWU8" s="184"/>
      <c r="AWV8" s="184"/>
      <c r="AWW8" s="184"/>
      <c r="AWX8" s="184"/>
      <c r="AWY8" s="184"/>
      <c r="AWZ8" s="184"/>
      <c r="AXA8" s="176"/>
      <c r="AXB8" s="177"/>
      <c r="AXC8" s="129" t="str">
        <f>IF($B8="","",IF(AND(AWS$3&lt;&gt;"",$B8-기준일시_입력!$AO$7&lt;=0,AWU8="",AWX8="",AXA8=""),"X",IF(AXA8="연차","☆",IF(AXA8="월차","★",IF(AXA8="병가","♨",IF(AXA8="출장","◎",IF(AXA8="교육","■",IF(AND(AXA8="",AWU8&lt;=기준일시_입력!$J$15,AWX8&gt;=기준일시_입력!$N$15),"○",IF(AND(AXA8="",AWU8&lt;&gt;"",AWU8&gt;기준일시_입력!$J$15),"▼",IF(AND(AXA8="",AWX8&lt;&gt;"",AWX8&lt;기준일시_입력!$N$15),"△",""))))))))))</f>
        <v/>
      </c>
      <c r="AXD8" s="128">
        <f>IFERROR(IF(OR(AWU8="",AWX8=""),0,IF(AND(AXF8&lt;기준일시_입력!$J$17,AXG8&gt;기준일시_입력!$N$17),기준일시_입력!$N$17-기준일시_입력!$J$17,IF(AND(AXF8&gt;=기준일시_입력!$J$17,AXG8&gt;기준일시_입력!$N$17),기준일시_입력!$N$17-AXF8,IF(AXG8&lt;기준일시_입력!$J$17,0,IF(AND(AXF8&lt;기준일시_입력!$J$17,AXG8&lt;=기준일시_입력!$N$17),AXG8-기준일시_입력!$J$17,IF(AND(AXF8&gt;=기준일시_입력!$J$17,AXG8&lt;=기준일시_입력!$N$17),AXG8-AXF8,0)))))),0)</f>
        <v>0</v>
      </c>
      <c r="AXE8" s="128">
        <f t="shared" si="372"/>
        <v>0</v>
      </c>
      <c r="AXF8" s="128">
        <f>IF(OR(AWU8="",AWX8=""),0,IF(AWU8&lt;기준일시_입력!$J$15,기준일시_입력!$J$15,AWU8))</f>
        <v>0</v>
      </c>
      <c r="AXG8" s="128">
        <f t="shared" si="373"/>
        <v>0</v>
      </c>
      <c r="AXH8" s="128">
        <f>IFERROR(IF(AND(AXF8&lt;SMALL(기준일시_입력!$J$21:$J$39,AXH$5),AXG8&gt;SMALL(기준일시_입력!$N$21:$N$39,AXH$5)),INDEX(기준일시_입력!$AJ$21:$AJ$39,AXH$5*2-1),IF(AND(AXF8&gt;=SMALL(기준일시_입력!$J$21:$J$39,AXH$5),AXF8&lt;SMALL(기준일시_입력!$N$21:$N$39,AXH$5)),SMALL(기준일시_입력!$N$21:$N$39,AXH$5)-AXF8,0)),0)</f>
        <v>0</v>
      </c>
      <c r="AXI8" s="128">
        <f>IFERROR(IF(AND(AXF8&lt;SMALL(기준일시_입력!$J$21:$J$39,AXI$5),AXG8&gt;SMALL(기준일시_입력!$N$21:$N$39,AXI$5)),INDEX(기준일시_입력!$AJ$21:$AJ$39,AXI$5*2-1),IF(AND(AXF8&gt;=SMALL(기준일시_입력!$J$21:$J$39,AXI$5),AXF8&lt;SMALL(기준일시_입력!$N$21:$N$39,AXI$5)),SMALL(기준일시_입력!$N$21:$N$39,AXI$5)-AXF8,0)),0)</f>
        <v>0</v>
      </c>
      <c r="AXJ8" s="128">
        <f>IFERROR(IF(AND(AXF8&lt;SMALL(기준일시_입력!$J$21:$J$39,AXJ$5),AXG8&gt;SMALL(기준일시_입력!$N$21:$N$39,AXJ$5)),INDEX(기준일시_입력!$AJ$21:$AJ$39,AXJ$5*2-1),IF(AND(AXF8&gt;=SMALL(기준일시_입력!$J$21:$J$39,AXJ$5),AXF8&lt;SMALL(기준일시_입력!$N$21:$N$39,AXJ$5)),SMALL(기준일시_입력!$N$21:$N$39,AXJ$5)-AXF8,0)),0)</f>
        <v>0</v>
      </c>
      <c r="AXK8" s="128">
        <f>IFERROR(IF(AND(AXF8&lt;SMALL(기준일시_입력!$J$21:$J$39,AXK$5),AXG8&gt;SMALL(기준일시_입력!$N$21:$N$39,AXK$5)),INDEX(기준일시_입력!$AJ$21:$AJ$39,AXK$5*2-1),IF(AND(AXF8&gt;=SMALL(기준일시_입력!$J$21:$J$39,AXK$5),AXF8&lt;SMALL(기준일시_입력!$N$21:$N$39,AXK$5)),SMALL(기준일시_입력!$N$21:$N$39,AXK$5)-AXF8,0)),0)</f>
        <v>0</v>
      </c>
      <c r="AXL8" s="128">
        <f>IFERROR(IF(AND(AXF8&lt;SMALL(기준일시_입력!$J$21:$J$39,AXL$5),AXG8&gt;SMALL(기준일시_입력!$N$21:$N$39,AXL$5)),INDEX(기준일시_입력!$AJ$21:$AJ$39,AXL$5*2-1),IF(AND(AXF8&gt;=SMALL(기준일시_입력!$J$21:$J$39,AXL$5),AXF8&lt;SMALL(기준일시_입력!$N$21:$N$39,AXL$5)),SMALL(기준일시_입력!$N$21:$N$39,AXL$5)-AXF8,0)),0)</f>
        <v>0</v>
      </c>
      <c r="AXM8" s="128">
        <f>IFERROR(IF(AND(AXF8&lt;SMALL(기준일시_입력!$J$21:$J$39,AXM$5),AXG8&gt;SMALL(기준일시_입력!$N$21:$N$39,AXM$5)),INDEX(기준일시_입력!$AJ$21:$AJ$39,AXM$5*2-1),IF(AND(AXF8&gt;=SMALL(기준일시_입력!$J$21:$J$39,AXM$5),AXF8&lt;SMALL(기준일시_입력!$N$21:$N$39,AXM$5)),SMALL(기준일시_입력!$N$21:$N$39,AXM$5)-AXF8,0)),0)</f>
        <v>0</v>
      </c>
      <c r="AXN8" s="128">
        <f>IFERROR(IF(AND(AXF8&lt;SMALL(기준일시_입력!$J$21:$J$39,AXN$5),AXG8&gt;SMALL(기준일시_입력!$N$21:$N$39,AXN$5)),INDEX(기준일시_입력!$AJ$21:$AJ$39,AXN$5*2-1),IF(AND(AXF8&gt;=SMALL(기준일시_입력!$J$21:$J$39,AXN$5),AXF8&lt;SMALL(기준일시_입력!$N$21:$N$39,AXN$5)),SMALL(기준일시_입력!$N$21:$N$39,AXN$5)-AXF8,0)),0)</f>
        <v>0</v>
      </c>
      <c r="AXO8" s="128">
        <f>IFERROR(IF(AND(AXF8&lt;SMALL(기준일시_입력!$J$21:$J$39,AXO$5),AXG8&gt;SMALL(기준일시_입력!$N$21:$N$39,AXO$5)),INDEX(기준일시_입력!$AJ$21:$AJ$39,AXO$5*2-1),IF(AND(AXF8&gt;=SMALL(기준일시_입력!$J$21:$J$39,AXO$5),AXF8&lt;SMALL(기준일시_입력!$N$21:$N$39,AXO$5)),SMALL(기준일시_입력!$N$21:$N$39,AXO$5)-AXF8,0)),0)</f>
        <v>0</v>
      </c>
      <c r="AXP8" s="128">
        <f>IFERROR(IF(AND(AXF8&lt;SMALL(기준일시_입력!$J$21:$J$39,AXP$5),AXG8&gt;SMALL(기준일시_입력!$N$21:$N$39,AXP$5)),INDEX(기준일시_입력!$AJ$21:$AJ$39,AXP$5*2-1),IF(AND(AXF8&gt;=SMALL(기준일시_입력!$J$21:$J$39,AXP$5),AXF8&lt;SMALL(기준일시_입력!$N$21:$N$39,AXP$5)),SMALL(기준일시_입력!$N$21:$N$39,AXP$5)-AXF8,0)),0)</f>
        <v>0</v>
      </c>
      <c r="AXQ8" s="128">
        <f>IFERROR(IF(AND(AXF8&lt;SMALL(기준일시_입력!$J$21:$J$39,AXQ$5),AXG8&gt;SMALL(기준일시_입력!$N$21:$N$39,AXQ$5)),INDEX(기준일시_입력!$AJ$21:$AJ$39,AXQ$5*2-1),IF(AND(AXF8&gt;=SMALL(기준일시_입력!$J$21:$J$39,AXQ$5),AXF8&lt;SMALL(기준일시_입력!$N$21:$N$39,AXQ$5)),SMALL(기준일시_입력!$N$21:$N$39,AXQ$5)-AXF8,0)),0)</f>
        <v>0</v>
      </c>
      <c r="AXR8" s="125"/>
      <c r="AXS8" s="180" t="str">
        <f t="shared" si="374"/>
        <v>3일</v>
      </c>
      <c r="AXT8" s="180"/>
      <c r="AXU8" s="124" t="str">
        <f t="shared" si="375"/>
        <v>수</v>
      </c>
      <c r="AXV8" s="133" t="str">
        <f t="shared" si="366"/>
        <v/>
      </c>
      <c r="AXW8" s="184"/>
      <c r="AXX8" s="184"/>
      <c r="AXY8" s="184"/>
      <c r="AXZ8" s="184"/>
      <c r="AYA8" s="184"/>
      <c r="AYB8" s="184"/>
      <c r="AYC8" s="176"/>
      <c r="AYD8" s="177"/>
      <c r="AYE8" s="129" t="str">
        <f>IF($B8="","",IF(AND(AXU$3&lt;&gt;"",$B8-기준일시_입력!$AO$7&lt;=0,AXW8="",AXZ8="",AYC8=""),"X",IF(AYC8="연차","☆",IF(AYC8="월차","★",IF(AYC8="병가","♨",IF(AYC8="출장","◎",IF(AYC8="교육","■",IF(AND(AYC8="",AXW8&lt;=기준일시_입력!$J$15,AXZ8&gt;=기준일시_입력!$N$15),"○",IF(AND(AYC8="",AXW8&lt;&gt;"",AXW8&gt;기준일시_입력!$J$15),"▼",IF(AND(AYC8="",AXZ8&lt;&gt;"",AXZ8&lt;기준일시_입력!$N$15),"△",""))))))))))</f>
        <v/>
      </c>
      <c r="AYF8" s="128">
        <f>IFERROR(IF(OR(AXW8="",AXZ8=""),0,IF(AND(AYH8&lt;기준일시_입력!$J$17,AYI8&gt;기준일시_입력!$N$17),기준일시_입력!$N$17-기준일시_입력!$J$17,IF(AND(AYH8&gt;=기준일시_입력!$J$17,AYI8&gt;기준일시_입력!$N$17),기준일시_입력!$N$17-AYH8,IF(AYI8&lt;기준일시_입력!$J$17,0,IF(AND(AYH8&lt;기준일시_입력!$J$17,AYI8&lt;=기준일시_입력!$N$17),AYI8-기준일시_입력!$J$17,IF(AND(AYH8&gt;=기준일시_입력!$J$17,AYI8&lt;=기준일시_입력!$N$17),AYI8-AYH8,0)))))),0)</f>
        <v>0</v>
      </c>
      <c r="AYG8" s="128">
        <f t="shared" si="377"/>
        <v>0</v>
      </c>
      <c r="AYH8" s="128">
        <f>IF(OR(AXW8="",AXZ8=""),0,IF(AXW8&lt;기준일시_입력!$J$15,기준일시_입력!$J$15,AXW8))</f>
        <v>0</v>
      </c>
      <c r="AYI8" s="128">
        <f t="shared" si="378"/>
        <v>0</v>
      </c>
      <c r="AYJ8" s="128">
        <f>IFERROR(IF(AND(AYH8&lt;SMALL(기준일시_입력!$J$21:$J$39,AYJ$5),AYI8&gt;SMALL(기준일시_입력!$N$21:$N$39,AYJ$5)),INDEX(기준일시_입력!$AJ$21:$AJ$39,AYJ$5*2-1),IF(AND(AYH8&gt;=SMALL(기준일시_입력!$J$21:$J$39,AYJ$5),AYH8&lt;SMALL(기준일시_입력!$N$21:$N$39,AYJ$5)),SMALL(기준일시_입력!$N$21:$N$39,AYJ$5)-AYH8,0)),0)</f>
        <v>0</v>
      </c>
      <c r="AYK8" s="128">
        <f>IFERROR(IF(AND(AYH8&lt;SMALL(기준일시_입력!$J$21:$J$39,AYK$5),AYI8&gt;SMALL(기준일시_입력!$N$21:$N$39,AYK$5)),INDEX(기준일시_입력!$AJ$21:$AJ$39,AYK$5*2-1),IF(AND(AYH8&gt;=SMALL(기준일시_입력!$J$21:$J$39,AYK$5),AYH8&lt;SMALL(기준일시_입력!$N$21:$N$39,AYK$5)),SMALL(기준일시_입력!$N$21:$N$39,AYK$5)-AYH8,0)),0)</f>
        <v>0</v>
      </c>
      <c r="AYL8" s="128">
        <f>IFERROR(IF(AND(AYH8&lt;SMALL(기준일시_입력!$J$21:$J$39,AYL$5),AYI8&gt;SMALL(기준일시_입력!$N$21:$N$39,AYL$5)),INDEX(기준일시_입력!$AJ$21:$AJ$39,AYL$5*2-1),IF(AND(AYH8&gt;=SMALL(기준일시_입력!$J$21:$J$39,AYL$5),AYH8&lt;SMALL(기준일시_입력!$N$21:$N$39,AYL$5)),SMALL(기준일시_입력!$N$21:$N$39,AYL$5)-AYH8,0)),0)</f>
        <v>0</v>
      </c>
      <c r="AYM8" s="128">
        <f>IFERROR(IF(AND(AYH8&lt;SMALL(기준일시_입력!$J$21:$J$39,AYM$5),AYI8&gt;SMALL(기준일시_입력!$N$21:$N$39,AYM$5)),INDEX(기준일시_입력!$AJ$21:$AJ$39,AYM$5*2-1),IF(AND(AYH8&gt;=SMALL(기준일시_입력!$J$21:$J$39,AYM$5),AYH8&lt;SMALL(기준일시_입력!$N$21:$N$39,AYM$5)),SMALL(기준일시_입력!$N$21:$N$39,AYM$5)-AYH8,0)),0)</f>
        <v>0</v>
      </c>
      <c r="AYN8" s="128">
        <f>IFERROR(IF(AND(AYH8&lt;SMALL(기준일시_입력!$J$21:$J$39,AYN$5),AYI8&gt;SMALL(기준일시_입력!$N$21:$N$39,AYN$5)),INDEX(기준일시_입력!$AJ$21:$AJ$39,AYN$5*2-1),IF(AND(AYH8&gt;=SMALL(기준일시_입력!$J$21:$J$39,AYN$5),AYH8&lt;SMALL(기준일시_입력!$N$21:$N$39,AYN$5)),SMALL(기준일시_입력!$N$21:$N$39,AYN$5)-AYH8,0)),0)</f>
        <v>0</v>
      </c>
      <c r="AYO8" s="128">
        <f>IFERROR(IF(AND(AYH8&lt;SMALL(기준일시_입력!$J$21:$J$39,AYO$5),AYI8&gt;SMALL(기준일시_입력!$N$21:$N$39,AYO$5)),INDEX(기준일시_입력!$AJ$21:$AJ$39,AYO$5*2-1),IF(AND(AYH8&gt;=SMALL(기준일시_입력!$J$21:$J$39,AYO$5),AYH8&lt;SMALL(기준일시_입력!$N$21:$N$39,AYO$5)),SMALL(기준일시_입력!$N$21:$N$39,AYO$5)-AYH8,0)),0)</f>
        <v>0</v>
      </c>
      <c r="AYP8" s="128">
        <f>IFERROR(IF(AND(AYH8&lt;SMALL(기준일시_입력!$J$21:$J$39,AYP$5),AYI8&gt;SMALL(기준일시_입력!$N$21:$N$39,AYP$5)),INDEX(기준일시_입력!$AJ$21:$AJ$39,AYP$5*2-1),IF(AND(AYH8&gt;=SMALL(기준일시_입력!$J$21:$J$39,AYP$5),AYH8&lt;SMALL(기준일시_입력!$N$21:$N$39,AYP$5)),SMALL(기준일시_입력!$N$21:$N$39,AYP$5)-AYH8,0)),0)</f>
        <v>0</v>
      </c>
      <c r="AYQ8" s="128">
        <f>IFERROR(IF(AND(AYH8&lt;SMALL(기준일시_입력!$J$21:$J$39,AYQ$5),AYI8&gt;SMALL(기준일시_입력!$N$21:$N$39,AYQ$5)),INDEX(기준일시_입력!$AJ$21:$AJ$39,AYQ$5*2-1),IF(AND(AYH8&gt;=SMALL(기준일시_입력!$J$21:$J$39,AYQ$5),AYH8&lt;SMALL(기준일시_입력!$N$21:$N$39,AYQ$5)),SMALL(기준일시_입력!$N$21:$N$39,AYQ$5)-AYH8,0)),0)</f>
        <v>0</v>
      </c>
      <c r="AYR8" s="128">
        <f>IFERROR(IF(AND(AYH8&lt;SMALL(기준일시_입력!$J$21:$J$39,AYR$5),AYI8&gt;SMALL(기준일시_입력!$N$21:$N$39,AYR$5)),INDEX(기준일시_입력!$AJ$21:$AJ$39,AYR$5*2-1),IF(AND(AYH8&gt;=SMALL(기준일시_입력!$J$21:$J$39,AYR$5),AYH8&lt;SMALL(기준일시_입력!$N$21:$N$39,AYR$5)),SMALL(기준일시_입력!$N$21:$N$39,AYR$5)-AYH8,0)),0)</f>
        <v>0</v>
      </c>
      <c r="AYS8" s="128">
        <f>IFERROR(IF(AND(AYH8&lt;SMALL(기준일시_입력!$J$21:$J$39,AYS$5),AYI8&gt;SMALL(기준일시_입력!$N$21:$N$39,AYS$5)),INDEX(기준일시_입력!$AJ$21:$AJ$39,AYS$5*2-1),IF(AND(AYH8&gt;=SMALL(기준일시_입력!$J$21:$J$39,AYS$5),AYH8&lt;SMALL(기준일시_입력!$N$21:$N$39,AYS$5)),SMALL(기준일시_입력!$N$21:$N$39,AYS$5)-AYH8,0)),0)</f>
        <v>0</v>
      </c>
      <c r="AYT8" s="125"/>
      <c r="AYU8" s="180" t="str">
        <f t="shared" si="379"/>
        <v>3일</v>
      </c>
      <c r="AYV8" s="180"/>
      <c r="AYW8" s="124" t="str">
        <f t="shared" si="380"/>
        <v>수</v>
      </c>
      <c r="AYX8" s="133" t="str">
        <f t="shared" si="381"/>
        <v/>
      </c>
      <c r="AYY8" s="184"/>
      <c r="AYZ8" s="184"/>
      <c r="AZA8" s="184"/>
      <c r="AZB8" s="184"/>
      <c r="AZC8" s="184"/>
      <c r="AZD8" s="184"/>
      <c r="AZE8" s="176"/>
      <c r="AZF8" s="177"/>
      <c r="AZG8" s="129" t="str">
        <f>IF($B8="","",IF(AND(AYW$3&lt;&gt;"",$B8-기준일시_입력!$AO$7&lt;=0,AYY8="",AZB8="",AZE8=""),"X",IF(AZE8="연차","☆",IF(AZE8="월차","★",IF(AZE8="병가","♨",IF(AZE8="출장","◎",IF(AZE8="교육","■",IF(AND(AZE8="",AYY8&lt;=기준일시_입력!$J$15,AZB8&gt;=기준일시_입력!$N$15),"○",IF(AND(AZE8="",AYY8&lt;&gt;"",AYY8&gt;기준일시_입력!$J$15),"▼",IF(AND(AZE8="",AZB8&lt;&gt;"",AZB8&lt;기준일시_입력!$N$15),"△",""))))))))))</f>
        <v/>
      </c>
      <c r="AZH8" s="128">
        <f>IFERROR(IF(OR(AYY8="",AZB8=""),0,IF(AND(AZJ8&lt;기준일시_입력!$J$17,AZK8&gt;기준일시_입력!$N$17),기준일시_입력!$N$17-기준일시_입력!$J$17,IF(AND(AZJ8&gt;=기준일시_입력!$J$17,AZK8&gt;기준일시_입력!$N$17),기준일시_입력!$N$17-AZJ8,IF(AZK8&lt;기준일시_입력!$J$17,0,IF(AND(AZJ8&lt;기준일시_입력!$J$17,AZK8&lt;=기준일시_입력!$N$17),AZK8-기준일시_입력!$J$17,IF(AND(AZJ8&gt;=기준일시_입력!$J$17,AZK8&lt;=기준일시_입력!$N$17),AZK8-AZJ8,0)))))),0)</f>
        <v>0</v>
      </c>
      <c r="AZI8" s="128">
        <f t="shared" si="382"/>
        <v>0</v>
      </c>
      <c r="AZJ8" s="128">
        <f>IF(OR(AYY8="",AZB8=""),0,IF(AYY8&lt;기준일시_입력!$J$15,기준일시_입력!$J$15,AYY8))</f>
        <v>0</v>
      </c>
      <c r="AZK8" s="128">
        <f t="shared" si="383"/>
        <v>0</v>
      </c>
      <c r="AZL8" s="128">
        <f>IFERROR(IF(AND(AZJ8&lt;SMALL(기준일시_입력!$J$21:$J$39,AZL$5),AZK8&gt;SMALL(기준일시_입력!$N$21:$N$39,AZL$5)),INDEX(기준일시_입력!$AJ$21:$AJ$39,AZL$5*2-1),IF(AND(AZJ8&gt;=SMALL(기준일시_입력!$J$21:$J$39,AZL$5),AZJ8&lt;SMALL(기준일시_입력!$N$21:$N$39,AZL$5)),SMALL(기준일시_입력!$N$21:$N$39,AZL$5)-AZJ8,0)),0)</f>
        <v>0</v>
      </c>
      <c r="AZM8" s="128">
        <f>IFERROR(IF(AND(AZJ8&lt;SMALL(기준일시_입력!$J$21:$J$39,AZM$5),AZK8&gt;SMALL(기준일시_입력!$N$21:$N$39,AZM$5)),INDEX(기준일시_입력!$AJ$21:$AJ$39,AZM$5*2-1),IF(AND(AZJ8&gt;=SMALL(기준일시_입력!$J$21:$J$39,AZM$5),AZJ8&lt;SMALL(기준일시_입력!$N$21:$N$39,AZM$5)),SMALL(기준일시_입력!$N$21:$N$39,AZM$5)-AZJ8,0)),0)</f>
        <v>0</v>
      </c>
      <c r="AZN8" s="128">
        <f>IFERROR(IF(AND(AZJ8&lt;SMALL(기준일시_입력!$J$21:$J$39,AZN$5),AZK8&gt;SMALL(기준일시_입력!$N$21:$N$39,AZN$5)),INDEX(기준일시_입력!$AJ$21:$AJ$39,AZN$5*2-1),IF(AND(AZJ8&gt;=SMALL(기준일시_입력!$J$21:$J$39,AZN$5),AZJ8&lt;SMALL(기준일시_입력!$N$21:$N$39,AZN$5)),SMALL(기준일시_입력!$N$21:$N$39,AZN$5)-AZJ8,0)),0)</f>
        <v>0</v>
      </c>
      <c r="AZO8" s="128">
        <f>IFERROR(IF(AND(AZJ8&lt;SMALL(기준일시_입력!$J$21:$J$39,AZO$5),AZK8&gt;SMALL(기준일시_입력!$N$21:$N$39,AZO$5)),INDEX(기준일시_입력!$AJ$21:$AJ$39,AZO$5*2-1),IF(AND(AZJ8&gt;=SMALL(기준일시_입력!$J$21:$J$39,AZO$5),AZJ8&lt;SMALL(기준일시_입력!$N$21:$N$39,AZO$5)),SMALL(기준일시_입력!$N$21:$N$39,AZO$5)-AZJ8,0)),0)</f>
        <v>0</v>
      </c>
      <c r="AZP8" s="128">
        <f>IFERROR(IF(AND(AZJ8&lt;SMALL(기준일시_입력!$J$21:$J$39,AZP$5),AZK8&gt;SMALL(기준일시_입력!$N$21:$N$39,AZP$5)),INDEX(기준일시_입력!$AJ$21:$AJ$39,AZP$5*2-1),IF(AND(AZJ8&gt;=SMALL(기준일시_입력!$J$21:$J$39,AZP$5),AZJ8&lt;SMALL(기준일시_입력!$N$21:$N$39,AZP$5)),SMALL(기준일시_입력!$N$21:$N$39,AZP$5)-AZJ8,0)),0)</f>
        <v>0</v>
      </c>
      <c r="AZQ8" s="128">
        <f>IFERROR(IF(AND(AZJ8&lt;SMALL(기준일시_입력!$J$21:$J$39,AZQ$5),AZK8&gt;SMALL(기준일시_입력!$N$21:$N$39,AZQ$5)),INDEX(기준일시_입력!$AJ$21:$AJ$39,AZQ$5*2-1),IF(AND(AZJ8&gt;=SMALL(기준일시_입력!$J$21:$J$39,AZQ$5),AZJ8&lt;SMALL(기준일시_입력!$N$21:$N$39,AZQ$5)),SMALL(기준일시_입력!$N$21:$N$39,AZQ$5)-AZJ8,0)),0)</f>
        <v>0</v>
      </c>
      <c r="AZR8" s="128">
        <f>IFERROR(IF(AND(AZJ8&lt;SMALL(기준일시_입력!$J$21:$J$39,AZR$5),AZK8&gt;SMALL(기준일시_입력!$N$21:$N$39,AZR$5)),INDEX(기준일시_입력!$AJ$21:$AJ$39,AZR$5*2-1),IF(AND(AZJ8&gt;=SMALL(기준일시_입력!$J$21:$J$39,AZR$5),AZJ8&lt;SMALL(기준일시_입력!$N$21:$N$39,AZR$5)),SMALL(기준일시_입력!$N$21:$N$39,AZR$5)-AZJ8,0)),0)</f>
        <v>0</v>
      </c>
      <c r="AZS8" s="128">
        <f>IFERROR(IF(AND(AZJ8&lt;SMALL(기준일시_입력!$J$21:$J$39,AZS$5),AZK8&gt;SMALL(기준일시_입력!$N$21:$N$39,AZS$5)),INDEX(기준일시_입력!$AJ$21:$AJ$39,AZS$5*2-1),IF(AND(AZJ8&gt;=SMALL(기준일시_입력!$J$21:$J$39,AZS$5),AZJ8&lt;SMALL(기준일시_입력!$N$21:$N$39,AZS$5)),SMALL(기준일시_입력!$N$21:$N$39,AZS$5)-AZJ8,0)),0)</f>
        <v>0</v>
      </c>
      <c r="AZT8" s="128">
        <f>IFERROR(IF(AND(AZJ8&lt;SMALL(기준일시_입력!$J$21:$J$39,AZT$5),AZK8&gt;SMALL(기준일시_입력!$N$21:$N$39,AZT$5)),INDEX(기준일시_입력!$AJ$21:$AJ$39,AZT$5*2-1),IF(AND(AZJ8&gt;=SMALL(기준일시_입력!$J$21:$J$39,AZT$5),AZJ8&lt;SMALL(기준일시_입력!$N$21:$N$39,AZT$5)),SMALL(기준일시_입력!$N$21:$N$39,AZT$5)-AZJ8,0)),0)</f>
        <v>0</v>
      </c>
      <c r="AZU8" s="128">
        <f>IFERROR(IF(AND(AZJ8&lt;SMALL(기준일시_입력!$J$21:$J$39,AZU$5),AZK8&gt;SMALL(기준일시_입력!$N$21:$N$39,AZU$5)),INDEX(기준일시_입력!$AJ$21:$AJ$39,AZU$5*2-1),IF(AND(AZJ8&gt;=SMALL(기준일시_입력!$J$21:$J$39,AZU$5),AZJ8&lt;SMALL(기준일시_입력!$N$21:$N$39,AZU$5)),SMALL(기준일시_입력!$N$21:$N$39,AZU$5)-AZJ8,0)),0)</f>
        <v>0</v>
      </c>
      <c r="AZV8" s="125"/>
      <c r="AZW8" s="180" t="str">
        <f t="shared" si="384"/>
        <v>3일</v>
      </c>
      <c r="AZX8" s="180"/>
      <c r="AZY8" s="124" t="str">
        <f t="shared" si="385"/>
        <v>수</v>
      </c>
      <c r="AZZ8" s="133" t="str">
        <f t="shared" si="381"/>
        <v/>
      </c>
      <c r="BAA8" s="184"/>
      <c r="BAB8" s="184"/>
      <c r="BAC8" s="184"/>
      <c r="BAD8" s="184"/>
      <c r="BAE8" s="184"/>
      <c r="BAF8" s="184"/>
      <c r="BAG8" s="176"/>
      <c r="BAH8" s="177"/>
      <c r="BAI8" s="129" t="str">
        <f>IF($B8="","",IF(AND(AZY$3&lt;&gt;"",$B8-기준일시_입력!$AO$7&lt;=0,BAA8="",BAD8="",BAG8=""),"X",IF(BAG8="연차","☆",IF(BAG8="월차","★",IF(BAG8="병가","♨",IF(BAG8="출장","◎",IF(BAG8="교육","■",IF(AND(BAG8="",BAA8&lt;=기준일시_입력!$J$15,BAD8&gt;=기준일시_입력!$N$15),"○",IF(AND(BAG8="",BAA8&lt;&gt;"",BAA8&gt;기준일시_입력!$J$15),"▼",IF(AND(BAG8="",BAD8&lt;&gt;"",BAD8&lt;기준일시_입력!$N$15),"△",""))))))))))</f>
        <v/>
      </c>
      <c r="BAJ8" s="128">
        <f>IFERROR(IF(OR(BAA8="",BAD8=""),0,IF(AND(BAL8&lt;기준일시_입력!$J$17,BAM8&gt;기준일시_입력!$N$17),기준일시_입력!$N$17-기준일시_입력!$J$17,IF(AND(BAL8&gt;=기준일시_입력!$J$17,BAM8&gt;기준일시_입력!$N$17),기준일시_입력!$N$17-BAL8,IF(BAM8&lt;기준일시_입력!$J$17,0,IF(AND(BAL8&lt;기준일시_입력!$J$17,BAM8&lt;=기준일시_입력!$N$17),BAM8-기준일시_입력!$J$17,IF(AND(BAL8&gt;=기준일시_입력!$J$17,BAM8&lt;=기준일시_입력!$N$17),BAM8-BAL8,0)))))),0)</f>
        <v>0</v>
      </c>
      <c r="BAK8" s="128">
        <f t="shared" si="387"/>
        <v>0</v>
      </c>
      <c r="BAL8" s="128">
        <f>IF(OR(BAA8="",BAD8=""),0,IF(BAA8&lt;기준일시_입력!$J$15,기준일시_입력!$J$15,BAA8))</f>
        <v>0</v>
      </c>
      <c r="BAM8" s="128">
        <f t="shared" si="388"/>
        <v>0</v>
      </c>
      <c r="BAN8" s="128">
        <f>IFERROR(IF(AND(BAL8&lt;SMALL(기준일시_입력!$J$21:$J$39,BAN$5),BAM8&gt;SMALL(기준일시_입력!$N$21:$N$39,BAN$5)),INDEX(기준일시_입력!$AJ$21:$AJ$39,BAN$5*2-1),IF(AND(BAL8&gt;=SMALL(기준일시_입력!$J$21:$J$39,BAN$5),BAL8&lt;SMALL(기준일시_입력!$N$21:$N$39,BAN$5)),SMALL(기준일시_입력!$N$21:$N$39,BAN$5)-BAL8,0)),0)</f>
        <v>0</v>
      </c>
      <c r="BAO8" s="128">
        <f>IFERROR(IF(AND(BAL8&lt;SMALL(기준일시_입력!$J$21:$J$39,BAO$5),BAM8&gt;SMALL(기준일시_입력!$N$21:$N$39,BAO$5)),INDEX(기준일시_입력!$AJ$21:$AJ$39,BAO$5*2-1),IF(AND(BAL8&gt;=SMALL(기준일시_입력!$J$21:$J$39,BAO$5),BAL8&lt;SMALL(기준일시_입력!$N$21:$N$39,BAO$5)),SMALL(기준일시_입력!$N$21:$N$39,BAO$5)-BAL8,0)),0)</f>
        <v>0</v>
      </c>
      <c r="BAP8" s="128">
        <f>IFERROR(IF(AND(BAL8&lt;SMALL(기준일시_입력!$J$21:$J$39,BAP$5),BAM8&gt;SMALL(기준일시_입력!$N$21:$N$39,BAP$5)),INDEX(기준일시_입력!$AJ$21:$AJ$39,BAP$5*2-1),IF(AND(BAL8&gt;=SMALL(기준일시_입력!$J$21:$J$39,BAP$5),BAL8&lt;SMALL(기준일시_입력!$N$21:$N$39,BAP$5)),SMALL(기준일시_입력!$N$21:$N$39,BAP$5)-BAL8,0)),0)</f>
        <v>0</v>
      </c>
      <c r="BAQ8" s="128">
        <f>IFERROR(IF(AND(BAL8&lt;SMALL(기준일시_입력!$J$21:$J$39,BAQ$5),BAM8&gt;SMALL(기준일시_입력!$N$21:$N$39,BAQ$5)),INDEX(기준일시_입력!$AJ$21:$AJ$39,BAQ$5*2-1),IF(AND(BAL8&gt;=SMALL(기준일시_입력!$J$21:$J$39,BAQ$5),BAL8&lt;SMALL(기준일시_입력!$N$21:$N$39,BAQ$5)),SMALL(기준일시_입력!$N$21:$N$39,BAQ$5)-BAL8,0)),0)</f>
        <v>0</v>
      </c>
      <c r="BAR8" s="128">
        <f>IFERROR(IF(AND(BAL8&lt;SMALL(기준일시_입력!$J$21:$J$39,BAR$5),BAM8&gt;SMALL(기준일시_입력!$N$21:$N$39,BAR$5)),INDEX(기준일시_입력!$AJ$21:$AJ$39,BAR$5*2-1),IF(AND(BAL8&gt;=SMALL(기준일시_입력!$J$21:$J$39,BAR$5),BAL8&lt;SMALL(기준일시_입력!$N$21:$N$39,BAR$5)),SMALL(기준일시_입력!$N$21:$N$39,BAR$5)-BAL8,0)),0)</f>
        <v>0</v>
      </c>
      <c r="BAS8" s="128">
        <f>IFERROR(IF(AND(BAL8&lt;SMALL(기준일시_입력!$J$21:$J$39,BAS$5),BAM8&gt;SMALL(기준일시_입력!$N$21:$N$39,BAS$5)),INDEX(기준일시_입력!$AJ$21:$AJ$39,BAS$5*2-1),IF(AND(BAL8&gt;=SMALL(기준일시_입력!$J$21:$J$39,BAS$5),BAL8&lt;SMALL(기준일시_입력!$N$21:$N$39,BAS$5)),SMALL(기준일시_입력!$N$21:$N$39,BAS$5)-BAL8,0)),0)</f>
        <v>0</v>
      </c>
      <c r="BAT8" s="128">
        <f>IFERROR(IF(AND(BAL8&lt;SMALL(기준일시_입력!$J$21:$J$39,BAT$5),BAM8&gt;SMALL(기준일시_입력!$N$21:$N$39,BAT$5)),INDEX(기준일시_입력!$AJ$21:$AJ$39,BAT$5*2-1),IF(AND(BAL8&gt;=SMALL(기준일시_입력!$J$21:$J$39,BAT$5),BAL8&lt;SMALL(기준일시_입력!$N$21:$N$39,BAT$5)),SMALL(기준일시_입력!$N$21:$N$39,BAT$5)-BAL8,0)),0)</f>
        <v>0</v>
      </c>
      <c r="BAU8" s="128">
        <f>IFERROR(IF(AND(BAL8&lt;SMALL(기준일시_입력!$J$21:$J$39,BAU$5),BAM8&gt;SMALL(기준일시_입력!$N$21:$N$39,BAU$5)),INDEX(기준일시_입력!$AJ$21:$AJ$39,BAU$5*2-1),IF(AND(BAL8&gt;=SMALL(기준일시_입력!$J$21:$J$39,BAU$5),BAL8&lt;SMALL(기준일시_입력!$N$21:$N$39,BAU$5)),SMALL(기준일시_입력!$N$21:$N$39,BAU$5)-BAL8,0)),0)</f>
        <v>0</v>
      </c>
      <c r="BAV8" s="128">
        <f>IFERROR(IF(AND(BAL8&lt;SMALL(기준일시_입력!$J$21:$J$39,BAV$5),BAM8&gt;SMALL(기준일시_입력!$N$21:$N$39,BAV$5)),INDEX(기준일시_입력!$AJ$21:$AJ$39,BAV$5*2-1),IF(AND(BAL8&gt;=SMALL(기준일시_입력!$J$21:$J$39,BAV$5),BAL8&lt;SMALL(기준일시_입력!$N$21:$N$39,BAV$5)),SMALL(기준일시_입력!$N$21:$N$39,BAV$5)-BAL8,0)),0)</f>
        <v>0</v>
      </c>
      <c r="BAW8" s="128">
        <f>IFERROR(IF(AND(BAL8&lt;SMALL(기준일시_입력!$J$21:$J$39,BAW$5),BAM8&gt;SMALL(기준일시_입력!$N$21:$N$39,BAW$5)),INDEX(기준일시_입력!$AJ$21:$AJ$39,BAW$5*2-1),IF(AND(BAL8&gt;=SMALL(기준일시_입력!$J$21:$J$39,BAW$5),BAL8&lt;SMALL(기준일시_입력!$N$21:$N$39,BAW$5)),SMALL(기준일시_입력!$N$21:$N$39,BAW$5)-BAL8,0)),0)</f>
        <v>0</v>
      </c>
      <c r="BAX8" s="125"/>
      <c r="BAY8" s="180" t="str">
        <f t="shared" si="389"/>
        <v>3일</v>
      </c>
      <c r="BAZ8" s="180"/>
      <c r="BBA8" s="124" t="str">
        <f t="shared" si="390"/>
        <v>수</v>
      </c>
      <c r="BBB8" s="133" t="str">
        <f t="shared" si="381"/>
        <v/>
      </c>
      <c r="BBC8" s="184"/>
      <c r="BBD8" s="184"/>
      <c r="BBE8" s="184"/>
      <c r="BBF8" s="184"/>
      <c r="BBG8" s="184"/>
      <c r="BBH8" s="184"/>
      <c r="BBI8" s="176"/>
      <c r="BBJ8" s="177"/>
      <c r="BBK8" s="129" t="str">
        <f>IF($B8="","",IF(AND(BBA$3&lt;&gt;"",$B8-기준일시_입력!$AO$7&lt;=0,BBC8="",BBF8="",BBI8=""),"X",IF(BBI8="연차","☆",IF(BBI8="월차","★",IF(BBI8="병가","♨",IF(BBI8="출장","◎",IF(BBI8="교육","■",IF(AND(BBI8="",BBC8&lt;=기준일시_입력!$J$15,BBF8&gt;=기준일시_입력!$N$15),"○",IF(AND(BBI8="",BBC8&lt;&gt;"",BBC8&gt;기준일시_입력!$J$15),"▼",IF(AND(BBI8="",BBF8&lt;&gt;"",BBF8&lt;기준일시_입력!$N$15),"△",""))))))))))</f>
        <v/>
      </c>
      <c r="BBL8" s="128">
        <f>IFERROR(IF(OR(BBC8="",BBF8=""),0,IF(AND(BBN8&lt;기준일시_입력!$J$17,BBO8&gt;기준일시_입력!$N$17),기준일시_입력!$N$17-기준일시_입력!$J$17,IF(AND(BBN8&gt;=기준일시_입력!$J$17,BBO8&gt;기준일시_입력!$N$17),기준일시_입력!$N$17-BBN8,IF(BBO8&lt;기준일시_입력!$J$17,0,IF(AND(BBN8&lt;기준일시_입력!$J$17,BBO8&lt;=기준일시_입력!$N$17),BBO8-기준일시_입력!$J$17,IF(AND(BBN8&gt;=기준일시_입력!$J$17,BBO8&lt;=기준일시_입력!$N$17),BBO8-BBN8,0)))))),0)</f>
        <v>0</v>
      </c>
      <c r="BBM8" s="128">
        <f t="shared" si="392"/>
        <v>0</v>
      </c>
      <c r="BBN8" s="128">
        <f>IF(OR(BBC8="",BBF8=""),0,IF(BBC8&lt;기준일시_입력!$J$15,기준일시_입력!$J$15,BBC8))</f>
        <v>0</v>
      </c>
      <c r="BBO8" s="128">
        <f t="shared" si="393"/>
        <v>0</v>
      </c>
      <c r="BBP8" s="128">
        <f>IFERROR(IF(AND(BBN8&lt;SMALL(기준일시_입력!$J$21:$J$39,BBP$5),BBO8&gt;SMALL(기준일시_입력!$N$21:$N$39,BBP$5)),INDEX(기준일시_입력!$AJ$21:$AJ$39,BBP$5*2-1),IF(AND(BBN8&gt;=SMALL(기준일시_입력!$J$21:$J$39,BBP$5),BBN8&lt;SMALL(기준일시_입력!$N$21:$N$39,BBP$5)),SMALL(기준일시_입력!$N$21:$N$39,BBP$5)-BBN8,0)),0)</f>
        <v>0</v>
      </c>
      <c r="BBQ8" s="128">
        <f>IFERROR(IF(AND(BBN8&lt;SMALL(기준일시_입력!$J$21:$J$39,BBQ$5),BBO8&gt;SMALL(기준일시_입력!$N$21:$N$39,BBQ$5)),INDEX(기준일시_입력!$AJ$21:$AJ$39,BBQ$5*2-1),IF(AND(BBN8&gt;=SMALL(기준일시_입력!$J$21:$J$39,BBQ$5),BBN8&lt;SMALL(기준일시_입력!$N$21:$N$39,BBQ$5)),SMALL(기준일시_입력!$N$21:$N$39,BBQ$5)-BBN8,0)),0)</f>
        <v>0</v>
      </c>
      <c r="BBR8" s="128">
        <f>IFERROR(IF(AND(BBN8&lt;SMALL(기준일시_입력!$J$21:$J$39,BBR$5),BBO8&gt;SMALL(기준일시_입력!$N$21:$N$39,BBR$5)),INDEX(기준일시_입력!$AJ$21:$AJ$39,BBR$5*2-1),IF(AND(BBN8&gt;=SMALL(기준일시_입력!$J$21:$J$39,BBR$5),BBN8&lt;SMALL(기준일시_입력!$N$21:$N$39,BBR$5)),SMALL(기준일시_입력!$N$21:$N$39,BBR$5)-BBN8,0)),0)</f>
        <v>0</v>
      </c>
      <c r="BBS8" s="128">
        <f>IFERROR(IF(AND(BBN8&lt;SMALL(기준일시_입력!$J$21:$J$39,BBS$5),BBO8&gt;SMALL(기준일시_입력!$N$21:$N$39,BBS$5)),INDEX(기준일시_입력!$AJ$21:$AJ$39,BBS$5*2-1),IF(AND(BBN8&gt;=SMALL(기준일시_입력!$J$21:$J$39,BBS$5),BBN8&lt;SMALL(기준일시_입력!$N$21:$N$39,BBS$5)),SMALL(기준일시_입력!$N$21:$N$39,BBS$5)-BBN8,0)),0)</f>
        <v>0</v>
      </c>
      <c r="BBT8" s="128">
        <f>IFERROR(IF(AND(BBN8&lt;SMALL(기준일시_입력!$J$21:$J$39,BBT$5),BBO8&gt;SMALL(기준일시_입력!$N$21:$N$39,BBT$5)),INDEX(기준일시_입력!$AJ$21:$AJ$39,BBT$5*2-1),IF(AND(BBN8&gt;=SMALL(기준일시_입력!$J$21:$J$39,BBT$5),BBN8&lt;SMALL(기준일시_입력!$N$21:$N$39,BBT$5)),SMALL(기준일시_입력!$N$21:$N$39,BBT$5)-BBN8,0)),0)</f>
        <v>0</v>
      </c>
      <c r="BBU8" s="128">
        <f>IFERROR(IF(AND(BBN8&lt;SMALL(기준일시_입력!$J$21:$J$39,BBU$5),BBO8&gt;SMALL(기준일시_입력!$N$21:$N$39,BBU$5)),INDEX(기준일시_입력!$AJ$21:$AJ$39,BBU$5*2-1),IF(AND(BBN8&gt;=SMALL(기준일시_입력!$J$21:$J$39,BBU$5),BBN8&lt;SMALL(기준일시_입력!$N$21:$N$39,BBU$5)),SMALL(기준일시_입력!$N$21:$N$39,BBU$5)-BBN8,0)),0)</f>
        <v>0</v>
      </c>
      <c r="BBV8" s="128">
        <f>IFERROR(IF(AND(BBN8&lt;SMALL(기준일시_입력!$J$21:$J$39,BBV$5),BBO8&gt;SMALL(기준일시_입력!$N$21:$N$39,BBV$5)),INDEX(기준일시_입력!$AJ$21:$AJ$39,BBV$5*2-1),IF(AND(BBN8&gt;=SMALL(기준일시_입력!$J$21:$J$39,BBV$5),BBN8&lt;SMALL(기준일시_입력!$N$21:$N$39,BBV$5)),SMALL(기준일시_입력!$N$21:$N$39,BBV$5)-BBN8,0)),0)</f>
        <v>0</v>
      </c>
      <c r="BBW8" s="128">
        <f>IFERROR(IF(AND(BBN8&lt;SMALL(기준일시_입력!$J$21:$J$39,BBW$5),BBO8&gt;SMALL(기준일시_입력!$N$21:$N$39,BBW$5)),INDEX(기준일시_입력!$AJ$21:$AJ$39,BBW$5*2-1),IF(AND(BBN8&gt;=SMALL(기준일시_입력!$J$21:$J$39,BBW$5),BBN8&lt;SMALL(기준일시_입력!$N$21:$N$39,BBW$5)),SMALL(기준일시_입력!$N$21:$N$39,BBW$5)-BBN8,0)),0)</f>
        <v>0</v>
      </c>
      <c r="BBX8" s="128">
        <f>IFERROR(IF(AND(BBN8&lt;SMALL(기준일시_입력!$J$21:$J$39,BBX$5),BBO8&gt;SMALL(기준일시_입력!$N$21:$N$39,BBX$5)),INDEX(기준일시_입력!$AJ$21:$AJ$39,BBX$5*2-1),IF(AND(BBN8&gt;=SMALL(기준일시_입력!$J$21:$J$39,BBX$5),BBN8&lt;SMALL(기준일시_입력!$N$21:$N$39,BBX$5)),SMALL(기준일시_입력!$N$21:$N$39,BBX$5)-BBN8,0)),0)</f>
        <v>0</v>
      </c>
      <c r="BBY8" s="128">
        <f>IFERROR(IF(AND(BBN8&lt;SMALL(기준일시_입력!$J$21:$J$39,BBY$5),BBO8&gt;SMALL(기준일시_입력!$N$21:$N$39,BBY$5)),INDEX(기준일시_입력!$AJ$21:$AJ$39,BBY$5*2-1),IF(AND(BBN8&gt;=SMALL(기준일시_입력!$J$21:$J$39,BBY$5),BBN8&lt;SMALL(기준일시_입력!$N$21:$N$39,BBY$5)),SMALL(기준일시_입력!$N$21:$N$39,BBY$5)-BBN8,0)),0)</f>
        <v>0</v>
      </c>
      <c r="BBZ8" s="125"/>
      <c r="BCA8" s="8">
        <v>0</v>
      </c>
    </row>
    <row r="9" spans="1:1431" x14ac:dyDescent="0.2">
      <c r="A9" s="8">
        <v>4</v>
      </c>
      <c r="B9" s="4">
        <f>IF(DAY(기준일시_입력!$AM$7)-$A9&lt;0,"",기준일시_입력!$AM$7-(DAY(기준일시_입력!$AM$7)-$A9))</f>
        <v>42404</v>
      </c>
      <c r="C9" s="180" t="str">
        <f t="shared" si="394"/>
        <v>4일</v>
      </c>
      <c r="D9" s="180"/>
      <c r="E9" s="5" t="str">
        <f t="shared" si="395"/>
        <v>목</v>
      </c>
      <c r="F9" s="20"/>
      <c r="G9" s="184"/>
      <c r="H9" s="184"/>
      <c r="I9" s="184"/>
      <c r="J9" s="184"/>
      <c r="K9" s="184"/>
      <c r="L9" s="184"/>
      <c r="M9" s="176"/>
      <c r="N9" s="177"/>
      <c r="O9" s="129" t="str">
        <f>IF($B9="","",IF(AND(E$3&lt;&gt;"",$B9-기준일시_입력!$AO$7&lt;=0,G9="",J9="",M9=""),"X",IF(M9="연차","☆",IF(M9="월차","★",IF(M9="병가","♨",IF(M9="출장","◎",IF(M9="교육","■",IF(AND(M9="",G9&lt;=기준일시_입력!$J$15,J9&gt;=기준일시_입력!$N$15),"○",IF(AND(M9="",G9&lt;&gt;"",G9&gt;기준일시_입력!$J$15),"▼",IF(AND(M9="",J9&lt;&gt;"",J9&lt;기준일시_입력!$N$15),"△",""))))))))))</f>
        <v/>
      </c>
      <c r="P9" s="15">
        <f>IFERROR(IF(OR(G9="",J9=""),0,IF(AND(R9&lt;기준일시_입력!$J$17,S9&gt;기준일시_입력!$N$17),기준일시_입력!$N$17-기준일시_입력!$J$17,IF(AND(R9&gt;=기준일시_입력!$J$17,S9&gt;기준일시_입력!$N$17),기준일시_입력!$N$17-R9,IF(S9&lt;기준일시_입력!$J$17,0,IF(AND(R9&lt;기준일시_입력!$J$17,S9&lt;=기준일시_입력!$N$17),S9-기준일시_입력!$J$17,IF(AND(R9&gt;=기준일시_입력!$J$17,S9&lt;=기준일시_입력!$N$17),S9-R9,0)))))),0)</f>
        <v>0</v>
      </c>
      <c r="Q9" s="15">
        <f t="shared" si="398"/>
        <v>0</v>
      </c>
      <c r="R9" s="15">
        <f>IF(OR(G9="",J9=""),0,IF(G9&lt;기준일시_입력!$J$15,기준일시_입력!$J$15,G9))</f>
        <v>0</v>
      </c>
      <c r="S9" s="15">
        <f t="shared" si="150"/>
        <v>0</v>
      </c>
      <c r="T9" s="15">
        <f>IFERROR(IF(AND(R9&lt;SMALL(기준일시_입력!$J$21:$J$39,T$5),S9&gt;SMALL(기준일시_입력!$N$21:$N$39,T$5)),INDEX(기준일시_입력!$AJ$21:$AJ$39,T$5*2-1),IF(AND(R9&gt;=SMALL(기준일시_입력!$J$21:$J$39,T$5),R9&lt;SMALL(기준일시_입력!$N$21:$N$39,T$5)),SMALL(기준일시_입력!$N$21:$N$39,T$5)-R9,0)),0)</f>
        <v>0</v>
      </c>
      <c r="U9" s="15">
        <f>IFERROR(IF(AND(R9&lt;SMALL(기준일시_입력!$J$21:$J$39,U$5),S9&gt;SMALL(기준일시_입력!$N$21:$N$39,U$5)),INDEX(기준일시_입력!$AJ$21:$AJ$39,U$5*2-1),IF(AND(R9&gt;=SMALL(기준일시_입력!$J$21:$J$39,U$5),R9&lt;SMALL(기준일시_입력!$N$21:$N$39,U$5)),SMALL(기준일시_입력!$N$21:$N$39,U$5)-R9,0)),0)</f>
        <v>0</v>
      </c>
      <c r="V9" s="15">
        <f>IFERROR(IF(AND(R9&lt;SMALL(기준일시_입력!$J$21:$J$39,V$5),S9&gt;SMALL(기준일시_입력!$N$21:$N$39,V$5)),INDEX(기준일시_입력!$AJ$21:$AJ$39,V$5*2-1),IF(AND(R9&gt;=SMALL(기준일시_입력!$J$21:$J$39,V$5),R9&lt;SMALL(기준일시_입력!$N$21:$N$39,V$5)),SMALL(기준일시_입력!$N$21:$N$39,V$5)-R9,0)),0)</f>
        <v>0</v>
      </c>
      <c r="W9" s="15">
        <f>IFERROR(IF(AND(R9&lt;SMALL(기준일시_입력!$J$21:$J$39,W$5),S9&gt;SMALL(기준일시_입력!$N$21:$N$39,W$5)),INDEX(기준일시_입력!$AJ$21:$AJ$39,W$5*2-1),IF(AND(R9&gt;=SMALL(기준일시_입력!$J$21:$J$39,W$5),R9&lt;SMALL(기준일시_입력!$N$21:$N$39,W$5)),SMALL(기준일시_입력!$N$21:$N$39,W$5)-R9,0)),0)</f>
        <v>0</v>
      </c>
      <c r="X9" s="15">
        <f>IFERROR(IF(AND(R9&lt;SMALL(기준일시_입력!$J$21:$J$39,X$5),S9&gt;SMALL(기준일시_입력!$N$21:$N$39,X$5)),INDEX(기준일시_입력!$AJ$21:$AJ$39,X$5*2-1),IF(AND(R9&gt;=SMALL(기준일시_입력!$J$21:$J$39,X$5),R9&lt;SMALL(기준일시_입력!$N$21:$N$39,X$5)),SMALL(기준일시_입력!$N$21:$N$39,X$5)-R9,0)),0)</f>
        <v>0</v>
      </c>
      <c r="Y9" s="15">
        <f>IFERROR(IF(AND(R9&lt;SMALL(기준일시_입력!$J$21:$J$39,Y$5),S9&gt;SMALL(기준일시_입력!$N$21:$N$39,Y$5)),INDEX(기준일시_입력!$AJ$21:$AJ$39,Y$5*2-1),IF(AND(R9&gt;=SMALL(기준일시_입력!$J$21:$J$39,Y$5),R9&lt;SMALL(기준일시_입력!$N$21:$N$39,Y$5)),SMALL(기준일시_입력!$N$21:$N$39,Y$5)-R9,0)),0)</f>
        <v>0</v>
      </c>
      <c r="Z9" s="15">
        <f>IFERROR(IF(AND(R9&lt;SMALL(기준일시_입력!$J$21:$J$39,Z$5),S9&gt;SMALL(기준일시_입력!$N$21:$N$39,Z$5)),INDEX(기준일시_입력!$AJ$21:$AJ$39,Z$5*2-1),IF(AND(R9&gt;=SMALL(기준일시_입력!$J$21:$J$39,Z$5),R9&lt;SMALL(기준일시_입력!$N$21:$N$39,Z$5)),SMALL(기준일시_입력!$N$21:$N$39,Z$5)-R9,0)),0)</f>
        <v>0</v>
      </c>
      <c r="AA9" s="15">
        <f>IFERROR(IF(AND(R9&lt;SMALL(기준일시_입력!$J$21:$J$39,AA$5),S9&gt;SMALL(기준일시_입력!$N$21:$N$39,AA$5)),INDEX(기준일시_입력!$AJ$21:$AJ$39,AA$5*2-1),IF(AND(R9&gt;=SMALL(기준일시_입력!$J$21:$J$39,AA$5),R9&lt;SMALL(기준일시_입력!$N$21:$N$39,AA$5)),SMALL(기준일시_입력!$N$21:$N$39,AA$5)-R9,0)),0)</f>
        <v>0</v>
      </c>
      <c r="AB9" s="15">
        <f>IFERROR(IF(AND(R9&lt;SMALL(기준일시_입력!$J$21:$J$39,AB$5),S9&gt;SMALL(기준일시_입력!$N$21:$N$39,AB$5)),INDEX(기준일시_입력!$AJ$21:$AJ$39,AB$5*2-1),IF(AND(R9&gt;=SMALL(기준일시_입력!$J$21:$J$39,AB$5),R9&lt;SMALL(기준일시_입력!$N$21:$N$39,AB$5)),SMALL(기준일시_입력!$N$21:$N$39,AB$5)-R9,0)),0)</f>
        <v>0</v>
      </c>
      <c r="AC9" s="15">
        <f>IFERROR(IF(AND(R9&lt;SMALL(기준일시_입력!$J$21:$J$39,AC$5),S9&gt;SMALL(기준일시_입력!$N$21:$N$39,AC$5)),INDEX(기준일시_입력!$AJ$21:$AJ$39,AC$5*2-1),IF(AND(R9&gt;=SMALL(기준일시_입력!$J$21:$J$39,AC$5),R9&lt;SMALL(기준일시_입력!$N$21:$N$39,AC$5)),SMALL(기준일시_입력!$N$21:$N$39,AC$5)-R9,0)),0)</f>
        <v>0</v>
      </c>
      <c r="AD9" s="10"/>
      <c r="AE9" s="180" t="str">
        <f t="shared" si="151"/>
        <v>4일</v>
      </c>
      <c r="AF9" s="180"/>
      <c r="AG9" s="5" t="str">
        <f t="shared" si="152"/>
        <v>목</v>
      </c>
      <c r="AH9" s="67" t="str">
        <f t="shared" si="396"/>
        <v/>
      </c>
      <c r="AI9" s="184"/>
      <c r="AJ9" s="184"/>
      <c r="AK9" s="184"/>
      <c r="AL9" s="184"/>
      <c r="AM9" s="184"/>
      <c r="AN9" s="184"/>
      <c r="AO9" s="176"/>
      <c r="AP9" s="177"/>
      <c r="AQ9" s="129" t="str">
        <f>IF($B9="","",IF(AND(AG$3&lt;&gt;"",$B9-기준일시_입력!$AO$7&lt;=0,AI9="",AL9="",AO9=""),"X",IF(AO9="연차","☆",IF(AO9="월차","★",IF(AO9="병가","♨",IF(AO9="출장","◎",IF(AO9="교육","■",IF(AND(AO9="",AI9&lt;=기준일시_입력!$J$15,AL9&gt;=기준일시_입력!$N$15),"○",IF(AND(AO9="",AI9&lt;&gt;"",AI9&gt;기준일시_입력!$J$15),"▼",IF(AND(AO9="",AL9&lt;&gt;"",AL9&lt;기준일시_입력!$N$15),"△",""))))))))))</f>
        <v/>
      </c>
      <c r="AR9" s="15">
        <f>IFERROR(IF(OR(AI9="",AL9=""),0,IF(AND(AT9&lt;기준일시_입력!$J$17,AU9&gt;기준일시_입력!$N$17),기준일시_입력!$N$17-기준일시_입력!$J$17,IF(AND(AT9&gt;=기준일시_입력!$J$17,AU9&gt;기준일시_입력!$N$17),기준일시_입력!$N$17-AT9,IF(AU9&lt;기준일시_입력!$J$17,0,IF(AND(AT9&lt;기준일시_입력!$J$17,AU9&lt;=기준일시_입력!$N$17),AU9-기준일시_입력!$J$17,IF(AND(AT9&gt;=기준일시_입력!$J$17,AU9&lt;=기준일시_입력!$N$17),AU9-AT9,0)))))),0)</f>
        <v>0</v>
      </c>
      <c r="AS9" s="15">
        <f t="shared" si="399"/>
        <v>0</v>
      </c>
      <c r="AT9" s="15">
        <f>IF(OR(AI9="",AL9=""),0,IF(AI9&lt;기준일시_입력!$J$15,기준일시_입력!$J$15,AI9))</f>
        <v>0</v>
      </c>
      <c r="AU9" s="15">
        <f t="shared" si="153"/>
        <v>0</v>
      </c>
      <c r="AV9" s="15">
        <f>IFERROR(IF(AND(AT9&lt;SMALL(기준일시_입력!$J$21:$J$39,AV$5),AU9&gt;SMALL(기준일시_입력!$N$21:$N$39,AV$5)),INDEX(기준일시_입력!$AJ$21:$AJ$39,AV$5*2-1),IF(AND(AT9&gt;=SMALL(기준일시_입력!$J$21:$J$39,AV$5),AT9&lt;SMALL(기준일시_입력!$N$21:$N$39,AV$5)),SMALL(기준일시_입력!$N$21:$N$39,AV$5)-AT9,0)),0)</f>
        <v>0</v>
      </c>
      <c r="AW9" s="15">
        <f>IFERROR(IF(AND(AT9&lt;SMALL(기준일시_입력!$J$21:$J$39,AW$5),AU9&gt;SMALL(기준일시_입력!$N$21:$N$39,AW$5)),INDEX(기준일시_입력!$AJ$21:$AJ$39,AW$5*2-1),IF(AND(AT9&gt;=SMALL(기준일시_입력!$J$21:$J$39,AW$5),AT9&lt;SMALL(기준일시_입력!$N$21:$N$39,AW$5)),SMALL(기준일시_입력!$N$21:$N$39,AW$5)-AT9,0)),0)</f>
        <v>0</v>
      </c>
      <c r="AX9" s="15">
        <f>IFERROR(IF(AND(AT9&lt;SMALL(기준일시_입력!$J$21:$J$39,AX$5),AU9&gt;SMALL(기준일시_입력!$N$21:$N$39,AX$5)),INDEX(기준일시_입력!$AJ$21:$AJ$39,AX$5*2-1),IF(AND(AT9&gt;=SMALL(기준일시_입력!$J$21:$J$39,AX$5),AT9&lt;SMALL(기준일시_입력!$N$21:$N$39,AX$5)),SMALL(기준일시_입력!$N$21:$N$39,AX$5)-AT9,0)),0)</f>
        <v>0</v>
      </c>
      <c r="AY9" s="15">
        <f>IFERROR(IF(AND(AT9&lt;SMALL(기준일시_입력!$J$21:$J$39,AY$5),AU9&gt;SMALL(기준일시_입력!$N$21:$N$39,AY$5)),INDEX(기준일시_입력!$AJ$21:$AJ$39,AY$5*2-1),IF(AND(AT9&gt;=SMALL(기준일시_입력!$J$21:$J$39,AY$5),AT9&lt;SMALL(기준일시_입력!$N$21:$N$39,AY$5)),SMALL(기준일시_입력!$N$21:$N$39,AY$5)-AT9,0)),0)</f>
        <v>0</v>
      </c>
      <c r="AZ9" s="15">
        <f>IFERROR(IF(AND(AT9&lt;SMALL(기준일시_입력!$J$21:$J$39,AZ$5),AU9&gt;SMALL(기준일시_입력!$N$21:$N$39,AZ$5)),INDEX(기준일시_입력!$AJ$21:$AJ$39,AZ$5*2-1),IF(AND(AT9&gt;=SMALL(기준일시_입력!$J$21:$J$39,AZ$5),AT9&lt;SMALL(기준일시_입력!$N$21:$N$39,AZ$5)),SMALL(기준일시_입력!$N$21:$N$39,AZ$5)-AT9,0)),0)</f>
        <v>0</v>
      </c>
      <c r="BA9" s="15">
        <f>IFERROR(IF(AND(AT9&lt;SMALL(기준일시_입력!$J$21:$J$39,BA$5),AU9&gt;SMALL(기준일시_입력!$N$21:$N$39,BA$5)),INDEX(기준일시_입력!$AJ$21:$AJ$39,BA$5*2-1),IF(AND(AT9&gt;=SMALL(기준일시_입력!$J$21:$J$39,BA$5),AT9&lt;SMALL(기준일시_입력!$N$21:$N$39,BA$5)),SMALL(기준일시_입력!$N$21:$N$39,BA$5)-AT9,0)),0)</f>
        <v>0</v>
      </c>
      <c r="BB9" s="15">
        <f>IFERROR(IF(AND(AT9&lt;SMALL(기준일시_입력!$J$21:$J$39,BB$5),AU9&gt;SMALL(기준일시_입력!$N$21:$N$39,BB$5)),INDEX(기준일시_입력!$AJ$21:$AJ$39,BB$5*2-1),IF(AND(AT9&gt;=SMALL(기준일시_입력!$J$21:$J$39,BB$5),AT9&lt;SMALL(기준일시_입력!$N$21:$N$39,BB$5)),SMALL(기준일시_입력!$N$21:$N$39,BB$5)-AT9,0)),0)</f>
        <v>0</v>
      </c>
      <c r="BC9" s="15">
        <f>IFERROR(IF(AND(AT9&lt;SMALL(기준일시_입력!$J$21:$J$39,BC$5),AU9&gt;SMALL(기준일시_입력!$N$21:$N$39,BC$5)),INDEX(기준일시_입력!$AJ$21:$AJ$39,BC$5*2-1),IF(AND(AT9&gt;=SMALL(기준일시_입력!$J$21:$J$39,BC$5),AT9&lt;SMALL(기준일시_입력!$N$21:$N$39,BC$5)),SMALL(기준일시_입력!$N$21:$N$39,BC$5)-AT9,0)),0)</f>
        <v>0</v>
      </c>
      <c r="BD9" s="15">
        <f>IFERROR(IF(AND(AT9&lt;SMALL(기준일시_입력!$J$21:$J$39,BD$5),AU9&gt;SMALL(기준일시_입력!$N$21:$N$39,BD$5)),INDEX(기준일시_입력!$AJ$21:$AJ$39,BD$5*2-1),IF(AND(AT9&gt;=SMALL(기준일시_입력!$J$21:$J$39,BD$5),AT9&lt;SMALL(기준일시_입력!$N$21:$N$39,BD$5)),SMALL(기준일시_입력!$N$21:$N$39,BD$5)-AT9,0)),0)</f>
        <v>0</v>
      </c>
      <c r="BE9" s="15">
        <f>IFERROR(IF(AND(AT9&lt;SMALL(기준일시_입력!$J$21:$J$39,BE$5),AU9&gt;SMALL(기준일시_입력!$N$21:$N$39,BE$5)),INDEX(기준일시_입력!$AJ$21:$AJ$39,BE$5*2-1),IF(AND(AT9&gt;=SMALL(기준일시_입력!$J$21:$J$39,BE$5),AT9&lt;SMALL(기준일시_입력!$N$21:$N$39,BE$5)),SMALL(기준일시_입력!$N$21:$N$39,BE$5)-AT9,0)),0)</f>
        <v>0</v>
      </c>
      <c r="BF9" s="6"/>
      <c r="BG9" s="180" t="str">
        <f t="shared" si="154"/>
        <v>4일</v>
      </c>
      <c r="BH9" s="180"/>
      <c r="BI9" s="5" t="str">
        <f t="shared" si="155"/>
        <v>목</v>
      </c>
      <c r="BJ9" s="67" t="str">
        <f t="shared" si="397"/>
        <v/>
      </c>
      <c r="BK9" s="184"/>
      <c r="BL9" s="184"/>
      <c r="BM9" s="184"/>
      <c r="BN9" s="184"/>
      <c r="BO9" s="184"/>
      <c r="BP9" s="184"/>
      <c r="BQ9" s="176"/>
      <c r="BR9" s="177"/>
      <c r="BS9" s="129" t="str">
        <f>IF($B9="","",IF(AND(BI$3&lt;&gt;"",$B9-기준일시_입력!$AO$7&lt;=0,BK9="",BN9="",BQ9=""),"X",IF(BQ9="연차","☆",IF(BQ9="월차","★",IF(BQ9="병가","♨",IF(BQ9="출장","◎",IF(BQ9="교육","■",IF(AND(BQ9="",BK9&lt;=기준일시_입력!$J$15,BN9&gt;=기준일시_입력!$N$15),"○",IF(AND(BQ9="",BK9&lt;&gt;"",BK9&gt;기준일시_입력!$J$15),"▼",IF(AND(BQ9="",BN9&lt;&gt;"",BN9&lt;기준일시_입력!$N$15),"△",""))))))))))</f>
        <v/>
      </c>
      <c r="BT9" s="15">
        <f>IFERROR(IF(OR(BK9="",BN9=""),0,IF(AND(BV9&lt;기준일시_입력!$J$17,BW9&gt;기준일시_입력!$N$17),기준일시_입력!$N$17-기준일시_입력!$J$17,IF(AND(BV9&gt;=기준일시_입력!$J$17,BW9&gt;기준일시_입력!$N$17),기준일시_입력!$N$17-BV9,IF(BW9&lt;기준일시_입력!$J$17,0,IF(AND(BV9&lt;기준일시_입력!$J$17,BW9&lt;=기준일시_입력!$N$17),BW9-기준일시_입력!$J$17,IF(AND(BV9&gt;=기준일시_입력!$J$17,BW9&lt;=기준일시_입력!$N$17),BW9-BV9,0)))))),0)</f>
        <v>0</v>
      </c>
      <c r="BU9" s="15">
        <f t="shared" si="400"/>
        <v>0</v>
      </c>
      <c r="BV9" s="15">
        <f>IF(OR(BK9="",BN9=""),0,IF(BK9&lt;기준일시_입력!$J$15,기준일시_입력!$J$15,BK9))</f>
        <v>0</v>
      </c>
      <c r="BW9" s="15">
        <f t="shared" si="156"/>
        <v>0</v>
      </c>
      <c r="BX9" s="15">
        <f>IFERROR(IF(AND(BV9&lt;SMALL(기준일시_입력!$J$21:$J$39,BX$5),BW9&gt;SMALL(기준일시_입력!$N$21:$N$39,BX$5)),INDEX(기준일시_입력!$AJ$21:$AJ$39,BX$5*2-1),IF(AND(BV9&gt;=SMALL(기준일시_입력!$J$21:$J$39,BX$5),BV9&lt;SMALL(기준일시_입력!$N$21:$N$39,BX$5)),SMALL(기준일시_입력!$N$21:$N$39,BX$5)-BV9,0)),0)</f>
        <v>0</v>
      </c>
      <c r="BY9" s="15">
        <f>IFERROR(IF(AND(BV9&lt;SMALL(기준일시_입력!$J$21:$J$39,BY$5),BW9&gt;SMALL(기준일시_입력!$N$21:$N$39,BY$5)),INDEX(기준일시_입력!$AJ$21:$AJ$39,BY$5*2-1),IF(AND(BV9&gt;=SMALL(기준일시_입력!$J$21:$J$39,BY$5),BV9&lt;SMALL(기준일시_입력!$N$21:$N$39,BY$5)),SMALL(기준일시_입력!$N$21:$N$39,BY$5)-BV9,0)),0)</f>
        <v>0</v>
      </c>
      <c r="BZ9" s="15">
        <f>IFERROR(IF(AND(BV9&lt;SMALL(기준일시_입력!$J$21:$J$39,BZ$5),BW9&gt;SMALL(기준일시_입력!$N$21:$N$39,BZ$5)),INDEX(기준일시_입력!$AJ$21:$AJ$39,BZ$5*2-1),IF(AND(BV9&gt;=SMALL(기준일시_입력!$J$21:$J$39,BZ$5),BV9&lt;SMALL(기준일시_입력!$N$21:$N$39,BZ$5)),SMALL(기준일시_입력!$N$21:$N$39,BZ$5)-BV9,0)),0)</f>
        <v>0</v>
      </c>
      <c r="CA9" s="15">
        <f>IFERROR(IF(AND(BV9&lt;SMALL(기준일시_입력!$J$21:$J$39,CA$5),BW9&gt;SMALL(기준일시_입력!$N$21:$N$39,CA$5)),INDEX(기준일시_입력!$AJ$21:$AJ$39,CA$5*2-1),IF(AND(BV9&gt;=SMALL(기준일시_입력!$J$21:$J$39,CA$5),BV9&lt;SMALL(기준일시_입력!$N$21:$N$39,CA$5)),SMALL(기준일시_입력!$N$21:$N$39,CA$5)-BV9,0)),0)</f>
        <v>0</v>
      </c>
      <c r="CB9" s="15">
        <f>IFERROR(IF(AND(BV9&lt;SMALL(기준일시_입력!$J$21:$J$39,CB$5),BW9&gt;SMALL(기준일시_입력!$N$21:$N$39,CB$5)),INDEX(기준일시_입력!$AJ$21:$AJ$39,CB$5*2-1),IF(AND(BV9&gt;=SMALL(기준일시_입력!$J$21:$J$39,CB$5),BV9&lt;SMALL(기준일시_입력!$N$21:$N$39,CB$5)),SMALL(기준일시_입력!$N$21:$N$39,CB$5)-BV9,0)),0)</f>
        <v>0</v>
      </c>
      <c r="CC9" s="15">
        <f>IFERROR(IF(AND(BV9&lt;SMALL(기준일시_입력!$J$21:$J$39,CC$5),BW9&gt;SMALL(기준일시_입력!$N$21:$N$39,CC$5)),INDEX(기준일시_입력!$AJ$21:$AJ$39,CC$5*2-1),IF(AND(BV9&gt;=SMALL(기준일시_입력!$J$21:$J$39,CC$5),BV9&lt;SMALL(기준일시_입력!$N$21:$N$39,CC$5)),SMALL(기준일시_입력!$N$21:$N$39,CC$5)-BV9,0)),0)</f>
        <v>0</v>
      </c>
      <c r="CD9" s="15">
        <f>IFERROR(IF(AND(BV9&lt;SMALL(기준일시_입력!$J$21:$J$39,CD$5),BW9&gt;SMALL(기준일시_입력!$N$21:$N$39,CD$5)),INDEX(기준일시_입력!$AJ$21:$AJ$39,CD$5*2-1),IF(AND(BV9&gt;=SMALL(기준일시_입력!$J$21:$J$39,CD$5),BV9&lt;SMALL(기준일시_입력!$N$21:$N$39,CD$5)),SMALL(기준일시_입력!$N$21:$N$39,CD$5)-BV9,0)),0)</f>
        <v>0</v>
      </c>
      <c r="CE9" s="15">
        <f>IFERROR(IF(AND(BV9&lt;SMALL(기준일시_입력!$J$21:$J$39,CE$5),BW9&gt;SMALL(기준일시_입력!$N$21:$N$39,CE$5)),INDEX(기준일시_입력!$AJ$21:$AJ$39,CE$5*2-1),IF(AND(BV9&gt;=SMALL(기준일시_입력!$J$21:$J$39,CE$5),BV9&lt;SMALL(기준일시_입력!$N$21:$N$39,CE$5)),SMALL(기준일시_입력!$N$21:$N$39,CE$5)-BV9,0)),0)</f>
        <v>0</v>
      </c>
      <c r="CF9" s="15">
        <f>IFERROR(IF(AND(BV9&lt;SMALL(기준일시_입력!$J$21:$J$39,CF$5),BW9&gt;SMALL(기준일시_입력!$N$21:$N$39,CF$5)),INDEX(기준일시_입력!$AJ$21:$AJ$39,CF$5*2-1),IF(AND(BV9&gt;=SMALL(기준일시_입력!$J$21:$J$39,CF$5),BV9&lt;SMALL(기준일시_입력!$N$21:$N$39,CF$5)),SMALL(기준일시_입력!$N$21:$N$39,CF$5)-BV9,0)),0)</f>
        <v>0</v>
      </c>
      <c r="CG9" s="15">
        <f>IFERROR(IF(AND(BV9&lt;SMALL(기준일시_입력!$J$21:$J$39,CG$5),BW9&gt;SMALL(기준일시_입력!$N$21:$N$39,CG$5)),INDEX(기준일시_입력!$AJ$21:$AJ$39,CG$5*2-1),IF(AND(BV9&gt;=SMALL(기준일시_입력!$J$21:$J$39,CG$5),BV9&lt;SMALL(기준일시_입력!$N$21:$N$39,CG$5)),SMALL(기준일시_입력!$N$21:$N$39,CG$5)-BV9,0)),0)</f>
        <v>0</v>
      </c>
      <c r="CH9" s="6"/>
      <c r="CI9" s="180" t="str">
        <f t="shared" si="157"/>
        <v>4일</v>
      </c>
      <c r="CJ9" s="180"/>
      <c r="CK9" s="5" t="str">
        <f t="shared" si="158"/>
        <v>목</v>
      </c>
      <c r="CL9" s="67" t="str">
        <f t="shared" si="159"/>
        <v/>
      </c>
      <c r="CM9" s="184"/>
      <c r="CN9" s="184"/>
      <c r="CO9" s="184"/>
      <c r="CP9" s="184"/>
      <c r="CQ9" s="184"/>
      <c r="CR9" s="184"/>
      <c r="CS9" s="176"/>
      <c r="CT9" s="177"/>
      <c r="CU9" s="129" t="str">
        <f>IF($B9="","",IF(AND(CK$3&lt;&gt;"",$B9-기준일시_입력!$AO$7&lt;=0,CM9="",CP9="",CS9=""),"X",IF(CS9="연차","☆",IF(CS9="월차","★",IF(CS9="병가","♨",IF(CS9="출장","◎",IF(CS9="교육","■",IF(AND(CS9="",CM9&lt;=기준일시_입력!$J$15,CP9&gt;=기준일시_입력!$N$15),"○",IF(AND(CS9="",CM9&lt;&gt;"",CM9&gt;기준일시_입력!$J$15),"▼",IF(AND(CS9="",CP9&lt;&gt;"",CP9&lt;기준일시_입력!$N$15),"△",""))))))))))</f>
        <v/>
      </c>
      <c r="CV9" s="15">
        <f>IFERROR(IF(OR(CM9="",CP9=""),0,IF(AND(CX9&lt;기준일시_입력!$J$17,CY9&gt;기준일시_입력!$N$17),기준일시_입력!$N$17-기준일시_입력!$J$17,IF(AND(CX9&gt;=기준일시_입력!$J$17,CY9&gt;기준일시_입력!$N$17),기준일시_입력!$N$17-CX9,IF(CY9&lt;기준일시_입력!$J$17,0,IF(AND(CX9&lt;기준일시_입력!$J$17,CY9&lt;=기준일시_입력!$N$17),CY9-기준일시_입력!$J$17,IF(AND(CX9&gt;=기준일시_입력!$J$17,CY9&lt;=기준일시_입력!$N$17),CY9-CX9,0)))))),0)</f>
        <v>0</v>
      </c>
      <c r="CW9" s="15">
        <f t="shared" si="401"/>
        <v>0</v>
      </c>
      <c r="CX9" s="15">
        <f>IF(OR(CM9="",CP9=""),0,IF(CM9&lt;기준일시_입력!$J$15,기준일시_입력!$J$15,CM9))</f>
        <v>0</v>
      </c>
      <c r="CY9" s="15">
        <f t="shared" si="160"/>
        <v>0</v>
      </c>
      <c r="CZ9" s="15">
        <f>IFERROR(IF(AND(CX9&lt;SMALL(기준일시_입력!$J$21:$J$39,CZ$5),CY9&gt;SMALL(기준일시_입력!$N$21:$N$39,CZ$5)),INDEX(기준일시_입력!$AJ$21:$AJ$39,CZ$5*2-1),IF(AND(CX9&gt;=SMALL(기준일시_입력!$J$21:$J$39,CZ$5),CX9&lt;SMALL(기준일시_입력!$N$21:$N$39,CZ$5)),SMALL(기준일시_입력!$N$21:$N$39,CZ$5)-CX9,0)),0)</f>
        <v>0</v>
      </c>
      <c r="DA9" s="15">
        <f>IFERROR(IF(AND(CX9&lt;SMALL(기준일시_입력!$J$21:$J$39,DA$5),CY9&gt;SMALL(기준일시_입력!$N$21:$N$39,DA$5)),INDEX(기준일시_입력!$AJ$21:$AJ$39,DA$5*2-1),IF(AND(CX9&gt;=SMALL(기준일시_입력!$J$21:$J$39,DA$5),CX9&lt;SMALL(기준일시_입력!$N$21:$N$39,DA$5)),SMALL(기준일시_입력!$N$21:$N$39,DA$5)-CX9,0)),0)</f>
        <v>0</v>
      </c>
      <c r="DB9" s="15">
        <f>IFERROR(IF(AND(CX9&lt;SMALL(기준일시_입력!$J$21:$J$39,DB$5),CY9&gt;SMALL(기준일시_입력!$N$21:$N$39,DB$5)),INDEX(기준일시_입력!$AJ$21:$AJ$39,DB$5*2-1),IF(AND(CX9&gt;=SMALL(기준일시_입력!$J$21:$J$39,DB$5),CX9&lt;SMALL(기준일시_입력!$N$21:$N$39,DB$5)),SMALL(기준일시_입력!$N$21:$N$39,DB$5)-CX9,0)),0)</f>
        <v>0</v>
      </c>
      <c r="DC9" s="15">
        <f>IFERROR(IF(AND(CX9&lt;SMALL(기준일시_입력!$J$21:$J$39,DC$5),CY9&gt;SMALL(기준일시_입력!$N$21:$N$39,DC$5)),INDEX(기준일시_입력!$AJ$21:$AJ$39,DC$5*2-1),IF(AND(CX9&gt;=SMALL(기준일시_입력!$J$21:$J$39,DC$5),CX9&lt;SMALL(기준일시_입력!$N$21:$N$39,DC$5)),SMALL(기준일시_입력!$N$21:$N$39,DC$5)-CX9,0)),0)</f>
        <v>0</v>
      </c>
      <c r="DD9" s="15">
        <f>IFERROR(IF(AND(CX9&lt;SMALL(기준일시_입력!$J$21:$J$39,DD$5),CY9&gt;SMALL(기준일시_입력!$N$21:$N$39,DD$5)),INDEX(기준일시_입력!$AJ$21:$AJ$39,DD$5*2-1),IF(AND(CX9&gt;=SMALL(기준일시_입력!$J$21:$J$39,DD$5),CX9&lt;SMALL(기준일시_입력!$N$21:$N$39,DD$5)),SMALL(기준일시_입력!$N$21:$N$39,DD$5)-CX9,0)),0)</f>
        <v>0</v>
      </c>
      <c r="DE9" s="15">
        <f>IFERROR(IF(AND(CX9&lt;SMALL(기준일시_입력!$J$21:$J$39,DE$5),CY9&gt;SMALL(기준일시_입력!$N$21:$N$39,DE$5)),INDEX(기준일시_입력!$AJ$21:$AJ$39,DE$5*2-1),IF(AND(CX9&gt;=SMALL(기준일시_입력!$J$21:$J$39,DE$5),CX9&lt;SMALL(기준일시_입력!$N$21:$N$39,DE$5)),SMALL(기준일시_입력!$N$21:$N$39,DE$5)-CX9,0)),0)</f>
        <v>0</v>
      </c>
      <c r="DF9" s="15">
        <f>IFERROR(IF(AND(CX9&lt;SMALL(기준일시_입력!$J$21:$J$39,DF$5),CY9&gt;SMALL(기준일시_입력!$N$21:$N$39,DF$5)),INDEX(기준일시_입력!$AJ$21:$AJ$39,DF$5*2-1),IF(AND(CX9&gt;=SMALL(기준일시_입력!$J$21:$J$39,DF$5),CX9&lt;SMALL(기준일시_입력!$N$21:$N$39,DF$5)),SMALL(기준일시_입력!$N$21:$N$39,DF$5)-CX9,0)),0)</f>
        <v>0</v>
      </c>
      <c r="DG9" s="15">
        <f>IFERROR(IF(AND(CX9&lt;SMALL(기준일시_입력!$J$21:$J$39,DG$5),CY9&gt;SMALL(기준일시_입력!$N$21:$N$39,DG$5)),INDEX(기준일시_입력!$AJ$21:$AJ$39,DG$5*2-1),IF(AND(CX9&gt;=SMALL(기준일시_입력!$J$21:$J$39,DG$5),CX9&lt;SMALL(기준일시_입력!$N$21:$N$39,DG$5)),SMALL(기준일시_입력!$N$21:$N$39,DG$5)-CX9,0)),0)</f>
        <v>0</v>
      </c>
      <c r="DH9" s="15">
        <f>IFERROR(IF(AND(CX9&lt;SMALL(기준일시_입력!$J$21:$J$39,DH$5),CY9&gt;SMALL(기준일시_입력!$N$21:$N$39,DH$5)),INDEX(기준일시_입력!$AJ$21:$AJ$39,DH$5*2-1),IF(AND(CX9&gt;=SMALL(기준일시_입력!$J$21:$J$39,DH$5),CX9&lt;SMALL(기준일시_입력!$N$21:$N$39,DH$5)),SMALL(기준일시_입력!$N$21:$N$39,DH$5)-CX9,0)),0)</f>
        <v>0</v>
      </c>
      <c r="DI9" s="15">
        <f>IFERROR(IF(AND(CX9&lt;SMALL(기준일시_입력!$J$21:$J$39,DI$5),CY9&gt;SMALL(기준일시_입력!$N$21:$N$39,DI$5)),INDEX(기준일시_입력!$AJ$21:$AJ$39,DI$5*2-1),IF(AND(CX9&gt;=SMALL(기준일시_입력!$J$21:$J$39,DI$5),CX9&lt;SMALL(기준일시_입력!$N$21:$N$39,DI$5)),SMALL(기준일시_입력!$N$21:$N$39,DI$5)-CX9,0)),0)</f>
        <v>0</v>
      </c>
      <c r="DJ9" s="6"/>
      <c r="DK9" s="180" t="str">
        <f t="shared" si="161"/>
        <v>4일</v>
      </c>
      <c r="DL9" s="180"/>
      <c r="DM9" s="5" t="str">
        <f t="shared" si="162"/>
        <v>목</v>
      </c>
      <c r="DN9" s="67" t="str">
        <f t="shared" si="159"/>
        <v/>
      </c>
      <c r="DO9" s="184"/>
      <c r="DP9" s="184"/>
      <c r="DQ9" s="184"/>
      <c r="DR9" s="184"/>
      <c r="DS9" s="184"/>
      <c r="DT9" s="184"/>
      <c r="DU9" s="176"/>
      <c r="DV9" s="177"/>
      <c r="DW9" s="129" t="str">
        <f>IF($B9="","",IF(AND(DM$3&lt;&gt;"",$B9-기준일시_입력!$AO$7&lt;=0,DO9="",DR9="",DU9=""),"X",IF(DU9="연차","☆",IF(DU9="월차","★",IF(DU9="병가","♨",IF(DU9="출장","◎",IF(DU9="교육","■",IF(AND(DU9="",DO9&lt;=기준일시_입력!$J$15,DR9&gt;=기준일시_입력!$N$15),"○",IF(AND(DU9="",DO9&lt;&gt;"",DO9&gt;기준일시_입력!$J$15),"▼",IF(AND(DU9="",DR9&lt;&gt;"",DR9&lt;기준일시_입력!$N$15),"△",""))))))))))</f>
        <v/>
      </c>
      <c r="DX9" s="15">
        <f>IFERROR(IF(OR(DO9="",DR9=""),0,IF(AND(DZ9&lt;기준일시_입력!$J$17,EA9&gt;기준일시_입력!$N$17),기준일시_입력!$N$17-기준일시_입력!$J$17,IF(AND(DZ9&gt;=기준일시_입력!$J$17,EA9&gt;기준일시_입력!$N$17),기준일시_입력!$N$17-DZ9,IF(EA9&lt;기준일시_입력!$J$17,0,IF(AND(DZ9&lt;기준일시_입력!$J$17,EA9&lt;=기준일시_입력!$N$17),EA9-기준일시_입력!$J$17,IF(AND(DZ9&gt;=기준일시_입력!$J$17,EA9&lt;=기준일시_입력!$N$17),EA9-DZ9,0)))))),0)</f>
        <v>0</v>
      </c>
      <c r="DY9" s="15">
        <f t="shared" si="402"/>
        <v>0</v>
      </c>
      <c r="DZ9" s="15">
        <f>IF(OR(DO9="",DR9=""),0,IF(DO9&lt;기준일시_입력!$J$15,기준일시_입력!$J$15,DO9))</f>
        <v>0</v>
      </c>
      <c r="EA9" s="15">
        <f t="shared" si="164"/>
        <v>0</v>
      </c>
      <c r="EB9" s="15">
        <f>IFERROR(IF(AND(DZ9&lt;SMALL(기준일시_입력!$J$21:$J$39,EB$5),EA9&gt;SMALL(기준일시_입력!$N$21:$N$39,EB$5)),INDEX(기준일시_입력!$AJ$21:$AJ$39,EB$5*2-1),IF(AND(DZ9&gt;=SMALL(기준일시_입력!$J$21:$J$39,EB$5),DZ9&lt;SMALL(기준일시_입력!$N$21:$N$39,EB$5)),SMALL(기준일시_입력!$N$21:$N$39,EB$5)-DZ9,0)),0)</f>
        <v>0</v>
      </c>
      <c r="EC9" s="15">
        <f>IFERROR(IF(AND(DZ9&lt;SMALL(기준일시_입력!$J$21:$J$39,EC$5),EA9&gt;SMALL(기준일시_입력!$N$21:$N$39,EC$5)),INDEX(기준일시_입력!$AJ$21:$AJ$39,EC$5*2-1),IF(AND(DZ9&gt;=SMALL(기준일시_입력!$J$21:$J$39,EC$5),DZ9&lt;SMALL(기준일시_입력!$N$21:$N$39,EC$5)),SMALL(기준일시_입력!$N$21:$N$39,EC$5)-DZ9,0)),0)</f>
        <v>0</v>
      </c>
      <c r="ED9" s="15">
        <f>IFERROR(IF(AND(DZ9&lt;SMALL(기준일시_입력!$J$21:$J$39,ED$5),EA9&gt;SMALL(기준일시_입력!$N$21:$N$39,ED$5)),INDEX(기준일시_입력!$AJ$21:$AJ$39,ED$5*2-1),IF(AND(DZ9&gt;=SMALL(기준일시_입력!$J$21:$J$39,ED$5),DZ9&lt;SMALL(기준일시_입력!$N$21:$N$39,ED$5)),SMALL(기준일시_입력!$N$21:$N$39,ED$5)-DZ9,0)),0)</f>
        <v>0</v>
      </c>
      <c r="EE9" s="15">
        <f>IFERROR(IF(AND(DZ9&lt;SMALL(기준일시_입력!$J$21:$J$39,EE$5),EA9&gt;SMALL(기준일시_입력!$N$21:$N$39,EE$5)),INDEX(기준일시_입력!$AJ$21:$AJ$39,EE$5*2-1),IF(AND(DZ9&gt;=SMALL(기준일시_입력!$J$21:$J$39,EE$5),DZ9&lt;SMALL(기준일시_입력!$N$21:$N$39,EE$5)),SMALL(기준일시_입력!$N$21:$N$39,EE$5)-DZ9,0)),0)</f>
        <v>0</v>
      </c>
      <c r="EF9" s="15">
        <f>IFERROR(IF(AND(DZ9&lt;SMALL(기준일시_입력!$J$21:$J$39,EF$5),EA9&gt;SMALL(기준일시_입력!$N$21:$N$39,EF$5)),INDEX(기준일시_입력!$AJ$21:$AJ$39,EF$5*2-1),IF(AND(DZ9&gt;=SMALL(기준일시_입력!$J$21:$J$39,EF$5),DZ9&lt;SMALL(기준일시_입력!$N$21:$N$39,EF$5)),SMALL(기준일시_입력!$N$21:$N$39,EF$5)-DZ9,0)),0)</f>
        <v>0</v>
      </c>
      <c r="EG9" s="15">
        <f>IFERROR(IF(AND(DZ9&lt;SMALL(기준일시_입력!$J$21:$J$39,EG$5),EA9&gt;SMALL(기준일시_입력!$N$21:$N$39,EG$5)),INDEX(기준일시_입력!$AJ$21:$AJ$39,EG$5*2-1),IF(AND(DZ9&gt;=SMALL(기준일시_입력!$J$21:$J$39,EG$5),DZ9&lt;SMALL(기준일시_입력!$N$21:$N$39,EG$5)),SMALL(기준일시_입력!$N$21:$N$39,EG$5)-DZ9,0)),0)</f>
        <v>0</v>
      </c>
      <c r="EH9" s="15">
        <f>IFERROR(IF(AND(DZ9&lt;SMALL(기준일시_입력!$J$21:$J$39,EH$5),EA9&gt;SMALL(기준일시_입력!$N$21:$N$39,EH$5)),INDEX(기준일시_입력!$AJ$21:$AJ$39,EH$5*2-1),IF(AND(DZ9&gt;=SMALL(기준일시_입력!$J$21:$J$39,EH$5),DZ9&lt;SMALL(기준일시_입력!$N$21:$N$39,EH$5)),SMALL(기준일시_입력!$N$21:$N$39,EH$5)-DZ9,0)),0)</f>
        <v>0</v>
      </c>
      <c r="EI9" s="15">
        <f>IFERROR(IF(AND(DZ9&lt;SMALL(기준일시_입력!$J$21:$J$39,EI$5),EA9&gt;SMALL(기준일시_입력!$N$21:$N$39,EI$5)),INDEX(기준일시_입력!$AJ$21:$AJ$39,EI$5*2-1),IF(AND(DZ9&gt;=SMALL(기준일시_입력!$J$21:$J$39,EI$5),DZ9&lt;SMALL(기준일시_입력!$N$21:$N$39,EI$5)),SMALL(기준일시_입력!$N$21:$N$39,EI$5)-DZ9,0)),0)</f>
        <v>0</v>
      </c>
      <c r="EJ9" s="15">
        <f>IFERROR(IF(AND(DZ9&lt;SMALL(기준일시_입력!$J$21:$J$39,EJ$5),EA9&gt;SMALL(기준일시_입력!$N$21:$N$39,EJ$5)),INDEX(기준일시_입력!$AJ$21:$AJ$39,EJ$5*2-1),IF(AND(DZ9&gt;=SMALL(기준일시_입력!$J$21:$J$39,EJ$5),DZ9&lt;SMALL(기준일시_입력!$N$21:$N$39,EJ$5)),SMALL(기준일시_입력!$N$21:$N$39,EJ$5)-DZ9,0)),0)</f>
        <v>0</v>
      </c>
      <c r="EK9" s="15">
        <f>IFERROR(IF(AND(DZ9&lt;SMALL(기준일시_입력!$J$21:$J$39,EK$5),EA9&gt;SMALL(기준일시_입력!$N$21:$N$39,EK$5)),INDEX(기준일시_입력!$AJ$21:$AJ$39,EK$5*2-1),IF(AND(DZ9&gt;=SMALL(기준일시_입력!$J$21:$J$39,EK$5),DZ9&lt;SMALL(기준일시_입력!$N$21:$N$39,EK$5)),SMALL(기준일시_입력!$N$21:$N$39,EK$5)-DZ9,0)),0)</f>
        <v>0</v>
      </c>
      <c r="EL9" s="6"/>
      <c r="EM9" s="180" t="str">
        <f t="shared" si="165"/>
        <v>4일</v>
      </c>
      <c r="EN9" s="180"/>
      <c r="EO9" s="5" t="str">
        <f t="shared" si="166"/>
        <v>목</v>
      </c>
      <c r="EP9" s="67" t="str">
        <f t="shared" si="159"/>
        <v/>
      </c>
      <c r="EQ9" s="184"/>
      <c r="ER9" s="184"/>
      <c r="ES9" s="184"/>
      <c r="ET9" s="184"/>
      <c r="EU9" s="184"/>
      <c r="EV9" s="184"/>
      <c r="EW9" s="176"/>
      <c r="EX9" s="177"/>
      <c r="EY9" s="129" t="str">
        <f>IF($B9="","",IF(AND(EO$3&lt;&gt;"",$B9-기준일시_입력!$AO$7&lt;=0,EQ9="",ET9="",EW9=""),"X",IF(EW9="연차","☆",IF(EW9="월차","★",IF(EW9="병가","♨",IF(EW9="출장","◎",IF(EW9="교육","■",IF(AND(EW9="",EQ9&lt;=기준일시_입력!$J$15,ET9&gt;=기준일시_입력!$N$15),"○",IF(AND(EW9="",EQ9&lt;&gt;"",EQ9&gt;기준일시_입력!$J$15),"▼",IF(AND(EW9="",ET9&lt;&gt;"",ET9&lt;기준일시_입력!$N$15),"△",""))))))))))</f>
        <v/>
      </c>
      <c r="EZ9" s="15">
        <f>IFERROR(IF(OR(EQ9="",ET9=""),0,IF(AND(FB9&lt;기준일시_입력!$J$17,FC9&gt;기준일시_입력!$N$17),기준일시_입력!$N$17-기준일시_입력!$J$17,IF(AND(FB9&gt;=기준일시_입력!$J$17,FC9&gt;기준일시_입력!$N$17),기준일시_입력!$N$17-FB9,IF(FC9&lt;기준일시_입력!$J$17,0,IF(AND(FB9&lt;기준일시_입력!$J$17,FC9&lt;=기준일시_입력!$N$17),FC9-기준일시_입력!$J$17,IF(AND(FB9&gt;=기준일시_입력!$J$17,FC9&lt;=기준일시_입력!$N$17),FC9-FB9,0)))))),0)</f>
        <v>0</v>
      </c>
      <c r="FA9" s="15">
        <f t="shared" si="403"/>
        <v>0</v>
      </c>
      <c r="FB9" s="15">
        <f>IF(OR(EQ9="",ET9=""),0,IF(EQ9&lt;기준일시_입력!$J$15,기준일시_입력!$J$15,EQ9))</f>
        <v>0</v>
      </c>
      <c r="FC9" s="15">
        <f t="shared" si="168"/>
        <v>0</v>
      </c>
      <c r="FD9" s="15">
        <f>IFERROR(IF(AND(FB9&lt;SMALL(기준일시_입력!$J$21:$J$39,FD$5),FC9&gt;SMALL(기준일시_입력!$N$21:$N$39,FD$5)),INDEX(기준일시_입력!$AJ$21:$AJ$39,FD$5*2-1),IF(AND(FB9&gt;=SMALL(기준일시_입력!$J$21:$J$39,FD$5),FB9&lt;SMALL(기준일시_입력!$N$21:$N$39,FD$5)),SMALL(기준일시_입력!$N$21:$N$39,FD$5)-FB9,0)),0)</f>
        <v>0</v>
      </c>
      <c r="FE9" s="15">
        <f>IFERROR(IF(AND(FB9&lt;SMALL(기준일시_입력!$J$21:$J$39,FE$5),FC9&gt;SMALL(기준일시_입력!$N$21:$N$39,FE$5)),INDEX(기준일시_입력!$AJ$21:$AJ$39,FE$5*2-1),IF(AND(FB9&gt;=SMALL(기준일시_입력!$J$21:$J$39,FE$5),FB9&lt;SMALL(기준일시_입력!$N$21:$N$39,FE$5)),SMALL(기준일시_입력!$N$21:$N$39,FE$5)-FB9,0)),0)</f>
        <v>0</v>
      </c>
      <c r="FF9" s="15">
        <f>IFERROR(IF(AND(FB9&lt;SMALL(기준일시_입력!$J$21:$J$39,FF$5),FC9&gt;SMALL(기준일시_입력!$N$21:$N$39,FF$5)),INDEX(기준일시_입력!$AJ$21:$AJ$39,FF$5*2-1),IF(AND(FB9&gt;=SMALL(기준일시_입력!$J$21:$J$39,FF$5),FB9&lt;SMALL(기준일시_입력!$N$21:$N$39,FF$5)),SMALL(기준일시_입력!$N$21:$N$39,FF$5)-FB9,0)),0)</f>
        <v>0</v>
      </c>
      <c r="FG9" s="15">
        <f>IFERROR(IF(AND(FB9&lt;SMALL(기준일시_입력!$J$21:$J$39,FG$5),FC9&gt;SMALL(기준일시_입력!$N$21:$N$39,FG$5)),INDEX(기준일시_입력!$AJ$21:$AJ$39,FG$5*2-1),IF(AND(FB9&gt;=SMALL(기준일시_입력!$J$21:$J$39,FG$5),FB9&lt;SMALL(기준일시_입력!$N$21:$N$39,FG$5)),SMALL(기준일시_입력!$N$21:$N$39,FG$5)-FB9,0)),0)</f>
        <v>0</v>
      </c>
      <c r="FH9" s="15">
        <f>IFERROR(IF(AND(FB9&lt;SMALL(기준일시_입력!$J$21:$J$39,FH$5),FC9&gt;SMALL(기준일시_입력!$N$21:$N$39,FH$5)),INDEX(기준일시_입력!$AJ$21:$AJ$39,FH$5*2-1),IF(AND(FB9&gt;=SMALL(기준일시_입력!$J$21:$J$39,FH$5),FB9&lt;SMALL(기준일시_입력!$N$21:$N$39,FH$5)),SMALL(기준일시_입력!$N$21:$N$39,FH$5)-FB9,0)),0)</f>
        <v>0</v>
      </c>
      <c r="FI9" s="15">
        <f>IFERROR(IF(AND(FB9&lt;SMALL(기준일시_입력!$J$21:$J$39,FI$5),FC9&gt;SMALL(기준일시_입력!$N$21:$N$39,FI$5)),INDEX(기준일시_입력!$AJ$21:$AJ$39,FI$5*2-1),IF(AND(FB9&gt;=SMALL(기준일시_입력!$J$21:$J$39,FI$5),FB9&lt;SMALL(기준일시_입력!$N$21:$N$39,FI$5)),SMALL(기준일시_입력!$N$21:$N$39,FI$5)-FB9,0)),0)</f>
        <v>0</v>
      </c>
      <c r="FJ9" s="15">
        <f>IFERROR(IF(AND(FB9&lt;SMALL(기준일시_입력!$J$21:$J$39,FJ$5),FC9&gt;SMALL(기준일시_입력!$N$21:$N$39,FJ$5)),INDEX(기준일시_입력!$AJ$21:$AJ$39,FJ$5*2-1),IF(AND(FB9&gt;=SMALL(기준일시_입력!$J$21:$J$39,FJ$5),FB9&lt;SMALL(기준일시_입력!$N$21:$N$39,FJ$5)),SMALL(기준일시_입력!$N$21:$N$39,FJ$5)-FB9,0)),0)</f>
        <v>0</v>
      </c>
      <c r="FK9" s="15">
        <f>IFERROR(IF(AND(FB9&lt;SMALL(기준일시_입력!$J$21:$J$39,FK$5),FC9&gt;SMALL(기준일시_입력!$N$21:$N$39,FK$5)),INDEX(기준일시_입력!$AJ$21:$AJ$39,FK$5*2-1),IF(AND(FB9&gt;=SMALL(기준일시_입력!$J$21:$J$39,FK$5),FB9&lt;SMALL(기준일시_입력!$N$21:$N$39,FK$5)),SMALL(기준일시_입력!$N$21:$N$39,FK$5)-FB9,0)),0)</f>
        <v>0</v>
      </c>
      <c r="FL9" s="15">
        <f>IFERROR(IF(AND(FB9&lt;SMALL(기준일시_입력!$J$21:$J$39,FL$5),FC9&gt;SMALL(기준일시_입력!$N$21:$N$39,FL$5)),INDEX(기준일시_입력!$AJ$21:$AJ$39,FL$5*2-1),IF(AND(FB9&gt;=SMALL(기준일시_입력!$J$21:$J$39,FL$5),FB9&lt;SMALL(기준일시_입력!$N$21:$N$39,FL$5)),SMALL(기준일시_입력!$N$21:$N$39,FL$5)-FB9,0)),0)</f>
        <v>0</v>
      </c>
      <c r="FM9" s="15">
        <f>IFERROR(IF(AND(FB9&lt;SMALL(기준일시_입력!$J$21:$J$39,FM$5),FC9&gt;SMALL(기준일시_입력!$N$21:$N$39,FM$5)),INDEX(기준일시_입력!$AJ$21:$AJ$39,FM$5*2-1),IF(AND(FB9&gt;=SMALL(기준일시_입력!$J$21:$J$39,FM$5),FB9&lt;SMALL(기준일시_입력!$N$21:$N$39,FM$5)),SMALL(기준일시_입력!$N$21:$N$39,FM$5)-FB9,0)),0)</f>
        <v>0</v>
      </c>
      <c r="FN9" s="6"/>
      <c r="FO9" s="180" t="str">
        <f t="shared" si="169"/>
        <v>4일</v>
      </c>
      <c r="FP9" s="180"/>
      <c r="FQ9" s="124" t="str">
        <f t="shared" si="170"/>
        <v>목</v>
      </c>
      <c r="FR9" s="133" t="str">
        <f t="shared" si="171"/>
        <v/>
      </c>
      <c r="FS9" s="184"/>
      <c r="FT9" s="184"/>
      <c r="FU9" s="184"/>
      <c r="FV9" s="184"/>
      <c r="FW9" s="184"/>
      <c r="FX9" s="184"/>
      <c r="FY9" s="176"/>
      <c r="FZ9" s="177"/>
      <c r="GA9" s="129" t="str">
        <f>IF($B9="","",IF(AND(FQ$3&lt;&gt;"",$B9-기준일시_입력!$AO$7&lt;=0,FS9="",FV9="",FY9=""),"X",IF(FY9="연차","☆",IF(FY9="월차","★",IF(FY9="병가","♨",IF(FY9="출장","◎",IF(FY9="교육","■",IF(AND(FY9="",FS9&lt;=기준일시_입력!$J$15,FV9&gt;=기준일시_입력!$N$15),"○",IF(AND(FY9="",FS9&lt;&gt;"",FS9&gt;기준일시_입력!$J$15),"▼",IF(AND(FY9="",FV9&lt;&gt;"",FV9&lt;기준일시_입력!$N$15),"△",""))))))))))</f>
        <v/>
      </c>
      <c r="GB9" s="128">
        <f>IFERROR(IF(OR(FS9="",FV9=""),0,IF(AND(GD9&lt;기준일시_입력!$J$17,GE9&gt;기준일시_입력!$N$17),기준일시_입력!$N$17-기준일시_입력!$J$17,IF(AND(GD9&gt;=기준일시_입력!$J$17,GE9&gt;기준일시_입력!$N$17),기준일시_입력!$N$17-GD9,IF(GE9&lt;기준일시_입력!$J$17,0,IF(AND(GD9&lt;기준일시_입력!$J$17,GE9&lt;=기준일시_입력!$N$17),GE9-기준일시_입력!$J$17,IF(AND(GD9&gt;=기준일시_입력!$J$17,GE9&lt;=기준일시_입력!$N$17),GE9-GD9,0)))))),0)</f>
        <v>0</v>
      </c>
      <c r="GC9" s="128">
        <f t="shared" si="172"/>
        <v>0</v>
      </c>
      <c r="GD9" s="128">
        <f>IF(OR(FS9="",FV9=""),0,IF(FS9&lt;기준일시_입력!$J$15,기준일시_입력!$J$15,FS9))</f>
        <v>0</v>
      </c>
      <c r="GE9" s="128">
        <f t="shared" si="173"/>
        <v>0</v>
      </c>
      <c r="GF9" s="128">
        <f>IFERROR(IF(AND(GD9&lt;SMALL(기준일시_입력!$J$21:$J$39,GF$5),GE9&gt;SMALL(기준일시_입력!$N$21:$N$39,GF$5)),INDEX(기준일시_입력!$AJ$21:$AJ$39,GF$5*2-1),IF(AND(GD9&gt;=SMALL(기준일시_입력!$J$21:$J$39,GF$5),GD9&lt;SMALL(기준일시_입력!$N$21:$N$39,GF$5)),SMALL(기준일시_입력!$N$21:$N$39,GF$5)-GD9,0)),0)</f>
        <v>0</v>
      </c>
      <c r="GG9" s="128">
        <f>IFERROR(IF(AND(GD9&lt;SMALL(기준일시_입력!$J$21:$J$39,GG$5),GE9&gt;SMALL(기준일시_입력!$N$21:$N$39,GG$5)),INDEX(기준일시_입력!$AJ$21:$AJ$39,GG$5*2-1),IF(AND(GD9&gt;=SMALL(기준일시_입력!$J$21:$J$39,GG$5),GD9&lt;SMALL(기준일시_입력!$N$21:$N$39,GG$5)),SMALL(기준일시_입력!$N$21:$N$39,GG$5)-GD9,0)),0)</f>
        <v>0</v>
      </c>
      <c r="GH9" s="128">
        <f>IFERROR(IF(AND(GD9&lt;SMALL(기준일시_입력!$J$21:$J$39,GH$5),GE9&gt;SMALL(기준일시_입력!$N$21:$N$39,GH$5)),INDEX(기준일시_입력!$AJ$21:$AJ$39,GH$5*2-1),IF(AND(GD9&gt;=SMALL(기준일시_입력!$J$21:$J$39,GH$5),GD9&lt;SMALL(기준일시_입력!$N$21:$N$39,GH$5)),SMALL(기준일시_입력!$N$21:$N$39,GH$5)-GD9,0)),0)</f>
        <v>0</v>
      </c>
      <c r="GI9" s="128">
        <f>IFERROR(IF(AND(GD9&lt;SMALL(기준일시_입력!$J$21:$J$39,GI$5),GE9&gt;SMALL(기준일시_입력!$N$21:$N$39,GI$5)),INDEX(기준일시_입력!$AJ$21:$AJ$39,GI$5*2-1),IF(AND(GD9&gt;=SMALL(기준일시_입력!$J$21:$J$39,GI$5),GD9&lt;SMALL(기준일시_입력!$N$21:$N$39,GI$5)),SMALL(기준일시_입력!$N$21:$N$39,GI$5)-GD9,0)),0)</f>
        <v>0</v>
      </c>
      <c r="GJ9" s="128">
        <f>IFERROR(IF(AND(GD9&lt;SMALL(기준일시_입력!$J$21:$J$39,GJ$5),GE9&gt;SMALL(기준일시_입력!$N$21:$N$39,GJ$5)),INDEX(기준일시_입력!$AJ$21:$AJ$39,GJ$5*2-1),IF(AND(GD9&gt;=SMALL(기준일시_입력!$J$21:$J$39,GJ$5),GD9&lt;SMALL(기준일시_입력!$N$21:$N$39,GJ$5)),SMALL(기준일시_입력!$N$21:$N$39,GJ$5)-GD9,0)),0)</f>
        <v>0</v>
      </c>
      <c r="GK9" s="128">
        <f>IFERROR(IF(AND(GD9&lt;SMALL(기준일시_입력!$J$21:$J$39,GK$5),GE9&gt;SMALL(기준일시_입력!$N$21:$N$39,GK$5)),INDEX(기준일시_입력!$AJ$21:$AJ$39,GK$5*2-1),IF(AND(GD9&gt;=SMALL(기준일시_입력!$J$21:$J$39,GK$5),GD9&lt;SMALL(기준일시_입력!$N$21:$N$39,GK$5)),SMALL(기준일시_입력!$N$21:$N$39,GK$5)-GD9,0)),0)</f>
        <v>0</v>
      </c>
      <c r="GL9" s="128">
        <f>IFERROR(IF(AND(GD9&lt;SMALL(기준일시_입력!$J$21:$J$39,GL$5),GE9&gt;SMALL(기준일시_입력!$N$21:$N$39,GL$5)),INDEX(기준일시_입력!$AJ$21:$AJ$39,GL$5*2-1),IF(AND(GD9&gt;=SMALL(기준일시_입력!$J$21:$J$39,GL$5),GD9&lt;SMALL(기준일시_입력!$N$21:$N$39,GL$5)),SMALL(기준일시_입력!$N$21:$N$39,GL$5)-GD9,0)),0)</f>
        <v>0</v>
      </c>
      <c r="GM9" s="128">
        <f>IFERROR(IF(AND(GD9&lt;SMALL(기준일시_입력!$J$21:$J$39,GM$5),GE9&gt;SMALL(기준일시_입력!$N$21:$N$39,GM$5)),INDEX(기준일시_입력!$AJ$21:$AJ$39,GM$5*2-1),IF(AND(GD9&gt;=SMALL(기준일시_입력!$J$21:$J$39,GM$5),GD9&lt;SMALL(기준일시_입력!$N$21:$N$39,GM$5)),SMALL(기준일시_입력!$N$21:$N$39,GM$5)-GD9,0)),0)</f>
        <v>0</v>
      </c>
      <c r="GN9" s="128">
        <f>IFERROR(IF(AND(GD9&lt;SMALL(기준일시_입력!$J$21:$J$39,GN$5),GE9&gt;SMALL(기준일시_입력!$N$21:$N$39,GN$5)),INDEX(기준일시_입력!$AJ$21:$AJ$39,GN$5*2-1),IF(AND(GD9&gt;=SMALL(기준일시_입력!$J$21:$J$39,GN$5),GD9&lt;SMALL(기준일시_입력!$N$21:$N$39,GN$5)),SMALL(기준일시_입력!$N$21:$N$39,GN$5)-GD9,0)),0)</f>
        <v>0</v>
      </c>
      <c r="GO9" s="128">
        <f>IFERROR(IF(AND(GD9&lt;SMALL(기준일시_입력!$J$21:$J$39,GO$5),GE9&gt;SMALL(기준일시_입력!$N$21:$N$39,GO$5)),INDEX(기준일시_입력!$AJ$21:$AJ$39,GO$5*2-1),IF(AND(GD9&gt;=SMALL(기준일시_입력!$J$21:$J$39,GO$5),GD9&lt;SMALL(기준일시_입력!$N$21:$N$39,GO$5)),SMALL(기준일시_입력!$N$21:$N$39,GO$5)-GD9,0)),0)</f>
        <v>0</v>
      </c>
      <c r="GP9" s="125"/>
      <c r="GQ9" s="180" t="str">
        <f t="shared" si="174"/>
        <v>4일</v>
      </c>
      <c r="GR9" s="180"/>
      <c r="GS9" s="124" t="str">
        <f t="shared" si="175"/>
        <v>목</v>
      </c>
      <c r="GT9" s="133" t="str">
        <f t="shared" si="171"/>
        <v/>
      </c>
      <c r="GU9" s="184"/>
      <c r="GV9" s="184"/>
      <c r="GW9" s="184"/>
      <c r="GX9" s="184"/>
      <c r="GY9" s="184"/>
      <c r="GZ9" s="184"/>
      <c r="HA9" s="176"/>
      <c r="HB9" s="177"/>
      <c r="HC9" s="129" t="str">
        <f>IF($B9="","",IF(AND(GS$3&lt;&gt;"",$B9-기준일시_입력!$AO$7&lt;=0,GU9="",GX9="",HA9=""),"X",IF(HA9="연차","☆",IF(HA9="월차","★",IF(HA9="병가","♨",IF(HA9="출장","◎",IF(HA9="교육","■",IF(AND(HA9="",GU9&lt;=기준일시_입력!$J$15,GX9&gt;=기준일시_입력!$N$15),"○",IF(AND(HA9="",GU9&lt;&gt;"",GU9&gt;기준일시_입력!$J$15),"▼",IF(AND(HA9="",GX9&lt;&gt;"",GX9&lt;기준일시_입력!$N$15),"△",""))))))))))</f>
        <v/>
      </c>
      <c r="HD9" s="128">
        <f>IFERROR(IF(OR(GU9="",GX9=""),0,IF(AND(HF9&lt;기준일시_입력!$J$17,HG9&gt;기준일시_입력!$N$17),기준일시_입력!$N$17-기준일시_입력!$J$17,IF(AND(HF9&gt;=기준일시_입력!$J$17,HG9&gt;기준일시_입력!$N$17),기준일시_입력!$N$17-HF9,IF(HG9&lt;기준일시_입력!$J$17,0,IF(AND(HF9&lt;기준일시_입력!$J$17,HG9&lt;=기준일시_입력!$N$17),HG9-기준일시_입력!$J$17,IF(AND(HF9&gt;=기준일시_입력!$J$17,HG9&lt;=기준일시_입력!$N$17),HG9-HF9,0)))))),0)</f>
        <v>0</v>
      </c>
      <c r="HE9" s="128">
        <f t="shared" si="177"/>
        <v>0</v>
      </c>
      <c r="HF9" s="128">
        <f>IF(OR(GU9="",GX9=""),0,IF(GU9&lt;기준일시_입력!$J$15,기준일시_입력!$J$15,GU9))</f>
        <v>0</v>
      </c>
      <c r="HG9" s="128">
        <f t="shared" si="178"/>
        <v>0</v>
      </c>
      <c r="HH9" s="128">
        <f>IFERROR(IF(AND(HF9&lt;SMALL(기준일시_입력!$J$21:$J$39,HH$5),HG9&gt;SMALL(기준일시_입력!$N$21:$N$39,HH$5)),INDEX(기준일시_입력!$AJ$21:$AJ$39,HH$5*2-1),IF(AND(HF9&gt;=SMALL(기준일시_입력!$J$21:$J$39,HH$5),HF9&lt;SMALL(기준일시_입력!$N$21:$N$39,HH$5)),SMALL(기준일시_입력!$N$21:$N$39,HH$5)-HF9,0)),0)</f>
        <v>0</v>
      </c>
      <c r="HI9" s="128">
        <f>IFERROR(IF(AND(HF9&lt;SMALL(기준일시_입력!$J$21:$J$39,HI$5),HG9&gt;SMALL(기준일시_입력!$N$21:$N$39,HI$5)),INDEX(기준일시_입력!$AJ$21:$AJ$39,HI$5*2-1),IF(AND(HF9&gt;=SMALL(기준일시_입력!$J$21:$J$39,HI$5),HF9&lt;SMALL(기준일시_입력!$N$21:$N$39,HI$5)),SMALL(기준일시_입력!$N$21:$N$39,HI$5)-HF9,0)),0)</f>
        <v>0</v>
      </c>
      <c r="HJ9" s="128">
        <f>IFERROR(IF(AND(HF9&lt;SMALL(기준일시_입력!$J$21:$J$39,HJ$5),HG9&gt;SMALL(기준일시_입력!$N$21:$N$39,HJ$5)),INDEX(기준일시_입력!$AJ$21:$AJ$39,HJ$5*2-1),IF(AND(HF9&gt;=SMALL(기준일시_입력!$J$21:$J$39,HJ$5),HF9&lt;SMALL(기준일시_입력!$N$21:$N$39,HJ$5)),SMALL(기준일시_입력!$N$21:$N$39,HJ$5)-HF9,0)),0)</f>
        <v>0</v>
      </c>
      <c r="HK9" s="128">
        <f>IFERROR(IF(AND(HF9&lt;SMALL(기준일시_입력!$J$21:$J$39,HK$5),HG9&gt;SMALL(기준일시_입력!$N$21:$N$39,HK$5)),INDEX(기준일시_입력!$AJ$21:$AJ$39,HK$5*2-1),IF(AND(HF9&gt;=SMALL(기준일시_입력!$J$21:$J$39,HK$5),HF9&lt;SMALL(기준일시_입력!$N$21:$N$39,HK$5)),SMALL(기준일시_입력!$N$21:$N$39,HK$5)-HF9,0)),0)</f>
        <v>0</v>
      </c>
      <c r="HL9" s="128">
        <f>IFERROR(IF(AND(HF9&lt;SMALL(기준일시_입력!$J$21:$J$39,HL$5),HG9&gt;SMALL(기준일시_입력!$N$21:$N$39,HL$5)),INDEX(기준일시_입력!$AJ$21:$AJ$39,HL$5*2-1),IF(AND(HF9&gt;=SMALL(기준일시_입력!$J$21:$J$39,HL$5),HF9&lt;SMALL(기준일시_입력!$N$21:$N$39,HL$5)),SMALL(기준일시_입력!$N$21:$N$39,HL$5)-HF9,0)),0)</f>
        <v>0</v>
      </c>
      <c r="HM9" s="128">
        <f>IFERROR(IF(AND(HF9&lt;SMALL(기준일시_입력!$J$21:$J$39,HM$5),HG9&gt;SMALL(기준일시_입력!$N$21:$N$39,HM$5)),INDEX(기준일시_입력!$AJ$21:$AJ$39,HM$5*2-1),IF(AND(HF9&gt;=SMALL(기준일시_입력!$J$21:$J$39,HM$5),HF9&lt;SMALL(기준일시_입력!$N$21:$N$39,HM$5)),SMALL(기준일시_입력!$N$21:$N$39,HM$5)-HF9,0)),0)</f>
        <v>0</v>
      </c>
      <c r="HN9" s="128">
        <f>IFERROR(IF(AND(HF9&lt;SMALL(기준일시_입력!$J$21:$J$39,HN$5),HG9&gt;SMALL(기준일시_입력!$N$21:$N$39,HN$5)),INDEX(기준일시_입력!$AJ$21:$AJ$39,HN$5*2-1),IF(AND(HF9&gt;=SMALL(기준일시_입력!$J$21:$J$39,HN$5),HF9&lt;SMALL(기준일시_입력!$N$21:$N$39,HN$5)),SMALL(기준일시_입력!$N$21:$N$39,HN$5)-HF9,0)),0)</f>
        <v>0</v>
      </c>
      <c r="HO9" s="128">
        <f>IFERROR(IF(AND(HF9&lt;SMALL(기준일시_입력!$J$21:$J$39,HO$5),HG9&gt;SMALL(기준일시_입력!$N$21:$N$39,HO$5)),INDEX(기준일시_입력!$AJ$21:$AJ$39,HO$5*2-1),IF(AND(HF9&gt;=SMALL(기준일시_입력!$J$21:$J$39,HO$5),HF9&lt;SMALL(기준일시_입력!$N$21:$N$39,HO$5)),SMALL(기준일시_입력!$N$21:$N$39,HO$5)-HF9,0)),0)</f>
        <v>0</v>
      </c>
      <c r="HP9" s="128">
        <f>IFERROR(IF(AND(HF9&lt;SMALL(기준일시_입력!$J$21:$J$39,HP$5),HG9&gt;SMALL(기준일시_입력!$N$21:$N$39,HP$5)),INDEX(기준일시_입력!$AJ$21:$AJ$39,HP$5*2-1),IF(AND(HF9&gt;=SMALL(기준일시_입력!$J$21:$J$39,HP$5),HF9&lt;SMALL(기준일시_입력!$N$21:$N$39,HP$5)),SMALL(기준일시_입력!$N$21:$N$39,HP$5)-HF9,0)),0)</f>
        <v>0</v>
      </c>
      <c r="HQ9" s="128">
        <f>IFERROR(IF(AND(HF9&lt;SMALL(기준일시_입력!$J$21:$J$39,HQ$5),HG9&gt;SMALL(기준일시_입력!$N$21:$N$39,HQ$5)),INDEX(기준일시_입력!$AJ$21:$AJ$39,HQ$5*2-1),IF(AND(HF9&gt;=SMALL(기준일시_입력!$J$21:$J$39,HQ$5),HF9&lt;SMALL(기준일시_입력!$N$21:$N$39,HQ$5)),SMALL(기준일시_입력!$N$21:$N$39,HQ$5)-HF9,0)),0)</f>
        <v>0</v>
      </c>
      <c r="HR9" s="125"/>
      <c r="HS9" s="180" t="str">
        <f t="shared" si="179"/>
        <v>4일</v>
      </c>
      <c r="HT9" s="180"/>
      <c r="HU9" s="124" t="str">
        <f t="shared" si="180"/>
        <v>목</v>
      </c>
      <c r="HV9" s="133" t="str">
        <f t="shared" si="171"/>
        <v/>
      </c>
      <c r="HW9" s="184"/>
      <c r="HX9" s="184"/>
      <c r="HY9" s="184"/>
      <c r="HZ9" s="184"/>
      <c r="IA9" s="184"/>
      <c r="IB9" s="184"/>
      <c r="IC9" s="176"/>
      <c r="ID9" s="177"/>
      <c r="IE9" s="129" t="str">
        <f>IF($B9="","",IF(AND(HU$3&lt;&gt;"",$B9-기준일시_입력!$AO$7&lt;=0,HW9="",HZ9="",IC9=""),"X",IF(IC9="연차","☆",IF(IC9="월차","★",IF(IC9="병가","♨",IF(IC9="출장","◎",IF(IC9="교육","■",IF(AND(IC9="",HW9&lt;=기준일시_입력!$J$15,HZ9&gt;=기준일시_입력!$N$15),"○",IF(AND(IC9="",HW9&lt;&gt;"",HW9&gt;기준일시_입력!$J$15),"▼",IF(AND(IC9="",HZ9&lt;&gt;"",HZ9&lt;기준일시_입력!$N$15),"△",""))))))))))</f>
        <v/>
      </c>
      <c r="IF9" s="128">
        <f>IFERROR(IF(OR(HW9="",HZ9=""),0,IF(AND(IH9&lt;기준일시_입력!$J$17,II9&gt;기준일시_입력!$N$17),기준일시_입력!$N$17-기준일시_입력!$J$17,IF(AND(IH9&gt;=기준일시_입력!$J$17,II9&gt;기준일시_입력!$N$17),기준일시_입력!$N$17-IH9,IF(II9&lt;기준일시_입력!$J$17,0,IF(AND(IH9&lt;기준일시_입력!$J$17,II9&lt;=기준일시_입력!$N$17),II9-기준일시_입력!$J$17,IF(AND(IH9&gt;=기준일시_입력!$J$17,II9&lt;=기준일시_입력!$N$17),II9-IH9,0)))))),0)</f>
        <v>0</v>
      </c>
      <c r="IG9" s="128">
        <f t="shared" si="182"/>
        <v>0</v>
      </c>
      <c r="IH9" s="128">
        <f>IF(OR(HW9="",HZ9=""),0,IF(HW9&lt;기준일시_입력!$J$15,기준일시_입력!$J$15,HW9))</f>
        <v>0</v>
      </c>
      <c r="II9" s="128">
        <f t="shared" si="183"/>
        <v>0</v>
      </c>
      <c r="IJ9" s="128">
        <f>IFERROR(IF(AND(IH9&lt;SMALL(기준일시_입력!$J$21:$J$39,IJ$5),II9&gt;SMALL(기준일시_입력!$N$21:$N$39,IJ$5)),INDEX(기준일시_입력!$AJ$21:$AJ$39,IJ$5*2-1),IF(AND(IH9&gt;=SMALL(기준일시_입력!$J$21:$J$39,IJ$5),IH9&lt;SMALL(기준일시_입력!$N$21:$N$39,IJ$5)),SMALL(기준일시_입력!$N$21:$N$39,IJ$5)-IH9,0)),0)</f>
        <v>0</v>
      </c>
      <c r="IK9" s="128">
        <f>IFERROR(IF(AND(IH9&lt;SMALL(기준일시_입력!$J$21:$J$39,IK$5),II9&gt;SMALL(기준일시_입력!$N$21:$N$39,IK$5)),INDEX(기준일시_입력!$AJ$21:$AJ$39,IK$5*2-1),IF(AND(IH9&gt;=SMALL(기준일시_입력!$J$21:$J$39,IK$5),IH9&lt;SMALL(기준일시_입력!$N$21:$N$39,IK$5)),SMALL(기준일시_입력!$N$21:$N$39,IK$5)-IH9,0)),0)</f>
        <v>0</v>
      </c>
      <c r="IL9" s="128">
        <f>IFERROR(IF(AND(IH9&lt;SMALL(기준일시_입력!$J$21:$J$39,IL$5),II9&gt;SMALL(기준일시_입력!$N$21:$N$39,IL$5)),INDEX(기준일시_입력!$AJ$21:$AJ$39,IL$5*2-1),IF(AND(IH9&gt;=SMALL(기준일시_입력!$J$21:$J$39,IL$5),IH9&lt;SMALL(기준일시_입력!$N$21:$N$39,IL$5)),SMALL(기준일시_입력!$N$21:$N$39,IL$5)-IH9,0)),0)</f>
        <v>0</v>
      </c>
      <c r="IM9" s="128">
        <f>IFERROR(IF(AND(IH9&lt;SMALL(기준일시_입력!$J$21:$J$39,IM$5),II9&gt;SMALL(기준일시_입력!$N$21:$N$39,IM$5)),INDEX(기준일시_입력!$AJ$21:$AJ$39,IM$5*2-1),IF(AND(IH9&gt;=SMALL(기준일시_입력!$J$21:$J$39,IM$5),IH9&lt;SMALL(기준일시_입력!$N$21:$N$39,IM$5)),SMALL(기준일시_입력!$N$21:$N$39,IM$5)-IH9,0)),0)</f>
        <v>0</v>
      </c>
      <c r="IN9" s="128">
        <f>IFERROR(IF(AND(IH9&lt;SMALL(기준일시_입력!$J$21:$J$39,IN$5),II9&gt;SMALL(기준일시_입력!$N$21:$N$39,IN$5)),INDEX(기준일시_입력!$AJ$21:$AJ$39,IN$5*2-1),IF(AND(IH9&gt;=SMALL(기준일시_입력!$J$21:$J$39,IN$5),IH9&lt;SMALL(기준일시_입력!$N$21:$N$39,IN$5)),SMALL(기준일시_입력!$N$21:$N$39,IN$5)-IH9,0)),0)</f>
        <v>0</v>
      </c>
      <c r="IO9" s="128">
        <f>IFERROR(IF(AND(IH9&lt;SMALL(기준일시_입력!$J$21:$J$39,IO$5),II9&gt;SMALL(기준일시_입력!$N$21:$N$39,IO$5)),INDEX(기준일시_입력!$AJ$21:$AJ$39,IO$5*2-1),IF(AND(IH9&gt;=SMALL(기준일시_입력!$J$21:$J$39,IO$5),IH9&lt;SMALL(기준일시_입력!$N$21:$N$39,IO$5)),SMALL(기준일시_입력!$N$21:$N$39,IO$5)-IH9,0)),0)</f>
        <v>0</v>
      </c>
      <c r="IP9" s="128">
        <f>IFERROR(IF(AND(IH9&lt;SMALL(기준일시_입력!$J$21:$J$39,IP$5),II9&gt;SMALL(기준일시_입력!$N$21:$N$39,IP$5)),INDEX(기준일시_입력!$AJ$21:$AJ$39,IP$5*2-1),IF(AND(IH9&gt;=SMALL(기준일시_입력!$J$21:$J$39,IP$5),IH9&lt;SMALL(기준일시_입력!$N$21:$N$39,IP$5)),SMALL(기준일시_입력!$N$21:$N$39,IP$5)-IH9,0)),0)</f>
        <v>0</v>
      </c>
      <c r="IQ9" s="128">
        <f>IFERROR(IF(AND(IH9&lt;SMALL(기준일시_입력!$J$21:$J$39,IQ$5),II9&gt;SMALL(기준일시_입력!$N$21:$N$39,IQ$5)),INDEX(기준일시_입력!$AJ$21:$AJ$39,IQ$5*2-1),IF(AND(IH9&gt;=SMALL(기준일시_입력!$J$21:$J$39,IQ$5),IH9&lt;SMALL(기준일시_입력!$N$21:$N$39,IQ$5)),SMALL(기준일시_입력!$N$21:$N$39,IQ$5)-IH9,0)),0)</f>
        <v>0</v>
      </c>
      <c r="IR9" s="128">
        <f>IFERROR(IF(AND(IH9&lt;SMALL(기준일시_입력!$J$21:$J$39,IR$5),II9&gt;SMALL(기준일시_입력!$N$21:$N$39,IR$5)),INDEX(기준일시_입력!$AJ$21:$AJ$39,IR$5*2-1),IF(AND(IH9&gt;=SMALL(기준일시_입력!$J$21:$J$39,IR$5),IH9&lt;SMALL(기준일시_입력!$N$21:$N$39,IR$5)),SMALL(기준일시_입력!$N$21:$N$39,IR$5)-IH9,0)),0)</f>
        <v>0</v>
      </c>
      <c r="IS9" s="128">
        <f>IFERROR(IF(AND(IH9&lt;SMALL(기준일시_입력!$J$21:$J$39,IS$5),II9&gt;SMALL(기준일시_입력!$N$21:$N$39,IS$5)),INDEX(기준일시_입력!$AJ$21:$AJ$39,IS$5*2-1),IF(AND(IH9&gt;=SMALL(기준일시_입력!$J$21:$J$39,IS$5),IH9&lt;SMALL(기준일시_입력!$N$21:$N$39,IS$5)),SMALL(기준일시_입력!$N$21:$N$39,IS$5)-IH9,0)),0)</f>
        <v>0</v>
      </c>
      <c r="IT9" s="125"/>
      <c r="IU9" s="180" t="str">
        <f t="shared" si="184"/>
        <v>4일</v>
      </c>
      <c r="IV9" s="180"/>
      <c r="IW9" s="124" t="str">
        <f t="shared" si="185"/>
        <v>목</v>
      </c>
      <c r="IX9" s="133" t="str">
        <f t="shared" si="186"/>
        <v/>
      </c>
      <c r="IY9" s="184"/>
      <c r="IZ9" s="184"/>
      <c r="JA9" s="184"/>
      <c r="JB9" s="184"/>
      <c r="JC9" s="184"/>
      <c r="JD9" s="184"/>
      <c r="JE9" s="176"/>
      <c r="JF9" s="177"/>
      <c r="JG9" s="129" t="str">
        <f>IF($B9="","",IF(AND(IW$3&lt;&gt;"",$B9-기준일시_입력!$AO$7&lt;=0,IY9="",JB9="",JE9=""),"X",IF(JE9="연차","☆",IF(JE9="월차","★",IF(JE9="병가","♨",IF(JE9="출장","◎",IF(JE9="교육","■",IF(AND(JE9="",IY9&lt;=기준일시_입력!$J$15,JB9&gt;=기준일시_입력!$N$15),"○",IF(AND(JE9="",IY9&lt;&gt;"",IY9&gt;기준일시_입력!$J$15),"▼",IF(AND(JE9="",JB9&lt;&gt;"",JB9&lt;기준일시_입력!$N$15),"△",""))))))))))</f>
        <v/>
      </c>
      <c r="JH9" s="128">
        <f>IFERROR(IF(OR(IY9="",JB9=""),0,IF(AND(JJ9&lt;기준일시_입력!$J$17,JK9&gt;기준일시_입력!$N$17),기준일시_입력!$N$17-기준일시_입력!$J$17,IF(AND(JJ9&gt;=기준일시_입력!$J$17,JK9&gt;기준일시_입력!$N$17),기준일시_입력!$N$17-JJ9,IF(JK9&lt;기준일시_입력!$J$17,0,IF(AND(JJ9&lt;기준일시_입력!$J$17,JK9&lt;=기준일시_입력!$N$17),JK9-기준일시_입력!$J$17,IF(AND(JJ9&gt;=기준일시_입력!$J$17,JK9&lt;=기준일시_입력!$N$17),JK9-JJ9,0)))))),0)</f>
        <v>0</v>
      </c>
      <c r="JI9" s="128">
        <f t="shared" si="187"/>
        <v>0</v>
      </c>
      <c r="JJ9" s="128">
        <f>IF(OR(IY9="",JB9=""),0,IF(IY9&lt;기준일시_입력!$J$15,기준일시_입력!$J$15,IY9))</f>
        <v>0</v>
      </c>
      <c r="JK9" s="128">
        <f t="shared" si="188"/>
        <v>0</v>
      </c>
      <c r="JL9" s="128">
        <f>IFERROR(IF(AND(JJ9&lt;SMALL(기준일시_입력!$J$21:$J$39,JL$5),JK9&gt;SMALL(기준일시_입력!$N$21:$N$39,JL$5)),INDEX(기준일시_입력!$AJ$21:$AJ$39,JL$5*2-1),IF(AND(JJ9&gt;=SMALL(기준일시_입력!$J$21:$J$39,JL$5),JJ9&lt;SMALL(기준일시_입력!$N$21:$N$39,JL$5)),SMALL(기준일시_입력!$N$21:$N$39,JL$5)-JJ9,0)),0)</f>
        <v>0</v>
      </c>
      <c r="JM9" s="128">
        <f>IFERROR(IF(AND(JJ9&lt;SMALL(기준일시_입력!$J$21:$J$39,JM$5),JK9&gt;SMALL(기준일시_입력!$N$21:$N$39,JM$5)),INDEX(기준일시_입력!$AJ$21:$AJ$39,JM$5*2-1),IF(AND(JJ9&gt;=SMALL(기준일시_입력!$J$21:$J$39,JM$5),JJ9&lt;SMALL(기준일시_입력!$N$21:$N$39,JM$5)),SMALL(기준일시_입력!$N$21:$N$39,JM$5)-JJ9,0)),0)</f>
        <v>0</v>
      </c>
      <c r="JN9" s="128">
        <f>IFERROR(IF(AND(JJ9&lt;SMALL(기준일시_입력!$J$21:$J$39,JN$5),JK9&gt;SMALL(기준일시_입력!$N$21:$N$39,JN$5)),INDEX(기준일시_입력!$AJ$21:$AJ$39,JN$5*2-1),IF(AND(JJ9&gt;=SMALL(기준일시_입력!$J$21:$J$39,JN$5),JJ9&lt;SMALL(기준일시_입력!$N$21:$N$39,JN$5)),SMALL(기준일시_입력!$N$21:$N$39,JN$5)-JJ9,0)),0)</f>
        <v>0</v>
      </c>
      <c r="JO9" s="128">
        <f>IFERROR(IF(AND(JJ9&lt;SMALL(기준일시_입력!$J$21:$J$39,JO$5),JK9&gt;SMALL(기준일시_입력!$N$21:$N$39,JO$5)),INDEX(기준일시_입력!$AJ$21:$AJ$39,JO$5*2-1),IF(AND(JJ9&gt;=SMALL(기준일시_입력!$J$21:$J$39,JO$5),JJ9&lt;SMALL(기준일시_입력!$N$21:$N$39,JO$5)),SMALL(기준일시_입력!$N$21:$N$39,JO$5)-JJ9,0)),0)</f>
        <v>0</v>
      </c>
      <c r="JP9" s="128">
        <f>IFERROR(IF(AND(JJ9&lt;SMALL(기준일시_입력!$J$21:$J$39,JP$5),JK9&gt;SMALL(기준일시_입력!$N$21:$N$39,JP$5)),INDEX(기준일시_입력!$AJ$21:$AJ$39,JP$5*2-1),IF(AND(JJ9&gt;=SMALL(기준일시_입력!$J$21:$J$39,JP$5),JJ9&lt;SMALL(기준일시_입력!$N$21:$N$39,JP$5)),SMALL(기준일시_입력!$N$21:$N$39,JP$5)-JJ9,0)),0)</f>
        <v>0</v>
      </c>
      <c r="JQ9" s="128">
        <f>IFERROR(IF(AND(JJ9&lt;SMALL(기준일시_입력!$J$21:$J$39,JQ$5),JK9&gt;SMALL(기준일시_입력!$N$21:$N$39,JQ$5)),INDEX(기준일시_입력!$AJ$21:$AJ$39,JQ$5*2-1),IF(AND(JJ9&gt;=SMALL(기준일시_입력!$J$21:$J$39,JQ$5),JJ9&lt;SMALL(기준일시_입력!$N$21:$N$39,JQ$5)),SMALL(기준일시_입력!$N$21:$N$39,JQ$5)-JJ9,0)),0)</f>
        <v>0</v>
      </c>
      <c r="JR9" s="128">
        <f>IFERROR(IF(AND(JJ9&lt;SMALL(기준일시_입력!$J$21:$J$39,JR$5),JK9&gt;SMALL(기준일시_입력!$N$21:$N$39,JR$5)),INDEX(기준일시_입력!$AJ$21:$AJ$39,JR$5*2-1),IF(AND(JJ9&gt;=SMALL(기준일시_입력!$J$21:$J$39,JR$5),JJ9&lt;SMALL(기준일시_입력!$N$21:$N$39,JR$5)),SMALL(기준일시_입력!$N$21:$N$39,JR$5)-JJ9,0)),0)</f>
        <v>0</v>
      </c>
      <c r="JS9" s="128">
        <f>IFERROR(IF(AND(JJ9&lt;SMALL(기준일시_입력!$J$21:$J$39,JS$5),JK9&gt;SMALL(기준일시_입력!$N$21:$N$39,JS$5)),INDEX(기준일시_입력!$AJ$21:$AJ$39,JS$5*2-1),IF(AND(JJ9&gt;=SMALL(기준일시_입력!$J$21:$J$39,JS$5),JJ9&lt;SMALL(기준일시_입력!$N$21:$N$39,JS$5)),SMALL(기준일시_입력!$N$21:$N$39,JS$5)-JJ9,0)),0)</f>
        <v>0</v>
      </c>
      <c r="JT9" s="128">
        <f>IFERROR(IF(AND(JJ9&lt;SMALL(기준일시_입력!$J$21:$J$39,JT$5),JK9&gt;SMALL(기준일시_입력!$N$21:$N$39,JT$5)),INDEX(기준일시_입력!$AJ$21:$AJ$39,JT$5*2-1),IF(AND(JJ9&gt;=SMALL(기준일시_입력!$J$21:$J$39,JT$5),JJ9&lt;SMALL(기준일시_입력!$N$21:$N$39,JT$5)),SMALL(기준일시_입력!$N$21:$N$39,JT$5)-JJ9,0)),0)</f>
        <v>0</v>
      </c>
      <c r="JU9" s="128">
        <f>IFERROR(IF(AND(JJ9&lt;SMALL(기준일시_입력!$J$21:$J$39,JU$5),JK9&gt;SMALL(기준일시_입력!$N$21:$N$39,JU$5)),INDEX(기준일시_입력!$AJ$21:$AJ$39,JU$5*2-1),IF(AND(JJ9&gt;=SMALL(기준일시_입력!$J$21:$J$39,JU$5),JJ9&lt;SMALL(기준일시_입력!$N$21:$N$39,JU$5)),SMALL(기준일시_입력!$N$21:$N$39,JU$5)-JJ9,0)),0)</f>
        <v>0</v>
      </c>
      <c r="JV9" s="125"/>
      <c r="JW9" s="180" t="str">
        <f t="shared" si="189"/>
        <v>4일</v>
      </c>
      <c r="JX9" s="180"/>
      <c r="JY9" s="124" t="str">
        <f t="shared" si="190"/>
        <v>목</v>
      </c>
      <c r="JZ9" s="133" t="str">
        <f t="shared" si="186"/>
        <v/>
      </c>
      <c r="KA9" s="184"/>
      <c r="KB9" s="184"/>
      <c r="KC9" s="184"/>
      <c r="KD9" s="184"/>
      <c r="KE9" s="184"/>
      <c r="KF9" s="184"/>
      <c r="KG9" s="176"/>
      <c r="KH9" s="177"/>
      <c r="KI9" s="129" t="str">
        <f>IF($B9="","",IF(AND(JY$3&lt;&gt;"",$B9-기준일시_입력!$AO$7&lt;=0,KA9="",KD9="",KG9=""),"X",IF(KG9="연차","☆",IF(KG9="월차","★",IF(KG9="병가","♨",IF(KG9="출장","◎",IF(KG9="교육","■",IF(AND(KG9="",KA9&lt;=기준일시_입력!$J$15,KD9&gt;=기준일시_입력!$N$15),"○",IF(AND(KG9="",KA9&lt;&gt;"",KA9&gt;기준일시_입력!$J$15),"▼",IF(AND(KG9="",KD9&lt;&gt;"",KD9&lt;기준일시_입력!$N$15),"△",""))))))))))</f>
        <v/>
      </c>
      <c r="KJ9" s="128">
        <f>IFERROR(IF(OR(KA9="",KD9=""),0,IF(AND(KL9&lt;기준일시_입력!$J$17,KM9&gt;기준일시_입력!$N$17),기준일시_입력!$N$17-기준일시_입력!$J$17,IF(AND(KL9&gt;=기준일시_입력!$J$17,KM9&gt;기준일시_입력!$N$17),기준일시_입력!$N$17-KL9,IF(KM9&lt;기준일시_입력!$J$17,0,IF(AND(KL9&lt;기준일시_입력!$J$17,KM9&lt;=기준일시_입력!$N$17),KM9-기준일시_입력!$J$17,IF(AND(KL9&gt;=기준일시_입력!$J$17,KM9&lt;=기준일시_입력!$N$17),KM9-KL9,0)))))),0)</f>
        <v>0</v>
      </c>
      <c r="KK9" s="128">
        <f t="shared" si="192"/>
        <v>0</v>
      </c>
      <c r="KL9" s="128">
        <f>IF(OR(KA9="",KD9=""),0,IF(KA9&lt;기준일시_입력!$J$15,기준일시_입력!$J$15,KA9))</f>
        <v>0</v>
      </c>
      <c r="KM9" s="128">
        <f t="shared" si="193"/>
        <v>0</v>
      </c>
      <c r="KN9" s="128">
        <f>IFERROR(IF(AND(KL9&lt;SMALL(기준일시_입력!$J$21:$J$39,KN$5),KM9&gt;SMALL(기준일시_입력!$N$21:$N$39,KN$5)),INDEX(기준일시_입력!$AJ$21:$AJ$39,KN$5*2-1),IF(AND(KL9&gt;=SMALL(기준일시_입력!$J$21:$J$39,KN$5),KL9&lt;SMALL(기준일시_입력!$N$21:$N$39,KN$5)),SMALL(기준일시_입력!$N$21:$N$39,KN$5)-KL9,0)),0)</f>
        <v>0</v>
      </c>
      <c r="KO9" s="128">
        <f>IFERROR(IF(AND(KL9&lt;SMALL(기준일시_입력!$J$21:$J$39,KO$5),KM9&gt;SMALL(기준일시_입력!$N$21:$N$39,KO$5)),INDEX(기준일시_입력!$AJ$21:$AJ$39,KO$5*2-1),IF(AND(KL9&gt;=SMALL(기준일시_입력!$J$21:$J$39,KO$5),KL9&lt;SMALL(기준일시_입력!$N$21:$N$39,KO$5)),SMALL(기준일시_입력!$N$21:$N$39,KO$5)-KL9,0)),0)</f>
        <v>0</v>
      </c>
      <c r="KP9" s="128">
        <f>IFERROR(IF(AND(KL9&lt;SMALL(기준일시_입력!$J$21:$J$39,KP$5),KM9&gt;SMALL(기준일시_입력!$N$21:$N$39,KP$5)),INDEX(기준일시_입력!$AJ$21:$AJ$39,KP$5*2-1),IF(AND(KL9&gt;=SMALL(기준일시_입력!$J$21:$J$39,KP$5),KL9&lt;SMALL(기준일시_입력!$N$21:$N$39,KP$5)),SMALL(기준일시_입력!$N$21:$N$39,KP$5)-KL9,0)),0)</f>
        <v>0</v>
      </c>
      <c r="KQ9" s="128">
        <f>IFERROR(IF(AND(KL9&lt;SMALL(기준일시_입력!$J$21:$J$39,KQ$5),KM9&gt;SMALL(기준일시_입력!$N$21:$N$39,KQ$5)),INDEX(기준일시_입력!$AJ$21:$AJ$39,KQ$5*2-1),IF(AND(KL9&gt;=SMALL(기준일시_입력!$J$21:$J$39,KQ$5),KL9&lt;SMALL(기준일시_입력!$N$21:$N$39,KQ$5)),SMALL(기준일시_입력!$N$21:$N$39,KQ$5)-KL9,0)),0)</f>
        <v>0</v>
      </c>
      <c r="KR9" s="128">
        <f>IFERROR(IF(AND(KL9&lt;SMALL(기준일시_입력!$J$21:$J$39,KR$5),KM9&gt;SMALL(기준일시_입력!$N$21:$N$39,KR$5)),INDEX(기준일시_입력!$AJ$21:$AJ$39,KR$5*2-1),IF(AND(KL9&gt;=SMALL(기준일시_입력!$J$21:$J$39,KR$5),KL9&lt;SMALL(기준일시_입력!$N$21:$N$39,KR$5)),SMALL(기준일시_입력!$N$21:$N$39,KR$5)-KL9,0)),0)</f>
        <v>0</v>
      </c>
      <c r="KS9" s="128">
        <f>IFERROR(IF(AND(KL9&lt;SMALL(기준일시_입력!$J$21:$J$39,KS$5),KM9&gt;SMALL(기준일시_입력!$N$21:$N$39,KS$5)),INDEX(기준일시_입력!$AJ$21:$AJ$39,KS$5*2-1),IF(AND(KL9&gt;=SMALL(기준일시_입력!$J$21:$J$39,KS$5),KL9&lt;SMALL(기준일시_입력!$N$21:$N$39,KS$5)),SMALL(기준일시_입력!$N$21:$N$39,KS$5)-KL9,0)),0)</f>
        <v>0</v>
      </c>
      <c r="KT9" s="128">
        <f>IFERROR(IF(AND(KL9&lt;SMALL(기준일시_입력!$J$21:$J$39,KT$5),KM9&gt;SMALL(기준일시_입력!$N$21:$N$39,KT$5)),INDEX(기준일시_입력!$AJ$21:$AJ$39,KT$5*2-1),IF(AND(KL9&gt;=SMALL(기준일시_입력!$J$21:$J$39,KT$5),KL9&lt;SMALL(기준일시_입력!$N$21:$N$39,KT$5)),SMALL(기준일시_입력!$N$21:$N$39,KT$5)-KL9,0)),0)</f>
        <v>0</v>
      </c>
      <c r="KU9" s="128">
        <f>IFERROR(IF(AND(KL9&lt;SMALL(기준일시_입력!$J$21:$J$39,KU$5),KM9&gt;SMALL(기준일시_입력!$N$21:$N$39,KU$5)),INDEX(기준일시_입력!$AJ$21:$AJ$39,KU$5*2-1),IF(AND(KL9&gt;=SMALL(기준일시_입력!$J$21:$J$39,KU$5),KL9&lt;SMALL(기준일시_입력!$N$21:$N$39,KU$5)),SMALL(기준일시_입력!$N$21:$N$39,KU$5)-KL9,0)),0)</f>
        <v>0</v>
      </c>
      <c r="KV9" s="128">
        <f>IFERROR(IF(AND(KL9&lt;SMALL(기준일시_입력!$J$21:$J$39,KV$5),KM9&gt;SMALL(기준일시_입력!$N$21:$N$39,KV$5)),INDEX(기준일시_입력!$AJ$21:$AJ$39,KV$5*2-1),IF(AND(KL9&gt;=SMALL(기준일시_입력!$J$21:$J$39,KV$5),KL9&lt;SMALL(기준일시_입력!$N$21:$N$39,KV$5)),SMALL(기준일시_입력!$N$21:$N$39,KV$5)-KL9,0)),0)</f>
        <v>0</v>
      </c>
      <c r="KW9" s="128">
        <f>IFERROR(IF(AND(KL9&lt;SMALL(기준일시_입력!$J$21:$J$39,KW$5),KM9&gt;SMALL(기준일시_입력!$N$21:$N$39,KW$5)),INDEX(기준일시_입력!$AJ$21:$AJ$39,KW$5*2-1),IF(AND(KL9&gt;=SMALL(기준일시_입력!$J$21:$J$39,KW$5),KL9&lt;SMALL(기준일시_입력!$N$21:$N$39,KW$5)),SMALL(기준일시_입력!$N$21:$N$39,KW$5)-KL9,0)),0)</f>
        <v>0</v>
      </c>
      <c r="KX9" s="125"/>
      <c r="KY9" s="180" t="str">
        <f t="shared" si="194"/>
        <v>4일</v>
      </c>
      <c r="KZ9" s="180"/>
      <c r="LA9" s="124" t="str">
        <f t="shared" si="195"/>
        <v>목</v>
      </c>
      <c r="LB9" s="133" t="str">
        <f t="shared" si="186"/>
        <v/>
      </c>
      <c r="LC9" s="184"/>
      <c r="LD9" s="184"/>
      <c r="LE9" s="184"/>
      <c r="LF9" s="184"/>
      <c r="LG9" s="184"/>
      <c r="LH9" s="184"/>
      <c r="LI9" s="176"/>
      <c r="LJ9" s="177"/>
      <c r="LK9" s="129" t="str">
        <f>IF($B9="","",IF(AND(LA$3&lt;&gt;"",$B9-기준일시_입력!$AO$7&lt;=0,LC9="",LF9="",LI9=""),"X",IF(LI9="연차","☆",IF(LI9="월차","★",IF(LI9="병가","♨",IF(LI9="출장","◎",IF(LI9="교육","■",IF(AND(LI9="",LC9&lt;=기준일시_입력!$J$15,LF9&gt;=기준일시_입력!$N$15),"○",IF(AND(LI9="",LC9&lt;&gt;"",LC9&gt;기준일시_입력!$J$15),"▼",IF(AND(LI9="",LF9&lt;&gt;"",LF9&lt;기준일시_입력!$N$15),"△",""))))))))))</f>
        <v/>
      </c>
      <c r="LL9" s="128">
        <f>IFERROR(IF(OR(LC9="",LF9=""),0,IF(AND(LN9&lt;기준일시_입력!$J$17,LO9&gt;기준일시_입력!$N$17),기준일시_입력!$N$17-기준일시_입력!$J$17,IF(AND(LN9&gt;=기준일시_입력!$J$17,LO9&gt;기준일시_입력!$N$17),기준일시_입력!$N$17-LN9,IF(LO9&lt;기준일시_입력!$J$17,0,IF(AND(LN9&lt;기준일시_입력!$J$17,LO9&lt;=기준일시_입력!$N$17),LO9-기준일시_입력!$J$17,IF(AND(LN9&gt;=기준일시_입력!$J$17,LO9&lt;=기준일시_입력!$N$17),LO9-LN9,0)))))),0)</f>
        <v>0</v>
      </c>
      <c r="LM9" s="128">
        <f t="shared" si="197"/>
        <v>0</v>
      </c>
      <c r="LN9" s="128">
        <f>IF(OR(LC9="",LF9=""),0,IF(LC9&lt;기준일시_입력!$J$15,기준일시_입력!$J$15,LC9))</f>
        <v>0</v>
      </c>
      <c r="LO9" s="128">
        <f t="shared" si="198"/>
        <v>0</v>
      </c>
      <c r="LP9" s="128">
        <f>IFERROR(IF(AND(LN9&lt;SMALL(기준일시_입력!$J$21:$J$39,LP$5),LO9&gt;SMALL(기준일시_입력!$N$21:$N$39,LP$5)),INDEX(기준일시_입력!$AJ$21:$AJ$39,LP$5*2-1),IF(AND(LN9&gt;=SMALL(기준일시_입력!$J$21:$J$39,LP$5),LN9&lt;SMALL(기준일시_입력!$N$21:$N$39,LP$5)),SMALL(기준일시_입력!$N$21:$N$39,LP$5)-LN9,0)),0)</f>
        <v>0</v>
      </c>
      <c r="LQ9" s="128">
        <f>IFERROR(IF(AND(LN9&lt;SMALL(기준일시_입력!$J$21:$J$39,LQ$5),LO9&gt;SMALL(기준일시_입력!$N$21:$N$39,LQ$5)),INDEX(기준일시_입력!$AJ$21:$AJ$39,LQ$5*2-1),IF(AND(LN9&gt;=SMALL(기준일시_입력!$J$21:$J$39,LQ$5),LN9&lt;SMALL(기준일시_입력!$N$21:$N$39,LQ$5)),SMALL(기준일시_입력!$N$21:$N$39,LQ$5)-LN9,0)),0)</f>
        <v>0</v>
      </c>
      <c r="LR9" s="128">
        <f>IFERROR(IF(AND(LN9&lt;SMALL(기준일시_입력!$J$21:$J$39,LR$5),LO9&gt;SMALL(기준일시_입력!$N$21:$N$39,LR$5)),INDEX(기준일시_입력!$AJ$21:$AJ$39,LR$5*2-1),IF(AND(LN9&gt;=SMALL(기준일시_입력!$J$21:$J$39,LR$5),LN9&lt;SMALL(기준일시_입력!$N$21:$N$39,LR$5)),SMALL(기준일시_입력!$N$21:$N$39,LR$5)-LN9,0)),0)</f>
        <v>0</v>
      </c>
      <c r="LS9" s="128">
        <f>IFERROR(IF(AND(LN9&lt;SMALL(기준일시_입력!$J$21:$J$39,LS$5),LO9&gt;SMALL(기준일시_입력!$N$21:$N$39,LS$5)),INDEX(기준일시_입력!$AJ$21:$AJ$39,LS$5*2-1),IF(AND(LN9&gt;=SMALL(기준일시_입력!$J$21:$J$39,LS$5),LN9&lt;SMALL(기준일시_입력!$N$21:$N$39,LS$5)),SMALL(기준일시_입력!$N$21:$N$39,LS$5)-LN9,0)),0)</f>
        <v>0</v>
      </c>
      <c r="LT9" s="128">
        <f>IFERROR(IF(AND(LN9&lt;SMALL(기준일시_입력!$J$21:$J$39,LT$5),LO9&gt;SMALL(기준일시_입력!$N$21:$N$39,LT$5)),INDEX(기준일시_입력!$AJ$21:$AJ$39,LT$5*2-1),IF(AND(LN9&gt;=SMALL(기준일시_입력!$J$21:$J$39,LT$5),LN9&lt;SMALL(기준일시_입력!$N$21:$N$39,LT$5)),SMALL(기준일시_입력!$N$21:$N$39,LT$5)-LN9,0)),0)</f>
        <v>0</v>
      </c>
      <c r="LU9" s="128">
        <f>IFERROR(IF(AND(LN9&lt;SMALL(기준일시_입력!$J$21:$J$39,LU$5),LO9&gt;SMALL(기준일시_입력!$N$21:$N$39,LU$5)),INDEX(기준일시_입력!$AJ$21:$AJ$39,LU$5*2-1),IF(AND(LN9&gt;=SMALL(기준일시_입력!$J$21:$J$39,LU$5),LN9&lt;SMALL(기준일시_입력!$N$21:$N$39,LU$5)),SMALL(기준일시_입력!$N$21:$N$39,LU$5)-LN9,0)),0)</f>
        <v>0</v>
      </c>
      <c r="LV9" s="128">
        <f>IFERROR(IF(AND(LN9&lt;SMALL(기준일시_입력!$J$21:$J$39,LV$5),LO9&gt;SMALL(기준일시_입력!$N$21:$N$39,LV$5)),INDEX(기준일시_입력!$AJ$21:$AJ$39,LV$5*2-1),IF(AND(LN9&gt;=SMALL(기준일시_입력!$J$21:$J$39,LV$5),LN9&lt;SMALL(기준일시_입력!$N$21:$N$39,LV$5)),SMALL(기준일시_입력!$N$21:$N$39,LV$5)-LN9,0)),0)</f>
        <v>0</v>
      </c>
      <c r="LW9" s="128">
        <f>IFERROR(IF(AND(LN9&lt;SMALL(기준일시_입력!$J$21:$J$39,LW$5),LO9&gt;SMALL(기준일시_입력!$N$21:$N$39,LW$5)),INDEX(기준일시_입력!$AJ$21:$AJ$39,LW$5*2-1),IF(AND(LN9&gt;=SMALL(기준일시_입력!$J$21:$J$39,LW$5),LN9&lt;SMALL(기준일시_입력!$N$21:$N$39,LW$5)),SMALL(기준일시_입력!$N$21:$N$39,LW$5)-LN9,0)),0)</f>
        <v>0</v>
      </c>
      <c r="LX9" s="128">
        <f>IFERROR(IF(AND(LN9&lt;SMALL(기준일시_입력!$J$21:$J$39,LX$5),LO9&gt;SMALL(기준일시_입력!$N$21:$N$39,LX$5)),INDEX(기준일시_입력!$AJ$21:$AJ$39,LX$5*2-1),IF(AND(LN9&gt;=SMALL(기준일시_입력!$J$21:$J$39,LX$5),LN9&lt;SMALL(기준일시_입력!$N$21:$N$39,LX$5)),SMALL(기준일시_입력!$N$21:$N$39,LX$5)-LN9,0)),0)</f>
        <v>0</v>
      </c>
      <c r="LY9" s="128">
        <f>IFERROR(IF(AND(LN9&lt;SMALL(기준일시_입력!$J$21:$J$39,LY$5),LO9&gt;SMALL(기준일시_입력!$N$21:$N$39,LY$5)),INDEX(기준일시_입력!$AJ$21:$AJ$39,LY$5*2-1),IF(AND(LN9&gt;=SMALL(기준일시_입력!$J$21:$J$39,LY$5),LN9&lt;SMALL(기준일시_입력!$N$21:$N$39,LY$5)),SMALL(기준일시_입력!$N$21:$N$39,LY$5)-LN9,0)),0)</f>
        <v>0</v>
      </c>
      <c r="LZ9" s="125"/>
      <c r="MA9" s="180" t="str">
        <f t="shared" si="199"/>
        <v>4일</v>
      </c>
      <c r="MB9" s="180"/>
      <c r="MC9" s="124" t="str">
        <f t="shared" si="200"/>
        <v>목</v>
      </c>
      <c r="MD9" s="133" t="str">
        <f t="shared" si="201"/>
        <v/>
      </c>
      <c r="ME9" s="184"/>
      <c r="MF9" s="184"/>
      <c r="MG9" s="184"/>
      <c r="MH9" s="184"/>
      <c r="MI9" s="184"/>
      <c r="MJ9" s="184"/>
      <c r="MK9" s="176"/>
      <c r="ML9" s="177"/>
      <c r="MM9" s="129" t="str">
        <f>IF($B9="","",IF(AND(MC$3&lt;&gt;"",$B9-기준일시_입력!$AO$7&lt;=0,ME9="",MH9="",MK9=""),"X",IF(MK9="연차","☆",IF(MK9="월차","★",IF(MK9="병가","♨",IF(MK9="출장","◎",IF(MK9="교육","■",IF(AND(MK9="",ME9&lt;=기준일시_입력!$J$15,MH9&gt;=기준일시_입력!$N$15),"○",IF(AND(MK9="",ME9&lt;&gt;"",ME9&gt;기준일시_입력!$J$15),"▼",IF(AND(MK9="",MH9&lt;&gt;"",MH9&lt;기준일시_입력!$N$15),"△",""))))))))))</f>
        <v/>
      </c>
      <c r="MN9" s="128">
        <f>IFERROR(IF(OR(ME9="",MH9=""),0,IF(AND(MP9&lt;기준일시_입력!$J$17,MQ9&gt;기준일시_입력!$N$17),기준일시_입력!$N$17-기준일시_입력!$J$17,IF(AND(MP9&gt;=기준일시_입력!$J$17,MQ9&gt;기준일시_입력!$N$17),기준일시_입력!$N$17-MP9,IF(MQ9&lt;기준일시_입력!$J$17,0,IF(AND(MP9&lt;기준일시_입력!$J$17,MQ9&lt;=기준일시_입력!$N$17),MQ9-기준일시_입력!$J$17,IF(AND(MP9&gt;=기준일시_입력!$J$17,MQ9&lt;=기준일시_입력!$N$17),MQ9-MP9,0)))))),0)</f>
        <v>0</v>
      </c>
      <c r="MO9" s="128">
        <f t="shared" si="202"/>
        <v>0</v>
      </c>
      <c r="MP9" s="128">
        <f>IF(OR(ME9="",MH9=""),0,IF(ME9&lt;기준일시_입력!$J$15,기준일시_입력!$J$15,ME9))</f>
        <v>0</v>
      </c>
      <c r="MQ9" s="128">
        <f t="shared" si="203"/>
        <v>0</v>
      </c>
      <c r="MR9" s="128">
        <f>IFERROR(IF(AND(MP9&lt;SMALL(기준일시_입력!$J$21:$J$39,MR$5),MQ9&gt;SMALL(기준일시_입력!$N$21:$N$39,MR$5)),INDEX(기준일시_입력!$AJ$21:$AJ$39,MR$5*2-1),IF(AND(MP9&gt;=SMALL(기준일시_입력!$J$21:$J$39,MR$5),MP9&lt;SMALL(기준일시_입력!$N$21:$N$39,MR$5)),SMALL(기준일시_입력!$N$21:$N$39,MR$5)-MP9,0)),0)</f>
        <v>0</v>
      </c>
      <c r="MS9" s="128">
        <f>IFERROR(IF(AND(MP9&lt;SMALL(기준일시_입력!$J$21:$J$39,MS$5),MQ9&gt;SMALL(기준일시_입력!$N$21:$N$39,MS$5)),INDEX(기준일시_입력!$AJ$21:$AJ$39,MS$5*2-1),IF(AND(MP9&gt;=SMALL(기준일시_입력!$J$21:$J$39,MS$5),MP9&lt;SMALL(기준일시_입력!$N$21:$N$39,MS$5)),SMALL(기준일시_입력!$N$21:$N$39,MS$5)-MP9,0)),0)</f>
        <v>0</v>
      </c>
      <c r="MT9" s="128">
        <f>IFERROR(IF(AND(MP9&lt;SMALL(기준일시_입력!$J$21:$J$39,MT$5),MQ9&gt;SMALL(기준일시_입력!$N$21:$N$39,MT$5)),INDEX(기준일시_입력!$AJ$21:$AJ$39,MT$5*2-1),IF(AND(MP9&gt;=SMALL(기준일시_입력!$J$21:$J$39,MT$5),MP9&lt;SMALL(기준일시_입력!$N$21:$N$39,MT$5)),SMALL(기준일시_입력!$N$21:$N$39,MT$5)-MP9,0)),0)</f>
        <v>0</v>
      </c>
      <c r="MU9" s="128">
        <f>IFERROR(IF(AND(MP9&lt;SMALL(기준일시_입력!$J$21:$J$39,MU$5),MQ9&gt;SMALL(기준일시_입력!$N$21:$N$39,MU$5)),INDEX(기준일시_입력!$AJ$21:$AJ$39,MU$5*2-1),IF(AND(MP9&gt;=SMALL(기준일시_입력!$J$21:$J$39,MU$5),MP9&lt;SMALL(기준일시_입력!$N$21:$N$39,MU$5)),SMALL(기준일시_입력!$N$21:$N$39,MU$5)-MP9,0)),0)</f>
        <v>0</v>
      </c>
      <c r="MV9" s="128">
        <f>IFERROR(IF(AND(MP9&lt;SMALL(기준일시_입력!$J$21:$J$39,MV$5),MQ9&gt;SMALL(기준일시_입력!$N$21:$N$39,MV$5)),INDEX(기준일시_입력!$AJ$21:$AJ$39,MV$5*2-1),IF(AND(MP9&gt;=SMALL(기준일시_입력!$J$21:$J$39,MV$5),MP9&lt;SMALL(기준일시_입력!$N$21:$N$39,MV$5)),SMALL(기준일시_입력!$N$21:$N$39,MV$5)-MP9,0)),0)</f>
        <v>0</v>
      </c>
      <c r="MW9" s="128">
        <f>IFERROR(IF(AND(MP9&lt;SMALL(기준일시_입력!$J$21:$J$39,MW$5),MQ9&gt;SMALL(기준일시_입력!$N$21:$N$39,MW$5)),INDEX(기준일시_입력!$AJ$21:$AJ$39,MW$5*2-1),IF(AND(MP9&gt;=SMALL(기준일시_입력!$J$21:$J$39,MW$5),MP9&lt;SMALL(기준일시_입력!$N$21:$N$39,MW$5)),SMALL(기준일시_입력!$N$21:$N$39,MW$5)-MP9,0)),0)</f>
        <v>0</v>
      </c>
      <c r="MX9" s="128">
        <f>IFERROR(IF(AND(MP9&lt;SMALL(기준일시_입력!$J$21:$J$39,MX$5),MQ9&gt;SMALL(기준일시_입력!$N$21:$N$39,MX$5)),INDEX(기준일시_입력!$AJ$21:$AJ$39,MX$5*2-1),IF(AND(MP9&gt;=SMALL(기준일시_입력!$J$21:$J$39,MX$5),MP9&lt;SMALL(기준일시_입력!$N$21:$N$39,MX$5)),SMALL(기준일시_입력!$N$21:$N$39,MX$5)-MP9,0)),0)</f>
        <v>0</v>
      </c>
      <c r="MY9" s="128">
        <f>IFERROR(IF(AND(MP9&lt;SMALL(기준일시_입력!$J$21:$J$39,MY$5),MQ9&gt;SMALL(기준일시_입력!$N$21:$N$39,MY$5)),INDEX(기준일시_입력!$AJ$21:$AJ$39,MY$5*2-1),IF(AND(MP9&gt;=SMALL(기준일시_입력!$J$21:$J$39,MY$5),MP9&lt;SMALL(기준일시_입력!$N$21:$N$39,MY$5)),SMALL(기준일시_입력!$N$21:$N$39,MY$5)-MP9,0)),0)</f>
        <v>0</v>
      </c>
      <c r="MZ9" s="128">
        <f>IFERROR(IF(AND(MP9&lt;SMALL(기준일시_입력!$J$21:$J$39,MZ$5),MQ9&gt;SMALL(기준일시_입력!$N$21:$N$39,MZ$5)),INDEX(기준일시_입력!$AJ$21:$AJ$39,MZ$5*2-1),IF(AND(MP9&gt;=SMALL(기준일시_입력!$J$21:$J$39,MZ$5),MP9&lt;SMALL(기준일시_입력!$N$21:$N$39,MZ$5)),SMALL(기준일시_입력!$N$21:$N$39,MZ$5)-MP9,0)),0)</f>
        <v>0</v>
      </c>
      <c r="NA9" s="128">
        <f>IFERROR(IF(AND(MP9&lt;SMALL(기준일시_입력!$J$21:$J$39,NA$5),MQ9&gt;SMALL(기준일시_입력!$N$21:$N$39,NA$5)),INDEX(기준일시_입력!$AJ$21:$AJ$39,NA$5*2-1),IF(AND(MP9&gt;=SMALL(기준일시_입력!$J$21:$J$39,NA$5),MP9&lt;SMALL(기준일시_입력!$N$21:$N$39,NA$5)),SMALL(기준일시_입력!$N$21:$N$39,NA$5)-MP9,0)),0)</f>
        <v>0</v>
      </c>
      <c r="NB9" s="125"/>
      <c r="NC9" s="180" t="str">
        <f t="shared" si="204"/>
        <v>4일</v>
      </c>
      <c r="ND9" s="180"/>
      <c r="NE9" s="124" t="str">
        <f t="shared" si="205"/>
        <v>목</v>
      </c>
      <c r="NF9" s="133" t="str">
        <f t="shared" si="201"/>
        <v/>
      </c>
      <c r="NG9" s="184"/>
      <c r="NH9" s="184"/>
      <c r="NI9" s="184"/>
      <c r="NJ9" s="184"/>
      <c r="NK9" s="184"/>
      <c r="NL9" s="184"/>
      <c r="NM9" s="176"/>
      <c r="NN9" s="177"/>
      <c r="NO9" s="129" t="str">
        <f>IF($B9="","",IF(AND(NE$3&lt;&gt;"",$B9-기준일시_입력!$AO$7&lt;=0,NG9="",NJ9="",NM9=""),"X",IF(NM9="연차","☆",IF(NM9="월차","★",IF(NM9="병가","♨",IF(NM9="출장","◎",IF(NM9="교육","■",IF(AND(NM9="",NG9&lt;=기준일시_입력!$J$15,NJ9&gt;=기준일시_입력!$N$15),"○",IF(AND(NM9="",NG9&lt;&gt;"",NG9&gt;기준일시_입력!$J$15),"▼",IF(AND(NM9="",NJ9&lt;&gt;"",NJ9&lt;기준일시_입력!$N$15),"△",""))))))))))</f>
        <v/>
      </c>
      <c r="NP9" s="128">
        <f>IFERROR(IF(OR(NG9="",NJ9=""),0,IF(AND(NR9&lt;기준일시_입력!$J$17,NS9&gt;기준일시_입력!$N$17),기준일시_입력!$N$17-기준일시_입력!$J$17,IF(AND(NR9&gt;=기준일시_입력!$J$17,NS9&gt;기준일시_입력!$N$17),기준일시_입력!$N$17-NR9,IF(NS9&lt;기준일시_입력!$J$17,0,IF(AND(NR9&lt;기준일시_입력!$J$17,NS9&lt;=기준일시_입력!$N$17),NS9-기준일시_입력!$J$17,IF(AND(NR9&gt;=기준일시_입력!$J$17,NS9&lt;=기준일시_입력!$N$17),NS9-NR9,0)))))),0)</f>
        <v>0</v>
      </c>
      <c r="NQ9" s="128">
        <f t="shared" si="207"/>
        <v>0</v>
      </c>
      <c r="NR9" s="128">
        <f>IF(OR(NG9="",NJ9=""),0,IF(NG9&lt;기준일시_입력!$J$15,기준일시_입력!$J$15,NG9))</f>
        <v>0</v>
      </c>
      <c r="NS9" s="128">
        <f t="shared" si="208"/>
        <v>0</v>
      </c>
      <c r="NT9" s="128">
        <f>IFERROR(IF(AND(NR9&lt;SMALL(기준일시_입력!$J$21:$J$39,NT$5),NS9&gt;SMALL(기준일시_입력!$N$21:$N$39,NT$5)),INDEX(기준일시_입력!$AJ$21:$AJ$39,NT$5*2-1),IF(AND(NR9&gt;=SMALL(기준일시_입력!$J$21:$J$39,NT$5),NR9&lt;SMALL(기준일시_입력!$N$21:$N$39,NT$5)),SMALL(기준일시_입력!$N$21:$N$39,NT$5)-NR9,0)),0)</f>
        <v>0</v>
      </c>
      <c r="NU9" s="128">
        <f>IFERROR(IF(AND(NR9&lt;SMALL(기준일시_입력!$J$21:$J$39,NU$5),NS9&gt;SMALL(기준일시_입력!$N$21:$N$39,NU$5)),INDEX(기준일시_입력!$AJ$21:$AJ$39,NU$5*2-1),IF(AND(NR9&gt;=SMALL(기준일시_입력!$J$21:$J$39,NU$5),NR9&lt;SMALL(기준일시_입력!$N$21:$N$39,NU$5)),SMALL(기준일시_입력!$N$21:$N$39,NU$5)-NR9,0)),0)</f>
        <v>0</v>
      </c>
      <c r="NV9" s="128">
        <f>IFERROR(IF(AND(NR9&lt;SMALL(기준일시_입력!$J$21:$J$39,NV$5),NS9&gt;SMALL(기준일시_입력!$N$21:$N$39,NV$5)),INDEX(기준일시_입력!$AJ$21:$AJ$39,NV$5*2-1),IF(AND(NR9&gt;=SMALL(기준일시_입력!$J$21:$J$39,NV$5),NR9&lt;SMALL(기준일시_입력!$N$21:$N$39,NV$5)),SMALL(기준일시_입력!$N$21:$N$39,NV$5)-NR9,0)),0)</f>
        <v>0</v>
      </c>
      <c r="NW9" s="128">
        <f>IFERROR(IF(AND(NR9&lt;SMALL(기준일시_입력!$J$21:$J$39,NW$5),NS9&gt;SMALL(기준일시_입력!$N$21:$N$39,NW$5)),INDEX(기준일시_입력!$AJ$21:$AJ$39,NW$5*2-1),IF(AND(NR9&gt;=SMALL(기준일시_입력!$J$21:$J$39,NW$5),NR9&lt;SMALL(기준일시_입력!$N$21:$N$39,NW$5)),SMALL(기준일시_입력!$N$21:$N$39,NW$5)-NR9,0)),0)</f>
        <v>0</v>
      </c>
      <c r="NX9" s="128">
        <f>IFERROR(IF(AND(NR9&lt;SMALL(기준일시_입력!$J$21:$J$39,NX$5),NS9&gt;SMALL(기준일시_입력!$N$21:$N$39,NX$5)),INDEX(기준일시_입력!$AJ$21:$AJ$39,NX$5*2-1),IF(AND(NR9&gt;=SMALL(기준일시_입력!$J$21:$J$39,NX$5),NR9&lt;SMALL(기준일시_입력!$N$21:$N$39,NX$5)),SMALL(기준일시_입력!$N$21:$N$39,NX$5)-NR9,0)),0)</f>
        <v>0</v>
      </c>
      <c r="NY9" s="128">
        <f>IFERROR(IF(AND(NR9&lt;SMALL(기준일시_입력!$J$21:$J$39,NY$5),NS9&gt;SMALL(기준일시_입력!$N$21:$N$39,NY$5)),INDEX(기준일시_입력!$AJ$21:$AJ$39,NY$5*2-1),IF(AND(NR9&gt;=SMALL(기준일시_입력!$J$21:$J$39,NY$5),NR9&lt;SMALL(기준일시_입력!$N$21:$N$39,NY$5)),SMALL(기준일시_입력!$N$21:$N$39,NY$5)-NR9,0)),0)</f>
        <v>0</v>
      </c>
      <c r="NZ9" s="128">
        <f>IFERROR(IF(AND(NR9&lt;SMALL(기준일시_입력!$J$21:$J$39,NZ$5),NS9&gt;SMALL(기준일시_입력!$N$21:$N$39,NZ$5)),INDEX(기준일시_입력!$AJ$21:$AJ$39,NZ$5*2-1),IF(AND(NR9&gt;=SMALL(기준일시_입력!$J$21:$J$39,NZ$5),NR9&lt;SMALL(기준일시_입력!$N$21:$N$39,NZ$5)),SMALL(기준일시_입력!$N$21:$N$39,NZ$5)-NR9,0)),0)</f>
        <v>0</v>
      </c>
      <c r="OA9" s="128">
        <f>IFERROR(IF(AND(NR9&lt;SMALL(기준일시_입력!$J$21:$J$39,OA$5),NS9&gt;SMALL(기준일시_입력!$N$21:$N$39,OA$5)),INDEX(기준일시_입력!$AJ$21:$AJ$39,OA$5*2-1),IF(AND(NR9&gt;=SMALL(기준일시_입력!$J$21:$J$39,OA$5),NR9&lt;SMALL(기준일시_입력!$N$21:$N$39,OA$5)),SMALL(기준일시_입력!$N$21:$N$39,OA$5)-NR9,0)),0)</f>
        <v>0</v>
      </c>
      <c r="OB9" s="128">
        <f>IFERROR(IF(AND(NR9&lt;SMALL(기준일시_입력!$J$21:$J$39,OB$5),NS9&gt;SMALL(기준일시_입력!$N$21:$N$39,OB$5)),INDEX(기준일시_입력!$AJ$21:$AJ$39,OB$5*2-1),IF(AND(NR9&gt;=SMALL(기준일시_입력!$J$21:$J$39,OB$5),NR9&lt;SMALL(기준일시_입력!$N$21:$N$39,OB$5)),SMALL(기준일시_입력!$N$21:$N$39,OB$5)-NR9,0)),0)</f>
        <v>0</v>
      </c>
      <c r="OC9" s="128">
        <f>IFERROR(IF(AND(NR9&lt;SMALL(기준일시_입력!$J$21:$J$39,OC$5),NS9&gt;SMALL(기준일시_입력!$N$21:$N$39,OC$5)),INDEX(기준일시_입력!$AJ$21:$AJ$39,OC$5*2-1),IF(AND(NR9&gt;=SMALL(기준일시_입력!$J$21:$J$39,OC$5),NR9&lt;SMALL(기준일시_입력!$N$21:$N$39,OC$5)),SMALL(기준일시_입력!$N$21:$N$39,OC$5)-NR9,0)),0)</f>
        <v>0</v>
      </c>
      <c r="OD9" s="125"/>
      <c r="OE9" s="180" t="str">
        <f t="shared" si="209"/>
        <v>4일</v>
      </c>
      <c r="OF9" s="180"/>
      <c r="OG9" s="124" t="str">
        <f t="shared" si="210"/>
        <v>목</v>
      </c>
      <c r="OH9" s="133" t="str">
        <f t="shared" si="201"/>
        <v/>
      </c>
      <c r="OI9" s="184"/>
      <c r="OJ9" s="184"/>
      <c r="OK9" s="184"/>
      <c r="OL9" s="184"/>
      <c r="OM9" s="184"/>
      <c r="ON9" s="184"/>
      <c r="OO9" s="176"/>
      <c r="OP9" s="177"/>
      <c r="OQ9" s="129" t="str">
        <f>IF($B9="","",IF(AND(OG$3&lt;&gt;"",$B9-기준일시_입력!$AO$7&lt;=0,OI9="",OL9="",OO9=""),"X",IF(OO9="연차","☆",IF(OO9="월차","★",IF(OO9="병가","♨",IF(OO9="출장","◎",IF(OO9="교육","■",IF(AND(OO9="",OI9&lt;=기준일시_입력!$J$15,OL9&gt;=기준일시_입력!$N$15),"○",IF(AND(OO9="",OI9&lt;&gt;"",OI9&gt;기준일시_입력!$J$15),"▼",IF(AND(OO9="",OL9&lt;&gt;"",OL9&lt;기준일시_입력!$N$15),"△",""))))))))))</f>
        <v/>
      </c>
      <c r="OR9" s="128">
        <f>IFERROR(IF(OR(OI9="",OL9=""),0,IF(AND(OT9&lt;기준일시_입력!$J$17,OU9&gt;기준일시_입력!$N$17),기준일시_입력!$N$17-기준일시_입력!$J$17,IF(AND(OT9&gt;=기준일시_입력!$J$17,OU9&gt;기준일시_입력!$N$17),기준일시_입력!$N$17-OT9,IF(OU9&lt;기준일시_입력!$J$17,0,IF(AND(OT9&lt;기준일시_입력!$J$17,OU9&lt;=기준일시_입력!$N$17),OU9-기준일시_입력!$J$17,IF(AND(OT9&gt;=기준일시_입력!$J$17,OU9&lt;=기준일시_입력!$N$17),OU9-OT9,0)))))),0)</f>
        <v>0</v>
      </c>
      <c r="OS9" s="128">
        <f t="shared" si="212"/>
        <v>0</v>
      </c>
      <c r="OT9" s="128">
        <f>IF(OR(OI9="",OL9=""),0,IF(OI9&lt;기준일시_입력!$J$15,기준일시_입력!$J$15,OI9))</f>
        <v>0</v>
      </c>
      <c r="OU9" s="128">
        <f t="shared" si="213"/>
        <v>0</v>
      </c>
      <c r="OV9" s="128">
        <f>IFERROR(IF(AND(OT9&lt;SMALL(기준일시_입력!$J$21:$J$39,OV$5),OU9&gt;SMALL(기준일시_입력!$N$21:$N$39,OV$5)),INDEX(기준일시_입력!$AJ$21:$AJ$39,OV$5*2-1),IF(AND(OT9&gt;=SMALL(기준일시_입력!$J$21:$J$39,OV$5),OT9&lt;SMALL(기준일시_입력!$N$21:$N$39,OV$5)),SMALL(기준일시_입력!$N$21:$N$39,OV$5)-OT9,0)),0)</f>
        <v>0</v>
      </c>
      <c r="OW9" s="128">
        <f>IFERROR(IF(AND(OT9&lt;SMALL(기준일시_입력!$J$21:$J$39,OW$5),OU9&gt;SMALL(기준일시_입력!$N$21:$N$39,OW$5)),INDEX(기준일시_입력!$AJ$21:$AJ$39,OW$5*2-1),IF(AND(OT9&gt;=SMALL(기준일시_입력!$J$21:$J$39,OW$5),OT9&lt;SMALL(기준일시_입력!$N$21:$N$39,OW$5)),SMALL(기준일시_입력!$N$21:$N$39,OW$5)-OT9,0)),0)</f>
        <v>0</v>
      </c>
      <c r="OX9" s="128">
        <f>IFERROR(IF(AND(OT9&lt;SMALL(기준일시_입력!$J$21:$J$39,OX$5),OU9&gt;SMALL(기준일시_입력!$N$21:$N$39,OX$5)),INDEX(기준일시_입력!$AJ$21:$AJ$39,OX$5*2-1),IF(AND(OT9&gt;=SMALL(기준일시_입력!$J$21:$J$39,OX$5),OT9&lt;SMALL(기준일시_입력!$N$21:$N$39,OX$5)),SMALL(기준일시_입력!$N$21:$N$39,OX$5)-OT9,0)),0)</f>
        <v>0</v>
      </c>
      <c r="OY9" s="128">
        <f>IFERROR(IF(AND(OT9&lt;SMALL(기준일시_입력!$J$21:$J$39,OY$5),OU9&gt;SMALL(기준일시_입력!$N$21:$N$39,OY$5)),INDEX(기준일시_입력!$AJ$21:$AJ$39,OY$5*2-1),IF(AND(OT9&gt;=SMALL(기준일시_입력!$J$21:$J$39,OY$5),OT9&lt;SMALL(기준일시_입력!$N$21:$N$39,OY$5)),SMALL(기준일시_입력!$N$21:$N$39,OY$5)-OT9,0)),0)</f>
        <v>0</v>
      </c>
      <c r="OZ9" s="128">
        <f>IFERROR(IF(AND(OT9&lt;SMALL(기준일시_입력!$J$21:$J$39,OZ$5),OU9&gt;SMALL(기준일시_입력!$N$21:$N$39,OZ$5)),INDEX(기준일시_입력!$AJ$21:$AJ$39,OZ$5*2-1),IF(AND(OT9&gt;=SMALL(기준일시_입력!$J$21:$J$39,OZ$5),OT9&lt;SMALL(기준일시_입력!$N$21:$N$39,OZ$5)),SMALL(기준일시_입력!$N$21:$N$39,OZ$5)-OT9,0)),0)</f>
        <v>0</v>
      </c>
      <c r="PA9" s="128">
        <f>IFERROR(IF(AND(OT9&lt;SMALL(기준일시_입력!$J$21:$J$39,PA$5),OU9&gt;SMALL(기준일시_입력!$N$21:$N$39,PA$5)),INDEX(기준일시_입력!$AJ$21:$AJ$39,PA$5*2-1),IF(AND(OT9&gt;=SMALL(기준일시_입력!$J$21:$J$39,PA$5),OT9&lt;SMALL(기준일시_입력!$N$21:$N$39,PA$5)),SMALL(기준일시_입력!$N$21:$N$39,PA$5)-OT9,0)),0)</f>
        <v>0</v>
      </c>
      <c r="PB9" s="128">
        <f>IFERROR(IF(AND(OT9&lt;SMALL(기준일시_입력!$J$21:$J$39,PB$5),OU9&gt;SMALL(기준일시_입력!$N$21:$N$39,PB$5)),INDEX(기준일시_입력!$AJ$21:$AJ$39,PB$5*2-1),IF(AND(OT9&gt;=SMALL(기준일시_입력!$J$21:$J$39,PB$5),OT9&lt;SMALL(기준일시_입력!$N$21:$N$39,PB$5)),SMALL(기준일시_입력!$N$21:$N$39,PB$5)-OT9,0)),0)</f>
        <v>0</v>
      </c>
      <c r="PC9" s="128">
        <f>IFERROR(IF(AND(OT9&lt;SMALL(기준일시_입력!$J$21:$J$39,PC$5),OU9&gt;SMALL(기준일시_입력!$N$21:$N$39,PC$5)),INDEX(기준일시_입력!$AJ$21:$AJ$39,PC$5*2-1),IF(AND(OT9&gt;=SMALL(기준일시_입력!$J$21:$J$39,PC$5),OT9&lt;SMALL(기준일시_입력!$N$21:$N$39,PC$5)),SMALL(기준일시_입력!$N$21:$N$39,PC$5)-OT9,0)),0)</f>
        <v>0</v>
      </c>
      <c r="PD9" s="128">
        <f>IFERROR(IF(AND(OT9&lt;SMALL(기준일시_입력!$J$21:$J$39,PD$5),OU9&gt;SMALL(기준일시_입력!$N$21:$N$39,PD$5)),INDEX(기준일시_입력!$AJ$21:$AJ$39,PD$5*2-1),IF(AND(OT9&gt;=SMALL(기준일시_입력!$J$21:$J$39,PD$5),OT9&lt;SMALL(기준일시_입력!$N$21:$N$39,PD$5)),SMALL(기준일시_입력!$N$21:$N$39,PD$5)-OT9,0)),0)</f>
        <v>0</v>
      </c>
      <c r="PE9" s="128">
        <f>IFERROR(IF(AND(OT9&lt;SMALL(기준일시_입력!$J$21:$J$39,PE$5),OU9&gt;SMALL(기준일시_입력!$N$21:$N$39,PE$5)),INDEX(기준일시_입력!$AJ$21:$AJ$39,PE$5*2-1),IF(AND(OT9&gt;=SMALL(기준일시_입력!$J$21:$J$39,PE$5),OT9&lt;SMALL(기준일시_입력!$N$21:$N$39,PE$5)),SMALL(기준일시_입력!$N$21:$N$39,PE$5)-OT9,0)),0)</f>
        <v>0</v>
      </c>
      <c r="PF9" s="125"/>
      <c r="PG9" s="180" t="str">
        <f t="shared" si="214"/>
        <v>4일</v>
      </c>
      <c r="PH9" s="180"/>
      <c r="PI9" s="124" t="str">
        <f t="shared" si="215"/>
        <v>목</v>
      </c>
      <c r="PJ9" s="133" t="str">
        <f t="shared" si="216"/>
        <v/>
      </c>
      <c r="PK9" s="184"/>
      <c r="PL9" s="184"/>
      <c r="PM9" s="184"/>
      <c r="PN9" s="184"/>
      <c r="PO9" s="184"/>
      <c r="PP9" s="184"/>
      <c r="PQ9" s="176"/>
      <c r="PR9" s="177"/>
      <c r="PS9" s="129" t="str">
        <f>IF($B9="","",IF(AND(PI$3&lt;&gt;"",$B9-기준일시_입력!$AO$7&lt;=0,PK9="",PN9="",PQ9=""),"X",IF(PQ9="연차","☆",IF(PQ9="월차","★",IF(PQ9="병가","♨",IF(PQ9="출장","◎",IF(PQ9="교육","■",IF(AND(PQ9="",PK9&lt;=기준일시_입력!$J$15,PN9&gt;=기준일시_입력!$N$15),"○",IF(AND(PQ9="",PK9&lt;&gt;"",PK9&gt;기준일시_입력!$J$15),"▼",IF(AND(PQ9="",PN9&lt;&gt;"",PN9&lt;기준일시_입력!$N$15),"△",""))))))))))</f>
        <v/>
      </c>
      <c r="PT9" s="128">
        <f>IFERROR(IF(OR(PK9="",PN9=""),0,IF(AND(PV9&lt;기준일시_입력!$J$17,PW9&gt;기준일시_입력!$N$17),기준일시_입력!$N$17-기준일시_입력!$J$17,IF(AND(PV9&gt;=기준일시_입력!$J$17,PW9&gt;기준일시_입력!$N$17),기준일시_입력!$N$17-PV9,IF(PW9&lt;기준일시_입력!$J$17,0,IF(AND(PV9&lt;기준일시_입력!$J$17,PW9&lt;=기준일시_입력!$N$17),PW9-기준일시_입력!$J$17,IF(AND(PV9&gt;=기준일시_입력!$J$17,PW9&lt;=기준일시_입력!$N$17),PW9-PV9,0)))))),0)</f>
        <v>0</v>
      </c>
      <c r="PU9" s="128">
        <f t="shared" si="217"/>
        <v>0</v>
      </c>
      <c r="PV9" s="128">
        <f>IF(OR(PK9="",PN9=""),0,IF(PK9&lt;기준일시_입력!$J$15,기준일시_입력!$J$15,PK9))</f>
        <v>0</v>
      </c>
      <c r="PW9" s="128">
        <f t="shared" si="218"/>
        <v>0</v>
      </c>
      <c r="PX9" s="128">
        <f>IFERROR(IF(AND(PV9&lt;SMALL(기준일시_입력!$J$21:$J$39,PX$5),PW9&gt;SMALL(기준일시_입력!$N$21:$N$39,PX$5)),INDEX(기준일시_입력!$AJ$21:$AJ$39,PX$5*2-1),IF(AND(PV9&gt;=SMALL(기준일시_입력!$J$21:$J$39,PX$5),PV9&lt;SMALL(기준일시_입력!$N$21:$N$39,PX$5)),SMALL(기준일시_입력!$N$21:$N$39,PX$5)-PV9,0)),0)</f>
        <v>0</v>
      </c>
      <c r="PY9" s="128">
        <f>IFERROR(IF(AND(PV9&lt;SMALL(기준일시_입력!$J$21:$J$39,PY$5),PW9&gt;SMALL(기준일시_입력!$N$21:$N$39,PY$5)),INDEX(기준일시_입력!$AJ$21:$AJ$39,PY$5*2-1),IF(AND(PV9&gt;=SMALL(기준일시_입력!$J$21:$J$39,PY$5),PV9&lt;SMALL(기준일시_입력!$N$21:$N$39,PY$5)),SMALL(기준일시_입력!$N$21:$N$39,PY$5)-PV9,0)),0)</f>
        <v>0</v>
      </c>
      <c r="PZ9" s="128">
        <f>IFERROR(IF(AND(PV9&lt;SMALL(기준일시_입력!$J$21:$J$39,PZ$5),PW9&gt;SMALL(기준일시_입력!$N$21:$N$39,PZ$5)),INDEX(기준일시_입력!$AJ$21:$AJ$39,PZ$5*2-1),IF(AND(PV9&gt;=SMALL(기준일시_입력!$J$21:$J$39,PZ$5),PV9&lt;SMALL(기준일시_입력!$N$21:$N$39,PZ$5)),SMALL(기준일시_입력!$N$21:$N$39,PZ$5)-PV9,0)),0)</f>
        <v>0</v>
      </c>
      <c r="QA9" s="128">
        <f>IFERROR(IF(AND(PV9&lt;SMALL(기준일시_입력!$J$21:$J$39,QA$5),PW9&gt;SMALL(기준일시_입력!$N$21:$N$39,QA$5)),INDEX(기준일시_입력!$AJ$21:$AJ$39,QA$5*2-1),IF(AND(PV9&gt;=SMALL(기준일시_입력!$J$21:$J$39,QA$5),PV9&lt;SMALL(기준일시_입력!$N$21:$N$39,QA$5)),SMALL(기준일시_입력!$N$21:$N$39,QA$5)-PV9,0)),0)</f>
        <v>0</v>
      </c>
      <c r="QB9" s="128">
        <f>IFERROR(IF(AND(PV9&lt;SMALL(기준일시_입력!$J$21:$J$39,QB$5),PW9&gt;SMALL(기준일시_입력!$N$21:$N$39,QB$5)),INDEX(기준일시_입력!$AJ$21:$AJ$39,QB$5*2-1),IF(AND(PV9&gt;=SMALL(기준일시_입력!$J$21:$J$39,QB$5),PV9&lt;SMALL(기준일시_입력!$N$21:$N$39,QB$5)),SMALL(기준일시_입력!$N$21:$N$39,QB$5)-PV9,0)),0)</f>
        <v>0</v>
      </c>
      <c r="QC9" s="128">
        <f>IFERROR(IF(AND(PV9&lt;SMALL(기준일시_입력!$J$21:$J$39,QC$5),PW9&gt;SMALL(기준일시_입력!$N$21:$N$39,QC$5)),INDEX(기준일시_입력!$AJ$21:$AJ$39,QC$5*2-1),IF(AND(PV9&gt;=SMALL(기준일시_입력!$J$21:$J$39,QC$5),PV9&lt;SMALL(기준일시_입력!$N$21:$N$39,QC$5)),SMALL(기준일시_입력!$N$21:$N$39,QC$5)-PV9,0)),0)</f>
        <v>0</v>
      </c>
      <c r="QD9" s="128">
        <f>IFERROR(IF(AND(PV9&lt;SMALL(기준일시_입력!$J$21:$J$39,QD$5),PW9&gt;SMALL(기준일시_입력!$N$21:$N$39,QD$5)),INDEX(기준일시_입력!$AJ$21:$AJ$39,QD$5*2-1),IF(AND(PV9&gt;=SMALL(기준일시_입력!$J$21:$J$39,QD$5),PV9&lt;SMALL(기준일시_입력!$N$21:$N$39,QD$5)),SMALL(기준일시_입력!$N$21:$N$39,QD$5)-PV9,0)),0)</f>
        <v>0</v>
      </c>
      <c r="QE9" s="128">
        <f>IFERROR(IF(AND(PV9&lt;SMALL(기준일시_입력!$J$21:$J$39,QE$5),PW9&gt;SMALL(기준일시_입력!$N$21:$N$39,QE$5)),INDEX(기준일시_입력!$AJ$21:$AJ$39,QE$5*2-1),IF(AND(PV9&gt;=SMALL(기준일시_입력!$J$21:$J$39,QE$5),PV9&lt;SMALL(기준일시_입력!$N$21:$N$39,QE$5)),SMALL(기준일시_입력!$N$21:$N$39,QE$5)-PV9,0)),0)</f>
        <v>0</v>
      </c>
      <c r="QF9" s="128">
        <f>IFERROR(IF(AND(PV9&lt;SMALL(기준일시_입력!$J$21:$J$39,QF$5),PW9&gt;SMALL(기준일시_입력!$N$21:$N$39,QF$5)),INDEX(기준일시_입력!$AJ$21:$AJ$39,QF$5*2-1),IF(AND(PV9&gt;=SMALL(기준일시_입력!$J$21:$J$39,QF$5),PV9&lt;SMALL(기준일시_입력!$N$21:$N$39,QF$5)),SMALL(기준일시_입력!$N$21:$N$39,QF$5)-PV9,0)),0)</f>
        <v>0</v>
      </c>
      <c r="QG9" s="128">
        <f>IFERROR(IF(AND(PV9&lt;SMALL(기준일시_입력!$J$21:$J$39,QG$5),PW9&gt;SMALL(기준일시_입력!$N$21:$N$39,QG$5)),INDEX(기준일시_입력!$AJ$21:$AJ$39,QG$5*2-1),IF(AND(PV9&gt;=SMALL(기준일시_입력!$J$21:$J$39,QG$5),PV9&lt;SMALL(기준일시_입력!$N$21:$N$39,QG$5)),SMALL(기준일시_입력!$N$21:$N$39,QG$5)-PV9,0)),0)</f>
        <v>0</v>
      </c>
      <c r="QH9" s="125"/>
      <c r="QI9" s="180" t="str">
        <f t="shared" si="219"/>
        <v>4일</v>
      </c>
      <c r="QJ9" s="180"/>
      <c r="QK9" s="124" t="str">
        <f t="shared" si="220"/>
        <v>목</v>
      </c>
      <c r="QL9" s="133" t="str">
        <f t="shared" si="216"/>
        <v/>
      </c>
      <c r="QM9" s="184"/>
      <c r="QN9" s="184"/>
      <c r="QO9" s="184"/>
      <c r="QP9" s="184"/>
      <c r="QQ9" s="184"/>
      <c r="QR9" s="184"/>
      <c r="QS9" s="176"/>
      <c r="QT9" s="177"/>
      <c r="QU9" s="129" t="str">
        <f>IF($B9="","",IF(AND(QK$3&lt;&gt;"",$B9-기준일시_입력!$AO$7&lt;=0,QM9="",QP9="",QS9=""),"X",IF(QS9="연차","☆",IF(QS9="월차","★",IF(QS9="병가","♨",IF(QS9="출장","◎",IF(QS9="교육","■",IF(AND(QS9="",QM9&lt;=기준일시_입력!$J$15,QP9&gt;=기준일시_입력!$N$15),"○",IF(AND(QS9="",QM9&lt;&gt;"",QM9&gt;기준일시_입력!$J$15),"▼",IF(AND(QS9="",QP9&lt;&gt;"",QP9&lt;기준일시_입력!$N$15),"△",""))))))))))</f>
        <v/>
      </c>
      <c r="QV9" s="128">
        <f>IFERROR(IF(OR(QM9="",QP9=""),0,IF(AND(QX9&lt;기준일시_입력!$J$17,QY9&gt;기준일시_입력!$N$17),기준일시_입력!$N$17-기준일시_입력!$J$17,IF(AND(QX9&gt;=기준일시_입력!$J$17,QY9&gt;기준일시_입력!$N$17),기준일시_입력!$N$17-QX9,IF(QY9&lt;기준일시_입력!$J$17,0,IF(AND(QX9&lt;기준일시_입력!$J$17,QY9&lt;=기준일시_입력!$N$17),QY9-기준일시_입력!$J$17,IF(AND(QX9&gt;=기준일시_입력!$J$17,QY9&lt;=기준일시_입력!$N$17),QY9-QX9,0)))))),0)</f>
        <v>0</v>
      </c>
      <c r="QW9" s="128">
        <f t="shared" si="222"/>
        <v>0</v>
      </c>
      <c r="QX9" s="128">
        <f>IF(OR(QM9="",QP9=""),0,IF(QM9&lt;기준일시_입력!$J$15,기준일시_입력!$J$15,QM9))</f>
        <v>0</v>
      </c>
      <c r="QY9" s="128">
        <f t="shared" si="223"/>
        <v>0</v>
      </c>
      <c r="QZ9" s="128">
        <f>IFERROR(IF(AND(QX9&lt;SMALL(기준일시_입력!$J$21:$J$39,QZ$5),QY9&gt;SMALL(기준일시_입력!$N$21:$N$39,QZ$5)),INDEX(기준일시_입력!$AJ$21:$AJ$39,QZ$5*2-1),IF(AND(QX9&gt;=SMALL(기준일시_입력!$J$21:$J$39,QZ$5),QX9&lt;SMALL(기준일시_입력!$N$21:$N$39,QZ$5)),SMALL(기준일시_입력!$N$21:$N$39,QZ$5)-QX9,0)),0)</f>
        <v>0</v>
      </c>
      <c r="RA9" s="128">
        <f>IFERROR(IF(AND(QX9&lt;SMALL(기준일시_입력!$J$21:$J$39,RA$5),QY9&gt;SMALL(기준일시_입력!$N$21:$N$39,RA$5)),INDEX(기준일시_입력!$AJ$21:$AJ$39,RA$5*2-1),IF(AND(QX9&gt;=SMALL(기준일시_입력!$J$21:$J$39,RA$5),QX9&lt;SMALL(기준일시_입력!$N$21:$N$39,RA$5)),SMALL(기준일시_입력!$N$21:$N$39,RA$5)-QX9,0)),0)</f>
        <v>0</v>
      </c>
      <c r="RB9" s="128">
        <f>IFERROR(IF(AND(QX9&lt;SMALL(기준일시_입력!$J$21:$J$39,RB$5),QY9&gt;SMALL(기준일시_입력!$N$21:$N$39,RB$5)),INDEX(기준일시_입력!$AJ$21:$AJ$39,RB$5*2-1),IF(AND(QX9&gt;=SMALL(기준일시_입력!$J$21:$J$39,RB$5),QX9&lt;SMALL(기준일시_입력!$N$21:$N$39,RB$5)),SMALL(기준일시_입력!$N$21:$N$39,RB$5)-QX9,0)),0)</f>
        <v>0</v>
      </c>
      <c r="RC9" s="128">
        <f>IFERROR(IF(AND(QX9&lt;SMALL(기준일시_입력!$J$21:$J$39,RC$5),QY9&gt;SMALL(기준일시_입력!$N$21:$N$39,RC$5)),INDEX(기준일시_입력!$AJ$21:$AJ$39,RC$5*2-1),IF(AND(QX9&gt;=SMALL(기준일시_입력!$J$21:$J$39,RC$5),QX9&lt;SMALL(기준일시_입력!$N$21:$N$39,RC$5)),SMALL(기준일시_입력!$N$21:$N$39,RC$5)-QX9,0)),0)</f>
        <v>0</v>
      </c>
      <c r="RD9" s="128">
        <f>IFERROR(IF(AND(QX9&lt;SMALL(기준일시_입력!$J$21:$J$39,RD$5),QY9&gt;SMALL(기준일시_입력!$N$21:$N$39,RD$5)),INDEX(기준일시_입력!$AJ$21:$AJ$39,RD$5*2-1),IF(AND(QX9&gt;=SMALL(기준일시_입력!$J$21:$J$39,RD$5),QX9&lt;SMALL(기준일시_입력!$N$21:$N$39,RD$5)),SMALL(기준일시_입력!$N$21:$N$39,RD$5)-QX9,0)),0)</f>
        <v>0</v>
      </c>
      <c r="RE9" s="128">
        <f>IFERROR(IF(AND(QX9&lt;SMALL(기준일시_입력!$J$21:$J$39,RE$5),QY9&gt;SMALL(기준일시_입력!$N$21:$N$39,RE$5)),INDEX(기준일시_입력!$AJ$21:$AJ$39,RE$5*2-1),IF(AND(QX9&gt;=SMALL(기준일시_입력!$J$21:$J$39,RE$5),QX9&lt;SMALL(기준일시_입력!$N$21:$N$39,RE$5)),SMALL(기준일시_입력!$N$21:$N$39,RE$5)-QX9,0)),0)</f>
        <v>0</v>
      </c>
      <c r="RF9" s="128">
        <f>IFERROR(IF(AND(QX9&lt;SMALL(기준일시_입력!$J$21:$J$39,RF$5),QY9&gt;SMALL(기준일시_입력!$N$21:$N$39,RF$5)),INDEX(기준일시_입력!$AJ$21:$AJ$39,RF$5*2-1),IF(AND(QX9&gt;=SMALL(기준일시_입력!$J$21:$J$39,RF$5),QX9&lt;SMALL(기준일시_입력!$N$21:$N$39,RF$5)),SMALL(기준일시_입력!$N$21:$N$39,RF$5)-QX9,0)),0)</f>
        <v>0</v>
      </c>
      <c r="RG9" s="128">
        <f>IFERROR(IF(AND(QX9&lt;SMALL(기준일시_입력!$J$21:$J$39,RG$5),QY9&gt;SMALL(기준일시_입력!$N$21:$N$39,RG$5)),INDEX(기준일시_입력!$AJ$21:$AJ$39,RG$5*2-1),IF(AND(QX9&gt;=SMALL(기준일시_입력!$J$21:$J$39,RG$5),QX9&lt;SMALL(기준일시_입력!$N$21:$N$39,RG$5)),SMALL(기준일시_입력!$N$21:$N$39,RG$5)-QX9,0)),0)</f>
        <v>0</v>
      </c>
      <c r="RH9" s="128">
        <f>IFERROR(IF(AND(QX9&lt;SMALL(기준일시_입력!$J$21:$J$39,RH$5),QY9&gt;SMALL(기준일시_입력!$N$21:$N$39,RH$5)),INDEX(기준일시_입력!$AJ$21:$AJ$39,RH$5*2-1),IF(AND(QX9&gt;=SMALL(기준일시_입력!$J$21:$J$39,RH$5),QX9&lt;SMALL(기준일시_입력!$N$21:$N$39,RH$5)),SMALL(기준일시_입력!$N$21:$N$39,RH$5)-QX9,0)),0)</f>
        <v>0</v>
      </c>
      <c r="RI9" s="128">
        <f>IFERROR(IF(AND(QX9&lt;SMALL(기준일시_입력!$J$21:$J$39,RI$5),QY9&gt;SMALL(기준일시_입력!$N$21:$N$39,RI$5)),INDEX(기준일시_입력!$AJ$21:$AJ$39,RI$5*2-1),IF(AND(QX9&gt;=SMALL(기준일시_입력!$J$21:$J$39,RI$5),QX9&lt;SMALL(기준일시_입력!$N$21:$N$39,RI$5)),SMALL(기준일시_입력!$N$21:$N$39,RI$5)-QX9,0)),0)</f>
        <v>0</v>
      </c>
      <c r="RJ9" s="125"/>
      <c r="RK9" s="180" t="str">
        <f t="shared" si="224"/>
        <v>4일</v>
      </c>
      <c r="RL9" s="180"/>
      <c r="RM9" s="124" t="str">
        <f t="shared" si="225"/>
        <v>목</v>
      </c>
      <c r="RN9" s="133" t="str">
        <f t="shared" si="216"/>
        <v/>
      </c>
      <c r="RO9" s="184"/>
      <c r="RP9" s="184"/>
      <c r="RQ9" s="184"/>
      <c r="RR9" s="184"/>
      <c r="RS9" s="184"/>
      <c r="RT9" s="184"/>
      <c r="RU9" s="176"/>
      <c r="RV9" s="177"/>
      <c r="RW9" s="129" t="str">
        <f>IF($B9="","",IF(AND(RM$3&lt;&gt;"",$B9-기준일시_입력!$AO$7&lt;=0,RO9="",RR9="",RU9=""),"X",IF(RU9="연차","☆",IF(RU9="월차","★",IF(RU9="병가","♨",IF(RU9="출장","◎",IF(RU9="교육","■",IF(AND(RU9="",RO9&lt;=기준일시_입력!$J$15,RR9&gt;=기준일시_입력!$N$15),"○",IF(AND(RU9="",RO9&lt;&gt;"",RO9&gt;기준일시_입력!$J$15),"▼",IF(AND(RU9="",RR9&lt;&gt;"",RR9&lt;기준일시_입력!$N$15),"△",""))))))))))</f>
        <v/>
      </c>
      <c r="RX9" s="128">
        <f>IFERROR(IF(OR(RO9="",RR9=""),0,IF(AND(RZ9&lt;기준일시_입력!$J$17,SA9&gt;기준일시_입력!$N$17),기준일시_입력!$N$17-기준일시_입력!$J$17,IF(AND(RZ9&gt;=기준일시_입력!$J$17,SA9&gt;기준일시_입력!$N$17),기준일시_입력!$N$17-RZ9,IF(SA9&lt;기준일시_입력!$J$17,0,IF(AND(RZ9&lt;기준일시_입력!$J$17,SA9&lt;=기준일시_입력!$N$17),SA9-기준일시_입력!$J$17,IF(AND(RZ9&gt;=기준일시_입력!$J$17,SA9&lt;=기준일시_입력!$N$17),SA9-RZ9,0)))))),0)</f>
        <v>0</v>
      </c>
      <c r="RY9" s="128">
        <f t="shared" si="227"/>
        <v>0</v>
      </c>
      <c r="RZ9" s="128">
        <f>IF(OR(RO9="",RR9=""),0,IF(RO9&lt;기준일시_입력!$J$15,기준일시_입력!$J$15,RO9))</f>
        <v>0</v>
      </c>
      <c r="SA9" s="128">
        <f t="shared" si="228"/>
        <v>0</v>
      </c>
      <c r="SB9" s="128">
        <f>IFERROR(IF(AND(RZ9&lt;SMALL(기준일시_입력!$J$21:$J$39,SB$5),SA9&gt;SMALL(기준일시_입력!$N$21:$N$39,SB$5)),INDEX(기준일시_입력!$AJ$21:$AJ$39,SB$5*2-1),IF(AND(RZ9&gt;=SMALL(기준일시_입력!$J$21:$J$39,SB$5),RZ9&lt;SMALL(기준일시_입력!$N$21:$N$39,SB$5)),SMALL(기준일시_입력!$N$21:$N$39,SB$5)-RZ9,0)),0)</f>
        <v>0</v>
      </c>
      <c r="SC9" s="128">
        <f>IFERROR(IF(AND(RZ9&lt;SMALL(기준일시_입력!$J$21:$J$39,SC$5),SA9&gt;SMALL(기준일시_입력!$N$21:$N$39,SC$5)),INDEX(기준일시_입력!$AJ$21:$AJ$39,SC$5*2-1),IF(AND(RZ9&gt;=SMALL(기준일시_입력!$J$21:$J$39,SC$5),RZ9&lt;SMALL(기준일시_입력!$N$21:$N$39,SC$5)),SMALL(기준일시_입력!$N$21:$N$39,SC$5)-RZ9,0)),0)</f>
        <v>0</v>
      </c>
      <c r="SD9" s="128">
        <f>IFERROR(IF(AND(RZ9&lt;SMALL(기준일시_입력!$J$21:$J$39,SD$5),SA9&gt;SMALL(기준일시_입력!$N$21:$N$39,SD$5)),INDEX(기준일시_입력!$AJ$21:$AJ$39,SD$5*2-1),IF(AND(RZ9&gt;=SMALL(기준일시_입력!$J$21:$J$39,SD$5),RZ9&lt;SMALL(기준일시_입력!$N$21:$N$39,SD$5)),SMALL(기준일시_입력!$N$21:$N$39,SD$5)-RZ9,0)),0)</f>
        <v>0</v>
      </c>
      <c r="SE9" s="128">
        <f>IFERROR(IF(AND(RZ9&lt;SMALL(기준일시_입력!$J$21:$J$39,SE$5),SA9&gt;SMALL(기준일시_입력!$N$21:$N$39,SE$5)),INDEX(기준일시_입력!$AJ$21:$AJ$39,SE$5*2-1),IF(AND(RZ9&gt;=SMALL(기준일시_입력!$J$21:$J$39,SE$5),RZ9&lt;SMALL(기준일시_입력!$N$21:$N$39,SE$5)),SMALL(기준일시_입력!$N$21:$N$39,SE$5)-RZ9,0)),0)</f>
        <v>0</v>
      </c>
      <c r="SF9" s="128">
        <f>IFERROR(IF(AND(RZ9&lt;SMALL(기준일시_입력!$J$21:$J$39,SF$5),SA9&gt;SMALL(기준일시_입력!$N$21:$N$39,SF$5)),INDEX(기준일시_입력!$AJ$21:$AJ$39,SF$5*2-1),IF(AND(RZ9&gt;=SMALL(기준일시_입력!$J$21:$J$39,SF$5),RZ9&lt;SMALL(기준일시_입력!$N$21:$N$39,SF$5)),SMALL(기준일시_입력!$N$21:$N$39,SF$5)-RZ9,0)),0)</f>
        <v>0</v>
      </c>
      <c r="SG9" s="128">
        <f>IFERROR(IF(AND(RZ9&lt;SMALL(기준일시_입력!$J$21:$J$39,SG$5),SA9&gt;SMALL(기준일시_입력!$N$21:$N$39,SG$5)),INDEX(기준일시_입력!$AJ$21:$AJ$39,SG$5*2-1),IF(AND(RZ9&gt;=SMALL(기준일시_입력!$J$21:$J$39,SG$5),RZ9&lt;SMALL(기준일시_입력!$N$21:$N$39,SG$5)),SMALL(기준일시_입력!$N$21:$N$39,SG$5)-RZ9,0)),0)</f>
        <v>0</v>
      </c>
      <c r="SH9" s="128">
        <f>IFERROR(IF(AND(RZ9&lt;SMALL(기준일시_입력!$J$21:$J$39,SH$5),SA9&gt;SMALL(기준일시_입력!$N$21:$N$39,SH$5)),INDEX(기준일시_입력!$AJ$21:$AJ$39,SH$5*2-1),IF(AND(RZ9&gt;=SMALL(기준일시_입력!$J$21:$J$39,SH$5),RZ9&lt;SMALL(기준일시_입력!$N$21:$N$39,SH$5)),SMALL(기준일시_입력!$N$21:$N$39,SH$5)-RZ9,0)),0)</f>
        <v>0</v>
      </c>
      <c r="SI9" s="128">
        <f>IFERROR(IF(AND(RZ9&lt;SMALL(기준일시_입력!$J$21:$J$39,SI$5),SA9&gt;SMALL(기준일시_입력!$N$21:$N$39,SI$5)),INDEX(기준일시_입력!$AJ$21:$AJ$39,SI$5*2-1),IF(AND(RZ9&gt;=SMALL(기준일시_입력!$J$21:$J$39,SI$5),RZ9&lt;SMALL(기준일시_입력!$N$21:$N$39,SI$5)),SMALL(기준일시_입력!$N$21:$N$39,SI$5)-RZ9,0)),0)</f>
        <v>0</v>
      </c>
      <c r="SJ9" s="128">
        <f>IFERROR(IF(AND(RZ9&lt;SMALL(기준일시_입력!$J$21:$J$39,SJ$5),SA9&gt;SMALL(기준일시_입력!$N$21:$N$39,SJ$5)),INDEX(기준일시_입력!$AJ$21:$AJ$39,SJ$5*2-1),IF(AND(RZ9&gt;=SMALL(기준일시_입력!$J$21:$J$39,SJ$5),RZ9&lt;SMALL(기준일시_입력!$N$21:$N$39,SJ$5)),SMALL(기준일시_입력!$N$21:$N$39,SJ$5)-RZ9,0)),0)</f>
        <v>0</v>
      </c>
      <c r="SK9" s="128">
        <f>IFERROR(IF(AND(RZ9&lt;SMALL(기준일시_입력!$J$21:$J$39,SK$5),SA9&gt;SMALL(기준일시_입력!$N$21:$N$39,SK$5)),INDEX(기준일시_입력!$AJ$21:$AJ$39,SK$5*2-1),IF(AND(RZ9&gt;=SMALL(기준일시_입력!$J$21:$J$39,SK$5),RZ9&lt;SMALL(기준일시_입력!$N$21:$N$39,SK$5)),SMALL(기준일시_입력!$N$21:$N$39,SK$5)-RZ9,0)),0)</f>
        <v>0</v>
      </c>
      <c r="SL9" s="125"/>
      <c r="SM9" s="180" t="str">
        <f t="shared" si="229"/>
        <v>4일</v>
      </c>
      <c r="SN9" s="180"/>
      <c r="SO9" s="124" t="str">
        <f t="shared" si="230"/>
        <v>목</v>
      </c>
      <c r="SP9" s="133" t="str">
        <f t="shared" si="231"/>
        <v/>
      </c>
      <c r="SQ9" s="184"/>
      <c r="SR9" s="184"/>
      <c r="SS9" s="184"/>
      <c r="ST9" s="184"/>
      <c r="SU9" s="184"/>
      <c r="SV9" s="184"/>
      <c r="SW9" s="176"/>
      <c r="SX9" s="177"/>
      <c r="SY9" s="129" t="str">
        <f>IF($B9="","",IF(AND(SO$3&lt;&gt;"",$B9-기준일시_입력!$AO$7&lt;=0,SQ9="",ST9="",SW9=""),"X",IF(SW9="연차","☆",IF(SW9="월차","★",IF(SW9="병가","♨",IF(SW9="출장","◎",IF(SW9="교육","■",IF(AND(SW9="",SQ9&lt;=기준일시_입력!$J$15,ST9&gt;=기준일시_입력!$N$15),"○",IF(AND(SW9="",SQ9&lt;&gt;"",SQ9&gt;기준일시_입력!$J$15),"▼",IF(AND(SW9="",ST9&lt;&gt;"",ST9&lt;기준일시_입력!$N$15),"△",""))))))))))</f>
        <v/>
      </c>
      <c r="SZ9" s="128">
        <f>IFERROR(IF(OR(SQ9="",ST9=""),0,IF(AND(TB9&lt;기준일시_입력!$J$17,TC9&gt;기준일시_입력!$N$17),기준일시_입력!$N$17-기준일시_입력!$J$17,IF(AND(TB9&gt;=기준일시_입력!$J$17,TC9&gt;기준일시_입력!$N$17),기준일시_입력!$N$17-TB9,IF(TC9&lt;기준일시_입력!$J$17,0,IF(AND(TB9&lt;기준일시_입력!$J$17,TC9&lt;=기준일시_입력!$N$17),TC9-기준일시_입력!$J$17,IF(AND(TB9&gt;=기준일시_입력!$J$17,TC9&lt;=기준일시_입력!$N$17),TC9-TB9,0)))))),0)</f>
        <v>0</v>
      </c>
      <c r="TA9" s="128">
        <f t="shared" si="232"/>
        <v>0</v>
      </c>
      <c r="TB9" s="128">
        <f>IF(OR(SQ9="",ST9=""),0,IF(SQ9&lt;기준일시_입력!$J$15,기준일시_입력!$J$15,SQ9))</f>
        <v>0</v>
      </c>
      <c r="TC9" s="128">
        <f t="shared" si="233"/>
        <v>0</v>
      </c>
      <c r="TD9" s="128">
        <f>IFERROR(IF(AND(TB9&lt;SMALL(기준일시_입력!$J$21:$J$39,TD$5),TC9&gt;SMALL(기준일시_입력!$N$21:$N$39,TD$5)),INDEX(기준일시_입력!$AJ$21:$AJ$39,TD$5*2-1),IF(AND(TB9&gt;=SMALL(기준일시_입력!$J$21:$J$39,TD$5),TB9&lt;SMALL(기준일시_입력!$N$21:$N$39,TD$5)),SMALL(기준일시_입력!$N$21:$N$39,TD$5)-TB9,0)),0)</f>
        <v>0</v>
      </c>
      <c r="TE9" s="128">
        <f>IFERROR(IF(AND(TB9&lt;SMALL(기준일시_입력!$J$21:$J$39,TE$5),TC9&gt;SMALL(기준일시_입력!$N$21:$N$39,TE$5)),INDEX(기준일시_입력!$AJ$21:$AJ$39,TE$5*2-1),IF(AND(TB9&gt;=SMALL(기준일시_입력!$J$21:$J$39,TE$5),TB9&lt;SMALL(기준일시_입력!$N$21:$N$39,TE$5)),SMALL(기준일시_입력!$N$21:$N$39,TE$5)-TB9,0)),0)</f>
        <v>0</v>
      </c>
      <c r="TF9" s="128">
        <f>IFERROR(IF(AND(TB9&lt;SMALL(기준일시_입력!$J$21:$J$39,TF$5),TC9&gt;SMALL(기준일시_입력!$N$21:$N$39,TF$5)),INDEX(기준일시_입력!$AJ$21:$AJ$39,TF$5*2-1),IF(AND(TB9&gt;=SMALL(기준일시_입력!$J$21:$J$39,TF$5),TB9&lt;SMALL(기준일시_입력!$N$21:$N$39,TF$5)),SMALL(기준일시_입력!$N$21:$N$39,TF$5)-TB9,0)),0)</f>
        <v>0</v>
      </c>
      <c r="TG9" s="128">
        <f>IFERROR(IF(AND(TB9&lt;SMALL(기준일시_입력!$J$21:$J$39,TG$5),TC9&gt;SMALL(기준일시_입력!$N$21:$N$39,TG$5)),INDEX(기준일시_입력!$AJ$21:$AJ$39,TG$5*2-1),IF(AND(TB9&gt;=SMALL(기준일시_입력!$J$21:$J$39,TG$5),TB9&lt;SMALL(기준일시_입력!$N$21:$N$39,TG$5)),SMALL(기준일시_입력!$N$21:$N$39,TG$5)-TB9,0)),0)</f>
        <v>0</v>
      </c>
      <c r="TH9" s="128">
        <f>IFERROR(IF(AND(TB9&lt;SMALL(기준일시_입력!$J$21:$J$39,TH$5),TC9&gt;SMALL(기준일시_입력!$N$21:$N$39,TH$5)),INDEX(기준일시_입력!$AJ$21:$AJ$39,TH$5*2-1),IF(AND(TB9&gt;=SMALL(기준일시_입력!$J$21:$J$39,TH$5),TB9&lt;SMALL(기준일시_입력!$N$21:$N$39,TH$5)),SMALL(기준일시_입력!$N$21:$N$39,TH$5)-TB9,0)),0)</f>
        <v>0</v>
      </c>
      <c r="TI9" s="128">
        <f>IFERROR(IF(AND(TB9&lt;SMALL(기준일시_입력!$J$21:$J$39,TI$5),TC9&gt;SMALL(기준일시_입력!$N$21:$N$39,TI$5)),INDEX(기준일시_입력!$AJ$21:$AJ$39,TI$5*2-1),IF(AND(TB9&gt;=SMALL(기준일시_입력!$J$21:$J$39,TI$5),TB9&lt;SMALL(기준일시_입력!$N$21:$N$39,TI$5)),SMALL(기준일시_입력!$N$21:$N$39,TI$5)-TB9,0)),0)</f>
        <v>0</v>
      </c>
      <c r="TJ9" s="128">
        <f>IFERROR(IF(AND(TB9&lt;SMALL(기준일시_입력!$J$21:$J$39,TJ$5),TC9&gt;SMALL(기준일시_입력!$N$21:$N$39,TJ$5)),INDEX(기준일시_입력!$AJ$21:$AJ$39,TJ$5*2-1),IF(AND(TB9&gt;=SMALL(기준일시_입력!$J$21:$J$39,TJ$5),TB9&lt;SMALL(기준일시_입력!$N$21:$N$39,TJ$5)),SMALL(기준일시_입력!$N$21:$N$39,TJ$5)-TB9,0)),0)</f>
        <v>0</v>
      </c>
      <c r="TK9" s="128">
        <f>IFERROR(IF(AND(TB9&lt;SMALL(기준일시_입력!$J$21:$J$39,TK$5),TC9&gt;SMALL(기준일시_입력!$N$21:$N$39,TK$5)),INDEX(기준일시_입력!$AJ$21:$AJ$39,TK$5*2-1),IF(AND(TB9&gt;=SMALL(기준일시_입력!$J$21:$J$39,TK$5),TB9&lt;SMALL(기준일시_입력!$N$21:$N$39,TK$5)),SMALL(기준일시_입력!$N$21:$N$39,TK$5)-TB9,0)),0)</f>
        <v>0</v>
      </c>
      <c r="TL9" s="128">
        <f>IFERROR(IF(AND(TB9&lt;SMALL(기준일시_입력!$J$21:$J$39,TL$5),TC9&gt;SMALL(기준일시_입력!$N$21:$N$39,TL$5)),INDEX(기준일시_입력!$AJ$21:$AJ$39,TL$5*2-1),IF(AND(TB9&gt;=SMALL(기준일시_입력!$J$21:$J$39,TL$5),TB9&lt;SMALL(기준일시_입력!$N$21:$N$39,TL$5)),SMALL(기준일시_입력!$N$21:$N$39,TL$5)-TB9,0)),0)</f>
        <v>0</v>
      </c>
      <c r="TM9" s="128">
        <f>IFERROR(IF(AND(TB9&lt;SMALL(기준일시_입력!$J$21:$J$39,TM$5),TC9&gt;SMALL(기준일시_입력!$N$21:$N$39,TM$5)),INDEX(기준일시_입력!$AJ$21:$AJ$39,TM$5*2-1),IF(AND(TB9&gt;=SMALL(기준일시_입력!$J$21:$J$39,TM$5),TB9&lt;SMALL(기준일시_입력!$N$21:$N$39,TM$5)),SMALL(기준일시_입력!$N$21:$N$39,TM$5)-TB9,0)),0)</f>
        <v>0</v>
      </c>
      <c r="TN9" s="125"/>
      <c r="TO9" s="180" t="str">
        <f t="shared" si="234"/>
        <v>4일</v>
      </c>
      <c r="TP9" s="180"/>
      <c r="TQ9" s="124" t="str">
        <f t="shared" si="235"/>
        <v>목</v>
      </c>
      <c r="TR9" s="133" t="str">
        <f t="shared" si="231"/>
        <v/>
      </c>
      <c r="TS9" s="184"/>
      <c r="TT9" s="184"/>
      <c r="TU9" s="184"/>
      <c r="TV9" s="184"/>
      <c r="TW9" s="184"/>
      <c r="TX9" s="184"/>
      <c r="TY9" s="176"/>
      <c r="TZ9" s="177"/>
      <c r="UA9" s="129" t="str">
        <f>IF($B9="","",IF(AND(TQ$3&lt;&gt;"",$B9-기준일시_입력!$AO$7&lt;=0,TS9="",TV9="",TY9=""),"X",IF(TY9="연차","☆",IF(TY9="월차","★",IF(TY9="병가","♨",IF(TY9="출장","◎",IF(TY9="교육","■",IF(AND(TY9="",TS9&lt;=기준일시_입력!$J$15,TV9&gt;=기준일시_입력!$N$15),"○",IF(AND(TY9="",TS9&lt;&gt;"",TS9&gt;기준일시_입력!$J$15),"▼",IF(AND(TY9="",TV9&lt;&gt;"",TV9&lt;기준일시_입력!$N$15),"△",""))))))))))</f>
        <v/>
      </c>
      <c r="UB9" s="128">
        <f>IFERROR(IF(OR(TS9="",TV9=""),0,IF(AND(UD9&lt;기준일시_입력!$J$17,UE9&gt;기준일시_입력!$N$17),기준일시_입력!$N$17-기준일시_입력!$J$17,IF(AND(UD9&gt;=기준일시_입력!$J$17,UE9&gt;기준일시_입력!$N$17),기준일시_입력!$N$17-UD9,IF(UE9&lt;기준일시_입력!$J$17,0,IF(AND(UD9&lt;기준일시_입력!$J$17,UE9&lt;=기준일시_입력!$N$17),UE9-기준일시_입력!$J$17,IF(AND(UD9&gt;=기준일시_입력!$J$17,UE9&lt;=기준일시_입력!$N$17),UE9-UD9,0)))))),0)</f>
        <v>0</v>
      </c>
      <c r="UC9" s="128">
        <f t="shared" si="237"/>
        <v>0</v>
      </c>
      <c r="UD9" s="128">
        <f>IF(OR(TS9="",TV9=""),0,IF(TS9&lt;기준일시_입력!$J$15,기준일시_입력!$J$15,TS9))</f>
        <v>0</v>
      </c>
      <c r="UE9" s="128">
        <f t="shared" si="238"/>
        <v>0</v>
      </c>
      <c r="UF9" s="128">
        <f>IFERROR(IF(AND(UD9&lt;SMALL(기준일시_입력!$J$21:$J$39,UF$5),UE9&gt;SMALL(기준일시_입력!$N$21:$N$39,UF$5)),INDEX(기준일시_입력!$AJ$21:$AJ$39,UF$5*2-1),IF(AND(UD9&gt;=SMALL(기준일시_입력!$J$21:$J$39,UF$5),UD9&lt;SMALL(기준일시_입력!$N$21:$N$39,UF$5)),SMALL(기준일시_입력!$N$21:$N$39,UF$5)-UD9,0)),0)</f>
        <v>0</v>
      </c>
      <c r="UG9" s="128">
        <f>IFERROR(IF(AND(UD9&lt;SMALL(기준일시_입력!$J$21:$J$39,UG$5),UE9&gt;SMALL(기준일시_입력!$N$21:$N$39,UG$5)),INDEX(기준일시_입력!$AJ$21:$AJ$39,UG$5*2-1),IF(AND(UD9&gt;=SMALL(기준일시_입력!$J$21:$J$39,UG$5),UD9&lt;SMALL(기준일시_입력!$N$21:$N$39,UG$5)),SMALL(기준일시_입력!$N$21:$N$39,UG$5)-UD9,0)),0)</f>
        <v>0</v>
      </c>
      <c r="UH9" s="128">
        <f>IFERROR(IF(AND(UD9&lt;SMALL(기준일시_입력!$J$21:$J$39,UH$5),UE9&gt;SMALL(기준일시_입력!$N$21:$N$39,UH$5)),INDEX(기준일시_입력!$AJ$21:$AJ$39,UH$5*2-1),IF(AND(UD9&gt;=SMALL(기준일시_입력!$J$21:$J$39,UH$5),UD9&lt;SMALL(기준일시_입력!$N$21:$N$39,UH$5)),SMALL(기준일시_입력!$N$21:$N$39,UH$5)-UD9,0)),0)</f>
        <v>0</v>
      </c>
      <c r="UI9" s="128">
        <f>IFERROR(IF(AND(UD9&lt;SMALL(기준일시_입력!$J$21:$J$39,UI$5),UE9&gt;SMALL(기준일시_입력!$N$21:$N$39,UI$5)),INDEX(기준일시_입력!$AJ$21:$AJ$39,UI$5*2-1),IF(AND(UD9&gt;=SMALL(기준일시_입력!$J$21:$J$39,UI$5),UD9&lt;SMALL(기준일시_입력!$N$21:$N$39,UI$5)),SMALL(기준일시_입력!$N$21:$N$39,UI$5)-UD9,0)),0)</f>
        <v>0</v>
      </c>
      <c r="UJ9" s="128">
        <f>IFERROR(IF(AND(UD9&lt;SMALL(기준일시_입력!$J$21:$J$39,UJ$5),UE9&gt;SMALL(기준일시_입력!$N$21:$N$39,UJ$5)),INDEX(기준일시_입력!$AJ$21:$AJ$39,UJ$5*2-1),IF(AND(UD9&gt;=SMALL(기준일시_입력!$J$21:$J$39,UJ$5),UD9&lt;SMALL(기준일시_입력!$N$21:$N$39,UJ$5)),SMALL(기준일시_입력!$N$21:$N$39,UJ$5)-UD9,0)),0)</f>
        <v>0</v>
      </c>
      <c r="UK9" s="128">
        <f>IFERROR(IF(AND(UD9&lt;SMALL(기준일시_입력!$J$21:$J$39,UK$5),UE9&gt;SMALL(기준일시_입력!$N$21:$N$39,UK$5)),INDEX(기준일시_입력!$AJ$21:$AJ$39,UK$5*2-1),IF(AND(UD9&gt;=SMALL(기준일시_입력!$J$21:$J$39,UK$5),UD9&lt;SMALL(기준일시_입력!$N$21:$N$39,UK$5)),SMALL(기준일시_입력!$N$21:$N$39,UK$5)-UD9,0)),0)</f>
        <v>0</v>
      </c>
      <c r="UL9" s="128">
        <f>IFERROR(IF(AND(UD9&lt;SMALL(기준일시_입력!$J$21:$J$39,UL$5),UE9&gt;SMALL(기준일시_입력!$N$21:$N$39,UL$5)),INDEX(기준일시_입력!$AJ$21:$AJ$39,UL$5*2-1),IF(AND(UD9&gt;=SMALL(기준일시_입력!$J$21:$J$39,UL$5),UD9&lt;SMALL(기준일시_입력!$N$21:$N$39,UL$5)),SMALL(기준일시_입력!$N$21:$N$39,UL$5)-UD9,0)),0)</f>
        <v>0</v>
      </c>
      <c r="UM9" s="128">
        <f>IFERROR(IF(AND(UD9&lt;SMALL(기준일시_입력!$J$21:$J$39,UM$5),UE9&gt;SMALL(기준일시_입력!$N$21:$N$39,UM$5)),INDEX(기준일시_입력!$AJ$21:$AJ$39,UM$5*2-1),IF(AND(UD9&gt;=SMALL(기준일시_입력!$J$21:$J$39,UM$5),UD9&lt;SMALL(기준일시_입력!$N$21:$N$39,UM$5)),SMALL(기준일시_입력!$N$21:$N$39,UM$5)-UD9,0)),0)</f>
        <v>0</v>
      </c>
      <c r="UN9" s="128">
        <f>IFERROR(IF(AND(UD9&lt;SMALL(기준일시_입력!$J$21:$J$39,UN$5),UE9&gt;SMALL(기준일시_입력!$N$21:$N$39,UN$5)),INDEX(기준일시_입력!$AJ$21:$AJ$39,UN$5*2-1),IF(AND(UD9&gt;=SMALL(기준일시_입력!$J$21:$J$39,UN$5),UD9&lt;SMALL(기준일시_입력!$N$21:$N$39,UN$5)),SMALL(기준일시_입력!$N$21:$N$39,UN$5)-UD9,0)),0)</f>
        <v>0</v>
      </c>
      <c r="UO9" s="128">
        <f>IFERROR(IF(AND(UD9&lt;SMALL(기준일시_입력!$J$21:$J$39,UO$5),UE9&gt;SMALL(기준일시_입력!$N$21:$N$39,UO$5)),INDEX(기준일시_입력!$AJ$21:$AJ$39,UO$5*2-1),IF(AND(UD9&gt;=SMALL(기준일시_입력!$J$21:$J$39,UO$5),UD9&lt;SMALL(기준일시_입력!$N$21:$N$39,UO$5)),SMALL(기준일시_입력!$N$21:$N$39,UO$5)-UD9,0)),0)</f>
        <v>0</v>
      </c>
      <c r="UP9" s="125"/>
      <c r="UQ9" s="180" t="str">
        <f t="shared" si="239"/>
        <v>4일</v>
      </c>
      <c r="UR9" s="180"/>
      <c r="US9" s="124" t="str">
        <f t="shared" si="240"/>
        <v>목</v>
      </c>
      <c r="UT9" s="133" t="str">
        <f t="shared" si="231"/>
        <v/>
      </c>
      <c r="UU9" s="184"/>
      <c r="UV9" s="184"/>
      <c r="UW9" s="184"/>
      <c r="UX9" s="184"/>
      <c r="UY9" s="184"/>
      <c r="UZ9" s="184"/>
      <c r="VA9" s="176"/>
      <c r="VB9" s="177"/>
      <c r="VC9" s="129" t="str">
        <f>IF($B9="","",IF(AND(US$3&lt;&gt;"",$B9-기준일시_입력!$AO$7&lt;=0,UU9="",UX9="",VA9=""),"X",IF(VA9="연차","☆",IF(VA9="월차","★",IF(VA9="병가","♨",IF(VA9="출장","◎",IF(VA9="교육","■",IF(AND(VA9="",UU9&lt;=기준일시_입력!$J$15,UX9&gt;=기준일시_입력!$N$15),"○",IF(AND(VA9="",UU9&lt;&gt;"",UU9&gt;기준일시_입력!$J$15),"▼",IF(AND(VA9="",UX9&lt;&gt;"",UX9&lt;기준일시_입력!$N$15),"△",""))))))))))</f>
        <v/>
      </c>
      <c r="VD9" s="128">
        <f>IFERROR(IF(OR(UU9="",UX9=""),0,IF(AND(VF9&lt;기준일시_입력!$J$17,VG9&gt;기준일시_입력!$N$17),기준일시_입력!$N$17-기준일시_입력!$J$17,IF(AND(VF9&gt;=기준일시_입력!$J$17,VG9&gt;기준일시_입력!$N$17),기준일시_입력!$N$17-VF9,IF(VG9&lt;기준일시_입력!$J$17,0,IF(AND(VF9&lt;기준일시_입력!$J$17,VG9&lt;=기준일시_입력!$N$17),VG9-기준일시_입력!$J$17,IF(AND(VF9&gt;=기준일시_입력!$J$17,VG9&lt;=기준일시_입력!$N$17),VG9-VF9,0)))))),0)</f>
        <v>0</v>
      </c>
      <c r="VE9" s="128">
        <f t="shared" si="242"/>
        <v>0</v>
      </c>
      <c r="VF9" s="128">
        <f>IF(OR(UU9="",UX9=""),0,IF(UU9&lt;기준일시_입력!$J$15,기준일시_입력!$J$15,UU9))</f>
        <v>0</v>
      </c>
      <c r="VG9" s="128">
        <f t="shared" si="243"/>
        <v>0</v>
      </c>
      <c r="VH9" s="128">
        <f>IFERROR(IF(AND(VF9&lt;SMALL(기준일시_입력!$J$21:$J$39,VH$5),VG9&gt;SMALL(기준일시_입력!$N$21:$N$39,VH$5)),INDEX(기준일시_입력!$AJ$21:$AJ$39,VH$5*2-1),IF(AND(VF9&gt;=SMALL(기준일시_입력!$J$21:$J$39,VH$5),VF9&lt;SMALL(기준일시_입력!$N$21:$N$39,VH$5)),SMALL(기준일시_입력!$N$21:$N$39,VH$5)-VF9,0)),0)</f>
        <v>0</v>
      </c>
      <c r="VI9" s="128">
        <f>IFERROR(IF(AND(VF9&lt;SMALL(기준일시_입력!$J$21:$J$39,VI$5),VG9&gt;SMALL(기준일시_입력!$N$21:$N$39,VI$5)),INDEX(기준일시_입력!$AJ$21:$AJ$39,VI$5*2-1),IF(AND(VF9&gt;=SMALL(기준일시_입력!$J$21:$J$39,VI$5),VF9&lt;SMALL(기준일시_입력!$N$21:$N$39,VI$5)),SMALL(기준일시_입력!$N$21:$N$39,VI$5)-VF9,0)),0)</f>
        <v>0</v>
      </c>
      <c r="VJ9" s="128">
        <f>IFERROR(IF(AND(VF9&lt;SMALL(기준일시_입력!$J$21:$J$39,VJ$5),VG9&gt;SMALL(기준일시_입력!$N$21:$N$39,VJ$5)),INDEX(기준일시_입력!$AJ$21:$AJ$39,VJ$5*2-1),IF(AND(VF9&gt;=SMALL(기준일시_입력!$J$21:$J$39,VJ$5),VF9&lt;SMALL(기준일시_입력!$N$21:$N$39,VJ$5)),SMALL(기준일시_입력!$N$21:$N$39,VJ$5)-VF9,0)),0)</f>
        <v>0</v>
      </c>
      <c r="VK9" s="128">
        <f>IFERROR(IF(AND(VF9&lt;SMALL(기준일시_입력!$J$21:$J$39,VK$5),VG9&gt;SMALL(기준일시_입력!$N$21:$N$39,VK$5)),INDEX(기준일시_입력!$AJ$21:$AJ$39,VK$5*2-1),IF(AND(VF9&gt;=SMALL(기준일시_입력!$J$21:$J$39,VK$5),VF9&lt;SMALL(기준일시_입력!$N$21:$N$39,VK$5)),SMALL(기준일시_입력!$N$21:$N$39,VK$5)-VF9,0)),0)</f>
        <v>0</v>
      </c>
      <c r="VL9" s="128">
        <f>IFERROR(IF(AND(VF9&lt;SMALL(기준일시_입력!$J$21:$J$39,VL$5),VG9&gt;SMALL(기준일시_입력!$N$21:$N$39,VL$5)),INDEX(기준일시_입력!$AJ$21:$AJ$39,VL$5*2-1),IF(AND(VF9&gt;=SMALL(기준일시_입력!$J$21:$J$39,VL$5),VF9&lt;SMALL(기준일시_입력!$N$21:$N$39,VL$5)),SMALL(기준일시_입력!$N$21:$N$39,VL$5)-VF9,0)),0)</f>
        <v>0</v>
      </c>
      <c r="VM9" s="128">
        <f>IFERROR(IF(AND(VF9&lt;SMALL(기준일시_입력!$J$21:$J$39,VM$5),VG9&gt;SMALL(기준일시_입력!$N$21:$N$39,VM$5)),INDEX(기준일시_입력!$AJ$21:$AJ$39,VM$5*2-1),IF(AND(VF9&gt;=SMALL(기준일시_입력!$J$21:$J$39,VM$5),VF9&lt;SMALL(기준일시_입력!$N$21:$N$39,VM$5)),SMALL(기준일시_입력!$N$21:$N$39,VM$5)-VF9,0)),0)</f>
        <v>0</v>
      </c>
      <c r="VN9" s="128">
        <f>IFERROR(IF(AND(VF9&lt;SMALL(기준일시_입력!$J$21:$J$39,VN$5),VG9&gt;SMALL(기준일시_입력!$N$21:$N$39,VN$5)),INDEX(기준일시_입력!$AJ$21:$AJ$39,VN$5*2-1),IF(AND(VF9&gt;=SMALL(기준일시_입력!$J$21:$J$39,VN$5),VF9&lt;SMALL(기준일시_입력!$N$21:$N$39,VN$5)),SMALL(기준일시_입력!$N$21:$N$39,VN$5)-VF9,0)),0)</f>
        <v>0</v>
      </c>
      <c r="VO9" s="128">
        <f>IFERROR(IF(AND(VF9&lt;SMALL(기준일시_입력!$J$21:$J$39,VO$5),VG9&gt;SMALL(기준일시_입력!$N$21:$N$39,VO$5)),INDEX(기준일시_입력!$AJ$21:$AJ$39,VO$5*2-1),IF(AND(VF9&gt;=SMALL(기준일시_입력!$J$21:$J$39,VO$5),VF9&lt;SMALL(기준일시_입력!$N$21:$N$39,VO$5)),SMALL(기준일시_입력!$N$21:$N$39,VO$5)-VF9,0)),0)</f>
        <v>0</v>
      </c>
      <c r="VP9" s="128">
        <f>IFERROR(IF(AND(VF9&lt;SMALL(기준일시_입력!$J$21:$J$39,VP$5),VG9&gt;SMALL(기준일시_입력!$N$21:$N$39,VP$5)),INDEX(기준일시_입력!$AJ$21:$AJ$39,VP$5*2-1),IF(AND(VF9&gt;=SMALL(기준일시_입력!$J$21:$J$39,VP$5),VF9&lt;SMALL(기준일시_입력!$N$21:$N$39,VP$5)),SMALL(기준일시_입력!$N$21:$N$39,VP$5)-VF9,0)),0)</f>
        <v>0</v>
      </c>
      <c r="VQ9" s="128">
        <f>IFERROR(IF(AND(VF9&lt;SMALL(기준일시_입력!$J$21:$J$39,VQ$5),VG9&gt;SMALL(기준일시_입력!$N$21:$N$39,VQ$5)),INDEX(기준일시_입력!$AJ$21:$AJ$39,VQ$5*2-1),IF(AND(VF9&gt;=SMALL(기준일시_입력!$J$21:$J$39,VQ$5),VF9&lt;SMALL(기준일시_입력!$N$21:$N$39,VQ$5)),SMALL(기준일시_입력!$N$21:$N$39,VQ$5)-VF9,0)),0)</f>
        <v>0</v>
      </c>
      <c r="VR9" s="125"/>
      <c r="VS9" s="180" t="str">
        <f t="shared" si="244"/>
        <v>4일</v>
      </c>
      <c r="VT9" s="180"/>
      <c r="VU9" s="124" t="str">
        <f t="shared" si="245"/>
        <v>목</v>
      </c>
      <c r="VV9" s="133" t="str">
        <f t="shared" si="246"/>
        <v/>
      </c>
      <c r="VW9" s="184"/>
      <c r="VX9" s="184"/>
      <c r="VY9" s="184"/>
      <c r="VZ9" s="184"/>
      <c r="WA9" s="184"/>
      <c r="WB9" s="184"/>
      <c r="WC9" s="176"/>
      <c r="WD9" s="177"/>
      <c r="WE9" s="129" t="str">
        <f>IF($B9="","",IF(AND(VU$3&lt;&gt;"",$B9-기준일시_입력!$AO$7&lt;=0,VW9="",VZ9="",WC9=""),"X",IF(WC9="연차","☆",IF(WC9="월차","★",IF(WC9="병가","♨",IF(WC9="출장","◎",IF(WC9="교육","■",IF(AND(WC9="",VW9&lt;=기준일시_입력!$J$15,VZ9&gt;=기준일시_입력!$N$15),"○",IF(AND(WC9="",VW9&lt;&gt;"",VW9&gt;기준일시_입력!$J$15),"▼",IF(AND(WC9="",VZ9&lt;&gt;"",VZ9&lt;기준일시_입력!$N$15),"△",""))))))))))</f>
        <v/>
      </c>
      <c r="WF9" s="128">
        <f>IFERROR(IF(OR(VW9="",VZ9=""),0,IF(AND(WH9&lt;기준일시_입력!$J$17,WI9&gt;기준일시_입력!$N$17),기준일시_입력!$N$17-기준일시_입력!$J$17,IF(AND(WH9&gt;=기준일시_입력!$J$17,WI9&gt;기준일시_입력!$N$17),기준일시_입력!$N$17-WH9,IF(WI9&lt;기준일시_입력!$J$17,0,IF(AND(WH9&lt;기준일시_입력!$J$17,WI9&lt;=기준일시_입력!$N$17),WI9-기준일시_입력!$J$17,IF(AND(WH9&gt;=기준일시_입력!$J$17,WI9&lt;=기준일시_입력!$N$17),WI9-WH9,0)))))),0)</f>
        <v>0</v>
      </c>
      <c r="WG9" s="128">
        <f t="shared" si="247"/>
        <v>0</v>
      </c>
      <c r="WH9" s="128">
        <f>IF(OR(VW9="",VZ9=""),0,IF(VW9&lt;기준일시_입력!$J$15,기준일시_입력!$J$15,VW9))</f>
        <v>0</v>
      </c>
      <c r="WI9" s="128">
        <f t="shared" si="248"/>
        <v>0</v>
      </c>
      <c r="WJ9" s="128">
        <f>IFERROR(IF(AND(WH9&lt;SMALL(기준일시_입력!$J$21:$J$39,WJ$5),WI9&gt;SMALL(기준일시_입력!$N$21:$N$39,WJ$5)),INDEX(기준일시_입력!$AJ$21:$AJ$39,WJ$5*2-1),IF(AND(WH9&gt;=SMALL(기준일시_입력!$J$21:$J$39,WJ$5),WH9&lt;SMALL(기준일시_입력!$N$21:$N$39,WJ$5)),SMALL(기준일시_입력!$N$21:$N$39,WJ$5)-WH9,0)),0)</f>
        <v>0</v>
      </c>
      <c r="WK9" s="128">
        <f>IFERROR(IF(AND(WH9&lt;SMALL(기준일시_입력!$J$21:$J$39,WK$5),WI9&gt;SMALL(기준일시_입력!$N$21:$N$39,WK$5)),INDEX(기준일시_입력!$AJ$21:$AJ$39,WK$5*2-1),IF(AND(WH9&gt;=SMALL(기준일시_입력!$J$21:$J$39,WK$5),WH9&lt;SMALL(기준일시_입력!$N$21:$N$39,WK$5)),SMALL(기준일시_입력!$N$21:$N$39,WK$5)-WH9,0)),0)</f>
        <v>0</v>
      </c>
      <c r="WL9" s="128">
        <f>IFERROR(IF(AND(WH9&lt;SMALL(기준일시_입력!$J$21:$J$39,WL$5),WI9&gt;SMALL(기준일시_입력!$N$21:$N$39,WL$5)),INDEX(기준일시_입력!$AJ$21:$AJ$39,WL$5*2-1),IF(AND(WH9&gt;=SMALL(기준일시_입력!$J$21:$J$39,WL$5),WH9&lt;SMALL(기준일시_입력!$N$21:$N$39,WL$5)),SMALL(기준일시_입력!$N$21:$N$39,WL$5)-WH9,0)),0)</f>
        <v>0</v>
      </c>
      <c r="WM9" s="128">
        <f>IFERROR(IF(AND(WH9&lt;SMALL(기준일시_입력!$J$21:$J$39,WM$5),WI9&gt;SMALL(기준일시_입력!$N$21:$N$39,WM$5)),INDEX(기준일시_입력!$AJ$21:$AJ$39,WM$5*2-1),IF(AND(WH9&gt;=SMALL(기준일시_입력!$J$21:$J$39,WM$5),WH9&lt;SMALL(기준일시_입력!$N$21:$N$39,WM$5)),SMALL(기준일시_입력!$N$21:$N$39,WM$5)-WH9,0)),0)</f>
        <v>0</v>
      </c>
      <c r="WN9" s="128">
        <f>IFERROR(IF(AND(WH9&lt;SMALL(기준일시_입력!$J$21:$J$39,WN$5),WI9&gt;SMALL(기준일시_입력!$N$21:$N$39,WN$5)),INDEX(기준일시_입력!$AJ$21:$AJ$39,WN$5*2-1),IF(AND(WH9&gt;=SMALL(기준일시_입력!$J$21:$J$39,WN$5),WH9&lt;SMALL(기준일시_입력!$N$21:$N$39,WN$5)),SMALL(기준일시_입력!$N$21:$N$39,WN$5)-WH9,0)),0)</f>
        <v>0</v>
      </c>
      <c r="WO9" s="128">
        <f>IFERROR(IF(AND(WH9&lt;SMALL(기준일시_입력!$J$21:$J$39,WO$5),WI9&gt;SMALL(기준일시_입력!$N$21:$N$39,WO$5)),INDEX(기준일시_입력!$AJ$21:$AJ$39,WO$5*2-1),IF(AND(WH9&gt;=SMALL(기준일시_입력!$J$21:$J$39,WO$5),WH9&lt;SMALL(기준일시_입력!$N$21:$N$39,WO$5)),SMALL(기준일시_입력!$N$21:$N$39,WO$5)-WH9,0)),0)</f>
        <v>0</v>
      </c>
      <c r="WP9" s="128">
        <f>IFERROR(IF(AND(WH9&lt;SMALL(기준일시_입력!$J$21:$J$39,WP$5),WI9&gt;SMALL(기준일시_입력!$N$21:$N$39,WP$5)),INDEX(기준일시_입력!$AJ$21:$AJ$39,WP$5*2-1),IF(AND(WH9&gt;=SMALL(기준일시_입력!$J$21:$J$39,WP$5),WH9&lt;SMALL(기준일시_입력!$N$21:$N$39,WP$5)),SMALL(기준일시_입력!$N$21:$N$39,WP$5)-WH9,0)),0)</f>
        <v>0</v>
      </c>
      <c r="WQ9" s="128">
        <f>IFERROR(IF(AND(WH9&lt;SMALL(기준일시_입력!$J$21:$J$39,WQ$5),WI9&gt;SMALL(기준일시_입력!$N$21:$N$39,WQ$5)),INDEX(기준일시_입력!$AJ$21:$AJ$39,WQ$5*2-1),IF(AND(WH9&gt;=SMALL(기준일시_입력!$J$21:$J$39,WQ$5),WH9&lt;SMALL(기준일시_입력!$N$21:$N$39,WQ$5)),SMALL(기준일시_입력!$N$21:$N$39,WQ$5)-WH9,0)),0)</f>
        <v>0</v>
      </c>
      <c r="WR9" s="128">
        <f>IFERROR(IF(AND(WH9&lt;SMALL(기준일시_입력!$J$21:$J$39,WR$5),WI9&gt;SMALL(기준일시_입력!$N$21:$N$39,WR$5)),INDEX(기준일시_입력!$AJ$21:$AJ$39,WR$5*2-1),IF(AND(WH9&gt;=SMALL(기준일시_입력!$J$21:$J$39,WR$5),WH9&lt;SMALL(기준일시_입력!$N$21:$N$39,WR$5)),SMALL(기준일시_입력!$N$21:$N$39,WR$5)-WH9,0)),0)</f>
        <v>0</v>
      </c>
      <c r="WS9" s="128">
        <f>IFERROR(IF(AND(WH9&lt;SMALL(기준일시_입력!$J$21:$J$39,WS$5),WI9&gt;SMALL(기준일시_입력!$N$21:$N$39,WS$5)),INDEX(기준일시_입력!$AJ$21:$AJ$39,WS$5*2-1),IF(AND(WH9&gt;=SMALL(기준일시_입력!$J$21:$J$39,WS$5),WH9&lt;SMALL(기준일시_입력!$N$21:$N$39,WS$5)),SMALL(기준일시_입력!$N$21:$N$39,WS$5)-WH9,0)),0)</f>
        <v>0</v>
      </c>
      <c r="WT9" s="125"/>
      <c r="WU9" s="180" t="str">
        <f t="shared" si="249"/>
        <v>4일</v>
      </c>
      <c r="WV9" s="180"/>
      <c r="WW9" s="124" t="str">
        <f t="shared" si="250"/>
        <v>목</v>
      </c>
      <c r="WX9" s="133" t="str">
        <f t="shared" si="246"/>
        <v/>
      </c>
      <c r="WY9" s="184"/>
      <c r="WZ9" s="184"/>
      <c r="XA9" s="184"/>
      <c r="XB9" s="184"/>
      <c r="XC9" s="184"/>
      <c r="XD9" s="184"/>
      <c r="XE9" s="176"/>
      <c r="XF9" s="177"/>
      <c r="XG9" s="129" t="str">
        <f>IF($B9="","",IF(AND(WW$3&lt;&gt;"",$B9-기준일시_입력!$AO$7&lt;=0,WY9="",XB9="",XE9=""),"X",IF(XE9="연차","☆",IF(XE9="월차","★",IF(XE9="병가","♨",IF(XE9="출장","◎",IF(XE9="교육","■",IF(AND(XE9="",WY9&lt;=기준일시_입력!$J$15,XB9&gt;=기준일시_입력!$N$15),"○",IF(AND(XE9="",WY9&lt;&gt;"",WY9&gt;기준일시_입력!$J$15),"▼",IF(AND(XE9="",XB9&lt;&gt;"",XB9&lt;기준일시_입력!$N$15),"△",""))))))))))</f>
        <v/>
      </c>
      <c r="XH9" s="128">
        <f>IFERROR(IF(OR(WY9="",XB9=""),0,IF(AND(XJ9&lt;기준일시_입력!$J$17,XK9&gt;기준일시_입력!$N$17),기준일시_입력!$N$17-기준일시_입력!$J$17,IF(AND(XJ9&gt;=기준일시_입력!$J$17,XK9&gt;기준일시_입력!$N$17),기준일시_입력!$N$17-XJ9,IF(XK9&lt;기준일시_입력!$J$17,0,IF(AND(XJ9&lt;기준일시_입력!$J$17,XK9&lt;=기준일시_입력!$N$17),XK9-기준일시_입력!$J$17,IF(AND(XJ9&gt;=기준일시_입력!$J$17,XK9&lt;=기준일시_입력!$N$17),XK9-XJ9,0)))))),0)</f>
        <v>0</v>
      </c>
      <c r="XI9" s="128">
        <f t="shared" si="252"/>
        <v>0</v>
      </c>
      <c r="XJ9" s="128">
        <f>IF(OR(WY9="",XB9=""),0,IF(WY9&lt;기준일시_입력!$J$15,기준일시_입력!$J$15,WY9))</f>
        <v>0</v>
      </c>
      <c r="XK9" s="128">
        <f t="shared" si="253"/>
        <v>0</v>
      </c>
      <c r="XL9" s="128">
        <f>IFERROR(IF(AND(XJ9&lt;SMALL(기준일시_입력!$J$21:$J$39,XL$5),XK9&gt;SMALL(기준일시_입력!$N$21:$N$39,XL$5)),INDEX(기준일시_입력!$AJ$21:$AJ$39,XL$5*2-1),IF(AND(XJ9&gt;=SMALL(기준일시_입력!$J$21:$J$39,XL$5),XJ9&lt;SMALL(기준일시_입력!$N$21:$N$39,XL$5)),SMALL(기준일시_입력!$N$21:$N$39,XL$5)-XJ9,0)),0)</f>
        <v>0</v>
      </c>
      <c r="XM9" s="128">
        <f>IFERROR(IF(AND(XJ9&lt;SMALL(기준일시_입력!$J$21:$J$39,XM$5),XK9&gt;SMALL(기준일시_입력!$N$21:$N$39,XM$5)),INDEX(기준일시_입력!$AJ$21:$AJ$39,XM$5*2-1),IF(AND(XJ9&gt;=SMALL(기준일시_입력!$J$21:$J$39,XM$5),XJ9&lt;SMALL(기준일시_입력!$N$21:$N$39,XM$5)),SMALL(기준일시_입력!$N$21:$N$39,XM$5)-XJ9,0)),0)</f>
        <v>0</v>
      </c>
      <c r="XN9" s="128">
        <f>IFERROR(IF(AND(XJ9&lt;SMALL(기준일시_입력!$J$21:$J$39,XN$5),XK9&gt;SMALL(기준일시_입력!$N$21:$N$39,XN$5)),INDEX(기준일시_입력!$AJ$21:$AJ$39,XN$5*2-1),IF(AND(XJ9&gt;=SMALL(기준일시_입력!$J$21:$J$39,XN$5),XJ9&lt;SMALL(기준일시_입력!$N$21:$N$39,XN$5)),SMALL(기준일시_입력!$N$21:$N$39,XN$5)-XJ9,0)),0)</f>
        <v>0</v>
      </c>
      <c r="XO9" s="128">
        <f>IFERROR(IF(AND(XJ9&lt;SMALL(기준일시_입력!$J$21:$J$39,XO$5),XK9&gt;SMALL(기준일시_입력!$N$21:$N$39,XO$5)),INDEX(기준일시_입력!$AJ$21:$AJ$39,XO$5*2-1),IF(AND(XJ9&gt;=SMALL(기준일시_입력!$J$21:$J$39,XO$5),XJ9&lt;SMALL(기준일시_입력!$N$21:$N$39,XO$5)),SMALL(기준일시_입력!$N$21:$N$39,XO$5)-XJ9,0)),0)</f>
        <v>0</v>
      </c>
      <c r="XP9" s="128">
        <f>IFERROR(IF(AND(XJ9&lt;SMALL(기준일시_입력!$J$21:$J$39,XP$5),XK9&gt;SMALL(기준일시_입력!$N$21:$N$39,XP$5)),INDEX(기준일시_입력!$AJ$21:$AJ$39,XP$5*2-1),IF(AND(XJ9&gt;=SMALL(기준일시_입력!$J$21:$J$39,XP$5),XJ9&lt;SMALL(기준일시_입력!$N$21:$N$39,XP$5)),SMALL(기준일시_입력!$N$21:$N$39,XP$5)-XJ9,0)),0)</f>
        <v>0</v>
      </c>
      <c r="XQ9" s="128">
        <f>IFERROR(IF(AND(XJ9&lt;SMALL(기준일시_입력!$J$21:$J$39,XQ$5),XK9&gt;SMALL(기준일시_입력!$N$21:$N$39,XQ$5)),INDEX(기준일시_입력!$AJ$21:$AJ$39,XQ$5*2-1),IF(AND(XJ9&gt;=SMALL(기준일시_입력!$J$21:$J$39,XQ$5),XJ9&lt;SMALL(기준일시_입력!$N$21:$N$39,XQ$5)),SMALL(기준일시_입력!$N$21:$N$39,XQ$5)-XJ9,0)),0)</f>
        <v>0</v>
      </c>
      <c r="XR9" s="128">
        <f>IFERROR(IF(AND(XJ9&lt;SMALL(기준일시_입력!$J$21:$J$39,XR$5),XK9&gt;SMALL(기준일시_입력!$N$21:$N$39,XR$5)),INDEX(기준일시_입력!$AJ$21:$AJ$39,XR$5*2-1),IF(AND(XJ9&gt;=SMALL(기준일시_입력!$J$21:$J$39,XR$5),XJ9&lt;SMALL(기준일시_입력!$N$21:$N$39,XR$5)),SMALL(기준일시_입력!$N$21:$N$39,XR$5)-XJ9,0)),0)</f>
        <v>0</v>
      </c>
      <c r="XS9" s="128">
        <f>IFERROR(IF(AND(XJ9&lt;SMALL(기준일시_입력!$J$21:$J$39,XS$5),XK9&gt;SMALL(기준일시_입력!$N$21:$N$39,XS$5)),INDEX(기준일시_입력!$AJ$21:$AJ$39,XS$5*2-1),IF(AND(XJ9&gt;=SMALL(기준일시_입력!$J$21:$J$39,XS$5),XJ9&lt;SMALL(기준일시_입력!$N$21:$N$39,XS$5)),SMALL(기준일시_입력!$N$21:$N$39,XS$5)-XJ9,0)),0)</f>
        <v>0</v>
      </c>
      <c r="XT9" s="128">
        <f>IFERROR(IF(AND(XJ9&lt;SMALL(기준일시_입력!$J$21:$J$39,XT$5),XK9&gt;SMALL(기준일시_입력!$N$21:$N$39,XT$5)),INDEX(기준일시_입력!$AJ$21:$AJ$39,XT$5*2-1),IF(AND(XJ9&gt;=SMALL(기준일시_입력!$J$21:$J$39,XT$5),XJ9&lt;SMALL(기준일시_입력!$N$21:$N$39,XT$5)),SMALL(기준일시_입력!$N$21:$N$39,XT$5)-XJ9,0)),0)</f>
        <v>0</v>
      </c>
      <c r="XU9" s="128">
        <f>IFERROR(IF(AND(XJ9&lt;SMALL(기준일시_입력!$J$21:$J$39,XU$5),XK9&gt;SMALL(기준일시_입력!$N$21:$N$39,XU$5)),INDEX(기준일시_입력!$AJ$21:$AJ$39,XU$5*2-1),IF(AND(XJ9&gt;=SMALL(기준일시_입력!$J$21:$J$39,XU$5),XJ9&lt;SMALL(기준일시_입력!$N$21:$N$39,XU$5)),SMALL(기준일시_입력!$N$21:$N$39,XU$5)-XJ9,0)),0)</f>
        <v>0</v>
      </c>
      <c r="XV9" s="125"/>
      <c r="XW9" s="180" t="str">
        <f t="shared" si="254"/>
        <v>4일</v>
      </c>
      <c r="XX9" s="180"/>
      <c r="XY9" s="124" t="str">
        <f t="shared" si="255"/>
        <v>목</v>
      </c>
      <c r="XZ9" s="133" t="str">
        <f t="shared" si="246"/>
        <v/>
      </c>
      <c r="YA9" s="184"/>
      <c r="YB9" s="184"/>
      <c r="YC9" s="184"/>
      <c r="YD9" s="184"/>
      <c r="YE9" s="184"/>
      <c r="YF9" s="184"/>
      <c r="YG9" s="176"/>
      <c r="YH9" s="177"/>
      <c r="YI9" s="129" t="str">
        <f>IF($B9="","",IF(AND(XY$3&lt;&gt;"",$B9-기준일시_입력!$AO$7&lt;=0,YA9="",YD9="",YG9=""),"X",IF(YG9="연차","☆",IF(YG9="월차","★",IF(YG9="병가","♨",IF(YG9="출장","◎",IF(YG9="교육","■",IF(AND(YG9="",YA9&lt;=기준일시_입력!$J$15,YD9&gt;=기준일시_입력!$N$15),"○",IF(AND(YG9="",YA9&lt;&gt;"",YA9&gt;기준일시_입력!$J$15),"▼",IF(AND(YG9="",YD9&lt;&gt;"",YD9&lt;기준일시_입력!$N$15),"△",""))))))))))</f>
        <v/>
      </c>
      <c r="YJ9" s="128">
        <f>IFERROR(IF(OR(YA9="",YD9=""),0,IF(AND(YL9&lt;기준일시_입력!$J$17,YM9&gt;기준일시_입력!$N$17),기준일시_입력!$N$17-기준일시_입력!$J$17,IF(AND(YL9&gt;=기준일시_입력!$J$17,YM9&gt;기준일시_입력!$N$17),기준일시_입력!$N$17-YL9,IF(YM9&lt;기준일시_입력!$J$17,0,IF(AND(YL9&lt;기준일시_입력!$J$17,YM9&lt;=기준일시_입력!$N$17),YM9-기준일시_입력!$J$17,IF(AND(YL9&gt;=기준일시_입력!$J$17,YM9&lt;=기준일시_입력!$N$17),YM9-YL9,0)))))),0)</f>
        <v>0</v>
      </c>
      <c r="YK9" s="128">
        <f t="shared" si="257"/>
        <v>0</v>
      </c>
      <c r="YL9" s="128">
        <f>IF(OR(YA9="",YD9=""),0,IF(YA9&lt;기준일시_입력!$J$15,기준일시_입력!$J$15,YA9))</f>
        <v>0</v>
      </c>
      <c r="YM9" s="128">
        <f t="shared" si="258"/>
        <v>0</v>
      </c>
      <c r="YN9" s="128">
        <f>IFERROR(IF(AND(YL9&lt;SMALL(기준일시_입력!$J$21:$J$39,YN$5),YM9&gt;SMALL(기준일시_입력!$N$21:$N$39,YN$5)),INDEX(기준일시_입력!$AJ$21:$AJ$39,YN$5*2-1),IF(AND(YL9&gt;=SMALL(기준일시_입력!$J$21:$J$39,YN$5),YL9&lt;SMALL(기준일시_입력!$N$21:$N$39,YN$5)),SMALL(기준일시_입력!$N$21:$N$39,YN$5)-YL9,0)),0)</f>
        <v>0</v>
      </c>
      <c r="YO9" s="128">
        <f>IFERROR(IF(AND(YL9&lt;SMALL(기준일시_입력!$J$21:$J$39,YO$5),YM9&gt;SMALL(기준일시_입력!$N$21:$N$39,YO$5)),INDEX(기준일시_입력!$AJ$21:$AJ$39,YO$5*2-1),IF(AND(YL9&gt;=SMALL(기준일시_입력!$J$21:$J$39,YO$5),YL9&lt;SMALL(기준일시_입력!$N$21:$N$39,YO$5)),SMALL(기준일시_입력!$N$21:$N$39,YO$5)-YL9,0)),0)</f>
        <v>0</v>
      </c>
      <c r="YP9" s="128">
        <f>IFERROR(IF(AND(YL9&lt;SMALL(기준일시_입력!$J$21:$J$39,YP$5),YM9&gt;SMALL(기준일시_입력!$N$21:$N$39,YP$5)),INDEX(기준일시_입력!$AJ$21:$AJ$39,YP$5*2-1),IF(AND(YL9&gt;=SMALL(기준일시_입력!$J$21:$J$39,YP$5),YL9&lt;SMALL(기준일시_입력!$N$21:$N$39,YP$5)),SMALL(기준일시_입력!$N$21:$N$39,YP$5)-YL9,0)),0)</f>
        <v>0</v>
      </c>
      <c r="YQ9" s="128">
        <f>IFERROR(IF(AND(YL9&lt;SMALL(기준일시_입력!$J$21:$J$39,YQ$5),YM9&gt;SMALL(기준일시_입력!$N$21:$N$39,YQ$5)),INDEX(기준일시_입력!$AJ$21:$AJ$39,YQ$5*2-1),IF(AND(YL9&gt;=SMALL(기준일시_입력!$J$21:$J$39,YQ$5),YL9&lt;SMALL(기준일시_입력!$N$21:$N$39,YQ$5)),SMALL(기준일시_입력!$N$21:$N$39,YQ$5)-YL9,0)),0)</f>
        <v>0</v>
      </c>
      <c r="YR9" s="128">
        <f>IFERROR(IF(AND(YL9&lt;SMALL(기준일시_입력!$J$21:$J$39,YR$5),YM9&gt;SMALL(기준일시_입력!$N$21:$N$39,YR$5)),INDEX(기준일시_입력!$AJ$21:$AJ$39,YR$5*2-1),IF(AND(YL9&gt;=SMALL(기준일시_입력!$J$21:$J$39,YR$5),YL9&lt;SMALL(기준일시_입력!$N$21:$N$39,YR$5)),SMALL(기준일시_입력!$N$21:$N$39,YR$5)-YL9,0)),0)</f>
        <v>0</v>
      </c>
      <c r="YS9" s="128">
        <f>IFERROR(IF(AND(YL9&lt;SMALL(기준일시_입력!$J$21:$J$39,YS$5),YM9&gt;SMALL(기준일시_입력!$N$21:$N$39,YS$5)),INDEX(기준일시_입력!$AJ$21:$AJ$39,YS$5*2-1),IF(AND(YL9&gt;=SMALL(기준일시_입력!$J$21:$J$39,YS$5),YL9&lt;SMALL(기준일시_입력!$N$21:$N$39,YS$5)),SMALL(기준일시_입력!$N$21:$N$39,YS$5)-YL9,0)),0)</f>
        <v>0</v>
      </c>
      <c r="YT9" s="128">
        <f>IFERROR(IF(AND(YL9&lt;SMALL(기준일시_입력!$J$21:$J$39,YT$5),YM9&gt;SMALL(기준일시_입력!$N$21:$N$39,YT$5)),INDEX(기준일시_입력!$AJ$21:$AJ$39,YT$5*2-1),IF(AND(YL9&gt;=SMALL(기준일시_입력!$J$21:$J$39,YT$5),YL9&lt;SMALL(기준일시_입력!$N$21:$N$39,YT$5)),SMALL(기준일시_입력!$N$21:$N$39,YT$5)-YL9,0)),0)</f>
        <v>0</v>
      </c>
      <c r="YU9" s="128">
        <f>IFERROR(IF(AND(YL9&lt;SMALL(기준일시_입력!$J$21:$J$39,YU$5),YM9&gt;SMALL(기준일시_입력!$N$21:$N$39,YU$5)),INDEX(기준일시_입력!$AJ$21:$AJ$39,YU$5*2-1),IF(AND(YL9&gt;=SMALL(기준일시_입력!$J$21:$J$39,YU$5),YL9&lt;SMALL(기준일시_입력!$N$21:$N$39,YU$5)),SMALL(기준일시_입력!$N$21:$N$39,YU$5)-YL9,0)),0)</f>
        <v>0</v>
      </c>
      <c r="YV9" s="128">
        <f>IFERROR(IF(AND(YL9&lt;SMALL(기준일시_입력!$J$21:$J$39,YV$5),YM9&gt;SMALL(기준일시_입력!$N$21:$N$39,YV$5)),INDEX(기준일시_입력!$AJ$21:$AJ$39,YV$5*2-1),IF(AND(YL9&gt;=SMALL(기준일시_입력!$J$21:$J$39,YV$5),YL9&lt;SMALL(기준일시_입력!$N$21:$N$39,YV$5)),SMALL(기준일시_입력!$N$21:$N$39,YV$5)-YL9,0)),0)</f>
        <v>0</v>
      </c>
      <c r="YW9" s="128">
        <f>IFERROR(IF(AND(YL9&lt;SMALL(기준일시_입력!$J$21:$J$39,YW$5),YM9&gt;SMALL(기준일시_입력!$N$21:$N$39,YW$5)),INDEX(기준일시_입력!$AJ$21:$AJ$39,YW$5*2-1),IF(AND(YL9&gt;=SMALL(기준일시_입력!$J$21:$J$39,YW$5),YL9&lt;SMALL(기준일시_입력!$N$21:$N$39,YW$5)),SMALL(기준일시_입력!$N$21:$N$39,YW$5)-YL9,0)),0)</f>
        <v>0</v>
      </c>
      <c r="YX9" s="125"/>
      <c r="YY9" s="180" t="str">
        <f t="shared" si="259"/>
        <v>4일</v>
      </c>
      <c r="YZ9" s="180"/>
      <c r="ZA9" s="124" t="str">
        <f t="shared" si="260"/>
        <v>목</v>
      </c>
      <c r="ZB9" s="133" t="str">
        <f t="shared" si="261"/>
        <v/>
      </c>
      <c r="ZC9" s="184"/>
      <c r="ZD9" s="184"/>
      <c r="ZE9" s="184"/>
      <c r="ZF9" s="184"/>
      <c r="ZG9" s="184"/>
      <c r="ZH9" s="184"/>
      <c r="ZI9" s="176"/>
      <c r="ZJ9" s="177"/>
      <c r="ZK9" s="129" t="str">
        <f>IF($B9="","",IF(AND(ZA$3&lt;&gt;"",$B9-기준일시_입력!$AO$7&lt;=0,ZC9="",ZF9="",ZI9=""),"X",IF(ZI9="연차","☆",IF(ZI9="월차","★",IF(ZI9="병가","♨",IF(ZI9="출장","◎",IF(ZI9="교육","■",IF(AND(ZI9="",ZC9&lt;=기준일시_입력!$J$15,ZF9&gt;=기준일시_입력!$N$15),"○",IF(AND(ZI9="",ZC9&lt;&gt;"",ZC9&gt;기준일시_입력!$J$15),"▼",IF(AND(ZI9="",ZF9&lt;&gt;"",ZF9&lt;기준일시_입력!$N$15),"△",""))))))))))</f>
        <v/>
      </c>
      <c r="ZL9" s="128">
        <f>IFERROR(IF(OR(ZC9="",ZF9=""),0,IF(AND(ZN9&lt;기준일시_입력!$J$17,ZO9&gt;기준일시_입력!$N$17),기준일시_입력!$N$17-기준일시_입력!$J$17,IF(AND(ZN9&gt;=기준일시_입력!$J$17,ZO9&gt;기준일시_입력!$N$17),기준일시_입력!$N$17-ZN9,IF(ZO9&lt;기준일시_입력!$J$17,0,IF(AND(ZN9&lt;기준일시_입력!$J$17,ZO9&lt;=기준일시_입력!$N$17),ZO9-기준일시_입력!$J$17,IF(AND(ZN9&gt;=기준일시_입력!$J$17,ZO9&lt;=기준일시_입력!$N$17),ZO9-ZN9,0)))))),0)</f>
        <v>0</v>
      </c>
      <c r="ZM9" s="128">
        <f t="shared" si="262"/>
        <v>0</v>
      </c>
      <c r="ZN9" s="128">
        <f>IF(OR(ZC9="",ZF9=""),0,IF(ZC9&lt;기준일시_입력!$J$15,기준일시_입력!$J$15,ZC9))</f>
        <v>0</v>
      </c>
      <c r="ZO9" s="128">
        <f t="shared" si="263"/>
        <v>0</v>
      </c>
      <c r="ZP9" s="128">
        <f>IFERROR(IF(AND(ZN9&lt;SMALL(기준일시_입력!$J$21:$J$39,ZP$5),ZO9&gt;SMALL(기준일시_입력!$N$21:$N$39,ZP$5)),INDEX(기준일시_입력!$AJ$21:$AJ$39,ZP$5*2-1),IF(AND(ZN9&gt;=SMALL(기준일시_입력!$J$21:$J$39,ZP$5),ZN9&lt;SMALL(기준일시_입력!$N$21:$N$39,ZP$5)),SMALL(기준일시_입력!$N$21:$N$39,ZP$5)-ZN9,0)),0)</f>
        <v>0</v>
      </c>
      <c r="ZQ9" s="128">
        <f>IFERROR(IF(AND(ZN9&lt;SMALL(기준일시_입력!$J$21:$J$39,ZQ$5),ZO9&gt;SMALL(기준일시_입력!$N$21:$N$39,ZQ$5)),INDEX(기준일시_입력!$AJ$21:$AJ$39,ZQ$5*2-1),IF(AND(ZN9&gt;=SMALL(기준일시_입력!$J$21:$J$39,ZQ$5),ZN9&lt;SMALL(기준일시_입력!$N$21:$N$39,ZQ$5)),SMALL(기준일시_입력!$N$21:$N$39,ZQ$5)-ZN9,0)),0)</f>
        <v>0</v>
      </c>
      <c r="ZR9" s="128">
        <f>IFERROR(IF(AND(ZN9&lt;SMALL(기준일시_입력!$J$21:$J$39,ZR$5),ZO9&gt;SMALL(기준일시_입력!$N$21:$N$39,ZR$5)),INDEX(기준일시_입력!$AJ$21:$AJ$39,ZR$5*2-1),IF(AND(ZN9&gt;=SMALL(기준일시_입력!$J$21:$J$39,ZR$5),ZN9&lt;SMALL(기준일시_입력!$N$21:$N$39,ZR$5)),SMALL(기준일시_입력!$N$21:$N$39,ZR$5)-ZN9,0)),0)</f>
        <v>0</v>
      </c>
      <c r="ZS9" s="128">
        <f>IFERROR(IF(AND(ZN9&lt;SMALL(기준일시_입력!$J$21:$J$39,ZS$5),ZO9&gt;SMALL(기준일시_입력!$N$21:$N$39,ZS$5)),INDEX(기준일시_입력!$AJ$21:$AJ$39,ZS$5*2-1),IF(AND(ZN9&gt;=SMALL(기준일시_입력!$J$21:$J$39,ZS$5),ZN9&lt;SMALL(기준일시_입력!$N$21:$N$39,ZS$5)),SMALL(기준일시_입력!$N$21:$N$39,ZS$5)-ZN9,0)),0)</f>
        <v>0</v>
      </c>
      <c r="ZT9" s="128">
        <f>IFERROR(IF(AND(ZN9&lt;SMALL(기준일시_입력!$J$21:$J$39,ZT$5),ZO9&gt;SMALL(기준일시_입력!$N$21:$N$39,ZT$5)),INDEX(기준일시_입력!$AJ$21:$AJ$39,ZT$5*2-1),IF(AND(ZN9&gt;=SMALL(기준일시_입력!$J$21:$J$39,ZT$5),ZN9&lt;SMALL(기준일시_입력!$N$21:$N$39,ZT$5)),SMALL(기준일시_입력!$N$21:$N$39,ZT$5)-ZN9,0)),0)</f>
        <v>0</v>
      </c>
      <c r="ZU9" s="128">
        <f>IFERROR(IF(AND(ZN9&lt;SMALL(기준일시_입력!$J$21:$J$39,ZU$5),ZO9&gt;SMALL(기준일시_입력!$N$21:$N$39,ZU$5)),INDEX(기준일시_입력!$AJ$21:$AJ$39,ZU$5*2-1),IF(AND(ZN9&gt;=SMALL(기준일시_입력!$J$21:$J$39,ZU$5),ZN9&lt;SMALL(기준일시_입력!$N$21:$N$39,ZU$5)),SMALL(기준일시_입력!$N$21:$N$39,ZU$5)-ZN9,0)),0)</f>
        <v>0</v>
      </c>
      <c r="ZV9" s="128">
        <f>IFERROR(IF(AND(ZN9&lt;SMALL(기준일시_입력!$J$21:$J$39,ZV$5),ZO9&gt;SMALL(기준일시_입력!$N$21:$N$39,ZV$5)),INDEX(기준일시_입력!$AJ$21:$AJ$39,ZV$5*2-1),IF(AND(ZN9&gt;=SMALL(기준일시_입력!$J$21:$J$39,ZV$5),ZN9&lt;SMALL(기준일시_입력!$N$21:$N$39,ZV$5)),SMALL(기준일시_입력!$N$21:$N$39,ZV$5)-ZN9,0)),0)</f>
        <v>0</v>
      </c>
      <c r="ZW9" s="128">
        <f>IFERROR(IF(AND(ZN9&lt;SMALL(기준일시_입력!$J$21:$J$39,ZW$5),ZO9&gt;SMALL(기준일시_입력!$N$21:$N$39,ZW$5)),INDEX(기준일시_입력!$AJ$21:$AJ$39,ZW$5*2-1),IF(AND(ZN9&gt;=SMALL(기준일시_입력!$J$21:$J$39,ZW$5),ZN9&lt;SMALL(기준일시_입력!$N$21:$N$39,ZW$5)),SMALL(기준일시_입력!$N$21:$N$39,ZW$5)-ZN9,0)),0)</f>
        <v>0</v>
      </c>
      <c r="ZX9" s="128">
        <f>IFERROR(IF(AND(ZN9&lt;SMALL(기준일시_입력!$J$21:$J$39,ZX$5),ZO9&gt;SMALL(기준일시_입력!$N$21:$N$39,ZX$5)),INDEX(기준일시_입력!$AJ$21:$AJ$39,ZX$5*2-1),IF(AND(ZN9&gt;=SMALL(기준일시_입력!$J$21:$J$39,ZX$5),ZN9&lt;SMALL(기준일시_입력!$N$21:$N$39,ZX$5)),SMALL(기준일시_입력!$N$21:$N$39,ZX$5)-ZN9,0)),0)</f>
        <v>0</v>
      </c>
      <c r="ZY9" s="128">
        <f>IFERROR(IF(AND(ZN9&lt;SMALL(기준일시_입력!$J$21:$J$39,ZY$5),ZO9&gt;SMALL(기준일시_입력!$N$21:$N$39,ZY$5)),INDEX(기준일시_입력!$AJ$21:$AJ$39,ZY$5*2-1),IF(AND(ZN9&gt;=SMALL(기준일시_입력!$J$21:$J$39,ZY$5),ZN9&lt;SMALL(기준일시_입력!$N$21:$N$39,ZY$5)),SMALL(기준일시_입력!$N$21:$N$39,ZY$5)-ZN9,0)),0)</f>
        <v>0</v>
      </c>
      <c r="ZZ9" s="125"/>
      <c r="AAA9" s="180" t="str">
        <f t="shared" si="264"/>
        <v>4일</v>
      </c>
      <c r="AAB9" s="180"/>
      <c r="AAC9" s="124" t="str">
        <f t="shared" si="265"/>
        <v>목</v>
      </c>
      <c r="AAD9" s="133" t="str">
        <f t="shared" si="261"/>
        <v/>
      </c>
      <c r="AAE9" s="184"/>
      <c r="AAF9" s="184"/>
      <c r="AAG9" s="184"/>
      <c r="AAH9" s="184"/>
      <c r="AAI9" s="184"/>
      <c r="AAJ9" s="184"/>
      <c r="AAK9" s="176"/>
      <c r="AAL9" s="177"/>
      <c r="AAM9" s="129" t="str">
        <f>IF($B9="","",IF(AND(AAC$3&lt;&gt;"",$B9-기준일시_입력!$AO$7&lt;=0,AAE9="",AAH9="",AAK9=""),"X",IF(AAK9="연차","☆",IF(AAK9="월차","★",IF(AAK9="병가","♨",IF(AAK9="출장","◎",IF(AAK9="교육","■",IF(AND(AAK9="",AAE9&lt;=기준일시_입력!$J$15,AAH9&gt;=기준일시_입력!$N$15),"○",IF(AND(AAK9="",AAE9&lt;&gt;"",AAE9&gt;기준일시_입력!$J$15),"▼",IF(AND(AAK9="",AAH9&lt;&gt;"",AAH9&lt;기준일시_입력!$N$15),"△",""))))))))))</f>
        <v/>
      </c>
      <c r="AAN9" s="128">
        <f>IFERROR(IF(OR(AAE9="",AAH9=""),0,IF(AND(AAP9&lt;기준일시_입력!$J$17,AAQ9&gt;기준일시_입력!$N$17),기준일시_입력!$N$17-기준일시_입력!$J$17,IF(AND(AAP9&gt;=기준일시_입력!$J$17,AAQ9&gt;기준일시_입력!$N$17),기준일시_입력!$N$17-AAP9,IF(AAQ9&lt;기준일시_입력!$J$17,0,IF(AND(AAP9&lt;기준일시_입력!$J$17,AAQ9&lt;=기준일시_입력!$N$17),AAQ9-기준일시_입력!$J$17,IF(AND(AAP9&gt;=기준일시_입력!$J$17,AAQ9&lt;=기준일시_입력!$N$17),AAQ9-AAP9,0)))))),0)</f>
        <v>0</v>
      </c>
      <c r="AAO9" s="128">
        <f t="shared" si="267"/>
        <v>0</v>
      </c>
      <c r="AAP9" s="128">
        <f>IF(OR(AAE9="",AAH9=""),0,IF(AAE9&lt;기준일시_입력!$J$15,기준일시_입력!$J$15,AAE9))</f>
        <v>0</v>
      </c>
      <c r="AAQ9" s="128">
        <f t="shared" si="268"/>
        <v>0</v>
      </c>
      <c r="AAR9" s="128">
        <f>IFERROR(IF(AND(AAP9&lt;SMALL(기준일시_입력!$J$21:$J$39,AAR$5),AAQ9&gt;SMALL(기준일시_입력!$N$21:$N$39,AAR$5)),INDEX(기준일시_입력!$AJ$21:$AJ$39,AAR$5*2-1),IF(AND(AAP9&gt;=SMALL(기준일시_입력!$J$21:$J$39,AAR$5),AAP9&lt;SMALL(기준일시_입력!$N$21:$N$39,AAR$5)),SMALL(기준일시_입력!$N$21:$N$39,AAR$5)-AAP9,0)),0)</f>
        <v>0</v>
      </c>
      <c r="AAS9" s="128">
        <f>IFERROR(IF(AND(AAP9&lt;SMALL(기준일시_입력!$J$21:$J$39,AAS$5),AAQ9&gt;SMALL(기준일시_입력!$N$21:$N$39,AAS$5)),INDEX(기준일시_입력!$AJ$21:$AJ$39,AAS$5*2-1),IF(AND(AAP9&gt;=SMALL(기준일시_입력!$J$21:$J$39,AAS$5),AAP9&lt;SMALL(기준일시_입력!$N$21:$N$39,AAS$5)),SMALL(기준일시_입력!$N$21:$N$39,AAS$5)-AAP9,0)),0)</f>
        <v>0</v>
      </c>
      <c r="AAT9" s="128">
        <f>IFERROR(IF(AND(AAP9&lt;SMALL(기준일시_입력!$J$21:$J$39,AAT$5),AAQ9&gt;SMALL(기준일시_입력!$N$21:$N$39,AAT$5)),INDEX(기준일시_입력!$AJ$21:$AJ$39,AAT$5*2-1),IF(AND(AAP9&gt;=SMALL(기준일시_입력!$J$21:$J$39,AAT$5),AAP9&lt;SMALL(기준일시_입력!$N$21:$N$39,AAT$5)),SMALL(기준일시_입력!$N$21:$N$39,AAT$5)-AAP9,0)),0)</f>
        <v>0</v>
      </c>
      <c r="AAU9" s="128">
        <f>IFERROR(IF(AND(AAP9&lt;SMALL(기준일시_입력!$J$21:$J$39,AAU$5),AAQ9&gt;SMALL(기준일시_입력!$N$21:$N$39,AAU$5)),INDEX(기준일시_입력!$AJ$21:$AJ$39,AAU$5*2-1),IF(AND(AAP9&gt;=SMALL(기준일시_입력!$J$21:$J$39,AAU$5),AAP9&lt;SMALL(기준일시_입력!$N$21:$N$39,AAU$5)),SMALL(기준일시_입력!$N$21:$N$39,AAU$5)-AAP9,0)),0)</f>
        <v>0</v>
      </c>
      <c r="AAV9" s="128">
        <f>IFERROR(IF(AND(AAP9&lt;SMALL(기준일시_입력!$J$21:$J$39,AAV$5),AAQ9&gt;SMALL(기준일시_입력!$N$21:$N$39,AAV$5)),INDEX(기준일시_입력!$AJ$21:$AJ$39,AAV$5*2-1),IF(AND(AAP9&gt;=SMALL(기준일시_입력!$J$21:$J$39,AAV$5),AAP9&lt;SMALL(기준일시_입력!$N$21:$N$39,AAV$5)),SMALL(기준일시_입력!$N$21:$N$39,AAV$5)-AAP9,0)),0)</f>
        <v>0</v>
      </c>
      <c r="AAW9" s="128">
        <f>IFERROR(IF(AND(AAP9&lt;SMALL(기준일시_입력!$J$21:$J$39,AAW$5),AAQ9&gt;SMALL(기준일시_입력!$N$21:$N$39,AAW$5)),INDEX(기준일시_입력!$AJ$21:$AJ$39,AAW$5*2-1),IF(AND(AAP9&gt;=SMALL(기준일시_입력!$J$21:$J$39,AAW$5),AAP9&lt;SMALL(기준일시_입력!$N$21:$N$39,AAW$5)),SMALL(기준일시_입력!$N$21:$N$39,AAW$5)-AAP9,0)),0)</f>
        <v>0</v>
      </c>
      <c r="AAX9" s="128">
        <f>IFERROR(IF(AND(AAP9&lt;SMALL(기준일시_입력!$J$21:$J$39,AAX$5),AAQ9&gt;SMALL(기준일시_입력!$N$21:$N$39,AAX$5)),INDEX(기준일시_입력!$AJ$21:$AJ$39,AAX$5*2-1),IF(AND(AAP9&gt;=SMALL(기준일시_입력!$J$21:$J$39,AAX$5),AAP9&lt;SMALL(기준일시_입력!$N$21:$N$39,AAX$5)),SMALL(기준일시_입력!$N$21:$N$39,AAX$5)-AAP9,0)),0)</f>
        <v>0</v>
      </c>
      <c r="AAY9" s="128">
        <f>IFERROR(IF(AND(AAP9&lt;SMALL(기준일시_입력!$J$21:$J$39,AAY$5),AAQ9&gt;SMALL(기준일시_입력!$N$21:$N$39,AAY$5)),INDEX(기준일시_입력!$AJ$21:$AJ$39,AAY$5*2-1),IF(AND(AAP9&gt;=SMALL(기준일시_입력!$J$21:$J$39,AAY$5),AAP9&lt;SMALL(기준일시_입력!$N$21:$N$39,AAY$5)),SMALL(기준일시_입력!$N$21:$N$39,AAY$5)-AAP9,0)),0)</f>
        <v>0</v>
      </c>
      <c r="AAZ9" s="128">
        <f>IFERROR(IF(AND(AAP9&lt;SMALL(기준일시_입력!$J$21:$J$39,AAZ$5),AAQ9&gt;SMALL(기준일시_입력!$N$21:$N$39,AAZ$5)),INDEX(기준일시_입력!$AJ$21:$AJ$39,AAZ$5*2-1),IF(AND(AAP9&gt;=SMALL(기준일시_입력!$J$21:$J$39,AAZ$5),AAP9&lt;SMALL(기준일시_입력!$N$21:$N$39,AAZ$5)),SMALL(기준일시_입력!$N$21:$N$39,AAZ$5)-AAP9,0)),0)</f>
        <v>0</v>
      </c>
      <c r="ABA9" s="128">
        <f>IFERROR(IF(AND(AAP9&lt;SMALL(기준일시_입력!$J$21:$J$39,ABA$5),AAQ9&gt;SMALL(기준일시_입력!$N$21:$N$39,ABA$5)),INDEX(기준일시_입력!$AJ$21:$AJ$39,ABA$5*2-1),IF(AND(AAP9&gt;=SMALL(기준일시_입력!$J$21:$J$39,ABA$5),AAP9&lt;SMALL(기준일시_입력!$N$21:$N$39,ABA$5)),SMALL(기준일시_입력!$N$21:$N$39,ABA$5)-AAP9,0)),0)</f>
        <v>0</v>
      </c>
      <c r="ABB9" s="125"/>
      <c r="ABC9" s="180" t="str">
        <f t="shared" si="269"/>
        <v>4일</v>
      </c>
      <c r="ABD9" s="180"/>
      <c r="ABE9" s="124" t="str">
        <f t="shared" si="270"/>
        <v>목</v>
      </c>
      <c r="ABF9" s="133" t="str">
        <f t="shared" si="261"/>
        <v/>
      </c>
      <c r="ABG9" s="184"/>
      <c r="ABH9" s="184"/>
      <c r="ABI9" s="184"/>
      <c r="ABJ9" s="184"/>
      <c r="ABK9" s="184"/>
      <c r="ABL9" s="184"/>
      <c r="ABM9" s="176"/>
      <c r="ABN9" s="177"/>
      <c r="ABO9" s="129" t="str">
        <f>IF($B9="","",IF(AND(ABE$3&lt;&gt;"",$B9-기준일시_입력!$AO$7&lt;=0,ABG9="",ABJ9="",ABM9=""),"X",IF(ABM9="연차","☆",IF(ABM9="월차","★",IF(ABM9="병가","♨",IF(ABM9="출장","◎",IF(ABM9="교육","■",IF(AND(ABM9="",ABG9&lt;=기준일시_입력!$J$15,ABJ9&gt;=기준일시_입력!$N$15),"○",IF(AND(ABM9="",ABG9&lt;&gt;"",ABG9&gt;기준일시_입력!$J$15),"▼",IF(AND(ABM9="",ABJ9&lt;&gt;"",ABJ9&lt;기준일시_입력!$N$15),"△",""))))))))))</f>
        <v/>
      </c>
      <c r="ABP9" s="128">
        <f>IFERROR(IF(OR(ABG9="",ABJ9=""),0,IF(AND(ABR9&lt;기준일시_입력!$J$17,ABS9&gt;기준일시_입력!$N$17),기준일시_입력!$N$17-기준일시_입력!$J$17,IF(AND(ABR9&gt;=기준일시_입력!$J$17,ABS9&gt;기준일시_입력!$N$17),기준일시_입력!$N$17-ABR9,IF(ABS9&lt;기준일시_입력!$J$17,0,IF(AND(ABR9&lt;기준일시_입력!$J$17,ABS9&lt;=기준일시_입력!$N$17),ABS9-기준일시_입력!$J$17,IF(AND(ABR9&gt;=기준일시_입력!$J$17,ABS9&lt;=기준일시_입력!$N$17),ABS9-ABR9,0)))))),0)</f>
        <v>0</v>
      </c>
      <c r="ABQ9" s="128">
        <f t="shared" si="272"/>
        <v>0</v>
      </c>
      <c r="ABR9" s="128">
        <f>IF(OR(ABG9="",ABJ9=""),0,IF(ABG9&lt;기준일시_입력!$J$15,기준일시_입력!$J$15,ABG9))</f>
        <v>0</v>
      </c>
      <c r="ABS9" s="128">
        <f t="shared" si="273"/>
        <v>0</v>
      </c>
      <c r="ABT9" s="128">
        <f>IFERROR(IF(AND(ABR9&lt;SMALL(기준일시_입력!$J$21:$J$39,ABT$5),ABS9&gt;SMALL(기준일시_입력!$N$21:$N$39,ABT$5)),INDEX(기준일시_입력!$AJ$21:$AJ$39,ABT$5*2-1),IF(AND(ABR9&gt;=SMALL(기준일시_입력!$J$21:$J$39,ABT$5),ABR9&lt;SMALL(기준일시_입력!$N$21:$N$39,ABT$5)),SMALL(기준일시_입력!$N$21:$N$39,ABT$5)-ABR9,0)),0)</f>
        <v>0</v>
      </c>
      <c r="ABU9" s="128">
        <f>IFERROR(IF(AND(ABR9&lt;SMALL(기준일시_입력!$J$21:$J$39,ABU$5),ABS9&gt;SMALL(기준일시_입력!$N$21:$N$39,ABU$5)),INDEX(기준일시_입력!$AJ$21:$AJ$39,ABU$5*2-1),IF(AND(ABR9&gt;=SMALL(기준일시_입력!$J$21:$J$39,ABU$5),ABR9&lt;SMALL(기준일시_입력!$N$21:$N$39,ABU$5)),SMALL(기준일시_입력!$N$21:$N$39,ABU$5)-ABR9,0)),0)</f>
        <v>0</v>
      </c>
      <c r="ABV9" s="128">
        <f>IFERROR(IF(AND(ABR9&lt;SMALL(기준일시_입력!$J$21:$J$39,ABV$5),ABS9&gt;SMALL(기준일시_입력!$N$21:$N$39,ABV$5)),INDEX(기준일시_입력!$AJ$21:$AJ$39,ABV$5*2-1),IF(AND(ABR9&gt;=SMALL(기준일시_입력!$J$21:$J$39,ABV$5),ABR9&lt;SMALL(기준일시_입력!$N$21:$N$39,ABV$5)),SMALL(기준일시_입력!$N$21:$N$39,ABV$5)-ABR9,0)),0)</f>
        <v>0</v>
      </c>
      <c r="ABW9" s="128">
        <f>IFERROR(IF(AND(ABR9&lt;SMALL(기준일시_입력!$J$21:$J$39,ABW$5),ABS9&gt;SMALL(기준일시_입력!$N$21:$N$39,ABW$5)),INDEX(기준일시_입력!$AJ$21:$AJ$39,ABW$5*2-1),IF(AND(ABR9&gt;=SMALL(기준일시_입력!$J$21:$J$39,ABW$5),ABR9&lt;SMALL(기준일시_입력!$N$21:$N$39,ABW$5)),SMALL(기준일시_입력!$N$21:$N$39,ABW$5)-ABR9,0)),0)</f>
        <v>0</v>
      </c>
      <c r="ABX9" s="128">
        <f>IFERROR(IF(AND(ABR9&lt;SMALL(기준일시_입력!$J$21:$J$39,ABX$5),ABS9&gt;SMALL(기준일시_입력!$N$21:$N$39,ABX$5)),INDEX(기준일시_입력!$AJ$21:$AJ$39,ABX$5*2-1),IF(AND(ABR9&gt;=SMALL(기준일시_입력!$J$21:$J$39,ABX$5),ABR9&lt;SMALL(기준일시_입력!$N$21:$N$39,ABX$5)),SMALL(기준일시_입력!$N$21:$N$39,ABX$5)-ABR9,0)),0)</f>
        <v>0</v>
      </c>
      <c r="ABY9" s="128">
        <f>IFERROR(IF(AND(ABR9&lt;SMALL(기준일시_입력!$J$21:$J$39,ABY$5),ABS9&gt;SMALL(기준일시_입력!$N$21:$N$39,ABY$5)),INDEX(기준일시_입력!$AJ$21:$AJ$39,ABY$5*2-1),IF(AND(ABR9&gt;=SMALL(기준일시_입력!$J$21:$J$39,ABY$5),ABR9&lt;SMALL(기준일시_입력!$N$21:$N$39,ABY$5)),SMALL(기준일시_입력!$N$21:$N$39,ABY$5)-ABR9,0)),0)</f>
        <v>0</v>
      </c>
      <c r="ABZ9" s="128">
        <f>IFERROR(IF(AND(ABR9&lt;SMALL(기준일시_입력!$J$21:$J$39,ABZ$5),ABS9&gt;SMALL(기준일시_입력!$N$21:$N$39,ABZ$5)),INDEX(기준일시_입력!$AJ$21:$AJ$39,ABZ$5*2-1),IF(AND(ABR9&gt;=SMALL(기준일시_입력!$J$21:$J$39,ABZ$5),ABR9&lt;SMALL(기준일시_입력!$N$21:$N$39,ABZ$5)),SMALL(기준일시_입력!$N$21:$N$39,ABZ$5)-ABR9,0)),0)</f>
        <v>0</v>
      </c>
      <c r="ACA9" s="128">
        <f>IFERROR(IF(AND(ABR9&lt;SMALL(기준일시_입력!$J$21:$J$39,ACA$5),ABS9&gt;SMALL(기준일시_입력!$N$21:$N$39,ACA$5)),INDEX(기준일시_입력!$AJ$21:$AJ$39,ACA$5*2-1),IF(AND(ABR9&gt;=SMALL(기준일시_입력!$J$21:$J$39,ACA$5),ABR9&lt;SMALL(기준일시_입력!$N$21:$N$39,ACA$5)),SMALL(기준일시_입력!$N$21:$N$39,ACA$5)-ABR9,0)),0)</f>
        <v>0</v>
      </c>
      <c r="ACB9" s="128">
        <f>IFERROR(IF(AND(ABR9&lt;SMALL(기준일시_입력!$J$21:$J$39,ACB$5),ABS9&gt;SMALL(기준일시_입력!$N$21:$N$39,ACB$5)),INDEX(기준일시_입력!$AJ$21:$AJ$39,ACB$5*2-1),IF(AND(ABR9&gt;=SMALL(기준일시_입력!$J$21:$J$39,ACB$5),ABR9&lt;SMALL(기준일시_입력!$N$21:$N$39,ACB$5)),SMALL(기준일시_입력!$N$21:$N$39,ACB$5)-ABR9,0)),0)</f>
        <v>0</v>
      </c>
      <c r="ACC9" s="128">
        <f>IFERROR(IF(AND(ABR9&lt;SMALL(기준일시_입력!$J$21:$J$39,ACC$5),ABS9&gt;SMALL(기준일시_입력!$N$21:$N$39,ACC$5)),INDEX(기준일시_입력!$AJ$21:$AJ$39,ACC$5*2-1),IF(AND(ABR9&gt;=SMALL(기준일시_입력!$J$21:$J$39,ACC$5),ABR9&lt;SMALL(기준일시_입력!$N$21:$N$39,ACC$5)),SMALL(기준일시_입력!$N$21:$N$39,ACC$5)-ABR9,0)),0)</f>
        <v>0</v>
      </c>
      <c r="ACD9" s="125"/>
      <c r="ACE9" s="180" t="str">
        <f t="shared" si="274"/>
        <v>4일</v>
      </c>
      <c r="ACF9" s="180"/>
      <c r="ACG9" s="124" t="str">
        <f t="shared" si="275"/>
        <v>목</v>
      </c>
      <c r="ACH9" s="133" t="str">
        <f t="shared" si="276"/>
        <v/>
      </c>
      <c r="ACI9" s="184"/>
      <c r="ACJ9" s="184"/>
      <c r="ACK9" s="184"/>
      <c r="ACL9" s="184"/>
      <c r="ACM9" s="184"/>
      <c r="ACN9" s="184"/>
      <c r="ACO9" s="176"/>
      <c r="ACP9" s="177"/>
      <c r="ACQ9" s="129" t="str">
        <f>IF($B9="","",IF(AND(ACG$3&lt;&gt;"",$B9-기준일시_입력!$AO$7&lt;=0,ACI9="",ACL9="",ACO9=""),"X",IF(ACO9="연차","☆",IF(ACO9="월차","★",IF(ACO9="병가","♨",IF(ACO9="출장","◎",IF(ACO9="교육","■",IF(AND(ACO9="",ACI9&lt;=기준일시_입력!$J$15,ACL9&gt;=기준일시_입력!$N$15),"○",IF(AND(ACO9="",ACI9&lt;&gt;"",ACI9&gt;기준일시_입력!$J$15),"▼",IF(AND(ACO9="",ACL9&lt;&gt;"",ACL9&lt;기준일시_입력!$N$15),"△",""))))))))))</f>
        <v/>
      </c>
      <c r="ACR9" s="128">
        <f>IFERROR(IF(OR(ACI9="",ACL9=""),0,IF(AND(ACT9&lt;기준일시_입력!$J$17,ACU9&gt;기준일시_입력!$N$17),기준일시_입력!$N$17-기준일시_입력!$J$17,IF(AND(ACT9&gt;=기준일시_입력!$J$17,ACU9&gt;기준일시_입력!$N$17),기준일시_입력!$N$17-ACT9,IF(ACU9&lt;기준일시_입력!$J$17,0,IF(AND(ACT9&lt;기준일시_입력!$J$17,ACU9&lt;=기준일시_입력!$N$17),ACU9-기준일시_입력!$J$17,IF(AND(ACT9&gt;=기준일시_입력!$J$17,ACU9&lt;=기준일시_입력!$N$17),ACU9-ACT9,0)))))),0)</f>
        <v>0</v>
      </c>
      <c r="ACS9" s="128">
        <f t="shared" si="277"/>
        <v>0</v>
      </c>
      <c r="ACT9" s="128">
        <f>IF(OR(ACI9="",ACL9=""),0,IF(ACI9&lt;기준일시_입력!$J$15,기준일시_입력!$J$15,ACI9))</f>
        <v>0</v>
      </c>
      <c r="ACU9" s="128">
        <f t="shared" si="278"/>
        <v>0</v>
      </c>
      <c r="ACV9" s="128">
        <f>IFERROR(IF(AND(ACT9&lt;SMALL(기준일시_입력!$J$21:$J$39,ACV$5),ACU9&gt;SMALL(기준일시_입력!$N$21:$N$39,ACV$5)),INDEX(기준일시_입력!$AJ$21:$AJ$39,ACV$5*2-1),IF(AND(ACT9&gt;=SMALL(기준일시_입력!$J$21:$J$39,ACV$5),ACT9&lt;SMALL(기준일시_입력!$N$21:$N$39,ACV$5)),SMALL(기준일시_입력!$N$21:$N$39,ACV$5)-ACT9,0)),0)</f>
        <v>0</v>
      </c>
      <c r="ACW9" s="128">
        <f>IFERROR(IF(AND(ACT9&lt;SMALL(기준일시_입력!$J$21:$J$39,ACW$5),ACU9&gt;SMALL(기준일시_입력!$N$21:$N$39,ACW$5)),INDEX(기준일시_입력!$AJ$21:$AJ$39,ACW$5*2-1),IF(AND(ACT9&gt;=SMALL(기준일시_입력!$J$21:$J$39,ACW$5),ACT9&lt;SMALL(기준일시_입력!$N$21:$N$39,ACW$5)),SMALL(기준일시_입력!$N$21:$N$39,ACW$5)-ACT9,0)),0)</f>
        <v>0</v>
      </c>
      <c r="ACX9" s="128">
        <f>IFERROR(IF(AND(ACT9&lt;SMALL(기준일시_입력!$J$21:$J$39,ACX$5),ACU9&gt;SMALL(기준일시_입력!$N$21:$N$39,ACX$5)),INDEX(기준일시_입력!$AJ$21:$AJ$39,ACX$5*2-1),IF(AND(ACT9&gt;=SMALL(기준일시_입력!$J$21:$J$39,ACX$5),ACT9&lt;SMALL(기준일시_입력!$N$21:$N$39,ACX$5)),SMALL(기준일시_입력!$N$21:$N$39,ACX$5)-ACT9,0)),0)</f>
        <v>0</v>
      </c>
      <c r="ACY9" s="128">
        <f>IFERROR(IF(AND(ACT9&lt;SMALL(기준일시_입력!$J$21:$J$39,ACY$5),ACU9&gt;SMALL(기준일시_입력!$N$21:$N$39,ACY$5)),INDEX(기준일시_입력!$AJ$21:$AJ$39,ACY$5*2-1),IF(AND(ACT9&gt;=SMALL(기준일시_입력!$J$21:$J$39,ACY$5),ACT9&lt;SMALL(기준일시_입력!$N$21:$N$39,ACY$5)),SMALL(기준일시_입력!$N$21:$N$39,ACY$5)-ACT9,0)),0)</f>
        <v>0</v>
      </c>
      <c r="ACZ9" s="128">
        <f>IFERROR(IF(AND(ACT9&lt;SMALL(기준일시_입력!$J$21:$J$39,ACZ$5),ACU9&gt;SMALL(기준일시_입력!$N$21:$N$39,ACZ$5)),INDEX(기준일시_입력!$AJ$21:$AJ$39,ACZ$5*2-1),IF(AND(ACT9&gt;=SMALL(기준일시_입력!$J$21:$J$39,ACZ$5),ACT9&lt;SMALL(기준일시_입력!$N$21:$N$39,ACZ$5)),SMALL(기준일시_입력!$N$21:$N$39,ACZ$5)-ACT9,0)),0)</f>
        <v>0</v>
      </c>
      <c r="ADA9" s="128">
        <f>IFERROR(IF(AND(ACT9&lt;SMALL(기준일시_입력!$J$21:$J$39,ADA$5),ACU9&gt;SMALL(기준일시_입력!$N$21:$N$39,ADA$5)),INDEX(기준일시_입력!$AJ$21:$AJ$39,ADA$5*2-1),IF(AND(ACT9&gt;=SMALL(기준일시_입력!$J$21:$J$39,ADA$5),ACT9&lt;SMALL(기준일시_입력!$N$21:$N$39,ADA$5)),SMALL(기준일시_입력!$N$21:$N$39,ADA$5)-ACT9,0)),0)</f>
        <v>0</v>
      </c>
      <c r="ADB9" s="128">
        <f>IFERROR(IF(AND(ACT9&lt;SMALL(기준일시_입력!$J$21:$J$39,ADB$5),ACU9&gt;SMALL(기준일시_입력!$N$21:$N$39,ADB$5)),INDEX(기준일시_입력!$AJ$21:$AJ$39,ADB$5*2-1),IF(AND(ACT9&gt;=SMALL(기준일시_입력!$J$21:$J$39,ADB$5),ACT9&lt;SMALL(기준일시_입력!$N$21:$N$39,ADB$5)),SMALL(기준일시_입력!$N$21:$N$39,ADB$5)-ACT9,0)),0)</f>
        <v>0</v>
      </c>
      <c r="ADC9" s="128">
        <f>IFERROR(IF(AND(ACT9&lt;SMALL(기준일시_입력!$J$21:$J$39,ADC$5),ACU9&gt;SMALL(기준일시_입력!$N$21:$N$39,ADC$5)),INDEX(기준일시_입력!$AJ$21:$AJ$39,ADC$5*2-1),IF(AND(ACT9&gt;=SMALL(기준일시_입력!$J$21:$J$39,ADC$5),ACT9&lt;SMALL(기준일시_입력!$N$21:$N$39,ADC$5)),SMALL(기준일시_입력!$N$21:$N$39,ADC$5)-ACT9,0)),0)</f>
        <v>0</v>
      </c>
      <c r="ADD9" s="128">
        <f>IFERROR(IF(AND(ACT9&lt;SMALL(기준일시_입력!$J$21:$J$39,ADD$5),ACU9&gt;SMALL(기준일시_입력!$N$21:$N$39,ADD$5)),INDEX(기준일시_입력!$AJ$21:$AJ$39,ADD$5*2-1),IF(AND(ACT9&gt;=SMALL(기준일시_입력!$J$21:$J$39,ADD$5),ACT9&lt;SMALL(기준일시_입력!$N$21:$N$39,ADD$5)),SMALL(기준일시_입력!$N$21:$N$39,ADD$5)-ACT9,0)),0)</f>
        <v>0</v>
      </c>
      <c r="ADE9" s="128">
        <f>IFERROR(IF(AND(ACT9&lt;SMALL(기준일시_입력!$J$21:$J$39,ADE$5),ACU9&gt;SMALL(기준일시_입력!$N$21:$N$39,ADE$5)),INDEX(기준일시_입력!$AJ$21:$AJ$39,ADE$5*2-1),IF(AND(ACT9&gt;=SMALL(기준일시_입력!$J$21:$J$39,ADE$5),ACT9&lt;SMALL(기준일시_입력!$N$21:$N$39,ADE$5)),SMALL(기준일시_입력!$N$21:$N$39,ADE$5)-ACT9,0)),0)</f>
        <v>0</v>
      </c>
      <c r="ADF9" s="125"/>
      <c r="ADG9" s="180" t="str">
        <f t="shared" si="279"/>
        <v>4일</v>
      </c>
      <c r="ADH9" s="180"/>
      <c r="ADI9" s="124" t="str">
        <f t="shared" si="280"/>
        <v>목</v>
      </c>
      <c r="ADJ9" s="133" t="str">
        <f t="shared" si="276"/>
        <v/>
      </c>
      <c r="ADK9" s="184"/>
      <c r="ADL9" s="184"/>
      <c r="ADM9" s="184"/>
      <c r="ADN9" s="184"/>
      <c r="ADO9" s="184"/>
      <c r="ADP9" s="184"/>
      <c r="ADQ9" s="176"/>
      <c r="ADR9" s="177"/>
      <c r="ADS9" s="129" t="str">
        <f>IF($B9="","",IF(AND(ADI$3&lt;&gt;"",$B9-기준일시_입력!$AO$7&lt;=0,ADK9="",ADN9="",ADQ9=""),"X",IF(ADQ9="연차","☆",IF(ADQ9="월차","★",IF(ADQ9="병가","♨",IF(ADQ9="출장","◎",IF(ADQ9="교육","■",IF(AND(ADQ9="",ADK9&lt;=기준일시_입력!$J$15,ADN9&gt;=기준일시_입력!$N$15),"○",IF(AND(ADQ9="",ADK9&lt;&gt;"",ADK9&gt;기준일시_입력!$J$15),"▼",IF(AND(ADQ9="",ADN9&lt;&gt;"",ADN9&lt;기준일시_입력!$N$15),"△",""))))))))))</f>
        <v/>
      </c>
      <c r="ADT9" s="128">
        <f>IFERROR(IF(OR(ADK9="",ADN9=""),0,IF(AND(ADV9&lt;기준일시_입력!$J$17,ADW9&gt;기준일시_입력!$N$17),기준일시_입력!$N$17-기준일시_입력!$J$17,IF(AND(ADV9&gt;=기준일시_입력!$J$17,ADW9&gt;기준일시_입력!$N$17),기준일시_입력!$N$17-ADV9,IF(ADW9&lt;기준일시_입력!$J$17,0,IF(AND(ADV9&lt;기준일시_입력!$J$17,ADW9&lt;=기준일시_입력!$N$17),ADW9-기준일시_입력!$J$17,IF(AND(ADV9&gt;=기준일시_입력!$J$17,ADW9&lt;=기준일시_입력!$N$17),ADW9-ADV9,0)))))),0)</f>
        <v>0</v>
      </c>
      <c r="ADU9" s="128">
        <f t="shared" si="282"/>
        <v>0</v>
      </c>
      <c r="ADV9" s="128">
        <f>IF(OR(ADK9="",ADN9=""),0,IF(ADK9&lt;기준일시_입력!$J$15,기준일시_입력!$J$15,ADK9))</f>
        <v>0</v>
      </c>
      <c r="ADW9" s="128">
        <f t="shared" si="283"/>
        <v>0</v>
      </c>
      <c r="ADX9" s="128">
        <f>IFERROR(IF(AND(ADV9&lt;SMALL(기준일시_입력!$J$21:$J$39,ADX$5),ADW9&gt;SMALL(기준일시_입력!$N$21:$N$39,ADX$5)),INDEX(기준일시_입력!$AJ$21:$AJ$39,ADX$5*2-1),IF(AND(ADV9&gt;=SMALL(기준일시_입력!$J$21:$J$39,ADX$5),ADV9&lt;SMALL(기준일시_입력!$N$21:$N$39,ADX$5)),SMALL(기준일시_입력!$N$21:$N$39,ADX$5)-ADV9,0)),0)</f>
        <v>0</v>
      </c>
      <c r="ADY9" s="128">
        <f>IFERROR(IF(AND(ADV9&lt;SMALL(기준일시_입력!$J$21:$J$39,ADY$5),ADW9&gt;SMALL(기준일시_입력!$N$21:$N$39,ADY$5)),INDEX(기준일시_입력!$AJ$21:$AJ$39,ADY$5*2-1),IF(AND(ADV9&gt;=SMALL(기준일시_입력!$J$21:$J$39,ADY$5),ADV9&lt;SMALL(기준일시_입력!$N$21:$N$39,ADY$5)),SMALL(기준일시_입력!$N$21:$N$39,ADY$5)-ADV9,0)),0)</f>
        <v>0</v>
      </c>
      <c r="ADZ9" s="128">
        <f>IFERROR(IF(AND(ADV9&lt;SMALL(기준일시_입력!$J$21:$J$39,ADZ$5),ADW9&gt;SMALL(기준일시_입력!$N$21:$N$39,ADZ$5)),INDEX(기준일시_입력!$AJ$21:$AJ$39,ADZ$5*2-1),IF(AND(ADV9&gt;=SMALL(기준일시_입력!$J$21:$J$39,ADZ$5),ADV9&lt;SMALL(기준일시_입력!$N$21:$N$39,ADZ$5)),SMALL(기준일시_입력!$N$21:$N$39,ADZ$5)-ADV9,0)),0)</f>
        <v>0</v>
      </c>
      <c r="AEA9" s="128">
        <f>IFERROR(IF(AND(ADV9&lt;SMALL(기준일시_입력!$J$21:$J$39,AEA$5),ADW9&gt;SMALL(기준일시_입력!$N$21:$N$39,AEA$5)),INDEX(기준일시_입력!$AJ$21:$AJ$39,AEA$5*2-1),IF(AND(ADV9&gt;=SMALL(기준일시_입력!$J$21:$J$39,AEA$5),ADV9&lt;SMALL(기준일시_입력!$N$21:$N$39,AEA$5)),SMALL(기준일시_입력!$N$21:$N$39,AEA$5)-ADV9,0)),0)</f>
        <v>0</v>
      </c>
      <c r="AEB9" s="128">
        <f>IFERROR(IF(AND(ADV9&lt;SMALL(기준일시_입력!$J$21:$J$39,AEB$5),ADW9&gt;SMALL(기준일시_입력!$N$21:$N$39,AEB$5)),INDEX(기준일시_입력!$AJ$21:$AJ$39,AEB$5*2-1),IF(AND(ADV9&gt;=SMALL(기준일시_입력!$J$21:$J$39,AEB$5),ADV9&lt;SMALL(기준일시_입력!$N$21:$N$39,AEB$5)),SMALL(기준일시_입력!$N$21:$N$39,AEB$5)-ADV9,0)),0)</f>
        <v>0</v>
      </c>
      <c r="AEC9" s="128">
        <f>IFERROR(IF(AND(ADV9&lt;SMALL(기준일시_입력!$J$21:$J$39,AEC$5),ADW9&gt;SMALL(기준일시_입력!$N$21:$N$39,AEC$5)),INDEX(기준일시_입력!$AJ$21:$AJ$39,AEC$5*2-1),IF(AND(ADV9&gt;=SMALL(기준일시_입력!$J$21:$J$39,AEC$5),ADV9&lt;SMALL(기준일시_입력!$N$21:$N$39,AEC$5)),SMALL(기준일시_입력!$N$21:$N$39,AEC$5)-ADV9,0)),0)</f>
        <v>0</v>
      </c>
      <c r="AED9" s="128">
        <f>IFERROR(IF(AND(ADV9&lt;SMALL(기준일시_입력!$J$21:$J$39,AED$5),ADW9&gt;SMALL(기준일시_입력!$N$21:$N$39,AED$5)),INDEX(기준일시_입력!$AJ$21:$AJ$39,AED$5*2-1),IF(AND(ADV9&gt;=SMALL(기준일시_입력!$J$21:$J$39,AED$5),ADV9&lt;SMALL(기준일시_입력!$N$21:$N$39,AED$5)),SMALL(기준일시_입력!$N$21:$N$39,AED$5)-ADV9,0)),0)</f>
        <v>0</v>
      </c>
      <c r="AEE9" s="128">
        <f>IFERROR(IF(AND(ADV9&lt;SMALL(기준일시_입력!$J$21:$J$39,AEE$5),ADW9&gt;SMALL(기준일시_입력!$N$21:$N$39,AEE$5)),INDEX(기준일시_입력!$AJ$21:$AJ$39,AEE$5*2-1),IF(AND(ADV9&gt;=SMALL(기준일시_입력!$J$21:$J$39,AEE$5),ADV9&lt;SMALL(기준일시_입력!$N$21:$N$39,AEE$5)),SMALL(기준일시_입력!$N$21:$N$39,AEE$5)-ADV9,0)),0)</f>
        <v>0</v>
      </c>
      <c r="AEF9" s="128">
        <f>IFERROR(IF(AND(ADV9&lt;SMALL(기준일시_입력!$J$21:$J$39,AEF$5),ADW9&gt;SMALL(기준일시_입력!$N$21:$N$39,AEF$5)),INDEX(기준일시_입력!$AJ$21:$AJ$39,AEF$5*2-1),IF(AND(ADV9&gt;=SMALL(기준일시_입력!$J$21:$J$39,AEF$5),ADV9&lt;SMALL(기준일시_입력!$N$21:$N$39,AEF$5)),SMALL(기준일시_입력!$N$21:$N$39,AEF$5)-ADV9,0)),0)</f>
        <v>0</v>
      </c>
      <c r="AEG9" s="128">
        <f>IFERROR(IF(AND(ADV9&lt;SMALL(기준일시_입력!$J$21:$J$39,AEG$5),ADW9&gt;SMALL(기준일시_입력!$N$21:$N$39,AEG$5)),INDEX(기준일시_입력!$AJ$21:$AJ$39,AEG$5*2-1),IF(AND(ADV9&gt;=SMALL(기준일시_입력!$J$21:$J$39,AEG$5),ADV9&lt;SMALL(기준일시_입력!$N$21:$N$39,AEG$5)),SMALL(기준일시_입력!$N$21:$N$39,AEG$5)-ADV9,0)),0)</f>
        <v>0</v>
      </c>
      <c r="AEH9" s="125"/>
      <c r="AEI9" s="180" t="str">
        <f t="shared" si="284"/>
        <v>4일</v>
      </c>
      <c r="AEJ9" s="180"/>
      <c r="AEK9" s="124" t="str">
        <f t="shared" si="285"/>
        <v>목</v>
      </c>
      <c r="AEL9" s="133" t="str">
        <f t="shared" si="276"/>
        <v/>
      </c>
      <c r="AEM9" s="184"/>
      <c r="AEN9" s="184"/>
      <c r="AEO9" s="184"/>
      <c r="AEP9" s="184"/>
      <c r="AEQ9" s="184"/>
      <c r="AER9" s="184"/>
      <c r="AES9" s="176"/>
      <c r="AET9" s="177"/>
      <c r="AEU9" s="129" t="str">
        <f>IF($B9="","",IF(AND(AEK$3&lt;&gt;"",$B9-기준일시_입력!$AO$7&lt;=0,AEM9="",AEP9="",AES9=""),"X",IF(AES9="연차","☆",IF(AES9="월차","★",IF(AES9="병가","♨",IF(AES9="출장","◎",IF(AES9="교육","■",IF(AND(AES9="",AEM9&lt;=기준일시_입력!$J$15,AEP9&gt;=기준일시_입력!$N$15),"○",IF(AND(AES9="",AEM9&lt;&gt;"",AEM9&gt;기준일시_입력!$J$15),"▼",IF(AND(AES9="",AEP9&lt;&gt;"",AEP9&lt;기준일시_입력!$N$15),"△",""))))))))))</f>
        <v/>
      </c>
      <c r="AEV9" s="128">
        <f>IFERROR(IF(OR(AEM9="",AEP9=""),0,IF(AND(AEX9&lt;기준일시_입력!$J$17,AEY9&gt;기준일시_입력!$N$17),기준일시_입력!$N$17-기준일시_입력!$J$17,IF(AND(AEX9&gt;=기준일시_입력!$J$17,AEY9&gt;기준일시_입력!$N$17),기준일시_입력!$N$17-AEX9,IF(AEY9&lt;기준일시_입력!$J$17,0,IF(AND(AEX9&lt;기준일시_입력!$J$17,AEY9&lt;=기준일시_입력!$N$17),AEY9-기준일시_입력!$J$17,IF(AND(AEX9&gt;=기준일시_입력!$J$17,AEY9&lt;=기준일시_입력!$N$17),AEY9-AEX9,0)))))),0)</f>
        <v>0</v>
      </c>
      <c r="AEW9" s="128">
        <f t="shared" si="287"/>
        <v>0</v>
      </c>
      <c r="AEX9" s="128">
        <f>IF(OR(AEM9="",AEP9=""),0,IF(AEM9&lt;기준일시_입력!$J$15,기준일시_입력!$J$15,AEM9))</f>
        <v>0</v>
      </c>
      <c r="AEY9" s="128">
        <f t="shared" si="288"/>
        <v>0</v>
      </c>
      <c r="AEZ9" s="128">
        <f>IFERROR(IF(AND(AEX9&lt;SMALL(기준일시_입력!$J$21:$J$39,AEZ$5),AEY9&gt;SMALL(기준일시_입력!$N$21:$N$39,AEZ$5)),INDEX(기준일시_입력!$AJ$21:$AJ$39,AEZ$5*2-1),IF(AND(AEX9&gt;=SMALL(기준일시_입력!$J$21:$J$39,AEZ$5),AEX9&lt;SMALL(기준일시_입력!$N$21:$N$39,AEZ$5)),SMALL(기준일시_입력!$N$21:$N$39,AEZ$5)-AEX9,0)),0)</f>
        <v>0</v>
      </c>
      <c r="AFA9" s="128">
        <f>IFERROR(IF(AND(AEX9&lt;SMALL(기준일시_입력!$J$21:$J$39,AFA$5),AEY9&gt;SMALL(기준일시_입력!$N$21:$N$39,AFA$5)),INDEX(기준일시_입력!$AJ$21:$AJ$39,AFA$5*2-1),IF(AND(AEX9&gt;=SMALL(기준일시_입력!$J$21:$J$39,AFA$5),AEX9&lt;SMALL(기준일시_입력!$N$21:$N$39,AFA$5)),SMALL(기준일시_입력!$N$21:$N$39,AFA$5)-AEX9,0)),0)</f>
        <v>0</v>
      </c>
      <c r="AFB9" s="128">
        <f>IFERROR(IF(AND(AEX9&lt;SMALL(기준일시_입력!$J$21:$J$39,AFB$5),AEY9&gt;SMALL(기준일시_입력!$N$21:$N$39,AFB$5)),INDEX(기준일시_입력!$AJ$21:$AJ$39,AFB$5*2-1),IF(AND(AEX9&gt;=SMALL(기준일시_입력!$J$21:$J$39,AFB$5),AEX9&lt;SMALL(기준일시_입력!$N$21:$N$39,AFB$5)),SMALL(기준일시_입력!$N$21:$N$39,AFB$5)-AEX9,0)),0)</f>
        <v>0</v>
      </c>
      <c r="AFC9" s="128">
        <f>IFERROR(IF(AND(AEX9&lt;SMALL(기준일시_입력!$J$21:$J$39,AFC$5),AEY9&gt;SMALL(기준일시_입력!$N$21:$N$39,AFC$5)),INDEX(기준일시_입력!$AJ$21:$AJ$39,AFC$5*2-1),IF(AND(AEX9&gt;=SMALL(기준일시_입력!$J$21:$J$39,AFC$5),AEX9&lt;SMALL(기준일시_입력!$N$21:$N$39,AFC$5)),SMALL(기준일시_입력!$N$21:$N$39,AFC$5)-AEX9,0)),0)</f>
        <v>0</v>
      </c>
      <c r="AFD9" s="128">
        <f>IFERROR(IF(AND(AEX9&lt;SMALL(기준일시_입력!$J$21:$J$39,AFD$5),AEY9&gt;SMALL(기준일시_입력!$N$21:$N$39,AFD$5)),INDEX(기준일시_입력!$AJ$21:$AJ$39,AFD$5*2-1),IF(AND(AEX9&gt;=SMALL(기준일시_입력!$J$21:$J$39,AFD$5),AEX9&lt;SMALL(기준일시_입력!$N$21:$N$39,AFD$5)),SMALL(기준일시_입력!$N$21:$N$39,AFD$5)-AEX9,0)),0)</f>
        <v>0</v>
      </c>
      <c r="AFE9" s="128">
        <f>IFERROR(IF(AND(AEX9&lt;SMALL(기준일시_입력!$J$21:$J$39,AFE$5),AEY9&gt;SMALL(기준일시_입력!$N$21:$N$39,AFE$5)),INDEX(기준일시_입력!$AJ$21:$AJ$39,AFE$5*2-1),IF(AND(AEX9&gt;=SMALL(기준일시_입력!$J$21:$J$39,AFE$5),AEX9&lt;SMALL(기준일시_입력!$N$21:$N$39,AFE$5)),SMALL(기준일시_입력!$N$21:$N$39,AFE$5)-AEX9,0)),0)</f>
        <v>0</v>
      </c>
      <c r="AFF9" s="128">
        <f>IFERROR(IF(AND(AEX9&lt;SMALL(기준일시_입력!$J$21:$J$39,AFF$5),AEY9&gt;SMALL(기준일시_입력!$N$21:$N$39,AFF$5)),INDEX(기준일시_입력!$AJ$21:$AJ$39,AFF$5*2-1),IF(AND(AEX9&gt;=SMALL(기준일시_입력!$J$21:$J$39,AFF$5),AEX9&lt;SMALL(기준일시_입력!$N$21:$N$39,AFF$5)),SMALL(기준일시_입력!$N$21:$N$39,AFF$5)-AEX9,0)),0)</f>
        <v>0</v>
      </c>
      <c r="AFG9" s="128">
        <f>IFERROR(IF(AND(AEX9&lt;SMALL(기준일시_입력!$J$21:$J$39,AFG$5),AEY9&gt;SMALL(기준일시_입력!$N$21:$N$39,AFG$5)),INDEX(기준일시_입력!$AJ$21:$AJ$39,AFG$5*2-1),IF(AND(AEX9&gt;=SMALL(기준일시_입력!$J$21:$J$39,AFG$5),AEX9&lt;SMALL(기준일시_입력!$N$21:$N$39,AFG$5)),SMALL(기준일시_입력!$N$21:$N$39,AFG$5)-AEX9,0)),0)</f>
        <v>0</v>
      </c>
      <c r="AFH9" s="128">
        <f>IFERROR(IF(AND(AEX9&lt;SMALL(기준일시_입력!$J$21:$J$39,AFH$5),AEY9&gt;SMALL(기준일시_입력!$N$21:$N$39,AFH$5)),INDEX(기준일시_입력!$AJ$21:$AJ$39,AFH$5*2-1),IF(AND(AEX9&gt;=SMALL(기준일시_입력!$J$21:$J$39,AFH$5),AEX9&lt;SMALL(기준일시_입력!$N$21:$N$39,AFH$5)),SMALL(기준일시_입력!$N$21:$N$39,AFH$5)-AEX9,0)),0)</f>
        <v>0</v>
      </c>
      <c r="AFI9" s="128">
        <f>IFERROR(IF(AND(AEX9&lt;SMALL(기준일시_입력!$J$21:$J$39,AFI$5),AEY9&gt;SMALL(기준일시_입력!$N$21:$N$39,AFI$5)),INDEX(기준일시_입력!$AJ$21:$AJ$39,AFI$5*2-1),IF(AND(AEX9&gt;=SMALL(기준일시_입력!$J$21:$J$39,AFI$5),AEX9&lt;SMALL(기준일시_입력!$N$21:$N$39,AFI$5)),SMALL(기준일시_입력!$N$21:$N$39,AFI$5)-AEX9,0)),0)</f>
        <v>0</v>
      </c>
      <c r="AFJ9" s="125"/>
      <c r="AFK9" s="180" t="str">
        <f t="shared" si="289"/>
        <v>4일</v>
      </c>
      <c r="AFL9" s="180"/>
      <c r="AFM9" s="124" t="str">
        <f t="shared" si="290"/>
        <v>목</v>
      </c>
      <c r="AFN9" s="133" t="str">
        <f t="shared" si="291"/>
        <v/>
      </c>
      <c r="AFO9" s="184"/>
      <c r="AFP9" s="184"/>
      <c r="AFQ9" s="184"/>
      <c r="AFR9" s="184"/>
      <c r="AFS9" s="184"/>
      <c r="AFT9" s="184"/>
      <c r="AFU9" s="176"/>
      <c r="AFV9" s="177"/>
      <c r="AFW9" s="129" t="str">
        <f>IF($B9="","",IF(AND(AFM$3&lt;&gt;"",$B9-기준일시_입력!$AO$7&lt;=0,AFO9="",AFR9="",AFU9=""),"X",IF(AFU9="연차","☆",IF(AFU9="월차","★",IF(AFU9="병가","♨",IF(AFU9="출장","◎",IF(AFU9="교육","■",IF(AND(AFU9="",AFO9&lt;=기준일시_입력!$J$15,AFR9&gt;=기준일시_입력!$N$15),"○",IF(AND(AFU9="",AFO9&lt;&gt;"",AFO9&gt;기준일시_입력!$J$15),"▼",IF(AND(AFU9="",AFR9&lt;&gt;"",AFR9&lt;기준일시_입력!$N$15),"△",""))))))))))</f>
        <v/>
      </c>
      <c r="AFX9" s="128">
        <f>IFERROR(IF(OR(AFO9="",AFR9=""),0,IF(AND(AFZ9&lt;기준일시_입력!$J$17,AGA9&gt;기준일시_입력!$N$17),기준일시_입력!$N$17-기준일시_입력!$J$17,IF(AND(AFZ9&gt;=기준일시_입력!$J$17,AGA9&gt;기준일시_입력!$N$17),기준일시_입력!$N$17-AFZ9,IF(AGA9&lt;기준일시_입력!$J$17,0,IF(AND(AFZ9&lt;기준일시_입력!$J$17,AGA9&lt;=기준일시_입력!$N$17),AGA9-기준일시_입력!$J$17,IF(AND(AFZ9&gt;=기준일시_입력!$J$17,AGA9&lt;=기준일시_입력!$N$17),AGA9-AFZ9,0)))))),0)</f>
        <v>0</v>
      </c>
      <c r="AFY9" s="128">
        <f t="shared" si="292"/>
        <v>0</v>
      </c>
      <c r="AFZ9" s="128">
        <f>IF(OR(AFO9="",AFR9=""),0,IF(AFO9&lt;기준일시_입력!$J$15,기준일시_입력!$J$15,AFO9))</f>
        <v>0</v>
      </c>
      <c r="AGA9" s="128">
        <f t="shared" si="293"/>
        <v>0</v>
      </c>
      <c r="AGB9" s="128">
        <f>IFERROR(IF(AND(AFZ9&lt;SMALL(기준일시_입력!$J$21:$J$39,AGB$5),AGA9&gt;SMALL(기준일시_입력!$N$21:$N$39,AGB$5)),INDEX(기준일시_입력!$AJ$21:$AJ$39,AGB$5*2-1),IF(AND(AFZ9&gt;=SMALL(기준일시_입력!$J$21:$J$39,AGB$5),AFZ9&lt;SMALL(기준일시_입력!$N$21:$N$39,AGB$5)),SMALL(기준일시_입력!$N$21:$N$39,AGB$5)-AFZ9,0)),0)</f>
        <v>0</v>
      </c>
      <c r="AGC9" s="128">
        <f>IFERROR(IF(AND(AFZ9&lt;SMALL(기준일시_입력!$J$21:$J$39,AGC$5),AGA9&gt;SMALL(기준일시_입력!$N$21:$N$39,AGC$5)),INDEX(기준일시_입력!$AJ$21:$AJ$39,AGC$5*2-1),IF(AND(AFZ9&gt;=SMALL(기준일시_입력!$J$21:$J$39,AGC$5),AFZ9&lt;SMALL(기준일시_입력!$N$21:$N$39,AGC$5)),SMALL(기준일시_입력!$N$21:$N$39,AGC$5)-AFZ9,0)),0)</f>
        <v>0</v>
      </c>
      <c r="AGD9" s="128">
        <f>IFERROR(IF(AND(AFZ9&lt;SMALL(기준일시_입력!$J$21:$J$39,AGD$5),AGA9&gt;SMALL(기준일시_입력!$N$21:$N$39,AGD$5)),INDEX(기준일시_입력!$AJ$21:$AJ$39,AGD$5*2-1),IF(AND(AFZ9&gt;=SMALL(기준일시_입력!$J$21:$J$39,AGD$5),AFZ9&lt;SMALL(기준일시_입력!$N$21:$N$39,AGD$5)),SMALL(기준일시_입력!$N$21:$N$39,AGD$5)-AFZ9,0)),0)</f>
        <v>0</v>
      </c>
      <c r="AGE9" s="128">
        <f>IFERROR(IF(AND(AFZ9&lt;SMALL(기준일시_입력!$J$21:$J$39,AGE$5),AGA9&gt;SMALL(기준일시_입력!$N$21:$N$39,AGE$5)),INDEX(기준일시_입력!$AJ$21:$AJ$39,AGE$5*2-1),IF(AND(AFZ9&gt;=SMALL(기준일시_입력!$J$21:$J$39,AGE$5),AFZ9&lt;SMALL(기준일시_입력!$N$21:$N$39,AGE$5)),SMALL(기준일시_입력!$N$21:$N$39,AGE$5)-AFZ9,0)),0)</f>
        <v>0</v>
      </c>
      <c r="AGF9" s="128">
        <f>IFERROR(IF(AND(AFZ9&lt;SMALL(기준일시_입력!$J$21:$J$39,AGF$5),AGA9&gt;SMALL(기준일시_입력!$N$21:$N$39,AGF$5)),INDEX(기준일시_입력!$AJ$21:$AJ$39,AGF$5*2-1),IF(AND(AFZ9&gt;=SMALL(기준일시_입력!$J$21:$J$39,AGF$5),AFZ9&lt;SMALL(기준일시_입력!$N$21:$N$39,AGF$5)),SMALL(기준일시_입력!$N$21:$N$39,AGF$5)-AFZ9,0)),0)</f>
        <v>0</v>
      </c>
      <c r="AGG9" s="128">
        <f>IFERROR(IF(AND(AFZ9&lt;SMALL(기준일시_입력!$J$21:$J$39,AGG$5),AGA9&gt;SMALL(기준일시_입력!$N$21:$N$39,AGG$5)),INDEX(기준일시_입력!$AJ$21:$AJ$39,AGG$5*2-1),IF(AND(AFZ9&gt;=SMALL(기준일시_입력!$J$21:$J$39,AGG$5),AFZ9&lt;SMALL(기준일시_입력!$N$21:$N$39,AGG$5)),SMALL(기준일시_입력!$N$21:$N$39,AGG$5)-AFZ9,0)),0)</f>
        <v>0</v>
      </c>
      <c r="AGH9" s="128">
        <f>IFERROR(IF(AND(AFZ9&lt;SMALL(기준일시_입력!$J$21:$J$39,AGH$5),AGA9&gt;SMALL(기준일시_입력!$N$21:$N$39,AGH$5)),INDEX(기준일시_입력!$AJ$21:$AJ$39,AGH$5*2-1),IF(AND(AFZ9&gt;=SMALL(기준일시_입력!$J$21:$J$39,AGH$5),AFZ9&lt;SMALL(기준일시_입력!$N$21:$N$39,AGH$5)),SMALL(기준일시_입력!$N$21:$N$39,AGH$5)-AFZ9,0)),0)</f>
        <v>0</v>
      </c>
      <c r="AGI9" s="128">
        <f>IFERROR(IF(AND(AFZ9&lt;SMALL(기준일시_입력!$J$21:$J$39,AGI$5),AGA9&gt;SMALL(기준일시_입력!$N$21:$N$39,AGI$5)),INDEX(기준일시_입력!$AJ$21:$AJ$39,AGI$5*2-1),IF(AND(AFZ9&gt;=SMALL(기준일시_입력!$J$21:$J$39,AGI$5),AFZ9&lt;SMALL(기준일시_입력!$N$21:$N$39,AGI$5)),SMALL(기준일시_입력!$N$21:$N$39,AGI$5)-AFZ9,0)),0)</f>
        <v>0</v>
      </c>
      <c r="AGJ9" s="128">
        <f>IFERROR(IF(AND(AFZ9&lt;SMALL(기준일시_입력!$J$21:$J$39,AGJ$5),AGA9&gt;SMALL(기준일시_입력!$N$21:$N$39,AGJ$5)),INDEX(기준일시_입력!$AJ$21:$AJ$39,AGJ$5*2-1),IF(AND(AFZ9&gt;=SMALL(기준일시_입력!$J$21:$J$39,AGJ$5),AFZ9&lt;SMALL(기준일시_입력!$N$21:$N$39,AGJ$5)),SMALL(기준일시_입력!$N$21:$N$39,AGJ$5)-AFZ9,0)),0)</f>
        <v>0</v>
      </c>
      <c r="AGK9" s="128">
        <f>IFERROR(IF(AND(AFZ9&lt;SMALL(기준일시_입력!$J$21:$J$39,AGK$5),AGA9&gt;SMALL(기준일시_입력!$N$21:$N$39,AGK$5)),INDEX(기준일시_입력!$AJ$21:$AJ$39,AGK$5*2-1),IF(AND(AFZ9&gt;=SMALL(기준일시_입력!$J$21:$J$39,AGK$5),AFZ9&lt;SMALL(기준일시_입력!$N$21:$N$39,AGK$5)),SMALL(기준일시_입력!$N$21:$N$39,AGK$5)-AFZ9,0)),0)</f>
        <v>0</v>
      </c>
      <c r="AGL9" s="125"/>
      <c r="AGM9" s="180" t="str">
        <f t="shared" si="294"/>
        <v>4일</v>
      </c>
      <c r="AGN9" s="180"/>
      <c r="AGO9" s="124" t="str">
        <f t="shared" si="295"/>
        <v>목</v>
      </c>
      <c r="AGP9" s="133" t="str">
        <f t="shared" si="291"/>
        <v/>
      </c>
      <c r="AGQ9" s="184"/>
      <c r="AGR9" s="184"/>
      <c r="AGS9" s="184"/>
      <c r="AGT9" s="184"/>
      <c r="AGU9" s="184"/>
      <c r="AGV9" s="184"/>
      <c r="AGW9" s="176"/>
      <c r="AGX9" s="177"/>
      <c r="AGY9" s="129" t="str">
        <f>IF($B9="","",IF(AND(AGO$3&lt;&gt;"",$B9-기준일시_입력!$AO$7&lt;=0,AGQ9="",AGT9="",AGW9=""),"X",IF(AGW9="연차","☆",IF(AGW9="월차","★",IF(AGW9="병가","♨",IF(AGW9="출장","◎",IF(AGW9="교육","■",IF(AND(AGW9="",AGQ9&lt;=기준일시_입력!$J$15,AGT9&gt;=기준일시_입력!$N$15),"○",IF(AND(AGW9="",AGQ9&lt;&gt;"",AGQ9&gt;기준일시_입력!$J$15),"▼",IF(AND(AGW9="",AGT9&lt;&gt;"",AGT9&lt;기준일시_입력!$N$15),"△",""))))))))))</f>
        <v/>
      </c>
      <c r="AGZ9" s="128">
        <f>IFERROR(IF(OR(AGQ9="",AGT9=""),0,IF(AND(AHB9&lt;기준일시_입력!$J$17,AHC9&gt;기준일시_입력!$N$17),기준일시_입력!$N$17-기준일시_입력!$J$17,IF(AND(AHB9&gt;=기준일시_입력!$J$17,AHC9&gt;기준일시_입력!$N$17),기준일시_입력!$N$17-AHB9,IF(AHC9&lt;기준일시_입력!$J$17,0,IF(AND(AHB9&lt;기준일시_입력!$J$17,AHC9&lt;=기준일시_입력!$N$17),AHC9-기준일시_입력!$J$17,IF(AND(AHB9&gt;=기준일시_입력!$J$17,AHC9&lt;=기준일시_입력!$N$17),AHC9-AHB9,0)))))),0)</f>
        <v>0</v>
      </c>
      <c r="AHA9" s="128">
        <f t="shared" si="297"/>
        <v>0</v>
      </c>
      <c r="AHB9" s="128">
        <f>IF(OR(AGQ9="",AGT9=""),0,IF(AGQ9&lt;기준일시_입력!$J$15,기준일시_입력!$J$15,AGQ9))</f>
        <v>0</v>
      </c>
      <c r="AHC9" s="128">
        <f t="shared" si="298"/>
        <v>0</v>
      </c>
      <c r="AHD9" s="128">
        <f>IFERROR(IF(AND(AHB9&lt;SMALL(기준일시_입력!$J$21:$J$39,AHD$5),AHC9&gt;SMALL(기준일시_입력!$N$21:$N$39,AHD$5)),INDEX(기준일시_입력!$AJ$21:$AJ$39,AHD$5*2-1),IF(AND(AHB9&gt;=SMALL(기준일시_입력!$J$21:$J$39,AHD$5),AHB9&lt;SMALL(기준일시_입력!$N$21:$N$39,AHD$5)),SMALL(기준일시_입력!$N$21:$N$39,AHD$5)-AHB9,0)),0)</f>
        <v>0</v>
      </c>
      <c r="AHE9" s="128">
        <f>IFERROR(IF(AND(AHB9&lt;SMALL(기준일시_입력!$J$21:$J$39,AHE$5),AHC9&gt;SMALL(기준일시_입력!$N$21:$N$39,AHE$5)),INDEX(기준일시_입력!$AJ$21:$AJ$39,AHE$5*2-1),IF(AND(AHB9&gt;=SMALL(기준일시_입력!$J$21:$J$39,AHE$5),AHB9&lt;SMALL(기준일시_입력!$N$21:$N$39,AHE$5)),SMALL(기준일시_입력!$N$21:$N$39,AHE$5)-AHB9,0)),0)</f>
        <v>0</v>
      </c>
      <c r="AHF9" s="128">
        <f>IFERROR(IF(AND(AHB9&lt;SMALL(기준일시_입력!$J$21:$J$39,AHF$5),AHC9&gt;SMALL(기준일시_입력!$N$21:$N$39,AHF$5)),INDEX(기준일시_입력!$AJ$21:$AJ$39,AHF$5*2-1),IF(AND(AHB9&gt;=SMALL(기준일시_입력!$J$21:$J$39,AHF$5),AHB9&lt;SMALL(기준일시_입력!$N$21:$N$39,AHF$5)),SMALL(기준일시_입력!$N$21:$N$39,AHF$5)-AHB9,0)),0)</f>
        <v>0</v>
      </c>
      <c r="AHG9" s="128">
        <f>IFERROR(IF(AND(AHB9&lt;SMALL(기준일시_입력!$J$21:$J$39,AHG$5),AHC9&gt;SMALL(기준일시_입력!$N$21:$N$39,AHG$5)),INDEX(기준일시_입력!$AJ$21:$AJ$39,AHG$5*2-1),IF(AND(AHB9&gt;=SMALL(기준일시_입력!$J$21:$J$39,AHG$5),AHB9&lt;SMALL(기준일시_입력!$N$21:$N$39,AHG$5)),SMALL(기준일시_입력!$N$21:$N$39,AHG$5)-AHB9,0)),0)</f>
        <v>0</v>
      </c>
      <c r="AHH9" s="128">
        <f>IFERROR(IF(AND(AHB9&lt;SMALL(기준일시_입력!$J$21:$J$39,AHH$5),AHC9&gt;SMALL(기준일시_입력!$N$21:$N$39,AHH$5)),INDEX(기준일시_입력!$AJ$21:$AJ$39,AHH$5*2-1),IF(AND(AHB9&gt;=SMALL(기준일시_입력!$J$21:$J$39,AHH$5),AHB9&lt;SMALL(기준일시_입력!$N$21:$N$39,AHH$5)),SMALL(기준일시_입력!$N$21:$N$39,AHH$5)-AHB9,0)),0)</f>
        <v>0</v>
      </c>
      <c r="AHI9" s="128">
        <f>IFERROR(IF(AND(AHB9&lt;SMALL(기준일시_입력!$J$21:$J$39,AHI$5),AHC9&gt;SMALL(기준일시_입력!$N$21:$N$39,AHI$5)),INDEX(기준일시_입력!$AJ$21:$AJ$39,AHI$5*2-1),IF(AND(AHB9&gt;=SMALL(기준일시_입력!$J$21:$J$39,AHI$5),AHB9&lt;SMALL(기준일시_입력!$N$21:$N$39,AHI$5)),SMALL(기준일시_입력!$N$21:$N$39,AHI$5)-AHB9,0)),0)</f>
        <v>0</v>
      </c>
      <c r="AHJ9" s="128">
        <f>IFERROR(IF(AND(AHB9&lt;SMALL(기준일시_입력!$J$21:$J$39,AHJ$5),AHC9&gt;SMALL(기준일시_입력!$N$21:$N$39,AHJ$5)),INDEX(기준일시_입력!$AJ$21:$AJ$39,AHJ$5*2-1),IF(AND(AHB9&gt;=SMALL(기준일시_입력!$J$21:$J$39,AHJ$5),AHB9&lt;SMALL(기준일시_입력!$N$21:$N$39,AHJ$5)),SMALL(기준일시_입력!$N$21:$N$39,AHJ$5)-AHB9,0)),0)</f>
        <v>0</v>
      </c>
      <c r="AHK9" s="128">
        <f>IFERROR(IF(AND(AHB9&lt;SMALL(기준일시_입력!$J$21:$J$39,AHK$5),AHC9&gt;SMALL(기준일시_입력!$N$21:$N$39,AHK$5)),INDEX(기준일시_입력!$AJ$21:$AJ$39,AHK$5*2-1),IF(AND(AHB9&gt;=SMALL(기준일시_입력!$J$21:$J$39,AHK$5),AHB9&lt;SMALL(기준일시_입력!$N$21:$N$39,AHK$5)),SMALL(기준일시_입력!$N$21:$N$39,AHK$5)-AHB9,0)),0)</f>
        <v>0</v>
      </c>
      <c r="AHL9" s="128">
        <f>IFERROR(IF(AND(AHB9&lt;SMALL(기준일시_입력!$J$21:$J$39,AHL$5),AHC9&gt;SMALL(기준일시_입력!$N$21:$N$39,AHL$5)),INDEX(기준일시_입력!$AJ$21:$AJ$39,AHL$5*2-1),IF(AND(AHB9&gt;=SMALL(기준일시_입력!$J$21:$J$39,AHL$5),AHB9&lt;SMALL(기준일시_입력!$N$21:$N$39,AHL$5)),SMALL(기준일시_입력!$N$21:$N$39,AHL$5)-AHB9,0)),0)</f>
        <v>0</v>
      </c>
      <c r="AHM9" s="128">
        <f>IFERROR(IF(AND(AHB9&lt;SMALL(기준일시_입력!$J$21:$J$39,AHM$5),AHC9&gt;SMALL(기준일시_입력!$N$21:$N$39,AHM$5)),INDEX(기준일시_입력!$AJ$21:$AJ$39,AHM$5*2-1),IF(AND(AHB9&gt;=SMALL(기준일시_입력!$J$21:$J$39,AHM$5),AHB9&lt;SMALL(기준일시_입력!$N$21:$N$39,AHM$5)),SMALL(기준일시_입력!$N$21:$N$39,AHM$5)-AHB9,0)),0)</f>
        <v>0</v>
      </c>
      <c r="AHN9" s="125"/>
      <c r="AHO9" s="180" t="str">
        <f t="shared" si="299"/>
        <v>4일</v>
      </c>
      <c r="AHP9" s="180"/>
      <c r="AHQ9" s="124" t="str">
        <f t="shared" si="300"/>
        <v>목</v>
      </c>
      <c r="AHR9" s="133" t="str">
        <f t="shared" si="291"/>
        <v/>
      </c>
      <c r="AHS9" s="184"/>
      <c r="AHT9" s="184"/>
      <c r="AHU9" s="184"/>
      <c r="AHV9" s="184"/>
      <c r="AHW9" s="184"/>
      <c r="AHX9" s="184"/>
      <c r="AHY9" s="176"/>
      <c r="AHZ9" s="177"/>
      <c r="AIA9" s="129" t="str">
        <f>IF($B9="","",IF(AND(AHQ$3&lt;&gt;"",$B9-기준일시_입력!$AO$7&lt;=0,AHS9="",AHV9="",AHY9=""),"X",IF(AHY9="연차","☆",IF(AHY9="월차","★",IF(AHY9="병가","♨",IF(AHY9="출장","◎",IF(AHY9="교육","■",IF(AND(AHY9="",AHS9&lt;=기준일시_입력!$J$15,AHV9&gt;=기준일시_입력!$N$15),"○",IF(AND(AHY9="",AHS9&lt;&gt;"",AHS9&gt;기준일시_입력!$J$15),"▼",IF(AND(AHY9="",AHV9&lt;&gt;"",AHV9&lt;기준일시_입력!$N$15),"△",""))))))))))</f>
        <v/>
      </c>
      <c r="AIB9" s="128">
        <f>IFERROR(IF(OR(AHS9="",AHV9=""),0,IF(AND(AID9&lt;기준일시_입력!$J$17,AIE9&gt;기준일시_입력!$N$17),기준일시_입력!$N$17-기준일시_입력!$J$17,IF(AND(AID9&gt;=기준일시_입력!$J$17,AIE9&gt;기준일시_입력!$N$17),기준일시_입력!$N$17-AID9,IF(AIE9&lt;기준일시_입력!$J$17,0,IF(AND(AID9&lt;기준일시_입력!$J$17,AIE9&lt;=기준일시_입력!$N$17),AIE9-기준일시_입력!$J$17,IF(AND(AID9&gt;=기준일시_입력!$J$17,AIE9&lt;=기준일시_입력!$N$17),AIE9-AID9,0)))))),0)</f>
        <v>0</v>
      </c>
      <c r="AIC9" s="128">
        <f t="shared" si="302"/>
        <v>0</v>
      </c>
      <c r="AID9" s="128">
        <f>IF(OR(AHS9="",AHV9=""),0,IF(AHS9&lt;기준일시_입력!$J$15,기준일시_입력!$J$15,AHS9))</f>
        <v>0</v>
      </c>
      <c r="AIE9" s="128">
        <f t="shared" si="303"/>
        <v>0</v>
      </c>
      <c r="AIF9" s="128">
        <f>IFERROR(IF(AND(AID9&lt;SMALL(기준일시_입력!$J$21:$J$39,AIF$5),AIE9&gt;SMALL(기준일시_입력!$N$21:$N$39,AIF$5)),INDEX(기준일시_입력!$AJ$21:$AJ$39,AIF$5*2-1),IF(AND(AID9&gt;=SMALL(기준일시_입력!$J$21:$J$39,AIF$5),AID9&lt;SMALL(기준일시_입력!$N$21:$N$39,AIF$5)),SMALL(기준일시_입력!$N$21:$N$39,AIF$5)-AID9,0)),0)</f>
        <v>0</v>
      </c>
      <c r="AIG9" s="128">
        <f>IFERROR(IF(AND(AID9&lt;SMALL(기준일시_입력!$J$21:$J$39,AIG$5),AIE9&gt;SMALL(기준일시_입력!$N$21:$N$39,AIG$5)),INDEX(기준일시_입력!$AJ$21:$AJ$39,AIG$5*2-1),IF(AND(AID9&gt;=SMALL(기준일시_입력!$J$21:$J$39,AIG$5),AID9&lt;SMALL(기준일시_입력!$N$21:$N$39,AIG$5)),SMALL(기준일시_입력!$N$21:$N$39,AIG$5)-AID9,0)),0)</f>
        <v>0</v>
      </c>
      <c r="AIH9" s="128">
        <f>IFERROR(IF(AND(AID9&lt;SMALL(기준일시_입력!$J$21:$J$39,AIH$5),AIE9&gt;SMALL(기준일시_입력!$N$21:$N$39,AIH$5)),INDEX(기준일시_입력!$AJ$21:$AJ$39,AIH$5*2-1),IF(AND(AID9&gt;=SMALL(기준일시_입력!$J$21:$J$39,AIH$5),AID9&lt;SMALL(기준일시_입력!$N$21:$N$39,AIH$5)),SMALL(기준일시_입력!$N$21:$N$39,AIH$5)-AID9,0)),0)</f>
        <v>0</v>
      </c>
      <c r="AII9" s="128">
        <f>IFERROR(IF(AND(AID9&lt;SMALL(기준일시_입력!$J$21:$J$39,AII$5),AIE9&gt;SMALL(기준일시_입력!$N$21:$N$39,AII$5)),INDEX(기준일시_입력!$AJ$21:$AJ$39,AII$5*2-1),IF(AND(AID9&gt;=SMALL(기준일시_입력!$J$21:$J$39,AII$5),AID9&lt;SMALL(기준일시_입력!$N$21:$N$39,AII$5)),SMALL(기준일시_입력!$N$21:$N$39,AII$5)-AID9,0)),0)</f>
        <v>0</v>
      </c>
      <c r="AIJ9" s="128">
        <f>IFERROR(IF(AND(AID9&lt;SMALL(기준일시_입력!$J$21:$J$39,AIJ$5),AIE9&gt;SMALL(기준일시_입력!$N$21:$N$39,AIJ$5)),INDEX(기준일시_입력!$AJ$21:$AJ$39,AIJ$5*2-1),IF(AND(AID9&gt;=SMALL(기준일시_입력!$J$21:$J$39,AIJ$5),AID9&lt;SMALL(기준일시_입력!$N$21:$N$39,AIJ$5)),SMALL(기준일시_입력!$N$21:$N$39,AIJ$5)-AID9,0)),0)</f>
        <v>0</v>
      </c>
      <c r="AIK9" s="128">
        <f>IFERROR(IF(AND(AID9&lt;SMALL(기준일시_입력!$J$21:$J$39,AIK$5),AIE9&gt;SMALL(기준일시_입력!$N$21:$N$39,AIK$5)),INDEX(기준일시_입력!$AJ$21:$AJ$39,AIK$5*2-1),IF(AND(AID9&gt;=SMALL(기준일시_입력!$J$21:$J$39,AIK$5),AID9&lt;SMALL(기준일시_입력!$N$21:$N$39,AIK$5)),SMALL(기준일시_입력!$N$21:$N$39,AIK$5)-AID9,0)),0)</f>
        <v>0</v>
      </c>
      <c r="AIL9" s="128">
        <f>IFERROR(IF(AND(AID9&lt;SMALL(기준일시_입력!$J$21:$J$39,AIL$5),AIE9&gt;SMALL(기준일시_입력!$N$21:$N$39,AIL$5)),INDEX(기준일시_입력!$AJ$21:$AJ$39,AIL$5*2-1),IF(AND(AID9&gt;=SMALL(기준일시_입력!$J$21:$J$39,AIL$5),AID9&lt;SMALL(기준일시_입력!$N$21:$N$39,AIL$5)),SMALL(기준일시_입력!$N$21:$N$39,AIL$5)-AID9,0)),0)</f>
        <v>0</v>
      </c>
      <c r="AIM9" s="128">
        <f>IFERROR(IF(AND(AID9&lt;SMALL(기준일시_입력!$J$21:$J$39,AIM$5),AIE9&gt;SMALL(기준일시_입력!$N$21:$N$39,AIM$5)),INDEX(기준일시_입력!$AJ$21:$AJ$39,AIM$5*2-1),IF(AND(AID9&gt;=SMALL(기준일시_입력!$J$21:$J$39,AIM$5),AID9&lt;SMALL(기준일시_입력!$N$21:$N$39,AIM$5)),SMALL(기준일시_입력!$N$21:$N$39,AIM$5)-AID9,0)),0)</f>
        <v>0</v>
      </c>
      <c r="AIN9" s="128">
        <f>IFERROR(IF(AND(AID9&lt;SMALL(기준일시_입력!$J$21:$J$39,AIN$5),AIE9&gt;SMALL(기준일시_입력!$N$21:$N$39,AIN$5)),INDEX(기준일시_입력!$AJ$21:$AJ$39,AIN$5*2-1),IF(AND(AID9&gt;=SMALL(기준일시_입력!$J$21:$J$39,AIN$5),AID9&lt;SMALL(기준일시_입력!$N$21:$N$39,AIN$5)),SMALL(기준일시_입력!$N$21:$N$39,AIN$5)-AID9,0)),0)</f>
        <v>0</v>
      </c>
      <c r="AIO9" s="128">
        <f>IFERROR(IF(AND(AID9&lt;SMALL(기준일시_입력!$J$21:$J$39,AIO$5),AIE9&gt;SMALL(기준일시_입력!$N$21:$N$39,AIO$5)),INDEX(기준일시_입력!$AJ$21:$AJ$39,AIO$5*2-1),IF(AND(AID9&gt;=SMALL(기준일시_입력!$J$21:$J$39,AIO$5),AID9&lt;SMALL(기준일시_입력!$N$21:$N$39,AIO$5)),SMALL(기준일시_입력!$N$21:$N$39,AIO$5)-AID9,0)),0)</f>
        <v>0</v>
      </c>
      <c r="AIP9" s="125"/>
      <c r="AIQ9" s="180" t="str">
        <f t="shared" si="304"/>
        <v>4일</v>
      </c>
      <c r="AIR9" s="180"/>
      <c r="AIS9" s="124" t="str">
        <f t="shared" si="305"/>
        <v>목</v>
      </c>
      <c r="AIT9" s="133" t="str">
        <f t="shared" si="306"/>
        <v/>
      </c>
      <c r="AIU9" s="184"/>
      <c r="AIV9" s="184"/>
      <c r="AIW9" s="184"/>
      <c r="AIX9" s="184"/>
      <c r="AIY9" s="184"/>
      <c r="AIZ9" s="184"/>
      <c r="AJA9" s="176"/>
      <c r="AJB9" s="177"/>
      <c r="AJC9" s="129" t="str">
        <f>IF($B9="","",IF(AND(AIS$3&lt;&gt;"",$B9-기준일시_입력!$AO$7&lt;=0,AIU9="",AIX9="",AJA9=""),"X",IF(AJA9="연차","☆",IF(AJA9="월차","★",IF(AJA9="병가","♨",IF(AJA9="출장","◎",IF(AJA9="교육","■",IF(AND(AJA9="",AIU9&lt;=기준일시_입력!$J$15,AIX9&gt;=기준일시_입력!$N$15),"○",IF(AND(AJA9="",AIU9&lt;&gt;"",AIU9&gt;기준일시_입력!$J$15),"▼",IF(AND(AJA9="",AIX9&lt;&gt;"",AIX9&lt;기준일시_입력!$N$15),"△",""))))))))))</f>
        <v/>
      </c>
      <c r="AJD9" s="128">
        <f>IFERROR(IF(OR(AIU9="",AIX9=""),0,IF(AND(AJF9&lt;기준일시_입력!$J$17,AJG9&gt;기준일시_입력!$N$17),기준일시_입력!$N$17-기준일시_입력!$J$17,IF(AND(AJF9&gt;=기준일시_입력!$J$17,AJG9&gt;기준일시_입력!$N$17),기준일시_입력!$N$17-AJF9,IF(AJG9&lt;기준일시_입력!$J$17,0,IF(AND(AJF9&lt;기준일시_입력!$J$17,AJG9&lt;=기준일시_입력!$N$17),AJG9-기준일시_입력!$J$17,IF(AND(AJF9&gt;=기준일시_입력!$J$17,AJG9&lt;=기준일시_입력!$N$17),AJG9-AJF9,0)))))),0)</f>
        <v>0</v>
      </c>
      <c r="AJE9" s="128">
        <f t="shared" si="307"/>
        <v>0</v>
      </c>
      <c r="AJF9" s="128">
        <f>IF(OR(AIU9="",AIX9=""),0,IF(AIU9&lt;기준일시_입력!$J$15,기준일시_입력!$J$15,AIU9))</f>
        <v>0</v>
      </c>
      <c r="AJG9" s="128">
        <f t="shared" si="308"/>
        <v>0</v>
      </c>
      <c r="AJH9" s="128">
        <f>IFERROR(IF(AND(AJF9&lt;SMALL(기준일시_입력!$J$21:$J$39,AJH$5),AJG9&gt;SMALL(기준일시_입력!$N$21:$N$39,AJH$5)),INDEX(기준일시_입력!$AJ$21:$AJ$39,AJH$5*2-1),IF(AND(AJF9&gt;=SMALL(기준일시_입력!$J$21:$J$39,AJH$5),AJF9&lt;SMALL(기준일시_입력!$N$21:$N$39,AJH$5)),SMALL(기준일시_입력!$N$21:$N$39,AJH$5)-AJF9,0)),0)</f>
        <v>0</v>
      </c>
      <c r="AJI9" s="128">
        <f>IFERROR(IF(AND(AJF9&lt;SMALL(기준일시_입력!$J$21:$J$39,AJI$5),AJG9&gt;SMALL(기준일시_입력!$N$21:$N$39,AJI$5)),INDEX(기준일시_입력!$AJ$21:$AJ$39,AJI$5*2-1),IF(AND(AJF9&gt;=SMALL(기준일시_입력!$J$21:$J$39,AJI$5),AJF9&lt;SMALL(기준일시_입력!$N$21:$N$39,AJI$5)),SMALL(기준일시_입력!$N$21:$N$39,AJI$5)-AJF9,0)),0)</f>
        <v>0</v>
      </c>
      <c r="AJJ9" s="128">
        <f>IFERROR(IF(AND(AJF9&lt;SMALL(기준일시_입력!$J$21:$J$39,AJJ$5),AJG9&gt;SMALL(기준일시_입력!$N$21:$N$39,AJJ$5)),INDEX(기준일시_입력!$AJ$21:$AJ$39,AJJ$5*2-1),IF(AND(AJF9&gt;=SMALL(기준일시_입력!$J$21:$J$39,AJJ$5),AJF9&lt;SMALL(기준일시_입력!$N$21:$N$39,AJJ$5)),SMALL(기준일시_입력!$N$21:$N$39,AJJ$5)-AJF9,0)),0)</f>
        <v>0</v>
      </c>
      <c r="AJK9" s="128">
        <f>IFERROR(IF(AND(AJF9&lt;SMALL(기준일시_입력!$J$21:$J$39,AJK$5),AJG9&gt;SMALL(기준일시_입력!$N$21:$N$39,AJK$5)),INDEX(기준일시_입력!$AJ$21:$AJ$39,AJK$5*2-1),IF(AND(AJF9&gt;=SMALL(기준일시_입력!$J$21:$J$39,AJK$5),AJF9&lt;SMALL(기준일시_입력!$N$21:$N$39,AJK$5)),SMALL(기준일시_입력!$N$21:$N$39,AJK$5)-AJF9,0)),0)</f>
        <v>0</v>
      </c>
      <c r="AJL9" s="128">
        <f>IFERROR(IF(AND(AJF9&lt;SMALL(기준일시_입력!$J$21:$J$39,AJL$5),AJG9&gt;SMALL(기준일시_입력!$N$21:$N$39,AJL$5)),INDEX(기준일시_입력!$AJ$21:$AJ$39,AJL$5*2-1),IF(AND(AJF9&gt;=SMALL(기준일시_입력!$J$21:$J$39,AJL$5),AJF9&lt;SMALL(기준일시_입력!$N$21:$N$39,AJL$5)),SMALL(기준일시_입력!$N$21:$N$39,AJL$5)-AJF9,0)),0)</f>
        <v>0</v>
      </c>
      <c r="AJM9" s="128">
        <f>IFERROR(IF(AND(AJF9&lt;SMALL(기준일시_입력!$J$21:$J$39,AJM$5),AJG9&gt;SMALL(기준일시_입력!$N$21:$N$39,AJM$5)),INDEX(기준일시_입력!$AJ$21:$AJ$39,AJM$5*2-1),IF(AND(AJF9&gt;=SMALL(기준일시_입력!$J$21:$J$39,AJM$5),AJF9&lt;SMALL(기준일시_입력!$N$21:$N$39,AJM$5)),SMALL(기준일시_입력!$N$21:$N$39,AJM$5)-AJF9,0)),0)</f>
        <v>0</v>
      </c>
      <c r="AJN9" s="128">
        <f>IFERROR(IF(AND(AJF9&lt;SMALL(기준일시_입력!$J$21:$J$39,AJN$5),AJG9&gt;SMALL(기준일시_입력!$N$21:$N$39,AJN$5)),INDEX(기준일시_입력!$AJ$21:$AJ$39,AJN$5*2-1),IF(AND(AJF9&gt;=SMALL(기준일시_입력!$J$21:$J$39,AJN$5),AJF9&lt;SMALL(기준일시_입력!$N$21:$N$39,AJN$5)),SMALL(기준일시_입력!$N$21:$N$39,AJN$5)-AJF9,0)),0)</f>
        <v>0</v>
      </c>
      <c r="AJO9" s="128">
        <f>IFERROR(IF(AND(AJF9&lt;SMALL(기준일시_입력!$J$21:$J$39,AJO$5),AJG9&gt;SMALL(기준일시_입력!$N$21:$N$39,AJO$5)),INDEX(기준일시_입력!$AJ$21:$AJ$39,AJO$5*2-1),IF(AND(AJF9&gt;=SMALL(기준일시_입력!$J$21:$J$39,AJO$5),AJF9&lt;SMALL(기준일시_입력!$N$21:$N$39,AJO$5)),SMALL(기준일시_입력!$N$21:$N$39,AJO$5)-AJF9,0)),0)</f>
        <v>0</v>
      </c>
      <c r="AJP9" s="128">
        <f>IFERROR(IF(AND(AJF9&lt;SMALL(기준일시_입력!$J$21:$J$39,AJP$5),AJG9&gt;SMALL(기준일시_입력!$N$21:$N$39,AJP$5)),INDEX(기준일시_입력!$AJ$21:$AJ$39,AJP$5*2-1),IF(AND(AJF9&gt;=SMALL(기준일시_입력!$J$21:$J$39,AJP$5),AJF9&lt;SMALL(기준일시_입력!$N$21:$N$39,AJP$5)),SMALL(기준일시_입력!$N$21:$N$39,AJP$5)-AJF9,0)),0)</f>
        <v>0</v>
      </c>
      <c r="AJQ9" s="128">
        <f>IFERROR(IF(AND(AJF9&lt;SMALL(기준일시_입력!$J$21:$J$39,AJQ$5),AJG9&gt;SMALL(기준일시_입력!$N$21:$N$39,AJQ$5)),INDEX(기준일시_입력!$AJ$21:$AJ$39,AJQ$5*2-1),IF(AND(AJF9&gt;=SMALL(기준일시_입력!$J$21:$J$39,AJQ$5),AJF9&lt;SMALL(기준일시_입력!$N$21:$N$39,AJQ$5)),SMALL(기준일시_입력!$N$21:$N$39,AJQ$5)-AJF9,0)),0)</f>
        <v>0</v>
      </c>
      <c r="AJR9" s="125"/>
      <c r="AJS9" s="180" t="str">
        <f t="shared" si="309"/>
        <v>4일</v>
      </c>
      <c r="AJT9" s="180"/>
      <c r="AJU9" s="124" t="str">
        <f t="shared" si="310"/>
        <v>목</v>
      </c>
      <c r="AJV9" s="133" t="str">
        <f t="shared" si="306"/>
        <v/>
      </c>
      <c r="AJW9" s="184"/>
      <c r="AJX9" s="184"/>
      <c r="AJY9" s="184"/>
      <c r="AJZ9" s="184"/>
      <c r="AKA9" s="184"/>
      <c r="AKB9" s="184"/>
      <c r="AKC9" s="176"/>
      <c r="AKD9" s="177"/>
      <c r="AKE9" s="129" t="str">
        <f>IF($B9="","",IF(AND(AJU$3&lt;&gt;"",$B9-기준일시_입력!$AO$7&lt;=0,AJW9="",AJZ9="",AKC9=""),"X",IF(AKC9="연차","☆",IF(AKC9="월차","★",IF(AKC9="병가","♨",IF(AKC9="출장","◎",IF(AKC9="교육","■",IF(AND(AKC9="",AJW9&lt;=기준일시_입력!$J$15,AJZ9&gt;=기준일시_입력!$N$15),"○",IF(AND(AKC9="",AJW9&lt;&gt;"",AJW9&gt;기준일시_입력!$J$15),"▼",IF(AND(AKC9="",AJZ9&lt;&gt;"",AJZ9&lt;기준일시_입력!$N$15),"△",""))))))))))</f>
        <v/>
      </c>
      <c r="AKF9" s="128">
        <f>IFERROR(IF(OR(AJW9="",AJZ9=""),0,IF(AND(AKH9&lt;기준일시_입력!$J$17,AKI9&gt;기준일시_입력!$N$17),기준일시_입력!$N$17-기준일시_입력!$J$17,IF(AND(AKH9&gt;=기준일시_입력!$J$17,AKI9&gt;기준일시_입력!$N$17),기준일시_입력!$N$17-AKH9,IF(AKI9&lt;기준일시_입력!$J$17,0,IF(AND(AKH9&lt;기준일시_입력!$J$17,AKI9&lt;=기준일시_입력!$N$17),AKI9-기준일시_입력!$J$17,IF(AND(AKH9&gt;=기준일시_입력!$J$17,AKI9&lt;=기준일시_입력!$N$17),AKI9-AKH9,0)))))),0)</f>
        <v>0</v>
      </c>
      <c r="AKG9" s="128">
        <f t="shared" si="312"/>
        <v>0</v>
      </c>
      <c r="AKH9" s="128">
        <f>IF(OR(AJW9="",AJZ9=""),0,IF(AJW9&lt;기준일시_입력!$J$15,기준일시_입력!$J$15,AJW9))</f>
        <v>0</v>
      </c>
      <c r="AKI9" s="128">
        <f t="shared" si="313"/>
        <v>0</v>
      </c>
      <c r="AKJ9" s="128">
        <f>IFERROR(IF(AND(AKH9&lt;SMALL(기준일시_입력!$J$21:$J$39,AKJ$5),AKI9&gt;SMALL(기준일시_입력!$N$21:$N$39,AKJ$5)),INDEX(기준일시_입력!$AJ$21:$AJ$39,AKJ$5*2-1),IF(AND(AKH9&gt;=SMALL(기준일시_입력!$J$21:$J$39,AKJ$5),AKH9&lt;SMALL(기준일시_입력!$N$21:$N$39,AKJ$5)),SMALL(기준일시_입력!$N$21:$N$39,AKJ$5)-AKH9,0)),0)</f>
        <v>0</v>
      </c>
      <c r="AKK9" s="128">
        <f>IFERROR(IF(AND(AKH9&lt;SMALL(기준일시_입력!$J$21:$J$39,AKK$5),AKI9&gt;SMALL(기준일시_입력!$N$21:$N$39,AKK$5)),INDEX(기준일시_입력!$AJ$21:$AJ$39,AKK$5*2-1),IF(AND(AKH9&gt;=SMALL(기준일시_입력!$J$21:$J$39,AKK$5),AKH9&lt;SMALL(기준일시_입력!$N$21:$N$39,AKK$5)),SMALL(기준일시_입력!$N$21:$N$39,AKK$5)-AKH9,0)),0)</f>
        <v>0</v>
      </c>
      <c r="AKL9" s="128">
        <f>IFERROR(IF(AND(AKH9&lt;SMALL(기준일시_입력!$J$21:$J$39,AKL$5),AKI9&gt;SMALL(기준일시_입력!$N$21:$N$39,AKL$5)),INDEX(기준일시_입력!$AJ$21:$AJ$39,AKL$5*2-1),IF(AND(AKH9&gt;=SMALL(기준일시_입력!$J$21:$J$39,AKL$5),AKH9&lt;SMALL(기준일시_입력!$N$21:$N$39,AKL$5)),SMALL(기준일시_입력!$N$21:$N$39,AKL$5)-AKH9,0)),0)</f>
        <v>0</v>
      </c>
      <c r="AKM9" s="128">
        <f>IFERROR(IF(AND(AKH9&lt;SMALL(기준일시_입력!$J$21:$J$39,AKM$5),AKI9&gt;SMALL(기준일시_입력!$N$21:$N$39,AKM$5)),INDEX(기준일시_입력!$AJ$21:$AJ$39,AKM$5*2-1),IF(AND(AKH9&gt;=SMALL(기준일시_입력!$J$21:$J$39,AKM$5),AKH9&lt;SMALL(기준일시_입력!$N$21:$N$39,AKM$5)),SMALL(기준일시_입력!$N$21:$N$39,AKM$5)-AKH9,0)),0)</f>
        <v>0</v>
      </c>
      <c r="AKN9" s="128">
        <f>IFERROR(IF(AND(AKH9&lt;SMALL(기준일시_입력!$J$21:$J$39,AKN$5),AKI9&gt;SMALL(기준일시_입력!$N$21:$N$39,AKN$5)),INDEX(기준일시_입력!$AJ$21:$AJ$39,AKN$5*2-1),IF(AND(AKH9&gt;=SMALL(기준일시_입력!$J$21:$J$39,AKN$5),AKH9&lt;SMALL(기준일시_입력!$N$21:$N$39,AKN$5)),SMALL(기준일시_입력!$N$21:$N$39,AKN$5)-AKH9,0)),0)</f>
        <v>0</v>
      </c>
      <c r="AKO9" s="128">
        <f>IFERROR(IF(AND(AKH9&lt;SMALL(기준일시_입력!$J$21:$J$39,AKO$5),AKI9&gt;SMALL(기준일시_입력!$N$21:$N$39,AKO$5)),INDEX(기준일시_입력!$AJ$21:$AJ$39,AKO$5*2-1),IF(AND(AKH9&gt;=SMALL(기준일시_입력!$J$21:$J$39,AKO$5),AKH9&lt;SMALL(기준일시_입력!$N$21:$N$39,AKO$5)),SMALL(기준일시_입력!$N$21:$N$39,AKO$5)-AKH9,0)),0)</f>
        <v>0</v>
      </c>
      <c r="AKP9" s="128">
        <f>IFERROR(IF(AND(AKH9&lt;SMALL(기준일시_입력!$J$21:$J$39,AKP$5),AKI9&gt;SMALL(기준일시_입력!$N$21:$N$39,AKP$5)),INDEX(기준일시_입력!$AJ$21:$AJ$39,AKP$5*2-1),IF(AND(AKH9&gt;=SMALL(기준일시_입력!$J$21:$J$39,AKP$5),AKH9&lt;SMALL(기준일시_입력!$N$21:$N$39,AKP$5)),SMALL(기준일시_입력!$N$21:$N$39,AKP$5)-AKH9,0)),0)</f>
        <v>0</v>
      </c>
      <c r="AKQ9" s="128">
        <f>IFERROR(IF(AND(AKH9&lt;SMALL(기준일시_입력!$J$21:$J$39,AKQ$5),AKI9&gt;SMALL(기준일시_입력!$N$21:$N$39,AKQ$5)),INDEX(기준일시_입력!$AJ$21:$AJ$39,AKQ$5*2-1),IF(AND(AKH9&gt;=SMALL(기준일시_입력!$J$21:$J$39,AKQ$5),AKH9&lt;SMALL(기준일시_입력!$N$21:$N$39,AKQ$5)),SMALL(기준일시_입력!$N$21:$N$39,AKQ$5)-AKH9,0)),0)</f>
        <v>0</v>
      </c>
      <c r="AKR9" s="128">
        <f>IFERROR(IF(AND(AKH9&lt;SMALL(기준일시_입력!$J$21:$J$39,AKR$5),AKI9&gt;SMALL(기준일시_입력!$N$21:$N$39,AKR$5)),INDEX(기준일시_입력!$AJ$21:$AJ$39,AKR$5*2-1),IF(AND(AKH9&gt;=SMALL(기준일시_입력!$J$21:$J$39,AKR$5),AKH9&lt;SMALL(기준일시_입력!$N$21:$N$39,AKR$5)),SMALL(기준일시_입력!$N$21:$N$39,AKR$5)-AKH9,0)),0)</f>
        <v>0</v>
      </c>
      <c r="AKS9" s="128">
        <f>IFERROR(IF(AND(AKH9&lt;SMALL(기준일시_입력!$J$21:$J$39,AKS$5),AKI9&gt;SMALL(기준일시_입력!$N$21:$N$39,AKS$5)),INDEX(기준일시_입력!$AJ$21:$AJ$39,AKS$5*2-1),IF(AND(AKH9&gt;=SMALL(기준일시_입력!$J$21:$J$39,AKS$5),AKH9&lt;SMALL(기준일시_입력!$N$21:$N$39,AKS$5)),SMALL(기준일시_입력!$N$21:$N$39,AKS$5)-AKH9,0)),0)</f>
        <v>0</v>
      </c>
      <c r="AKT9" s="125"/>
      <c r="AKU9" s="180" t="str">
        <f t="shared" si="314"/>
        <v>4일</v>
      </c>
      <c r="AKV9" s="180"/>
      <c r="AKW9" s="124" t="str">
        <f t="shared" si="315"/>
        <v>목</v>
      </c>
      <c r="AKX9" s="133" t="str">
        <f t="shared" si="306"/>
        <v/>
      </c>
      <c r="AKY9" s="184"/>
      <c r="AKZ9" s="184"/>
      <c r="ALA9" s="184"/>
      <c r="ALB9" s="184"/>
      <c r="ALC9" s="184"/>
      <c r="ALD9" s="184"/>
      <c r="ALE9" s="176"/>
      <c r="ALF9" s="177"/>
      <c r="ALG9" s="129" t="str">
        <f>IF($B9="","",IF(AND(AKW$3&lt;&gt;"",$B9-기준일시_입력!$AO$7&lt;=0,AKY9="",ALB9="",ALE9=""),"X",IF(ALE9="연차","☆",IF(ALE9="월차","★",IF(ALE9="병가","♨",IF(ALE9="출장","◎",IF(ALE9="교육","■",IF(AND(ALE9="",AKY9&lt;=기준일시_입력!$J$15,ALB9&gt;=기준일시_입력!$N$15),"○",IF(AND(ALE9="",AKY9&lt;&gt;"",AKY9&gt;기준일시_입력!$J$15),"▼",IF(AND(ALE9="",ALB9&lt;&gt;"",ALB9&lt;기준일시_입력!$N$15),"△",""))))))))))</f>
        <v/>
      </c>
      <c r="ALH9" s="128">
        <f>IFERROR(IF(OR(AKY9="",ALB9=""),0,IF(AND(ALJ9&lt;기준일시_입력!$J$17,ALK9&gt;기준일시_입력!$N$17),기준일시_입력!$N$17-기준일시_입력!$J$17,IF(AND(ALJ9&gt;=기준일시_입력!$J$17,ALK9&gt;기준일시_입력!$N$17),기준일시_입력!$N$17-ALJ9,IF(ALK9&lt;기준일시_입력!$J$17,0,IF(AND(ALJ9&lt;기준일시_입력!$J$17,ALK9&lt;=기준일시_입력!$N$17),ALK9-기준일시_입력!$J$17,IF(AND(ALJ9&gt;=기준일시_입력!$J$17,ALK9&lt;=기준일시_입력!$N$17),ALK9-ALJ9,0)))))),0)</f>
        <v>0</v>
      </c>
      <c r="ALI9" s="128">
        <f t="shared" si="317"/>
        <v>0</v>
      </c>
      <c r="ALJ9" s="128">
        <f>IF(OR(AKY9="",ALB9=""),0,IF(AKY9&lt;기준일시_입력!$J$15,기준일시_입력!$J$15,AKY9))</f>
        <v>0</v>
      </c>
      <c r="ALK9" s="128">
        <f t="shared" si="318"/>
        <v>0</v>
      </c>
      <c r="ALL9" s="128">
        <f>IFERROR(IF(AND(ALJ9&lt;SMALL(기준일시_입력!$J$21:$J$39,ALL$5),ALK9&gt;SMALL(기준일시_입력!$N$21:$N$39,ALL$5)),INDEX(기준일시_입력!$AJ$21:$AJ$39,ALL$5*2-1),IF(AND(ALJ9&gt;=SMALL(기준일시_입력!$J$21:$J$39,ALL$5),ALJ9&lt;SMALL(기준일시_입력!$N$21:$N$39,ALL$5)),SMALL(기준일시_입력!$N$21:$N$39,ALL$5)-ALJ9,0)),0)</f>
        <v>0</v>
      </c>
      <c r="ALM9" s="128">
        <f>IFERROR(IF(AND(ALJ9&lt;SMALL(기준일시_입력!$J$21:$J$39,ALM$5),ALK9&gt;SMALL(기준일시_입력!$N$21:$N$39,ALM$5)),INDEX(기준일시_입력!$AJ$21:$AJ$39,ALM$5*2-1),IF(AND(ALJ9&gt;=SMALL(기준일시_입력!$J$21:$J$39,ALM$5),ALJ9&lt;SMALL(기준일시_입력!$N$21:$N$39,ALM$5)),SMALL(기준일시_입력!$N$21:$N$39,ALM$5)-ALJ9,0)),0)</f>
        <v>0</v>
      </c>
      <c r="ALN9" s="128">
        <f>IFERROR(IF(AND(ALJ9&lt;SMALL(기준일시_입력!$J$21:$J$39,ALN$5),ALK9&gt;SMALL(기준일시_입력!$N$21:$N$39,ALN$5)),INDEX(기준일시_입력!$AJ$21:$AJ$39,ALN$5*2-1),IF(AND(ALJ9&gt;=SMALL(기준일시_입력!$J$21:$J$39,ALN$5),ALJ9&lt;SMALL(기준일시_입력!$N$21:$N$39,ALN$5)),SMALL(기준일시_입력!$N$21:$N$39,ALN$5)-ALJ9,0)),0)</f>
        <v>0</v>
      </c>
      <c r="ALO9" s="128">
        <f>IFERROR(IF(AND(ALJ9&lt;SMALL(기준일시_입력!$J$21:$J$39,ALO$5),ALK9&gt;SMALL(기준일시_입력!$N$21:$N$39,ALO$5)),INDEX(기준일시_입력!$AJ$21:$AJ$39,ALO$5*2-1),IF(AND(ALJ9&gt;=SMALL(기준일시_입력!$J$21:$J$39,ALO$5),ALJ9&lt;SMALL(기준일시_입력!$N$21:$N$39,ALO$5)),SMALL(기준일시_입력!$N$21:$N$39,ALO$5)-ALJ9,0)),0)</f>
        <v>0</v>
      </c>
      <c r="ALP9" s="128">
        <f>IFERROR(IF(AND(ALJ9&lt;SMALL(기준일시_입력!$J$21:$J$39,ALP$5),ALK9&gt;SMALL(기준일시_입력!$N$21:$N$39,ALP$5)),INDEX(기준일시_입력!$AJ$21:$AJ$39,ALP$5*2-1),IF(AND(ALJ9&gt;=SMALL(기준일시_입력!$J$21:$J$39,ALP$5),ALJ9&lt;SMALL(기준일시_입력!$N$21:$N$39,ALP$5)),SMALL(기준일시_입력!$N$21:$N$39,ALP$5)-ALJ9,0)),0)</f>
        <v>0</v>
      </c>
      <c r="ALQ9" s="128">
        <f>IFERROR(IF(AND(ALJ9&lt;SMALL(기준일시_입력!$J$21:$J$39,ALQ$5),ALK9&gt;SMALL(기준일시_입력!$N$21:$N$39,ALQ$5)),INDEX(기준일시_입력!$AJ$21:$AJ$39,ALQ$5*2-1),IF(AND(ALJ9&gt;=SMALL(기준일시_입력!$J$21:$J$39,ALQ$5),ALJ9&lt;SMALL(기준일시_입력!$N$21:$N$39,ALQ$5)),SMALL(기준일시_입력!$N$21:$N$39,ALQ$5)-ALJ9,0)),0)</f>
        <v>0</v>
      </c>
      <c r="ALR9" s="128">
        <f>IFERROR(IF(AND(ALJ9&lt;SMALL(기준일시_입력!$J$21:$J$39,ALR$5),ALK9&gt;SMALL(기준일시_입력!$N$21:$N$39,ALR$5)),INDEX(기준일시_입력!$AJ$21:$AJ$39,ALR$5*2-1),IF(AND(ALJ9&gt;=SMALL(기준일시_입력!$J$21:$J$39,ALR$5),ALJ9&lt;SMALL(기준일시_입력!$N$21:$N$39,ALR$5)),SMALL(기준일시_입력!$N$21:$N$39,ALR$5)-ALJ9,0)),0)</f>
        <v>0</v>
      </c>
      <c r="ALS9" s="128">
        <f>IFERROR(IF(AND(ALJ9&lt;SMALL(기준일시_입력!$J$21:$J$39,ALS$5),ALK9&gt;SMALL(기준일시_입력!$N$21:$N$39,ALS$5)),INDEX(기준일시_입력!$AJ$21:$AJ$39,ALS$5*2-1),IF(AND(ALJ9&gt;=SMALL(기준일시_입력!$J$21:$J$39,ALS$5),ALJ9&lt;SMALL(기준일시_입력!$N$21:$N$39,ALS$5)),SMALL(기준일시_입력!$N$21:$N$39,ALS$5)-ALJ9,0)),0)</f>
        <v>0</v>
      </c>
      <c r="ALT9" s="128">
        <f>IFERROR(IF(AND(ALJ9&lt;SMALL(기준일시_입력!$J$21:$J$39,ALT$5),ALK9&gt;SMALL(기준일시_입력!$N$21:$N$39,ALT$5)),INDEX(기준일시_입력!$AJ$21:$AJ$39,ALT$5*2-1),IF(AND(ALJ9&gt;=SMALL(기준일시_입력!$J$21:$J$39,ALT$5),ALJ9&lt;SMALL(기준일시_입력!$N$21:$N$39,ALT$5)),SMALL(기준일시_입력!$N$21:$N$39,ALT$5)-ALJ9,0)),0)</f>
        <v>0</v>
      </c>
      <c r="ALU9" s="128">
        <f>IFERROR(IF(AND(ALJ9&lt;SMALL(기준일시_입력!$J$21:$J$39,ALU$5),ALK9&gt;SMALL(기준일시_입력!$N$21:$N$39,ALU$5)),INDEX(기준일시_입력!$AJ$21:$AJ$39,ALU$5*2-1),IF(AND(ALJ9&gt;=SMALL(기준일시_입력!$J$21:$J$39,ALU$5),ALJ9&lt;SMALL(기준일시_입력!$N$21:$N$39,ALU$5)),SMALL(기준일시_입력!$N$21:$N$39,ALU$5)-ALJ9,0)),0)</f>
        <v>0</v>
      </c>
      <c r="ALV9" s="125"/>
      <c r="ALW9" s="180" t="str">
        <f t="shared" si="319"/>
        <v>4일</v>
      </c>
      <c r="ALX9" s="180"/>
      <c r="ALY9" s="124" t="str">
        <f t="shared" si="320"/>
        <v>목</v>
      </c>
      <c r="ALZ9" s="133" t="str">
        <f t="shared" si="321"/>
        <v/>
      </c>
      <c r="AMA9" s="184"/>
      <c r="AMB9" s="184"/>
      <c r="AMC9" s="184"/>
      <c r="AMD9" s="184"/>
      <c r="AME9" s="184"/>
      <c r="AMF9" s="184"/>
      <c r="AMG9" s="176"/>
      <c r="AMH9" s="177"/>
      <c r="AMI9" s="129" t="str">
        <f>IF($B9="","",IF(AND(ALY$3&lt;&gt;"",$B9-기준일시_입력!$AO$7&lt;=0,AMA9="",AMD9="",AMG9=""),"X",IF(AMG9="연차","☆",IF(AMG9="월차","★",IF(AMG9="병가","♨",IF(AMG9="출장","◎",IF(AMG9="교육","■",IF(AND(AMG9="",AMA9&lt;=기준일시_입력!$J$15,AMD9&gt;=기준일시_입력!$N$15),"○",IF(AND(AMG9="",AMA9&lt;&gt;"",AMA9&gt;기준일시_입력!$J$15),"▼",IF(AND(AMG9="",AMD9&lt;&gt;"",AMD9&lt;기준일시_입력!$N$15),"△",""))))))))))</f>
        <v/>
      </c>
      <c r="AMJ9" s="128">
        <f>IFERROR(IF(OR(AMA9="",AMD9=""),0,IF(AND(AML9&lt;기준일시_입력!$J$17,AMM9&gt;기준일시_입력!$N$17),기준일시_입력!$N$17-기준일시_입력!$J$17,IF(AND(AML9&gt;=기준일시_입력!$J$17,AMM9&gt;기준일시_입력!$N$17),기준일시_입력!$N$17-AML9,IF(AMM9&lt;기준일시_입력!$J$17,0,IF(AND(AML9&lt;기준일시_입력!$J$17,AMM9&lt;=기준일시_입력!$N$17),AMM9-기준일시_입력!$J$17,IF(AND(AML9&gt;=기준일시_입력!$J$17,AMM9&lt;=기준일시_입력!$N$17),AMM9-AML9,0)))))),0)</f>
        <v>0</v>
      </c>
      <c r="AMK9" s="128">
        <f t="shared" si="322"/>
        <v>0</v>
      </c>
      <c r="AML9" s="128">
        <f>IF(OR(AMA9="",AMD9=""),0,IF(AMA9&lt;기준일시_입력!$J$15,기준일시_입력!$J$15,AMA9))</f>
        <v>0</v>
      </c>
      <c r="AMM9" s="128">
        <f t="shared" si="323"/>
        <v>0</v>
      </c>
      <c r="AMN9" s="128">
        <f>IFERROR(IF(AND(AML9&lt;SMALL(기준일시_입력!$J$21:$J$39,AMN$5),AMM9&gt;SMALL(기준일시_입력!$N$21:$N$39,AMN$5)),INDEX(기준일시_입력!$AJ$21:$AJ$39,AMN$5*2-1),IF(AND(AML9&gt;=SMALL(기준일시_입력!$J$21:$J$39,AMN$5),AML9&lt;SMALL(기준일시_입력!$N$21:$N$39,AMN$5)),SMALL(기준일시_입력!$N$21:$N$39,AMN$5)-AML9,0)),0)</f>
        <v>0</v>
      </c>
      <c r="AMO9" s="128">
        <f>IFERROR(IF(AND(AML9&lt;SMALL(기준일시_입력!$J$21:$J$39,AMO$5),AMM9&gt;SMALL(기준일시_입력!$N$21:$N$39,AMO$5)),INDEX(기준일시_입력!$AJ$21:$AJ$39,AMO$5*2-1),IF(AND(AML9&gt;=SMALL(기준일시_입력!$J$21:$J$39,AMO$5),AML9&lt;SMALL(기준일시_입력!$N$21:$N$39,AMO$5)),SMALL(기준일시_입력!$N$21:$N$39,AMO$5)-AML9,0)),0)</f>
        <v>0</v>
      </c>
      <c r="AMP9" s="128">
        <f>IFERROR(IF(AND(AML9&lt;SMALL(기준일시_입력!$J$21:$J$39,AMP$5),AMM9&gt;SMALL(기준일시_입력!$N$21:$N$39,AMP$5)),INDEX(기준일시_입력!$AJ$21:$AJ$39,AMP$5*2-1),IF(AND(AML9&gt;=SMALL(기준일시_입력!$J$21:$J$39,AMP$5),AML9&lt;SMALL(기준일시_입력!$N$21:$N$39,AMP$5)),SMALL(기준일시_입력!$N$21:$N$39,AMP$5)-AML9,0)),0)</f>
        <v>0</v>
      </c>
      <c r="AMQ9" s="128">
        <f>IFERROR(IF(AND(AML9&lt;SMALL(기준일시_입력!$J$21:$J$39,AMQ$5),AMM9&gt;SMALL(기준일시_입력!$N$21:$N$39,AMQ$5)),INDEX(기준일시_입력!$AJ$21:$AJ$39,AMQ$5*2-1),IF(AND(AML9&gt;=SMALL(기준일시_입력!$J$21:$J$39,AMQ$5),AML9&lt;SMALL(기준일시_입력!$N$21:$N$39,AMQ$5)),SMALL(기준일시_입력!$N$21:$N$39,AMQ$5)-AML9,0)),0)</f>
        <v>0</v>
      </c>
      <c r="AMR9" s="128">
        <f>IFERROR(IF(AND(AML9&lt;SMALL(기준일시_입력!$J$21:$J$39,AMR$5),AMM9&gt;SMALL(기준일시_입력!$N$21:$N$39,AMR$5)),INDEX(기준일시_입력!$AJ$21:$AJ$39,AMR$5*2-1),IF(AND(AML9&gt;=SMALL(기준일시_입력!$J$21:$J$39,AMR$5),AML9&lt;SMALL(기준일시_입력!$N$21:$N$39,AMR$5)),SMALL(기준일시_입력!$N$21:$N$39,AMR$5)-AML9,0)),0)</f>
        <v>0</v>
      </c>
      <c r="AMS9" s="128">
        <f>IFERROR(IF(AND(AML9&lt;SMALL(기준일시_입력!$J$21:$J$39,AMS$5),AMM9&gt;SMALL(기준일시_입력!$N$21:$N$39,AMS$5)),INDEX(기준일시_입력!$AJ$21:$AJ$39,AMS$5*2-1),IF(AND(AML9&gt;=SMALL(기준일시_입력!$J$21:$J$39,AMS$5),AML9&lt;SMALL(기준일시_입력!$N$21:$N$39,AMS$5)),SMALL(기준일시_입력!$N$21:$N$39,AMS$5)-AML9,0)),0)</f>
        <v>0</v>
      </c>
      <c r="AMT9" s="128">
        <f>IFERROR(IF(AND(AML9&lt;SMALL(기준일시_입력!$J$21:$J$39,AMT$5),AMM9&gt;SMALL(기준일시_입력!$N$21:$N$39,AMT$5)),INDEX(기준일시_입력!$AJ$21:$AJ$39,AMT$5*2-1),IF(AND(AML9&gt;=SMALL(기준일시_입력!$J$21:$J$39,AMT$5),AML9&lt;SMALL(기준일시_입력!$N$21:$N$39,AMT$5)),SMALL(기준일시_입력!$N$21:$N$39,AMT$5)-AML9,0)),0)</f>
        <v>0</v>
      </c>
      <c r="AMU9" s="128">
        <f>IFERROR(IF(AND(AML9&lt;SMALL(기준일시_입력!$J$21:$J$39,AMU$5),AMM9&gt;SMALL(기준일시_입력!$N$21:$N$39,AMU$5)),INDEX(기준일시_입력!$AJ$21:$AJ$39,AMU$5*2-1),IF(AND(AML9&gt;=SMALL(기준일시_입력!$J$21:$J$39,AMU$5),AML9&lt;SMALL(기준일시_입력!$N$21:$N$39,AMU$5)),SMALL(기준일시_입력!$N$21:$N$39,AMU$5)-AML9,0)),0)</f>
        <v>0</v>
      </c>
      <c r="AMV9" s="128">
        <f>IFERROR(IF(AND(AML9&lt;SMALL(기준일시_입력!$J$21:$J$39,AMV$5),AMM9&gt;SMALL(기준일시_입력!$N$21:$N$39,AMV$5)),INDEX(기준일시_입력!$AJ$21:$AJ$39,AMV$5*2-1),IF(AND(AML9&gt;=SMALL(기준일시_입력!$J$21:$J$39,AMV$5),AML9&lt;SMALL(기준일시_입력!$N$21:$N$39,AMV$5)),SMALL(기준일시_입력!$N$21:$N$39,AMV$5)-AML9,0)),0)</f>
        <v>0</v>
      </c>
      <c r="AMW9" s="128">
        <f>IFERROR(IF(AND(AML9&lt;SMALL(기준일시_입력!$J$21:$J$39,AMW$5),AMM9&gt;SMALL(기준일시_입력!$N$21:$N$39,AMW$5)),INDEX(기준일시_입력!$AJ$21:$AJ$39,AMW$5*2-1),IF(AND(AML9&gt;=SMALL(기준일시_입력!$J$21:$J$39,AMW$5),AML9&lt;SMALL(기준일시_입력!$N$21:$N$39,AMW$5)),SMALL(기준일시_입력!$N$21:$N$39,AMW$5)-AML9,0)),0)</f>
        <v>0</v>
      </c>
      <c r="AMX9" s="125"/>
      <c r="AMY9" s="180" t="str">
        <f t="shared" si="324"/>
        <v>4일</v>
      </c>
      <c r="AMZ9" s="180"/>
      <c r="ANA9" s="124" t="str">
        <f t="shared" si="325"/>
        <v>목</v>
      </c>
      <c r="ANB9" s="133" t="str">
        <f t="shared" si="321"/>
        <v/>
      </c>
      <c r="ANC9" s="184"/>
      <c r="AND9" s="184"/>
      <c r="ANE9" s="184"/>
      <c r="ANF9" s="184"/>
      <c r="ANG9" s="184"/>
      <c r="ANH9" s="184"/>
      <c r="ANI9" s="176"/>
      <c r="ANJ9" s="177"/>
      <c r="ANK9" s="129" t="str">
        <f>IF($B9="","",IF(AND(ANA$3&lt;&gt;"",$B9-기준일시_입력!$AO$7&lt;=0,ANC9="",ANF9="",ANI9=""),"X",IF(ANI9="연차","☆",IF(ANI9="월차","★",IF(ANI9="병가","♨",IF(ANI9="출장","◎",IF(ANI9="교육","■",IF(AND(ANI9="",ANC9&lt;=기준일시_입력!$J$15,ANF9&gt;=기준일시_입력!$N$15),"○",IF(AND(ANI9="",ANC9&lt;&gt;"",ANC9&gt;기준일시_입력!$J$15),"▼",IF(AND(ANI9="",ANF9&lt;&gt;"",ANF9&lt;기준일시_입력!$N$15),"△",""))))))))))</f>
        <v/>
      </c>
      <c r="ANL9" s="128">
        <f>IFERROR(IF(OR(ANC9="",ANF9=""),0,IF(AND(ANN9&lt;기준일시_입력!$J$17,ANO9&gt;기준일시_입력!$N$17),기준일시_입력!$N$17-기준일시_입력!$J$17,IF(AND(ANN9&gt;=기준일시_입력!$J$17,ANO9&gt;기준일시_입력!$N$17),기준일시_입력!$N$17-ANN9,IF(ANO9&lt;기준일시_입력!$J$17,0,IF(AND(ANN9&lt;기준일시_입력!$J$17,ANO9&lt;=기준일시_입력!$N$17),ANO9-기준일시_입력!$J$17,IF(AND(ANN9&gt;=기준일시_입력!$J$17,ANO9&lt;=기준일시_입력!$N$17),ANO9-ANN9,0)))))),0)</f>
        <v>0</v>
      </c>
      <c r="ANM9" s="128">
        <f t="shared" si="327"/>
        <v>0</v>
      </c>
      <c r="ANN9" s="128">
        <f>IF(OR(ANC9="",ANF9=""),0,IF(ANC9&lt;기준일시_입력!$J$15,기준일시_입력!$J$15,ANC9))</f>
        <v>0</v>
      </c>
      <c r="ANO9" s="128">
        <f t="shared" si="328"/>
        <v>0</v>
      </c>
      <c r="ANP9" s="128">
        <f>IFERROR(IF(AND(ANN9&lt;SMALL(기준일시_입력!$J$21:$J$39,ANP$5),ANO9&gt;SMALL(기준일시_입력!$N$21:$N$39,ANP$5)),INDEX(기준일시_입력!$AJ$21:$AJ$39,ANP$5*2-1),IF(AND(ANN9&gt;=SMALL(기준일시_입력!$J$21:$J$39,ANP$5),ANN9&lt;SMALL(기준일시_입력!$N$21:$N$39,ANP$5)),SMALL(기준일시_입력!$N$21:$N$39,ANP$5)-ANN9,0)),0)</f>
        <v>0</v>
      </c>
      <c r="ANQ9" s="128">
        <f>IFERROR(IF(AND(ANN9&lt;SMALL(기준일시_입력!$J$21:$J$39,ANQ$5),ANO9&gt;SMALL(기준일시_입력!$N$21:$N$39,ANQ$5)),INDEX(기준일시_입력!$AJ$21:$AJ$39,ANQ$5*2-1),IF(AND(ANN9&gt;=SMALL(기준일시_입력!$J$21:$J$39,ANQ$5),ANN9&lt;SMALL(기준일시_입력!$N$21:$N$39,ANQ$5)),SMALL(기준일시_입력!$N$21:$N$39,ANQ$5)-ANN9,0)),0)</f>
        <v>0</v>
      </c>
      <c r="ANR9" s="128">
        <f>IFERROR(IF(AND(ANN9&lt;SMALL(기준일시_입력!$J$21:$J$39,ANR$5),ANO9&gt;SMALL(기준일시_입력!$N$21:$N$39,ANR$5)),INDEX(기준일시_입력!$AJ$21:$AJ$39,ANR$5*2-1),IF(AND(ANN9&gt;=SMALL(기준일시_입력!$J$21:$J$39,ANR$5),ANN9&lt;SMALL(기준일시_입력!$N$21:$N$39,ANR$5)),SMALL(기준일시_입력!$N$21:$N$39,ANR$5)-ANN9,0)),0)</f>
        <v>0</v>
      </c>
      <c r="ANS9" s="128">
        <f>IFERROR(IF(AND(ANN9&lt;SMALL(기준일시_입력!$J$21:$J$39,ANS$5),ANO9&gt;SMALL(기준일시_입력!$N$21:$N$39,ANS$5)),INDEX(기준일시_입력!$AJ$21:$AJ$39,ANS$5*2-1),IF(AND(ANN9&gt;=SMALL(기준일시_입력!$J$21:$J$39,ANS$5),ANN9&lt;SMALL(기준일시_입력!$N$21:$N$39,ANS$5)),SMALL(기준일시_입력!$N$21:$N$39,ANS$5)-ANN9,0)),0)</f>
        <v>0</v>
      </c>
      <c r="ANT9" s="128">
        <f>IFERROR(IF(AND(ANN9&lt;SMALL(기준일시_입력!$J$21:$J$39,ANT$5),ANO9&gt;SMALL(기준일시_입력!$N$21:$N$39,ANT$5)),INDEX(기준일시_입력!$AJ$21:$AJ$39,ANT$5*2-1),IF(AND(ANN9&gt;=SMALL(기준일시_입력!$J$21:$J$39,ANT$5),ANN9&lt;SMALL(기준일시_입력!$N$21:$N$39,ANT$5)),SMALL(기준일시_입력!$N$21:$N$39,ANT$5)-ANN9,0)),0)</f>
        <v>0</v>
      </c>
      <c r="ANU9" s="128">
        <f>IFERROR(IF(AND(ANN9&lt;SMALL(기준일시_입력!$J$21:$J$39,ANU$5),ANO9&gt;SMALL(기준일시_입력!$N$21:$N$39,ANU$5)),INDEX(기준일시_입력!$AJ$21:$AJ$39,ANU$5*2-1),IF(AND(ANN9&gt;=SMALL(기준일시_입력!$J$21:$J$39,ANU$5),ANN9&lt;SMALL(기준일시_입력!$N$21:$N$39,ANU$5)),SMALL(기준일시_입력!$N$21:$N$39,ANU$5)-ANN9,0)),0)</f>
        <v>0</v>
      </c>
      <c r="ANV9" s="128">
        <f>IFERROR(IF(AND(ANN9&lt;SMALL(기준일시_입력!$J$21:$J$39,ANV$5),ANO9&gt;SMALL(기준일시_입력!$N$21:$N$39,ANV$5)),INDEX(기준일시_입력!$AJ$21:$AJ$39,ANV$5*2-1),IF(AND(ANN9&gt;=SMALL(기준일시_입력!$J$21:$J$39,ANV$5),ANN9&lt;SMALL(기준일시_입력!$N$21:$N$39,ANV$5)),SMALL(기준일시_입력!$N$21:$N$39,ANV$5)-ANN9,0)),0)</f>
        <v>0</v>
      </c>
      <c r="ANW9" s="128">
        <f>IFERROR(IF(AND(ANN9&lt;SMALL(기준일시_입력!$J$21:$J$39,ANW$5),ANO9&gt;SMALL(기준일시_입력!$N$21:$N$39,ANW$5)),INDEX(기준일시_입력!$AJ$21:$AJ$39,ANW$5*2-1),IF(AND(ANN9&gt;=SMALL(기준일시_입력!$J$21:$J$39,ANW$5),ANN9&lt;SMALL(기준일시_입력!$N$21:$N$39,ANW$5)),SMALL(기준일시_입력!$N$21:$N$39,ANW$5)-ANN9,0)),0)</f>
        <v>0</v>
      </c>
      <c r="ANX9" s="128">
        <f>IFERROR(IF(AND(ANN9&lt;SMALL(기준일시_입력!$J$21:$J$39,ANX$5),ANO9&gt;SMALL(기준일시_입력!$N$21:$N$39,ANX$5)),INDEX(기준일시_입력!$AJ$21:$AJ$39,ANX$5*2-1),IF(AND(ANN9&gt;=SMALL(기준일시_입력!$J$21:$J$39,ANX$5),ANN9&lt;SMALL(기준일시_입력!$N$21:$N$39,ANX$5)),SMALL(기준일시_입력!$N$21:$N$39,ANX$5)-ANN9,0)),0)</f>
        <v>0</v>
      </c>
      <c r="ANY9" s="128">
        <f>IFERROR(IF(AND(ANN9&lt;SMALL(기준일시_입력!$J$21:$J$39,ANY$5),ANO9&gt;SMALL(기준일시_입력!$N$21:$N$39,ANY$5)),INDEX(기준일시_입력!$AJ$21:$AJ$39,ANY$5*2-1),IF(AND(ANN9&gt;=SMALL(기준일시_입력!$J$21:$J$39,ANY$5),ANN9&lt;SMALL(기준일시_입력!$N$21:$N$39,ANY$5)),SMALL(기준일시_입력!$N$21:$N$39,ANY$5)-ANN9,0)),0)</f>
        <v>0</v>
      </c>
      <c r="ANZ9" s="125"/>
      <c r="AOA9" s="180" t="str">
        <f t="shared" si="329"/>
        <v>4일</v>
      </c>
      <c r="AOB9" s="180"/>
      <c r="AOC9" s="124" t="str">
        <f t="shared" si="330"/>
        <v>목</v>
      </c>
      <c r="AOD9" s="133" t="str">
        <f t="shared" si="321"/>
        <v/>
      </c>
      <c r="AOE9" s="184"/>
      <c r="AOF9" s="184"/>
      <c r="AOG9" s="184"/>
      <c r="AOH9" s="184"/>
      <c r="AOI9" s="184"/>
      <c r="AOJ9" s="184"/>
      <c r="AOK9" s="176"/>
      <c r="AOL9" s="177"/>
      <c r="AOM9" s="129" t="str">
        <f>IF($B9="","",IF(AND(AOC$3&lt;&gt;"",$B9-기준일시_입력!$AO$7&lt;=0,AOE9="",AOH9="",AOK9=""),"X",IF(AOK9="연차","☆",IF(AOK9="월차","★",IF(AOK9="병가","♨",IF(AOK9="출장","◎",IF(AOK9="교육","■",IF(AND(AOK9="",AOE9&lt;=기준일시_입력!$J$15,AOH9&gt;=기준일시_입력!$N$15),"○",IF(AND(AOK9="",AOE9&lt;&gt;"",AOE9&gt;기준일시_입력!$J$15),"▼",IF(AND(AOK9="",AOH9&lt;&gt;"",AOH9&lt;기준일시_입력!$N$15),"△",""))))))))))</f>
        <v/>
      </c>
      <c r="AON9" s="128">
        <f>IFERROR(IF(OR(AOE9="",AOH9=""),0,IF(AND(AOP9&lt;기준일시_입력!$J$17,AOQ9&gt;기준일시_입력!$N$17),기준일시_입력!$N$17-기준일시_입력!$J$17,IF(AND(AOP9&gt;=기준일시_입력!$J$17,AOQ9&gt;기준일시_입력!$N$17),기준일시_입력!$N$17-AOP9,IF(AOQ9&lt;기준일시_입력!$J$17,0,IF(AND(AOP9&lt;기준일시_입력!$J$17,AOQ9&lt;=기준일시_입력!$N$17),AOQ9-기준일시_입력!$J$17,IF(AND(AOP9&gt;=기준일시_입력!$J$17,AOQ9&lt;=기준일시_입력!$N$17),AOQ9-AOP9,0)))))),0)</f>
        <v>0</v>
      </c>
      <c r="AOO9" s="128">
        <f t="shared" si="332"/>
        <v>0</v>
      </c>
      <c r="AOP9" s="128">
        <f>IF(OR(AOE9="",AOH9=""),0,IF(AOE9&lt;기준일시_입력!$J$15,기준일시_입력!$J$15,AOE9))</f>
        <v>0</v>
      </c>
      <c r="AOQ9" s="128">
        <f t="shared" si="333"/>
        <v>0</v>
      </c>
      <c r="AOR9" s="128">
        <f>IFERROR(IF(AND(AOP9&lt;SMALL(기준일시_입력!$J$21:$J$39,AOR$5),AOQ9&gt;SMALL(기준일시_입력!$N$21:$N$39,AOR$5)),INDEX(기준일시_입력!$AJ$21:$AJ$39,AOR$5*2-1),IF(AND(AOP9&gt;=SMALL(기준일시_입력!$J$21:$J$39,AOR$5),AOP9&lt;SMALL(기준일시_입력!$N$21:$N$39,AOR$5)),SMALL(기준일시_입력!$N$21:$N$39,AOR$5)-AOP9,0)),0)</f>
        <v>0</v>
      </c>
      <c r="AOS9" s="128">
        <f>IFERROR(IF(AND(AOP9&lt;SMALL(기준일시_입력!$J$21:$J$39,AOS$5),AOQ9&gt;SMALL(기준일시_입력!$N$21:$N$39,AOS$5)),INDEX(기준일시_입력!$AJ$21:$AJ$39,AOS$5*2-1),IF(AND(AOP9&gt;=SMALL(기준일시_입력!$J$21:$J$39,AOS$5),AOP9&lt;SMALL(기준일시_입력!$N$21:$N$39,AOS$5)),SMALL(기준일시_입력!$N$21:$N$39,AOS$5)-AOP9,0)),0)</f>
        <v>0</v>
      </c>
      <c r="AOT9" s="128">
        <f>IFERROR(IF(AND(AOP9&lt;SMALL(기준일시_입력!$J$21:$J$39,AOT$5),AOQ9&gt;SMALL(기준일시_입력!$N$21:$N$39,AOT$5)),INDEX(기준일시_입력!$AJ$21:$AJ$39,AOT$5*2-1),IF(AND(AOP9&gt;=SMALL(기준일시_입력!$J$21:$J$39,AOT$5),AOP9&lt;SMALL(기준일시_입력!$N$21:$N$39,AOT$5)),SMALL(기준일시_입력!$N$21:$N$39,AOT$5)-AOP9,0)),0)</f>
        <v>0</v>
      </c>
      <c r="AOU9" s="128">
        <f>IFERROR(IF(AND(AOP9&lt;SMALL(기준일시_입력!$J$21:$J$39,AOU$5),AOQ9&gt;SMALL(기준일시_입력!$N$21:$N$39,AOU$5)),INDEX(기준일시_입력!$AJ$21:$AJ$39,AOU$5*2-1),IF(AND(AOP9&gt;=SMALL(기준일시_입력!$J$21:$J$39,AOU$5),AOP9&lt;SMALL(기준일시_입력!$N$21:$N$39,AOU$5)),SMALL(기준일시_입력!$N$21:$N$39,AOU$5)-AOP9,0)),0)</f>
        <v>0</v>
      </c>
      <c r="AOV9" s="128">
        <f>IFERROR(IF(AND(AOP9&lt;SMALL(기준일시_입력!$J$21:$J$39,AOV$5),AOQ9&gt;SMALL(기준일시_입력!$N$21:$N$39,AOV$5)),INDEX(기준일시_입력!$AJ$21:$AJ$39,AOV$5*2-1),IF(AND(AOP9&gt;=SMALL(기준일시_입력!$J$21:$J$39,AOV$5),AOP9&lt;SMALL(기준일시_입력!$N$21:$N$39,AOV$5)),SMALL(기준일시_입력!$N$21:$N$39,AOV$5)-AOP9,0)),0)</f>
        <v>0</v>
      </c>
      <c r="AOW9" s="128">
        <f>IFERROR(IF(AND(AOP9&lt;SMALL(기준일시_입력!$J$21:$J$39,AOW$5),AOQ9&gt;SMALL(기준일시_입력!$N$21:$N$39,AOW$5)),INDEX(기준일시_입력!$AJ$21:$AJ$39,AOW$5*2-1),IF(AND(AOP9&gt;=SMALL(기준일시_입력!$J$21:$J$39,AOW$5),AOP9&lt;SMALL(기준일시_입력!$N$21:$N$39,AOW$5)),SMALL(기준일시_입력!$N$21:$N$39,AOW$5)-AOP9,0)),0)</f>
        <v>0</v>
      </c>
      <c r="AOX9" s="128">
        <f>IFERROR(IF(AND(AOP9&lt;SMALL(기준일시_입력!$J$21:$J$39,AOX$5),AOQ9&gt;SMALL(기준일시_입력!$N$21:$N$39,AOX$5)),INDEX(기준일시_입력!$AJ$21:$AJ$39,AOX$5*2-1),IF(AND(AOP9&gt;=SMALL(기준일시_입력!$J$21:$J$39,AOX$5),AOP9&lt;SMALL(기준일시_입력!$N$21:$N$39,AOX$5)),SMALL(기준일시_입력!$N$21:$N$39,AOX$5)-AOP9,0)),0)</f>
        <v>0</v>
      </c>
      <c r="AOY9" s="128">
        <f>IFERROR(IF(AND(AOP9&lt;SMALL(기준일시_입력!$J$21:$J$39,AOY$5),AOQ9&gt;SMALL(기준일시_입력!$N$21:$N$39,AOY$5)),INDEX(기준일시_입력!$AJ$21:$AJ$39,AOY$5*2-1),IF(AND(AOP9&gt;=SMALL(기준일시_입력!$J$21:$J$39,AOY$5),AOP9&lt;SMALL(기준일시_입력!$N$21:$N$39,AOY$5)),SMALL(기준일시_입력!$N$21:$N$39,AOY$5)-AOP9,0)),0)</f>
        <v>0</v>
      </c>
      <c r="AOZ9" s="128">
        <f>IFERROR(IF(AND(AOP9&lt;SMALL(기준일시_입력!$J$21:$J$39,AOZ$5),AOQ9&gt;SMALL(기준일시_입력!$N$21:$N$39,AOZ$5)),INDEX(기준일시_입력!$AJ$21:$AJ$39,AOZ$5*2-1),IF(AND(AOP9&gt;=SMALL(기준일시_입력!$J$21:$J$39,AOZ$5),AOP9&lt;SMALL(기준일시_입력!$N$21:$N$39,AOZ$5)),SMALL(기준일시_입력!$N$21:$N$39,AOZ$5)-AOP9,0)),0)</f>
        <v>0</v>
      </c>
      <c r="APA9" s="128">
        <f>IFERROR(IF(AND(AOP9&lt;SMALL(기준일시_입력!$J$21:$J$39,APA$5),AOQ9&gt;SMALL(기준일시_입력!$N$21:$N$39,APA$5)),INDEX(기준일시_입력!$AJ$21:$AJ$39,APA$5*2-1),IF(AND(AOP9&gt;=SMALL(기준일시_입력!$J$21:$J$39,APA$5),AOP9&lt;SMALL(기준일시_입력!$N$21:$N$39,APA$5)),SMALL(기준일시_입력!$N$21:$N$39,APA$5)-AOP9,0)),0)</f>
        <v>0</v>
      </c>
      <c r="APB9" s="125"/>
      <c r="APC9" s="180" t="str">
        <f t="shared" si="334"/>
        <v>4일</v>
      </c>
      <c r="APD9" s="180"/>
      <c r="APE9" s="124" t="str">
        <f t="shared" si="335"/>
        <v>목</v>
      </c>
      <c r="APF9" s="133" t="str">
        <f t="shared" si="336"/>
        <v/>
      </c>
      <c r="APG9" s="184"/>
      <c r="APH9" s="184"/>
      <c r="API9" s="184"/>
      <c r="APJ9" s="184"/>
      <c r="APK9" s="184"/>
      <c r="APL9" s="184"/>
      <c r="APM9" s="176"/>
      <c r="APN9" s="177"/>
      <c r="APO9" s="129" t="str">
        <f>IF($B9="","",IF(AND(APE$3&lt;&gt;"",$B9-기준일시_입력!$AO$7&lt;=0,APG9="",APJ9="",APM9=""),"X",IF(APM9="연차","☆",IF(APM9="월차","★",IF(APM9="병가","♨",IF(APM9="출장","◎",IF(APM9="교육","■",IF(AND(APM9="",APG9&lt;=기준일시_입력!$J$15,APJ9&gt;=기준일시_입력!$N$15),"○",IF(AND(APM9="",APG9&lt;&gt;"",APG9&gt;기준일시_입력!$J$15),"▼",IF(AND(APM9="",APJ9&lt;&gt;"",APJ9&lt;기준일시_입력!$N$15),"△",""))))))))))</f>
        <v/>
      </c>
      <c r="APP9" s="128">
        <f>IFERROR(IF(OR(APG9="",APJ9=""),0,IF(AND(APR9&lt;기준일시_입력!$J$17,APS9&gt;기준일시_입력!$N$17),기준일시_입력!$N$17-기준일시_입력!$J$17,IF(AND(APR9&gt;=기준일시_입력!$J$17,APS9&gt;기준일시_입력!$N$17),기준일시_입력!$N$17-APR9,IF(APS9&lt;기준일시_입력!$J$17,0,IF(AND(APR9&lt;기준일시_입력!$J$17,APS9&lt;=기준일시_입력!$N$17),APS9-기준일시_입력!$J$17,IF(AND(APR9&gt;=기준일시_입력!$J$17,APS9&lt;=기준일시_입력!$N$17),APS9-APR9,0)))))),0)</f>
        <v>0</v>
      </c>
      <c r="APQ9" s="128">
        <f t="shared" si="337"/>
        <v>0</v>
      </c>
      <c r="APR9" s="128">
        <f>IF(OR(APG9="",APJ9=""),0,IF(APG9&lt;기준일시_입력!$J$15,기준일시_입력!$J$15,APG9))</f>
        <v>0</v>
      </c>
      <c r="APS9" s="128">
        <f t="shared" si="338"/>
        <v>0</v>
      </c>
      <c r="APT9" s="128">
        <f>IFERROR(IF(AND(APR9&lt;SMALL(기준일시_입력!$J$21:$J$39,APT$5),APS9&gt;SMALL(기준일시_입력!$N$21:$N$39,APT$5)),INDEX(기준일시_입력!$AJ$21:$AJ$39,APT$5*2-1),IF(AND(APR9&gt;=SMALL(기준일시_입력!$J$21:$J$39,APT$5),APR9&lt;SMALL(기준일시_입력!$N$21:$N$39,APT$5)),SMALL(기준일시_입력!$N$21:$N$39,APT$5)-APR9,0)),0)</f>
        <v>0</v>
      </c>
      <c r="APU9" s="128">
        <f>IFERROR(IF(AND(APR9&lt;SMALL(기준일시_입력!$J$21:$J$39,APU$5),APS9&gt;SMALL(기준일시_입력!$N$21:$N$39,APU$5)),INDEX(기준일시_입력!$AJ$21:$AJ$39,APU$5*2-1),IF(AND(APR9&gt;=SMALL(기준일시_입력!$J$21:$J$39,APU$5),APR9&lt;SMALL(기준일시_입력!$N$21:$N$39,APU$5)),SMALL(기준일시_입력!$N$21:$N$39,APU$5)-APR9,0)),0)</f>
        <v>0</v>
      </c>
      <c r="APV9" s="128">
        <f>IFERROR(IF(AND(APR9&lt;SMALL(기준일시_입력!$J$21:$J$39,APV$5),APS9&gt;SMALL(기준일시_입력!$N$21:$N$39,APV$5)),INDEX(기준일시_입력!$AJ$21:$AJ$39,APV$5*2-1),IF(AND(APR9&gt;=SMALL(기준일시_입력!$J$21:$J$39,APV$5),APR9&lt;SMALL(기준일시_입력!$N$21:$N$39,APV$5)),SMALL(기준일시_입력!$N$21:$N$39,APV$5)-APR9,0)),0)</f>
        <v>0</v>
      </c>
      <c r="APW9" s="128">
        <f>IFERROR(IF(AND(APR9&lt;SMALL(기준일시_입력!$J$21:$J$39,APW$5),APS9&gt;SMALL(기준일시_입력!$N$21:$N$39,APW$5)),INDEX(기준일시_입력!$AJ$21:$AJ$39,APW$5*2-1),IF(AND(APR9&gt;=SMALL(기준일시_입력!$J$21:$J$39,APW$5),APR9&lt;SMALL(기준일시_입력!$N$21:$N$39,APW$5)),SMALL(기준일시_입력!$N$21:$N$39,APW$5)-APR9,0)),0)</f>
        <v>0</v>
      </c>
      <c r="APX9" s="128">
        <f>IFERROR(IF(AND(APR9&lt;SMALL(기준일시_입력!$J$21:$J$39,APX$5),APS9&gt;SMALL(기준일시_입력!$N$21:$N$39,APX$5)),INDEX(기준일시_입력!$AJ$21:$AJ$39,APX$5*2-1),IF(AND(APR9&gt;=SMALL(기준일시_입력!$J$21:$J$39,APX$5),APR9&lt;SMALL(기준일시_입력!$N$21:$N$39,APX$5)),SMALL(기준일시_입력!$N$21:$N$39,APX$5)-APR9,0)),0)</f>
        <v>0</v>
      </c>
      <c r="APY9" s="128">
        <f>IFERROR(IF(AND(APR9&lt;SMALL(기준일시_입력!$J$21:$J$39,APY$5),APS9&gt;SMALL(기준일시_입력!$N$21:$N$39,APY$5)),INDEX(기준일시_입력!$AJ$21:$AJ$39,APY$5*2-1),IF(AND(APR9&gt;=SMALL(기준일시_입력!$J$21:$J$39,APY$5),APR9&lt;SMALL(기준일시_입력!$N$21:$N$39,APY$5)),SMALL(기준일시_입력!$N$21:$N$39,APY$5)-APR9,0)),0)</f>
        <v>0</v>
      </c>
      <c r="APZ9" s="128">
        <f>IFERROR(IF(AND(APR9&lt;SMALL(기준일시_입력!$J$21:$J$39,APZ$5),APS9&gt;SMALL(기준일시_입력!$N$21:$N$39,APZ$5)),INDEX(기준일시_입력!$AJ$21:$AJ$39,APZ$5*2-1),IF(AND(APR9&gt;=SMALL(기준일시_입력!$J$21:$J$39,APZ$5),APR9&lt;SMALL(기준일시_입력!$N$21:$N$39,APZ$5)),SMALL(기준일시_입력!$N$21:$N$39,APZ$5)-APR9,0)),0)</f>
        <v>0</v>
      </c>
      <c r="AQA9" s="128">
        <f>IFERROR(IF(AND(APR9&lt;SMALL(기준일시_입력!$J$21:$J$39,AQA$5),APS9&gt;SMALL(기준일시_입력!$N$21:$N$39,AQA$5)),INDEX(기준일시_입력!$AJ$21:$AJ$39,AQA$5*2-1),IF(AND(APR9&gt;=SMALL(기준일시_입력!$J$21:$J$39,AQA$5),APR9&lt;SMALL(기준일시_입력!$N$21:$N$39,AQA$5)),SMALL(기준일시_입력!$N$21:$N$39,AQA$5)-APR9,0)),0)</f>
        <v>0</v>
      </c>
      <c r="AQB9" s="128">
        <f>IFERROR(IF(AND(APR9&lt;SMALL(기준일시_입력!$J$21:$J$39,AQB$5),APS9&gt;SMALL(기준일시_입력!$N$21:$N$39,AQB$5)),INDEX(기준일시_입력!$AJ$21:$AJ$39,AQB$5*2-1),IF(AND(APR9&gt;=SMALL(기준일시_입력!$J$21:$J$39,AQB$5),APR9&lt;SMALL(기준일시_입력!$N$21:$N$39,AQB$5)),SMALL(기준일시_입력!$N$21:$N$39,AQB$5)-APR9,0)),0)</f>
        <v>0</v>
      </c>
      <c r="AQC9" s="128">
        <f>IFERROR(IF(AND(APR9&lt;SMALL(기준일시_입력!$J$21:$J$39,AQC$5),APS9&gt;SMALL(기준일시_입력!$N$21:$N$39,AQC$5)),INDEX(기준일시_입력!$AJ$21:$AJ$39,AQC$5*2-1),IF(AND(APR9&gt;=SMALL(기준일시_입력!$J$21:$J$39,AQC$5),APR9&lt;SMALL(기준일시_입력!$N$21:$N$39,AQC$5)),SMALL(기준일시_입력!$N$21:$N$39,AQC$5)-APR9,0)),0)</f>
        <v>0</v>
      </c>
      <c r="AQD9" s="125"/>
      <c r="AQE9" s="180" t="str">
        <f t="shared" si="339"/>
        <v>4일</v>
      </c>
      <c r="AQF9" s="180"/>
      <c r="AQG9" s="124" t="str">
        <f t="shared" si="340"/>
        <v>목</v>
      </c>
      <c r="AQH9" s="133" t="str">
        <f t="shared" si="336"/>
        <v/>
      </c>
      <c r="AQI9" s="184"/>
      <c r="AQJ9" s="184"/>
      <c r="AQK9" s="184"/>
      <c r="AQL9" s="184"/>
      <c r="AQM9" s="184"/>
      <c r="AQN9" s="184"/>
      <c r="AQO9" s="176"/>
      <c r="AQP9" s="177"/>
      <c r="AQQ9" s="129" t="str">
        <f>IF($B9="","",IF(AND(AQG$3&lt;&gt;"",$B9-기준일시_입력!$AO$7&lt;=0,AQI9="",AQL9="",AQO9=""),"X",IF(AQO9="연차","☆",IF(AQO9="월차","★",IF(AQO9="병가","♨",IF(AQO9="출장","◎",IF(AQO9="교육","■",IF(AND(AQO9="",AQI9&lt;=기준일시_입력!$J$15,AQL9&gt;=기준일시_입력!$N$15),"○",IF(AND(AQO9="",AQI9&lt;&gt;"",AQI9&gt;기준일시_입력!$J$15),"▼",IF(AND(AQO9="",AQL9&lt;&gt;"",AQL9&lt;기준일시_입력!$N$15),"△",""))))))))))</f>
        <v/>
      </c>
      <c r="AQR9" s="128">
        <f>IFERROR(IF(OR(AQI9="",AQL9=""),0,IF(AND(AQT9&lt;기준일시_입력!$J$17,AQU9&gt;기준일시_입력!$N$17),기준일시_입력!$N$17-기준일시_입력!$J$17,IF(AND(AQT9&gt;=기준일시_입력!$J$17,AQU9&gt;기준일시_입력!$N$17),기준일시_입력!$N$17-AQT9,IF(AQU9&lt;기준일시_입력!$J$17,0,IF(AND(AQT9&lt;기준일시_입력!$J$17,AQU9&lt;=기준일시_입력!$N$17),AQU9-기준일시_입력!$J$17,IF(AND(AQT9&gt;=기준일시_입력!$J$17,AQU9&lt;=기준일시_입력!$N$17),AQU9-AQT9,0)))))),0)</f>
        <v>0</v>
      </c>
      <c r="AQS9" s="128">
        <f t="shared" si="342"/>
        <v>0</v>
      </c>
      <c r="AQT9" s="128">
        <f>IF(OR(AQI9="",AQL9=""),0,IF(AQI9&lt;기준일시_입력!$J$15,기준일시_입력!$J$15,AQI9))</f>
        <v>0</v>
      </c>
      <c r="AQU9" s="128">
        <f t="shared" si="343"/>
        <v>0</v>
      </c>
      <c r="AQV9" s="128">
        <f>IFERROR(IF(AND(AQT9&lt;SMALL(기준일시_입력!$J$21:$J$39,AQV$5),AQU9&gt;SMALL(기준일시_입력!$N$21:$N$39,AQV$5)),INDEX(기준일시_입력!$AJ$21:$AJ$39,AQV$5*2-1),IF(AND(AQT9&gt;=SMALL(기준일시_입력!$J$21:$J$39,AQV$5),AQT9&lt;SMALL(기준일시_입력!$N$21:$N$39,AQV$5)),SMALL(기준일시_입력!$N$21:$N$39,AQV$5)-AQT9,0)),0)</f>
        <v>0</v>
      </c>
      <c r="AQW9" s="128">
        <f>IFERROR(IF(AND(AQT9&lt;SMALL(기준일시_입력!$J$21:$J$39,AQW$5),AQU9&gt;SMALL(기준일시_입력!$N$21:$N$39,AQW$5)),INDEX(기준일시_입력!$AJ$21:$AJ$39,AQW$5*2-1),IF(AND(AQT9&gt;=SMALL(기준일시_입력!$J$21:$J$39,AQW$5),AQT9&lt;SMALL(기준일시_입력!$N$21:$N$39,AQW$5)),SMALL(기준일시_입력!$N$21:$N$39,AQW$5)-AQT9,0)),0)</f>
        <v>0</v>
      </c>
      <c r="AQX9" s="128">
        <f>IFERROR(IF(AND(AQT9&lt;SMALL(기준일시_입력!$J$21:$J$39,AQX$5),AQU9&gt;SMALL(기준일시_입력!$N$21:$N$39,AQX$5)),INDEX(기준일시_입력!$AJ$21:$AJ$39,AQX$5*2-1),IF(AND(AQT9&gt;=SMALL(기준일시_입력!$J$21:$J$39,AQX$5),AQT9&lt;SMALL(기준일시_입력!$N$21:$N$39,AQX$5)),SMALL(기준일시_입력!$N$21:$N$39,AQX$5)-AQT9,0)),0)</f>
        <v>0</v>
      </c>
      <c r="AQY9" s="128">
        <f>IFERROR(IF(AND(AQT9&lt;SMALL(기준일시_입력!$J$21:$J$39,AQY$5),AQU9&gt;SMALL(기준일시_입력!$N$21:$N$39,AQY$5)),INDEX(기준일시_입력!$AJ$21:$AJ$39,AQY$5*2-1),IF(AND(AQT9&gt;=SMALL(기준일시_입력!$J$21:$J$39,AQY$5),AQT9&lt;SMALL(기준일시_입력!$N$21:$N$39,AQY$5)),SMALL(기준일시_입력!$N$21:$N$39,AQY$5)-AQT9,0)),0)</f>
        <v>0</v>
      </c>
      <c r="AQZ9" s="128">
        <f>IFERROR(IF(AND(AQT9&lt;SMALL(기준일시_입력!$J$21:$J$39,AQZ$5),AQU9&gt;SMALL(기준일시_입력!$N$21:$N$39,AQZ$5)),INDEX(기준일시_입력!$AJ$21:$AJ$39,AQZ$5*2-1),IF(AND(AQT9&gt;=SMALL(기준일시_입력!$J$21:$J$39,AQZ$5),AQT9&lt;SMALL(기준일시_입력!$N$21:$N$39,AQZ$5)),SMALL(기준일시_입력!$N$21:$N$39,AQZ$5)-AQT9,0)),0)</f>
        <v>0</v>
      </c>
      <c r="ARA9" s="128">
        <f>IFERROR(IF(AND(AQT9&lt;SMALL(기준일시_입력!$J$21:$J$39,ARA$5),AQU9&gt;SMALL(기준일시_입력!$N$21:$N$39,ARA$5)),INDEX(기준일시_입력!$AJ$21:$AJ$39,ARA$5*2-1),IF(AND(AQT9&gt;=SMALL(기준일시_입력!$J$21:$J$39,ARA$5),AQT9&lt;SMALL(기준일시_입력!$N$21:$N$39,ARA$5)),SMALL(기준일시_입력!$N$21:$N$39,ARA$5)-AQT9,0)),0)</f>
        <v>0</v>
      </c>
      <c r="ARB9" s="128">
        <f>IFERROR(IF(AND(AQT9&lt;SMALL(기준일시_입력!$J$21:$J$39,ARB$5),AQU9&gt;SMALL(기준일시_입력!$N$21:$N$39,ARB$5)),INDEX(기준일시_입력!$AJ$21:$AJ$39,ARB$5*2-1),IF(AND(AQT9&gt;=SMALL(기준일시_입력!$J$21:$J$39,ARB$5),AQT9&lt;SMALL(기준일시_입력!$N$21:$N$39,ARB$5)),SMALL(기준일시_입력!$N$21:$N$39,ARB$5)-AQT9,0)),0)</f>
        <v>0</v>
      </c>
      <c r="ARC9" s="128">
        <f>IFERROR(IF(AND(AQT9&lt;SMALL(기준일시_입력!$J$21:$J$39,ARC$5),AQU9&gt;SMALL(기준일시_입력!$N$21:$N$39,ARC$5)),INDEX(기준일시_입력!$AJ$21:$AJ$39,ARC$5*2-1),IF(AND(AQT9&gt;=SMALL(기준일시_입력!$J$21:$J$39,ARC$5),AQT9&lt;SMALL(기준일시_입력!$N$21:$N$39,ARC$5)),SMALL(기준일시_입력!$N$21:$N$39,ARC$5)-AQT9,0)),0)</f>
        <v>0</v>
      </c>
      <c r="ARD9" s="128">
        <f>IFERROR(IF(AND(AQT9&lt;SMALL(기준일시_입력!$J$21:$J$39,ARD$5),AQU9&gt;SMALL(기준일시_입력!$N$21:$N$39,ARD$5)),INDEX(기준일시_입력!$AJ$21:$AJ$39,ARD$5*2-1),IF(AND(AQT9&gt;=SMALL(기준일시_입력!$J$21:$J$39,ARD$5),AQT9&lt;SMALL(기준일시_입력!$N$21:$N$39,ARD$5)),SMALL(기준일시_입력!$N$21:$N$39,ARD$5)-AQT9,0)),0)</f>
        <v>0</v>
      </c>
      <c r="ARE9" s="128">
        <f>IFERROR(IF(AND(AQT9&lt;SMALL(기준일시_입력!$J$21:$J$39,ARE$5),AQU9&gt;SMALL(기준일시_입력!$N$21:$N$39,ARE$5)),INDEX(기준일시_입력!$AJ$21:$AJ$39,ARE$5*2-1),IF(AND(AQT9&gt;=SMALL(기준일시_입력!$J$21:$J$39,ARE$5),AQT9&lt;SMALL(기준일시_입력!$N$21:$N$39,ARE$5)),SMALL(기준일시_입력!$N$21:$N$39,ARE$5)-AQT9,0)),0)</f>
        <v>0</v>
      </c>
      <c r="ARF9" s="125"/>
      <c r="ARG9" s="180" t="str">
        <f t="shared" si="344"/>
        <v>4일</v>
      </c>
      <c r="ARH9" s="180"/>
      <c r="ARI9" s="124" t="str">
        <f t="shared" si="345"/>
        <v>목</v>
      </c>
      <c r="ARJ9" s="133" t="str">
        <f t="shared" si="336"/>
        <v/>
      </c>
      <c r="ARK9" s="184"/>
      <c r="ARL9" s="184"/>
      <c r="ARM9" s="184"/>
      <c r="ARN9" s="184"/>
      <c r="ARO9" s="184"/>
      <c r="ARP9" s="184"/>
      <c r="ARQ9" s="176"/>
      <c r="ARR9" s="177"/>
      <c r="ARS9" s="129" t="str">
        <f>IF($B9="","",IF(AND(ARI$3&lt;&gt;"",$B9-기준일시_입력!$AO$7&lt;=0,ARK9="",ARN9="",ARQ9=""),"X",IF(ARQ9="연차","☆",IF(ARQ9="월차","★",IF(ARQ9="병가","♨",IF(ARQ9="출장","◎",IF(ARQ9="교육","■",IF(AND(ARQ9="",ARK9&lt;=기준일시_입력!$J$15,ARN9&gt;=기준일시_입력!$N$15),"○",IF(AND(ARQ9="",ARK9&lt;&gt;"",ARK9&gt;기준일시_입력!$J$15),"▼",IF(AND(ARQ9="",ARN9&lt;&gt;"",ARN9&lt;기준일시_입력!$N$15),"△",""))))))))))</f>
        <v/>
      </c>
      <c r="ART9" s="128">
        <f>IFERROR(IF(OR(ARK9="",ARN9=""),0,IF(AND(ARV9&lt;기준일시_입력!$J$17,ARW9&gt;기준일시_입력!$N$17),기준일시_입력!$N$17-기준일시_입력!$J$17,IF(AND(ARV9&gt;=기준일시_입력!$J$17,ARW9&gt;기준일시_입력!$N$17),기준일시_입력!$N$17-ARV9,IF(ARW9&lt;기준일시_입력!$J$17,0,IF(AND(ARV9&lt;기준일시_입력!$J$17,ARW9&lt;=기준일시_입력!$N$17),ARW9-기준일시_입력!$J$17,IF(AND(ARV9&gt;=기준일시_입력!$J$17,ARW9&lt;=기준일시_입력!$N$17),ARW9-ARV9,0)))))),0)</f>
        <v>0</v>
      </c>
      <c r="ARU9" s="128">
        <f t="shared" si="347"/>
        <v>0</v>
      </c>
      <c r="ARV9" s="128">
        <f>IF(OR(ARK9="",ARN9=""),0,IF(ARK9&lt;기준일시_입력!$J$15,기준일시_입력!$J$15,ARK9))</f>
        <v>0</v>
      </c>
      <c r="ARW9" s="128">
        <f t="shared" si="348"/>
        <v>0</v>
      </c>
      <c r="ARX9" s="128">
        <f>IFERROR(IF(AND(ARV9&lt;SMALL(기준일시_입력!$J$21:$J$39,ARX$5),ARW9&gt;SMALL(기준일시_입력!$N$21:$N$39,ARX$5)),INDEX(기준일시_입력!$AJ$21:$AJ$39,ARX$5*2-1),IF(AND(ARV9&gt;=SMALL(기준일시_입력!$J$21:$J$39,ARX$5),ARV9&lt;SMALL(기준일시_입력!$N$21:$N$39,ARX$5)),SMALL(기준일시_입력!$N$21:$N$39,ARX$5)-ARV9,0)),0)</f>
        <v>0</v>
      </c>
      <c r="ARY9" s="128">
        <f>IFERROR(IF(AND(ARV9&lt;SMALL(기준일시_입력!$J$21:$J$39,ARY$5),ARW9&gt;SMALL(기준일시_입력!$N$21:$N$39,ARY$5)),INDEX(기준일시_입력!$AJ$21:$AJ$39,ARY$5*2-1),IF(AND(ARV9&gt;=SMALL(기준일시_입력!$J$21:$J$39,ARY$5),ARV9&lt;SMALL(기준일시_입력!$N$21:$N$39,ARY$5)),SMALL(기준일시_입력!$N$21:$N$39,ARY$5)-ARV9,0)),0)</f>
        <v>0</v>
      </c>
      <c r="ARZ9" s="128">
        <f>IFERROR(IF(AND(ARV9&lt;SMALL(기준일시_입력!$J$21:$J$39,ARZ$5),ARW9&gt;SMALL(기준일시_입력!$N$21:$N$39,ARZ$5)),INDEX(기준일시_입력!$AJ$21:$AJ$39,ARZ$5*2-1),IF(AND(ARV9&gt;=SMALL(기준일시_입력!$J$21:$J$39,ARZ$5),ARV9&lt;SMALL(기준일시_입력!$N$21:$N$39,ARZ$5)),SMALL(기준일시_입력!$N$21:$N$39,ARZ$5)-ARV9,0)),0)</f>
        <v>0</v>
      </c>
      <c r="ASA9" s="128">
        <f>IFERROR(IF(AND(ARV9&lt;SMALL(기준일시_입력!$J$21:$J$39,ASA$5),ARW9&gt;SMALL(기준일시_입력!$N$21:$N$39,ASA$5)),INDEX(기준일시_입력!$AJ$21:$AJ$39,ASA$5*2-1),IF(AND(ARV9&gt;=SMALL(기준일시_입력!$J$21:$J$39,ASA$5),ARV9&lt;SMALL(기준일시_입력!$N$21:$N$39,ASA$5)),SMALL(기준일시_입력!$N$21:$N$39,ASA$5)-ARV9,0)),0)</f>
        <v>0</v>
      </c>
      <c r="ASB9" s="128">
        <f>IFERROR(IF(AND(ARV9&lt;SMALL(기준일시_입력!$J$21:$J$39,ASB$5),ARW9&gt;SMALL(기준일시_입력!$N$21:$N$39,ASB$5)),INDEX(기준일시_입력!$AJ$21:$AJ$39,ASB$5*2-1),IF(AND(ARV9&gt;=SMALL(기준일시_입력!$J$21:$J$39,ASB$5),ARV9&lt;SMALL(기준일시_입력!$N$21:$N$39,ASB$5)),SMALL(기준일시_입력!$N$21:$N$39,ASB$5)-ARV9,0)),0)</f>
        <v>0</v>
      </c>
      <c r="ASC9" s="128">
        <f>IFERROR(IF(AND(ARV9&lt;SMALL(기준일시_입력!$J$21:$J$39,ASC$5),ARW9&gt;SMALL(기준일시_입력!$N$21:$N$39,ASC$5)),INDEX(기준일시_입력!$AJ$21:$AJ$39,ASC$5*2-1),IF(AND(ARV9&gt;=SMALL(기준일시_입력!$J$21:$J$39,ASC$5),ARV9&lt;SMALL(기준일시_입력!$N$21:$N$39,ASC$5)),SMALL(기준일시_입력!$N$21:$N$39,ASC$5)-ARV9,0)),0)</f>
        <v>0</v>
      </c>
      <c r="ASD9" s="128">
        <f>IFERROR(IF(AND(ARV9&lt;SMALL(기준일시_입력!$J$21:$J$39,ASD$5),ARW9&gt;SMALL(기준일시_입력!$N$21:$N$39,ASD$5)),INDEX(기준일시_입력!$AJ$21:$AJ$39,ASD$5*2-1),IF(AND(ARV9&gt;=SMALL(기준일시_입력!$J$21:$J$39,ASD$5),ARV9&lt;SMALL(기준일시_입력!$N$21:$N$39,ASD$5)),SMALL(기준일시_입력!$N$21:$N$39,ASD$5)-ARV9,0)),0)</f>
        <v>0</v>
      </c>
      <c r="ASE9" s="128">
        <f>IFERROR(IF(AND(ARV9&lt;SMALL(기준일시_입력!$J$21:$J$39,ASE$5),ARW9&gt;SMALL(기준일시_입력!$N$21:$N$39,ASE$5)),INDEX(기준일시_입력!$AJ$21:$AJ$39,ASE$5*2-1),IF(AND(ARV9&gt;=SMALL(기준일시_입력!$J$21:$J$39,ASE$5),ARV9&lt;SMALL(기준일시_입력!$N$21:$N$39,ASE$5)),SMALL(기준일시_입력!$N$21:$N$39,ASE$5)-ARV9,0)),0)</f>
        <v>0</v>
      </c>
      <c r="ASF9" s="128">
        <f>IFERROR(IF(AND(ARV9&lt;SMALL(기준일시_입력!$J$21:$J$39,ASF$5),ARW9&gt;SMALL(기준일시_입력!$N$21:$N$39,ASF$5)),INDEX(기준일시_입력!$AJ$21:$AJ$39,ASF$5*2-1),IF(AND(ARV9&gt;=SMALL(기준일시_입력!$J$21:$J$39,ASF$5),ARV9&lt;SMALL(기준일시_입력!$N$21:$N$39,ASF$5)),SMALL(기준일시_입력!$N$21:$N$39,ASF$5)-ARV9,0)),0)</f>
        <v>0</v>
      </c>
      <c r="ASG9" s="128">
        <f>IFERROR(IF(AND(ARV9&lt;SMALL(기준일시_입력!$J$21:$J$39,ASG$5),ARW9&gt;SMALL(기준일시_입력!$N$21:$N$39,ASG$5)),INDEX(기준일시_입력!$AJ$21:$AJ$39,ASG$5*2-1),IF(AND(ARV9&gt;=SMALL(기준일시_입력!$J$21:$J$39,ASG$5),ARV9&lt;SMALL(기준일시_입력!$N$21:$N$39,ASG$5)),SMALL(기준일시_입력!$N$21:$N$39,ASG$5)-ARV9,0)),0)</f>
        <v>0</v>
      </c>
      <c r="ASH9" s="125"/>
      <c r="ASI9" s="180" t="str">
        <f t="shared" si="349"/>
        <v>4일</v>
      </c>
      <c r="ASJ9" s="180"/>
      <c r="ASK9" s="124" t="str">
        <f t="shared" si="350"/>
        <v>목</v>
      </c>
      <c r="ASL9" s="133" t="str">
        <f t="shared" si="351"/>
        <v/>
      </c>
      <c r="ASM9" s="184"/>
      <c r="ASN9" s="184"/>
      <c r="ASO9" s="184"/>
      <c r="ASP9" s="184"/>
      <c r="ASQ9" s="184"/>
      <c r="ASR9" s="184"/>
      <c r="ASS9" s="176"/>
      <c r="AST9" s="177"/>
      <c r="ASU9" s="129" t="str">
        <f>IF($B9="","",IF(AND(ASK$3&lt;&gt;"",$B9-기준일시_입력!$AO$7&lt;=0,ASM9="",ASP9="",ASS9=""),"X",IF(ASS9="연차","☆",IF(ASS9="월차","★",IF(ASS9="병가","♨",IF(ASS9="출장","◎",IF(ASS9="교육","■",IF(AND(ASS9="",ASM9&lt;=기준일시_입력!$J$15,ASP9&gt;=기준일시_입력!$N$15),"○",IF(AND(ASS9="",ASM9&lt;&gt;"",ASM9&gt;기준일시_입력!$J$15),"▼",IF(AND(ASS9="",ASP9&lt;&gt;"",ASP9&lt;기준일시_입력!$N$15),"△",""))))))))))</f>
        <v/>
      </c>
      <c r="ASV9" s="128">
        <f>IFERROR(IF(OR(ASM9="",ASP9=""),0,IF(AND(ASX9&lt;기준일시_입력!$J$17,ASY9&gt;기준일시_입력!$N$17),기준일시_입력!$N$17-기준일시_입력!$J$17,IF(AND(ASX9&gt;=기준일시_입력!$J$17,ASY9&gt;기준일시_입력!$N$17),기준일시_입력!$N$17-ASX9,IF(ASY9&lt;기준일시_입력!$J$17,0,IF(AND(ASX9&lt;기준일시_입력!$J$17,ASY9&lt;=기준일시_입력!$N$17),ASY9-기준일시_입력!$J$17,IF(AND(ASX9&gt;=기준일시_입력!$J$17,ASY9&lt;=기준일시_입력!$N$17),ASY9-ASX9,0)))))),0)</f>
        <v>0</v>
      </c>
      <c r="ASW9" s="128">
        <f t="shared" si="352"/>
        <v>0</v>
      </c>
      <c r="ASX9" s="128">
        <f>IF(OR(ASM9="",ASP9=""),0,IF(ASM9&lt;기준일시_입력!$J$15,기준일시_입력!$J$15,ASM9))</f>
        <v>0</v>
      </c>
      <c r="ASY9" s="128">
        <f t="shared" si="353"/>
        <v>0</v>
      </c>
      <c r="ASZ9" s="128">
        <f>IFERROR(IF(AND(ASX9&lt;SMALL(기준일시_입력!$J$21:$J$39,ASZ$5),ASY9&gt;SMALL(기준일시_입력!$N$21:$N$39,ASZ$5)),INDEX(기준일시_입력!$AJ$21:$AJ$39,ASZ$5*2-1),IF(AND(ASX9&gt;=SMALL(기준일시_입력!$J$21:$J$39,ASZ$5),ASX9&lt;SMALL(기준일시_입력!$N$21:$N$39,ASZ$5)),SMALL(기준일시_입력!$N$21:$N$39,ASZ$5)-ASX9,0)),0)</f>
        <v>0</v>
      </c>
      <c r="ATA9" s="128">
        <f>IFERROR(IF(AND(ASX9&lt;SMALL(기준일시_입력!$J$21:$J$39,ATA$5),ASY9&gt;SMALL(기준일시_입력!$N$21:$N$39,ATA$5)),INDEX(기준일시_입력!$AJ$21:$AJ$39,ATA$5*2-1),IF(AND(ASX9&gt;=SMALL(기준일시_입력!$J$21:$J$39,ATA$5),ASX9&lt;SMALL(기준일시_입력!$N$21:$N$39,ATA$5)),SMALL(기준일시_입력!$N$21:$N$39,ATA$5)-ASX9,0)),0)</f>
        <v>0</v>
      </c>
      <c r="ATB9" s="128">
        <f>IFERROR(IF(AND(ASX9&lt;SMALL(기준일시_입력!$J$21:$J$39,ATB$5),ASY9&gt;SMALL(기준일시_입력!$N$21:$N$39,ATB$5)),INDEX(기준일시_입력!$AJ$21:$AJ$39,ATB$5*2-1),IF(AND(ASX9&gt;=SMALL(기준일시_입력!$J$21:$J$39,ATB$5),ASX9&lt;SMALL(기준일시_입력!$N$21:$N$39,ATB$5)),SMALL(기준일시_입력!$N$21:$N$39,ATB$5)-ASX9,0)),0)</f>
        <v>0</v>
      </c>
      <c r="ATC9" s="128">
        <f>IFERROR(IF(AND(ASX9&lt;SMALL(기준일시_입력!$J$21:$J$39,ATC$5),ASY9&gt;SMALL(기준일시_입력!$N$21:$N$39,ATC$5)),INDEX(기준일시_입력!$AJ$21:$AJ$39,ATC$5*2-1),IF(AND(ASX9&gt;=SMALL(기준일시_입력!$J$21:$J$39,ATC$5),ASX9&lt;SMALL(기준일시_입력!$N$21:$N$39,ATC$5)),SMALL(기준일시_입력!$N$21:$N$39,ATC$5)-ASX9,0)),0)</f>
        <v>0</v>
      </c>
      <c r="ATD9" s="128">
        <f>IFERROR(IF(AND(ASX9&lt;SMALL(기준일시_입력!$J$21:$J$39,ATD$5),ASY9&gt;SMALL(기준일시_입력!$N$21:$N$39,ATD$5)),INDEX(기준일시_입력!$AJ$21:$AJ$39,ATD$5*2-1),IF(AND(ASX9&gt;=SMALL(기준일시_입력!$J$21:$J$39,ATD$5),ASX9&lt;SMALL(기준일시_입력!$N$21:$N$39,ATD$5)),SMALL(기준일시_입력!$N$21:$N$39,ATD$5)-ASX9,0)),0)</f>
        <v>0</v>
      </c>
      <c r="ATE9" s="128">
        <f>IFERROR(IF(AND(ASX9&lt;SMALL(기준일시_입력!$J$21:$J$39,ATE$5),ASY9&gt;SMALL(기준일시_입력!$N$21:$N$39,ATE$5)),INDEX(기준일시_입력!$AJ$21:$AJ$39,ATE$5*2-1),IF(AND(ASX9&gt;=SMALL(기준일시_입력!$J$21:$J$39,ATE$5),ASX9&lt;SMALL(기준일시_입력!$N$21:$N$39,ATE$5)),SMALL(기준일시_입력!$N$21:$N$39,ATE$5)-ASX9,0)),0)</f>
        <v>0</v>
      </c>
      <c r="ATF9" s="128">
        <f>IFERROR(IF(AND(ASX9&lt;SMALL(기준일시_입력!$J$21:$J$39,ATF$5),ASY9&gt;SMALL(기준일시_입력!$N$21:$N$39,ATF$5)),INDEX(기준일시_입력!$AJ$21:$AJ$39,ATF$5*2-1),IF(AND(ASX9&gt;=SMALL(기준일시_입력!$J$21:$J$39,ATF$5),ASX9&lt;SMALL(기준일시_입력!$N$21:$N$39,ATF$5)),SMALL(기준일시_입력!$N$21:$N$39,ATF$5)-ASX9,0)),0)</f>
        <v>0</v>
      </c>
      <c r="ATG9" s="128">
        <f>IFERROR(IF(AND(ASX9&lt;SMALL(기준일시_입력!$J$21:$J$39,ATG$5),ASY9&gt;SMALL(기준일시_입력!$N$21:$N$39,ATG$5)),INDEX(기준일시_입력!$AJ$21:$AJ$39,ATG$5*2-1),IF(AND(ASX9&gt;=SMALL(기준일시_입력!$J$21:$J$39,ATG$5),ASX9&lt;SMALL(기준일시_입력!$N$21:$N$39,ATG$5)),SMALL(기준일시_입력!$N$21:$N$39,ATG$5)-ASX9,0)),0)</f>
        <v>0</v>
      </c>
      <c r="ATH9" s="128">
        <f>IFERROR(IF(AND(ASX9&lt;SMALL(기준일시_입력!$J$21:$J$39,ATH$5),ASY9&gt;SMALL(기준일시_입력!$N$21:$N$39,ATH$5)),INDEX(기준일시_입력!$AJ$21:$AJ$39,ATH$5*2-1),IF(AND(ASX9&gt;=SMALL(기준일시_입력!$J$21:$J$39,ATH$5),ASX9&lt;SMALL(기준일시_입력!$N$21:$N$39,ATH$5)),SMALL(기준일시_입력!$N$21:$N$39,ATH$5)-ASX9,0)),0)</f>
        <v>0</v>
      </c>
      <c r="ATI9" s="128">
        <f>IFERROR(IF(AND(ASX9&lt;SMALL(기준일시_입력!$J$21:$J$39,ATI$5),ASY9&gt;SMALL(기준일시_입력!$N$21:$N$39,ATI$5)),INDEX(기준일시_입력!$AJ$21:$AJ$39,ATI$5*2-1),IF(AND(ASX9&gt;=SMALL(기준일시_입력!$J$21:$J$39,ATI$5),ASX9&lt;SMALL(기준일시_입력!$N$21:$N$39,ATI$5)),SMALL(기준일시_입력!$N$21:$N$39,ATI$5)-ASX9,0)),0)</f>
        <v>0</v>
      </c>
      <c r="ATJ9" s="125"/>
      <c r="ATK9" s="180" t="str">
        <f t="shared" si="354"/>
        <v>4일</v>
      </c>
      <c r="ATL9" s="180"/>
      <c r="ATM9" s="124" t="str">
        <f t="shared" si="355"/>
        <v>목</v>
      </c>
      <c r="ATN9" s="133" t="str">
        <f t="shared" si="351"/>
        <v/>
      </c>
      <c r="ATO9" s="184"/>
      <c r="ATP9" s="184"/>
      <c r="ATQ9" s="184"/>
      <c r="ATR9" s="184"/>
      <c r="ATS9" s="184"/>
      <c r="ATT9" s="184"/>
      <c r="ATU9" s="176"/>
      <c r="ATV9" s="177"/>
      <c r="ATW9" s="129" t="str">
        <f>IF($B9="","",IF(AND(ATM$3&lt;&gt;"",$B9-기준일시_입력!$AO$7&lt;=0,ATO9="",ATR9="",ATU9=""),"X",IF(ATU9="연차","☆",IF(ATU9="월차","★",IF(ATU9="병가","♨",IF(ATU9="출장","◎",IF(ATU9="교육","■",IF(AND(ATU9="",ATO9&lt;=기준일시_입력!$J$15,ATR9&gt;=기준일시_입력!$N$15),"○",IF(AND(ATU9="",ATO9&lt;&gt;"",ATO9&gt;기준일시_입력!$J$15),"▼",IF(AND(ATU9="",ATR9&lt;&gt;"",ATR9&lt;기준일시_입력!$N$15),"△",""))))))))))</f>
        <v/>
      </c>
      <c r="ATX9" s="128">
        <f>IFERROR(IF(OR(ATO9="",ATR9=""),0,IF(AND(ATZ9&lt;기준일시_입력!$J$17,AUA9&gt;기준일시_입력!$N$17),기준일시_입력!$N$17-기준일시_입력!$J$17,IF(AND(ATZ9&gt;=기준일시_입력!$J$17,AUA9&gt;기준일시_입력!$N$17),기준일시_입력!$N$17-ATZ9,IF(AUA9&lt;기준일시_입력!$J$17,0,IF(AND(ATZ9&lt;기준일시_입력!$J$17,AUA9&lt;=기준일시_입력!$N$17),AUA9-기준일시_입력!$J$17,IF(AND(ATZ9&gt;=기준일시_입력!$J$17,AUA9&lt;=기준일시_입력!$N$17),AUA9-ATZ9,0)))))),0)</f>
        <v>0</v>
      </c>
      <c r="ATY9" s="128">
        <f t="shared" si="357"/>
        <v>0</v>
      </c>
      <c r="ATZ9" s="128">
        <f>IF(OR(ATO9="",ATR9=""),0,IF(ATO9&lt;기준일시_입력!$J$15,기준일시_입력!$J$15,ATO9))</f>
        <v>0</v>
      </c>
      <c r="AUA9" s="128">
        <f t="shared" si="358"/>
        <v>0</v>
      </c>
      <c r="AUB9" s="128">
        <f>IFERROR(IF(AND(ATZ9&lt;SMALL(기준일시_입력!$J$21:$J$39,AUB$5),AUA9&gt;SMALL(기준일시_입력!$N$21:$N$39,AUB$5)),INDEX(기준일시_입력!$AJ$21:$AJ$39,AUB$5*2-1),IF(AND(ATZ9&gt;=SMALL(기준일시_입력!$J$21:$J$39,AUB$5),ATZ9&lt;SMALL(기준일시_입력!$N$21:$N$39,AUB$5)),SMALL(기준일시_입력!$N$21:$N$39,AUB$5)-ATZ9,0)),0)</f>
        <v>0</v>
      </c>
      <c r="AUC9" s="128">
        <f>IFERROR(IF(AND(ATZ9&lt;SMALL(기준일시_입력!$J$21:$J$39,AUC$5),AUA9&gt;SMALL(기준일시_입력!$N$21:$N$39,AUC$5)),INDEX(기준일시_입력!$AJ$21:$AJ$39,AUC$5*2-1),IF(AND(ATZ9&gt;=SMALL(기준일시_입력!$J$21:$J$39,AUC$5),ATZ9&lt;SMALL(기준일시_입력!$N$21:$N$39,AUC$5)),SMALL(기준일시_입력!$N$21:$N$39,AUC$5)-ATZ9,0)),0)</f>
        <v>0</v>
      </c>
      <c r="AUD9" s="128">
        <f>IFERROR(IF(AND(ATZ9&lt;SMALL(기준일시_입력!$J$21:$J$39,AUD$5),AUA9&gt;SMALL(기준일시_입력!$N$21:$N$39,AUD$5)),INDEX(기준일시_입력!$AJ$21:$AJ$39,AUD$5*2-1),IF(AND(ATZ9&gt;=SMALL(기준일시_입력!$J$21:$J$39,AUD$5),ATZ9&lt;SMALL(기준일시_입력!$N$21:$N$39,AUD$5)),SMALL(기준일시_입력!$N$21:$N$39,AUD$5)-ATZ9,0)),0)</f>
        <v>0</v>
      </c>
      <c r="AUE9" s="128">
        <f>IFERROR(IF(AND(ATZ9&lt;SMALL(기준일시_입력!$J$21:$J$39,AUE$5),AUA9&gt;SMALL(기준일시_입력!$N$21:$N$39,AUE$5)),INDEX(기준일시_입력!$AJ$21:$AJ$39,AUE$5*2-1),IF(AND(ATZ9&gt;=SMALL(기준일시_입력!$J$21:$J$39,AUE$5),ATZ9&lt;SMALL(기준일시_입력!$N$21:$N$39,AUE$5)),SMALL(기준일시_입력!$N$21:$N$39,AUE$5)-ATZ9,0)),0)</f>
        <v>0</v>
      </c>
      <c r="AUF9" s="128">
        <f>IFERROR(IF(AND(ATZ9&lt;SMALL(기준일시_입력!$J$21:$J$39,AUF$5),AUA9&gt;SMALL(기준일시_입력!$N$21:$N$39,AUF$5)),INDEX(기준일시_입력!$AJ$21:$AJ$39,AUF$5*2-1),IF(AND(ATZ9&gt;=SMALL(기준일시_입력!$J$21:$J$39,AUF$5),ATZ9&lt;SMALL(기준일시_입력!$N$21:$N$39,AUF$5)),SMALL(기준일시_입력!$N$21:$N$39,AUF$5)-ATZ9,0)),0)</f>
        <v>0</v>
      </c>
      <c r="AUG9" s="128">
        <f>IFERROR(IF(AND(ATZ9&lt;SMALL(기준일시_입력!$J$21:$J$39,AUG$5),AUA9&gt;SMALL(기준일시_입력!$N$21:$N$39,AUG$5)),INDEX(기준일시_입력!$AJ$21:$AJ$39,AUG$5*2-1),IF(AND(ATZ9&gt;=SMALL(기준일시_입력!$J$21:$J$39,AUG$5),ATZ9&lt;SMALL(기준일시_입력!$N$21:$N$39,AUG$5)),SMALL(기준일시_입력!$N$21:$N$39,AUG$5)-ATZ9,0)),0)</f>
        <v>0</v>
      </c>
      <c r="AUH9" s="128">
        <f>IFERROR(IF(AND(ATZ9&lt;SMALL(기준일시_입력!$J$21:$J$39,AUH$5),AUA9&gt;SMALL(기준일시_입력!$N$21:$N$39,AUH$5)),INDEX(기준일시_입력!$AJ$21:$AJ$39,AUH$5*2-1),IF(AND(ATZ9&gt;=SMALL(기준일시_입력!$J$21:$J$39,AUH$5),ATZ9&lt;SMALL(기준일시_입력!$N$21:$N$39,AUH$5)),SMALL(기준일시_입력!$N$21:$N$39,AUH$5)-ATZ9,0)),0)</f>
        <v>0</v>
      </c>
      <c r="AUI9" s="128">
        <f>IFERROR(IF(AND(ATZ9&lt;SMALL(기준일시_입력!$J$21:$J$39,AUI$5),AUA9&gt;SMALL(기준일시_입력!$N$21:$N$39,AUI$5)),INDEX(기준일시_입력!$AJ$21:$AJ$39,AUI$5*2-1),IF(AND(ATZ9&gt;=SMALL(기준일시_입력!$J$21:$J$39,AUI$5),ATZ9&lt;SMALL(기준일시_입력!$N$21:$N$39,AUI$5)),SMALL(기준일시_입력!$N$21:$N$39,AUI$5)-ATZ9,0)),0)</f>
        <v>0</v>
      </c>
      <c r="AUJ9" s="128">
        <f>IFERROR(IF(AND(ATZ9&lt;SMALL(기준일시_입력!$J$21:$J$39,AUJ$5),AUA9&gt;SMALL(기준일시_입력!$N$21:$N$39,AUJ$5)),INDEX(기준일시_입력!$AJ$21:$AJ$39,AUJ$5*2-1),IF(AND(ATZ9&gt;=SMALL(기준일시_입력!$J$21:$J$39,AUJ$5),ATZ9&lt;SMALL(기준일시_입력!$N$21:$N$39,AUJ$5)),SMALL(기준일시_입력!$N$21:$N$39,AUJ$5)-ATZ9,0)),0)</f>
        <v>0</v>
      </c>
      <c r="AUK9" s="128">
        <f>IFERROR(IF(AND(ATZ9&lt;SMALL(기준일시_입력!$J$21:$J$39,AUK$5),AUA9&gt;SMALL(기준일시_입력!$N$21:$N$39,AUK$5)),INDEX(기준일시_입력!$AJ$21:$AJ$39,AUK$5*2-1),IF(AND(ATZ9&gt;=SMALL(기준일시_입력!$J$21:$J$39,AUK$5),ATZ9&lt;SMALL(기준일시_입력!$N$21:$N$39,AUK$5)),SMALL(기준일시_입력!$N$21:$N$39,AUK$5)-ATZ9,0)),0)</f>
        <v>0</v>
      </c>
      <c r="AUL9" s="125"/>
      <c r="AUM9" s="180" t="str">
        <f t="shared" si="359"/>
        <v>4일</v>
      </c>
      <c r="AUN9" s="180"/>
      <c r="AUO9" s="124" t="str">
        <f t="shared" si="360"/>
        <v>목</v>
      </c>
      <c r="AUP9" s="133" t="str">
        <f t="shared" si="351"/>
        <v/>
      </c>
      <c r="AUQ9" s="184"/>
      <c r="AUR9" s="184"/>
      <c r="AUS9" s="184"/>
      <c r="AUT9" s="184"/>
      <c r="AUU9" s="184"/>
      <c r="AUV9" s="184"/>
      <c r="AUW9" s="176"/>
      <c r="AUX9" s="177"/>
      <c r="AUY9" s="129" t="str">
        <f>IF($B9="","",IF(AND(AUO$3&lt;&gt;"",$B9-기준일시_입력!$AO$7&lt;=0,AUQ9="",AUT9="",AUW9=""),"X",IF(AUW9="연차","☆",IF(AUW9="월차","★",IF(AUW9="병가","♨",IF(AUW9="출장","◎",IF(AUW9="교육","■",IF(AND(AUW9="",AUQ9&lt;=기준일시_입력!$J$15,AUT9&gt;=기준일시_입력!$N$15),"○",IF(AND(AUW9="",AUQ9&lt;&gt;"",AUQ9&gt;기준일시_입력!$J$15),"▼",IF(AND(AUW9="",AUT9&lt;&gt;"",AUT9&lt;기준일시_입력!$N$15),"△",""))))))))))</f>
        <v/>
      </c>
      <c r="AUZ9" s="128">
        <f>IFERROR(IF(OR(AUQ9="",AUT9=""),0,IF(AND(AVB9&lt;기준일시_입력!$J$17,AVC9&gt;기준일시_입력!$N$17),기준일시_입력!$N$17-기준일시_입력!$J$17,IF(AND(AVB9&gt;=기준일시_입력!$J$17,AVC9&gt;기준일시_입력!$N$17),기준일시_입력!$N$17-AVB9,IF(AVC9&lt;기준일시_입력!$J$17,0,IF(AND(AVB9&lt;기준일시_입력!$J$17,AVC9&lt;=기준일시_입력!$N$17),AVC9-기준일시_입력!$J$17,IF(AND(AVB9&gt;=기준일시_입력!$J$17,AVC9&lt;=기준일시_입력!$N$17),AVC9-AVB9,0)))))),0)</f>
        <v>0</v>
      </c>
      <c r="AVA9" s="128">
        <f t="shared" si="362"/>
        <v>0</v>
      </c>
      <c r="AVB9" s="128">
        <f>IF(OR(AUQ9="",AUT9=""),0,IF(AUQ9&lt;기준일시_입력!$J$15,기준일시_입력!$J$15,AUQ9))</f>
        <v>0</v>
      </c>
      <c r="AVC9" s="128">
        <f t="shared" si="363"/>
        <v>0</v>
      </c>
      <c r="AVD9" s="128">
        <f>IFERROR(IF(AND(AVB9&lt;SMALL(기준일시_입력!$J$21:$J$39,AVD$5),AVC9&gt;SMALL(기준일시_입력!$N$21:$N$39,AVD$5)),INDEX(기준일시_입력!$AJ$21:$AJ$39,AVD$5*2-1),IF(AND(AVB9&gt;=SMALL(기준일시_입력!$J$21:$J$39,AVD$5),AVB9&lt;SMALL(기준일시_입력!$N$21:$N$39,AVD$5)),SMALL(기준일시_입력!$N$21:$N$39,AVD$5)-AVB9,0)),0)</f>
        <v>0</v>
      </c>
      <c r="AVE9" s="128">
        <f>IFERROR(IF(AND(AVB9&lt;SMALL(기준일시_입력!$J$21:$J$39,AVE$5),AVC9&gt;SMALL(기준일시_입력!$N$21:$N$39,AVE$5)),INDEX(기준일시_입력!$AJ$21:$AJ$39,AVE$5*2-1),IF(AND(AVB9&gt;=SMALL(기준일시_입력!$J$21:$J$39,AVE$5),AVB9&lt;SMALL(기준일시_입력!$N$21:$N$39,AVE$5)),SMALL(기준일시_입력!$N$21:$N$39,AVE$5)-AVB9,0)),0)</f>
        <v>0</v>
      </c>
      <c r="AVF9" s="128">
        <f>IFERROR(IF(AND(AVB9&lt;SMALL(기준일시_입력!$J$21:$J$39,AVF$5),AVC9&gt;SMALL(기준일시_입력!$N$21:$N$39,AVF$5)),INDEX(기준일시_입력!$AJ$21:$AJ$39,AVF$5*2-1),IF(AND(AVB9&gt;=SMALL(기준일시_입력!$J$21:$J$39,AVF$5),AVB9&lt;SMALL(기준일시_입력!$N$21:$N$39,AVF$5)),SMALL(기준일시_입력!$N$21:$N$39,AVF$5)-AVB9,0)),0)</f>
        <v>0</v>
      </c>
      <c r="AVG9" s="128">
        <f>IFERROR(IF(AND(AVB9&lt;SMALL(기준일시_입력!$J$21:$J$39,AVG$5),AVC9&gt;SMALL(기준일시_입력!$N$21:$N$39,AVG$5)),INDEX(기준일시_입력!$AJ$21:$AJ$39,AVG$5*2-1),IF(AND(AVB9&gt;=SMALL(기준일시_입력!$J$21:$J$39,AVG$5),AVB9&lt;SMALL(기준일시_입력!$N$21:$N$39,AVG$5)),SMALL(기준일시_입력!$N$21:$N$39,AVG$5)-AVB9,0)),0)</f>
        <v>0</v>
      </c>
      <c r="AVH9" s="128">
        <f>IFERROR(IF(AND(AVB9&lt;SMALL(기준일시_입력!$J$21:$J$39,AVH$5),AVC9&gt;SMALL(기준일시_입력!$N$21:$N$39,AVH$5)),INDEX(기준일시_입력!$AJ$21:$AJ$39,AVH$5*2-1),IF(AND(AVB9&gt;=SMALL(기준일시_입력!$J$21:$J$39,AVH$5),AVB9&lt;SMALL(기준일시_입력!$N$21:$N$39,AVH$5)),SMALL(기준일시_입력!$N$21:$N$39,AVH$5)-AVB9,0)),0)</f>
        <v>0</v>
      </c>
      <c r="AVI9" s="128">
        <f>IFERROR(IF(AND(AVB9&lt;SMALL(기준일시_입력!$J$21:$J$39,AVI$5),AVC9&gt;SMALL(기준일시_입력!$N$21:$N$39,AVI$5)),INDEX(기준일시_입력!$AJ$21:$AJ$39,AVI$5*2-1),IF(AND(AVB9&gt;=SMALL(기준일시_입력!$J$21:$J$39,AVI$5),AVB9&lt;SMALL(기준일시_입력!$N$21:$N$39,AVI$5)),SMALL(기준일시_입력!$N$21:$N$39,AVI$5)-AVB9,0)),0)</f>
        <v>0</v>
      </c>
      <c r="AVJ9" s="128">
        <f>IFERROR(IF(AND(AVB9&lt;SMALL(기준일시_입력!$J$21:$J$39,AVJ$5),AVC9&gt;SMALL(기준일시_입력!$N$21:$N$39,AVJ$5)),INDEX(기준일시_입력!$AJ$21:$AJ$39,AVJ$5*2-1),IF(AND(AVB9&gt;=SMALL(기준일시_입력!$J$21:$J$39,AVJ$5),AVB9&lt;SMALL(기준일시_입력!$N$21:$N$39,AVJ$5)),SMALL(기준일시_입력!$N$21:$N$39,AVJ$5)-AVB9,0)),0)</f>
        <v>0</v>
      </c>
      <c r="AVK9" s="128">
        <f>IFERROR(IF(AND(AVB9&lt;SMALL(기준일시_입력!$J$21:$J$39,AVK$5),AVC9&gt;SMALL(기준일시_입력!$N$21:$N$39,AVK$5)),INDEX(기준일시_입력!$AJ$21:$AJ$39,AVK$5*2-1),IF(AND(AVB9&gt;=SMALL(기준일시_입력!$J$21:$J$39,AVK$5),AVB9&lt;SMALL(기준일시_입력!$N$21:$N$39,AVK$5)),SMALL(기준일시_입력!$N$21:$N$39,AVK$5)-AVB9,0)),0)</f>
        <v>0</v>
      </c>
      <c r="AVL9" s="128">
        <f>IFERROR(IF(AND(AVB9&lt;SMALL(기준일시_입력!$J$21:$J$39,AVL$5),AVC9&gt;SMALL(기준일시_입력!$N$21:$N$39,AVL$5)),INDEX(기준일시_입력!$AJ$21:$AJ$39,AVL$5*2-1),IF(AND(AVB9&gt;=SMALL(기준일시_입력!$J$21:$J$39,AVL$5),AVB9&lt;SMALL(기준일시_입력!$N$21:$N$39,AVL$5)),SMALL(기준일시_입력!$N$21:$N$39,AVL$5)-AVB9,0)),0)</f>
        <v>0</v>
      </c>
      <c r="AVM9" s="128">
        <f>IFERROR(IF(AND(AVB9&lt;SMALL(기준일시_입력!$J$21:$J$39,AVM$5),AVC9&gt;SMALL(기준일시_입력!$N$21:$N$39,AVM$5)),INDEX(기준일시_입력!$AJ$21:$AJ$39,AVM$5*2-1),IF(AND(AVB9&gt;=SMALL(기준일시_입력!$J$21:$J$39,AVM$5),AVB9&lt;SMALL(기준일시_입력!$N$21:$N$39,AVM$5)),SMALL(기준일시_입력!$N$21:$N$39,AVM$5)-AVB9,0)),0)</f>
        <v>0</v>
      </c>
      <c r="AVN9" s="125"/>
      <c r="AVO9" s="180" t="str">
        <f t="shared" si="364"/>
        <v>4일</v>
      </c>
      <c r="AVP9" s="180"/>
      <c r="AVQ9" s="124" t="str">
        <f t="shared" si="365"/>
        <v>목</v>
      </c>
      <c r="AVR9" s="133" t="str">
        <f t="shared" si="366"/>
        <v/>
      </c>
      <c r="AVS9" s="184"/>
      <c r="AVT9" s="184"/>
      <c r="AVU9" s="184"/>
      <c r="AVV9" s="184"/>
      <c r="AVW9" s="184"/>
      <c r="AVX9" s="184"/>
      <c r="AVY9" s="176"/>
      <c r="AVZ9" s="177"/>
      <c r="AWA9" s="129" t="str">
        <f>IF($B9="","",IF(AND(AVQ$3&lt;&gt;"",$B9-기준일시_입력!$AO$7&lt;=0,AVS9="",AVV9="",AVY9=""),"X",IF(AVY9="연차","☆",IF(AVY9="월차","★",IF(AVY9="병가","♨",IF(AVY9="출장","◎",IF(AVY9="교육","■",IF(AND(AVY9="",AVS9&lt;=기준일시_입력!$J$15,AVV9&gt;=기준일시_입력!$N$15),"○",IF(AND(AVY9="",AVS9&lt;&gt;"",AVS9&gt;기준일시_입력!$J$15),"▼",IF(AND(AVY9="",AVV9&lt;&gt;"",AVV9&lt;기준일시_입력!$N$15),"△",""))))))))))</f>
        <v/>
      </c>
      <c r="AWB9" s="128">
        <f>IFERROR(IF(OR(AVS9="",AVV9=""),0,IF(AND(AWD9&lt;기준일시_입력!$J$17,AWE9&gt;기준일시_입력!$N$17),기준일시_입력!$N$17-기준일시_입력!$J$17,IF(AND(AWD9&gt;=기준일시_입력!$J$17,AWE9&gt;기준일시_입력!$N$17),기준일시_입력!$N$17-AWD9,IF(AWE9&lt;기준일시_입력!$J$17,0,IF(AND(AWD9&lt;기준일시_입력!$J$17,AWE9&lt;=기준일시_입력!$N$17),AWE9-기준일시_입력!$J$17,IF(AND(AWD9&gt;=기준일시_입력!$J$17,AWE9&lt;=기준일시_입력!$N$17),AWE9-AWD9,0)))))),0)</f>
        <v>0</v>
      </c>
      <c r="AWC9" s="128">
        <f t="shared" si="367"/>
        <v>0</v>
      </c>
      <c r="AWD9" s="128">
        <f>IF(OR(AVS9="",AVV9=""),0,IF(AVS9&lt;기준일시_입력!$J$15,기준일시_입력!$J$15,AVS9))</f>
        <v>0</v>
      </c>
      <c r="AWE9" s="128">
        <f t="shared" si="368"/>
        <v>0</v>
      </c>
      <c r="AWF9" s="128">
        <f>IFERROR(IF(AND(AWD9&lt;SMALL(기준일시_입력!$J$21:$J$39,AWF$5),AWE9&gt;SMALL(기준일시_입력!$N$21:$N$39,AWF$5)),INDEX(기준일시_입력!$AJ$21:$AJ$39,AWF$5*2-1),IF(AND(AWD9&gt;=SMALL(기준일시_입력!$J$21:$J$39,AWF$5),AWD9&lt;SMALL(기준일시_입력!$N$21:$N$39,AWF$5)),SMALL(기준일시_입력!$N$21:$N$39,AWF$5)-AWD9,0)),0)</f>
        <v>0</v>
      </c>
      <c r="AWG9" s="128">
        <f>IFERROR(IF(AND(AWD9&lt;SMALL(기준일시_입력!$J$21:$J$39,AWG$5),AWE9&gt;SMALL(기준일시_입력!$N$21:$N$39,AWG$5)),INDEX(기준일시_입력!$AJ$21:$AJ$39,AWG$5*2-1),IF(AND(AWD9&gt;=SMALL(기준일시_입력!$J$21:$J$39,AWG$5),AWD9&lt;SMALL(기준일시_입력!$N$21:$N$39,AWG$5)),SMALL(기준일시_입력!$N$21:$N$39,AWG$5)-AWD9,0)),0)</f>
        <v>0</v>
      </c>
      <c r="AWH9" s="128">
        <f>IFERROR(IF(AND(AWD9&lt;SMALL(기준일시_입력!$J$21:$J$39,AWH$5),AWE9&gt;SMALL(기준일시_입력!$N$21:$N$39,AWH$5)),INDEX(기준일시_입력!$AJ$21:$AJ$39,AWH$5*2-1),IF(AND(AWD9&gt;=SMALL(기준일시_입력!$J$21:$J$39,AWH$5),AWD9&lt;SMALL(기준일시_입력!$N$21:$N$39,AWH$5)),SMALL(기준일시_입력!$N$21:$N$39,AWH$5)-AWD9,0)),0)</f>
        <v>0</v>
      </c>
      <c r="AWI9" s="128">
        <f>IFERROR(IF(AND(AWD9&lt;SMALL(기준일시_입력!$J$21:$J$39,AWI$5),AWE9&gt;SMALL(기준일시_입력!$N$21:$N$39,AWI$5)),INDEX(기준일시_입력!$AJ$21:$AJ$39,AWI$5*2-1),IF(AND(AWD9&gt;=SMALL(기준일시_입력!$J$21:$J$39,AWI$5),AWD9&lt;SMALL(기준일시_입력!$N$21:$N$39,AWI$5)),SMALL(기준일시_입력!$N$21:$N$39,AWI$5)-AWD9,0)),0)</f>
        <v>0</v>
      </c>
      <c r="AWJ9" s="128">
        <f>IFERROR(IF(AND(AWD9&lt;SMALL(기준일시_입력!$J$21:$J$39,AWJ$5),AWE9&gt;SMALL(기준일시_입력!$N$21:$N$39,AWJ$5)),INDEX(기준일시_입력!$AJ$21:$AJ$39,AWJ$5*2-1),IF(AND(AWD9&gt;=SMALL(기준일시_입력!$J$21:$J$39,AWJ$5),AWD9&lt;SMALL(기준일시_입력!$N$21:$N$39,AWJ$5)),SMALL(기준일시_입력!$N$21:$N$39,AWJ$5)-AWD9,0)),0)</f>
        <v>0</v>
      </c>
      <c r="AWK9" s="128">
        <f>IFERROR(IF(AND(AWD9&lt;SMALL(기준일시_입력!$J$21:$J$39,AWK$5),AWE9&gt;SMALL(기준일시_입력!$N$21:$N$39,AWK$5)),INDEX(기준일시_입력!$AJ$21:$AJ$39,AWK$5*2-1),IF(AND(AWD9&gt;=SMALL(기준일시_입력!$J$21:$J$39,AWK$5),AWD9&lt;SMALL(기준일시_입력!$N$21:$N$39,AWK$5)),SMALL(기준일시_입력!$N$21:$N$39,AWK$5)-AWD9,0)),0)</f>
        <v>0</v>
      </c>
      <c r="AWL9" s="128">
        <f>IFERROR(IF(AND(AWD9&lt;SMALL(기준일시_입력!$J$21:$J$39,AWL$5),AWE9&gt;SMALL(기준일시_입력!$N$21:$N$39,AWL$5)),INDEX(기준일시_입력!$AJ$21:$AJ$39,AWL$5*2-1),IF(AND(AWD9&gt;=SMALL(기준일시_입력!$J$21:$J$39,AWL$5),AWD9&lt;SMALL(기준일시_입력!$N$21:$N$39,AWL$5)),SMALL(기준일시_입력!$N$21:$N$39,AWL$5)-AWD9,0)),0)</f>
        <v>0</v>
      </c>
      <c r="AWM9" s="128">
        <f>IFERROR(IF(AND(AWD9&lt;SMALL(기준일시_입력!$J$21:$J$39,AWM$5),AWE9&gt;SMALL(기준일시_입력!$N$21:$N$39,AWM$5)),INDEX(기준일시_입력!$AJ$21:$AJ$39,AWM$5*2-1),IF(AND(AWD9&gt;=SMALL(기준일시_입력!$J$21:$J$39,AWM$5),AWD9&lt;SMALL(기준일시_입력!$N$21:$N$39,AWM$5)),SMALL(기준일시_입력!$N$21:$N$39,AWM$5)-AWD9,0)),0)</f>
        <v>0</v>
      </c>
      <c r="AWN9" s="128">
        <f>IFERROR(IF(AND(AWD9&lt;SMALL(기준일시_입력!$J$21:$J$39,AWN$5),AWE9&gt;SMALL(기준일시_입력!$N$21:$N$39,AWN$5)),INDEX(기준일시_입력!$AJ$21:$AJ$39,AWN$5*2-1),IF(AND(AWD9&gt;=SMALL(기준일시_입력!$J$21:$J$39,AWN$5),AWD9&lt;SMALL(기준일시_입력!$N$21:$N$39,AWN$5)),SMALL(기준일시_입력!$N$21:$N$39,AWN$5)-AWD9,0)),0)</f>
        <v>0</v>
      </c>
      <c r="AWO9" s="128">
        <f>IFERROR(IF(AND(AWD9&lt;SMALL(기준일시_입력!$J$21:$J$39,AWO$5),AWE9&gt;SMALL(기준일시_입력!$N$21:$N$39,AWO$5)),INDEX(기준일시_입력!$AJ$21:$AJ$39,AWO$5*2-1),IF(AND(AWD9&gt;=SMALL(기준일시_입력!$J$21:$J$39,AWO$5),AWD9&lt;SMALL(기준일시_입력!$N$21:$N$39,AWO$5)),SMALL(기준일시_입력!$N$21:$N$39,AWO$5)-AWD9,0)),0)</f>
        <v>0</v>
      </c>
      <c r="AWP9" s="125"/>
      <c r="AWQ9" s="180" t="str">
        <f t="shared" si="369"/>
        <v>4일</v>
      </c>
      <c r="AWR9" s="180"/>
      <c r="AWS9" s="124" t="str">
        <f t="shared" si="370"/>
        <v>목</v>
      </c>
      <c r="AWT9" s="133" t="str">
        <f t="shared" si="366"/>
        <v/>
      </c>
      <c r="AWU9" s="184"/>
      <c r="AWV9" s="184"/>
      <c r="AWW9" s="184"/>
      <c r="AWX9" s="184"/>
      <c r="AWY9" s="184"/>
      <c r="AWZ9" s="184"/>
      <c r="AXA9" s="176"/>
      <c r="AXB9" s="177"/>
      <c r="AXC9" s="129" t="str">
        <f>IF($B9="","",IF(AND(AWS$3&lt;&gt;"",$B9-기준일시_입력!$AO$7&lt;=0,AWU9="",AWX9="",AXA9=""),"X",IF(AXA9="연차","☆",IF(AXA9="월차","★",IF(AXA9="병가","♨",IF(AXA9="출장","◎",IF(AXA9="교육","■",IF(AND(AXA9="",AWU9&lt;=기준일시_입력!$J$15,AWX9&gt;=기준일시_입력!$N$15),"○",IF(AND(AXA9="",AWU9&lt;&gt;"",AWU9&gt;기준일시_입력!$J$15),"▼",IF(AND(AXA9="",AWX9&lt;&gt;"",AWX9&lt;기준일시_입력!$N$15),"△",""))))))))))</f>
        <v/>
      </c>
      <c r="AXD9" s="128">
        <f>IFERROR(IF(OR(AWU9="",AWX9=""),0,IF(AND(AXF9&lt;기준일시_입력!$J$17,AXG9&gt;기준일시_입력!$N$17),기준일시_입력!$N$17-기준일시_입력!$J$17,IF(AND(AXF9&gt;=기준일시_입력!$J$17,AXG9&gt;기준일시_입력!$N$17),기준일시_입력!$N$17-AXF9,IF(AXG9&lt;기준일시_입력!$J$17,0,IF(AND(AXF9&lt;기준일시_입력!$J$17,AXG9&lt;=기준일시_입력!$N$17),AXG9-기준일시_입력!$J$17,IF(AND(AXF9&gt;=기준일시_입력!$J$17,AXG9&lt;=기준일시_입력!$N$17),AXG9-AXF9,0)))))),0)</f>
        <v>0</v>
      </c>
      <c r="AXE9" s="128">
        <f t="shared" si="372"/>
        <v>0</v>
      </c>
      <c r="AXF9" s="128">
        <f>IF(OR(AWU9="",AWX9=""),0,IF(AWU9&lt;기준일시_입력!$J$15,기준일시_입력!$J$15,AWU9))</f>
        <v>0</v>
      </c>
      <c r="AXG9" s="128">
        <f t="shared" si="373"/>
        <v>0</v>
      </c>
      <c r="AXH9" s="128">
        <f>IFERROR(IF(AND(AXF9&lt;SMALL(기준일시_입력!$J$21:$J$39,AXH$5),AXG9&gt;SMALL(기준일시_입력!$N$21:$N$39,AXH$5)),INDEX(기준일시_입력!$AJ$21:$AJ$39,AXH$5*2-1),IF(AND(AXF9&gt;=SMALL(기준일시_입력!$J$21:$J$39,AXH$5),AXF9&lt;SMALL(기준일시_입력!$N$21:$N$39,AXH$5)),SMALL(기준일시_입력!$N$21:$N$39,AXH$5)-AXF9,0)),0)</f>
        <v>0</v>
      </c>
      <c r="AXI9" s="128">
        <f>IFERROR(IF(AND(AXF9&lt;SMALL(기준일시_입력!$J$21:$J$39,AXI$5),AXG9&gt;SMALL(기준일시_입력!$N$21:$N$39,AXI$5)),INDEX(기준일시_입력!$AJ$21:$AJ$39,AXI$5*2-1),IF(AND(AXF9&gt;=SMALL(기준일시_입력!$J$21:$J$39,AXI$5),AXF9&lt;SMALL(기준일시_입력!$N$21:$N$39,AXI$5)),SMALL(기준일시_입력!$N$21:$N$39,AXI$5)-AXF9,0)),0)</f>
        <v>0</v>
      </c>
      <c r="AXJ9" s="128">
        <f>IFERROR(IF(AND(AXF9&lt;SMALL(기준일시_입력!$J$21:$J$39,AXJ$5),AXG9&gt;SMALL(기준일시_입력!$N$21:$N$39,AXJ$5)),INDEX(기준일시_입력!$AJ$21:$AJ$39,AXJ$5*2-1),IF(AND(AXF9&gt;=SMALL(기준일시_입력!$J$21:$J$39,AXJ$5),AXF9&lt;SMALL(기준일시_입력!$N$21:$N$39,AXJ$5)),SMALL(기준일시_입력!$N$21:$N$39,AXJ$5)-AXF9,0)),0)</f>
        <v>0</v>
      </c>
      <c r="AXK9" s="128">
        <f>IFERROR(IF(AND(AXF9&lt;SMALL(기준일시_입력!$J$21:$J$39,AXK$5),AXG9&gt;SMALL(기준일시_입력!$N$21:$N$39,AXK$5)),INDEX(기준일시_입력!$AJ$21:$AJ$39,AXK$5*2-1),IF(AND(AXF9&gt;=SMALL(기준일시_입력!$J$21:$J$39,AXK$5),AXF9&lt;SMALL(기준일시_입력!$N$21:$N$39,AXK$5)),SMALL(기준일시_입력!$N$21:$N$39,AXK$5)-AXF9,0)),0)</f>
        <v>0</v>
      </c>
      <c r="AXL9" s="128">
        <f>IFERROR(IF(AND(AXF9&lt;SMALL(기준일시_입력!$J$21:$J$39,AXL$5),AXG9&gt;SMALL(기준일시_입력!$N$21:$N$39,AXL$5)),INDEX(기준일시_입력!$AJ$21:$AJ$39,AXL$5*2-1),IF(AND(AXF9&gt;=SMALL(기준일시_입력!$J$21:$J$39,AXL$5),AXF9&lt;SMALL(기준일시_입력!$N$21:$N$39,AXL$5)),SMALL(기준일시_입력!$N$21:$N$39,AXL$5)-AXF9,0)),0)</f>
        <v>0</v>
      </c>
      <c r="AXM9" s="128">
        <f>IFERROR(IF(AND(AXF9&lt;SMALL(기준일시_입력!$J$21:$J$39,AXM$5),AXG9&gt;SMALL(기준일시_입력!$N$21:$N$39,AXM$5)),INDEX(기준일시_입력!$AJ$21:$AJ$39,AXM$5*2-1),IF(AND(AXF9&gt;=SMALL(기준일시_입력!$J$21:$J$39,AXM$5),AXF9&lt;SMALL(기준일시_입력!$N$21:$N$39,AXM$5)),SMALL(기준일시_입력!$N$21:$N$39,AXM$5)-AXF9,0)),0)</f>
        <v>0</v>
      </c>
      <c r="AXN9" s="128">
        <f>IFERROR(IF(AND(AXF9&lt;SMALL(기준일시_입력!$J$21:$J$39,AXN$5),AXG9&gt;SMALL(기준일시_입력!$N$21:$N$39,AXN$5)),INDEX(기준일시_입력!$AJ$21:$AJ$39,AXN$5*2-1),IF(AND(AXF9&gt;=SMALL(기준일시_입력!$J$21:$J$39,AXN$5),AXF9&lt;SMALL(기준일시_입력!$N$21:$N$39,AXN$5)),SMALL(기준일시_입력!$N$21:$N$39,AXN$5)-AXF9,0)),0)</f>
        <v>0</v>
      </c>
      <c r="AXO9" s="128">
        <f>IFERROR(IF(AND(AXF9&lt;SMALL(기준일시_입력!$J$21:$J$39,AXO$5),AXG9&gt;SMALL(기준일시_입력!$N$21:$N$39,AXO$5)),INDEX(기준일시_입력!$AJ$21:$AJ$39,AXO$5*2-1),IF(AND(AXF9&gt;=SMALL(기준일시_입력!$J$21:$J$39,AXO$5),AXF9&lt;SMALL(기준일시_입력!$N$21:$N$39,AXO$5)),SMALL(기준일시_입력!$N$21:$N$39,AXO$5)-AXF9,0)),0)</f>
        <v>0</v>
      </c>
      <c r="AXP9" s="128">
        <f>IFERROR(IF(AND(AXF9&lt;SMALL(기준일시_입력!$J$21:$J$39,AXP$5),AXG9&gt;SMALL(기준일시_입력!$N$21:$N$39,AXP$5)),INDEX(기준일시_입력!$AJ$21:$AJ$39,AXP$5*2-1),IF(AND(AXF9&gt;=SMALL(기준일시_입력!$J$21:$J$39,AXP$5),AXF9&lt;SMALL(기준일시_입력!$N$21:$N$39,AXP$5)),SMALL(기준일시_입력!$N$21:$N$39,AXP$5)-AXF9,0)),0)</f>
        <v>0</v>
      </c>
      <c r="AXQ9" s="128">
        <f>IFERROR(IF(AND(AXF9&lt;SMALL(기준일시_입력!$J$21:$J$39,AXQ$5),AXG9&gt;SMALL(기준일시_입력!$N$21:$N$39,AXQ$5)),INDEX(기준일시_입력!$AJ$21:$AJ$39,AXQ$5*2-1),IF(AND(AXF9&gt;=SMALL(기준일시_입력!$J$21:$J$39,AXQ$5),AXF9&lt;SMALL(기준일시_입력!$N$21:$N$39,AXQ$5)),SMALL(기준일시_입력!$N$21:$N$39,AXQ$5)-AXF9,0)),0)</f>
        <v>0</v>
      </c>
      <c r="AXR9" s="125"/>
      <c r="AXS9" s="180" t="str">
        <f t="shared" si="374"/>
        <v>4일</v>
      </c>
      <c r="AXT9" s="180"/>
      <c r="AXU9" s="124" t="str">
        <f t="shared" si="375"/>
        <v>목</v>
      </c>
      <c r="AXV9" s="133" t="str">
        <f t="shared" si="366"/>
        <v/>
      </c>
      <c r="AXW9" s="184"/>
      <c r="AXX9" s="184"/>
      <c r="AXY9" s="184"/>
      <c r="AXZ9" s="184"/>
      <c r="AYA9" s="184"/>
      <c r="AYB9" s="184"/>
      <c r="AYC9" s="176"/>
      <c r="AYD9" s="177"/>
      <c r="AYE9" s="129" t="str">
        <f>IF($B9="","",IF(AND(AXU$3&lt;&gt;"",$B9-기준일시_입력!$AO$7&lt;=0,AXW9="",AXZ9="",AYC9=""),"X",IF(AYC9="연차","☆",IF(AYC9="월차","★",IF(AYC9="병가","♨",IF(AYC9="출장","◎",IF(AYC9="교육","■",IF(AND(AYC9="",AXW9&lt;=기준일시_입력!$J$15,AXZ9&gt;=기준일시_입력!$N$15),"○",IF(AND(AYC9="",AXW9&lt;&gt;"",AXW9&gt;기준일시_입력!$J$15),"▼",IF(AND(AYC9="",AXZ9&lt;&gt;"",AXZ9&lt;기준일시_입력!$N$15),"△",""))))))))))</f>
        <v/>
      </c>
      <c r="AYF9" s="128">
        <f>IFERROR(IF(OR(AXW9="",AXZ9=""),0,IF(AND(AYH9&lt;기준일시_입력!$J$17,AYI9&gt;기준일시_입력!$N$17),기준일시_입력!$N$17-기준일시_입력!$J$17,IF(AND(AYH9&gt;=기준일시_입력!$J$17,AYI9&gt;기준일시_입력!$N$17),기준일시_입력!$N$17-AYH9,IF(AYI9&lt;기준일시_입력!$J$17,0,IF(AND(AYH9&lt;기준일시_입력!$J$17,AYI9&lt;=기준일시_입력!$N$17),AYI9-기준일시_입력!$J$17,IF(AND(AYH9&gt;=기준일시_입력!$J$17,AYI9&lt;=기준일시_입력!$N$17),AYI9-AYH9,0)))))),0)</f>
        <v>0</v>
      </c>
      <c r="AYG9" s="128">
        <f t="shared" si="377"/>
        <v>0</v>
      </c>
      <c r="AYH9" s="128">
        <f>IF(OR(AXW9="",AXZ9=""),0,IF(AXW9&lt;기준일시_입력!$J$15,기준일시_입력!$J$15,AXW9))</f>
        <v>0</v>
      </c>
      <c r="AYI9" s="128">
        <f t="shared" si="378"/>
        <v>0</v>
      </c>
      <c r="AYJ9" s="128">
        <f>IFERROR(IF(AND(AYH9&lt;SMALL(기준일시_입력!$J$21:$J$39,AYJ$5),AYI9&gt;SMALL(기준일시_입력!$N$21:$N$39,AYJ$5)),INDEX(기준일시_입력!$AJ$21:$AJ$39,AYJ$5*2-1),IF(AND(AYH9&gt;=SMALL(기준일시_입력!$J$21:$J$39,AYJ$5),AYH9&lt;SMALL(기준일시_입력!$N$21:$N$39,AYJ$5)),SMALL(기준일시_입력!$N$21:$N$39,AYJ$5)-AYH9,0)),0)</f>
        <v>0</v>
      </c>
      <c r="AYK9" s="128">
        <f>IFERROR(IF(AND(AYH9&lt;SMALL(기준일시_입력!$J$21:$J$39,AYK$5),AYI9&gt;SMALL(기준일시_입력!$N$21:$N$39,AYK$5)),INDEX(기준일시_입력!$AJ$21:$AJ$39,AYK$5*2-1),IF(AND(AYH9&gt;=SMALL(기준일시_입력!$J$21:$J$39,AYK$5),AYH9&lt;SMALL(기준일시_입력!$N$21:$N$39,AYK$5)),SMALL(기준일시_입력!$N$21:$N$39,AYK$5)-AYH9,0)),0)</f>
        <v>0</v>
      </c>
      <c r="AYL9" s="128">
        <f>IFERROR(IF(AND(AYH9&lt;SMALL(기준일시_입력!$J$21:$J$39,AYL$5),AYI9&gt;SMALL(기준일시_입력!$N$21:$N$39,AYL$5)),INDEX(기준일시_입력!$AJ$21:$AJ$39,AYL$5*2-1),IF(AND(AYH9&gt;=SMALL(기준일시_입력!$J$21:$J$39,AYL$5),AYH9&lt;SMALL(기준일시_입력!$N$21:$N$39,AYL$5)),SMALL(기준일시_입력!$N$21:$N$39,AYL$5)-AYH9,0)),0)</f>
        <v>0</v>
      </c>
      <c r="AYM9" s="128">
        <f>IFERROR(IF(AND(AYH9&lt;SMALL(기준일시_입력!$J$21:$J$39,AYM$5),AYI9&gt;SMALL(기준일시_입력!$N$21:$N$39,AYM$5)),INDEX(기준일시_입력!$AJ$21:$AJ$39,AYM$5*2-1),IF(AND(AYH9&gt;=SMALL(기준일시_입력!$J$21:$J$39,AYM$5),AYH9&lt;SMALL(기준일시_입력!$N$21:$N$39,AYM$5)),SMALL(기준일시_입력!$N$21:$N$39,AYM$5)-AYH9,0)),0)</f>
        <v>0</v>
      </c>
      <c r="AYN9" s="128">
        <f>IFERROR(IF(AND(AYH9&lt;SMALL(기준일시_입력!$J$21:$J$39,AYN$5),AYI9&gt;SMALL(기준일시_입력!$N$21:$N$39,AYN$5)),INDEX(기준일시_입력!$AJ$21:$AJ$39,AYN$5*2-1),IF(AND(AYH9&gt;=SMALL(기준일시_입력!$J$21:$J$39,AYN$5),AYH9&lt;SMALL(기준일시_입력!$N$21:$N$39,AYN$5)),SMALL(기준일시_입력!$N$21:$N$39,AYN$5)-AYH9,0)),0)</f>
        <v>0</v>
      </c>
      <c r="AYO9" s="128">
        <f>IFERROR(IF(AND(AYH9&lt;SMALL(기준일시_입력!$J$21:$J$39,AYO$5),AYI9&gt;SMALL(기준일시_입력!$N$21:$N$39,AYO$5)),INDEX(기준일시_입력!$AJ$21:$AJ$39,AYO$5*2-1),IF(AND(AYH9&gt;=SMALL(기준일시_입력!$J$21:$J$39,AYO$5),AYH9&lt;SMALL(기준일시_입력!$N$21:$N$39,AYO$5)),SMALL(기준일시_입력!$N$21:$N$39,AYO$5)-AYH9,0)),0)</f>
        <v>0</v>
      </c>
      <c r="AYP9" s="128">
        <f>IFERROR(IF(AND(AYH9&lt;SMALL(기준일시_입력!$J$21:$J$39,AYP$5),AYI9&gt;SMALL(기준일시_입력!$N$21:$N$39,AYP$5)),INDEX(기준일시_입력!$AJ$21:$AJ$39,AYP$5*2-1),IF(AND(AYH9&gt;=SMALL(기준일시_입력!$J$21:$J$39,AYP$5),AYH9&lt;SMALL(기준일시_입력!$N$21:$N$39,AYP$5)),SMALL(기준일시_입력!$N$21:$N$39,AYP$5)-AYH9,0)),0)</f>
        <v>0</v>
      </c>
      <c r="AYQ9" s="128">
        <f>IFERROR(IF(AND(AYH9&lt;SMALL(기준일시_입력!$J$21:$J$39,AYQ$5),AYI9&gt;SMALL(기준일시_입력!$N$21:$N$39,AYQ$5)),INDEX(기준일시_입력!$AJ$21:$AJ$39,AYQ$5*2-1),IF(AND(AYH9&gt;=SMALL(기준일시_입력!$J$21:$J$39,AYQ$5),AYH9&lt;SMALL(기준일시_입력!$N$21:$N$39,AYQ$5)),SMALL(기준일시_입력!$N$21:$N$39,AYQ$5)-AYH9,0)),0)</f>
        <v>0</v>
      </c>
      <c r="AYR9" s="128">
        <f>IFERROR(IF(AND(AYH9&lt;SMALL(기준일시_입력!$J$21:$J$39,AYR$5),AYI9&gt;SMALL(기준일시_입력!$N$21:$N$39,AYR$5)),INDEX(기준일시_입력!$AJ$21:$AJ$39,AYR$5*2-1),IF(AND(AYH9&gt;=SMALL(기준일시_입력!$J$21:$J$39,AYR$5),AYH9&lt;SMALL(기준일시_입력!$N$21:$N$39,AYR$5)),SMALL(기준일시_입력!$N$21:$N$39,AYR$5)-AYH9,0)),0)</f>
        <v>0</v>
      </c>
      <c r="AYS9" s="128">
        <f>IFERROR(IF(AND(AYH9&lt;SMALL(기준일시_입력!$J$21:$J$39,AYS$5),AYI9&gt;SMALL(기준일시_입력!$N$21:$N$39,AYS$5)),INDEX(기준일시_입력!$AJ$21:$AJ$39,AYS$5*2-1),IF(AND(AYH9&gt;=SMALL(기준일시_입력!$J$21:$J$39,AYS$5),AYH9&lt;SMALL(기준일시_입력!$N$21:$N$39,AYS$5)),SMALL(기준일시_입력!$N$21:$N$39,AYS$5)-AYH9,0)),0)</f>
        <v>0</v>
      </c>
      <c r="AYT9" s="125"/>
      <c r="AYU9" s="180" t="str">
        <f t="shared" si="379"/>
        <v>4일</v>
      </c>
      <c r="AYV9" s="180"/>
      <c r="AYW9" s="124" t="str">
        <f t="shared" si="380"/>
        <v>목</v>
      </c>
      <c r="AYX9" s="133" t="str">
        <f t="shared" si="381"/>
        <v/>
      </c>
      <c r="AYY9" s="184"/>
      <c r="AYZ9" s="184"/>
      <c r="AZA9" s="184"/>
      <c r="AZB9" s="184"/>
      <c r="AZC9" s="184"/>
      <c r="AZD9" s="184"/>
      <c r="AZE9" s="176"/>
      <c r="AZF9" s="177"/>
      <c r="AZG9" s="129" t="str">
        <f>IF($B9="","",IF(AND(AYW$3&lt;&gt;"",$B9-기준일시_입력!$AO$7&lt;=0,AYY9="",AZB9="",AZE9=""),"X",IF(AZE9="연차","☆",IF(AZE9="월차","★",IF(AZE9="병가","♨",IF(AZE9="출장","◎",IF(AZE9="교육","■",IF(AND(AZE9="",AYY9&lt;=기준일시_입력!$J$15,AZB9&gt;=기준일시_입력!$N$15),"○",IF(AND(AZE9="",AYY9&lt;&gt;"",AYY9&gt;기준일시_입력!$J$15),"▼",IF(AND(AZE9="",AZB9&lt;&gt;"",AZB9&lt;기준일시_입력!$N$15),"△",""))))))))))</f>
        <v/>
      </c>
      <c r="AZH9" s="128">
        <f>IFERROR(IF(OR(AYY9="",AZB9=""),0,IF(AND(AZJ9&lt;기준일시_입력!$J$17,AZK9&gt;기준일시_입력!$N$17),기준일시_입력!$N$17-기준일시_입력!$J$17,IF(AND(AZJ9&gt;=기준일시_입력!$J$17,AZK9&gt;기준일시_입력!$N$17),기준일시_입력!$N$17-AZJ9,IF(AZK9&lt;기준일시_입력!$J$17,0,IF(AND(AZJ9&lt;기준일시_입력!$J$17,AZK9&lt;=기준일시_입력!$N$17),AZK9-기준일시_입력!$J$17,IF(AND(AZJ9&gt;=기준일시_입력!$J$17,AZK9&lt;=기준일시_입력!$N$17),AZK9-AZJ9,0)))))),0)</f>
        <v>0</v>
      </c>
      <c r="AZI9" s="128">
        <f t="shared" si="382"/>
        <v>0</v>
      </c>
      <c r="AZJ9" s="128">
        <f>IF(OR(AYY9="",AZB9=""),0,IF(AYY9&lt;기준일시_입력!$J$15,기준일시_입력!$J$15,AYY9))</f>
        <v>0</v>
      </c>
      <c r="AZK9" s="128">
        <f t="shared" si="383"/>
        <v>0</v>
      </c>
      <c r="AZL9" s="128">
        <f>IFERROR(IF(AND(AZJ9&lt;SMALL(기준일시_입력!$J$21:$J$39,AZL$5),AZK9&gt;SMALL(기준일시_입력!$N$21:$N$39,AZL$5)),INDEX(기준일시_입력!$AJ$21:$AJ$39,AZL$5*2-1),IF(AND(AZJ9&gt;=SMALL(기준일시_입력!$J$21:$J$39,AZL$5),AZJ9&lt;SMALL(기준일시_입력!$N$21:$N$39,AZL$5)),SMALL(기준일시_입력!$N$21:$N$39,AZL$5)-AZJ9,0)),0)</f>
        <v>0</v>
      </c>
      <c r="AZM9" s="128">
        <f>IFERROR(IF(AND(AZJ9&lt;SMALL(기준일시_입력!$J$21:$J$39,AZM$5),AZK9&gt;SMALL(기준일시_입력!$N$21:$N$39,AZM$5)),INDEX(기준일시_입력!$AJ$21:$AJ$39,AZM$5*2-1),IF(AND(AZJ9&gt;=SMALL(기준일시_입력!$J$21:$J$39,AZM$5),AZJ9&lt;SMALL(기준일시_입력!$N$21:$N$39,AZM$5)),SMALL(기준일시_입력!$N$21:$N$39,AZM$5)-AZJ9,0)),0)</f>
        <v>0</v>
      </c>
      <c r="AZN9" s="128">
        <f>IFERROR(IF(AND(AZJ9&lt;SMALL(기준일시_입력!$J$21:$J$39,AZN$5),AZK9&gt;SMALL(기준일시_입력!$N$21:$N$39,AZN$5)),INDEX(기준일시_입력!$AJ$21:$AJ$39,AZN$5*2-1),IF(AND(AZJ9&gt;=SMALL(기준일시_입력!$J$21:$J$39,AZN$5),AZJ9&lt;SMALL(기준일시_입력!$N$21:$N$39,AZN$5)),SMALL(기준일시_입력!$N$21:$N$39,AZN$5)-AZJ9,0)),0)</f>
        <v>0</v>
      </c>
      <c r="AZO9" s="128">
        <f>IFERROR(IF(AND(AZJ9&lt;SMALL(기준일시_입력!$J$21:$J$39,AZO$5),AZK9&gt;SMALL(기준일시_입력!$N$21:$N$39,AZO$5)),INDEX(기준일시_입력!$AJ$21:$AJ$39,AZO$5*2-1),IF(AND(AZJ9&gt;=SMALL(기준일시_입력!$J$21:$J$39,AZO$5),AZJ9&lt;SMALL(기준일시_입력!$N$21:$N$39,AZO$5)),SMALL(기준일시_입력!$N$21:$N$39,AZO$5)-AZJ9,0)),0)</f>
        <v>0</v>
      </c>
      <c r="AZP9" s="128">
        <f>IFERROR(IF(AND(AZJ9&lt;SMALL(기준일시_입력!$J$21:$J$39,AZP$5),AZK9&gt;SMALL(기준일시_입력!$N$21:$N$39,AZP$5)),INDEX(기준일시_입력!$AJ$21:$AJ$39,AZP$5*2-1),IF(AND(AZJ9&gt;=SMALL(기준일시_입력!$J$21:$J$39,AZP$5),AZJ9&lt;SMALL(기준일시_입력!$N$21:$N$39,AZP$5)),SMALL(기준일시_입력!$N$21:$N$39,AZP$5)-AZJ9,0)),0)</f>
        <v>0</v>
      </c>
      <c r="AZQ9" s="128">
        <f>IFERROR(IF(AND(AZJ9&lt;SMALL(기준일시_입력!$J$21:$J$39,AZQ$5),AZK9&gt;SMALL(기준일시_입력!$N$21:$N$39,AZQ$5)),INDEX(기준일시_입력!$AJ$21:$AJ$39,AZQ$5*2-1),IF(AND(AZJ9&gt;=SMALL(기준일시_입력!$J$21:$J$39,AZQ$5),AZJ9&lt;SMALL(기준일시_입력!$N$21:$N$39,AZQ$5)),SMALL(기준일시_입력!$N$21:$N$39,AZQ$5)-AZJ9,0)),0)</f>
        <v>0</v>
      </c>
      <c r="AZR9" s="128">
        <f>IFERROR(IF(AND(AZJ9&lt;SMALL(기준일시_입력!$J$21:$J$39,AZR$5),AZK9&gt;SMALL(기준일시_입력!$N$21:$N$39,AZR$5)),INDEX(기준일시_입력!$AJ$21:$AJ$39,AZR$5*2-1),IF(AND(AZJ9&gt;=SMALL(기준일시_입력!$J$21:$J$39,AZR$5),AZJ9&lt;SMALL(기준일시_입력!$N$21:$N$39,AZR$5)),SMALL(기준일시_입력!$N$21:$N$39,AZR$5)-AZJ9,0)),0)</f>
        <v>0</v>
      </c>
      <c r="AZS9" s="128">
        <f>IFERROR(IF(AND(AZJ9&lt;SMALL(기준일시_입력!$J$21:$J$39,AZS$5),AZK9&gt;SMALL(기준일시_입력!$N$21:$N$39,AZS$5)),INDEX(기준일시_입력!$AJ$21:$AJ$39,AZS$5*2-1),IF(AND(AZJ9&gt;=SMALL(기준일시_입력!$J$21:$J$39,AZS$5),AZJ9&lt;SMALL(기준일시_입력!$N$21:$N$39,AZS$5)),SMALL(기준일시_입력!$N$21:$N$39,AZS$5)-AZJ9,0)),0)</f>
        <v>0</v>
      </c>
      <c r="AZT9" s="128">
        <f>IFERROR(IF(AND(AZJ9&lt;SMALL(기준일시_입력!$J$21:$J$39,AZT$5),AZK9&gt;SMALL(기준일시_입력!$N$21:$N$39,AZT$5)),INDEX(기준일시_입력!$AJ$21:$AJ$39,AZT$5*2-1),IF(AND(AZJ9&gt;=SMALL(기준일시_입력!$J$21:$J$39,AZT$5),AZJ9&lt;SMALL(기준일시_입력!$N$21:$N$39,AZT$5)),SMALL(기준일시_입력!$N$21:$N$39,AZT$5)-AZJ9,0)),0)</f>
        <v>0</v>
      </c>
      <c r="AZU9" s="128">
        <f>IFERROR(IF(AND(AZJ9&lt;SMALL(기준일시_입력!$J$21:$J$39,AZU$5),AZK9&gt;SMALL(기준일시_입력!$N$21:$N$39,AZU$5)),INDEX(기준일시_입력!$AJ$21:$AJ$39,AZU$5*2-1),IF(AND(AZJ9&gt;=SMALL(기준일시_입력!$J$21:$J$39,AZU$5),AZJ9&lt;SMALL(기준일시_입력!$N$21:$N$39,AZU$5)),SMALL(기준일시_입력!$N$21:$N$39,AZU$5)-AZJ9,0)),0)</f>
        <v>0</v>
      </c>
      <c r="AZV9" s="125"/>
      <c r="AZW9" s="180" t="str">
        <f t="shared" si="384"/>
        <v>4일</v>
      </c>
      <c r="AZX9" s="180"/>
      <c r="AZY9" s="124" t="str">
        <f t="shared" si="385"/>
        <v>목</v>
      </c>
      <c r="AZZ9" s="133" t="str">
        <f t="shared" si="381"/>
        <v/>
      </c>
      <c r="BAA9" s="184"/>
      <c r="BAB9" s="184"/>
      <c r="BAC9" s="184"/>
      <c r="BAD9" s="184"/>
      <c r="BAE9" s="184"/>
      <c r="BAF9" s="184"/>
      <c r="BAG9" s="176"/>
      <c r="BAH9" s="177"/>
      <c r="BAI9" s="129" t="str">
        <f>IF($B9="","",IF(AND(AZY$3&lt;&gt;"",$B9-기준일시_입력!$AO$7&lt;=0,BAA9="",BAD9="",BAG9=""),"X",IF(BAG9="연차","☆",IF(BAG9="월차","★",IF(BAG9="병가","♨",IF(BAG9="출장","◎",IF(BAG9="교육","■",IF(AND(BAG9="",BAA9&lt;=기준일시_입력!$J$15,BAD9&gt;=기준일시_입력!$N$15),"○",IF(AND(BAG9="",BAA9&lt;&gt;"",BAA9&gt;기준일시_입력!$J$15),"▼",IF(AND(BAG9="",BAD9&lt;&gt;"",BAD9&lt;기준일시_입력!$N$15),"△",""))))))))))</f>
        <v/>
      </c>
      <c r="BAJ9" s="128">
        <f>IFERROR(IF(OR(BAA9="",BAD9=""),0,IF(AND(BAL9&lt;기준일시_입력!$J$17,BAM9&gt;기준일시_입력!$N$17),기준일시_입력!$N$17-기준일시_입력!$J$17,IF(AND(BAL9&gt;=기준일시_입력!$J$17,BAM9&gt;기준일시_입력!$N$17),기준일시_입력!$N$17-BAL9,IF(BAM9&lt;기준일시_입력!$J$17,0,IF(AND(BAL9&lt;기준일시_입력!$J$17,BAM9&lt;=기준일시_입력!$N$17),BAM9-기준일시_입력!$J$17,IF(AND(BAL9&gt;=기준일시_입력!$J$17,BAM9&lt;=기준일시_입력!$N$17),BAM9-BAL9,0)))))),0)</f>
        <v>0</v>
      </c>
      <c r="BAK9" s="128">
        <f t="shared" si="387"/>
        <v>0</v>
      </c>
      <c r="BAL9" s="128">
        <f>IF(OR(BAA9="",BAD9=""),0,IF(BAA9&lt;기준일시_입력!$J$15,기준일시_입력!$J$15,BAA9))</f>
        <v>0</v>
      </c>
      <c r="BAM9" s="128">
        <f t="shared" si="388"/>
        <v>0</v>
      </c>
      <c r="BAN9" s="128">
        <f>IFERROR(IF(AND(BAL9&lt;SMALL(기준일시_입력!$J$21:$J$39,BAN$5),BAM9&gt;SMALL(기준일시_입력!$N$21:$N$39,BAN$5)),INDEX(기준일시_입력!$AJ$21:$AJ$39,BAN$5*2-1),IF(AND(BAL9&gt;=SMALL(기준일시_입력!$J$21:$J$39,BAN$5),BAL9&lt;SMALL(기준일시_입력!$N$21:$N$39,BAN$5)),SMALL(기준일시_입력!$N$21:$N$39,BAN$5)-BAL9,0)),0)</f>
        <v>0</v>
      </c>
      <c r="BAO9" s="128">
        <f>IFERROR(IF(AND(BAL9&lt;SMALL(기준일시_입력!$J$21:$J$39,BAO$5),BAM9&gt;SMALL(기준일시_입력!$N$21:$N$39,BAO$5)),INDEX(기준일시_입력!$AJ$21:$AJ$39,BAO$5*2-1),IF(AND(BAL9&gt;=SMALL(기준일시_입력!$J$21:$J$39,BAO$5),BAL9&lt;SMALL(기준일시_입력!$N$21:$N$39,BAO$5)),SMALL(기준일시_입력!$N$21:$N$39,BAO$5)-BAL9,0)),0)</f>
        <v>0</v>
      </c>
      <c r="BAP9" s="128">
        <f>IFERROR(IF(AND(BAL9&lt;SMALL(기준일시_입력!$J$21:$J$39,BAP$5),BAM9&gt;SMALL(기준일시_입력!$N$21:$N$39,BAP$5)),INDEX(기준일시_입력!$AJ$21:$AJ$39,BAP$5*2-1),IF(AND(BAL9&gt;=SMALL(기준일시_입력!$J$21:$J$39,BAP$5),BAL9&lt;SMALL(기준일시_입력!$N$21:$N$39,BAP$5)),SMALL(기준일시_입력!$N$21:$N$39,BAP$5)-BAL9,0)),0)</f>
        <v>0</v>
      </c>
      <c r="BAQ9" s="128">
        <f>IFERROR(IF(AND(BAL9&lt;SMALL(기준일시_입력!$J$21:$J$39,BAQ$5),BAM9&gt;SMALL(기준일시_입력!$N$21:$N$39,BAQ$5)),INDEX(기준일시_입력!$AJ$21:$AJ$39,BAQ$5*2-1),IF(AND(BAL9&gt;=SMALL(기준일시_입력!$J$21:$J$39,BAQ$5),BAL9&lt;SMALL(기준일시_입력!$N$21:$N$39,BAQ$5)),SMALL(기준일시_입력!$N$21:$N$39,BAQ$5)-BAL9,0)),0)</f>
        <v>0</v>
      </c>
      <c r="BAR9" s="128">
        <f>IFERROR(IF(AND(BAL9&lt;SMALL(기준일시_입력!$J$21:$J$39,BAR$5),BAM9&gt;SMALL(기준일시_입력!$N$21:$N$39,BAR$5)),INDEX(기준일시_입력!$AJ$21:$AJ$39,BAR$5*2-1),IF(AND(BAL9&gt;=SMALL(기준일시_입력!$J$21:$J$39,BAR$5),BAL9&lt;SMALL(기준일시_입력!$N$21:$N$39,BAR$5)),SMALL(기준일시_입력!$N$21:$N$39,BAR$5)-BAL9,0)),0)</f>
        <v>0</v>
      </c>
      <c r="BAS9" s="128">
        <f>IFERROR(IF(AND(BAL9&lt;SMALL(기준일시_입력!$J$21:$J$39,BAS$5),BAM9&gt;SMALL(기준일시_입력!$N$21:$N$39,BAS$5)),INDEX(기준일시_입력!$AJ$21:$AJ$39,BAS$5*2-1),IF(AND(BAL9&gt;=SMALL(기준일시_입력!$J$21:$J$39,BAS$5),BAL9&lt;SMALL(기준일시_입력!$N$21:$N$39,BAS$5)),SMALL(기준일시_입력!$N$21:$N$39,BAS$5)-BAL9,0)),0)</f>
        <v>0</v>
      </c>
      <c r="BAT9" s="128">
        <f>IFERROR(IF(AND(BAL9&lt;SMALL(기준일시_입력!$J$21:$J$39,BAT$5),BAM9&gt;SMALL(기준일시_입력!$N$21:$N$39,BAT$5)),INDEX(기준일시_입력!$AJ$21:$AJ$39,BAT$5*2-1),IF(AND(BAL9&gt;=SMALL(기준일시_입력!$J$21:$J$39,BAT$5),BAL9&lt;SMALL(기준일시_입력!$N$21:$N$39,BAT$5)),SMALL(기준일시_입력!$N$21:$N$39,BAT$5)-BAL9,0)),0)</f>
        <v>0</v>
      </c>
      <c r="BAU9" s="128">
        <f>IFERROR(IF(AND(BAL9&lt;SMALL(기준일시_입력!$J$21:$J$39,BAU$5),BAM9&gt;SMALL(기준일시_입력!$N$21:$N$39,BAU$5)),INDEX(기준일시_입력!$AJ$21:$AJ$39,BAU$5*2-1),IF(AND(BAL9&gt;=SMALL(기준일시_입력!$J$21:$J$39,BAU$5),BAL9&lt;SMALL(기준일시_입력!$N$21:$N$39,BAU$5)),SMALL(기준일시_입력!$N$21:$N$39,BAU$5)-BAL9,0)),0)</f>
        <v>0</v>
      </c>
      <c r="BAV9" s="128">
        <f>IFERROR(IF(AND(BAL9&lt;SMALL(기준일시_입력!$J$21:$J$39,BAV$5),BAM9&gt;SMALL(기준일시_입력!$N$21:$N$39,BAV$5)),INDEX(기준일시_입력!$AJ$21:$AJ$39,BAV$5*2-1),IF(AND(BAL9&gt;=SMALL(기준일시_입력!$J$21:$J$39,BAV$5),BAL9&lt;SMALL(기준일시_입력!$N$21:$N$39,BAV$5)),SMALL(기준일시_입력!$N$21:$N$39,BAV$5)-BAL9,0)),0)</f>
        <v>0</v>
      </c>
      <c r="BAW9" s="128">
        <f>IFERROR(IF(AND(BAL9&lt;SMALL(기준일시_입력!$J$21:$J$39,BAW$5),BAM9&gt;SMALL(기준일시_입력!$N$21:$N$39,BAW$5)),INDEX(기준일시_입력!$AJ$21:$AJ$39,BAW$5*2-1),IF(AND(BAL9&gt;=SMALL(기준일시_입력!$J$21:$J$39,BAW$5),BAL9&lt;SMALL(기준일시_입력!$N$21:$N$39,BAW$5)),SMALL(기준일시_입력!$N$21:$N$39,BAW$5)-BAL9,0)),0)</f>
        <v>0</v>
      </c>
      <c r="BAX9" s="125"/>
      <c r="BAY9" s="180" t="str">
        <f t="shared" si="389"/>
        <v>4일</v>
      </c>
      <c r="BAZ9" s="180"/>
      <c r="BBA9" s="124" t="str">
        <f t="shared" si="390"/>
        <v>목</v>
      </c>
      <c r="BBB9" s="133" t="str">
        <f t="shared" si="381"/>
        <v/>
      </c>
      <c r="BBC9" s="184"/>
      <c r="BBD9" s="184"/>
      <c r="BBE9" s="184"/>
      <c r="BBF9" s="184"/>
      <c r="BBG9" s="184"/>
      <c r="BBH9" s="184"/>
      <c r="BBI9" s="176"/>
      <c r="BBJ9" s="177"/>
      <c r="BBK9" s="129" t="str">
        <f>IF($B9="","",IF(AND(BBA$3&lt;&gt;"",$B9-기준일시_입력!$AO$7&lt;=0,BBC9="",BBF9="",BBI9=""),"X",IF(BBI9="연차","☆",IF(BBI9="월차","★",IF(BBI9="병가","♨",IF(BBI9="출장","◎",IF(BBI9="교육","■",IF(AND(BBI9="",BBC9&lt;=기준일시_입력!$J$15,BBF9&gt;=기준일시_입력!$N$15),"○",IF(AND(BBI9="",BBC9&lt;&gt;"",BBC9&gt;기준일시_입력!$J$15),"▼",IF(AND(BBI9="",BBF9&lt;&gt;"",BBF9&lt;기준일시_입력!$N$15),"△",""))))))))))</f>
        <v/>
      </c>
      <c r="BBL9" s="128">
        <f>IFERROR(IF(OR(BBC9="",BBF9=""),0,IF(AND(BBN9&lt;기준일시_입력!$J$17,BBO9&gt;기준일시_입력!$N$17),기준일시_입력!$N$17-기준일시_입력!$J$17,IF(AND(BBN9&gt;=기준일시_입력!$J$17,BBO9&gt;기준일시_입력!$N$17),기준일시_입력!$N$17-BBN9,IF(BBO9&lt;기준일시_입력!$J$17,0,IF(AND(BBN9&lt;기준일시_입력!$J$17,BBO9&lt;=기준일시_입력!$N$17),BBO9-기준일시_입력!$J$17,IF(AND(BBN9&gt;=기준일시_입력!$J$17,BBO9&lt;=기준일시_입력!$N$17),BBO9-BBN9,0)))))),0)</f>
        <v>0</v>
      </c>
      <c r="BBM9" s="128">
        <f t="shared" si="392"/>
        <v>0</v>
      </c>
      <c r="BBN9" s="128">
        <f>IF(OR(BBC9="",BBF9=""),0,IF(BBC9&lt;기준일시_입력!$J$15,기준일시_입력!$J$15,BBC9))</f>
        <v>0</v>
      </c>
      <c r="BBO9" s="128">
        <f t="shared" si="393"/>
        <v>0</v>
      </c>
      <c r="BBP9" s="128">
        <f>IFERROR(IF(AND(BBN9&lt;SMALL(기준일시_입력!$J$21:$J$39,BBP$5),BBO9&gt;SMALL(기준일시_입력!$N$21:$N$39,BBP$5)),INDEX(기준일시_입력!$AJ$21:$AJ$39,BBP$5*2-1),IF(AND(BBN9&gt;=SMALL(기준일시_입력!$J$21:$J$39,BBP$5),BBN9&lt;SMALL(기준일시_입력!$N$21:$N$39,BBP$5)),SMALL(기준일시_입력!$N$21:$N$39,BBP$5)-BBN9,0)),0)</f>
        <v>0</v>
      </c>
      <c r="BBQ9" s="128">
        <f>IFERROR(IF(AND(BBN9&lt;SMALL(기준일시_입력!$J$21:$J$39,BBQ$5),BBO9&gt;SMALL(기준일시_입력!$N$21:$N$39,BBQ$5)),INDEX(기준일시_입력!$AJ$21:$AJ$39,BBQ$5*2-1),IF(AND(BBN9&gt;=SMALL(기준일시_입력!$J$21:$J$39,BBQ$5),BBN9&lt;SMALL(기준일시_입력!$N$21:$N$39,BBQ$5)),SMALL(기준일시_입력!$N$21:$N$39,BBQ$5)-BBN9,0)),0)</f>
        <v>0</v>
      </c>
      <c r="BBR9" s="128">
        <f>IFERROR(IF(AND(BBN9&lt;SMALL(기준일시_입력!$J$21:$J$39,BBR$5),BBO9&gt;SMALL(기준일시_입력!$N$21:$N$39,BBR$5)),INDEX(기준일시_입력!$AJ$21:$AJ$39,BBR$5*2-1),IF(AND(BBN9&gt;=SMALL(기준일시_입력!$J$21:$J$39,BBR$5),BBN9&lt;SMALL(기준일시_입력!$N$21:$N$39,BBR$5)),SMALL(기준일시_입력!$N$21:$N$39,BBR$5)-BBN9,0)),0)</f>
        <v>0</v>
      </c>
      <c r="BBS9" s="128">
        <f>IFERROR(IF(AND(BBN9&lt;SMALL(기준일시_입력!$J$21:$J$39,BBS$5),BBO9&gt;SMALL(기준일시_입력!$N$21:$N$39,BBS$5)),INDEX(기준일시_입력!$AJ$21:$AJ$39,BBS$5*2-1),IF(AND(BBN9&gt;=SMALL(기준일시_입력!$J$21:$J$39,BBS$5),BBN9&lt;SMALL(기준일시_입력!$N$21:$N$39,BBS$5)),SMALL(기준일시_입력!$N$21:$N$39,BBS$5)-BBN9,0)),0)</f>
        <v>0</v>
      </c>
      <c r="BBT9" s="128">
        <f>IFERROR(IF(AND(BBN9&lt;SMALL(기준일시_입력!$J$21:$J$39,BBT$5),BBO9&gt;SMALL(기준일시_입력!$N$21:$N$39,BBT$5)),INDEX(기준일시_입력!$AJ$21:$AJ$39,BBT$5*2-1),IF(AND(BBN9&gt;=SMALL(기준일시_입력!$J$21:$J$39,BBT$5),BBN9&lt;SMALL(기준일시_입력!$N$21:$N$39,BBT$5)),SMALL(기준일시_입력!$N$21:$N$39,BBT$5)-BBN9,0)),0)</f>
        <v>0</v>
      </c>
      <c r="BBU9" s="128">
        <f>IFERROR(IF(AND(BBN9&lt;SMALL(기준일시_입력!$J$21:$J$39,BBU$5),BBO9&gt;SMALL(기준일시_입력!$N$21:$N$39,BBU$5)),INDEX(기준일시_입력!$AJ$21:$AJ$39,BBU$5*2-1),IF(AND(BBN9&gt;=SMALL(기준일시_입력!$J$21:$J$39,BBU$5),BBN9&lt;SMALL(기준일시_입력!$N$21:$N$39,BBU$5)),SMALL(기준일시_입력!$N$21:$N$39,BBU$5)-BBN9,0)),0)</f>
        <v>0</v>
      </c>
      <c r="BBV9" s="128">
        <f>IFERROR(IF(AND(BBN9&lt;SMALL(기준일시_입력!$J$21:$J$39,BBV$5),BBO9&gt;SMALL(기준일시_입력!$N$21:$N$39,BBV$5)),INDEX(기준일시_입력!$AJ$21:$AJ$39,BBV$5*2-1),IF(AND(BBN9&gt;=SMALL(기준일시_입력!$J$21:$J$39,BBV$5),BBN9&lt;SMALL(기준일시_입력!$N$21:$N$39,BBV$5)),SMALL(기준일시_입력!$N$21:$N$39,BBV$5)-BBN9,0)),0)</f>
        <v>0</v>
      </c>
      <c r="BBW9" s="128">
        <f>IFERROR(IF(AND(BBN9&lt;SMALL(기준일시_입력!$J$21:$J$39,BBW$5),BBO9&gt;SMALL(기준일시_입력!$N$21:$N$39,BBW$5)),INDEX(기준일시_입력!$AJ$21:$AJ$39,BBW$5*2-1),IF(AND(BBN9&gt;=SMALL(기준일시_입력!$J$21:$J$39,BBW$5),BBN9&lt;SMALL(기준일시_입력!$N$21:$N$39,BBW$5)),SMALL(기준일시_입력!$N$21:$N$39,BBW$5)-BBN9,0)),0)</f>
        <v>0</v>
      </c>
      <c r="BBX9" s="128">
        <f>IFERROR(IF(AND(BBN9&lt;SMALL(기준일시_입력!$J$21:$J$39,BBX$5),BBO9&gt;SMALL(기준일시_입력!$N$21:$N$39,BBX$5)),INDEX(기준일시_입력!$AJ$21:$AJ$39,BBX$5*2-1),IF(AND(BBN9&gt;=SMALL(기준일시_입력!$J$21:$J$39,BBX$5),BBN9&lt;SMALL(기준일시_입력!$N$21:$N$39,BBX$5)),SMALL(기준일시_입력!$N$21:$N$39,BBX$5)-BBN9,0)),0)</f>
        <v>0</v>
      </c>
      <c r="BBY9" s="128">
        <f>IFERROR(IF(AND(BBN9&lt;SMALL(기준일시_입력!$J$21:$J$39,BBY$5),BBO9&gt;SMALL(기준일시_입력!$N$21:$N$39,BBY$5)),INDEX(기준일시_입력!$AJ$21:$AJ$39,BBY$5*2-1),IF(AND(BBN9&gt;=SMALL(기준일시_입력!$J$21:$J$39,BBY$5),BBN9&lt;SMALL(기준일시_입력!$N$21:$N$39,BBY$5)),SMALL(기준일시_입력!$N$21:$N$39,BBY$5)-BBN9,0)),0)</f>
        <v>0</v>
      </c>
      <c r="BBZ9" s="125"/>
      <c r="BCA9" s="8">
        <v>0</v>
      </c>
    </row>
    <row r="10" spans="1:1431" x14ac:dyDescent="0.2">
      <c r="A10" s="8">
        <v>5</v>
      </c>
      <c r="B10" s="4">
        <f>IF(DAY(기준일시_입력!$AM$7)-$A10&lt;0,"",기준일시_입력!$AM$7-(DAY(기준일시_입력!$AM$7)-$A10))</f>
        <v>42405</v>
      </c>
      <c r="C10" s="180" t="str">
        <f t="shared" si="394"/>
        <v>5일</v>
      </c>
      <c r="D10" s="180"/>
      <c r="E10" s="5" t="str">
        <f t="shared" si="395"/>
        <v>금</v>
      </c>
      <c r="F10" s="20"/>
      <c r="G10" s="184"/>
      <c r="H10" s="184"/>
      <c r="I10" s="184"/>
      <c r="J10" s="184"/>
      <c r="K10" s="184"/>
      <c r="L10" s="184"/>
      <c r="M10" s="176"/>
      <c r="N10" s="177"/>
      <c r="O10" s="129" t="str">
        <f>IF($B10="","",IF(AND(E$3&lt;&gt;"",$B10-기준일시_입력!$AO$7&lt;=0,G10="",J10="",M10=""),"X",IF(M10="연차","☆",IF(M10="월차","★",IF(M10="병가","♨",IF(M10="출장","◎",IF(M10="교육","■",IF(AND(M10="",G10&lt;=기준일시_입력!$J$15,J10&gt;=기준일시_입력!$N$15),"○",IF(AND(M10="",G10&lt;&gt;"",G10&gt;기준일시_입력!$J$15),"▼",IF(AND(M10="",J10&lt;&gt;"",J10&lt;기준일시_입력!$N$15),"△",""))))))))))</f>
        <v/>
      </c>
      <c r="P10" s="15">
        <f>IFERROR(IF(OR(G10="",J10=""),0,IF(AND(R10&lt;기준일시_입력!$J$17,S10&gt;기준일시_입력!$N$17),기준일시_입력!$N$17-기준일시_입력!$J$17,IF(AND(R10&gt;=기준일시_입력!$J$17,S10&gt;기준일시_입력!$N$17),기준일시_입력!$N$17-R10,IF(S10&lt;기준일시_입력!$J$17,0,IF(AND(R10&lt;기준일시_입력!$J$17,S10&lt;=기준일시_입력!$N$17),S10-기준일시_입력!$J$17,IF(AND(R10&gt;=기준일시_입력!$J$17,S10&lt;=기준일시_입력!$N$17),S10-R10,0)))))),0)</f>
        <v>0</v>
      </c>
      <c r="Q10" s="15">
        <f t="shared" si="398"/>
        <v>0</v>
      </c>
      <c r="R10" s="15">
        <f>IF(OR(G10="",J10=""),0,IF(G10&lt;기준일시_입력!$J$15,기준일시_입력!$J$15,G10))</f>
        <v>0</v>
      </c>
      <c r="S10" s="15">
        <f t="shared" si="150"/>
        <v>0</v>
      </c>
      <c r="T10" s="15">
        <f>IFERROR(IF(AND(R10&lt;SMALL(기준일시_입력!$J$21:$J$39,T$5),S10&gt;SMALL(기준일시_입력!$N$21:$N$39,T$5)),INDEX(기준일시_입력!$AJ$21:$AJ$39,T$5*2-1),IF(AND(R10&gt;=SMALL(기준일시_입력!$J$21:$J$39,T$5),R10&lt;SMALL(기준일시_입력!$N$21:$N$39,T$5)),SMALL(기준일시_입력!$N$21:$N$39,T$5)-R10,0)),0)</f>
        <v>0</v>
      </c>
      <c r="U10" s="15">
        <f>IFERROR(IF(AND(R10&lt;SMALL(기준일시_입력!$J$21:$J$39,U$5),S10&gt;SMALL(기준일시_입력!$N$21:$N$39,U$5)),INDEX(기준일시_입력!$AJ$21:$AJ$39,U$5*2-1),IF(AND(R10&gt;=SMALL(기준일시_입력!$J$21:$J$39,U$5),R10&lt;SMALL(기준일시_입력!$N$21:$N$39,U$5)),SMALL(기준일시_입력!$N$21:$N$39,U$5)-R10,0)),0)</f>
        <v>0</v>
      </c>
      <c r="V10" s="15">
        <f>IFERROR(IF(AND(R10&lt;SMALL(기준일시_입력!$J$21:$J$39,V$5),S10&gt;SMALL(기준일시_입력!$N$21:$N$39,V$5)),INDEX(기준일시_입력!$AJ$21:$AJ$39,V$5*2-1),IF(AND(R10&gt;=SMALL(기준일시_입력!$J$21:$J$39,V$5),R10&lt;SMALL(기준일시_입력!$N$21:$N$39,V$5)),SMALL(기준일시_입력!$N$21:$N$39,V$5)-R10,0)),0)</f>
        <v>0</v>
      </c>
      <c r="W10" s="15">
        <f>IFERROR(IF(AND(R10&lt;SMALL(기준일시_입력!$J$21:$J$39,W$5),S10&gt;SMALL(기준일시_입력!$N$21:$N$39,W$5)),INDEX(기준일시_입력!$AJ$21:$AJ$39,W$5*2-1),IF(AND(R10&gt;=SMALL(기준일시_입력!$J$21:$J$39,W$5),R10&lt;SMALL(기준일시_입력!$N$21:$N$39,W$5)),SMALL(기준일시_입력!$N$21:$N$39,W$5)-R10,0)),0)</f>
        <v>0</v>
      </c>
      <c r="X10" s="15">
        <f>IFERROR(IF(AND(R10&lt;SMALL(기준일시_입력!$J$21:$J$39,X$5),S10&gt;SMALL(기준일시_입력!$N$21:$N$39,X$5)),INDEX(기준일시_입력!$AJ$21:$AJ$39,X$5*2-1),IF(AND(R10&gt;=SMALL(기준일시_입력!$J$21:$J$39,X$5),R10&lt;SMALL(기준일시_입력!$N$21:$N$39,X$5)),SMALL(기준일시_입력!$N$21:$N$39,X$5)-R10,0)),0)</f>
        <v>0</v>
      </c>
      <c r="Y10" s="15">
        <f>IFERROR(IF(AND(R10&lt;SMALL(기준일시_입력!$J$21:$J$39,Y$5),S10&gt;SMALL(기준일시_입력!$N$21:$N$39,Y$5)),INDEX(기준일시_입력!$AJ$21:$AJ$39,Y$5*2-1),IF(AND(R10&gt;=SMALL(기준일시_입력!$J$21:$J$39,Y$5),R10&lt;SMALL(기준일시_입력!$N$21:$N$39,Y$5)),SMALL(기준일시_입력!$N$21:$N$39,Y$5)-R10,0)),0)</f>
        <v>0</v>
      </c>
      <c r="Z10" s="15">
        <f>IFERROR(IF(AND(R10&lt;SMALL(기준일시_입력!$J$21:$J$39,Z$5),S10&gt;SMALL(기준일시_입력!$N$21:$N$39,Z$5)),INDEX(기준일시_입력!$AJ$21:$AJ$39,Z$5*2-1),IF(AND(R10&gt;=SMALL(기준일시_입력!$J$21:$J$39,Z$5),R10&lt;SMALL(기준일시_입력!$N$21:$N$39,Z$5)),SMALL(기준일시_입력!$N$21:$N$39,Z$5)-R10,0)),0)</f>
        <v>0</v>
      </c>
      <c r="AA10" s="15">
        <f>IFERROR(IF(AND(R10&lt;SMALL(기준일시_입력!$J$21:$J$39,AA$5),S10&gt;SMALL(기준일시_입력!$N$21:$N$39,AA$5)),INDEX(기준일시_입력!$AJ$21:$AJ$39,AA$5*2-1),IF(AND(R10&gt;=SMALL(기준일시_입력!$J$21:$J$39,AA$5),R10&lt;SMALL(기준일시_입력!$N$21:$N$39,AA$5)),SMALL(기준일시_입력!$N$21:$N$39,AA$5)-R10,0)),0)</f>
        <v>0</v>
      </c>
      <c r="AB10" s="15">
        <f>IFERROR(IF(AND(R10&lt;SMALL(기준일시_입력!$J$21:$J$39,AB$5),S10&gt;SMALL(기준일시_입력!$N$21:$N$39,AB$5)),INDEX(기준일시_입력!$AJ$21:$AJ$39,AB$5*2-1),IF(AND(R10&gt;=SMALL(기준일시_입력!$J$21:$J$39,AB$5),R10&lt;SMALL(기준일시_입력!$N$21:$N$39,AB$5)),SMALL(기준일시_입력!$N$21:$N$39,AB$5)-R10,0)),0)</f>
        <v>0</v>
      </c>
      <c r="AC10" s="15">
        <f>IFERROR(IF(AND(R10&lt;SMALL(기준일시_입력!$J$21:$J$39,AC$5),S10&gt;SMALL(기준일시_입력!$N$21:$N$39,AC$5)),INDEX(기준일시_입력!$AJ$21:$AJ$39,AC$5*2-1),IF(AND(R10&gt;=SMALL(기준일시_입력!$J$21:$J$39,AC$5),R10&lt;SMALL(기준일시_입력!$N$21:$N$39,AC$5)),SMALL(기준일시_입력!$N$21:$N$39,AC$5)-R10,0)),0)</f>
        <v>0</v>
      </c>
      <c r="AD10" s="10"/>
      <c r="AE10" s="180" t="str">
        <f t="shared" si="151"/>
        <v>5일</v>
      </c>
      <c r="AF10" s="180"/>
      <c r="AG10" s="5" t="str">
        <f t="shared" si="152"/>
        <v>금</v>
      </c>
      <c r="AH10" s="67" t="str">
        <f t="shared" si="396"/>
        <v/>
      </c>
      <c r="AI10" s="184"/>
      <c r="AJ10" s="184"/>
      <c r="AK10" s="184"/>
      <c r="AL10" s="184"/>
      <c r="AM10" s="184"/>
      <c r="AN10" s="184"/>
      <c r="AO10" s="176"/>
      <c r="AP10" s="177"/>
      <c r="AQ10" s="129" t="str">
        <f>IF($B10="","",IF(AND(AG$3&lt;&gt;"",$B10-기준일시_입력!$AO$7&lt;=0,AI10="",AL10="",AO10=""),"X",IF(AO10="연차","☆",IF(AO10="월차","★",IF(AO10="병가","♨",IF(AO10="출장","◎",IF(AO10="교육","■",IF(AND(AO10="",AI10&lt;=기준일시_입력!$J$15,AL10&gt;=기준일시_입력!$N$15),"○",IF(AND(AO10="",AI10&lt;&gt;"",AI10&gt;기준일시_입력!$J$15),"▼",IF(AND(AO10="",AL10&lt;&gt;"",AL10&lt;기준일시_입력!$N$15),"△",""))))))))))</f>
        <v/>
      </c>
      <c r="AR10" s="15">
        <f>IFERROR(IF(OR(AI10="",AL10=""),0,IF(AND(AT10&lt;기준일시_입력!$J$17,AU10&gt;기준일시_입력!$N$17),기준일시_입력!$N$17-기준일시_입력!$J$17,IF(AND(AT10&gt;=기준일시_입력!$J$17,AU10&gt;기준일시_입력!$N$17),기준일시_입력!$N$17-AT10,IF(AU10&lt;기준일시_입력!$J$17,0,IF(AND(AT10&lt;기준일시_입력!$J$17,AU10&lt;=기준일시_입력!$N$17),AU10-기준일시_입력!$J$17,IF(AND(AT10&gt;=기준일시_입력!$J$17,AU10&lt;=기준일시_입력!$N$17),AU10-AT10,0)))))),0)</f>
        <v>0</v>
      </c>
      <c r="AS10" s="15">
        <f t="shared" si="399"/>
        <v>0</v>
      </c>
      <c r="AT10" s="15">
        <f>IF(OR(AI10="",AL10=""),0,IF(AI10&lt;기준일시_입력!$J$15,기준일시_입력!$J$15,AI10))</f>
        <v>0</v>
      </c>
      <c r="AU10" s="15">
        <f t="shared" si="153"/>
        <v>0</v>
      </c>
      <c r="AV10" s="15">
        <f>IFERROR(IF(AND(AT10&lt;SMALL(기준일시_입력!$J$21:$J$39,AV$5),AU10&gt;SMALL(기준일시_입력!$N$21:$N$39,AV$5)),INDEX(기준일시_입력!$AJ$21:$AJ$39,AV$5*2-1),IF(AND(AT10&gt;=SMALL(기준일시_입력!$J$21:$J$39,AV$5),AT10&lt;SMALL(기준일시_입력!$N$21:$N$39,AV$5)),SMALL(기준일시_입력!$N$21:$N$39,AV$5)-AT10,0)),0)</f>
        <v>0</v>
      </c>
      <c r="AW10" s="15">
        <f>IFERROR(IF(AND(AT10&lt;SMALL(기준일시_입력!$J$21:$J$39,AW$5),AU10&gt;SMALL(기준일시_입력!$N$21:$N$39,AW$5)),INDEX(기준일시_입력!$AJ$21:$AJ$39,AW$5*2-1),IF(AND(AT10&gt;=SMALL(기준일시_입력!$J$21:$J$39,AW$5),AT10&lt;SMALL(기준일시_입력!$N$21:$N$39,AW$5)),SMALL(기준일시_입력!$N$21:$N$39,AW$5)-AT10,0)),0)</f>
        <v>0</v>
      </c>
      <c r="AX10" s="15">
        <f>IFERROR(IF(AND(AT10&lt;SMALL(기준일시_입력!$J$21:$J$39,AX$5),AU10&gt;SMALL(기준일시_입력!$N$21:$N$39,AX$5)),INDEX(기준일시_입력!$AJ$21:$AJ$39,AX$5*2-1),IF(AND(AT10&gt;=SMALL(기준일시_입력!$J$21:$J$39,AX$5),AT10&lt;SMALL(기준일시_입력!$N$21:$N$39,AX$5)),SMALL(기준일시_입력!$N$21:$N$39,AX$5)-AT10,0)),0)</f>
        <v>0</v>
      </c>
      <c r="AY10" s="15">
        <f>IFERROR(IF(AND(AT10&lt;SMALL(기준일시_입력!$J$21:$J$39,AY$5),AU10&gt;SMALL(기준일시_입력!$N$21:$N$39,AY$5)),INDEX(기준일시_입력!$AJ$21:$AJ$39,AY$5*2-1),IF(AND(AT10&gt;=SMALL(기준일시_입력!$J$21:$J$39,AY$5),AT10&lt;SMALL(기준일시_입력!$N$21:$N$39,AY$5)),SMALL(기준일시_입력!$N$21:$N$39,AY$5)-AT10,0)),0)</f>
        <v>0</v>
      </c>
      <c r="AZ10" s="15">
        <f>IFERROR(IF(AND(AT10&lt;SMALL(기준일시_입력!$J$21:$J$39,AZ$5),AU10&gt;SMALL(기준일시_입력!$N$21:$N$39,AZ$5)),INDEX(기준일시_입력!$AJ$21:$AJ$39,AZ$5*2-1),IF(AND(AT10&gt;=SMALL(기준일시_입력!$J$21:$J$39,AZ$5),AT10&lt;SMALL(기준일시_입력!$N$21:$N$39,AZ$5)),SMALL(기준일시_입력!$N$21:$N$39,AZ$5)-AT10,0)),0)</f>
        <v>0</v>
      </c>
      <c r="BA10" s="15">
        <f>IFERROR(IF(AND(AT10&lt;SMALL(기준일시_입력!$J$21:$J$39,BA$5),AU10&gt;SMALL(기준일시_입력!$N$21:$N$39,BA$5)),INDEX(기준일시_입력!$AJ$21:$AJ$39,BA$5*2-1),IF(AND(AT10&gt;=SMALL(기준일시_입력!$J$21:$J$39,BA$5),AT10&lt;SMALL(기준일시_입력!$N$21:$N$39,BA$5)),SMALL(기준일시_입력!$N$21:$N$39,BA$5)-AT10,0)),0)</f>
        <v>0</v>
      </c>
      <c r="BB10" s="15">
        <f>IFERROR(IF(AND(AT10&lt;SMALL(기준일시_입력!$J$21:$J$39,BB$5),AU10&gt;SMALL(기준일시_입력!$N$21:$N$39,BB$5)),INDEX(기준일시_입력!$AJ$21:$AJ$39,BB$5*2-1),IF(AND(AT10&gt;=SMALL(기준일시_입력!$J$21:$J$39,BB$5),AT10&lt;SMALL(기준일시_입력!$N$21:$N$39,BB$5)),SMALL(기준일시_입력!$N$21:$N$39,BB$5)-AT10,0)),0)</f>
        <v>0</v>
      </c>
      <c r="BC10" s="15">
        <f>IFERROR(IF(AND(AT10&lt;SMALL(기준일시_입력!$J$21:$J$39,BC$5),AU10&gt;SMALL(기준일시_입력!$N$21:$N$39,BC$5)),INDEX(기준일시_입력!$AJ$21:$AJ$39,BC$5*2-1),IF(AND(AT10&gt;=SMALL(기준일시_입력!$J$21:$J$39,BC$5),AT10&lt;SMALL(기준일시_입력!$N$21:$N$39,BC$5)),SMALL(기준일시_입력!$N$21:$N$39,BC$5)-AT10,0)),0)</f>
        <v>0</v>
      </c>
      <c r="BD10" s="15">
        <f>IFERROR(IF(AND(AT10&lt;SMALL(기준일시_입력!$J$21:$J$39,BD$5),AU10&gt;SMALL(기준일시_입력!$N$21:$N$39,BD$5)),INDEX(기준일시_입력!$AJ$21:$AJ$39,BD$5*2-1),IF(AND(AT10&gt;=SMALL(기준일시_입력!$J$21:$J$39,BD$5),AT10&lt;SMALL(기준일시_입력!$N$21:$N$39,BD$5)),SMALL(기준일시_입력!$N$21:$N$39,BD$5)-AT10,0)),0)</f>
        <v>0</v>
      </c>
      <c r="BE10" s="15">
        <f>IFERROR(IF(AND(AT10&lt;SMALL(기준일시_입력!$J$21:$J$39,BE$5),AU10&gt;SMALL(기준일시_입력!$N$21:$N$39,BE$5)),INDEX(기준일시_입력!$AJ$21:$AJ$39,BE$5*2-1),IF(AND(AT10&gt;=SMALL(기준일시_입력!$J$21:$J$39,BE$5),AT10&lt;SMALL(기준일시_입력!$N$21:$N$39,BE$5)),SMALL(기준일시_입력!$N$21:$N$39,BE$5)-AT10,0)),0)</f>
        <v>0</v>
      </c>
      <c r="BF10" s="6"/>
      <c r="BG10" s="180" t="str">
        <f t="shared" si="154"/>
        <v>5일</v>
      </c>
      <c r="BH10" s="180"/>
      <c r="BI10" s="5" t="str">
        <f t="shared" si="155"/>
        <v>금</v>
      </c>
      <c r="BJ10" s="67" t="str">
        <f t="shared" si="397"/>
        <v/>
      </c>
      <c r="BK10" s="184"/>
      <c r="BL10" s="184"/>
      <c r="BM10" s="184"/>
      <c r="BN10" s="184"/>
      <c r="BO10" s="184"/>
      <c r="BP10" s="184"/>
      <c r="BQ10" s="176"/>
      <c r="BR10" s="177"/>
      <c r="BS10" s="129" t="str">
        <f>IF($B10="","",IF(AND(BI$3&lt;&gt;"",$B10-기준일시_입력!$AO$7&lt;=0,BK10="",BN10="",BQ10=""),"X",IF(BQ10="연차","☆",IF(BQ10="월차","★",IF(BQ10="병가","♨",IF(BQ10="출장","◎",IF(BQ10="교육","■",IF(AND(BQ10="",BK10&lt;=기준일시_입력!$J$15,BN10&gt;=기준일시_입력!$N$15),"○",IF(AND(BQ10="",BK10&lt;&gt;"",BK10&gt;기준일시_입력!$J$15),"▼",IF(AND(BQ10="",BN10&lt;&gt;"",BN10&lt;기준일시_입력!$N$15),"△",""))))))))))</f>
        <v/>
      </c>
      <c r="BT10" s="15">
        <f>IFERROR(IF(OR(BK10="",BN10=""),0,IF(AND(BV10&lt;기준일시_입력!$J$17,BW10&gt;기준일시_입력!$N$17),기준일시_입력!$N$17-기준일시_입력!$J$17,IF(AND(BV10&gt;=기준일시_입력!$J$17,BW10&gt;기준일시_입력!$N$17),기준일시_입력!$N$17-BV10,IF(BW10&lt;기준일시_입력!$J$17,0,IF(AND(BV10&lt;기준일시_입력!$J$17,BW10&lt;=기준일시_입력!$N$17),BW10-기준일시_입력!$J$17,IF(AND(BV10&gt;=기준일시_입력!$J$17,BW10&lt;=기준일시_입력!$N$17),BW10-BV10,0)))))),0)</f>
        <v>0</v>
      </c>
      <c r="BU10" s="15">
        <f t="shared" si="400"/>
        <v>0</v>
      </c>
      <c r="BV10" s="15">
        <f>IF(OR(BK10="",BN10=""),0,IF(BK10&lt;기준일시_입력!$J$15,기준일시_입력!$J$15,BK10))</f>
        <v>0</v>
      </c>
      <c r="BW10" s="15">
        <f t="shared" si="156"/>
        <v>0</v>
      </c>
      <c r="BX10" s="15">
        <f>IFERROR(IF(AND(BV10&lt;SMALL(기준일시_입력!$J$21:$J$39,BX$5),BW10&gt;SMALL(기준일시_입력!$N$21:$N$39,BX$5)),INDEX(기준일시_입력!$AJ$21:$AJ$39,BX$5*2-1),IF(AND(BV10&gt;=SMALL(기준일시_입력!$J$21:$J$39,BX$5),BV10&lt;SMALL(기준일시_입력!$N$21:$N$39,BX$5)),SMALL(기준일시_입력!$N$21:$N$39,BX$5)-BV10,0)),0)</f>
        <v>0</v>
      </c>
      <c r="BY10" s="15">
        <f>IFERROR(IF(AND(BV10&lt;SMALL(기준일시_입력!$J$21:$J$39,BY$5),BW10&gt;SMALL(기준일시_입력!$N$21:$N$39,BY$5)),INDEX(기준일시_입력!$AJ$21:$AJ$39,BY$5*2-1),IF(AND(BV10&gt;=SMALL(기준일시_입력!$J$21:$J$39,BY$5),BV10&lt;SMALL(기준일시_입력!$N$21:$N$39,BY$5)),SMALL(기준일시_입력!$N$21:$N$39,BY$5)-BV10,0)),0)</f>
        <v>0</v>
      </c>
      <c r="BZ10" s="15">
        <f>IFERROR(IF(AND(BV10&lt;SMALL(기준일시_입력!$J$21:$J$39,BZ$5),BW10&gt;SMALL(기준일시_입력!$N$21:$N$39,BZ$5)),INDEX(기준일시_입력!$AJ$21:$AJ$39,BZ$5*2-1),IF(AND(BV10&gt;=SMALL(기준일시_입력!$J$21:$J$39,BZ$5),BV10&lt;SMALL(기준일시_입력!$N$21:$N$39,BZ$5)),SMALL(기준일시_입력!$N$21:$N$39,BZ$5)-BV10,0)),0)</f>
        <v>0</v>
      </c>
      <c r="CA10" s="15">
        <f>IFERROR(IF(AND(BV10&lt;SMALL(기준일시_입력!$J$21:$J$39,CA$5),BW10&gt;SMALL(기준일시_입력!$N$21:$N$39,CA$5)),INDEX(기준일시_입력!$AJ$21:$AJ$39,CA$5*2-1),IF(AND(BV10&gt;=SMALL(기준일시_입력!$J$21:$J$39,CA$5),BV10&lt;SMALL(기준일시_입력!$N$21:$N$39,CA$5)),SMALL(기준일시_입력!$N$21:$N$39,CA$5)-BV10,0)),0)</f>
        <v>0</v>
      </c>
      <c r="CB10" s="15">
        <f>IFERROR(IF(AND(BV10&lt;SMALL(기준일시_입력!$J$21:$J$39,CB$5),BW10&gt;SMALL(기준일시_입력!$N$21:$N$39,CB$5)),INDEX(기준일시_입력!$AJ$21:$AJ$39,CB$5*2-1),IF(AND(BV10&gt;=SMALL(기준일시_입력!$J$21:$J$39,CB$5),BV10&lt;SMALL(기준일시_입력!$N$21:$N$39,CB$5)),SMALL(기준일시_입력!$N$21:$N$39,CB$5)-BV10,0)),0)</f>
        <v>0</v>
      </c>
      <c r="CC10" s="15">
        <f>IFERROR(IF(AND(BV10&lt;SMALL(기준일시_입력!$J$21:$J$39,CC$5),BW10&gt;SMALL(기준일시_입력!$N$21:$N$39,CC$5)),INDEX(기준일시_입력!$AJ$21:$AJ$39,CC$5*2-1),IF(AND(BV10&gt;=SMALL(기준일시_입력!$J$21:$J$39,CC$5),BV10&lt;SMALL(기준일시_입력!$N$21:$N$39,CC$5)),SMALL(기준일시_입력!$N$21:$N$39,CC$5)-BV10,0)),0)</f>
        <v>0</v>
      </c>
      <c r="CD10" s="15">
        <f>IFERROR(IF(AND(BV10&lt;SMALL(기준일시_입력!$J$21:$J$39,CD$5),BW10&gt;SMALL(기준일시_입력!$N$21:$N$39,CD$5)),INDEX(기준일시_입력!$AJ$21:$AJ$39,CD$5*2-1),IF(AND(BV10&gt;=SMALL(기준일시_입력!$J$21:$J$39,CD$5),BV10&lt;SMALL(기준일시_입력!$N$21:$N$39,CD$5)),SMALL(기준일시_입력!$N$21:$N$39,CD$5)-BV10,0)),0)</f>
        <v>0</v>
      </c>
      <c r="CE10" s="15">
        <f>IFERROR(IF(AND(BV10&lt;SMALL(기준일시_입력!$J$21:$J$39,CE$5),BW10&gt;SMALL(기준일시_입력!$N$21:$N$39,CE$5)),INDEX(기준일시_입력!$AJ$21:$AJ$39,CE$5*2-1),IF(AND(BV10&gt;=SMALL(기준일시_입력!$J$21:$J$39,CE$5),BV10&lt;SMALL(기준일시_입력!$N$21:$N$39,CE$5)),SMALL(기준일시_입력!$N$21:$N$39,CE$5)-BV10,0)),0)</f>
        <v>0</v>
      </c>
      <c r="CF10" s="15">
        <f>IFERROR(IF(AND(BV10&lt;SMALL(기준일시_입력!$J$21:$J$39,CF$5),BW10&gt;SMALL(기준일시_입력!$N$21:$N$39,CF$5)),INDEX(기준일시_입력!$AJ$21:$AJ$39,CF$5*2-1),IF(AND(BV10&gt;=SMALL(기준일시_입력!$J$21:$J$39,CF$5),BV10&lt;SMALL(기준일시_입력!$N$21:$N$39,CF$5)),SMALL(기준일시_입력!$N$21:$N$39,CF$5)-BV10,0)),0)</f>
        <v>0</v>
      </c>
      <c r="CG10" s="15">
        <f>IFERROR(IF(AND(BV10&lt;SMALL(기준일시_입력!$J$21:$J$39,CG$5),BW10&gt;SMALL(기준일시_입력!$N$21:$N$39,CG$5)),INDEX(기준일시_입력!$AJ$21:$AJ$39,CG$5*2-1),IF(AND(BV10&gt;=SMALL(기준일시_입력!$J$21:$J$39,CG$5),BV10&lt;SMALL(기준일시_입력!$N$21:$N$39,CG$5)),SMALL(기준일시_입력!$N$21:$N$39,CG$5)-BV10,0)),0)</f>
        <v>0</v>
      </c>
      <c r="CH10" s="6"/>
      <c r="CI10" s="180" t="str">
        <f t="shared" si="157"/>
        <v>5일</v>
      </c>
      <c r="CJ10" s="180"/>
      <c r="CK10" s="5" t="str">
        <f t="shared" si="158"/>
        <v>금</v>
      </c>
      <c r="CL10" s="67" t="str">
        <f t="shared" si="159"/>
        <v/>
      </c>
      <c r="CM10" s="184"/>
      <c r="CN10" s="184"/>
      <c r="CO10" s="184"/>
      <c r="CP10" s="184"/>
      <c r="CQ10" s="184"/>
      <c r="CR10" s="184"/>
      <c r="CS10" s="176"/>
      <c r="CT10" s="177"/>
      <c r="CU10" s="129" t="str">
        <f>IF($B10="","",IF(AND(CK$3&lt;&gt;"",$B10-기준일시_입력!$AO$7&lt;=0,CM10="",CP10="",CS10=""),"X",IF(CS10="연차","☆",IF(CS10="월차","★",IF(CS10="병가","♨",IF(CS10="출장","◎",IF(CS10="교육","■",IF(AND(CS10="",CM10&lt;=기준일시_입력!$J$15,CP10&gt;=기준일시_입력!$N$15),"○",IF(AND(CS10="",CM10&lt;&gt;"",CM10&gt;기준일시_입력!$J$15),"▼",IF(AND(CS10="",CP10&lt;&gt;"",CP10&lt;기준일시_입력!$N$15),"△",""))))))))))</f>
        <v/>
      </c>
      <c r="CV10" s="15">
        <f>IFERROR(IF(OR(CM10="",CP10=""),0,IF(AND(CX10&lt;기준일시_입력!$J$17,CY10&gt;기준일시_입력!$N$17),기준일시_입력!$N$17-기준일시_입력!$J$17,IF(AND(CX10&gt;=기준일시_입력!$J$17,CY10&gt;기준일시_입력!$N$17),기준일시_입력!$N$17-CX10,IF(CY10&lt;기준일시_입력!$J$17,0,IF(AND(CX10&lt;기준일시_입력!$J$17,CY10&lt;=기준일시_입력!$N$17),CY10-기준일시_입력!$J$17,IF(AND(CX10&gt;=기준일시_입력!$J$17,CY10&lt;=기준일시_입력!$N$17),CY10-CX10,0)))))),0)</f>
        <v>0</v>
      </c>
      <c r="CW10" s="15">
        <f t="shared" si="401"/>
        <v>0</v>
      </c>
      <c r="CX10" s="15">
        <f>IF(OR(CM10="",CP10=""),0,IF(CM10&lt;기준일시_입력!$J$15,기준일시_입력!$J$15,CM10))</f>
        <v>0</v>
      </c>
      <c r="CY10" s="15">
        <f t="shared" si="160"/>
        <v>0</v>
      </c>
      <c r="CZ10" s="15">
        <f>IFERROR(IF(AND(CX10&lt;SMALL(기준일시_입력!$J$21:$J$39,CZ$5),CY10&gt;SMALL(기준일시_입력!$N$21:$N$39,CZ$5)),INDEX(기준일시_입력!$AJ$21:$AJ$39,CZ$5*2-1),IF(AND(CX10&gt;=SMALL(기준일시_입력!$J$21:$J$39,CZ$5),CX10&lt;SMALL(기준일시_입력!$N$21:$N$39,CZ$5)),SMALL(기준일시_입력!$N$21:$N$39,CZ$5)-CX10,0)),0)</f>
        <v>0</v>
      </c>
      <c r="DA10" s="15">
        <f>IFERROR(IF(AND(CX10&lt;SMALL(기준일시_입력!$J$21:$J$39,DA$5),CY10&gt;SMALL(기준일시_입력!$N$21:$N$39,DA$5)),INDEX(기준일시_입력!$AJ$21:$AJ$39,DA$5*2-1),IF(AND(CX10&gt;=SMALL(기준일시_입력!$J$21:$J$39,DA$5),CX10&lt;SMALL(기준일시_입력!$N$21:$N$39,DA$5)),SMALL(기준일시_입력!$N$21:$N$39,DA$5)-CX10,0)),0)</f>
        <v>0</v>
      </c>
      <c r="DB10" s="15">
        <f>IFERROR(IF(AND(CX10&lt;SMALL(기준일시_입력!$J$21:$J$39,DB$5),CY10&gt;SMALL(기준일시_입력!$N$21:$N$39,DB$5)),INDEX(기준일시_입력!$AJ$21:$AJ$39,DB$5*2-1),IF(AND(CX10&gt;=SMALL(기준일시_입력!$J$21:$J$39,DB$5),CX10&lt;SMALL(기준일시_입력!$N$21:$N$39,DB$5)),SMALL(기준일시_입력!$N$21:$N$39,DB$5)-CX10,0)),0)</f>
        <v>0</v>
      </c>
      <c r="DC10" s="15">
        <f>IFERROR(IF(AND(CX10&lt;SMALL(기준일시_입력!$J$21:$J$39,DC$5),CY10&gt;SMALL(기준일시_입력!$N$21:$N$39,DC$5)),INDEX(기준일시_입력!$AJ$21:$AJ$39,DC$5*2-1),IF(AND(CX10&gt;=SMALL(기준일시_입력!$J$21:$J$39,DC$5),CX10&lt;SMALL(기준일시_입력!$N$21:$N$39,DC$5)),SMALL(기준일시_입력!$N$21:$N$39,DC$5)-CX10,0)),0)</f>
        <v>0</v>
      </c>
      <c r="DD10" s="15">
        <f>IFERROR(IF(AND(CX10&lt;SMALL(기준일시_입력!$J$21:$J$39,DD$5),CY10&gt;SMALL(기준일시_입력!$N$21:$N$39,DD$5)),INDEX(기준일시_입력!$AJ$21:$AJ$39,DD$5*2-1),IF(AND(CX10&gt;=SMALL(기준일시_입력!$J$21:$J$39,DD$5),CX10&lt;SMALL(기준일시_입력!$N$21:$N$39,DD$5)),SMALL(기준일시_입력!$N$21:$N$39,DD$5)-CX10,0)),0)</f>
        <v>0</v>
      </c>
      <c r="DE10" s="15">
        <f>IFERROR(IF(AND(CX10&lt;SMALL(기준일시_입력!$J$21:$J$39,DE$5),CY10&gt;SMALL(기준일시_입력!$N$21:$N$39,DE$5)),INDEX(기준일시_입력!$AJ$21:$AJ$39,DE$5*2-1),IF(AND(CX10&gt;=SMALL(기준일시_입력!$J$21:$J$39,DE$5),CX10&lt;SMALL(기준일시_입력!$N$21:$N$39,DE$5)),SMALL(기준일시_입력!$N$21:$N$39,DE$5)-CX10,0)),0)</f>
        <v>0</v>
      </c>
      <c r="DF10" s="15">
        <f>IFERROR(IF(AND(CX10&lt;SMALL(기준일시_입력!$J$21:$J$39,DF$5),CY10&gt;SMALL(기준일시_입력!$N$21:$N$39,DF$5)),INDEX(기준일시_입력!$AJ$21:$AJ$39,DF$5*2-1),IF(AND(CX10&gt;=SMALL(기준일시_입력!$J$21:$J$39,DF$5),CX10&lt;SMALL(기준일시_입력!$N$21:$N$39,DF$5)),SMALL(기준일시_입력!$N$21:$N$39,DF$5)-CX10,0)),0)</f>
        <v>0</v>
      </c>
      <c r="DG10" s="15">
        <f>IFERROR(IF(AND(CX10&lt;SMALL(기준일시_입력!$J$21:$J$39,DG$5),CY10&gt;SMALL(기준일시_입력!$N$21:$N$39,DG$5)),INDEX(기준일시_입력!$AJ$21:$AJ$39,DG$5*2-1),IF(AND(CX10&gt;=SMALL(기준일시_입력!$J$21:$J$39,DG$5),CX10&lt;SMALL(기준일시_입력!$N$21:$N$39,DG$5)),SMALL(기준일시_입력!$N$21:$N$39,DG$5)-CX10,0)),0)</f>
        <v>0</v>
      </c>
      <c r="DH10" s="15">
        <f>IFERROR(IF(AND(CX10&lt;SMALL(기준일시_입력!$J$21:$J$39,DH$5),CY10&gt;SMALL(기준일시_입력!$N$21:$N$39,DH$5)),INDEX(기준일시_입력!$AJ$21:$AJ$39,DH$5*2-1),IF(AND(CX10&gt;=SMALL(기준일시_입력!$J$21:$J$39,DH$5),CX10&lt;SMALL(기준일시_입력!$N$21:$N$39,DH$5)),SMALL(기준일시_입력!$N$21:$N$39,DH$5)-CX10,0)),0)</f>
        <v>0</v>
      </c>
      <c r="DI10" s="15">
        <f>IFERROR(IF(AND(CX10&lt;SMALL(기준일시_입력!$J$21:$J$39,DI$5),CY10&gt;SMALL(기준일시_입력!$N$21:$N$39,DI$5)),INDEX(기준일시_입력!$AJ$21:$AJ$39,DI$5*2-1),IF(AND(CX10&gt;=SMALL(기준일시_입력!$J$21:$J$39,DI$5),CX10&lt;SMALL(기준일시_입력!$N$21:$N$39,DI$5)),SMALL(기준일시_입력!$N$21:$N$39,DI$5)-CX10,0)),0)</f>
        <v>0</v>
      </c>
      <c r="DJ10" s="6"/>
      <c r="DK10" s="180" t="str">
        <f t="shared" si="161"/>
        <v>5일</v>
      </c>
      <c r="DL10" s="180"/>
      <c r="DM10" s="5" t="str">
        <f t="shared" si="162"/>
        <v>금</v>
      </c>
      <c r="DN10" s="67" t="str">
        <f t="shared" si="159"/>
        <v/>
      </c>
      <c r="DO10" s="184"/>
      <c r="DP10" s="184"/>
      <c r="DQ10" s="184"/>
      <c r="DR10" s="184"/>
      <c r="DS10" s="184"/>
      <c r="DT10" s="184"/>
      <c r="DU10" s="176"/>
      <c r="DV10" s="177"/>
      <c r="DW10" s="129" t="str">
        <f>IF($B10="","",IF(AND(DM$3&lt;&gt;"",$B10-기준일시_입력!$AO$7&lt;=0,DO10="",DR10="",DU10=""),"X",IF(DU10="연차","☆",IF(DU10="월차","★",IF(DU10="병가","♨",IF(DU10="출장","◎",IF(DU10="교육","■",IF(AND(DU10="",DO10&lt;=기준일시_입력!$J$15,DR10&gt;=기준일시_입력!$N$15),"○",IF(AND(DU10="",DO10&lt;&gt;"",DO10&gt;기준일시_입력!$J$15),"▼",IF(AND(DU10="",DR10&lt;&gt;"",DR10&lt;기준일시_입력!$N$15),"△",""))))))))))</f>
        <v/>
      </c>
      <c r="DX10" s="15">
        <f>IFERROR(IF(OR(DO10="",DR10=""),0,IF(AND(DZ10&lt;기준일시_입력!$J$17,EA10&gt;기준일시_입력!$N$17),기준일시_입력!$N$17-기준일시_입력!$J$17,IF(AND(DZ10&gt;=기준일시_입력!$J$17,EA10&gt;기준일시_입력!$N$17),기준일시_입력!$N$17-DZ10,IF(EA10&lt;기준일시_입력!$J$17,0,IF(AND(DZ10&lt;기준일시_입력!$J$17,EA10&lt;=기준일시_입력!$N$17),EA10-기준일시_입력!$J$17,IF(AND(DZ10&gt;=기준일시_입력!$J$17,EA10&lt;=기준일시_입력!$N$17),EA10-DZ10,0)))))),0)</f>
        <v>0</v>
      </c>
      <c r="DY10" s="15">
        <f t="shared" si="402"/>
        <v>0</v>
      </c>
      <c r="DZ10" s="15">
        <f>IF(OR(DO10="",DR10=""),0,IF(DO10&lt;기준일시_입력!$J$15,기준일시_입력!$J$15,DO10))</f>
        <v>0</v>
      </c>
      <c r="EA10" s="15">
        <f t="shared" si="164"/>
        <v>0</v>
      </c>
      <c r="EB10" s="15">
        <f>IFERROR(IF(AND(DZ10&lt;SMALL(기준일시_입력!$J$21:$J$39,EB$5),EA10&gt;SMALL(기준일시_입력!$N$21:$N$39,EB$5)),INDEX(기준일시_입력!$AJ$21:$AJ$39,EB$5*2-1),IF(AND(DZ10&gt;=SMALL(기준일시_입력!$J$21:$J$39,EB$5),DZ10&lt;SMALL(기준일시_입력!$N$21:$N$39,EB$5)),SMALL(기준일시_입력!$N$21:$N$39,EB$5)-DZ10,0)),0)</f>
        <v>0</v>
      </c>
      <c r="EC10" s="15">
        <f>IFERROR(IF(AND(DZ10&lt;SMALL(기준일시_입력!$J$21:$J$39,EC$5),EA10&gt;SMALL(기준일시_입력!$N$21:$N$39,EC$5)),INDEX(기준일시_입력!$AJ$21:$AJ$39,EC$5*2-1),IF(AND(DZ10&gt;=SMALL(기준일시_입력!$J$21:$J$39,EC$5),DZ10&lt;SMALL(기준일시_입력!$N$21:$N$39,EC$5)),SMALL(기준일시_입력!$N$21:$N$39,EC$5)-DZ10,0)),0)</f>
        <v>0</v>
      </c>
      <c r="ED10" s="15">
        <f>IFERROR(IF(AND(DZ10&lt;SMALL(기준일시_입력!$J$21:$J$39,ED$5),EA10&gt;SMALL(기준일시_입력!$N$21:$N$39,ED$5)),INDEX(기준일시_입력!$AJ$21:$AJ$39,ED$5*2-1),IF(AND(DZ10&gt;=SMALL(기준일시_입력!$J$21:$J$39,ED$5),DZ10&lt;SMALL(기준일시_입력!$N$21:$N$39,ED$5)),SMALL(기준일시_입력!$N$21:$N$39,ED$5)-DZ10,0)),0)</f>
        <v>0</v>
      </c>
      <c r="EE10" s="15">
        <f>IFERROR(IF(AND(DZ10&lt;SMALL(기준일시_입력!$J$21:$J$39,EE$5),EA10&gt;SMALL(기준일시_입력!$N$21:$N$39,EE$5)),INDEX(기준일시_입력!$AJ$21:$AJ$39,EE$5*2-1),IF(AND(DZ10&gt;=SMALL(기준일시_입력!$J$21:$J$39,EE$5),DZ10&lt;SMALL(기준일시_입력!$N$21:$N$39,EE$5)),SMALL(기준일시_입력!$N$21:$N$39,EE$5)-DZ10,0)),0)</f>
        <v>0</v>
      </c>
      <c r="EF10" s="15">
        <f>IFERROR(IF(AND(DZ10&lt;SMALL(기준일시_입력!$J$21:$J$39,EF$5),EA10&gt;SMALL(기준일시_입력!$N$21:$N$39,EF$5)),INDEX(기준일시_입력!$AJ$21:$AJ$39,EF$5*2-1),IF(AND(DZ10&gt;=SMALL(기준일시_입력!$J$21:$J$39,EF$5),DZ10&lt;SMALL(기준일시_입력!$N$21:$N$39,EF$5)),SMALL(기준일시_입력!$N$21:$N$39,EF$5)-DZ10,0)),0)</f>
        <v>0</v>
      </c>
      <c r="EG10" s="15">
        <f>IFERROR(IF(AND(DZ10&lt;SMALL(기준일시_입력!$J$21:$J$39,EG$5),EA10&gt;SMALL(기준일시_입력!$N$21:$N$39,EG$5)),INDEX(기준일시_입력!$AJ$21:$AJ$39,EG$5*2-1),IF(AND(DZ10&gt;=SMALL(기준일시_입력!$J$21:$J$39,EG$5),DZ10&lt;SMALL(기준일시_입력!$N$21:$N$39,EG$5)),SMALL(기준일시_입력!$N$21:$N$39,EG$5)-DZ10,0)),0)</f>
        <v>0</v>
      </c>
      <c r="EH10" s="15">
        <f>IFERROR(IF(AND(DZ10&lt;SMALL(기준일시_입력!$J$21:$J$39,EH$5),EA10&gt;SMALL(기준일시_입력!$N$21:$N$39,EH$5)),INDEX(기준일시_입력!$AJ$21:$AJ$39,EH$5*2-1),IF(AND(DZ10&gt;=SMALL(기준일시_입력!$J$21:$J$39,EH$5),DZ10&lt;SMALL(기준일시_입력!$N$21:$N$39,EH$5)),SMALL(기준일시_입력!$N$21:$N$39,EH$5)-DZ10,0)),0)</f>
        <v>0</v>
      </c>
      <c r="EI10" s="15">
        <f>IFERROR(IF(AND(DZ10&lt;SMALL(기준일시_입력!$J$21:$J$39,EI$5),EA10&gt;SMALL(기준일시_입력!$N$21:$N$39,EI$5)),INDEX(기준일시_입력!$AJ$21:$AJ$39,EI$5*2-1),IF(AND(DZ10&gt;=SMALL(기준일시_입력!$J$21:$J$39,EI$5),DZ10&lt;SMALL(기준일시_입력!$N$21:$N$39,EI$5)),SMALL(기준일시_입력!$N$21:$N$39,EI$5)-DZ10,0)),0)</f>
        <v>0</v>
      </c>
      <c r="EJ10" s="15">
        <f>IFERROR(IF(AND(DZ10&lt;SMALL(기준일시_입력!$J$21:$J$39,EJ$5),EA10&gt;SMALL(기준일시_입력!$N$21:$N$39,EJ$5)),INDEX(기준일시_입력!$AJ$21:$AJ$39,EJ$5*2-1),IF(AND(DZ10&gt;=SMALL(기준일시_입력!$J$21:$J$39,EJ$5),DZ10&lt;SMALL(기준일시_입력!$N$21:$N$39,EJ$5)),SMALL(기준일시_입력!$N$21:$N$39,EJ$5)-DZ10,0)),0)</f>
        <v>0</v>
      </c>
      <c r="EK10" s="15">
        <f>IFERROR(IF(AND(DZ10&lt;SMALL(기준일시_입력!$J$21:$J$39,EK$5),EA10&gt;SMALL(기준일시_입력!$N$21:$N$39,EK$5)),INDEX(기준일시_입력!$AJ$21:$AJ$39,EK$5*2-1),IF(AND(DZ10&gt;=SMALL(기준일시_입력!$J$21:$J$39,EK$5),DZ10&lt;SMALL(기준일시_입력!$N$21:$N$39,EK$5)),SMALL(기준일시_입력!$N$21:$N$39,EK$5)-DZ10,0)),0)</f>
        <v>0</v>
      </c>
      <c r="EL10" s="6"/>
      <c r="EM10" s="180" t="str">
        <f t="shared" si="165"/>
        <v>5일</v>
      </c>
      <c r="EN10" s="180"/>
      <c r="EO10" s="5" t="str">
        <f t="shared" si="166"/>
        <v>금</v>
      </c>
      <c r="EP10" s="67" t="str">
        <f t="shared" si="159"/>
        <v/>
      </c>
      <c r="EQ10" s="184"/>
      <c r="ER10" s="184"/>
      <c r="ES10" s="184"/>
      <c r="ET10" s="184"/>
      <c r="EU10" s="184"/>
      <c r="EV10" s="184"/>
      <c r="EW10" s="176"/>
      <c r="EX10" s="177"/>
      <c r="EY10" s="129" t="str">
        <f>IF($B10="","",IF(AND(EO$3&lt;&gt;"",$B10-기준일시_입력!$AO$7&lt;=0,EQ10="",ET10="",EW10=""),"X",IF(EW10="연차","☆",IF(EW10="월차","★",IF(EW10="병가","♨",IF(EW10="출장","◎",IF(EW10="교육","■",IF(AND(EW10="",EQ10&lt;=기준일시_입력!$J$15,ET10&gt;=기준일시_입력!$N$15),"○",IF(AND(EW10="",EQ10&lt;&gt;"",EQ10&gt;기준일시_입력!$J$15),"▼",IF(AND(EW10="",ET10&lt;&gt;"",ET10&lt;기준일시_입력!$N$15),"△",""))))))))))</f>
        <v/>
      </c>
      <c r="EZ10" s="15">
        <f>IFERROR(IF(OR(EQ10="",ET10=""),0,IF(AND(FB10&lt;기준일시_입력!$J$17,FC10&gt;기준일시_입력!$N$17),기준일시_입력!$N$17-기준일시_입력!$J$17,IF(AND(FB10&gt;=기준일시_입력!$J$17,FC10&gt;기준일시_입력!$N$17),기준일시_입력!$N$17-FB10,IF(FC10&lt;기준일시_입력!$J$17,0,IF(AND(FB10&lt;기준일시_입력!$J$17,FC10&lt;=기준일시_입력!$N$17),FC10-기준일시_입력!$J$17,IF(AND(FB10&gt;=기준일시_입력!$J$17,FC10&lt;=기준일시_입력!$N$17),FC10-FB10,0)))))),0)</f>
        <v>0</v>
      </c>
      <c r="FA10" s="15">
        <f t="shared" si="403"/>
        <v>0</v>
      </c>
      <c r="FB10" s="15">
        <f>IF(OR(EQ10="",ET10=""),0,IF(EQ10&lt;기준일시_입력!$J$15,기준일시_입력!$J$15,EQ10))</f>
        <v>0</v>
      </c>
      <c r="FC10" s="15">
        <f t="shared" si="168"/>
        <v>0</v>
      </c>
      <c r="FD10" s="15">
        <f>IFERROR(IF(AND(FB10&lt;SMALL(기준일시_입력!$J$21:$J$39,FD$5),FC10&gt;SMALL(기준일시_입력!$N$21:$N$39,FD$5)),INDEX(기준일시_입력!$AJ$21:$AJ$39,FD$5*2-1),IF(AND(FB10&gt;=SMALL(기준일시_입력!$J$21:$J$39,FD$5),FB10&lt;SMALL(기준일시_입력!$N$21:$N$39,FD$5)),SMALL(기준일시_입력!$N$21:$N$39,FD$5)-FB10,0)),0)</f>
        <v>0</v>
      </c>
      <c r="FE10" s="15">
        <f>IFERROR(IF(AND(FB10&lt;SMALL(기준일시_입력!$J$21:$J$39,FE$5),FC10&gt;SMALL(기준일시_입력!$N$21:$N$39,FE$5)),INDEX(기준일시_입력!$AJ$21:$AJ$39,FE$5*2-1),IF(AND(FB10&gt;=SMALL(기준일시_입력!$J$21:$J$39,FE$5),FB10&lt;SMALL(기준일시_입력!$N$21:$N$39,FE$5)),SMALL(기준일시_입력!$N$21:$N$39,FE$5)-FB10,0)),0)</f>
        <v>0</v>
      </c>
      <c r="FF10" s="15">
        <f>IFERROR(IF(AND(FB10&lt;SMALL(기준일시_입력!$J$21:$J$39,FF$5),FC10&gt;SMALL(기준일시_입력!$N$21:$N$39,FF$5)),INDEX(기준일시_입력!$AJ$21:$AJ$39,FF$5*2-1),IF(AND(FB10&gt;=SMALL(기준일시_입력!$J$21:$J$39,FF$5),FB10&lt;SMALL(기준일시_입력!$N$21:$N$39,FF$5)),SMALL(기준일시_입력!$N$21:$N$39,FF$5)-FB10,0)),0)</f>
        <v>0</v>
      </c>
      <c r="FG10" s="15">
        <f>IFERROR(IF(AND(FB10&lt;SMALL(기준일시_입력!$J$21:$J$39,FG$5),FC10&gt;SMALL(기준일시_입력!$N$21:$N$39,FG$5)),INDEX(기준일시_입력!$AJ$21:$AJ$39,FG$5*2-1),IF(AND(FB10&gt;=SMALL(기준일시_입력!$J$21:$J$39,FG$5),FB10&lt;SMALL(기준일시_입력!$N$21:$N$39,FG$5)),SMALL(기준일시_입력!$N$21:$N$39,FG$5)-FB10,0)),0)</f>
        <v>0</v>
      </c>
      <c r="FH10" s="15">
        <f>IFERROR(IF(AND(FB10&lt;SMALL(기준일시_입력!$J$21:$J$39,FH$5),FC10&gt;SMALL(기준일시_입력!$N$21:$N$39,FH$5)),INDEX(기준일시_입력!$AJ$21:$AJ$39,FH$5*2-1),IF(AND(FB10&gt;=SMALL(기준일시_입력!$J$21:$J$39,FH$5),FB10&lt;SMALL(기준일시_입력!$N$21:$N$39,FH$5)),SMALL(기준일시_입력!$N$21:$N$39,FH$5)-FB10,0)),0)</f>
        <v>0</v>
      </c>
      <c r="FI10" s="15">
        <f>IFERROR(IF(AND(FB10&lt;SMALL(기준일시_입력!$J$21:$J$39,FI$5),FC10&gt;SMALL(기준일시_입력!$N$21:$N$39,FI$5)),INDEX(기준일시_입력!$AJ$21:$AJ$39,FI$5*2-1),IF(AND(FB10&gt;=SMALL(기준일시_입력!$J$21:$J$39,FI$5),FB10&lt;SMALL(기준일시_입력!$N$21:$N$39,FI$5)),SMALL(기준일시_입력!$N$21:$N$39,FI$5)-FB10,0)),0)</f>
        <v>0</v>
      </c>
      <c r="FJ10" s="15">
        <f>IFERROR(IF(AND(FB10&lt;SMALL(기준일시_입력!$J$21:$J$39,FJ$5),FC10&gt;SMALL(기준일시_입력!$N$21:$N$39,FJ$5)),INDEX(기준일시_입력!$AJ$21:$AJ$39,FJ$5*2-1),IF(AND(FB10&gt;=SMALL(기준일시_입력!$J$21:$J$39,FJ$5),FB10&lt;SMALL(기준일시_입력!$N$21:$N$39,FJ$5)),SMALL(기준일시_입력!$N$21:$N$39,FJ$5)-FB10,0)),0)</f>
        <v>0</v>
      </c>
      <c r="FK10" s="15">
        <f>IFERROR(IF(AND(FB10&lt;SMALL(기준일시_입력!$J$21:$J$39,FK$5),FC10&gt;SMALL(기준일시_입력!$N$21:$N$39,FK$5)),INDEX(기준일시_입력!$AJ$21:$AJ$39,FK$5*2-1),IF(AND(FB10&gt;=SMALL(기준일시_입력!$J$21:$J$39,FK$5),FB10&lt;SMALL(기준일시_입력!$N$21:$N$39,FK$5)),SMALL(기준일시_입력!$N$21:$N$39,FK$5)-FB10,0)),0)</f>
        <v>0</v>
      </c>
      <c r="FL10" s="15">
        <f>IFERROR(IF(AND(FB10&lt;SMALL(기준일시_입력!$J$21:$J$39,FL$5),FC10&gt;SMALL(기준일시_입력!$N$21:$N$39,FL$5)),INDEX(기준일시_입력!$AJ$21:$AJ$39,FL$5*2-1),IF(AND(FB10&gt;=SMALL(기준일시_입력!$J$21:$J$39,FL$5),FB10&lt;SMALL(기준일시_입력!$N$21:$N$39,FL$5)),SMALL(기준일시_입력!$N$21:$N$39,FL$5)-FB10,0)),0)</f>
        <v>0</v>
      </c>
      <c r="FM10" s="15">
        <f>IFERROR(IF(AND(FB10&lt;SMALL(기준일시_입력!$J$21:$J$39,FM$5),FC10&gt;SMALL(기준일시_입력!$N$21:$N$39,FM$5)),INDEX(기준일시_입력!$AJ$21:$AJ$39,FM$5*2-1),IF(AND(FB10&gt;=SMALL(기준일시_입력!$J$21:$J$39,FM$5),FB10&lt;SMALL(기준일시_입력!$N$21:$N$39,FM$5)),SMALL(기준일시_입력!$N$21:$N$39,FM$5)-FB10,0)),0)</f>
        <v>0</v>
      </c>
      <c r="FN10" s="6"/>
      <c r="FO10" s="180" t="str">
        <f t="shared" si="169"/>
        <v>5일</v>
      </c>
      <c r="FP10" s="180"/>
      <c r="FQ10" s="124" t="str">
        <f t="shared" si="170"/>
        <v>금</v>
      </c>
      <c r="FR10" s="133" t="str">
        <f t="shared" si="171"/>
        <v/>
      </c>
      <c r="FS10" s="184"/>
      <c r="FT10" s="184"/>
      <c r="FU10" s="184"/>
      <c r="FV10" s="184"/>
      <c r="FW10" s="184"/>
      <c r="FX10" s="184"/>
      <c r="FY10" s="176"/>
      <c r="FZ10" s="177"/>
      <c r="GA10" s="129" t="str">
        <f>IF($B10="","",IF(AND(FQ$3&lt;&gt;"",$B10-기준일시_입력!$AO$7&lt;=0,FS10="",FV10="",FY10=""),"X",IF(FY10="연차","☆",IF(FY10="월차","★",IF(FY10="병가","♨",IF(FY10="출장","◎",IF(FY10="교육","■",IF(AND(FY10="",FS10&lt;=기준일시_입력!$J$15,FV10&gt;=기준일시_입력!$N$15),"○",IF(AND(FY10="",FS10&lt;&gt;"",FS10&gt;기준일시_입력!$J$15),"▼",IF(AND(FY10="",FV10&lt;&gt;"",FV10&lt;기준일시_입력!$N$15),"△",""))))))))))</f>
        <v/>
      </c>
      <c r="GB10" s="128">
        <f>IFERROR(IF(OR(FS10="",FV10=""),0,IF(AND(GD10&lt;기준일시_입력!$J$17,GE10&gt;기준일시_입력!$N$17),기준일시_입력!$N$17-기준일시_입력!$J$17,IF(AND(GD10&gt;=기준일시_입력!$J$17,GE10&gt;기준일시_입력!$N$17),기준일시_입력!$N$17-GD10,IF(GE10&lt;기준일시_입력!$J$17,0,IF(AND(GD10&lt;기준일시_입력!$J$17,GE10&lt;=기준일시_입력!$N$17),GE10-기준일시_입력!$J$17,IF(AND(GD10&gt;=기준일시_입력!$J$17,GE10&lt;=기준일시_입력!$N$17),GE10-GD10,0)))))),0)</f>
        <v>0</v>
      </c>
      <c r="GC10" s="128">
        <f t="shared" si="172"/>
        <v>0</v>
      </c>
      <c r="GD10" s="128">
        <f>IF(OR(FS10="",FV10=""),0,IF(FS10&lt;기준일시_입력!$J$15,기준일시_입력!$J$15,FS10))</f>
        <v>0</v>
      </c>
      <c r="GE10" s="128">
        <f t="shared" si="173"/>
        <v>0</v>
      </c>
      <c r="GF10" s="128">
        <f>IFERROR(IF(AND(GD10&lt;SMALL(기준일시_입력!$J$21:$J$39,GF$5),GE10&gt;SMALL(기준일시_입력!$N$21:$N$39,GF$5)),INDEX(기준일시_입력!$AJ$21:$AJ$39,GF$5*2-1),IF(AND(GD10&gt;=SMALL(기준일시_입력!$J$21:$J$39,GF$5),GD10&lt;SMALL(기준일시_입력!$N$21:$N$39,GF$5)),SMALL(기준일시_입력!$N$21:$N$39,GF$5)-GD10,0)),0)</f>
        <v>0</v>
      </c>
      <c r="GG10" s="128">
        <f>IFERROR(IF(AND(GD10&lt;SMALL(기준일시_입력!$J$21:$J$39,GG$5),GE10&gt;SMALL(기준일시_입력!$N$21:$N$39,GG$5)),INDEX(기준일시_입력!$AJ$21:$AJ$39,GG$5*2-1),IF(AND(GD10&gt;=SMALL(기준일시_입력!$J$21:$J$39,GG$5),GD10&lt;SMALL(기준일시_입력!$N$21:$N$39,GG$5)),SMALL(기준일시_입력!$N$21:$N$39,GG$5)-GD10,0)),0)</f>
        <v>0</v>
      </c>
      <c r="GH10" s="128">
        <f>IFERROR(IF(AND(GD10&lt;SMALL(기준일시_입력!$J$21:$J$39,GH$5),GE10&gt;SMALL(기준일시_입력!$N$21:$N$39,GH$5)),INDEX(기준일시_입력!$AJ$21:$AJ$39,GH$5*2-1),IF(AND(GD10&gt;=SMALL(기준일시_입력!$J$21:$J$39,GH$5),GD10&lt;SMALL(기준일시_입력!$N$21:$N$39,GH$5)),SMALL(기준일시_입력!$N$21:$N$39,GH$5)-GD10,0)),0)</f>
        <v>0</v>
      </c>
      <c r="GI10" s="128">
        <f>IFERROR(IF(AND(GD10&lt;SMALL(기준일시_입력!$J$21:$J$39,GI$5),GE10&gt;SMALL(기준일시_입력!$N$21:$N$39,GI$5)),INDEX(기준일시_입력!$AJ$21:$AJ$39,GI$5*2-1),IF(AND(GD10&gt;=SMALL(기준일시_입력!$J$21:$J$39,GI$5),GD10&lt;SMALL(기준일시_입력!$N$21:$N$39,GI$5)),SMALL(기준일시_입력!$N$21:$N$39,GI$5)-GD10,0)),0)</f>
        <v>0</v>
      </c>
      <c r="GJ10" s="128">
        <f>IFERROR(IF(AND(GD10&lt;SMALL(기준일시_입력!$J$21:$J$39,GJ$5),GE10&gt;SMALL(기준일시_입력!$N$21:$N$39,GJ$5)),INDEX(기준일시_입력!$AJ$21:$AJ$39,GJ$5*2-1),IF(AND(GD10&gt;=SMALL(기준일시_입력!$J$21:$J$39,GJ$5),GD10&lt;SMALL(기준일시_입력!$N$21:$N$39,GJ$5)),SMALL(기준일시_입력!$N$21:$N$39,GJ$5)-GD10,0)),0)</f>
        <v>0</v>
      </c>
      <c r="GK10" s="128">
        <f>IFERROR(IF(AND(GD10&lt;SMALL(기준일시_입력!$J$21:$J$39,GK$5),GE10&gt;SMALL(기준일시_입력!$N$21:$N$39,GK$5)),INDEX(기준일시_입력!$AJ$21:$AJ$39,GK$5*2-1),IF(AND(GD10&gt;=SMALL(기준일시_입력!$J$21:$J$39,GK$5),GD10&lt;SMALL(기준일시_입력!$N$21:$N$39,GK$5)),SMALL(기준일시_입력!$N$21:$N$39,GK$5)-GD10,0)),0)</f>
        <v>0</v>
      </c>
      <c r="GL10" s="128">
        <f>IFERROR(IF(AND(GD10&lt;SMALL(기준일시_입력!$J$21:$J$39,GL$5),GE10&gt;SMALL(기준일시_입력!$N$21:$N$39,GL$5)),INDEX(기준일시_입력!$AJ$21:$AJ$39,GL$5*2-1),IF(AND(GD10&gt;=SMALL(기준일시_입력!$J$21:$J$39,GL$5),GD10&lt;SMALL(기준일시_입력!$N$21:$N$39,GL$5)),SMALL(기준일시_입력!$N$21:$N$39,GL$5)-GD10,0)),0)</f>
        <v>0</v>
      </c>
      <c r="GM10" s="128">
        <f>IFERROR(IF(AND(GD10&lt;SMALL(기준일시_입력!$J$21:$J$39,GM$5),GE10&gt;SMALL(기준일시_입력!$N$21:$N$39,GM$5)),INDEX(기준일시_입력!$AJ$21:$AJ$39,GM$5*2-1),IF(AND(GD10&gt;=SMALL(기준일시_입력!$J$21:$J$39,GM$5),GD10&lt;SMALL(기준일시_입력!$N$21:$N$39,GM$5)),SMALL(기준일시_입력!$N$21:$N$39,GM$5)-GD10,0)),0)</f>
        <v>0</v>
      </c>
      <c r="GN10" s="128">
        <f>IFERROR(IF(AND(GD10&lt;SMALL(기준일시_입력!$J$21:$J$39,GN$5),GE10&gt;SMALL(기준일시_입력!$N$21:$N$39,GN$5)),INDEX(기준일시_입력!$AJ$21:$AJ$39,GN$5*2-1),IF(AND(GD10&gt;=SMALL(기준일시_입력!$J$21:$J$39,GN$5),GD10&lt;SMALL(기준일시_입력!$N$21:$N$39,GN$5)),SMALL(기준일시_입력!$N$21:$N$39,GN$5)-GD10,0)),0)</f>
        <v>0</v>
      </c>
      <c r="GO10" s="128">
        <f>IFERROR(IF(AND(GD10&lt;SMALL(기준일시_입력!$J$21:$J$39,GO$5),GE10&gt;SMALL(기준일시_입력!$N$21:$N$39,GO$5)),INDEX(기준일시_입력!$AJ$21:$AJ$39,GO$5*2-1),IF(AND(GD10&gt;=SMALL(기준일시_입력!$J$21:$J$39,GO$5),GD10&lt;SMALL(기준일시_입력!$N$21:$N$39,GO$5)),SMALL(기준일시_입력!$N$21:$N$39,GO$5)-GD10,0)),0)</f>
        <v>0</v>
      </c>
      <c r="GP10" s="125"/>
      <c r="GQ10" s="180" t="str">
        <f t="shared" si="174"/>
        <v>5일</v>
      </c>
      <c r="GR10" s="180"/>
      <c r="GS10" s="124" t="str">
        <f t="shared" si="175"/>
        <v>금</v>
      </c>
      <c r="GT10" s="133" t="str">
        <f t="shared" si="171"/>
        <v/>
      </c>
      <c r="GU10" s="184"/>
      <c r="GV10" s="184"/>
      <c r="GW10" s="184"/>
      <c r="GX10" s="184"/>
      <c r="GY10" s="184"/>
      <c r="GZ10" s="184"/>
      <c r="HA10" s="176"/>
      <c r="HB10" s="177"/>
      <c r="HC10" s="129" t="str">
        <f>IF($B10="","",IF(AND(GS$3&lt;&gt;"",$B10-기준일시_입력!$AO$7&lt;=0,GU10="",GX10="",HA10=""),"X",IF(HA10="연차","☆",IF(HA10="월차","★",IF(HA10="병가","♨",IF(HA10="출장","◎",IF(HA10="교육","■",IF(AND(HA10="",GU10&lt;=기준일시_입력!$J$15,GX10&gt;=기준일시_입력!$N$15),"○",IF(AND(HA10="",GU10&lt;&gt;"",GU10&gt;기준일시_입력!$J$15),"▼",IF(AND(HA10="",GX10&lt;&gt;"",GX10&lt;기준일시_입력!$N$15),"△",""))))))))))</f>
        <v/>
      </c>
      <c r="HD10" s="128">
        <f>IFERROR(IF(OR(GU10="",GX10=""),0,IF(AND(HF10&lt;기준일시_입력!$J$17,HG10&gt;기준일시_입력!$N$17),기준일시_입력!$N$17-기준일시_입력!$J$17,IF(AND(HF10&gt;=기준일시_입력!$J$17,HG10&gt;기준일시_입력!$N$17),기준일시_입력!$N$17-HF10,IF(HG10&lt;기준일시_입력!$J$17,0,IF(AND(HF10&lt;기준일시_입력!$J$17,HG10&lt;=기준일시_입력!$N$17),HG10-기준일시_입력!$J$17,IF(AND(HF10&gt;=기준일시_입력!$J$17,HG10&lt;=기준일시_입력!$N$17),HG10-HF10,0)))))),0)</f>
        <v>0</v>
      </c>
      <c r="HE10" s="128">
        <f t="shared" si="177"/>
        <v>0</v>
      </c>
      <c r="HF10" s="128">
        <f>IF(OR(GU10="",GX10=""),0,IF(GU10&lt;기준일시_입력!$J$15,기준일시_입력!$J$15,GU10))</f>
        <v>0</v>
      </c>
      <c r="HG10" s="128">
        <f t="shared" si="178"/>
        <v>0</v>
      </c>
      <c r="HH10" s="128">
        <f>IFERROR(IF(AND(HF10&lt;SMALL(기준일시_입력!$J$21:$J$39,HH$5),HG10&gt;SMALL(기준일시_입력!$N$21:$N$39,HH$5)),INDEX(기준일시_입력!$AJ$21:$AJ$39,HH$5*2-1),IF(AND(HF10&gt;=SMALL(기준일시_입력!$J$21:$J$39,HH$5),HF10&lt;SMALL(기준일시_입력!$N$21:$N$39,HH$5)),SMALL(기준일시_입력!$N$21:$N$39,HH$5)-HF10,0)),0)</f>
        <v>0</v>
      </c>
      <c r="HI10" s="128">
        <f>IFERROR(IF(AND(HF10&lt;SMALL(기준일시_입력!$J$21:$J$39,HI$5),HG10&gt;SMALL(기준일시_입력!$N$21:$N$39,HI$5)),INDEX(기준일시_입력!$AJ$21:$AJ$39,HI$5*2-1),IF(AND(HF10&gt;=SMALL(기준일시_입력!$J$21:$J$39,HI$5),HF10&lt;SMALL(기준일시_입력!$N$21:$N$39,HI$5)),SMALL(기준일시_입력!$N$21:$N$39,HI$5)-HF10,0)),0)</f>
        <v>0</v>
      </c>
      <c r="HJ10" s="128">
        <f>IFERROR(IF(AND(HF10&lt;SMALL(기준일시_입력!$J$21:$J$39,HJ$5),HG10&gt;SMALL(기준일시_입력!$N$21:$N$39,HJ$5)),INDEX(기준일시_입력!$AJ$21:$AJ$39,HJ$5*2-1),IF(AND(HF10&gt;=SMALL(기준일시_입력!$J$21:$J$39,HJ$5),HF10&lt;SMALL(기준일시_입력!$N$21:$N$39,HJ$5)),SMALL(기준일시_입력!$N$21:$N$39,HJ$5)-HF10,0)),0)</f>
        <v>0</v>
      </c>
      <c r="HK10" s="128">
        <f>IFERROR(IF(AND(HF10&lt;SMALL(기준일시_입력!$J$21:$J$39,HK$5),HG10&gt;SMALL(기준일시_입력!$N$21:$N$39,HK$5)),INDEX(기준일시_입력!$AJ$21:$AJ$39,HK$5*2-1),IF(AND(HF10&gt;=SMALL(기준일시_입력!$J$21:$J$39,HK$5),HF10&lt;SMALL(기준일시_입력!$N$21:$N$39,HK$5)),SMALL(기준일시_입력!$N$21:$N$39,HK$5)-HF10,0)),0)</f>
        <v>0</v>
      </c>
      <c r="HL10" s="128">
        <f>IFERROR(IF(AND(HF10&lt;SMALL(기준일시_입력!$J$21:$J$39,HL$5),HG10&gt;SMALL(기준일시_입력!$N$21:$N$39,HL$5)),INDEX(기준일시_입력!$AJ$21:$AJ$39,HL$5*2-1),IF(AND(HF10&gt;=SMALL(기준일시_입력!$J$21:$J$39,HL$5),HF10&lt;SMALL(기준일시_입력!$N$21:$N$39,HL$5)),SMALL(기준일시_입력!$N$21:$N$39,HL$5)-HF10,0)),0)</f>
        <v>0</v>
      </c>
      <c r="HM10" s="128">
        <f>IFERROR(IF(AND(HF10&lt;SMALL(기준일시_입력!$J$21:$J$39,HM$5),HG10&gt;SMALL(기준일시_입력!$N$21:$N$39,HM$5)),INDEX(기준일시_입력!$AJ$21:$AJ$39,HM$5*2-1),IF(AND(HF10&gt;=SMALL(기준일시_입력!$J$21:$J$39,HM$5),HF10&lt;SMALL(기준일시_입력!$N$21:$N$39,HM$5)),SMALL(기준일시_입력!$N$21:$N$39,HM$5)-HF10,0)),0)</f>
        <v>0</v>
      </c>
      <c r="HN10" s="128">
        <f>IFERROR(IF(AND(HF10&lt;SMALL(기준일시_입력!$J$21:$J$39,HN$5),HG10&gt;SMALL(기준일시_입력!$N$21:$N$39,HN$5)),INDEX(기준일시_입력!$AJ$21:$AJ$39,HN$5*2-1),IF(AND(HF10&gt;=SMALL(기준일시_입력!$J$21:$J$39,HN$5),HF10&lt;SMALL(기준일시_입력!$N$21:$N$39,HN$5)),SMALL(기준일시_입력!$N$21:$N$39,HN$5)-HF10,0)),0)</f>
        <v>0</v>
      </c>
      <c r="HO10" s="128">
        <f>IFERROR(IF(AND(HF10&lt;SMALL(기준일시_입력!$J$21:$J$39,HO$5),HG10&gt;SMALL(기준일시_입력!$N$21:$N$39,HO$5)),INDEX(기준일시_입력!$AJ$21:$AJ$39,HO$5*2-1),IF(AND(HF10&gt;=SMALL(기준일시_입력!$J$21:$J$39,HO$5),HF10&lt;SMALL(기준일시_입력!$N$21:$N$39,HO$5)),SMALL(기준일시_입력!$N$21:$N$39,HO$5)-HF10,0)),0)</f>
        <v>0</v>
      </c>
      <c r="HP10" s="128">
        <f>IFERROR(IF(AND(HF10&lt;SMALL(기준일시_입력!$J$21:$J$39,HP$5),HG10&gt;SMALL(기준일시_입력!$N$21:$N$39,HP$5)),INDEX(기준일시_입력!$AJ$21:$AJ$39,HP$5*2-1),IF(AND(HF10&gt;=SMALL(기준일시_입력!$J$21:$J$39,HP$5),HF10&lt;SMALL(기준일시_입력!$N$21:$N$39,HP$5)),SMALL(기준일시_입력!$N$21:$N$39,HP$5)-HF10,0)),0)</f>
        <v>0</v>
      </c>
      <c r="HQ10" s="128">
        <f>IFERROR(IF(AND(HF10&lt;SMALL(기준일시_입력!$J$21:$J$39,HQ$5),HG10&gt;SMALL(기준일시_입력!$N$21:$N$39,HQ$5)),INDEX(기준일시_입력!$AJ$21:$AJ$39,HQ$5*2-1),IF(AND(HF10&gt;=SMALL(기준일시_입력!$J$21:$J$39,HQ$5),HF10&lt;SMALL(기준일시_입력!$N$21:$N$39,HQ$5)),SMALL(기준일시_입력!$N$21:$N$39,HQ$5)-HF10,0)),0)</f>
        <v>0</v>
      </c>
      <c r="HR10" s="125"/>
      <c r="HS10" s="180" t="str">
        <f t="shared" si="179"/>
        <v>5일</v>
      </c>
      <c r="HT10" s="180"/>
      <c r="HU10" s="124" t="str">
        <f t="shared" si="180"/>
        <v>금</v>
      </c>
      <c r="HV10" s="133" t="str">
        <f t="shared" si="171"/>
        <v/>
      </c>
      <c r="HW10" s="184"/>
      <c r="HX10" s="184"/>
      <c r="HY10" s="184"/>
      <c r="HZ10" s="184"/>
      <c r="IA10" s="184"/>
      <c r="IB10" s="184"/>
      <c r="IC10" s="176"/>
      <c r="ID10" s="177"/>
      <c r="IE10" s="129" t="str">
        <f>IF($B10="","",IF(AND(HU$3&lt;&gt;"",$B10-기준일시_입력!$AO$7&lt;=0,HW10="",HZ10="",IC10=""),"X",IF(IC10="연차","☆",IF(IC10="월차","★",IF(IC10="병가","♨",IF(IC10="출장","◎",IF(IC10="교육","■",IF(AND(IC10="",HW10&lt;=기준일시_입력!$J$15,HZ10&gt;=기준일시_입력!$N$15),"○",IF(AND(IC10="",HW10&lt;&gt;"",HW10&gt;기준일시_입력!$J$15),"▼",IF(AND(IC10="",HZ10&lt;&gt;"",HZ10&lt;기준일시_입력!$N$15),"△",""))))))))))</f>
        <v/>
      </c>
      <c r="IF10" s="128">
        <f>IFERROR(IF(OR(HW10="",HZ10=""),0,IF(AND(IH10&lt;기준일시_입력!$J$17,II10&gt;기준일시_입력!$N$17),기준일시_입력!$N$17-기준일시_입력!$J$17,IF(AND(IH10&gt;=기준일시_입력!$J$17,II10&gt;기준일시_입력!$N$17),기준일시_입력!$N$17-IH10,IF(II10&lt;기준일시_입력!$J$17,0,IF(AND(IH10&lt;기준일시_입력!$J$17,II10&lt;=기준일시_입력!$N$17),II10-기준일시_입력!$J$17,IF(AND(IH10&gt;=기준일시_입력!$J$17,II10&lt;=기준일시_입력!$N$17),II10-IH10,0)))))),0)</f>
        <v>0</v>
      </c>
      <c r="IG10" s="128">
        <f t="shared" si="182"/>
        <v>0</v>
      </c>
      <c r="IH10" s="128">
        <f>IF(OR(HW10="",HZ10=""),0,IF(HW10&lt;기준일시_입력!$J$15,기준일시_입력!$J$15,HW10))</f>
        <v>0</v>
      </c>
      <c r="II10" s="128">
        <f t="shared" si="183"/>
        <v>0</v>
      </c>
      <c r="IJ10" s="128">
        <f>IFERROR(IF(AND(IH10&lt;SMALL(기준일시_입력!$J$21:$J$39,IJ$5),II10&gt;SMALL(기준일시_입력!$N$21:$N$39,IJ$5)),INDEX(기준일시_입력!$AJ$21:$AJ$39,IJ$5*2-1),IF(AND(IH10&gt;=SMALL(기준일시_입력!$J$21:$J$39,IJ$5),IH10&lt;SMALL(기준일시_입력!$N$21:$N$39,IJ$5)),SMALL(기준일시_입력!$N$21:$N$39,IJ$5)-IH10,0)),0)</f>
        <v>0</v>
      </c>
      <c r="IK10" s="128">
        <f>IFERROR(IF(AND(IH10&lt;SMALL(기준일시_입력!$J$21:$J$39,IK$5),II10&gt;SMALL(기준일시_입력!$N$21:$N$39,IK$5)),INDEX(기준일시_입력!$AJ$21:$AJ$39,IK$5*2-1),IF(AND(IH10&gt;=SMALL(기준일시_입력!$J$21:$J$39,IK$5),IH10&lt;SMALL(기준일시_입력!$N$21:$N$39,IK$5)),SMALL(기준일시_입력!$N$21:$N$39,IK$5)-IH10,0)),0)</f>
        <v>0</v>
      </c>
      <c r="IL10" s="128">
        <f>IFERROR(IF(AND(IH10&lt;SMALL(기준일시_입력!$J$21:$J$39,IL$5),II10&gt;SMALL(기준일시_입력!$N$21:$N$39,IL$5)),INDEX(기준일시_입력!$AJ$21:$AJ$39,IL$5*2-1),IF(AND(IH10&gt;=SMALL(기준일시_입력!$J$21:$J$39,IL$5),IH10&lt;SMALL(기준일시_입력!$N$21:$N$39,IL$5)),SMALL(기준일시_입력!$N$21:$N$39,IL$5)-IH10,0)),0)</f>
        <v>0</v>
      </c>
      <c r="IM10" s="128">
        <f>IFERROR(IF(AND(IH10&lt;SMALL(기준일시_입력!$J$21:$J$39,IM$5),II10&gt;SMALL(기준일시_입력!$N$21:$N$39,IM$5)),INDEX(기준일시_입력!$AJ$21:$AJ$39,IM$5*2-1),IF(AND(IH10&gt;=SMALL(기준일시_입력!$J$21:$J$39,IM$5),IH10&lt;SMALL(기준일시_입력!$N$21:$N$39,IM$5)),SMALL(기준일시_입력!$N$21:$N$39,IM$5)-IH10,0)),0)</f>
        <v>0</v>
      </c>
      <c r="IN10" s="128">
        <f>IFERROR(IF(AND(IH10&lt;SMALL(기준일시_입력!$J$21:$J$39,IN$5),II10&gt;SMALL(기준일시_입력!$N$21:$N$39,IN$5)),INDEX(기준일시_입력!$AJ$21:$AJ$39,IN$5*2-1),IF(AND(IH10&gt;=SMALL(기준일시_입력!$J$21:$J$39,IN$5),IH10&lt;SMALL(기준일시_입력!$N$21:$N$39,IN$5)),SMALL(기준일시_입력!$N$21:$N$39,IN$5)-IH10,0)),0)</f>
        <v>0</v>
      </c>
      <c r="IO10" s="128">
        <f>IFERROR(IF(AND(IH10&lt;SMALL(기준일시_입력!$J$21:$J$39,IO$5),II10&gt;SMALL(기준일시_입력!$N$21:$N$39,IO$5)),INDEX(기준일시_입력!$AJ$21:$AJ$39,IO$5*2-1),IF(AND(IH10&gt;=SMALL(기준일시_입력!$J$21:$J$39,IO$5),IH10&lt;SMALL(기준일시_입력!$N$21:$N$39,IO$5)),SMALL(기준일시_입력!$N$21:$N$39,IO$5)-IH10,0)),0)</f>
        <v>0</v>
      </c>
      <c r="IP10" s="128">
        <f>IFERROR(IF(AND(IH10&lt;SMALL(기준일시_입력!$J$21:$J$39,IP$5),II10&gt;SMALL(기준일시_입력!$N$21:$N$39,IP$5)),INDEX(기준일시_입력!$AJ$21:$AJ$39,IP$5*2-1),IF(AND(IH10&gt;=SMALL(기준일시_입력!$J$21:$J$39,IP$5),IH10&lt;SMALL(기준일시_입력!$N$21:$N$39,IP$5)),SMALL(기준일시_입력!$N$21:$N$39,IP$5)-IH10,0)),0)</f>
        <v>0</v>
      </c>
      <c r="IQ10" s="128">
        <f>IFERROR(IF(AND(IH10&lt;SMALL(기준일시_입력!$J$21:$J$39,IQ$5),II10&gt;SMALL(기준일시_입력!$N$21:$N$39,IQ$5)),INDEX(기준일시_입력!$AJ$21:$AJ$39,IQ$5*2-1),IF(AND(IH10&gt;=SMALL(기준일시_입력!$J$21:$J$39,IQ$5),IH10&lt;SMALL(기준일시_입력!$N$21:$N$39,IQ$5)),SMALL(기준일시_입력!$N$21:$N$39,IQ$5)-IH10,0)),0)</f>
        <v>0</v>
      </c>
      <c r="IR10" s="128">
        <f>IFERROR(IF(AND(IH10&lt;SMALL(기준일시_입력!$J$21:$J$39,IR$5),II10&gt;SMALL(기준일시_입력!$N$21:$N$39,IR$5)),INDEX(기준일시_입력!$AJ$21:$AJ$39,IR$5*2-1),IF(AND(IH10&gt;=SMALL(기준일시_입력!$J$21:$J$39,IR$5),IH10&lt;SMALL(기준일시_입력!$N$21:$N$39,IR$5)),SMALL(기준일시_입력!$N$21:$N$39,IR$5)-IH10,0)),0)</f>
        <v>0</v>
      </c>
      <c r="IS10" s="128">
        <f>IFERROR(IF(AND(IH10&lt;SMALL(기준일시_입력!$J$21:$J$39,IS$5),II10&gt;SMALL(기준일시_입력!$N$21:$N$39,IS$5)),INDEX(기준일시_입력!$AJ$21:$AJ$39,IS$5*2-1),IF(AND(IH10&gt;=SMALL(기준일시_입력!$J$21:$J$39,IS$5),IH10&lt;SMALL(기준일시_입력!$N$21:$N$39,IS$5)),SMALL(기준일시_입력!$N$21:$N$39,IS$5)-IH10,0)),0)</f>
        <v>0</v>
      </c>
      <c r="IT10" s="125"/>
      <c r="IU10" s="180" t="str">
        <f t="shared" si="184"/>
        <v>5일</v>
      </c>
      <c r="IV10" s="180"/>
      <c r="IW10" s="124" t="str">
        <f t="shared" si="185"/>
        <v>금</v>
      </c>
      <c r="IX10" s="133" t="str">
        <f t="shared" si="186"/>
        <v/>
      </c>
      <c r="IY10" s="184"/>
      <c r="IZ10" s="184"/>
      <c r="JA10" s="184"/>
      <c r="JB10" s="184"/>
      <c r="JC10" s="184"/>
      <c r="JD10" s="184"/>
      <c r="JE10" s="176"/>
      <c r="JF10" s="177"/>
      <c r="JG10" s="129" t="str">
        <f>IF($B10="","",IF(AND(IW$3&lt;&gt;"",$B10-기준일시_입력!$AO$7&lt;=0,IY10="",JB10="",JE10=""),"X",IF(JE10="연차","☆",IF(JE10="월차","★",IF(JE10="병가","♨",IF(JE10="출장","◎",IF(JE10="교육","■",IF(AND(JE10="",IY10&lt;=기준일시_입력!$J$15,JB10&gt;=기준일시_입력!$N$15),"○",IF(AND(JE10="",IY10&lt;&gt;"",IY10&gt;기준일시_입력!$J$15),"▼",IF(AND(JE10="",JB10&lt;&gt;"",JB10&lt;기준일시_입력!$N$15),"△",""))))))))))</f>
        <v/>
      </c>
      <c r="JH10" s="128">
        <f>IFERROR(IF(OR(IY10="",JB10=""),0,IF(AND(JJ10&lt;기준일시_입력!$J$17,JK10&gt;기준일시_입력!$N$17),기준일시_입력!$N$17-기준일시_입력!$J$17,IF(AND(JJ10&gt;=기준일시_입력!$J$17,JK10&gt;기준일시_입력!$N$17),기준일시_입력!$N$17-JJ10,IF(JK10&lt;기준일시_입력!$J$17,0,IF(AND(JJ10&lt;기준일시_입력!$J$17,JK10&lt;=기준일시_입력!$N$17),JK10-기준일시_입력!$J$17,IF(AND(JJ10&gt;=기준일시_입력!$J$17,JK10&lt;=기준일시_입력!$N$17),JK10-JJ10,0)))))),0)</f>
        <v>0</v>
      </c>
      <c r="JI10" s="128">
        <f t="shared" si="187"/>
        <v>0</v>
      </c>
      <c r="JJ10" s="128">
        <f>IF(OR(IY10="",JB10=""),0,IF(IY10&lt;기준일시_입력!$J$15,기준일시_입력!$J$15,IY10))</f>
        <v>0</v>
      </c>
      <c r="JK10" s="128">
        <f t="shared" si="188"/>
        <v>0</v>
      </c>
      <c r="JL10" s="128">
        <f>IFERROR(IF(AND(JJ10&lt;SMALL(기준일시_입력!$J$21:$J$39,JL$5),JK10&gt;SMALL(기준일시_입력!$N$21:$N$39,JL$5)),INDEX(기준일시_입력!$AJ$21:$AJ$39,JL$5*2-1),IF(AND(JJ10&gt;=SMALL(기준일시_입력!$J$21:$J$39,JL$5),JJ10&lt;SMALL(기준일시_입력!$N$21:$N$39,JL$5)),SMALL(기준일시_입력!$N$21:$N$39,JL$5)-JJ10,0)),0)</f>
        <v>0</v>
      </c>
      <c r="JM10" s="128">
        <f>IFERROR(IF(AND(JJ10&lt;SMALL(기준일시_입력!$J$21:$J$39,JM$5),JK10&gt;SMALL(기준일시_입력!$N$21:$N$39,JM$5)),INDEX(기준일시_입력!$AJ$21:$AJ$39,JM$5*2-1),IF(AND(JJ10&gt;=SMALL(기준일시_입력!$J$21:$J$39,JM$5),JJ10&lt;SMALL(기준일시_입력!$N$21:$N$39,JM$5)),SMALL(기준일시_입력!$N$21:$N$39,JM$5)-JJ10,0)),0)</f>
        <v>0</v>
      </c>
      <c r="JN10" s="128">
        <f>IFERROR(IF(AND(JJ10&lt;SMALL(기준일시_입력!$J$21:$J$39,JN$5),JK10&gt;SMALL(기준일시_입력!$N$21:$N$39,JN$5)),INDEX(기준일시_입력!$AJ$21:$AJ$39,JN$5*2-1),IF(AND(JJ10&gt;=SMALL(기준일시_입력!$J$21:$J$39,JN$5),JJ10&lt;SMALL(기준일시_입력!$N$21:$N$39,JN$5)),SMALL(기준일시_입력!$N$21:$N$39,JN$5)-JJ10,0)),0)</f>
        <v>0</v>
      </c>
      <c r="JO10" s="128">
        <f>IFERROR(IF(AND(JJ10&lt;SMALL(기준일시_입력!$J$21:$J$39,JO$5),JK10&gt;SMALL(기준일시_입력!$N$21:$N$39,JO$5)),INDEX(기준일시_입력!$AJ$21:$AJ$39,JO$5*2-1),IF(AND(JJ10&gt;=SMALL(기준일시_입력!$J$21:$J$39,JO$5),JJ10&lt;SMALL(기준일시_입력!$N$21:$N$39,JO$5)),SMALL(기준일시_입력!$N$21:$N$39,JO$5)-JJ10,0)),0)</f>
        <v>0</v>
      </c>
      <c r="JP10" s="128">
        <f>IFERROR(IF(AND(JJ10&lt;SMALL(기준일시_입력!$J$21:$J$39,JP$5),JK10&gt;SMALL(기준일시_입력!$N$21:$N$39,JP$5)),INDEX(기준일시_입력!$AJ$21:$AJ$39,JP$5*2-1),IF(AND(JJ10&gt;=SMALL(기준일시_입력!$J$21:$J$39,JP$5),JJ10&lt;SMALL(기준일시_입력!$N$21:$N$39,JP$5)),SMALL(기준일시_입력!$N$21:$N$39,JP$5)-JJ10,0)),0)</f>
        <v>0</v>
      </c>
      <c r="JQ10" s="128">
        <f>IFERROR(IF(AND(JJ10&lt;SMALL(기준일시_입력!$J$21:$J$39,JQ$5),JK10&gt;SMALL(기준일시_입력!$N$21:$N$39,JQ$5)),INDEX(기준일시_입력!$AJ$21:$AJ$39,JQ$5*2-1),IF(AND(JJ10&gt;=SMALL(기준일시_입력!$J$21:$J$39,JQ$5),JJ10&lt;SMALL(기준일시_입력!$N$21:$N$39,JQ$5)),SMALL(기준일시_입력!$N$21:$N$39,JQ$5)-JJ10,0)),0)</f>
        <v>0</v>
      </c>
      <c r="JR10" s="128">
        <f>IFERROR(IF(AND(JJ10&lt;SMALL(기준일시_입력!$J$21:$J$39,JR$5),JK10&gt;SMALL(기준일시_입력!$N$21:$N$39,JR$5)),INDEX(기준일시_입력!$AJ$21:$AJ$39,JR$5*2-1),IF(AND(JJ10&gt;=SMALL(기준일시_입력!$J$21:$J$39,JR$5),JJ10&lt;SMALL(기준일시_입력!$N$21:$N$39,JR$5)),SMALL(기준일시_입력!$N$21:$N$39,JR$5)-JJ10,0)),0)</f>
        <v>0</v>
      </c>
      <c r="JS10" s="128">
        <f>IFERROR(IF(AND(JJ10&lt;SMALL(기준일시_입력!$J$21:$J$39,JS$5),JK10&gt;SMALL(기준일시_입력!$N$21:$N$39,JS$5)),INDEX(기준일시_입력!$AJ$21:$AJ$39,JS$5*2-1),IF(AND(JJ10&gt;=SMALL(기준일시_입력!$J$21:$J$39,JS$5),JJ10&lt;SMALL(기준일시_입력!$N$21:$N$39,JS$5)),SMALL(기준일시_입력!$N$21:$N$39,JS$5)-JJ10,0)),0)</f>
        <v>0</v>
      </c>
      <c r="JT10" s="128">
        <f>IFERROR(IF(AND(JJ10&lt;SMALL(기준일시_입력!$J$21:$J$39,JT$5),JK10&gt;SMALL(기준일시_입력!$N$21:$N$39,JT$5)),INDEX(기준일시_입력!$AJ$21:$AJ$39,JT$5*2-1),IF(AND(JJ10&gt;=SMALL(기준일시_입력!$J$21:$J$39,JT$5),JJ10&lt;SMALL(기준일시_입력!$N$21:$N$39,JT$5)),SMALL(기준일시_입력!$N$21:$N$39,JT$5)-JJ10,0)),0)</f>
        <v>0</v>
      </c>
      <c r="JU10" s="128">
        <f>IFERROR(IF(AND(JJ10&lt;SMALL(기준일시_입력!$J$21:$J$39,JU$5),JK10&gt;SMALL(기준일시_입력!$N$21:$N$39,JU$5)),INDEX(기준일시_입력!$AJ$21:$AJ$39,JU$5*2-1),IF(AND(JJ10&gt;=SMALL(기준일시_입력!$J$21:$J$39,JU$5),JJ10&lt;SMALL(기준일시_입력!$N$21:$N$39,JU$5)),SMALL(기준일시_입력!$N$21:$N$39,JU$5)-JJ10,0)),0)</f>
        <v>0</v>
      </c>
      <c r="JV10" s="125"/>
      <c r="JW10" s="180" t="str">
        <f t="shared" si="189"/>
        <v>5일</v>
      </c>
      <c r="JX10" s="180"/>
      <c r="JY10" s="124" t="str">
        <f t="shared" si="190"/>
        <v>금</v>
      </c>
      <c r="JZ10" s="133" t="str">
        <f t="shared" si="186"/>
        <v/>
      </c>
      <c r="KA10" s="184"/>
      <c r="KB10" s="184"/>
      <c r="KC10" s="184"/>
      <c r="KD10" s="184"/>
      <c r="KE10" s="184"/>
      <c r="KF10" s="184"/>
      <c r="KG10" s="176"/>
      <c r="KH10" s="177"/>
      <c r="KI10" s="129" t="str">
        <f>IF($B10="","",IF(AND(JY$3&lt;&gt;"",$B10-기준일시_입력!$AO$7&lt;=0,KA10="",KD10="",KG10=""),"X",IF(KG10="연차","☆",IF(KG10="월차","★",IF(KG10="병가","♨",IF(KG10="출장","◎",IF(KG10="교육","■",IF(AND(KG10="",KA10&lt;=기준일시_입력!$J$15,KD10&gt;=기준일시_입력!$N$15),"○",IF(AND(KG10="",KA10&lt;&gt;"",KA10&gt;기준일시_입력!$J$15),"▼",IF(AND(KG10="",KD10&lt;&gt;"",KD10&lt;기준일시_입력!$N$15),"△",""))))))))))</f>
        <v/>
      </c>
      <c r="KJ10" s="128">
        <f>IFERROR(IF(OR(KA10="",KD10=""),0,IF(AND(KL10&lt;기준일시_입력!$J$17,KM10&gt;기준일시_입력!$N$17),기준일시_입력!$N$17-기준일시_입력!$J$17,IF(AND(KL10&gt;=기준일시_입력!$J$17,KM10&gt;기준일시_입력!$N$17),기준일시_입력!$N$17-KL10,IF(KM10&lt;기준일시_입력!$J$17,0,IF(AND(KL10&lt;기준일시_입력!$J$17,KM10&lt;=기준일시_입력!$N$17),KM10-기준일시_입력!$J$17,IF(AND(KL10&gt;=기준일시_입력!$J$17,KM10&lt;=기준일시_입력!$N$17),KM10-KL10,0)))))),0)</f>
        <v>0</v>
      </c>
      <c r="KK10" s="128">
        <f t="shared" si="192"/>
        <v>0</v>
      </c>
      <c r="KL10" s="128">
        <f>IF(OR(KA10="",KD10=""),0,IF(KA10&lt;기준일시_입력!$J$15,기준일시_입력!$J$15,KA10))</f>
        <v>0</v>
      </c>
      <c r="KM10" s="128">
        <f t="shared" si="193"/>
        <v>0</v>
      </c>
      <c r="KN10" s="128">
        <f>IFERROR(IF(AND(KL10&lt;SMALL(기준일시_입력!$J$21:$J$39,KN$5),KM10&gt;SMALL(기준일시_입력!$N$21:$N$39,KN$5)),INDEX(기준일시_입력!$AJ$21:$AJ$39,KN$5*2-1),IF(AND(KL10&gt;=SMALL(기준일시_입력!$J$21:$J$39,KN$5),KL10&lt;SMALL(기준일시_입력!$N$21:$N$39,KN$5)),SMALL(기준일시_입력!$N$21:$N$39,KN$5)-KL10,0)),0)</f>
        <v>0</v>
      </c>
      <c r="KO10" s="128">
        <f>IFERROR(IF(AND(KL10&lt;SMALL(기준일시_입력!$J$21:$J$39,KO$5),KM10&gt;SMALL(기준일시_입력!$N$21:$N$39,KO$5)),INDEX(기준일시_입력!$AJ$21:$AJ$39,KO$5*2-1),IF(AND(KL10&gt;=SMALL(기준일시_입력!$J$21:$J$39,KO$5),KL10&lt;SMALL(기준일시_입력!$N$21:$N$39,KO$5)),SMALL(기준일시_입력!$N$21:$N$39,KO$5)-KL10,0)),0)</f>
        <v>0</v>
      </c>
      <c r="KP10" s="128">
        <f>IFERROR(IF(AND(KL10&lt;SMALL(기준일시_입력!$J$21:$J$39,KP$5),KM10&gt;SMALL(기준일시_입력!$N$21:$N$39,KP$5)),INDEX(기준일시_입력!$AJ$21:$AJ$39,KP$5*2-1),IF(AND(KL10&gt;=SMALL(기준일시_입력!$J$21:$J$39,KP$5),KL10&lt;SMALL(기준일시_입력!$N$21:$N$39,KP$5)),SMALL(기준일시_입력!$N$21:$N$39,KP$5)-KL10,0)),0)</f>
        <v>0</v>
      </c>
      <c r="KQ10" s="128">
        <f>IFERROR(IF(AND(KL10&lt;SMALL(기준일시_입력!$J$21:$J$39,KQ$5),KM10&gt;SMALL(기준일시_입력!$N$21:$N$39,KQ$5)),INDEX(기준일시_입력!$AJ$21:$AJ$39,KQ$5*2-1),IF(AND(KL10&gt;=SMALL(기준일시_입력!$J$21:$J$39,KQ$5),KL10&lt;SMALL(기준일시_입력!$N$21:$N$39,KQ$5)),SMALL(기준일시_입력!$N$21:$N$39,KQ$5)-KL10,0)),0)</f>
        <v>0</v>
      </c>
      <c r="KR10" s="128">
        <f>IFERROR(IF(AND(KL10&lt;SMALL(기준일시_입력!$J$21:$J$39,KR$5),KM10&gt;SMALL(기준일시_입력!$N$21:$N$39,KR$5)),INDEX(기준일시_입력!$AJ$21:$AJ$39,KR$5*2-1),IF(AND(KL10&gt;=SMALL(기준일시_입력!$J$21:$J$39,KR$5),KL10&lt;SMALL(기준일시_입력!$N$21:$N$39,KR$5)),SMALL(기준일시_입력!$N$21:$N$39,KR$5)-KL10,0)),0)</f>
        <v>0</v>
      </c>
      <c r="KS10" s="128">
        <f>IFERROR(IF(AND(KL10&lt;SMALL(기준일시_입력!$J$21:$J$39,KS$5),KM10&gt;SMALL(기준일시_입력!$N$21:$N$39,KS$5)),INDEX(기준일시_입력!$AJ$21:$AJ$39,KS$5*2-1),IF(AND(KL10&gt;=SMALL(기준일시_입력!$J$21:$J$39,KS$5),KL10&lt;SMALL(기준일시_입력!$N$21:$N$39,KS$5)),SMALL(기준일시_입력!$N$21:$N$39,KS$5)-KL10,0)),0)</f>
        <v>0</v>
      </c>
      <c r="KT10" s="128">
        <f>IFERROR(IF(AND(KL10&lt;SMALL(기준일시_입력!$J$21:$J$39,KT$5),KM10&gt;SMALL(기준일시_입력!$N$21:$N$39,KT$5)),INDEX(기준일시_입력!$AJ$21:$AJ$39,KT$5*2-1),IF(AND(KL10&gt;=SMALL(기준일시_입력!$J$21:$J$39,KT$5),KL10&lt;SMALL(기준일시_입력!$N$21:$N$39,KT$5)),SMALL(기준일시_입력!$N$21:$N$39,KT$5)-KL10,0)),0)</f>
        <v>0</v>
      </c>
      <c r="KU10" s="128">
        <f>IFERROR(IF(AND(KL10&lt;SMALL(기준일시_입력!$J$21:$J$39,KU$5),KM10&gt;SMALL(기준일시_입력!$N$21:$N$39,KU$5)),INDEX(기준일시_입력!$AJ$21:$AJ$39,KU$5*2-1),IF(AND(KL10&gt;=SMALL(기준일시_입력!$J$21:$J$39,KU$5),KL10&lt;SMALL(기준일시_입력!$N$21:$N$39,KU$5)),SMALL(기준일시_입력!$N$21:$N$39,KU$5)-KL10,0)),0)</f>
        <v>0</v>
      </c>
      <c r="KV10" s="128">
        <f>IFERROR(IF(AND(KL10&lt;SMALL(기준일시_입력!$J$21:$J$39,KV$5),KM10&gt;SMALL(기준일시_입력!$N$21:$N$39,KV$5)),INDEX(기준일시_입력!$AJ$21:$AJ$39,KV$5*2-1),IF(AND(KL10&gt;=SMALL(기준일시_입력!$J$21:$J$39,KV$5),KL10&lt;SMALL(기준일시_입력!$N$21:$N$39,KV$5)),SMALL(기준일시_입력!$N$21:$N$39,KV$5)-KL10,0)),0)</f>
        <v>0</v>
      </c>
      <c r="KW10" s="128">
        <f>IFERROR(IF(AND(KL10&lt;SMALL(기준일시_입력!$J$21:$J$39,KW$5),KM10&gt;SMALL(기준일시_입력!$N$21:$N$39,KW$5)),INDEX(기준일시_입력!$AJ$21:$AJ$39,KW$5*2-1),IF(AND(KL10&gt;=SMALL(기준일시_입력!$J$21:$J$39,KW$5),KL10&lt;SMALL(기준일시_입력!$N$21:$N$39,KW$5)),SMALL(기준일시_입력!$N$21:$N$39,KW$5)-KL10,0)),0)</f>
        <v>0</v>
      </c>
      <c r="KX10" s="125"/>
      <c r="KY10" s="180" t="str">
        <f t="shared" si="194"/>
        <v>5일</v>
      </c>
      <c r="KZ10" s="180"/>
      <c r="LA10" s="124" t="str">
        <f t="shared" si="195"/>
        <v>금</v>
      </c>
      <c r="LB10" s="133" t="str">
        <f t="shared" si="186"/>
        <v/>
      </c>
      <c r="LC10" s="184"/>
      <c r="LD10" s="184"/>
      <c r="LE10" s="184"/>
      <c r="LF10" s="184"/>
      <c r="LG10" s="184"/>
      <c r="LH10" s="184"/>
      <c r="LI10" s="176"/>
      <c r="LJ10" s="177"/>
      <c r="LK10" s="129" t="str">
        <f>IF($B10="","",IF(AND(LA$3&lt;&gt;"",$B10-기준일시_입력!$AO$7&lt;=0,LC10="",LF10="",LI10=""),"X",IF(LI10="연차","☆",IF(LI10="월차","★",IF(LI10="병가","♨",IF(LI10="출장","◎",IF(LI10="교육","■",IF(AND(LI10="",LC10&lt;=기준일시_입력!$J$15,LF10&gt;=기준일시_입력!$N$15),"○",IF(AND(LI10="",LC10&lt;&gt;"",LC10&gt;기준일시_입력!$J$15),"▼",IF(AND(LI10="",LF10&lt;&gt;"",LF10&lt;기준일시_입력!$N$15),"△",""))))))))))</f>
        <v/>
      </c>
      <c r="LL10" s="128">
        <f>IFERROR(IF(OR(LC10="",LF10=""),0,IF(AND(LN10&lt;기준일시_입력!$J$17,LO10&gt;기준일시_입력!$N$17),기준일시_입력!$N$17-기준일시_입력!$J$17,IF(AND(LN10&gt;=기준일시_입력!$J$17,LO10&gt;기준일시_입력!$N$17),기준일시_입력!$N$17-LN10,IF(LO10&lt;기준일시_입력!$J$17,0,IF(AND(LN10&lt;기준일시_입력!$J$17,LO10&lt;=기준일시_입력!$N$17),LO10-기준일시_입력!$J$17,IF(AND(LN10&gt;=기준일시_입력!$J$17,LO10&lt;=기준일시_입력!$N$17),LO10-LN10,0)))))),0)</f>
        <v>0</v>
      </c>
      <c r="LM10" s="128">
        <f t="shared" si="197"/>
        <v>0</v>
      </c>
      <c r="LN10" s="128">
        <f>IF(OR(LC10="",LF10=""),0,IF(LC10&lt;기준일시_입력!$J$15,기준일시_입력!$J$15,LC10))</f>
        <v>0</v>
      </c>
      <c r="LO10" s="128">
        <f t="shared" si="198"/>
        <v>0</v>
      </c>
      <c r="LP10" s="128">
        <f>IFERROR(IF(AND(LN10&lt;SMALL(기준일시_입력!$J$21:$J$39,LP$5),LO10&gt;SMALL(기준일시_입력!$N$21:$N$39,LP$5)),INDEX(기준일시_입력!$AJ$21:$AJ$39,LP$5*2-1),IF(AND(LN10&gt;=SMALL(기준일시_입력!$J$21:$J$39,LP$5),LN10&lt;SMALL(기준일시_입력!$N$21:$N$39,LP$5)),SMALL(기준일시_입력!$N$21:$N$39,LP$5)-LN10,0)),0)</f>
        <v>0</v>
      </c>
      <c r="LQ10" s="128">
        <f>IFERROR(IF(AND(LN10&lt;SMALL(기준일시_입력!$J$21:$J$39,LQ$5),LO10&gt;SMALL(기준일시_입력!$N$21:$N$39,LQ$5)),INDEX(기준일시_입력!$AJ$21:$AJ$39,LQ$5*2-1),IF(AND(LN10&gt;=SMALL(기준일시_입력!$J$21:$J$39,LQ$5),LN10&lt;SMALL(기준일시_입력!$N$21:$N$39,LQ$5)),SMALL(기준일시_입력!$N$21:$N$39,LQ$5)-LN10,0)),0)</f>
        <v>0</v>
      </c>
      <c r="LR10" s="128">
        <f>IFERROR(IF(AND(LN10&lt;SMALL(기준일시_입력!$J$21:$J$39,LR$5),LO10&gt;SMALL(기준일시_입력!$N$21:$N$39,LR$5)),INDEX(기준일시_입력!$AJ$21:$AJ$39,LR$5*2-1),IF(AND(LN10&gt;=SMALL(기준일시_입력!$J$21:$J$39,LR$5),LN10&lt;SMALL(기준일시_입력!$N$21:$N$39,LR$5)),SMALL(기준일시_입력!$N$21:$N$39,LR$5)-LN10,0)),0)</f>
        <v>0</v>
      </c>
      <c r="LS10" s="128">
        <f>IFERROR(IF(AND(LN10&lt;SMALL(기준일시_입력!$J$21:$J$39,LS$5),LO10&gt;SMALL(기준일시_입력!$N$21:$N$39,LS$5)),INDEX(기준일시_입력!$AJ$21:$AJ$39,LS$5*2-1),IF(AND(LN10&gt;=SMALL(기준일시_입력!$J$21:$J$39,LS$5),LN10&lt;SMALL(기준일시_입력!$N$21:$N$39,LS$5)),SMALL(기준일시_입력!$N$21:$N$39,LS$5)-LN10,0)),0)</f>
        <v>0</v>
      </c>
      <c r="LT10" s="128">
        <f>IFERROR(IF(AND(LN10&lt;SMALL(기준일시_입력!$J$21:$J$39,LT$5),LO10&gt;SMALL(기준일시_입력!$N$21:$N$39,LT$5)),INDEX(기준일시_입력!$AJ$21:$AJ$39,LT$5*2-1),IF(AND(LN10&gt;=SMALL(기준일시_입력!$J$21:$J$39,LT$5),LN10&lt;SMALL(기준일시_입력!$N$21:$N$39,LT$5)),SMALL(기준일시_입력!$N$21:$N$39,LT$5)-LN10,0)),0)</f>
        <v>0</v>
      </c>
      <c r="LU10" s="128">
        <f>IFERROR(IF(AND(LN10&lt;SMALL(기준일시_입력!$J$21:$J$39,LU$5),LO10&gt;SMALL(기준일시_입력!$N$21:$N$39,LU$5)),INDEX(기준일시_입력!$AJ$21:$AJ$39,LU$5*2-1),IF(AND(LN10&gt;=SMALL(기준일시_입력!$J$21:$J$39,LU$5),LN10&lt;SMALL(기준일시_입력!$N$21:$N$39,LU$5)),SMALL(기준일시_입력!$N$21:$N$39,LU$5)-LN10,0)),0)</f>
        <v>0</v>
      </c>
      <c r="LV10" s="128">
        <f>IFERROR(IF(AND(LN10&lt;SMALL(기준일시_입력!$J$21:$J$39,LV$5),LO10&gt;SMALL(기준일시_입력!$N$21:$N$39,LV$5)),INDEX(기준일시_입력!$AJ$21:$AJ$39,LV$5*2-1),IF(AND(LN10&gt;=SMALL(기준일시_입력!$J$21:$J$39,LV$5),LN10&lt;SMALL(기준일시_입력!$N$21:$N$39,LV$5)),SMALL(기준일시_입력!$N$21:$N$39,LV$5)-LN10,0)),0)</f>
        <v>0</v>
      </c>
      <c r="LW10" s="128">
        <f>IFERROR(IF(AND(LN10&lt;SMALL(기준일시_입력!$J$21:$J$39,LW$5),LO10&gt;SMALL(기준일시_입력!$N$21:$N$39,LW$5)),INDEX(기준일시_입력!$AJ$21:$AJ$39,LW$5*2-1),IF(AND(LN10&gt;=SMALL(기준일시_입력!$J$21:$J$39,LW$5),LN10&lt;SMALL(기준일시_입력!$N$21:$N$39,LW$5)),SMALL(기준일시_입력!$N$21:$N$39,LW$5)-LN10,0)),0)</f>
        <v>0</v>
      </c>
      <c r="LX10" s="128">
        <f>IFERROR(IF(AND(LN10&lt;SMALL(기준일시_입력!$J$21:$J$39,LX$5),LO10&gt;SMALL(기준일시_입력!$N$21:$N$39,LX$5)),INDEX(기준일시_입력!$AJ$21:$AJ$39,LX$5*2-1),IF(AND(LN10&gt;=SMALL(기준일시_입력!$J$21:$J$39,LX$5),LN10&lt;SMALL(기준일시_입력!$N$21:$N$39,LX$5)),SMALL(기준일시_입력!$N$21:$N$39,LX$5)-LN10,0)),0)</f>
        <v>0</v>
      </c>
      <c r="LY10" s="128">
        <f>IFERROR(IF(AND(LN10&lt;SMALL(기준일시_입력!$J$21:$J$39,LY$5),LO10&gt;SMALL(기준일시_입력!$N$21:$N$39,LY$5)),INDEX(기준일시_입력!$AJ$21:$AJ$39,LY$5*2-1),IF(AND(LN10&gt;=SMALL(기준일시_입력!$J$21:$J$39,LY$5),LN10&lt;SMALL(기준일시_입력!$N$21:$N$39,LY$5)),SMALL(기준일시_입력!$N$21:$N$39,LY$5)-LN10,0)),0)</f>
        <v>0</v>
      </c>
      <c r="LZ10" s="125"/>
      <c r="MA10" s="180" t="str">
        <f t="shared" si="199"/>
        <v>5일</v>
      </c>
      <c r="MB10" s="180"/>
      <c r="MC10" s="124" t="str">
        <f t="shared" si="200"/>
        <v>금</v>
      </c>
      <c r="MD10" s="133" t="str">
        <f t="shared" si="201"/>
        <v/>
      </c>
      <c r="ME10" s="184"/>
      <c r="MF10" s="184"/>
      <c r="MG10" s="184"/>
      <c r="MH10" s="184"/>
      <c r="MI10" s="184"/>
      <c r="MJ10" s="184"/>
      <c r="MK10" s="176"/>
      <c r="ML10" s="177"/>
      <c r="MM10" s="129" t="str">
        <f>IF($B10="","",IF(AND(MC$3&lt;&gt;"",$B10-기준일시_입력!$AO$7&lt;=0,ME10="",MH10="",MK10=""),"X",IF(MK10="연차","☆",IF(MK10="월차","★",IF(MK10="병가","♨",IF(MK10="출장","◎",IF(MK10="교육","■",IF(AND(MK10="",ME10&lt;=기준일시_입력!$J$15,MH10&gt;=기준일시_입력!$N$15),"○",IF(AND(MK10="",ME10&lt;&gt;"",ME10&gt;기준일시_입력!$J$15),"▼",IF(AND(MK10="",MH10&lt;&gt;"",MH10&lt;기준일시_입력!$N$15),"△",""))))))))))</f>
        <v/>
      </c>
      <c r="MN10" s="128">
        <f>IFERROR(IF(OR(ME10="",MH10=""),0,IF(AND(MP10&lt;기준일시_입력!$J$17,MQ10&gt;기준일시_입력!$N$17),기준일시_입력!$N$17-기준일시_입력!$J$17,IF(AND(MP10&gt;=기준일시_입력!$J$17,MQ10&gt;기준일시_입력!$N$17),기준일시_입력!$N$17-MP10,IF(MQ10&lt;기준일시_입력!$J$17,0,IF(AND(MP10&lt;기준일시_입력!$J$17,MQ10&lt;=기준일시_입력!$N$17),MQ10-기준일시_입력!$J$17,IF(AND(MP10&gt;=기준일시_입력!$J$17,MQ10&lt;=기준일시_입력!$N$17),MQ10-MP10,0)))))),0)</f>
        <v>0</v>
      </c>
      <c r="MO10" s="128">
        <f t="shared" si="202"/>
        <v>0</v>
      </c>
      <c r="MP10" s="128">
        <f>IF(OR(ME10="",MH10=""),0,IF(ME10&lt;기준일시_입력!$J$15,기준일시_입력!$J$15,ME10))</f>
        <v>0</v>
      </c>
      <c r="MQ10" s="128">
        <f t="shared" si="203"/>
        <v>0</v>
      </c>
      <c r="MR10" s="128">
        <f>IFERROR(IF(AND(MP10&lt;SMALL(기준일시_입력!$J$21:$J$39,MR$5),MQ10&gt;SMALL(기준일시_입력!$N$21:$N$39,MR$5)),INDEX(기준일시_입력!$AJ$21:$AJ$39,MR$5*2-1),IF(AND(MP10&gt;=SMALL(기준일시_입력!$J$21:$J$39,MR$5),MP10&lt;SMALL(기준일시_입력!$N$21:$N$39,MR$5)),SMALL(기준일시_입력!$N$21:$N$39,MR$5)-MP10,0)),0)</f>
        <v>0</v>
      </c>
      <c r="MS10" s="128">
        <f>IFERROR(IF(AND(MP10&lt;SMALL(기준일시_입력!$J$21:$J$39,MS$5),MQ10&gt;SMALL(기준일시_입력!$N$21:$N$39,MS$5)),INDEX(기준일시_입력!$AJ$21:$AJ$39,MS$5*2-1),IF(AND(MP10&gt;=SMALL(기준일시_입력!$J$21:$J$39,MS$5),MP10&lt;SMALL(기준일시_입력!$N$21:$N$39,MS$5)),SMALL(기준일시_입력!$N$21:$N$39,MS$5)-MP10,0)),0)</f>
        <v>0</v>
      </c>
      <c r="MT10" s="128">
        <f>IFERROR(IF(AND(MP10&lt;SMALL(기준일시_입력!$J$21:$J$39,MT$5),MQ10&gt;SMALL(기준일시_입력!$N$21:$N$39,MT$5)),INDEX(기준일시_입력!$AJ$21:$AJ$39,MT$5*2-1),IF(AND(MP10&gt;=SMALL(기준일시_입력!$J$21:$J$39,MT$5),MP10&lt;SMALL(기준일시_입력!$N$21:$N$39,MT$5)),SMALL(기준일시_입력!$N$21:$N$39,MT$5)-MP10,0)),0)</f>
        <v>0</v>
      </c>
      <c r="MU10" s="128">
        <f>IFERROR(IF(AND(MP10&lt;SMALL(기준일시_입력!$J$21:$J$39,MU$5),MQ10&gt;SMALL(기준일시_입력!$N$21:$N$39,MU$5)),INDEX(기준일시_입력!$AJ$21:$AJ$39,MU$5*2-1),IF(AND(MP10&gt;=SMALL(기준일시_입력!$J$21:$J$39,MU$5),MP10&lt;SMALL(기준일시_입력!$N$21:$N$39,MU$5)),SMALL(기준일시_입력!$N$21:$N$39,MU$5)-MP10,0)),0)</f>
        <v>0</v>
      </c>
      <c r="MV10" s="128">
        <f>IFERROR(IF(AND(MP10&lt;SMALL(기준일시_입력!$J$21:$J$39,MV$5),MQ10&gt;SMALL(기준일시_입력!$N$21:$N$39,MV$5)),INDEX(기준일시_입력!$AJ$21:$AJ$39,MV$5*2-1),IF(AND(MP10&gt;=SMALL(기준일시_입력!$J$21:$J$39,MV$5),MP10&lt;SMALL(기준일시_입력!$N$21:$N$39,MV$5)),SMALL(기준일시_입력!$N$21:$N$39,MV$5)-MP10,0)),0)</f>
        <v>0</v>
      </c>
      <c r="MW10" s="128">
        <f>IFERROR(IF(AND(MP10&lt;SMALL(기준일시_입력!$J$21:$J$39,MW$5),MQ10&gt;SMALL(기준일시_입력!$N$21:$N$39,MW$5)),INDEX(기준일시_입력!$AJ$21:$AJ$39,MW$5*2-1),IF(AND(MP10&gt;=SMALL(기준일시_입력!$J$21:$J$39,MW$5),MP10&lt;SMALL(기준일시_입력!$N$21:$N$39,MW$5)),SMALL(기준일시_입력!$N$21:$N$39,MW$5)-MP10,0)),0)</f>
        <v>0</v>
      </c>
      <c r="MX10" s="128">
        <f>IFERROR(IF(AND(MP10&lt;SMALL(기준일시_입력!$J$21:$J$39,MX$5),MQ10&gt;SMALL(기준일시_입력!$N$21:$N$39,MX$5)),INDEX(기준일시_입력!$AJ$21:$AJ$39,MX$5*2-1),IF(AND(MP10&gt;=SMALL(기준일시_입력!$J$21:$J$39,MX$5),MP10&lt;SMALL(기준일시_입력!$N$21:$N$39,MX$5)),SMALL(기준일시_입력!$N$21:$N$39,MX$5)-MP10,0)),0)</f>
        <v>0</v>
      </c>
      <c r="MY10" s="128">
        <f>IFERROR(IF(AND(MP10&lt;SMALL(기준일시_입력!$J$21:$J$39,MY$5),MQ10&gt;SMALL(기준일시_입력!$N$21:$N$39,MY$5)),INDEX(기준일시_입력!$AJ$21:$AJ$39,MY$5*2-1),IF(AND(MP10&gt;=SMALL(기준일시_입력!$J$21:$J$39,MY$5),MP10&lt;SMALL(기준일시_입력!$N$21:$N$39,MY$5)),SMALL(기준일시_입력!$N$21:$N$39,MY$5)-MP10,0)),0)</f>
        <v>0</v>
      </c>
      <c r="MZ10" s="128">
        <f>IFERROR(IF(AND(MP10&lt;SMALL(기준일시_입력!$J$21:$J$39,MZ$5),MQ10&gt;SMALL(기준일시_입력!$N$21:$N$39,MZ$5)),INDEX(기준일시_입력!$AJ$21:$AJ$39,MZ$5*2-1),IF(AND(MP10&gt;=SMALL(기준일시_입력!$J$21:$J$39,MZ$5),MP10&lt;SMALL(기준일시_입력!$N$21:$N$39,MZ$5)),SMALL(기준일시_입력!$N$21:$N$39,MZ$5)-MP10,0)),0)</f>
        <v>0</v>
      </c>
      <c r="NA10" s="128">
        <f>IFERROR(IF(AND(MP10&lt;SMALL(기준일시_입력!$J$21:$J$39,NA$5),MQ10&gt;SMALL(기준일시_입력!$N$21:$N$39,NA$5)),INDEX(기준일시_입력!$AJ$21:$AJ$39,NA$5*2-1),IF(AND(MP10&gt;=SMALL(기준일시_입력!$J$21:$J$39,NA$5),MP10&lt;SMALL(기준일시_입력!$N$21:$N$39,NA$5)),SMALL(기준일시_입력!$N$21:$N$39,NA$5)-MP10,0)),0)</f>
        <v>0</v>
      </c>
      <c r="NB10" s="125"/>
      <c r="NC10" s="180" t="str">
        <f t="shared" si="204"/>
        <v>5일</v>
      </c>
      <c r="ND10" s="180"/>
      <c r="NE10" s="124" t="str">
        <f t="shared" si="205"/>
        <v>금</v>
      </c>
      <c r="NF10" s="133" t="str">
        <f t="shared" si="201"/>
        <v/>
      </c>
      <c r="NG10" s="184"/>
      <c r="NH10" s="184"/>
      <c r="NI10" s="184"/>
      <c r="NJ10" s="184"/>
      <c r="NK10" s="184"/>
      <c r="NL10" s="184"/>
      <c r="NM10" s="176"/>
      <c r="NN10" s="177"/>
      <c r="NO10" s="129" t="str">
        <f>IF($B10="","",IF(AND(NE$3&lt;&gt;"",$B10-기준일시_입력!$AO$7&lt;=0,NG10="",NJ10="",NM10=""),"X",IF(NM10="연차","☆",IF(NM10="월차","★",IF(NM10="병가","♨",IF(NM10="출장","◎",IF(NM10="교육","■",IF(AND(NM10="",NG10&lt;=기준일시_입력!$J$15,NJ10&gt;=기준일시_입력!$N$15),"○",IF(AND(NM10="",NG10&lt;&gt;"",NG10&gt;기준일시_입력!$J$15),"▼",IF(AND(NM10="",NJ10&lt;&gt;"",NJ10&lt;기준일시_입력!$N$15),"△",""))))))))))</f>
        <v/>
      </c>
      <c r="NP10" s="128">
        <f>IFERROR(IF(OR(NG10="",NJ10=""),0,IF(AND(NR10&lt;기준일시_입력!$J$17,NS10&gt;기준일시_입력!$N$17),기준일시_입력!$N$17-기준일시_입력!$J$17,IF(AND(NR10&gt;=기준일시_입력!$J$17,NS10&gt;기준일시_입력!$N$17),기준일시_입력!$N$17-NR10,IF(NS10&lt;기준일시_입력!$J$17,0,IF(AND(NR10&lt;기준일시_입력!$J$17,NS10&lt;=기준일시_입력!$N$17),NS10-기준일시_입력!$J$17,IF(AND(NR10&gt;=기준일시_입력!$J$17,NS10&lt;=기준일시_입력!$N$17),NS10-NR10,0)))))),0)</f>
        <v>0</v>
      </c>
      <c r="NQ10" s="128">
        <f t="shared" si="207"/>
        <v>0</v>
      </c>
      <c r="NR10" s="128">
        <f>IF(OR(NG10="",NJ10=""),0,IF(NG10&lt;기준일시_입력!$J$15,기준일시_입력!$J$15,NG10))</f>
        <v>0</v>
      </c>
      <c r="NS10" s="128">
        <f t="shared" si="208"/>
        <v>0</v>
      </c>
      <c r="NT10" s="128">
        <f>IFERROR(IF(AND(NR10&lt;SMALL(기준일시_입력!$J$21:$J$39,NT$5),NS10&gt;SMALL(기준일시_입력!$N$21:$N$39,NT$5)),INDEX(기준일시_입력!$AJ$21:$AJ$39,NT$5*2-1),IF(AND(NR10&gt;=SMALL(기준일시_입력!$J$21:$J$39,NT$5),NR10&lt;SMALL(기준일시_입력!$N$21:$N$39,NT$5)),SMALL(기준일시_입력!$N$21:$N$39,NT$5)-NR10,0)),0)</f>
        <v>0</v>
      </c>
      <c r="NU10" s="128">
        <f>IFERROR(IF(AND(NR10&lt;SMALL(기준일시_입력!$J$21:$J$39,NU$5),NS10&gt;SMALL(기준일시_입력!$N$21:$N$39,NU$5)),INDEX(기준일시_입력!$AJ$21:$AJ$39,NU$5*2-1),IF(AND(NR10&gt;=SMALL(기준일시_입력!$J$21:$J$39,NU$5),NR10&lt;SMALL(기준일시_입력!$N$21:$N$39,NU$5)),SMALL(기준일시_입력!$N$21:$N$39,NU$5)-NR10,0)),0)</f>
        <v>0</v>
      </c>
      <c r="NV10" s="128">
        <f>IFERROR(IF(AND(NR10&lt;SMALL(기준일시_입력!$J$21:$J$39,NV$5),NS10&gt;SMALL(기준일시_입력!$N$21:$N$39,NV$5)),INDEX(기준일시_입력!$AJ$21:$AJ$39,NV$5*2-1),IF(AND(NR10&gt;=SMALL(기준일시_입력!$J$21:$J$39,NV$5),NR10&lt;SMALL(기준일시_입력!$N$21:$N$39,NV$5)),SMALL(기준일시_입력!$N$21:$N$39,NV$5)-NR10,0)),0)</f>
        <v>0</v>
      </c>
      <c r="NW10" s="128">
        <f>IFERROR(IF(AND(NR10&lt;SMALL(기준일시_입력!$J$21:$J$39,NW$5),NS10&gt;SMALL(기준일시_입력!$N$21:$N$39,NW$5)),INDEX(기준일시_입력!$AJ$21:$AJ$39,NW$5*2-1),IF(AND(NR10&gt;=SMALL(기준일시_입력!$J$21:$J$39,NW$5),NR10&lt;SMALL(기준일시_입력!$N$21:$N$39,NW$5)),SMALL(기준일시_입력!$N$21:$N$39,NW$5)-NR10,0)),0)</f>
        <v>0</v>
      </c>
      <c r="NX10" s="128">
        <f>IFERROR(IF(AND(NR10&lt;SMALL(기준일시_입력!$J$21:$J$39,NX$5),NS10&gt;SMALL(기준일시_입력!$N$21:$N$39,NX$5)),INDEX(기준일시_입력!$AJ$21:$AJ$39,NX$5*2-1),IF(AND(NR10&gt;=SMALL(기준일시_입력!$J$21:$J$39,NX$5),NR10&lt;SMALL(기준일시_입력!$N$21:$N$39,NX$5)),SMALL(기준일시_입력!$N$21:$N$39,NX$5)-NR10,0)),0)</f>
        <v>0</v>
      </c>
      <c r="NY10" s="128">
        <f>IFERROR(IF(AND(NR10&lt;SMALL(기준일시_입력!$J$21:$J$39,NY$5),NS10&gt;SMALL(기준일시_입력!$N$21:$N$39,NY$5)),INDEX(기준일시_입력!$AJ$21:$AJ$39,NY$5*2-1),IF(AND(NR10&gt;=SMALL(기준일시_입력!$J$21:$J$39,NY$5),NR10&lt;SMALL(기준일시_입력!$N$21:$N$39,NY$5)),SMALL(기준일시_입력!$N$21:$N$39,NY$5)-NR10,0)),0)</f>
        <v>0</v>
      </c>
      <c r="NZ10" s="128">
        <f>IFERROR(IF(AND(NR10&lt;SMALL(기준일시_입력!$J$21:$J$39,NZ$5),NS10&gt;SMALL(기준일시_입력!$N$21:$N$39,NZ$5)),INDEX(기준일시_입력!$AJ$21:$AJ$39,NZ$5*2-1),IF(AND(NR10&gt;=SMALL(기준일시_입력!$J$21:$J$39,NZ$5),NR10&lt;SMALL(기준일시_입력!$N$21:$N$39,NZ$5)),SMALL(기준일시_입력!$N$21:$N$39,NZ$5)-NR10,0)),0)</f>
        <v>0</v>
      </c>
      <c r="OA10" s="128">
        <f>IFERROR(IF(AND(NR10&lt;SMALL(기준일시_입력!$J$21:$J$39,OA$5),NS10&gt;SMALL(기준일시_입력!$N$21:$N$39,OA$5)),INDEX(기준일시_입력!$AJ$21:$AJ$39,OA$5*2-1),IF(AND(NR10&gt;=SMALL(기준일시_입력!$J$21:$J$39,OA$5),NR10&lt;SMALL(기준일시_입력!$N$21:$N$39,OA$5)),SMALL(기준일시_입력!$N$21:$N$39,OA$5)-NR10,0)),0)</f>
        <v>0</v>
      </c>
      <c r="OB10" s="128">
        <f>IFERROR(IF(AND(NR10&lt;SMALL(기준일시_입력!$J$21:$J$39,OB$5),NS10&gt;SMALL(기준일시_입력!$N$21:$N$39,OB$5)),INDEX(기준일시_입력!$AJ$21:$AJ$39,OB$5*2-1),IF(AND(NR10&gt;=SMALL(기준일시_입력!$J$21:$J$39,OB$5),NR10&lt;SMALL(기준일시_입력!$N$21:$N$39,OB$5)),SMALL(기준일시_입력!$N$21:$N$39,OB$5)-NR10,0)),0)</f>
        <v>0</v>
      </c>
      <c r="OC10" s="128">
        <f>IFERROR(IF(AND(NR10&lt;SMALL(기준일시_입력!$J$21:$J$39,OC$5),NS10&gt;SMALL(기준일시_입력!$N$21:$N$39,OC$5)),INDEX(기준일시_입력!$AJ$21:$AJ$39,OC$5*2-1),IF(AND(NR10&gt;=SMALL(기준일시_입력!$J$21:$J$39,OC$5),NR10&lt;SMALL(기준일시_입력!$N$21:$N$39,OC$5)),SMALL(기준일시_입력!$N$21:$N$39,OC$5)-NR10,0)),0)</f>
        <v>0</v>
      </c>
      <c r="OD10" s="125"/>
      <c r="OE10" s="180" t="str">
        <f t="shared" si="209"/>
        <v>5일</v>
      </c>
      <c r="OF10" s="180"/>
      <c r="OG10" s="124" t="str">
        <f t="shared" si="210"/>
        <v>금</v>
      </c>
      <c r="OH10" s="133" t="str">
        <f t="shared" si="201"/>
        <v/>
      </c>
      <c r="OI10" s="184"/>
      <c r="OJ10" s="184"/>
      <c r="OK10" s="184"/>
      <c r="OL10" s="184"/>
      <c r="OM10" s="184"/>
      <c r="ON10" s="184"/>
      <c r="OO10" s="176"/>
      <c r="OP10" s="177"/>
      <c r="OQ10" s="129" t="str">
        <f>IF($B10="","",IF(AND(OG$3&lt;&gt;"",$B10-기준일시_입력!$AO$7&lt;=0,OI10="",OL10="",OO10=""),"X",IF(OO10="연차","☆",IF(OO10="월차","★",IF(OO10="병가","♨",IF(OO10="출장","◎",IF(OO10="교육","■",IF(AND(OO10="",OI10&lt;=기준일시_입력!$J$15,OL10&gt;=기준일시_입력!$N$15),"○",IF(AND(OO10="",OI10&lt;&gt;"",OI10&gt;기준일시_입력!$J$15),"▼",IF(AND(OO10="",OL10&lt;&gt;"",OL10&lt;기준일시_입력!$N$15),"△",""))))))))))</f>
        <v/>
      </c>
      <c r="OR10" s="128">
        <f>IFERROR(IF(OR(OI10="",OL10=""),0,IF(AND(OT10&lt;기준일시_입력!$J$17,OU10&gt;기준일시_입력!$N$17),기준일시_입력!$N$17-기준일시_입력!$J$17,IF(AND(OT10&gt;=기준일시_입력!$J$17,OU10&gt;기준일시_입력!$N$17),기준일시_입력!$N$17-OT10,IF(OU10&lt;기준일시_입력!$J$17,0,IF(AND(OT10&lt;기준일시_입력!$J$17,OU10&lt;=기준일시_입력!$N$17),OU10-기준일시_입력!$J$17,IF(AND(OT10&gt;=기준일시_입력!$J$17,OU10&lt;=기준일시_입력!$N$17),OU10-OT10,0)))))),0)</f>
        <v>0</v>
      </c>
      <c r="OS10" s="128">
        <f t="shared" si="212"/>
        <v>0</v>
      </c>
      <c r="OT10" s="128">
        <f>IF(OR(OI10="",OL10=""),0,IF(OI10&lt;기준일시_입력!$J$15,기준일시_입력!$J$15,OI10))</f>
        <v>0</v>
      </c>
      <c r="OU10" s="128">
        <f t="shared" si="213"/>
        <v>0</v>
      </c>
      <c r="OV10" s="128">
        <f>IFERROR(IF(AND(OT10&lt;SMALL(기준일시_입력!$J$21:$J$39,OV$5),OU10&gt;SMALL(기준일시_입력!$N$21:$N$39,OV$5)),INDEX(기준일시_입력!$AJ$21:$AJ$39,OV$5*2-1),IF(AND(OT10&gt;=SMALL(기준일시_입력!$J$21:$J$39,OV$5),OT10&lt;SMALL(기준일시_입력!$N$21:$N$39,OV$5)),SMALL(기준일시_입력!$N$21:$N$39,OV$5)-OT10,0)),0)</f>
        <v>0</v>
      </c>
      <c r="OW10" s="128">
        <f>IFERROR(IF(AND(OT10&lt;SMALL(기준일시_입력!$J$21:$J$39,OW$5),OU10&gt;SMALL(기준일시_입력!$N$21:$N$39,OW$5)),INDEX(기준일시_입력!$AJ$21:$AJ$39,OW$5*2-1),IF(AND(OT10&gt;=SMALL(기준일시_입력!$J$21:$J$39,OW$5),OT10&lt;SMALL(기준일시_입력!$N$21:$N$39,OW$5)),SMALL(기준일시_입력!$N$21:$N$39,OW$5)-OT10,0)),0)</f>
        <v>0</v>
      </c>
      <c r="OX10" s="128">
        <f>IFERROR(IF(AND(OT10&lt;SMALL(기준일시_입력!$J$21:$J$39,OX$5),OU10&gt;SMALL(기준일시_입력!$N$21:$N$39,OX$5)),INDEX(기준일시_입력!$AJ$21:$AJ$39,OX$5*2-1),IF(AND(OT10&gt;=SMALL(기준일시_입력!$J$21:$J$39,OX$5),OT10&lt;SMALL(기준일시_입력!$N$21:$N$39,OX$5)),SMALL(기준일시_입력!$N$21:$N$39,OX$5)-OT10,0)),0)</f>
        <v>0</v>
      </c>
      <c r="OY10" s="128">
        <f>IFERROR(IF(AND(OT10&lt;SMALL(기준일시_입력!$J$21:$J$39,OY$5),OU10&gt;SMALL(기준일시_입력!$N$21:$N$39,OY$5)),INDEX(기준일시_입력!$AJ$21:$AJ$39,OY$5*2-1),IF(AND(OT10&gt;=SMALL(기준일시_입력!$J$21:$J$39,OY$5),OT10&lt;SMALL(기준일시_입력!$N$21:$N$39,OY$5)),SMALL(기준일시_입력!$N$21:$N$39,OY$5)-OT10,0)),0)</f>
        <v>0</v>
      </c>
      <c r="OZ10" s="128">
        <f>IFERROR(IF(AND(OT10&lt;SMALL(기준일시_입력!$J$21:$J$39,OZ$5),OU10&gt;SMALL(기준일시_입력!$N$21:$N$39,OZ$5)),INDEX(기준일시_입력!$AJ$21:$AJ$39,OZ$5*2-1),IF(AND(OT10&gt;=SMALL(기준일시_입력!$J$21:$J$39,OZ$5),OT10&lt;SMALL(기준일시_입력!$N$21:$N$39,OZ$5)),SMALL(기준일시_입력!$N$21:$N$39,OZ$5)-OT10,0)),0)</f>
        <v>0</v>
      </c>
      <c r="PA10" s="128">
        <f>IFERROR(IF(AND(OT10&lt;SMALL(기준일시_입력!$J$21:$J$39,PA$5),OU10&gt;SMALL(기준일시_입력!$N$21:$N$39,PA$5)),INDEX(기준일시_입력!$AJ$21:$AJ$39,PA$5*2-1),IF(AND(OT10&gt;=SMALL(기준일시_입력!$J$21:$J$39,PA$5),OT10&lt;SMALL(기준일시_입력!$N$21:$N$39,PA$5)),SMALL(기준일시_입력!$N$21:$N$39,PA$5)-OT10,0)),0)</f>
        <v>0</v>
      </c>
      <c r="PB10" s="128">
        <f>IFERROR(IF(AND(OT10&lt;SMALL(기준일시_입력!$J$21:$J$39,PB$5),OU10&gt;SMALL(기준일시_입력!$N$21:$N$39,PB$5)),INDEX(기준일시_입력!$AJ$21:$AJ$39,PB$5*2-1),IF(AND(OT10&gt;=SMALL(기준일시_입력!$J$21:$J$39,PB$5),OT10&lt;SMALL(기준일시_입력!$N$21:$N$39,PB$5)),SMALL(기준일시_입력!$N$21:$N$39,PB$5)-OT10,0)),0)</f>
        <v>0</v>
      </c>
      <c r="PC10" s="128">
        <f>IFERROR(IF(AND(OT10&lt;SMALL(기준일시_입력!$J$21:$J$39,PC$5),OU10&gt;SMALL(기준일시_입력!$N$21:$N$39,PC$5)),INDEX(기준일시_입력!$AJ$21:$AJ$39,PC$5*2-1),IF(AND(OT10&gt;=SMALL(기준일시_입력!$J$21:$J$39,PC$5),OT10&lt;SMALL(기준일시_입력!$N$21:$N$39,PC$5)),SMALL(기준일시_입력!$N$21:$N$39,PC$5)-OT10,0)),0)</f>
        <v>0</v>
      </c>
      <c r="PD10" s="128">
        <f>IFERROR(IF(AND(OT10&lt;SMALL(기준일시_입력!$J$21:$J$39,PD$5),OU10&gt;SMALL(기준일시_입력!$N$21:$N$39,PD$5)),INDEX(기준일시_입력!$AJ$21:$AJ$39,PD$5*2-1),IF(AND(OT10&gt;=SMALL(기준일시_입력!$J$21:$J$39,PD$5),OT10&lt;SMALL(기준일시_입력!$N$21:$N$39,PD$5)),SMALL(기준일시_입력!$N$21:$N$39,PD$5)-OT10,0)),0)</f>
        <v>0</v>
      </c>
      <c r="PE10" s="128">
        <f>IFERROR(IF(AND(OT10&lt;SMALL(기준일시_입력!$J$21:$J$39,PE$5),OU10&gt;SMALL(기준일시_입력!$N$21:$N$39,PE$5)),INDEX(기준일시_입력!$AJ$21:$AJ$39,PE$5*2-1),IF(AND(OT10&gt;=SMALL(기준일시_입력!$J$21:$J$39,PE$5),OT10&lt;SMALL(기준일시_입력!$N$21:$N$39,PE$5)),SMALL(기준일시_입력!$N$21:$N$39,PE$5)-OT10,0)),0)</f>
        <v>0</v>
      </c>
      <c r="PF10" s="125"/>
      <c r="PG10" s="180" t="str">
        <f t="shared" si="214"/>
        <v>5일</v>
      </c>
      <c r="PH10" s="180"/>
      <c r="PI10" s="124" t="str">
        <f t="shared" si="215"/>
        <v>금</v>
      </c>
      <c r="PJ10" s="133" t="str">
        <f t="shared" si="216"/>
        <v/>
      </c>
      <c r="PK10" s="184"/>
      <c r="PL10" s="184"/>
      <c r="PM10" s="184"/>
      <c r="PN10" s="184"/>
      <c r="PO10" s="184"/>
      <c r="PP10" s="184"/>
      <c r="PQ10" s="176"/>
      <c r="PR10" s="177"/>
      <c r="PS10" s="129" t="str">
        <f>IF($B10="","",IF(AND(PI$3&lt;&gt;"",$B10-기준일시_입력!$AO$7&lt;=0,PK10="",PN10="",PQ10=""),"X",IF(PQ10="연차","☆",IF(PQ10="월차","★",IF(PQ10="병가","♨",IF(PQ10="출장","◎",IF(PQ10="교육","■",IF(AND(PQ10="",PK10&lt;=기준일시_입력!$J$15,PN10&gt;=기준일시_입력!$N$15),"○",IF(AND(PQ10="",PK10&lt;&gt;"",PK10&gt;기준일시_입력!$J$15),"▼",IF(AND(PQ10="",PN10&lt;&gt;"",PN10&lt;기준일시_입력!$N$15),"△",""))))))))))</f>
        <v/>
      </c>
      <c r="PT10" s="128">
        <f>IFERROR(IF(OR(PK10="",PN10=""),0,IF(AND(PV10&lt;기준일시_입력!$J$17,PW10&gt;기준일시_입력!$N$17),기준일시_입력!$N$17-기준일시_입력!$J$17,IF(AND(PV10&gt;=기준일시_입력!$J$17,PW10&gt;기준일시_입력!$N$17),기준일시_입력!$N$17-PV10,IF(PW10&lt;기준일시_입력!$J$17,0,IF(AND(PV10&lt;기준일시_입력!$J$17,PW10&lt;=기준일시_입력!$N$17),PW10-기준일시_입력!$J$17,IF(AND(PV10&gt;=기준일시_입력!$J$17,PW10&lt;=기준일시_입력!$N$17),PW10-PV10,0)))))),0)</f>
        <v>0</v>
      </c>
      <c r="PU10" s="128">
        <f t="shared" si="217"/>
        <v>0</v>
      </c>
      <c r="PV10" s="128">
        <f>IF(OR(PK10="",PN10=""),0,IF(PK10&lt;기준일시_입력!$J$15,기준일시_입력!$J$15,PK10))</f>
        <v>0</v>
      </c>
      <c r="PW10" s="128">
        <f t="shared" si="218"/>
        <v>0</v>
      </c>
      <c r="PX10" s="128">
        <f>IFERROR(IF(AND(PV10&lt;SMALL(기준일시_입력!$J$21:$J$39,PX$5),PW10&gt;SMALL(기준일시_입력!$N$21:$N$39,PX$5)),INDEX(기준일시_입력!$AJ$21:$AJ$39,PX$5*2-1),IF(AND(PV10&gt;=SMALL(기준일시_입력!$J$21:$J$39,PX$5),PV10&lt;SMALL(기준일시_입력!$N$21:$N$39,PX$5)),SMALL(기준일시_입력!$N$21:$N$39,PX$5)-PV10,0)),0)</f>
        <v>0</v>
      </c>
      <c r="PY10" s="128">
        <f>IFERROR(IF(AND(PV10&lt;SMALL(기준일시_입력!$J$21:$J$39,PY$5),PW10&gt;SMALL(기준일시_입력!$N$21:$N$39,PY$5)),INDEX(기준일시_입력!$AJ$21:$AJ$39,PY$5*2-1),IF(AND(PV10&gt;=SMALL(기준일시_입력!$J$21:$J$39,PY$5),PV10&lt;SMALL(기준일시_입력!$N$21:$N$39,PY$5)),SMALL(기준일시_입력!$N$21:$N$39,PY$5)-PV10,0)),0)</f>
        <v>0</v>
      </c>
      <c r="PZ10" s="128">
        <f>IFERROR(IF(AND(PV10&lt;SMALL(기준일시_입력!$J$21:$J$39,PZ$5),PW10&gt;SMALL(기준일시_입력!$N$21:$N$39,PZ$5)),INDEX(기준일시_입력!$AJ$21:$AJ$39,PZ$5*2-1),IF(AND(PV10&gt;=SMALL(기준일시_입력!$J$21:$J$39,PZ$5),PV10&lt;SMALL(기준일시_입력!$N$21:$N$39,PZ$5)),SMALL(기준일시_입력!$N$21:$N$39,PZ$5)-PV10,0)),0)</f>
        <v>0</v>
      </c>
      <c r="QA10" s="128">
        <f>IFERROR(IF(AND(PV10&lt;SMALL(기준일시_입력!$J$21:$J$39,QA$5),PW10&gt;SMALL(기준일시_입력!$N$21:$N$39,QA$5)),INDEX(기준일시_입력!$AJ$21:$AJ$39,QA$5*2-1),IF(AND(PV10&gt;=SMALL(기준일시_입력!$J$21:$J$39,QA$5),PV10&lt;SMALL(기준일시_입력!$N$21:$N$39,QA$5)),SMALL(기준일시_입력!$N$21:$N$39,QA$5)-PV10,0)),0)</f>
        <v>0</v>
      </c>
      <c r="QB10" s="128">
        <f>IFERROR(IF(AND(PV10&lt;SMALL(기준일시_입력!$J$21:$J$39,QB$5),PW10&gt;SMALL(기준일시_입력!$N$21:$N$39,QB$5)),INDEX(기준일시_입력!$AJ$21:$AJ$39,QB$5*2-1),IF(AND(PV10&gt;=SMALL(기준일시_입력!$J$21:$J$39,QB$5),PV10&lt;SMALL(기준일시_입력!$N$21:$N$39,QB$5)),SMALL(기준일시_입력!$N$21:$N$39,QB$5)-PV10,0)),0)</f>
        <v>0</v>
      </c>
      <c r="QC10" s="128">
        <f>IFERROR(IF(AND(PV10&lt;SMALL(기준일시_입력!$J$21:$J$39,QC$5),PW10&gt;SMALL(기준일시_입력!$N$21:$N$39,QC$5)),INDEX(기준일시_입력!$AJ$21:$AJ$39,QC$5*2-1),IF(AND(PV10&gt;=SMALL(기준일시_입력!$J$21:$J$39,QC$5),PV10&lt;SMALL(기준일시_입력!$N$21:$N$39,QC$5)),SMALL(기준일시_입력!$N$21:$N$39,QC$5)-PV10,0)),0)</f>
        <v>0</v>
      </c>
      <c r="QD10" s="128">
        <f>IFERROR(IF(AND(PV10&lt;SMALL(기준일시_입력!$J$21:$J$39,QD$5),PW10&gt;SMALL(기준일시_입력!$N$21:$N$39,QD$5)),INDEX(기준일시_입력!$AJ$21:$AJ$39,QD$5*2-1),IF(AND(PV10&gt;=SMALL(기준일시_입력!$J$21:$J$39,QD$5),PV10&lt;SMALL(기준일시_입력!$N$21:$N$39,QD$5)),SMALL(기준일시_입력!$N$21:$N$39,QD$5)-PV10,0)),0)</f>
        <v>0</v>
      </c>
      <c r="QE10" s="128">
        <f>IFERROR(IF(AND(PV10&lt;SMALL(기준일시_입력!$J$21:$J$39,QE$5),PW10&gt;SMALL(기준일시_입력!$N$21:$N$39,QE$5)),INDEX(기준일시_입력!$AJ$21:$AJ$39,QE$5*2-1),IF(AND(PV10&gt;=SMALL(기준일시_입력!$J$21:$J$39,QE$5),PV10&lt;SMALL(기준일시_입력!$N$21:$N$39,QE$5)),SMALL(기준일시_입력!$N$21:$N$39,QE$5)-PV10,0)),0)</f>
        <v>0</v>
      </c>
      <c r="QF10" s="128">
        <f>IFERROR(IF(AND(PV10&lt;SMALL(기준일시_입력!$J$21:$J$39,QF$5),PW10&gt;SMALL(기준일시_입력!$N$21:$N$39,QF$5)),INDEX(기준일시_입력!$AJ$21:$AJ$39,QF$5*2-1),IF(AND(PV10&gt;=SMALL(기준일시_입력!$J$21:$J$39,QF$5),PV10&lt;SMALL(기준일시_입력!$N$21:$N$39,QF$5)),SMALL(기준일시_입력!$N$21:$N$39,QF$5)-PV10,0)),0)</f>
        <v>0</v>
      </c>
      <c r="QG10" s="128">
        <f>IFERROR(IF(AND(PV10&lt;SMALL(기준일시_입력!$J$21:$J$39,QG$5),PW10&gt;SMALL(기준일시_입력!$N$21:$N$39,QG$5)),INDEX(기준일시_입력!$AJ$21:$AJ$39,QG$5*2-1),IF(AND(PV10&gt;=SMALL(기준일시_입력!$J$21:$J$39,QG$5),PV10&lt;SMALL(기준일시_입력!$N$21:$N$39,QG$5)),SMALL(기준일시_입력!$N$21:$N$39,QG$5)-PV10,0)),0)</f>
        <v>0</v>
      </c>
      <c r="QH10" s="125"/>
      <c r="QI10" s="180" t="str">
        <f t="shared" si="219"/>
        <v>5일</v>
      </c>
      <c r="QJ10" s="180"/>
      <c r="QK10" s="124" t="str">
        <f t="shared" si="220"/>
        <v>금</v>
      </c>
      <c r="QL10" s="133" t="str">
        <f t="shared" si="216"/>
        <v/>
      </c>
      <c r="QM10" s="184"/>
      <c r="QN10" s="184"/>
      <c r="QO10" s="184"/>
      <c r="QP10" s="184"/>
      <c r="QQ10" s="184"/>
      <c r="QR10" s="184"/>
      <c r="QS10" s="176"/>
      <c r="QT10" s="177"/>
      <c r="QU10" s="129" t="str">
        <f>IF($B10="","",IF(AND(QK$3&lt;&gt;"",$B10-기준일시_입력!$AO$7&lt;=0,QM10="",QP10="",QS10=""),"X",IF(QS10="연차","☆",IF(QS10="월차","★",IF(QS10="병가","♨",IF(QS10="출장","◎",IF(QS10="교육","■",IF(AND(QS10="",QM10&lt;=기준일시_입력!$J$15,QP10&gt;=기준일시_입력!$N$15),"○",IF(AND(QS10="",QM10&lt;&gt;"",QM10&gt;기준일시_입력!$J$15),"▼",IF(AND(QS10="",QP10&lt;&gt;"",QP10&lt;기준일시_입력!$N$15),"△",""))))))))))</f>
        <v/>
      </c>
      <c r="QV10" s="128">
        <f>IFERROR(IF(OR(QM10="",QP10=""),0,IF(AND(QX10&lt;기준일시_입력!$J$17,QY10&gt;기준일시_입력!$N$17),기준일시_입력!$N$17-기준일시_입력!$J$17,IF(AND(QX10&gt;=기준일시_입력!$J$17,QY10&gt;기준일시_입력!$N$17),기준일시_입력!$N$17-QX10,IF(QY10&lt;기준일시_입력!$J$17,0,IF(AND(QX10&lt;기준일시_입력!$J$17,QY10&lt;=기준일시_입력!$N$17),QY10-기준일시_입력!$J$17,IF(AND(QX10&gt;=기준일시_입력!$J$17,QY10&lt;=기준일시_입력!$N$17),QY10-QX10,0)))))),0)</f>
        <v>0</v>
      </c>
      <c r="QW10" s="128">
        <f t="shared" si="222"/>
        <v>0</v>
      </c>
      <c r="QX10" s="128">
        <f>IF(OR(QM10="",QP10=""),0,IF(QM10&lt;기준일시_입력!$J$15,기준일시_입력!$J$15,QM10))</f>
        <v>0</v>
      </c>
      <c r="QY10" s="128">
        <f t="shared" si="223"/>
        <v>0</v>
      </c>
      <c r="QZ10" s="128">
        <f>IFERROR(IF(AND(QX10&lt;SMALL(기준일시_입력!$J$21:$J$39,QZ$5),QY10&gt;SMALL(기준일시_입력!$N$21:$N$39,QZ$5)),INDEX(기준일시_입력!$AJ$21:$AJ$39,QZ$5*2-1),IF(AND(QX10&gt;=SMALL(기준일시_입력!$J$21:$J$39,QZ$5),QX10&lt;SMALL(기준일시_입력!$N$21:$N$39,QZ$5)),SMALL(기준일시_입력!$N$21:$N$39,QZ$5)-QX10,0)),0)</f>
        <v>0</v>
      </c>
      <c r="RA10" s="128">
        <f>IFERROR(IF(AND(QX10&lt;SMALL(기준일시_입력!$J$21:$J$39,RA$5),QY10&gt;SMALL(기준일시_입력!$N$21:$N$39,RA$5)),INDEX(기준일시_입력!$AJ$21:$AJ$39,RA$5*2-1),IF(AND(QX10&gt;=SMALL(기준일시_입력!$J$21:$J$39,RA$5),QX10&lt;SMALL(기준일시_입력!$N$21:$N$39,RA$5)),SMALL(기준일시_입력!$N$21:$N$39,RA$5)-QX10,0)),0)</f>
        <v>0</v>
      </c>
      <c r="RB10" s="128">
        <f>IFERROR(IF(AND(QX10&lt;SMALL(기준일시_입력!$J$21:$J$39,RB$5),QY10&gt;SMALL(기준일시_입력!$N$21:$N$39,RB$5)),INDEX(기준일시_입력!$AJ$21:$AJ$39,RB$5*2-1),IF(AND(QX10&gt;=SMALL(기준일시_입력!$J$21:$J$39,RB$5),QX10&lt;SMALL(기준일시_입력!$N$21:$N$39,RB$5)),SMALL(기준일시_입력!$N$21:$N$39,RB$5)-QX10,0)),0)</f>
        <v>0</v>
      </c>
      <c r="RC10" s="128">
        <f>IFERROR(IF(AND(QX10&lt;SMALL(기준일시_입력!$J$21:$J$39,RC$5),QY10&gt;SMALL(기준일시_입력!$N$21:$N$39,RC$5)),INDEX(기준일시_입력!$AJ$21:$AJ$39,RC$5*2-1),IF(AND(QX10&gt;=SMALL(기준일시_입력!$J$21:$J$39,RC$5),QX10&lt;SMALL(기준일시_입력!$N$21:$N$39,RC$5)),SMALL(기준일시_입력!$N$21:$N$39,RC$5)-QX10,0)),0)</f>
        <v>0</v>
      </c>
      <c r="RD10" s="128">
        <f>IFERROR(IF(AND(QX10&lt;SMALL(기준일시_입력!$J$21:$J$39,RD$5),QY10&gt;SMALL(기준일시_입력!$N$21:$N$39,RD$5)),INDEX(기준일시_입력!$AJ$21:$AJ$39,RD$5*2-1),IF(AND(QX10&gt;=SMALL(기준일시_입력!$J$21:$J$39,RD$5),QX10&lt;SMALL(기준일시_입력!$N$21:$N$39,RD$5)),SMALL(기준일시_입력!$N$21:$N$39,RD$5)-QX10,0)),0)</f>
        <v>0</v>
      </c>
      <c r="RE10" s="128">
        <f>IFERROR(IF(AND(QX10&lt;SMALL(기준일시_입력!$J$21:$J$39,RE$5),QY10&gt;SMALL(기준일시_입력!$N$21:$N$39,RE$5)),INDEX(기준일시_입력!$AJ$21:$AJ$39,RE$5*2-1),IF(AND(QX10&gt;=SMALL(기준일시_입력!$J$21:$J$39,RE$5),QX10&lt;SMALL(기준일시_입력!$N$21:$N$39,RE$5)),SMALL(기준일시_입력!$N$21:$N$39,RE$5)-QX10,0)),0)</f>
        <v>0</v>
      </c>
      <c r="RF10" s="128">
        <f>IFERROR(IF(AND(QX10&lt;SMALL(기준일시_입력!$J$21:$J$39,RF$5),QY10&gt;SMALL(기준일시_입력!$N$21:$N$39,RF$5)),INDEX(기준일시_입력!$AJ$21:$AJ$39,RF$5*2-1),IF(AND(QX10&gt;=SMALL(기준일시_입력!$J$21:$J$39,RF$5),QX10&lt;SMALL(기준일시_입력!$N$21:$N$39,RF$5)),SMALL(기준일시_입력!$N$21:$N$39,RF$5)-QX10,0)),0)</f>
        <v>0</v>
      </c>
      <c r="RG10" s="128">
        <f>IFERROR(IF(AND(QX10&lt;SMALL(기준일시_입력!$J$21:$J$39,RG$5),QY10&gt;SMALL(기준일시_입력!$N$21:$N$39,RG$5)),INDEX(기준일시_입력!$AJ$21:$AJ$39,RG$5*2-1),IF(AND(QX10&gt;=SMALL(기준일시_입력!$J$21:$J$39,RG$5),QX10&lt;SMALL(기준일시_입력!$N$21:$N$39,RG$5)),SMALL(기준일시_입력!$N$21:$N$39,RG$5)-QX10,0)),0)</f>
        <v>0</v>
      </c>
      <c r="RH10" s="128">
        <f>IFERROR(IF(AND(QX10&lt;SMALL(기준일시_입력!$J$21:$J$39,RH$5),QY10&gt;SMALL(기준일시_입력!$N$21:$N$39,RH$5)),INDEX(기준일시_입력!$AJ$21:$AJ$39,RH$5*2-1),IF(AND(QX10&gt;=SMALL(기준일시_입력!$J$21:$J$39,RH$5),QX10&lt;SMALL(기준일시_입력!$N$21:$N$39,RH$5)),SMALL(기준일시_입력!$N$21:$N$39,RH$5)-QX10,0)),0)</f>
        <v>0</v>
      </c>
      <c r="RI10" s="128">
        <f>IFERROR(IF(AND(QX10&lt;SMALL(기준일시_입력!$J$21:$J$39,RI$5),QY10&gt;SMALL(기준일시_입력!$N$21:$N$39,RI$5)),INDEX(기준일시_입력!$AJ$21:$AJ$39,RI$5*2-1),IF(AND(QX10&gt;=SMALL(기준일시_입력!$J$21:$J$39,RI$5),QX10&lt;SMALL(기준일시_입력!$N$21:$N$39,RI$5)),SMALL(기준일시_입력!$N$21:$N$39,RI$5)-QX10,0)),0)</f>
        <v>0</v>
      </c>
      <c r="RJ10" s="125"/>
      <c r="RK10" s="180" t="str">
        <f t="shared" si="224"/>
        <v>5일</v>
      </c>
      <c r="RL10" s="180"/>
      <c r="RM10" s="124" t="str">
        <f t="shared" si="225"/>
        <v>금</v>
      </c>
      <c r="RN10" s="133" t="str">
        <f t="shared" si="216"/>
        <v/>
      </c>
      <c r="RO10" s="184"/>
      <c r="RP10" s="184"/>
      <c r="RQ10" s="184"/>
      <c r="RR10" s="184"/>
      <c r="RS10" s="184"/>
      <c r="RT10" s="184"/>
      <c r="RU10" s="176"/>
      <c r="RV10" s="177"/>
      <c r="RW10" s="129" t="str">
        <f>IF($B10="","",IF(AND(RM$3&lt;&gt;"",$B10-기준일시_입력!$AO$7&lt;=0,RO10="",RR10="",RU10=""),"X",IF(RU10="연차","☆",IF(RU10="월차","★",IF(RU10="병가","♨",IF(RU10="출장","◎",IF(RU10="교육","■",IF(AND(RU10="",RO10&lt;=기준일시_입력!$J$15,RR10&gt;=기준일시_입력!$N$15),"○",IF(AND(RU10="",RO10&lt;&gt;"",RO10&gt;기준일시_입력!$J$15),"▼",IF(AND(RU10="",RR10&lt;&gt;"",RR10&lt;기준일시_입력!$N$15),"△",""))))))))))</f>
        <v/>
      </c>
      <c r="RX10" s="128">
        <f>IFERROR(IF(OR(RO10="",RR10=""),0,IF(AND(RZ10&lt;기준일시_입력!$J$17,SA10&gt;기준일시_입력!$N$17),기준일시_입력!$N$17-기준일시_입력!$J$17,IF(AND(RZ10&gt;=기준일시_입력!$J$17,SA10&gt;기준일시_입력!$N$17),기준일시_입력!$N$17-RZ10,IF(SA10&lt;기준일시_입력!$J$17,0,IF(AND(RZ10&lt;기준일시_입력!$J$17,SA10&lt;=기준일시_입력!$N$17),SA10-기준일시_입력!$J$17,IF(AND(RZ10&gt;=기준일시_입력!$J$17,SA10&lt;=기준일시_입력!$N$17),SA10-RZ10,0)))))),0)</f>
        <v>0</v>
      </c>
      <c r="RY10" s="128">
        <f t="shared" si="227"/>
        <v>0</v>
      </c>
      <c r="RZ10" s="128">
        <f>IF(OR(RO10="",RR10=""),0,IF(RO10&lt;기준일시_입력!$J$15,기준일시_입력!$J$15,RO10))</f>
        <v>0</v>
      </c>
      <c r="SA10" s="128">
        <f t="shared" si="228"/>
        <v>0</v>
      </c>
      <c r="SB10" s="128">
        <f>IFERROR(IF(AND(RZ10&lt;SMALL(기준일시_입력!$J$21:$J$39,SB$5),SA10&gt;SMALL(기준일시_입력!$N$21:$N$39,SB$5)),INDEX(기준일시_입력!$AJ$21:$AJ$39,SB$5*2-1),IF(AND(RZ10&gt;=SMALL(기준일시_입력!$J$21:$J$39,SB$5),RZ10&lt;SMALL(기준일시_입력!$N$21:$N$39,SB$5)),SMALL(기준일시_입력!$N$21:$N$39,SB$5)-RZ10,0)),0)</f>
        <v>0</v>
      </c>
      <c r="SC10" s="128">
        <f>IFERROR(IF(AND(RZ10&lt;SMALL(기준일시_입력!$J$21:$J$39,SC$5),SA10&gt;SMALL(기준일시_입력!$N$21:$N$39,SC$5)),INDEX(기준일시_입력!$AJ$21:$AJ$39,SC$5*2-1),IF(AND(RZ10&gt;=SMALL(기준일시_입력!$J$21:$J$39,SC$5),RZ10&lt;SMALL(기준일시_입력!$N$21:$N$39,SC$5)),SMALL(기준일시_입력!$N$21:$N$39,SC$5)-RZ10,0)),0)</f>
        <v>0</v>
      </c>
      <c r="SD10" s="128">
        <f>IFERROR(IF(AND(RZ10&lt;SMALL(기준일시_입력!$J$21:$J$39,SD$5),SA10&gt;SMALL(기준일시_입력!$N$21:$N$39,SD$5)),INDEX(기준일시_입력!$AJ$21:$AJ$39,SD$5*2-1),IF(AND(RZ10&gt;=SMALL(기준일시_입력!$J$21:$J$39,SD$5),RZ10&lt;SMALL(기준일시_입력!$N$21:$N$39,SD$5)),SMALL(기준일시_입력!$N$21:$N$39,SD$5)-RZ10,0)),0)</f>
        <v>0</v>
      </c>
      <c r="SE10" s="128">
        <f>IFERROR(IF(AND(RZ10&lt;SMALL(기준일시_입력!$J$21:$J$39,SE$5),SA10&gt;SMALL(기준일시_입력!$N$21:$N$39,SE$5)),INDEX(기준일시_입력!$AJ$21:$AJ$39,SE$5*2-1),IF(AND(RZ10&gt;=SMALL(기준일시_입력!$J$21:$J$39,SE$5),RZ10&lt;SMALL(기준일시_입력!$N$21:$N$39,SE$5)),SMALL(기준일시_입력!$N$21:$N$39,SE$5)-RZ10,0)),0)</f>
        <v>0</v>
      </c>
      <c r="SF10" s="128">
        <f>IFERROR(IF(AND(RZ10&lt;SMALL(기준일시_입력!$J$21:$J$39,SF$5),SA10&gt;SMALL(기준일시_입력!$N$21:$N$39,SF$5)),INDEX(기준일시_입력!$AJ$21:$AJ$39,SF$5*2-1),IF(AND(RZ10&gt;=SMALL(기준일시_입력!$J$21:$J$39,SF$5),RZ10&lt;SMALL(기준일시_입력!$N$21:$N$39,SF$5)),SMALL(기준일시_입력!$N$21:$N$39,SF$5)-RZ10,0)),0)</f>
        <v>0</v>
      </c>
      <c r="SG10" s="128">
        <f>IFERROR(IF(AND(RZ10&lt;SMALL(기준일시_입력!$J$21:$J$39,SG$5),SA10&gt;SMALL(기준일시_입력!$N$21:$N$39,SG$5)),INDEX(기준일시_입력!$AJ$21:$AJ$39,SG$5*2-1),IF(AND(RZ10&gt;=SMALL(기준일시_입력!$J$21:$J$39,SG$5),RZ10&lt;SMALL(기준일시_입력!$N$21:$N$39,SG$5)),SMALL(기준일시_입력!$N$21:$N$39,SG$5)-RZ10,0)),0)</f>
        <v>0</v>
      </c>
      <c r="SH10" s="128">
        <f>IFERROR(IF(AND(RZ10&lt;SMALL(기준일시_입력!$J$21:$J$39,SH$5),SA10&gt;SMALL(기준일시_입력!$N$21:$N$39,SH$5)),INDEX(기준일시_입력!$AJ$21:$AJ$39,SH$5*2-1),IF(AND(RZ10&gt;=SMALL(기준일시_입력!$J$21:$J$39,SH$5),RZ10&lt;SMALL(기준일시_입력!$N$21:$N$39,SH$5)),SMALL(기준일시_입력!$N$21:$N$39,SH$5)-RZ10,0)),0)</f>
        <v>0</v>
      </c>
      <c r="SI10" s="128">
        <f>IFERROR(IF(AND(RZ10&lt;SMALL(기준일시_입력!$J$21:$J$39,SI$5),SA10&gt;SMALL(기준일시_입력!$N$21:$N$39,SI$5)),INDEX(기준일시_입력!$AJ$21:$AJ$39,SI$5*2-1),IF(AND(RZ10&gt;=SMALL(기준일시_입력!$J$21:$J$39,SI$5),RZ10&lt;SMALL(기준일시_입력!$N$21:$N$39,SI$5)),SMALL(기준일시_입력!$N$21:$N$39,SI$5)-RZ10,0)),0)</f>
        <v>0</v>
      </c>
      <c r="SJ10" s="128">
        <f>IFERROR(IF(AND(RZ10&lt;SMALL(기준일시_입력!$J$21:$J$39,SJ$5),SA10&gt;SMALL(기준일시_입력!$N$21:$N$39,SJ$5)),INDEX(기준일시_입력!$AJ$21:$AJ$39,SJ$5*2-1),IF(AND(RZ10&gt;=SMALL(기준일시_입력!$J$21:$J$39,SJ$5),RZ10&lt;SMALL(기준일시_입력!$N$21:$N$39,SJ$5)),SMALL(기준일시_입력!$N$21:$N$39,SJ$5)-RZ10,0)),0)</f>
        <v>0</v>
      </c>
      <c r="SK10" s="128">
        <f>IFERROR(IF(AND(RZ10&lt;SMALL(기준일시_입력!$J$21:$J$39,SK$5),SA10&gt;SMALL(기준일시_입력!$N$21:$N$39,SK$5)),INDEX(기준일시_입력!$AJ$21:$AJ$39,SK$5*2-1),IF(AND(RZ10&gt;=SMALL(기준일시_입력!$J$21:$J$39,SK$5),RZ10&lt;SMALL(기준일시_입력!$N$21:$N$39,SK$5)),SMALL(기준일시_입력!$N$21:$N$39,SK$5)-RZ10,0)),0)</f>
        <v>0</v>
      </c>
      <c r="SL10" s="125"/>
      <c r="SM10" s="180" t="str">
        <f t="shared" si="229"/>
        <v>5일</v>
      </c>
      <c r="SN10" s="180"/>
      <c r="SO10" s="124" t="str">
        <f t="shared" si="230"/>
        <v>금</v>
      </c>
      <c r="SP10" s="133" t="str">
        <f t="shared" si="231"/>
        <v/>
      </c>
      <c r="SQ10" s="184"/>
      <c r="SR10" s="184"/>
      <c r="SS10" s="184"/>
      <c r="ST10" s="184"/>
      <c r="SU10" s="184"/>
      <c r="SV10" s="184"/>
      <c r="SW10" s="176"/>
      <c r="SX10" s="177"/>
      <c r="SY10" s="129" t="str">
        <f>IF($B10="","",IF(AND(SO$3&lt;&gt;"",$B10-기준일시_입력!$AO$7&lt;=0,SQ10="",ST10="",SW10=""),"X",IF(SW10="연차","☆",IF(SW10="월차","★",IF(SW10="병가","♨",IF(SW10="출장","◎",IF(SW10="교육","■",IF(AND(SW10="",SQ10&lt;=기준일시_입력!$J$15,ST10&gt;=기준일시_입력!$N$15),"○",IF(AND(SW10="",SQ10&lt;&gt;"",SQ10&gt;기준일시_입력!$J$15),"▼",IF(AND(SW10="",ST10&lt;&gt;"",ST10&lt;기준일시_입력!$N$15),"△",""))))))))))</f>
        <v/>
      </c>
      <c r="SZ10" s="128">
        <f>IFERROR(IF(OR(SQ10="",ST10=""),0,IF(AND(TB10&lt;기준일시_입력!$J$17,TC10&gt;기준일시_입력!$N$17),기준일시_입력!$N$17-기준일시_입력!$J$17,IF(AND(TB10&gt;=기준일시_입력!$J$17,TC10&gt;기준일시_입력!$N$17),기준일시_입력!$N$17-TB10,IF(TC10&lt;기준일시_입력!$J$17,0,IF(AND(TB10&lt;기준일시_입력!$J$17,TC10&lt;=기준일시_입력!$N$17),TC10-기준일시_입력!$J$17,IF(AND(TB10&gt;=기준일시_입력!$J$17,TC10&lt;=기준일시_입력!$N$17),TC10-TB10,0)))))),0)</f>
        <v>0</v>
      </c>
      <c r="TA10" s="128">
        <f t="shared" si="232"/>
        <v>0</v>
      </c>
      <c r="TB10" s="128">
        <f>IF(OR(SQ10="",ST10=""),0,IF(SQ10&lt;기준일시_입력!$J$15,기준일시_입력!$J$15,SQ10))</f>
        <v>0</v>
      </c>
      <c r="TC10" s="128">
        <f t="shared" si="233"/>
        <v>0</v>
      </c>
      <c r="TD10" s="128">
        <f>IFERROR(IF(AND(TB10&lt;SMALL(기준일시_입력!$J$21:$J$39,TD$5),TC10&gt;SMALL(기준일시_입력!$N$21:$N$39,TD$5)),INDEX(기준일시_입력!$AJ$21:$AJ$39,TD$5*2-1),IF(AND(TB10&gt;=SMALL(기준일시_입력!$J$21:$J$39,TD$5),TB10&lt;SMALL(기준일시_입력!$N$21:$N$39,TD$5)),SMALL(기준일시_입력!$N$21:$N$39,TD$5)-TB10,0)),0)</f>
        <v>0</v>
      </c>
      <c r="TE10" s="128">
        <f>IFERROR(IF(AND(TB10&lt;SMALL(기준일시_입력!$J$21:$J$39,TE$5),TC10&gt;SMALL(기준일시_입력!$N$21:$N$39,TE$5)),INDEX(기준일시_입력!$AJ$21:$AJ$39,TE$5*2-1),IF(AND(TB10&gt;=SMALL(기준일시_입력!$J$21:$J$39,TE$5),TB10&lt;SMALL(기준일시_입력!$N$21:$N$39,TE$5)),SMALL(기준일시_입력!$N$21:$N$39,TE$5)-TB10,0)),0)</f>
        <v>0</v>
      </c>
      <c r="TF10" s="128">
        <f>IFERROR(IF(AND(TB10&lt;SMALL(기준일시_입력!$J$21:$J$39,TF$5),TC10&gt;SMALL(기준일시_입력!$N$21:$N$39,TF$5)),INDEX(기준일시_입력!$AJ$21:$AJ$39,TF$5*2-1),IF(AND(TB10&gt;=SMALL(기준일시_입력!$J$21:$J$39,TF$5),TB10&lt;SMALL(기준일시_입력!$N$21:$N$39,TF$5)),SMALL(기준일시_입력!$N$21:$N$39,TF$5)-TB10,0)),0)</f>
        <v>0</v>
      </c>
      <c r="TG10" s="128">
        <f>IFERROR(IF(AND(TB10&lt;SMALL(기준일시_입력!$J$21:$J$39,TG$5),TC10&gt;SMALL(기준일시_입력!$N$21:$N$39,TG$5)),INDEX(기준일시_입력!$AJ$21:$AJ$39,TG$5*2-1),IF(AND(TB10&gt;=SMALL(기준일시_입력!$J$21:$J$39,TG$5),TB10&lt;SMALL(기준일시_입력!$N$21:$N$39,TG$5)),SMALL(기준일시_입력!$N$21:$N$39,TG$5)-TB10,0)),0)</f>
        <v>0</v>
      </c>
      <c r="TH10" s="128">
        <f>IFERROR(IF(AND(TB10&lt;SMALL(기준일시_입력!$J$21:$J$39,TH$5),TC10&gt;SMALL(기준일시_입력!$N$21:$N$39,TH$5)),INDEX(기준일시_입력!$AJ$21:$AJ$39,TH$5*2-1),IF(AND(TB10&gt;=SMALL(기준일시_입력!$J$21:$J$39,TH$5),TB10&lt;SMALL(기준일시_입력!$N$21:$N$39,TH$5)),SMALL(기준일시_입력!$N$21:$N$39,TH$5)-TB10,0)),0)</f>
        <v>0</v>
      </c>
      <c r="TI10" s="128">
        <f>IFERROR(IF(AND(TB10&lt;SMALL(기준일시_입력!$J$21:$J$39,TI$5),TC10&gt;SMALL(기준일시_입력!$N$21:$N$39,TI$5)),INDEX(기준일시_입력!$AJ$21:$AJ$39,TI$5*2-1),IF(AND(TB10&gt;=SMALL(기준일시_입력!$J$21:$J$39,TI$5),TB10&lt;SMALL(기준일시_입력!$N$21:$N$39,TI$5)),SMALL(기준일시_입력!$N$21:$N$39,TI$5)-TB10,0)),0)</f>
        <v>0</v>
      </c>
      <c r="TJ10" s="128">
        <f>IFERROR(IF(AND(TB10&lt;SMALL(기준일시_입력!$J$21:$J$39,TJ$5),TC10&gt;SMALL(기준일시_입력!$N$21:$N$39,TJ$5)),INDEX(기준일시_입력!$AJ$21:$AJ$39,TJ$5*2-1),IF(AND(TB10&gt;=SMALL(기준일시_입력!$J$21:$J$39,TJ$5),TB10&lt;SMALL(기준일시_입력!$N$21:$N$39,TJ$5)),SMALL(기준일시_입력!$N$21:$N$39,TJ$5)-TB10,0)),0)</f>
        <v>0</v>
      </c>
      <c r="TK10" s="128">
        <f>IFERROR(IF(AND(TB10&lt;SMALL(기준일시_입력!$J$21:$J$39,TK$5),TC10&gt;SMALL(기준일시_입력!$N$21:$N$39,TK$5)),INDEX(기준일시_입력!$AJ$21:$AJ$39,TK$5*2-1),IF(AND(TB10&gt;=SMALL(기준일시_입력!$J$21:$J$39,TK$5),TB10&lt;SMALL(기준일시_입력!$N$21:$N$39,TK$5)),SMALL(기준일시_입력!$N$21:$N$39,TK$5)-TB10,0)),0)</f>
        <v>0</v>
      </c>
      <c r="TL10" s="128">
        <f>IFERROR(IF(AND(TB10&lt;SMALL(기준일시_입력!$J$21:$J$39,TL$5),TC10&gt;SMALL(기준일시_입력!$N$21:$N$39,TL$5)),INDEX(기준일시_입력!$AJ$21:$AJ$39,TL$5*2-1),IF(AND(TB10&gt;=SMALL(기준일시_입력!$J$21:$J$39,TL$5),TB10&lt;SMALL(기준일시_입력!$N$21:$N$39,TL$5)),SMALL(기준일시_입력!$N$21:$N$39,TL$5)-TB10,0)),0)</f>
        <v>0</v>
      </c>
      <c r="TM10" s="128">
        <f>IFERROR(IF(AND(TB10&lt;SMALL(기준일시_입력!$J$21:$J$39,TM$5),TC10&gt;SMALL(기준일시_입력!$N$21:$N$39,TM$5)),INDEX(기준일시_입력!$AJ$21:$AJ$39,TM$5*2-1),IF(AND(TB10&gt;=SMALL(기준일시_입력!$J$21:$J$39,TM$5),TB10&lt;SMALL(기준일시_입력!$N$21:$N$39,TM$5)),SMALL(기준일시_입력!$N$21:$N$39,TM$5)-TB10,0)),0)</f>
        <v>0</v>
      </c>
      <c r="TN10" s="125"/>
      <c r="TO10" s="180" t="str">
        <f t="shared" si="234"/>
        <v>5일</v>
      </c>
      <c r="TP10" s="180"/>
      <c r="TQ10" s="124" t="str">
        <f t="shared" si="235"/>
        <v>금</v>
      </c>
      <c r="TR10" s="133" t="str">
        <f t="shared" si="231"/>
        <v/>
      </c>
      <c r="TS10" s="184"/>
      <c r="TT10" s="184"/>
      <c r="TU10" s="184"/>
      <c r="TV10" s="184"/>
      <c r="TW10" s="184"/>
      <c r="TX10" s="184"/>
      <c r="TY10" s="176"/>
      <c r="TZ10" s="177"/>
      <c r="UA10" s="129" t="str">
        <f>IF($B10="","",IF(AND(TQ$3&lt;&gt;"",$B10-기준일시_입력!$AO$7&lt;=0,TS10="",TV10="",TY10=""),"X",IF(TY10="연차","☆",IF(TY10="월차","★",IF(TY10="병가","♨",IF(TY10="출장","◎",IF(TY10="교육","■",IF(AND(TY10="",TS10&lt;=기준일시_입력!$J$15,TV10&gt;=기준일시_입력!$N$15),"○",IF(AND(TY10="",TS10&lt;&gt;"",TS10&gt;기준일시_입력!$J$15),"▼",IF(AND(TY10="",TV10&lt;&gt;"",TV10&lt;기준일시_입력!$N$15),"△",""))))))))))</f>
        <v/>
      </c>
      <c r="UB10" s="128">
        <f>IFERROR(IF(OR(TS10="",TV10=""),0,IF(AND(UD10&lt;기준일시_입력!$J$17,UE10&gt;기준일시_입력!$N$17),기준일시_입력!$N$17-기준일시_입력!$J$17,IF(AND(UD10&gt;=기준일시_입력!$J$17,UE10&gt;기준일시_입력!$N$17),기준일시_입력!$N$17-UD10,IF(UE10&lt;기준일시_입력!$J$17,0,IF(AND(UD10&lt;기준일시_입력!$J$17,UE10&lt;=기준일시_입력!$N$17),UE10-기준일시_입력!$J$17,IF(AND(UD10&gt;=기준일시_입력!$J$17,UE10&lt;=기준일시_입력!$N$17),UE10-UD10,0)))))),0)</f>
        <v>0</v>
      </c>
      <c r="UC10" s="128">
        <f t="shared" si="237"/>
        <v>0</v>
      </c>
      <c r="UD10" s="128">
        <f>IF(OR(TS10="",TV10=""),0,IF(TS10&lt;기준일시_입력!$J$15,기준일시_입력!$J$15,TS10))</f>
        <v>0</v>
      </c>
      <c r="UE10" s="128">
        <f t="shared" si="238"/>
        <v>0</v>
      </c>
      <c r="UF10" s="128">
        <f>IFERROR(IF(AND(UD10&lt;SMALL(기준일시_입력!$J$21:$J$39,UF$5),UE10&gt;SMALL(기준일시_입력!$N$21:$N$39,UF$5)),INDEX(기준일시_입력!$AJ$21:$AJ$39,UF$5*2-1),IF(AND(UD10&gt;=SMALL(기준일시_입력!$J$21:$J$39,UF$5),UD10&lt;SMALL(기준일시_입력!$N$21:$N$39,UF$5)),SMALL(기준일시_입력!$N$21:$N$39,UF$5)-UD10,0)),0)</f>
        <v>0</v>
      </c>
      <c r="UG10" s="128">
        <f>IFERROR(IF(AND(UD10&lt;SMALL(기준일시_입력!$J$21:$J$39,UG$5),UE10&gt;SMALL(기준일시_입력!$N$21:$N$39,UG$5)),INDEX(기준일시_입력!$AJ$21:$AJ$39,UG$5*2-1),IF(AND(UD10&gt;=SMALL(기준일시_입력!$J$21:$J$39,UG$5),UD10&lt;SMALL(기준일시_입력!$N$21:$N$39,UG$5)),SMALL(기준일시_입력!$N$21:$N$39,UG$5)-UD10,0)),0)</f>
        <v>0</v>
      </c>
      <c r="UH10" s="128">
        <f>IFERROR(IF(AND(UD10&lt;SMALL(기준일시_입력!$J$21:$J$39,UH$5),UE10&gt;SMALL(기준일시_입력!$N$21:$N$39,UH$5)),INDEX(기준일시_입력!$AJ$21:$AJ$39,UH$5*2-1),IF(AND(UD10&gt;=SMALL(기준일시_입력!$J$21:$J$39,UH$5),UD10&lt;SMALL(기준일시_입력!$N$21:$N$39,UH$5)),SMALL(기준일시_입력!$N$21:$N$39,UH$5)-UD10,0)),0)</f>
        <v>0</v>
      </c>
      <c r="UI10" s="128">
        <f>IFERROR(IF(AND(UD10&lt;SMALL(기준일시_입력!$J$21:$J$39,UI$5),UE10&gt;SMALL(기준일시_입력!$N$21:$N$39,UI$5)),INDEX(기준일시_입력!$AJ$21:$AJ$39,UI$5*2-1),IF(AND(UD10&gt;=SMALL(기준일시_입력!$J$21:$J$39,UI$5),UD10&lt;SMALL(기준일시_입력!$N$21:$N$39,UI$5)),SMALL(기준일시_입력!$N$21:$N$39,UI$5)-UD10,0)),0)</f>
        <v>0</v>
      </c>
      <c r="UJ10" s="128">
        <f>IFERROR(IF(AND(UD10&lt;SMALL(기준일시_입력!$J$21:$J$39,UJ$5),UE10&gt;SMALL(기준일시_입력!$N$21:$N$39,UJ$5)),INDEX(기준일시_입력!$AJ$21:$AJ$39,UJ$5*2-1),IF(AND(UD10&gt;=SMALL(기준일시_입력!$J$21:$J$39,UJ$5),UD10&lt;SMALL(기준일시_입력!$N$21:$N$39,UJ$5)),SMALL(기준일시_입력!$N$21:$N$39,UJ$5)-UD10,0)),0)</f>
        <v>0</v>
      </c>
      <c r="UK10" s="128">
        <f>IFERROR(IF(AND(UD10&lt;SMALL(기준일시_입력!$J$21:$J$39,UK$5),UE10&gt;SMALL(기준일시_입력!$N$21:$N$39,UK$5)),INDEX(기준일시_입력!$AJ$21:$AJ$39,UK$5*2-1),IF(AND(UD10&gt;=SMALL(기준일시_입력!$J$21:$J$39,UK$5),UD10&lt;SMALL(기준일시_입력!$N$21:$N$39,UK$5)),SMALL(기준일시_입력!$N$21:$N$39,UK$5)-UD10,0)),0)</f>
        <v>0</v>
      </c>
      <c r="UL10" s="128">
        <f>IFERROR(IF(AND(UD10&lt;SMALL(기준일시_입력!$J$21:$J$39,UL$5),UE10&gt;SMALL(기준일시_입력!$N$21:$N$39,UL$5)),INDEX(기준일시_입력!$AJ$21:$AJ$39,UL$5*2-1),IF(AND(UD10&gt;=SMALL(기준일시_입력!$J$21:$J$39,UL$5),UD10&lt;SMALL(기준일시_입력!$N$21:$N$39,UL$5)),SMALL(기준일시_입력!$N$21:$N$39,UL$5)-UD10,0)),0)</f>
        <v>0</v>
      </c>
      <c r="UM10" s="128">
        <f>IFERROR(IF(AND(UD10&lt;SMALL(기준일시_입력!$J$21:$J$39,UM$5),UE10&gt;SMALL(기준일시_입력!$N$21:$N$39,UM$5)),INDEX(기준일시_입력!$AJ$21:$AJ$39,UM$5*2-1),IF(AND(UD10&gt;=SMALL(기준일시_입력!$J$21:$J$39,UM$5),UD10&lt;SMALL(기준일시_입력!$N$21:$N$39,UM$5)),SMALL(기준일시_입력!$N$21:$N$39,UM$5)-UD10,0)),0)</f>
        <v>0</v>
      </c>
      <c r="UN10" s="128">
        <f>IFERROR(IF(AND(UD10&lt;SMALL(기준일시_입력!$J$21:$J$39,UN$5),UE10&gt;SMALL(기준일시_입력!$N$21:$N$39,UN$5)),INDEX(기준일시_입력!$AJ$21:$AJ$39,UN$5*2-1),IF(AND(UD10&gt;=SMALL(기준일시_입력!$J$21:$J$39,UN$5),UD10&lt;SMALL(기준일시_입력!$N$21:$N$39,UN$5)),SMALL(기준일시_입력!$N$21:$N$39,UN$5)-UD10,0)),0)</f>
        <v>0</v>
      </c>
      <c r="UO10" s="128">
        <f>IFERROR(IF(AND(UD10&lt;SMALL(기준일시_입력!$J$21:$J$39,UO$5),UE10&gt;SMALL(기준일시_입력!$N$21:$N$39,UO$5)),INDEX(기준일시_입력!$AJ$21:$AJ$39,UO$5*2-1),IF(AND(UD10&gt;=SMALL(기준일시_입력!$J$21:$J$39,UO$5),UD10&lt;SMALL(기준일시_입력!$N$21:$N$39,UO$5)),SMALL(기준일시_입력!$N$21:$N$39,UO$5)-UD10,0)),0)</f>
        <v>0</v>
      </c>
      <c r="UP10" s="125"/>
      <c r="UQ10" s="180" t="str">
        <f t="shared" si="239"/>
        <v>5일</v>
      </c>
      <c r="UR10" s="180"/>
      <c r="US10" s="124" t="str">
        <f t="shared" si="240"/>
        <v>금</v>
      </c>
      <c r="UT10" s="133" t="str">
        <f t="shared" si="231"/>
        <v/>
      </c>
      <c r="UU10" s="184"/>
      <c r="UV10" s="184"/>
      <c r="UW10" s="184"/>
      <c r="UX10" s="184"/>
      <c r="UY10" s="184"/>
      <c r="UZ10" s="184"/>
      <c r="VA10" s="176"/>
      <c r="VB10" s="177"/>
      <c r="VC10" s="129" t="str">
        <f>IF($B10="","",IF(AND(US$3&lt;&gt;"",$B10-기준일시_입력!$AO$7&lt;=0,UU10="",UX10="",VA10=""),"X",IF(VA10="연차","☆",IF(VA10="월차","★",IF(VA10="병가","♨",IF(VA10="출장","◎",IF(VA10="교육","■",IF(AND(VA10="",UU10&lt;=기준일시_입력!$J$15,UX10&gt;=기준일시_입력!$N$15),"○",IF(AND(VA10="",UU10&lt;&gt;"",UU10&gt;기준일시_입력!$J$15),"▼",IF(AND(VA10="",UX10&lt;&gt;"",UX10&lt;기준일시_입력!$N$15),"△",""))))))))))</f>
        <v/>
      </c>
      <c r="VD10" s="128">
        <f>IFERROR(IF(OR(UU10="",UX10=""),0,IF(AND(VF10&lt;기준일시_입력!$J$17,VG10&gt;기준일시_입력!$N$17),기준일시_입력!$N$17-기준일시_입력!$J$17,IF(AND(VF10&gt;=기준일시_입력!$J$17,VG10&gt;기준일시_입력!$N$17),기준일시_입력!$N$17-VF10,IF(VG10&lt;기준일시_입력!$J$17,0,IF(AND(VF10&lt;기준일시_입력!$J$17,VG10&lt;=기준일시_입력!$N$17),VG10-기준일시_입력!$J$17,IF(AND(VF10&gt;=기준일시_입력!$J$17,VG10&lt;=기준일시_입력!$N$17),VG10-VF10,0)))))),0)</f>
        <v>0</v>
      </c>
      <c r="VE10" s="128">
        <f t="shared" si="242"/>
        <v>0</v>
      </c>
      <c r="VF10" s="128">
        <f>IF(OR(UU10="",UX10=""),0,IF(UU10&lt;기준일시_입력!$J$15,기준일시_입력!$J$15,UU10))</f>
        <v>0</v>
      </c>
      <c r="VG10" s="128">
        <f t="shared" si="243"/>
        <v>0</v>
      </c>
      <c r="VH10" s="128">
        <f>IFERROR(IF(AND(VF10&lt;SMALL(기준일시_입력!$J$21:$J$39,VH$5),VG10&gt;SMALL(기준일시_입력!$N$21:$N$39,VH$5)),INDEX(기준일시_입력!$AJ$21:$AJ$39,VH$5*2-1),IF(AND(VF10&gt;=SMALL(기준일시_입력!$J$21:$J$39,VH$5),VF10&lt;SMALL(기준일시_입력!$N$21:$N$39,VH$5)),SMALL(기준일시_입력!$N$21:$N$39,VH$5)-VF10,0)),0)</f>
        <v>0</v>
      </c>
      <c r="VI10" s="128">
        <f>IFERROR(IF(AND(VF10&lt;SMALL(기준일시_입력!$J$21:$J$39,VI$5),VG10&gt;SMALL(기준일시_입력!$N$21:$N$39,VI$5)),INDEX(기준일시_입력!$AJ$21:$AJ$39,VI$5*2-1),IF(AND(VF10&gt;=SMALL(기준일시_입력!$J$21:$J$39,VI$5),VF10&lt;SMALL(기준일시_입력!$N$21:$N$39,VI$5)),SMALL(기준일시_입력!$N$21:$N$39,VI$5)-VF10,0)),0)</f>
        <v>0</v>
      </c>
      <c r="VJ10" s="128">
        <f>IFERROR(IF(AND(VF10&lt;SMALL(기준일시_입력!$J$21:$J$39,VJ$5),VG10&gt;SMALL(기준일시_입력!$N$21:$N$39,VJ$5)),INDEX(기준일시_입력!$AJ$21:$AJ$39,VJ$5*2-1),IF(AND(VF10&gt;=SMALL(기준일시_입력!$J$21:$J$39,VJ$5),VF10&lt;SMALL(기준일시_입력!$N$21:$N$39,VJ$5)),SMALL(기준일시_입력!$N$21:$N$39,VJ$5)-VF10,0)),0)</f>
        <v>0</v>
      </c>
      <c r="VK10" s="128">
        <f>IFERROR(IF(AND(VF10&lt;SMALL(기준일시_입력!$J$21:$J$39,VK$5),VG10&gt;SMALL(기준일시_입력!$N$21:$N$39,VK$5)),INDEX(기준일시_입력!$AJ$21:$AJ$39,VK$5*2-1),IF(AND(VF10&gt;=SMALL(기준일시_입력!$J$21:$J$39,VK$5),VF10&lt;SMALL(기준일시_입력!$N$21:$N$39,VK$5)),SMALL(기준일시_입력!$N$21:$N$39,VK$5)-VF10,0)),0)</f>
        <v>0</v>
      </c>
      <c r="VL10" s="128">
        <f>IFERROR(IF(AND(VF10&lt;SMALL(기준일시_입력!$J$21:$J$39,VL$5),VG10&gt;SMALL(기준일시_입력!$N$21:$N$39,VL$5)),INDEX(기준일시_입력!$AJ$21:$AJ$39,VL$5*2-1),IF(AND(VF10&gt;=SMALL(기준일시_입력!$J$21:$J$39,VL$5),VF10&lt;SMALL(기준일시_입력!$N$21:$N$39,VL$5)),SMALL(기준일시_입력!$N$21:$N$39,VL$5)-VF10,0)),0)</f>
        <v>0</v>
      </c>
      <c r="VM10" s="128">
        <f>IFERROR(IF(AND(VF10&lt;SMALL(기준일시_입력!$J$21:$J$39,VM$5),VG10&gt;SMALL(기준일시_입력!$N$21:$N$39,VM$5)),INDEX(기준일시_입력!$AJ$21:$AJ$39,VM$5*2-1),IF(AND(VF10&gt;=SMALL(기준일시_입력!$J$21:$J$39,VM$5),VF10&lt;SMALL(기준일시_입력!$N$21:$N$39,VM$5)),SMALL(기준일시_입력!$N$21:$N$39,VM$5)-VF10,0)),0)</f>
        <v>0</v>
      </c>
      <c r="VN10" s="128">
        <f>IFERROR(IF(AND(VF10&lt;SMALL(기준일시_입력!$J$21:$J$39,VN$5),VG10&gt;SMALL(기준일시_입력!$N$21:$N$39,VN$5)),INDEX(기준일시_입력!$AJ$21:$AJ$39,VN$5*2-1),IF(AND(VF10&gt;=SMALL(기준일시_입력!$J$21:$J$39,VN$5),VF10&lt;SMALL(기준일시_입력!$N$21:$N$39,VN$5)),SMALL(기준일시_입력!$N$21:$N$39,VN$5)-VF10,0)),0)</f>
        <v>0</v>
      </c>
      <c r="VO10" s="128">
        <f>IFERROR(IF(AND(VF10&lt;SMALL(기준일시_입력!$J$21:$J$39,VO$5),VG10&gt;SMALL(기준일시_입력!$N$21:$N$39,VO$5)),INDEX(기준일시_입력!$AJ$21:$AJ$39,VO$5*2-1),IF(AND(VF10&gt;=SMALL(기준일시_입력!$J$21:$J$39,VO$5),VF10&lt;SMALL(기준일시_입력!$N$21:$N$39,VO$5)),SMALL(기준일시_입력!$N$21:$N$39,VO$5)-VF10,0)),0)</f>
        <v>0</v>
      </c>
      <c r="VP10" s="128">
        <f>IFERROR(IF(AND(VF10&lt;SMALL(기준일시_입력!$J$21:$J$39,VP$5),VG10&gt;SMALL(기준일시_입력!$N$21:$N$39,VP$5)),INDEX(기준일시_입력!$AJ$21:$AJ$39,VP$5*2-1),IF(AND(VF10&gt;=SMALL(기준일시_입력!$J$21:$J$39,VP$5),VF10&lt;SMALL(기준일시_입력!$N$21:$N$39,VP$5)),SMALL(기준일시_입력!$N$21:$N$39,VP$5)-VF10,0)),0)</f>
        <v>0</v>
      </c>
      <c r="VQ10" s="128">
        <f>IFERROR(IF(AND(VF10&lt;SMALL(기준일시_입력!$J$21:$J$39,VQ$5),VG10&gt;SMALL(기준일시_입력!$N$21:$N$39,VQ$5)),INDEX(기준일시_입력!$AJ$21:$AJ$39,VQ$5*2-1),IF(AND(VF10&gt;=SMALL(기준일시_입력!$J$21:$J$39,VQ$5),VF10&lt;SMALL(기준일시_입력!$N$21:$N$39,VQ$5)),SMALL(기준일시_입력!$N$21:$N$39,VQ$5)-VF10,0)),0)</f>
        <v>0</v>
      </c>
      <c r="VR10" s="125"/>
      <c r="VS10" s="180" t="str">
        <f t="shared" si="244"/>
        <v>5일</v>
      </c>
      <c r="VT10" s="180"/>
      <c r="VU10" s="124" t="str">
        <f t="shared" si="245"/>
        <v>금</v>
      </c>
      <c r="VV10" s="133" t="str">
        <f t="shared" si="246"/>
        <v/>
      </c>
      <c r="VW10" s="184"/>
      <c r="VX10" s="184"/>
      <c r="VY10" s="184"/>
      <c r="VZ10" s="184"/>
      <c r="WA10" s="184"/>
      <c r="WB10" s="184"/>
      <c r="WC10" s="176"/>
      <c r="WD10" s="177"/>
      <c r="WE10" s="129" t="str">
        <f>IF($B10="","",IF(AND(VU$3&lt;&gt;"",$B10-기준일시_입력!$AO$7&lt;=0,VW10="",VZ10="",WC10=""),"X",IF(WC10="연차","☆",IF(WC10="월차","★",IF(WC10="병가","♨",IF(WC10="출장","◎",IF(WC10="교육","■",IF(AND(WC10="",VW10&lt;=기준일시_입력!$J$15,VZ10&gt;=기준일시_입력!$N$15),"○",IF(AND(WC10="",VW10&lt;&gt;"",VW10&gt;기준일시_입력!$J$15),"▼",IF(AND(WC10="",VZ10&lt;&gt;"",VZ10&lt;기준일시_입력!$N$15),"△",""))))))))))</f>
        <v/>
      </c>
      <c r="WF10" s="128">
        <f>IFERROR(IF(OR(VW10="",VZ10=""),0,IF(AND(WH10&lt;기준일시_입력!$J$17,WI10&gt;기준일시_입력!$N$17),기준일시_입력!$N$17-기준일시_입력!$J$17,IF(AND(WH10&gt;=기준일시_입력!$J$17,WI10&gt;기준일시_입력!$N$17),기준일시_입력!$N$17-WH10,IF(WI10&lt;기준일시_입력!$J$17,0,IF(AND(WH10&lt;기준일시_입력!$J$17,WI10&lt;=기준일시_입력!$N$17),WI10-기준일시_입력!$J$17,IF(AND(WH10&gt;=기준일시_입력!$J$17,WI10&lt;=기준일시_입력!$N$17),WI10-WH10,0)))))),0)</f>
        <v>0</v>
      </c>
      <c r="WG10" s="128">
        <f t="shared" si="247"/>
        <v>0</v>
      </c>
      <c r="WH10" s="128">
        <f>IF(OR(VW10="",VZ10=""),0,IF(VW10&lt;기준일시_입력!$J$15,기준일시_입력!$J$15,VW10))</f>
        <v>0</v>
      </c>
      <c r="WI10" s="128">
        <f t="shared" si="248"/>
        <v>0</v>
      </c>
      <c r="WJ10" s="128">
        <f>IFERROR(IF(AND(WH10&lt;SMALL(기준일시_입력!$J$21:$J$39,WJ$5),WI10&gt;SMALL(기준일시_입력!$N$21:$N$39,WJ$5)),INDEX(기준일시_입력!$AJ$21:$AJ$39,WJ$5*2-1),IF(AND(WH10&gt;=SMALL(기준일시_입력!$J$21:$J$39,WJ$5),WH10&lt;SMALL(기준일시_입력!$N$21:$N$39,WJ$5)),SMALL(기준일시_입력!$N$21:$N$39,WJ$5)-WH10,0)),0)</f>
        <v>0</v>
      </c>
      <c r="WK10" s="128">
        <f>IFERROR(IF(AND(WH10&lt;SMALL(기준일시_입력!$J$21:$J$39,WK$5),WI10&gt;SMALL(기준일시_입력!$N$21:$N$39,WK$5)),INDEX(기준일시_입력!$AJ$21:$AJ$39,WK$5*2-1),IF(AND(WH10&gt;=SMALL(기준일시_입력!$J$21:$J$39,WK$5),WH10&lt;SMALL(기준일시_입력!$N$21:$N$39,WK$5)),SMALL(기준일시_입력!$N$21:$N$39,WK$5)-WH10,0)),0)</f>
        <v>0</v>
      </c>
      <c r="WL10" s="128">
        <f>IFERROR(IF(AND(WH10&lt;SMALL(기준일시_입력!$J$21:$J$39,WL$5),WI10&gt;SMALL(기준일시_입력!$N$21:$N$39,WL$5)),INDEX(기준일시_입력!$AJ$21:$AJ$39,WL$5*2-1),IF(AND(WH10&gt;=SMALL(기준일시_입력!$J$21:$J$39,WL$5),WH10&lt;SMALL(기준일시_입력!$N$21:$N$39,WL$5)),SMALL(기준일시_입력!$N$21:$N$39,WL$5)-WH10,0)),0)</f>
        <v>0</v>
      </c>
      <c r="WM10" s="128">
        <f>IFERROR(IF(AND(WH10&lt;SMALL(기준일시_입력!$J$21:$J$39,WM$5),WI10&gt;SMALL(기준일시_입력!$N$21:$N$39,WM$5)),INDEX(기준일시_입력!$AJ$21:$AJ$39,WM$5*2-1),IF(AND(WH10&gt;=SMALL(기준일시_입력!$J$21:$J$39,WM$5),WH10&lt;SMALL(기준일시_입력!$N$21:$N$39,WM$5)),SMALL(기준일시_입력!$N$21:$N$39,WM$5)-WH10,0)),0)</f>
        <v>0</v>
      </c>
      <c r="WN10" s="128">
        <f>IFERROR(IF(AND(WH10&lt;SMALL(기준일시_입력!$J$21:$J$39,WN$5),WI10&gt;SMALL(기준일시_입력!$N$21:$N$39,WN$5)),INDEX(기준일시_입력!$AJ$21:$AJ$39,WN$5*2-1),IF(AND(WH10&gt;=SMALL(기준일시_입력!$J$21:$J$39,WN$5),WH10&lt;SMALL(기준일시_입력!$N$21:$N$39,WN$5)),SMALL(기준일시_입력!$N$21:$N$39,WN$5)-WH10,0)),0)</f>
        <v>0</v>
      </c>
      <c r="WO10" s="128">
        <f>IFERROR(IF(AND(WH10&lt;SMALL(기준일시_입력!$J$21:$J$39,WO$5),WI10&gt;SMALL(기준일시_입력!$N$21:$N$39,WO$5)),INDEX(기준일시_입력!$AJ$21:$AJ$39,WO$5*2-1),IF(AND(WH10&gt;=SMALL(기준일시_입력!$J$21:$J$39,WO$5),WH10&lt;SMALL(기준일시_입력!$N$21:$N$39,WO$5)),SMALL(기준일시_입력!$N$21:$N$39,WO$5)-WH10,0)),0)</f>
        <v>0</v>
      </c>
      <c r="WP10" s="128">
        <f>IFERROR(IF(AND(WH10&lt;SMALL(기준일시_입력!$J$21:$J$39,WP$5),WI10&gt;SMALL(기준일시_입력!$N$21:$N$39,WP$5)),INDEX(기준일시_입력!$AJ$21:$AJ$39,WP$5*2-1),IF(AND(WH10&gt;=SMALL(기준일시_입력!$J$21:$J$39,WP$5),WH10&lt;SMALL(기준일시_입력!$N$21:$N$39,WP$5)),SMALL(기준일시_입력!$N$21:$N$39,WP$5)-WH10,0)),0)</f>
        <v>0</v>
      </c>
      <c r="WQ10" s="128">
        <f>IFERROR(IF(AND(WH10&lt;SMALL(기준일시_입력!$J$21:$J$39,WQ$5),WI10&gt;SMALL(기준일시_입력!$N$21:$N$39,WQ$5)),INDEX(기준일시_입력!$AJ$21:$AJ$39,WQ$5*2-1),IF(AND(WH10&gt;=SMALL(기준일시_입력!$J$21:$J$39,WQ$5),WH10&lt;SMALL(기준일시_입력!$N$21:$N$39,WQ$5)),SMALL(기준일시_입력!$N$21:$N$39,WQ$5)-WH10,0)),0)</f>
        <v>0</v>
      </c>
      <c r="WR10" s="128">
        <f>IFERROR(IF(AND(WH10&lt;SMALL(기준일시_입력!$J$21:$J$39,WR$5),WI10&gt;SMALL(기준일시_입력!$N$21:$N$39,WR$5)),INDEX(기준일시_입력!$AJ$21:$AJ$39,WR$5*2-1),IF(AND(WH10&gt;=SMALL(기준일시_입력!$J$21:$J$39,WR$5),WH10&lt;SMALL(기준일시_입력!$N$21:$N$39,WR$5)),SMALL(기준일시_입력!$N$21:$N$39,WR$5)-WH10,0)),0)</f>
        <v>0</v>
      </c>
      <c r="WS10" s="128">
        <f>IFERROR(IF(AND(WH10&lt;SMALL(기준일시_입력!$J$21:$J$39,WS$5),WI10&gt;SMALL(기준일시_입력!$N$21:$N$39,WS$5)),INDEX(기준일시_입력!$AJ$21:$AJ$39,WS$5*2-1),IF(AND(WH10&gt;=SMALL(기준일시_입력!$J$21:$J$39,WS$5),WH10&lt;SMALL(기준일시_입력!$N$21:$N$39,WS$5)),SMALL(기준일시_입력!$N$21:$N$39,WS$5)-WH10,0)),0)</f>
        <v>0</v>
      </c>
      <c r="WT10" s="125"/>
      <c r="WU10" s="180" t="str">
        <f t="shared" si="249"/>
        <v>5일</v>
      </c>
      <c r="WV10" s="180"/>
      <c r="WW10" s="124" t="str">
        <f t="shared" si="250"/>
        <v>금</v>
      </c>
      <c r="WX10" s="133" t="str">
        <f t="shared" si="246"/>
        <v/>
      </c>
      <c r="WY10" s="184"/>
      <c r="WZ10" s="184"/>
      <c r="XA10" s="184"/>
      <c r="XB10" s="184"/>
      <c r="XC10" s="184"/>
      <c r="XD10" s="184"/>
      <c r="XE10" s="176"/>
      <c r="XF10" s="177"/>
      <c r="XG10" s="129" t="str">
        <f>IF($B10="","",IF(AND(WW$3&lt;&gt;"",$B10-기준일시_입력!$AO$7&lt;=0,WY10="",XB10="",XE10=""),"X",IF(XE10="연차","☆",IF(XE10="월차","★",IF(XE10="병가","♨",IF(XE10="출장","◎",IF(XE10="교육","■",IF(AND(XE10="",WY10&lt;=기준일시_입력!$J$15,XB10&gt;=기준일시_입력!$N$15),"○",IF(AND(XE10="",WY10&lt;&gt;"",WY10&gt;기준일시_입력!$J$15),"▼",IF(AND(XE10="",XB10&lt;&gt;"",XB10&lt;기준일시_입력!$N$15),"△",""))))))))))</f>
        <v/>
      </c>
      <c r="XH10" s="128">
        <f>IFERROR(IF(OR(WY10="",XB10=""),0,IF(AND(XJ10&lt;기준일시_입력!$J$17,XK10&gt;기준일시_입력!$N$17),기준일시_입력!$N$17-기준일시_입력!$J$17,IF(AND(XJ10&gt;=기준일시_입력!$J$17,XK10&gt;기준일시_입력!$N$17),기준일시_입력!$N$17-XJ10,IF(XK10&lt;기준일시_입력!$J$17,0,IF(AND(XJ10&lt;기준일시_입력!$J$17,XK10&lt;=기준일시_입력!$N$17),XK10-기준일시_입력!$J$17,IF(AND(XJ10&gt;=기준일시_입력!$J$17,XK10&lt;=기준일시_입력!$N$17),XK10-XJ10,0)))))),0)</f>
        <v>0</v>
      </c>
      <c r="XI10" s="128">
        <f t="shared" si="252"/>
        <v>0</v>
      </c>
      <c r="XJ10" s="128">
        <f>IF(OR(WY10="",XB10=""),0,IF(WY10&lt;기준일시_입력!$J$15,기준일시_입력!$J$15,WY10))</f>
        <v>0</v>
      </c>
      <c r="XK10" s="128">
        <f t="shared" si="253"/>
        <v>0</v>
      </c>
      <c r="XL10" s="128">
        <f>IFERROR(IF(AND(XJ10&lt;SMALL(기준일시_입력!$J$21:$J$39,XL$5),XK10&gt;SMALL(기준일시_입력!$N$21:$N$39,XL$5)),INDEX(기준일시_입력!$AJ$21:$AJ$39,XL$5*2-1),IF(AND(XJ10&gt;=SMALL(기준일시_입력!$J$21:$J$39,XL$5),XJ10&lt;SMALL(기준일시_입력!$N$21:$N$39,XL$5)),SMALL(기준일시_입력!$N$21:$N$39,XL$5)-XJ10,0)),0)</f>
        <v>0</v>
      </c>
      <c r="XM10" s="128">
        <f>IFERROR(IF(AND(XJ10&lt;SMALL(기준일시_입력!$J$21:$J$39,XM$5),XK10&gt;SMALL(기준일시_입력!$N$21:$N$39,XM$5)),INDEX(기준일시_입력!$AJ$21:$AJ$39,XM$5*2-1),IF(AND(XJ10&gt;=SMALL(기준일시_입력!$J$21:$J$39,XM$5),XJ10&lt;SMALL(기준일시_입력!$N$21:$N$39,XM$5)),SMALL(기준일시_입력!$N$21:$N$39,XM$5)-XJ10,0)),0)</f>
        <v>0</v>
      </c>
      <c r="XN10" s="128">
        <f>IFERROR(IF(AND(XJ10&lt;SMALL(기준일시_입력!$J$21:$J$39,XN$5),XK10&gt;SMALL(기준일시_입력!$N$21:$N$39,XN$5)),INDEX(기준일시_입력!$AJ$21:$AJ$39,XN$5*2-1),IF(AND(XJ10&gt;=SMALL(기준일시_입력!$J$21:$J$39,XN$5),XJ10&lt;SMALL(기준일시_입력!$N$21:$N$39,XN$5)),SMALL(기준일시_입력!$N$21:$N$39,XN$5)-XJ10,0)),0)</f>
        <v>0</v>
      </c>
      <c r="XO10" s="128">
        <f>IFERROR(IF(AND(XJ10&lt;SMALL(기준일시_입력!$J$21:$J$39,XO$5),XK10&gt;SMALL(기준일시_입력!$N$21:$N$39,XO$5)),INDEX(기준일시_입력!$AJ$21:$AJ$39,XO$5*2-1),IF(AND(XJ10&gt;=SMALL(기준일시_입력!$J$21:$J$39,XO$5),XJ10&lt;SMALL(기준일시_입력!$N$21:$N$39,XO$5)),SMALL(기준일시_입력!$N$21:$N$39,XO$5)-XJ10,0)),0)</f>
        <v>0</v>
      </c>
      <c r="XP10" s="128">
        <f>IFERROR(IF(AND(XJ10&lt;SMALL(기준일시_입력!$J$21:$J$39,XP$5),XK10&gt;SMALL(기준일시_입력!$N$21:$N$39,XP$5)),INDEX(기준일시_입력!$AJ$21:$AJ$39,XP$5*2-1),IF(AND(XJ10&gt;=SMALL(기준일시_입력!$J$21:$J$39,XP$5),XJ10&lt;SMALL(기준일시_입력!$N$21:$N$39,XP$5)),SMALL(기준일시_입력!$N$21:$N$39,XP$5)-XJ10,0)),0)</f>
        <v>0</v>
      </c>
      <c r="XQ10" s="128">
        <f>IFERROR(IF(AND(XJ10&lt;SMALL(기준일시_입력!$J$21:$J$39,XQ$5),XK10&gt;SMALL(기준일시_입력!$N$21:$N$39,XQ$5)),INDEX(기준일시_입력!$AJ$21:$AJ$39,XQ$5*2-1),IF(AND(XJ10&gt;=SMALL(기준일시_입력!$J$21:$J$39,XQ$5),XJ10&lt;SMALL(기준일시_입력!$N$21:$N$39,XQ$5)),SMALL(기준일시_입력!$N$21:$N$39,XQ$5)-XJ10,0)),0)</f>
        <v>0</v>
      </c>
      <c r="XR10" s="128">
        <f>IFERROR(IF(AND(XJ10&lt;SMALL(기준일시_입력!$J$21:$J$39,XR$5),XK10&gt;SMALL(기준일시_입력!$N$21:$N$39,XR$5)),INDEX(기준일시_입력!$AJ$21:$AJ$39,XR$5*2-1),IF(AND(XJ10&gt;=SMALL(기준일시_입력!$J$21:$J$39,XR$5),XJ10&lt;SMALL(기준일시_입력!$N$21:$N$39,XR$5)),SMALL(기준일시_입력!$N$21:$N$39,XR$5)-XJ10,0)),0)</f>
        <v>0</v>
      </c>
      <c r="XS10" s="128">
        <f>IFERROR(IF(AND(XJ10&lt;SMALL(기준일시_입력!$J$21:$J$39,XS$5),XK10&gt;SMALL(기준일시_입력!$N$21:$N$39,XS$5)),INDEX(기준일시_입력!$AJ$21:$AJ$39,XS$5*2-1),IF(AND(XJ10&gt;=SMALL(기준일시_입력!$J$21:$J$39,XS$5),XJ10&lt;SMALL(기준일시_입력!$N$21:$N$39,XS$5)),SMALL(기준일시_입력!$N$21:$N$39,XS$5)-XJ10,0)),0)</f>
        <v>0</v>
      </c>
      <c r="XT10" s="128">
        <f>IFERROR(IF(AND(XJ10&lt;SMALL(기준일시_입력!$J$21:$J$39,XT$5),XK10&gt;SMALL(기준일시_입력!$N$21:$N$39,XT$5)),INDEX(기준일시_입력!$AJ$21:$AJ$39,XT$5*2-1),IF(AND(XJ10&gt;=SMALL(기준일시_입력!$J$21:$J$39,XT$5),XJ10&lt;SMALL(기준일시_입력!$N$21:$N$39,XT$5)),SMALL(기준일시_입력!$N$21:$N$39,XT$5)-XJ10,0)),0)</f>
        <v>0</v>
      </c>
      <c r="XU10" s="128">
        <f>IFERROR(IF(AND(XJ10&lt;SMALL(기준일시_입력!$J$21:$J$39,XU$5),XK10&gt;SMALL(기준일시_입력!$N$21:$N$39,XU$5)),INDEX(기준일시_입력!$AJ$21:$AJ$39,XU$5*2-1),IF(AND(XJ10&gt;=SMALL(기준일시_입력!$J$21:$J$39,XU$5),XJ10&lt;SMALL(기준일시_입력!$N$21:$N$39,XU$5)),SMALL(기준일시_입력!$N$21:$N$39,XU$5)-XJ10,0)),0)</f>
        <v>0</v>
      </c>
      <c r="XV10" s="125"/>
      <c r="XW10" s="180" t="str">
        <f t="shared" si="254"/>
        <v>5일</v>
      </c>
      <c r="XX10" s="180"/>
      <c r="XY10" s="124" t="str">
        <f t="shared" si="255"/>
        <v>금</v>
      </c>
      <c r="XZ10" s="133" t="str">
        <f t="shared" si="246"/>
        <v/>
      </c>
      <c r="YA10" s="184"/>
      <c r="YB10" s="184"/>
      <c r="YC10" s="184"/>
      <c r="YD10" s="184"/>
      <c r="YE10" s="184"/>
      <c r="YF10" s="184"/>
      <c r="YG10" s="176"/>
      <c r="YH10" s="177"/>
      <c r="YI10" s="129" t="str">
        <f>IF($B10="","",IF(AND(XY$3&lt;&gt;"",$B10-기준일시_입력!$AO$7&lt;=0,YA10="",YD10="",YG10=""),"X",IF(YG10="연차","☆",IF(YG10="월차","★",IF(YG10="병가","♨",IF(YG10="출장","◎",IF(YG10="교육","■",IF(AND(YG10="",YA10&lt;=기준일시_입력!$J$15,YD10&gt;=기준일시_입력!$N$15),"○",IF(AND(YG10="",YA10&lt;&gt;"",YA10&gt;기준일시_입력!$J$15),"▼",IF(AND(YG10="",YD10&lt;&gt;"",YD10&lt;기준일시_입력!$N$15),"△",""))))))))))</f>
        <v/>
      </c>
      <c r="YJ10" s="128">
        <f>IFERROR(IF(OR(YA10="",YD10=""),0,IF(AND(YL10&lt;기준일시_입력!$J$17,YM10&gt;기준일시_입력!$N$17),기준일시_입력!$N$17-기준일시_입력!$J$17,IF(AND(YL10&gt;=기준일시_입력!$J$17,YM10&gt;기준일시_입력!$N$17),기준일시_입력!$N$17-YL10,IF(YM10&lt;기준일시_입력!$J$17,0,IF(AND(YL10&lt;기준일시_입력!$J$17,YM10&lt;=기준일시_입력!$N$17),YM10-기준일시_입력!$J$17,IF(AND(YL10&gt;=기준일시_입력!$J$17,YM10&lt;=기준일시_입력!$N$17),YM10-YL10,0)))))),0)</f>
        <v>0</v>
      </c>
      <c r="YK10" s="128">
        <f t="shared" si="257"/>
        <v>0</v>
      </c>
      <c r="YL10" s="128">
        <f>IF(OR(YA10="",YD10=""),0,IF(YA10&lt;기준일시_입력!$J$15,기준일시_입력!$J$15,YA10))</f>
        <v>0</v>
      </c>
      <c r="YM10" s="128">
        <f t="shared" si="258"/>
        <v>0</v>
      </c>
      <c r="YN10" s="128">
        <f>IFERROR(IF(AND(YL10&lt;SMALL(기준일시_입력!$J$21:$J$39,YN$5),YM10&gt;SMALL(기준일시_입력!$N$21:$N$39,YN$5)),INDEX(기준일시_입력!$AJ$21:$AJ$39,YN$5*2-1),IF(AND(YL10&gt;=SMALL(기준일시_입력!$J$21:$J$39,YN$5),YL10&lt;SMALL(기준일시_입력!$N$21:$N$39,YN$5)),SMALL(기준일시_입력!$N$21:$N$39,YN$5)-YL10,0)),0)</f>
        <v>0</v>
      </c>
      <c r="YO10" s="128">
        <f>IFERROR(IF(AND(YL10&lt;SMALL(기준일시_입력!$J$21:$J$39,YO$5),YM10&gt;SMALL(기준일시_입력!$N$21:$N$39,YO$5)),INDEX(기준일시_입력!$AJ$21:$AJ$39,YO$5*2-1),IF(AND(YL10&gt;=SMALL(기준일시_입력!$J$21:$J$39,YO$5),YL10&lt;SMALL(기준일시_입력!$N$21:$N$39,YO$5)),SMALL(기준일시_입력!$N$21:$N$39,YO$5)-YL10,0)),0)</f>
        <v>0</v>
      </c>
      <c r="YP10" s="128">
        <f>IFERROR(IF(AND(YL10&lt;SMALL(기준일시_입력!$J$21:$J$39,YP$5),YM10&gt;SMALL(기준일시_입력!$N$21:$N$39,YP$5)),INDEX(기준일시_입력!$AJ$21:$AJ$39,YP$5*2-1),IF(AND(YL10&gt;=SMALL(기준일시_입력!$J$21:$J$39,YP$5),YL10&lt;SMALL(기준일시_입력!$N$21:$N$39,YP$5)),SMALL(기준일시_입력!$N$21:$N$39,YP$5)-YL10,0)),0)</f>
        <v>0</v>
      </c>
      <c r="YQ10" s="128">
        <f>IFERROR(IF(AND(YL10&lt;SMALL(기준일시_입력!$J$21:$J$39,YQ$5),YM10&gt;SMALL(기준일시_입력!$N$21:$N$39,YQ$5)),INDEX(기준일시_입력!$AJ$21:$AJ$39,YQ$5*2-1),IF(AND(YL10&gt;=SMALL(기준일시_입력!$J$21:$J$39,YQ$5),YL10&lt;SMALL(기준일시_입력!$N$21:$N$39,YQ$5)),SMALL(기준일시_입력!$N$21:$N$39,YQ$5)-YL10,0)),0)</f>
        <v>0</v>
      </c>
      <c r="YR10" s="128">
        <f>IFERROR(IF(AND(YL10&lt;SMALL(기준일시_입력!$J$21:$J$39,YR$5),YM10&gt;SMALL(기준일시_입력!$N$21:$N$39,YR$5)),INDEX(기준일시_입력!$AJ$21:$AJ$39,YR$5*2-1),IF(AND(YL10&gt;=SMALL(기준일시_입력!$J$21:$J$39,YR$5),YL10&lt;SMALL(기준일시_입력!$N$21:$N$39,YR$5)),SMALL(기준일시_입력!$N$21:$N$39,YR$5)-YL10,0)),0)</f>
        <v>0</v>
      </c>
      <c r="YS10" s="128">
        <f>IFERROR(IF(AND(YL10&lt;SMALL(기준일시_입력!$J$21:$J$39,YS$5),YM10&gt;SMALL(기준일시_입력!$N$21:$N$39,YS$5)),INDEX(기준일시_입력!$AJ$21:$AJ$39,YS$5*2-1),IF(AND(YL10&gt;=SMALL(기준일시_입력!$J$21:$J$39,YS$5),YL10&lt;SMALL(기준일시_입력!$N$21:$N$39,YS$5)),SMALL(기준일시_입력!$N$21:$N$39,YS$5)-YL10,0)),0)</f>
        <v>0</v>
      </c>
      <c r="YT10" s="128">
        <f>IFERROR(IF(AND(YL10&lt;SMALL(기준일시_입력!$J$21:$J$39,YT$5),YM10&gt;SMALL(기준일시_입력!$N$21:$N$39,YT$5)),INDEX(기준일시_입력!$AJ$21:$AJ$39,YT$5*2-1),IF(AND(YL10&gt;=SMALL(기준일시_입력!$J$21:$J$39,YT$5),YL10&lt;SMALL(기준일시_입력!$N$21:$N$39,YT$5)),SMALL(기준일시_입력!$N$21:$N$39,YT$5)-YL10,0)),0)</f>
        <v>0</v>
      </c>
      <c r="YU10" s="128">
        <f>IFERROR(IF(AND(YL10&lt;SMALL(기준일시_입력!$J$21:$J$39,YU$5),YM10&gt;SMALL(기준일시_입력!$N$21:$N$39,YU$5)),INDEX(기준일시_입력!$AJ$21:$AJ$39,YU$5*2-1),IF(AND(YL10&gt;=SMALL(기준일시_입력!$J$21:$J$39,YU$5),YL10&lt;SMALL(기준일시_입력!$N$21:$N$39,YU$5)),SMALL(기준일시_입력!$N$21:$N$39,YU$5)-YL10,0)),0)</f>
        <v>0</v>
      </c>
      <c r="YV10" s="128">
        <f>IFERROR(IF(AND(YL10&lt;SMALL(기준일시_입력!$J$21:$J$39,YV$5),YM10&gt;SMALL(기준일시_입력!$N$21:$N$39,YV$5)),INDEX(기준일시_입력!$AJ$21:$AJ$39,YV$5*2-1),IF(AND(YL10&gt;=SMALL(기준일시_입력!$J$21:$J$39,YV$5),YL10&lt;SMALL(기준일시_입력!$N$21:$N$39,YV$5)),SMALL(기준일시_입력!$N$21:$N$39,YV$5)-YL10,0)),0)</f>
        <v>0</v>
      </c>
      <c r="YW10" s="128">
        <f>IFERROR(IF(AND(YL10&lt;SMALL(기준일시_입력!$J$21:$J$39,YW$5),YM10&gt;SMALL(기준일시_입력!$N$21:$N$39,YW$5)),INDEX(기준일시_입력!$AJ$21:$AJ$39,YW$5*2-1),IF(AND(YL10&gt;=SMALL(기준일시_입력!$J$21:$J$39,YW$5),YL10&lt;SMALL(기준일시_입력!$N$21:$N$39,YW$5)),SMALL(기준일시_입력!$N$21:$N$39,YW$5)-YL10,0)),0)</f>
        <v>0</v>
      </c>
      <c r="YX10" s="125"/>
      <c r="YY10" s="180" t="str">
        <f t="shared" si="259"/>
        <v>5일</v>
      </c>
      <c r="YZ10" s="180"/>
      <c r="ZA10" s="124" t="str">
        <f t="shared" si="260"/>
        <v>금</v>
      </c>
      <c r="ZB10" s="133" t="str">
        <f t="shared" si="261"/>
        <v/>
      </c>
      <c r="ZC10" s="184"/>
      <c r="ZD10" s="184"/>
      <c r="ZE10" s="184"/>
      <c r="ZF10" s="184"/>
      <c r="ZG10" s="184"/>
      <c r="ZH10" s="184"/>
      <c r="ZI10" s="176"/>
      <c r="ZJ10" s="177"/>
      <c r="ZK10" s="129" t="str">
        <f>IF($B10="","",IF(AND(ZA$3&lt;&gt;"",$B10-기준일시_입력!$AO$7&lt;=0,ZC10="",ZF10="",ZI10=""),"X",IF(ZI10="연차","☆",IF(ZI10="월차","★",IF(ZI10="병가","♨",IF(ZI10="출장","◎",IF(ZI10="교육","■",IF(AND(ZI10="",ZC10&lt;=기준일시_입력!$J$15,ZF10&gt;=기준일시_입력!$N$15),"○",IF(AND(ZI10="",ZC10&lt;&gt;"",ZC10&gt;기준일시_입력!$J$15),"▼",IF(AND(ZI10="",ZF10&lt;&gt;"",ZF10&lt;기준일시_입력!$N$15),"△",""))))))))))</f>
        <v/>
      </c>
      <c r="ZL10" s="128">
        <f>IFERROR(IF(OR(ZC10="",ZF10=""),0,IF(AND(ZN10&lt;기준일시_입력!$J$17,ZO10&gt;기준일시_입력!$N$17),기준일시_입력!$N$17-기준일시_입력!$J$17,IF(AND(ZN10&gt;=기준일시_입력!$J$17,ZO10&gt;기준일시_입력!$N$17),기준일시_입력!$N$17-ZN10,IF(ZO10&lt;기준일시_입력!$J$17,0,IF(AND(ZN10&lt;기준일시_입력!$J$17,ZO10&lt;=기준일시_입력!$N$17),ZO10-기준일시_입력!$J$17,IF(AND(ZN10&gt;=기준일시_입력!$J$17,ZO10&lt;=기준일시_입력!$N$17),ZO10-ZN10,0)))))),0)</f>
        <v>0</v>
      </c>
      <c r="ZM10" s="128">
        <f t="shared" si="262"/>
        <v>0</v>
      </c>
      <c r="ZN10" s="128">
        <f>IF(OR(ZC10="",ZF10=""),0,IF(ZC10&lt;기준일시_입력!$J$15,기준일시_입력!$J$15,ZC10))</f>
        <v>0</v>
      </c>
      <c r="ZO10" s="128">
        <f t="shared" si="263"/>
        <v>0</v>
      </c>
      <c r="ZP10" s="128">
        <f>IFERROR(IF(AND(ZN10&lt;SMALL(기준일시_입력!$J$21:$J$39,ZP$5),ZO10&gt;SMALL(기준일시_입력!$N$21:$N$39,ZP$5)),INDEX(기준일시_입력!$AJ$21:$AJ$39,ZP$5*2-1),IF(AND(ZN10&gt;=SMALL(기준일시_입력!$J$21:$J$39,ZP$5),ZN10&lt;SMALL(기준일시_입력!$N$21:$N$39,ZP$5)),SMALL(기준일시_입력!$N$21:$N$39,ZP$5)-ZN10,0)),0)</f>
        <v>0</v>
      </c>
      <c r="ZQ10" s="128">
        <f>IFERROR(IF(AND(ZN10&lt;SMALL(기준일시_입력!$J$21:$J$39,ZQ$5),ZO10&gt;SMALL(기준일시_입력!$N$21:$N$39,ZQ$5)),INDEX(기준일시_입력!$AJ$21:$AJ$39,ZQ$5*2-1),IF(AND(ZN10&gt;=SMALL(기준일시_입력!$J$21:$J$39,ZQ$5),ZN10&lt;SMALL(기준일시_입력!$N$21:$N$39,ZQ$5)),SMALL(기준일시_입력!$N$21:$N$39,ZQ$5)-ZN10,0)),0)</f>
        <v>0</v>
      </c>
      <c r="ZR10" s="128">
        <f>IFERROR(IF(AND(ZN10&lt;SMALL(기준일시_입력!$J$21:$J$39,ZR$5),ZO10&gt;SMALL(기준일시_입력!$N$21:$N$39,ZR$5)),INDEX(기준일시_입력!$AJ$21:$AJ$39,ZR$5*2-1),IF(AND(ZN10&gt;=SMALL(기준일시_입력!$J$21:$J$39,ZR$5),ZN10&lt;SMALL(기준일시_입력!$N$21:$N$39,ZR$5)),SMALL(기준일시_입력!$N$21:$N$39,ZR$5)-ZN10,0)),0)</f>
        <v>0</v>
      </c>
      <c r="ZS10" s="128">
        <f>IFERROR(IF(AND(ZN10&lt;SMALL(기준일시_입력!$J$21:$J$39,ZS$5),ZO10&gt;SMALL(기준일시_입력!$N$21:$N$39,ZS$5)),INDEX(기준일시_입력!$AJ$21:$AJ$39,ZS$5*2-1),IF(AND(ZN10&gt;=SMALL(기준일시_입력!$J$21:$J$39,ZS$5),ZN10&lt;SMALL(기준일시_입력!$N$21:$N$39,ZS$5)),SMALL(기준일시_입력!$N$21:$N$39,ZS$5)-ZN10,0)),0)</f>
        <v>0</v>
      </c>
      <c r="ZT10" s="128">
        <f>IFERROR(IF(AND(ZN10&lt;SMALL(기준일시_입력!$J$21:$J$39,ZT$5),ZO10&gt;SMALL(기준일시_입력!$N$21:$N$39,ZT$5)),INDEX(기준일시_입력!$AJ$21:$AJ$39,ZT$5*2-1),IF(AND(ZN10&gt;=SMALL(기준일시_입력!$J$21:$J$39,ZT$5),ZN10&lt;SMALL(기준일시_입력!$N$21:$N$39,ZT$5)),SMALL(기준일시_입력!$N$21:$N$39,ZT$5)-ZN10,0)),0)</f>
        <v>0</v>
      </c>
      <c r="ZU10" s="128">
        <f>IFERROR(IF(AND(ZN10&lt;SMALL(기준일시_입력!$J$21:$J$39,ZU$5),ZO10&gt;SMALL(기준일시_입력!$N$21:$N$39,ZU$5)),INDEX(기준일시_입력!$AJ$21:$AJ$39,ZU$5*2-1),IF(AND(ZN10&gt;=SMALL(기준일시_입력!$J$21:$J$39,ZU$5),ZN10&lt;SMALL(기준일시_입력!$N$21:$N$39,ZU$5)),SMALL(기준일시_입력!$N$21:$N$39,ZU$5)-ZN10,0)),0)</f>
        <v>0</v>
      </c>
      <c r="ZV10" s="128">
        <f>IFERROR(IF(AND(ZN10&lt;SMALL(기준일시_입력!$J$21:$J$39,ZV$5),ZO10&gt;SMALL(기준일시_입력!$N$21:$N$39,ZV$5)),INDEX(기준일시_입력!$AJ$21:$AJ$39,ZV$5*2-1),IF(AND(ZN10&gt;=SMALL(기준일시_입력!$J$21:$J$39,ZV$5),ZN10&lt;SMALL(기준일시_입력!$N$21:$N$39,ZV$5)),SMALL(기준일시_입력!$N$21:$N$39,ZV$5)-ZN10,0)),0)</f>
        <v>0</v>
      </c>
      <c r="ZW10" s="128">
        <f>IFERROR(IF(AND(ZN10&lt;SMALL(기준일시_입력!$J$21:$J$39,ZW$5),ZO10&gt;SMALL(기준일시_입력!$N$21:$N$39,ZW$5)),INDEX(기준일시_입력!$AJ$21:$AJ$39,ZW$5*2-1),IF(AND(ZN10&gt;=SMALL(기준일시_입력!$J$21:$J$39,ZW$5),ZN10&lt;SMALL(기준일시_입력!$N$21:$N$39,ZW$5)),SMALL(기준일시_입력!$N$21:$N$39,ZW$5)-ZN10,0)),0)</f>
        <v>0</v>
      </c>
      <c r="ZX10" s="128">
        <f>IFERROR(IF(AND(ZN10&lt;SMALL(기준일시_입력!$J$21:$J$39,ZX$5),ZO10&gt;SMALL(기준일시_입력!$N$21:$N$39,ZX$5)),INDEX(기준일시_입력!$AJ$21:$AJ$39,ZX$5*2-1),IF(AND(ZN10&gt;=SMALL(기준일시_입력!$J$21:$J$39,ZX$5),ZN10&lt;SMALL(기준일시_입력!$N$21:$N$39,ZX$5)),SMALL(기준일시_입력!$N$21:$N$39,ZX$5)-ZN10,0)),0)</f>
        <v>0</v>
      </c>
      <c r="ZY10" s="128">
        <f>IFERROR(IF(AND(ZN10&lt;SMALL(기준일시_입력!$J$21:$J$39,ZY$5),ZO10&gt;SMALL(기준일시_입력!$N$21:$N$39,ZY$5)),INDEX(기준일시_입력!$AJ$21:$AJ$39,ZY$5*2-1),IF(AND(ZN10&gt;=SMALL(기준일시_입력!$J$21:$J$39,ZY$5),ZN10&lt;SMALL(기준일시_입력!$N$21:$N$39,ZY$5)),SMALL(기준일시_입력!$N$21:$N$39,ZY$5)-ZN10,0)),0)</f>
        <v>0</v>
      </c>
      <c r="ZZ10" s="125"/>
      <c r="AAA10" s="180" t="str">
        <f t="shared" si="264"/>
        <v>5일</v>
      </c>
      <c r="AAB10" s="180"/>
      <c r="AAC10" s="124" t="str">
        <f t="shared" si="265"/>
        <v>금</v>
      </c>
      <c r="AAD10" s="133" t="str">
        <f t="shared" si="261"/>
        <v/>
      </c>
      <c r="AAE10" s="184"/>
      <c r="AAF10" s="184"/>
      <c r="AAG10" s="184"/>
      <c r="AAH10" s="184"/>
      <c r="AAI10" s="184"/>
      <c r="AAJ10" s="184"/>
      <c r="AAK10" s="176"/>
      <c r="AAL10" s="177"/>
      <c r="AAM10" s="129" t="str">
        <f>IF($B10="","",IF(AND(AAC$3&lt;&gt;"",$B10-기준일시_입력!$AO$7&lt;=0,AAE10="",AAH10="",AAK10=""),"X",IF(AAK10="연차","☆",IF(AAK10="월차","★",IF(AAK10="병가","♨",IF(AAK10="출장","◎",IF(AAK10="교육","■",IF(AND(AAK10="",AAE10&lt;=기준일시_입력!$J$15,AAH10&gt;=기준일시_입력!$N$15),"○",IF(AND(AAK10="",AAE10&lt;&gt;"",AAE10&gt;기준일시_입력!$J$15),"▼",IF(AND(AAK10="",AAH10&lt;&gt;"",AAH10&lt;기준일시_입력!$N$15),"△",""))))))))))</f>
        <v/>
      </c>
      <c r="AAN10" s="128">
        <f>IFERROR(IF(OR(AAE10="",AAH10=""),0,IF(AND(AAP10&lt;기준일시_입력!$J$17,AAQ10&gt;기준일시_입력!$N$17),기준일시_입력!$N$17-기준일시_입력!$J$17,IF(AND(AAP10&gt;=기준일시_입력!$J$17,AAQ10&gt;기준일시_입력!$N$17),기준일시_입력!$N$17-AAP10,IF(AAQ10&lt;기준일시_입력!$J$17,0,IF(AND(AAP10&lt;기준일시_입력!$J$17,AAQ10&lt;=기준일시_입력!$N$17),AAQ10-기준일시_입력!$J$17,IF(AND(AAP10&gt;=기준일시_입력!$J$17,AAQ10&lt;=기준일시_입력!$N$17),AAQ10-AAP10,0)))))),0)</f>
        <v>0</v>
      </c>
      <c r="AAO10" s="128">
        <f t="shared" si="267"/>
        <v>0</v>
      </c>
      <c r="AAP10" s="128">
        <f>IF(OR(AAE10="",AAH10=""),0,IF(AAE10&lt;기준일시_입력!$J$15,기준일시_입력!$J$15,AAE10))</f>
        <v>0</v>
      </c>
      <c r="AAQ10" s="128">
        <f t="shared" si="268"/>
        <v>0</v>
      </c>
      <c r="AAR10" s="128">
        <f>IFERROR(IF(AND(AAP10&lt;SMALL(기준일시_입력!$J$21:$J$39,AAR$5),AAQ10&gt;SMALL(기준일시_입력!$N$21:$N$39,AAR$5)),INDEX(기준일시_입력!$AJ$21:$AJ$39,AAR$5*2-1),IF(AND(AAP10&gt;=SMALL(기준일시_입력!$J$21:$J$39,AAR$5),AAP10&lt;SMALL(기준일시_입력!$N$21:$N$39,AAR$5)),SMALL(기준일시_입력!$N$21:$N$39,AAR$5)-AAP10,0)),0)</f>
        <v>0</v>
      </c>
      <c r="AAS10" s="128">
        <f>IFERROR(IF(AND(AAP10&lt;SMALL(기준일시_입력!$J$21:$J$39,AAS$5),AAQ10&gt;SMALL(기준일시_입력!$N$21:$N$39,AAS$5)),INDEX(기준일시_입력!$AJ$21:$AJ$39,AAS$5*2-1),IF(AND(AAP10&gt;=SMALL(기준일시_입력!$J$21:$J$39,AAS$5),AAP10&lt;SMALL(기준일시_입력!$N$21:$N$39,AAS$5)),SMALL(기준일시_입력!$N$21:$N$39,AAS$5)-AAP10,0)),0)</f>
        <v>0</v>
      </c>
      <c r="AAT10" s="128">
        <f>IFERROR(IF(AND(AAP10&lt;SMALL(기준일시_입력!$J$21:$J$39,AAT$5),AAQ10&gt;SMALL(기준일시_입력!$N$21:$N$39,AAT$5)),INDEX(기준일시_입력!$AJ$21:$AJ$39,AAT$5*2-1),IF(AND(AAP10&gt;=SMALL(기준일시_입력!$J$21:$J$39,AAT$5),AAP10&lt;SMALL(기준일시_입력!$N$21:$N$39,AAT$5)),SMALL(기준일시_입력!$N$21:$N$39,AAT$5)-AAP10,0)),0)</f>
        <v>0</v>
      </c>
      <c r="AAU10" s="128">
        <f>IFERROR(IF(AND(AAP10&lt;SMALL(기준일시_입력!$J$21:$J$39,AAU$5),AAQ10&gt;SMALL(기준일시_입력!$N$21:$N$39,AAU$5)),INDEX(기준일시_입력!$AJ$21:$AJ$39,AAU$5*2-1),IF(AND(AAP10&gt;=SMALL(기준일시_입력!$J$21:$J$39,AAU$5),AAP10&lt;SMALL(기준일시_입력!$N$21:$N$39,AAU$5)),SMALL(기준일시_입력!$N$21:$N$39,AAU$5)-AAP10,0)),0)</f>
        <v>0</v>
      </c>
      <c r="AAV10" s="128">
        <f>IFERROR(IF(AND(AAP10&lt;SMALL(기준일시_입력!$J$21:$J$39,AAV$5),AAQ10&gt;SMALL(기준일시_입력!$N$21:$N$39,AAV$5)),INDEX(기준일시_입력!$AJ$21:$AJ$39,AAV$5*2-1),IF(AND(AAP10&gt;=SMALL(기준일시_입력!$J$21:$J$39,AAV$5),AAP10&lt;SMALL(기준일시_입력!$N$21:$N$39,AAV$5)),SMALL(기준일시_입력!$N$21:$N$39,AAV$5)-AAP10,0)),0)</f>
        <v>0</v>
      </c>
      <c r="AAW10" s="128">
        <f>IFERROR(IF(AND(AAP10&lt;SMALL(기준일시_입력!$J$21:$J$39,AAW$5),AAQ10&gt;SMALL(기준일시_입력!$N$21:$N$39,AAW$5)),INDEX(기준일시_입력!$AJ$21:$AJ$39,AAW$5*2-1),IF(AND(AAP10&gt;=SMALL(기준일시_입력!$J$21:$J$39,AAW$5),AAP10&lt;SMALL(기준일시_입력!$N$21:$N$39,AAW$5)),SMALL(기준일시_입력!$N$21:$N$39,AAW$5)-AAP10,0)),0)</f>
        <v>0</v>
      </c>
      <c r="AAX10" s="128">
        <f>IFERROR(IF(AND(AAP10&lt;SMALL(기준일시_입력!$J$21:$J$39,AAX$5),AAQ10&gt;SMALL(기준일시_입력!$N$21:$N$39,AAX$5)),INDEX(기준일시_입력!$AJ$21:$AJ$39,AAX$5*2-1),IF(AND(AAP10&gt;=SMALL(기준일시_입력!$J$21:$J$39,AAX$5),AAP10&lt;SMALL(기준일시_입력!$N$21:$N$39,AAX$5)),SMALL(기준일시_입력!$N$21:$N$39,AAX$5)-AAP10,0)),0)</f>
        <v>0</v>
      </c>
      <c r="AAY10" s="128">
        <f>IFERROR(IF(AND(AAP10&lt;SMALL(기준일시_입력!$J$21:$J$39,AAY$5),AAQ10&gt;SMALL(기준일시_입력!$N$21:$N$39,AAY$5)),INDEX(기준일시_입력!$AJ$21:$AJ$39,AAY$5*2-1),IF(AND(AAP10&gt;=SMALL(기준일시_입력!$J$21:$J$39,AAY$5),AAP10&lt;SMALL(기준일시_입력!$N$21:$N$39,AAY$5)),SMALL(기준일시_입력!$N$21:$N$39,AAY$5)-AAP10,0)),0)</f>
        <v>0</v>
      </c>
      <c r="AAZ10" s="128">
        <f>IFERROR(IF(AND(AAP10&lt;SMALL(기준일시_입력!$J$21:$J$39,AAZ$5),AAQ10&gt;SMALL(기준일시_입력!$N$21:$N$39,AAZ$5)),INDEX(기준일시_입력!$AJ$21:$AJ$39,AAZ$5*2-1),IF(AND(AAP10&gt;=SMALL(기준일시_입력!$J$21:$J$39,AAZ$5),AAP10&lt;SMALL(기준일시_입력!$N$21:$N$39,AAZ$5)),SMALL(기준일시_입력!$N$21:$N$39,AAZ$5)-AAP10,0)),0)</f>
        <v>0</v>
      </c>
      <c r="ABA10" s="128">
        <f>IFERROR(IF(AND(AAP10&lt;SMALL(기준일시_입력!$J$21:$J$39,ABA$5),AAQ10&gt;SMALL(기준일시_입력!$N$21:$N$39,ABA$5)),INDEX(기준일시_입력!$AJ$21:$AJ$39,ABA$5*2-1),IF(AND(AAP10&gt;=SMALL(기준일시_입력!$J$21:$J$39,ABA$5),AAP10&lt;SMALL(기준일시_입력!$N$21:$N$39,ABA$5)),SMALL(기준일시_입력!$N$21:$N$39,ABA$5)-AAP10,0)),0)</f>
        <v>0</v>
      </c>
      <c r="ABB10" s="125"/>
      <c r="ABC10" s="180" t="str">
        <f t="shared" si="269"/>
        <v>5일</v>
      </c>
      <c r="ABD10" s="180"/>
      <c r="ABE10" s="124" t="str">
        <f t="shared" si="270"/>
        <v>금</v>
      </c>
      <c r="ABF10" s="133" t="str">
        <f t="shared" si="261"/>
        <v/>
      </c>
      <c r="ABG10" s="184"/>
      <c r="ABH10" s="184"/>
      <c r="ABI10" s="184"/>
      <c r="ABJ10" s="184"/>
      <c r="ABK10" s="184"/>
      <c r="ABL10" s="184"/>
      <c r="ABM10" s="176"/>
      <c r="ABN10" s="177"/>
      <c r="ABO10" s="129" t="str">
        <f>IF($B10="","",IF(AND(ABE$3&lt;&gt;"",$B10-기준일시_입력!$AO$7&lt;=0,ABG10="",ABJ10="",ABM10=""),"X",IF(ABM10="연차","☆",IF(ABM10="월차","★",IF(ABM10="병가","♨",IF(ABM10="출장","◎",IF(ABM10="교육","■",IF(AND(ABM10="",ABG10&lt;=기준일시_입력!$J$15,ABJ10&gt;=기준일시_입력!$N$15),"○",IF(AND(ABM10="",ABG10&lt;&gt;"",ABG10&gt;기준일시_입력!$J$15),"▼",IF(AND(ABM10="",ABJ10&lt;&gt;"",ABJ10&lt;기준일시_입력!$N$15),"△",""))))))))))</f>
        <v/>
      </c>
      <c r="ABP10" s="128">
        <f>IFERROR(IF(OR(ABG10="",ABJ10=""),0,IF(AND(ABR10&lt;기준일시_입력!$J$17,ABS10&gt;기준일시_입력!$N$17),기준일시_입력!$N$17-기준일시_입력!$J$17,IF(AND(ABR10&gt;=기준일시_입력!$J$17,ABS10&gt;기준일시_입력!$N$17),기준일시_입력!$N$17-ABR10,IF(ABS10&lt;기준일시_입력!$J$17,0,IF(AND(ABR10&lt;기준일시_입력!$J$17,ABS10&lt;=기준일시_입력!$N$17),ABS10-기준일시_입력!$J$17,IF(AND(ABR10&gt;=기준일시_입력!$J$17,ABS10&lt;=기준일시_입력!$N$17),ABS10-ABR10,0)))))),0)</f>
        <v>0</v>
      </c>
      <c r="ABQ10" s="128">
        <f t="shared" si="272"/>
        <v>0</v>
      </c>
      <c r="ABR10" s="128">
        <f>IF(OR(ABG10="",ABJ10=""),0,IF(ABG10&lt;기준일시_입력!$J$15,기준일시_입력!$J$15,ABG10))</f>
        <v>0</v>
      </c>
      <c r="ABS10" s="128">
        <f t="shared" si="273"/>
        <v>0</v>
      </c>
      <c r="ABT10" s="128">
        <f>IFERROR(IF(AND(ABR10&lt;SMALL(기준일시_입력!$J$21:$J$39,ABT$5),ABS10&gt;SMALL(기준일시_입력!$N$21:$N$39,ABT$5)),INDEX(기준일시_입력!$AJ$21:$AJ$39,ABT$5*2-1),IF(AND(ABR10&gt;=SMALL(기준일시_입력!$J$21:$J$39,ABT$5),ABR10&lt;SMALL(기준일시_입력!$N$21:$N$39,ABT$5)),SMALL(기준일시_입력!$N$21:$N$39,ABT$5)-ABR10,0)),0)</f>
        <v>0</v>
      </c>
      <c r="ABU10" s="128">
        <f>IFERROR(IF(AND(ABR10&lt;SMALL(기준일시_입력!$J$21:$J$39,ABU$5),ABS10&gt;SMALL(기준일시_입력!$N$21:$N$39,ABU$5)),INDEX(기준일시_입력!$AJ$21:$AJ$39,ABU$5*2-1),IF(AND(ABR10&gt;=SMALL(기준일시_입력!$J$21:$J$39,ABU$5),ABR10&lt;SMALL(기준일시_입력!$N$21:$N$39,ABU$5)),SMALL(기준일시_입력!$N$21:$N$39,ABU$5)-ABR10,0)),0)</f>
        <v>0</v>
      </c>
      <c r="ABV10" s="128">
        <f>IFERROR(IF(AND(ABR10&lt;SMALL(기준일시_입력!$J$21:$J$39,ABV$5),ABS10&gt;SMALL(기준일시_입력!$N$21:$N$39,ABV$5)),INDEX(기준일시_입력!$AJ$21:$AJ$39,ABV$5*2-1),IF(AND(ABR10&gt;=SMALL(기준일시_입력!$J$21:$J$39,ABV$5),ABR10&lt;SMALL(기준일시_입력!$N$21:$N$39,ABV$5)),SMALL(기준일시_입력!$N$21:$N$39,ABV$5)-ABR10,0)),0)</f>
        <v>0</v>
      </c>
      <c r="ABW10" s="128">
        <f>IFERROR(IF(AND(ABR10&lt;SMALL(기준일시_입력!$J$21:$J$39,ABW$5),ABS10&gt;SMALL(기준일시_입력!$N$21:$N$39,ABW$5)),INDEX(기준일시_입력!$AJ$21:$AJ$39,ABW$5*2-1),IF(AND(ABR10&gt;=SMALL(기준일시_입력!$J$21:$J$39,ABW$5),ABR10&lt;SMALL(기준일시_입력!$N$21:$N$39,ABW$5)),SMALL(기준일시_입력!$N$21:$N$39,ABW$5)-ABR10,0)),0)</f>
        <v>0</v>
      </c>
      <c r="ABX10" s="128">
        <f>IFERROR(IF(AND(ABR10&lt;SMALL(기준일시_입력!$J$21:$J$39,ABX$5),ABS10&gt;SMALL(기준일시_입력!$N$21:$N$39,ABX$5)),INDEX(기준일시_입력!$AJ$21:$AJ$39,ABX$5*2-1),IF(AND(ABR10&gt;=SMALL(기준일시_입력!$J$21:$J$39,ABX$5),ABR10&lt;SMALL(기준일시_입력!$N$21:$N$39,ABX$5)),SMALL(기준일시_입력!$N$21:$N$39,ABX$5)-ABR10,0)),0)</f>
        <v>0</v>
      </c>
      <c r="ABY10" s="128">
        <f>IFERROR(IF(AND(ABR10&lt;SMALL(기준일시_입력!$J$21:$J$39,ABY$5),ABS10&gt;SMALL(기준일시_입력!$N$21:$N$39,ABY$5)),INDEX(기준일시_입력!$AJ$21:$AJ$39,ABY$5*2-1),IF(AND(ABR10&gt;=SMALL(기준일시_입력!$J$21:$J$39,ABY$5),ABR10&lt;SMALL(기준일시_입력!$N$21:$N$39,ABY$5)),SMALL(기준일시_입력!$N$21:$N$39,ABY$5)-ABR10,0)),0)</f>
        <v>0</v>
      </c>
      <c r="ABZ10" s="128">
        <f>IFERROR(IF(AND(ABR10&lt;SMALL(기준일시_입력!$J$21:$J$39,ABZ$5),ABS10&gt;SMALL(기준일시_입력!$N$21:$N$39,ABZ$5)),INDEX(기준일시_입력!$AJ$21:$AJ$39,ABZ$5*2-1),IF(AND(ABR10&gt;=SMALL(기준일시_입력!$J$21:$J$39,ABZ$5),ABR10&lt;SMALL(기준일시_입력!$N$21:$N$39,ABZ$5)),SMALL(기준일시_입력!$N$21:$N$39,ABZ$5)-ABR10,0)),0)</f>
        <v>0</v>
      </c>
      <c r="ACA10" s="128">
        <f>IFERROR(IF(AND(ABR10&lt;SMALL(기준일시_입력!$J$21:$J$39,ACA$5),ABS10&gt;SMALL(기준일시_입력!$N$21:$N$39,ACA$5)),INDEX(기준일시_입력!$AJ$21:$AJ$39,ACA$5*2-1),IF(AND(ABR10&gt;=SMALL(기준일시_입력!$J$21:$J$39,ACA$5),ABR10&lt;SMALL(기준일시_입력!$N$21:$N$39,ACA$5)),SMALL(기준일시_입력!$N$21:$N$39,ACA$5)-ABR10,0)),0)</f>
        <v>0</v>
      </c>
      <c r="ACB10" s="128">
        <f>IFERROR(IF(AND(ABR10&lt;SMALL(기준일시_입력!$J$21:$J$39,ACB$5),ABS10&gt;SMALL(기준일시_입력!$N$21:$N$39,ACB$5)),INDEX(기준일시_입력!$AJ$21:$AJ$39,ACB$5*2-1),IF(AND(ABR10&gt;=SMALL(기준일시_입력!$J$21:$J$39,ACB$5),ABR10&lt;SMALL(기준일시_입력!$N$21:$N$39,ACB$5)),SMALL(기준일시_입력!$N$21:$N$39,ACB$5)-ABR10,0)),0)</f>
        <v>0</v>
      </c>
      <c r="ACC10" s="128">
        <f>IFERROR(IF(AND(ABR10&lt;SMALL(기준일시_입력!$J$21:$J$39,ACC$5),ABS10&gt;SMALL(기준일시_입력!$N$21:$N$39,ACC$5)),INDEX(기준일시_입력!$AJ$21:$AJ$39,ACC$5*2-1),IF(AND(ABR10&gt;=SMALL(기준일시_입력!$J$21:$J$39,ACC$5),ABR10&lt;SMALL(기준일시_입력!$N$21:$N$39,ACC$5)),SMALL(기준일시_입력!$N$21:$N$39,ACC$5)-ABR10,0)),0)</f>
        <v>0</v>
      </c>
      <c r="ACD10" s="125"/>
      <c r="ACE10" s="180" t="str">
        <f t="shared" si="274"/>
        <v>5일</v>
      </c>
      <c r="ACF10" s="180"/>
      <c r="ACG10" s="124" t="str">
        <f t="shared" si="275"/>
        <v>금</v>
      </c>
      <c r="ACH10" s="133" t="str">
        <f t="shared" si="276"/>
        <v/>
      </c>
      <c r="ACI10" s="184"/>
      <c r="ACJ10" s="184"/>
      <c r="ACK10" s="184"/>
      <c r="ACL10" s="184"/>
      <c r="ACM10" s="184"/>
      <c r="ACN10" s="184"/>
      <c r="ACO10" s="176"/>
      <c r="ACP10" s="177"/>
      <c r="ACQ10" s="129" t="str">
        <f>IF($B10="","",IF(AND(ACG$3&lt;&gt;"",$B10-기준일시_입력!$AO$7&lt;=0,ACI10="",ACL10="",ACO10=""),"X",IF(ACO10="연차","☆",IF(ACO10="월차","★",IF(ACO10="병가","♨",IF(ACO10="출장","◎",IF(ACO10="교육","■",IF(AND(ACO10="",ACI10&lt;=기준일시_입력!$J$15,ACL10&gt;=기준일시_입력!$N$15),"○",IF(AND(ACO10="",ACI10&lt;&gt;"",ACI10&gt;기준일시_입력!$J$15),"▼",IF(AND(ACO10="",ACL10&lt;&gt;"",ACL10&lt;기준일시_입력!$N$15),"△",""))))))))))</f>
        <v/>
      </c>
      <c r="ACR10" s="128">
        <f>IFERROR(IF(OR(ACI10="",ACL10=""),0,IF(AND(ACT10&lt;기준일시_입력!$J$17,ACU10&gt;기준일시_입력!$N$17),기준일시_입력!$N$17-기준일시_입력!$J$17,IF(AND(ACT10&gt;=기준일시_입력!$J$17,ACU10&gt;기준일시_입력!$N$17),기준일시_입력!$N$17-ACT10,IF(ACU10&lt;기준일시_입력!$J$17,0,IF(AND(ACT10&lt;기준일시_입력!$J$17,ACU10&lt;=기준일시_입력!$N$17),ACU10-기준일시_입력!$J$17,IF(AND(ACT10&gt;=기준일시_입력!$J$17,ACU10&lt;=기준일시_입력!$N$17),ACU10-ACT10,0)))))),0)</f>
        <v>0</v>
      </c>
      <c r="ACS10" s="128">
        <f t="shared" si="277"/>
        <v>0</v>
      </c>
      <c r="ACT10" s="128">
        <f>IF(OR(ACI10="",ACL10=""),0,IF(ACI10&lt;기준일시_입력!$J$15,기준일시_입력!$J$15,ACI10))</f>
        <v>0</v>
      </c>
      <c r="ACU10" s="128">
        <f t="shared" si="278"/>
        <v>0</v>
      </c>
      <c r="ACV10" s="128">
        <f>IFERROR(IF(AND(ACT10&lt;SMALL(기준일시_입력!$J$21:$J$39,ACV$5),ACU10&gt;SMALL(기준일시_입력!$N$21:$N$39,ACV$5)),INDEX(기준일시_입력!$AJ$21:$AJ$39,ACV$5*2-1),IF(AND(ACT10&gt;=SMALL(기준일시_입력!$J$21:$J$39,ACV$5),ACT10&lt;SMALL(기준일시_입력!$N$21:$N$39,ACV$5)),SMALL(기준일시_입력!$N$21:$N$39,ACV$5)-ACT10,0)),0)</f>
        <v>0</v>
      </c>
      <c r="ACW10" s="128">
        <f>IFERROR(IF(AND(ACT10&lt;SMALL(기준일시_입력!$J$21:$J$39,ACW$5),ACU10&gt;SMALL(기준일시_입력!$N$21:$N$39,ACW$5)),INDEX(기준일시_입력!$AJ$21:$AJ$39,ACW$5*2-1),IF(AND(ACT10&gt;=SMALL(기준일시_입력!$J$21:$J$39,ACW$5),ACT10&lt;SMALL(기준일시_입력!$N$21:$N$39,ACW$5)),SMALL(기준일시_입력!$N$21:$N$39,ACW$5)-ACT10,0)),0)</f>
        <v>0</v>
      </c>
      <c r="ACX10" s="128">
        <f>IFERROR(IF(AND(ACT10&lt;SMALL(기준일시_입력!$J$21:$J$39,ACX$5),ACU10&gt;SMALL(기준일시_입력!$N$21:$N$39,ACX$5)),INDEX(기준일시_입력!$AJ$21:$AJ$39,ACX$5*2-1),IF(AND(ACT10&gt;=SMALL(기준일시_입력!$J$21:$J$39,ACX$5),ACT10&lt;SMALL(기준일시_입력!$N$21:$N$39,ACX$5)),SMALL(기준일시_입력!$N$21:$N$39,ACX$5)-ACT10,0)),0)</f>
        <v>0</v>
      </c>
      <c r="ACY10" s="128">
        <f>IFERROR(IF(AND(ACT10&lt;SMALL(기준일시_입력!$J$21:$J$39,ACY$5),ACU10&gt;SMALL(기준일시_입력!$N$21:$N$39,ACY$5)),INDEX(기준일시_입력!$AJ$21:$AJ$39,ACY$5*2-1),IF(AND(ACT10&gt;=SMALL(기준일시_입력!$J$21:$J$39,ACY$5),ACT10&lt;SMALL(기준일시_입력!$N$21:$N$39,ACY$5)),SMALL(기준일시_입력!$N$21:$N$39,ACY$5)-ACT10,0)),0)</f>
        <v>0</v>
      </c>
      <c r="ACZ10" s="128">
        <f>IFERROR(IF(AND(ACT10&lt;SMALL(기준일시_입력!$J$21:$J$39,ACZ$5),ACU10&gt;SMALL(기준일시_입력!$N$21:$N$39,ACZ$5)),INDEX(기준일시_입력!$AJ$21:$AJ$39,ACZ$5*2-1),IF(AND(ACT10&gt;=SMALL(기준일시_입력!$J$21:$J$39,ACZ$5),ACT10&lt;SMALL(기준일시_입력!$N$21:$N$39,ACZ$5)),SMALL(기준일시_입력!$N$21:$N$39,ACZ$5)-ACT10,0)),0)</f>
        <v>0</v>
      </c>
      <c r="ADA10" s="128">
        <f>IFERROR(IF(AND(ACT10&lt;SMALL(기준일시_입력!$J$21:$J$39,ADA$5),ACU10&gt;SMALL(기준일시_입력!$N$21:$N$39,ADA$5)),INDEX(기준일시_입력!$AJ$21:$AJ$39,ADA$5*2-1),IF(AND(ACT10&gt;=SMALL(기준일시_입력!$J$21:$J$39,ADA$5),ACT10&lt;SMALL(기준일시_입력!$N$21:$N$39,ADA$5)),SMALL(기준일시_입력!$N$21:$N$39,ADA$5)-ACT10,0)),0)</f>
        <v>0</v>
      </c>
      <c r="ADB10" s="128">
        <f>IFERROR(IF(AND(ACT10&lt;SMALL(기준일시_입력!$J$21:$J$39,ADB$5),ACU10&gt;SMALL(기준일시_입력!$N$21:$N$39,ADB$5)),INDEX(기준일시_입력!$AJ$21:$AJ$39,ADB$5*2-1),IF(AND(ACT10&gt;=SMALL(기준일시_입력!$J$21:$J$39,ADB$5),ACT10&lt;SMALL(기준일시_입력!$N$21:$N$39,ADB$5)),SMALL(기준일시_입력!$N$21:$N$39,ADB$5)-ACT10,0)),0)</f>
        <v>0</v>
      </c>
      <c r="ADC10" s="128">
        <f>IFERROR(IF(AND(ACT10&lt;SMALL(기준일시_입력!$J$21:$J$39,ADC$5),ACU10&gt;SMALL(기준일시_입력!$N$21:$N$39,ADC$5)),INDEX(기준일시_입력!$AJ$21:$AJ$39,ADC$5*2-1),IF(AND(ACT10&gt;=SMALL(기준일시_입력!$J$21:$J$39,ADC$5),ACT10&lt;SMALL(기준일시_입력!$N$21:$N$39,ADC$5)),SMALL(기준일시_입력!$N$21:$N$39,ADC$5)-ACT10,0)),0)</f>
        <v>0</v>
      </c>
      <c r="ADD10" s="128">
        <f>IFERROR(IF(AND(ACT10&lt;SMALL(기준일시_입력!$J$21:$J$39,ADD$5),ACU10&gt;SMALL(기준일시_입력!$N$21:$N$39,ADD$5)),INDEX(기준일시_입력!$AJ$21:$AJ$39,ADD$5*2-1),IF(AND(ACT10&gt;=SMALL(기준일시_입력!$J$21:$J$39,ADD$5),ACT10&lt;SMALL(기준일시_입력!$N$21:$N$39,ADD$5)),SMALL(기준일시_입력!$N$21:$N$39,ADD$5)-ACT10,0)),0)</f>
        <v>0</v>
      </c>
      <c r="ADE10" s="128">
        <f>IFERROR(IF(AND(ACT10&lt;SMALL(기준일시_입력!$J$21:$J$39,ADE$5),ACU10&gt;SMALL(기준일시_입력!$N$21:$N$39,ADE$5)),INDEX(기준일시_입력!$AJ$21:$AJ$39,ADE$5*2-1),IF(AND(ACT10&gt;=SMALL(기준일시_입력!$J$21:$J$39,ADE$5),ACT10&lt;SMALL(기준일시_입력!$N$21:$N$39,ADE$5)),SMALL(기준일시_입력!$N$21:$N$39,ADE$5)-ACT10,0)),0)</f>
        <v>0</v>
      </c>
      <c r="ADF10" s="125"/>
      <c r="ADG10" s="180" t="str">
        <f t="shared" si="279"/>
        <v>5일</v>
      </c>
      <c r="ADH10" s="180"/>
      <c r="ADI10" s="124" t="str">
        <f t="shared" si="280"/>
        <v>금</v>
      </c>
      <c r="ADJ10" s="133" t="str">
        <f t="shared" si="276"/>
        <v/>
      </c>
      <c r="ADK10" s="184"/>
      <c r="ADL10" s="184"/>
      <c r="ADM10" s="184"/>
      <c r="ADN10" s="184"/>
      <c r="ADO10" s="184"/>
      <c r="ADP10" s="184"/>
      <c r="ADQ10" s="176"/>
      <c r="ADR10" s="177"/>
      <c r="ADS10" s="129" t="str">
        <f>IF($B10="","",IF(AND(ADI$3&lt;&gt;"",$B10-기준일시_입력!$AO$7&lt;=0,ADK10="",ADN10="",ADQ10=""),"X",IF(ADQ10="연차","☆",IF(ADQ10="월차","★",IF(ADQ10="병가","♨",IF(ADQ10="출장","◎",IF(ADQ10="교육","■",IF(AND(ADQ10="",ADK10&lt;=기준일시_입력!$J$15,ADN10&gt;=기준일시_입력!$N$15),"○",IF(AND(ADQ10="",ADK10&lt;&gt;"",ADK10&gt;기준일시_입력!$J$15),"▼",IF(AND(ADQ10="",ADN10&lt;&gt;"",ADN10&lt;기준일시_입력!$N$15),"△",""))))))))))</f>
        <v/>
      </c>
      <c r="ADT10" s="128">
        <f>IFERROR(IF(OR(ADK10="",ADN10=""),0,IF(AND(ADV10&lt;기준일시_입력!$J$17,ADW10&gt;기준일시_입력!$N$17),기준일시_입력!$N$17-기준일시_입력!$J$17,IF(AND(ADV10&gt;=기준일시_입력!$J$17,ADW10&gt;기준일시_입력!$N$17),기준일시_입력!$N$17-ADV10,IF(ADW10&lt;기준일시_입력!$J$17,0,IF(AND(ADV10&lt;기준일시_입력!$J$17,ADW10&lt;=기준일시_입력!$N$17),ADW10-기준일시_입력!$J$17,IF(AND(ADV10&gt;=기준일시_입력!$J$17,ADW10&lt;=기준일시_입력!$N$17),ADW10-ADV10,0)))))),0)</f>
        <v>0</v>
      </c>
      <c r="ADU10" s="128">
        <f t="shared" si="282"/>
        <v>0</v>
      </c>
      <c r="ADV10" s="128">
        <f>IF(OR(ADK10="",ADN10=""),0,IF(ADK10&lt;기준일시_입력!$J$15,기준일시_입력!$J$15,ADK10))</f>
        <v>0</v>
      </c>
      <c r="ADW10" s="128">
        <f t="shared" si="283"/>
        <v>0</v>
      </c>
      <c r="ADX10" s="128">
        <f>IFERROR(IF(AND(ADV10&lt;SMALL(기준일시_입력!$J$21:$J$39,ADX$5),ADW10&gt;SMALL(기준일시_입력!$N$21:$N$39,ADX$5)),INDEX(기준일시_입력!$AJ$21:$AJ$39,ADX$5*2-1),IF(AND(ADV10&gt;=SMALL(기준일시_입력!$J$21:$J$39,ADX$5),ADV10&lt;SMALL(기준일시_입력!$N$21:$N$39,ADX$5)),SMALL(기준일시_입력!$N$21:$N$39,ADX$5)-ADV10,0)),0)</f>
        <v>0</v>
      </c>
      <c r="ADY10" s="128">
        <f>IFERROR(IF(AND(ADV10&lt;SMALL(기준일시_입력!$J$21:$J$39,ADY$5),ADW10&gt;SMALL(기준일시_입력!$N$21:$N$39,ADY$5)),INDEX(기준일시_입력!$AJ$21:$AJ$39,ADY$5*2-1),IF(AND(ADV10&gt;=SMALL(기준일시_입력!$J$21:$J$39,ADY$5),ADV10&lt;SMALL(기준일시_입력!$N$21:$N$39,ADY$5)),SMALL(기준일시_입력!$N$21:$N$39,ADY$5)-ADV10,0)),0)</f>
        <v>0</v>
      </c>
      <c r="ADZ10" s="128">
        <f>IFERROR(IF(AND(ADV10&lt;SMALL(기준일시_입력!$J$21:$J$39,ADZ$5),ADW10&gt;SMALL(기준일시_입력!$N$21:$N$39,ADZ$5)),INDEX(기준일시_입력!$AJ$21:$AJ$39,ADZ$5*2-1),IF(AND(ADV10&gt;=SMALL(기준일시_입력!$J$21:$J$39,ADZ$5),ADV10&lt;SMALL(기준일시_입력!$N$21:$N$39,ADZ$5)),SMALL(기준일시_입력!$N$21:$N$39,ADZ$5)-ADV10,0)),0)</f>
        <v>0</v>
      </c>
      <c r="AEA10" s="128">
        <f>IFERROR(IF(AND(ADV10&lt;SMALL(기준일시_입력!$J$21:$J$39,AEA$5),ADW10&gt;SMALL(기준일시_입력!$N$21:$N$39,AEA$5)),INDEX(기준일시_입력!$AJ$21:$AJ$39,AEA$5*2-1),IF(AND(ADV10&gt;=SMALL(기준일시_입력!$J$21:$J$39,AEA$5),ADV10&lt;SMALL(기준일시_입력!$N$21:$N$39,AEA$5)),SMALL(기준일시_입력!$N$21:$N$39,AEA$5)-ADV10,0)),0)</f>
        <v>0</v>
      </c>
      <c r="AEB10" s="128">
        <f>IFERROR(IF(AND(ADV10&lt;SMALL(기준일시_입력!$J$21:$J$39,AEB$5),ADW10&gt;SMALL(기준일시_입력!$N$21:$N$39,AEB$5)),INDEX(기준일시_입력!$AJ$21:$AJ$39,AEB$5*2-1),IF(AND(ADV10&gt;=SMALL(기준일시_입력!$J$21:$J$39,AEB$5),ADV10&lt;SMALL(기준일시_입력!$N$21:$N$39,AEB$5)),SMALL(기준일시_입력!$N$21:$N$39,AEB$5)-ADV10,0)),0)</f>
        <v>0</v>
      </c>
      <c r="AEC10" s="128">
        <f>IFERROR(IF(AND(ADV10&lt;SMALL(기준일시_입력!$J$21:$J$39,AEC$5),ADW10&gt;SMALL(기준일시_입력!$N$21:$N$39,AEC$5)),INDEX(기준일시_입력!$AJ$21:$AJ$39,AEC$5*2-1),IF(AND(ADV10&gt;=SMALL(기준일시_입력!$J$21:$J$39,AEC$5),ADV10&lt;SMALL(기준일시_입력!$N$21:$N$39,AEC$5)),SMALL(기준일시_입력!$N$21:$N$39,AEC$5)-ADV10,0)),0)</f>
        <v>0</v>
      </c>
      <c r="AED10" s="128">
        <f>IFERROR(IF(AND(ADV10&lt;SMALL(기준일시_입력!$J$21:$J$39,AED$5),ADW10&gt;SMALL(기준일시_입력!$N$21:$N$39,AED$5)),INDEX(기준일시_입력!$AJ$21:$AJ$39,AED$5*2-1),IF(AND(ADV10&gt;=SMALL(기준일시_입력!$J$21:$J$39,AED$5),ADV10&lt;SMALL(기준일시_입력!$N$21:$N$39,AED$5)),SMALL(기준일시_입력!$N$21:$N$39,AED$5)-ADV10,0)),0)</f>
        <v>0</v>
      </c>
      <c r="AEE10" s="128">
        <f>IFERROR(IF(AND(ADV10&lt;SMALL(기준일시_입력!$J$21:$J$39,AEE$5),ADW10&gt;SMALL(기준일시_입력!$N$21:$N$39,AEE$5)),INDEX(기준일시_입력!$AJ$21:$AJ$39,AEE$5*2-1),IF(AND(ADV10&gt;=SMALL(기준일시_입력!$J$21:$J$39,AEE$5),ADV10&lt;SMALL(기준일시_입력!$N$21:$N$39,AEE$5)),SMALL(기준일시_입력!$N$21:$N$39,AEE$5)-ADV10,0)),0)</f>
        <v>0</v>
      </c>
      <c r="AEF10" s="128">
        <f>IFERROR(IF(AND(ADV10&lt;SMALL(기준일시_입력!$J$21:$J$39,AEF$5),ADW10&gt;SMALL(기준일시_입력!$N$21:$N$39,AEF$5)),INDEX(기준일시_입력!$AJ$21:$AJ$39,AEF$5*2-1),IF(AND(ADV10&gt;=SMALL(기준일시_입력!$J$21:$J$39,AEF$5),ADV10&lt;SMALL(기준일시_입력!$N$21:$N$39,AEF$5)),SMALL(기준일시_입력!$N$21:$N$39,AEF$5)-ADV10,0)),0)</f>
        <v>0</v>
      </c>
      <c r="AEG10" s="128">
        <f>IFERROR(IF(AND(ADV10&lt;SMALL(기준일시_입력!$J$21:$J$39,AEG$5),ADW10&gt;SMALL(기준일시_입력!$N$21:$N$39,AEG$5)),INDEX(기준일시_입력!$AJ$21:$AJ$39,AEG$5*2-1),IF(AND(ADV10&gt;=SMALL(기준일시_입력!$J$21:$J$39,AEG$5),ADV10&lt;SMALL(기준일시_입력!$N$21:$N$39,AEG$5)),SMALL(기준일시_입력!$N$21:$N$39,AEG$5)-ADV10,0)),0)</f>
        <v>0</v>
      </c>
      <c r="AEH10" s="125"/>
      <c r="AEI10" s="180" t="str">
        <f t="shared" si="284"/>
        <v>5일</v>
      </c>
      <c r="AEJ10" s="180"/>
      <c r="AEK10" s="124" t="str">
        <f t="shared" si="285"/>
        <v>금</v>
      </c>
      <c r="AEL10" s="133" t="str">
        <f t="shared" si="276"/>
        <v/>
      </c>
      <c r="AEM10" s="184"/>
      <c r="AEN10" s="184"/>
      <c r="AEO10" s="184"/>
      <c r="AEP10" s="184"/>
      <c r="AEQ10" s="184"/>
      <c r="AER10" s="184"/>
      <c r="AES10" s="176"/>
      <c r="AET10" s="177"/>
      <c r="AEU10" s="129" t="str">
        <f>IF($B10="","",IF(AND(AEK$3&lt;&gt;"",$B10-기준일시_입력!$AO$7&lt;=0,AEM10="",AEP10="",AES10=""),"X",IF(AES10="연차","☆",IF(AES10="월차","★",IF(AES10="병가","♨",IF(AES10="출장","◎",IF(AES10="교육","■",IF(AND(AES10="",AEM10&lt;=기준일시_입력!$J$15,AEP10&gt;=기준일시_입력!$N$15),"○",IF(AND(AES10="",AEM10&lt;&gt;"",AEM10&gt;기준일시_입력!$J$15),"▼",IF(AND(AES10="",AEP10&lt;&gt;"",AEP10&lt;기준일시_입력!$N$15),"△",""))))))))))</f>
        <v/>
      </c>
      <c r="AEV10" s="128">
        <f>IFERROR(IF(OR(AEM10="",AEP10=""),0,IF(AND(AEX10&lt;기준일시_입력!$J$17,AEY10&gt;기준일시_입력!$N$17),기준일시_입력!$N$17-기준일시_입력!$J$17,IF(AND(AEX10&gt;=기준일시_입력!$J$17,AEY10&gt;기준일시_입력!$N$17),기준일시_입력!$N$17-AEX10,IF(AEY10&lt;기준일시_입력!$J$17,0,IF(AND(AEX10&lt;기준일시_입력!$J$17,AEY10&lt;=기준일시_입력!$N$17),AEY10-기준일시_입력!$J$17,IF(AND(AEX10&gt;=기준일시_입력!$J$17,AEY10&lt;=기준일시_입력!$N$17),AEY10-AEX10,0)))))),0)</f>
        <v>0</v>
      </c>
      <c r="AEW10" s="128">
        <f t="shared" si="287"/>
        <v>0</v>
      </c>
      <c r="AEX10" s="128">
        <f>IF(OR(AEM10="",AEP10=""),0,IF(AEM10&lt;기준일시_입력!$J$15,기준일시_입력!$J$15,AEM10))</f>
        <v>0</v>
      </c>
      <c r="AEY10" s="128">
        <f t="shared" si="288"/>
        <v>0</v>
      </c>
      <c r="AEZ10" s="128">
        <f>IFERROR(IF(AND(AEX10&lt;SMALL(기준일시_입력!$J$21:$J$39,AEZ$5),AEY10&gt;SMALL(기준일시_입력!$N$21:$N$39,AEZ$5)),INDEX(기준일시_입력!$AJ$21:$AJ$39,AEZ$5*2-1),IF(AND(AEX10&gt;=SMALL(기준일시_입력!$J$21:$J$39,AEZ$5),AEX10&lt;SMALL(기준일시_입력!$N$21:$N$39,AEZ$5)),SMALL(기준일시_입력!$N$21:$N$39,AEZ$5)-AEX10,0)),0)</f>
        <v>0</v>
      </c>
      <c r="AFA10" s="128">
        <f>IFERROR(IF(AND(AEX10&lt;SMALL(기준일시_입력!$J$21:$J$39,AFA$5),AEY10&gt;SMALL(기준일시_입력!$N$21:$N$39,AFA$5)),INDEX(기준일시_입력!$AJ$21:$AJ$39,AFA$5*2-1),IF(AND(AEX10&gt;=SMALL(기준일시_입력!$J$21:$J$39,AFA$5),AEX10&lt;SMALL(기준일시_입력!$N$21:$N$39,AFA$5)),SMALL(기준일시_입력!$N$21:$N$39,AFA$5)-AEX10,0)),0)</f>
        <v>0</v>
      </c>
      <c r="AFB10" s="128">
        <f>IFERROR(IF(AND(AEX10&lt;SMALL(기준일시_입력!$J$21:$J$39,AFB$5),AEY10&gt;SMALL(기준일시_입력!$N$21:$N$39,AFB$5)),INDEX(기준일시_입력!$AJ$21:$AJ$39,AFB$5*2-1),IF(AND(AEX10&gt;=SMALL(기준일시_입력!$J$21:$J$39,AFB$5),AEX10&lt;SMALL(기준일시_입력!$N$21:$N$39,AFB$5)),SMALL(기준일시_입력!$N$21:$N$39,AFB$5)-AEX10,0)),0)</f>
        <v>0</v>
      </c>
      <c r="AFC10" s="128">
        <f>IFERROR(IF(AND(AEX10&lt;SMALL(기준일시_입력!$J$21:$J$39,AFC$5),AEY10&gt;SMALL(기준일시_입력!$N$21:$N$39,AFC$5)),INDEX(기준일시_입력!$AJ$21:$AJ$39,AFC$5*2-1),IF(AND(AEX10&gt;=SMALL(기준일시_입력!$J$21:$J$39,AFC$5),AEX10&lt;SMALL(기준일시_입력!$N$21:$N$39,AFC$5)),SMALL(기준일시_입력!$N$21:$N$39,AFC$5)-AEX10,0)),0)</f>
        <v>0</v>
      </c>
      <c r="AFD10" s="128">
        <f>IFERROR(IF(AND(AEX10&lt;SMALL(기준일시_입력!$J$21:$J$39,AFD$5),AEY10&gt;SMALL(기준일시_입력!$N$21:$N$39,AFD$5)),INDEX(기준일시_입력!$AJ$21:$AJ$39,AFD$5*2-1),IF(AND(AEX10&gt;=SMALL(기준일시_입력!$J$21:$J$39,AFD$5),AEX10&lt;SMALL(기준일시_입력!$N$21:$N$39,AFD$5)),SMALL(기준일시_입력!$N$21:$N$39,AFD$5)-AEX10,0)),0)</f>
        <v>0</v>
      </c>
      <c r="AFE10" s="128">
        <f>IFERROR(IF(AND(AEX10&lt;SMALL(기준일시_입력!$J$21:$J$39,AFE$5),AEY10&gt;SMALL(기준일시_입력!$N$21:$N$39,AFE$5)),INDEX(기준일시_입력!$AJ$21:$AJ$39,AFE$5*2-1),IF(AND(AEX10&gt;=SMALL(기준일시_입력!$J$21:$J$39,AFE$5),AEX10&lt;SMALL(기준일시_입력!$N$21:$N$39,AFE$5)),SMALL(기준일시_입력!$N$21:$N$39,AFE$5)-AEX10,0)),0)</f>
        <v>0</v>
      </c>
      <c r="AFF10" s="128">
        <f>IFERROR(IF(AND(AEX10&lt;SMALL(기준일시_입력!$J$21:$J$39,AFF$5),AEY10&gt;SMALL(기준일시_입력!$N$21:$N$39,AFF$5)),INDEX(기준일시_입력!$AJ$21:$AJ$39,AFF$5*2-1),IF(AND(AEX10&gt;=SMALL(기준일시_입력!$J$21:$J$39,AFF$5),AEX10&lt;SMALL(기준일시_입력!$N$21:$N$39,AFF$5)),SMALL(기준일시_입력!$N$21:$N$39,AFF$5)-AEX10,0)),0)</f>
        <v>0</v>
      </c>
      <c r="AFG10" s="128">
        <f>IFERROR(IF(AND(AEX10&lt;SMALL(기준일시_입력!$J$21:$J$39,AFG$5),AEY10&gt;SMALL(기준일시_입력!$N$21:$N$39,AFG$5)),INDEX(기준일시_입력!$AJ$21:$AJ$39,AFG$5*2-1),IF(AND(AEX10&gt;=SMALL(기준일시_입력!$J$21:$J$39,AFG$5),AEX10&lt;SMALL(기준일시_입력!$N$21:$N$39,AFG$5)),SMALL(기준일시_입력!$N$21:$N$39,AFG$5)-AEX10,0)),0)</f>
        <v>0</v>
      </c>
      <c r="AFH10" s="128">
        <f>IFERROR(IF(AND(AEX10&lt;SMALL(기준일시_입력!$J$21:$J$39,AFH$5),AEY10&gt;SMALL(기준일시_입력!$N$21:$N$39,AFH$5)),INDEX(기준일시_입력!$AJ$21:$AJ$39,AFH$5*2-1),IF(AND(AEX10&gt;=SMALL(기준일시_입력!$J$21:$J$39,AFH$5),AEX10&lt;SMALL(기준일시_입력!$N$21:$N$39,AFH$5)),SMALL(기준일시_입력!$N$21:$N$39,AFH$5)-AEX10,0)),0)</f>
        <v>0</v>
      </c>
      <c r="AFI10" s="128">
        <f>IFERROR(IF(AND(AEX10&lt;SMALL(기준일시_입력!$J$21:$J$39,AFI$5),AEY10&gt;SMALL(기준일시_입력!$N$21:$N$39,AFI$5)),INDEX(기준일시_입력!$AJ$21:$AJ$39,AFI$5*2-1),IF(AND(AEX10&gt;=SMALL(기준일시_입력!$J$21:$J$39,AFI$5),AEX10&lt;SMALL(기준일시_입력!$N$21:$N$39,AFI$5)),SMALL(기준일시_입력!$N$21:$N$39,AFI$5)-AEX10,0)),0)</f>
        <v>0</v>
      </c>
      <c r="AFJ10" s="125"/>
      <c r="AFK10" s="180" t="str">
        <f t="shared" si="289"/>
        <v>5일</v>
      </c>
      <c r="AFL10" s="180"/>
      <c r="AFM10" s="124" t="str">
        <f t="shared" si="290"/>
        <v>금</v>
      </c>
      <c r="AFN10" s="133" t="str">
        <f t="shared" si="291"/>
        <v/>
      </c>
      <c r="AFO10" s="184"/>
      <c r="AFP10" s="184"/>
      <c r="AFQ10" s="184"/>
      <c r="AFR10" s="184"/>
      <c r="AFS10" s="184"/>
      <c r="AFT10" s="184"/>
      <c r="AFU10" s="176"/>
      <c r="AFV10" s="177"/>
      <c r="AFW10" s="129" t="str">
        <f>IF($B10="","",IF(AND(AFM$3&lt;&gt;"",$B10-기준일시_입력!$AO$7&lt;=0,AFO10="",AFR10="",AFU10=""),"X",IF(AFU10="연차","☆",IF(AFU10="월차","★",IF(AFU10="병가","♨",IF(AFU10="출장","◎",IF(AFU10="교육","■",IF(AND(AFU10="",AFO10&lt;=기준일시_입력!$J$15,AFR10&gt;=기준일시_입력!$N$15),"○",IF(AND(AFU10="",AFO10&lt;&gt;"",AFO10&gt;기준일시_입력!$J$15),"▼",IF(AND(AFU10="",AFR10&lt;&gt;"",AFR10&lt;기준일시_입력!$N$15),"△",""))))))))))</f>
        <v/>
      </c>
      <c r="AFX10" s="128">
        <f>IFERROR(IF(OR(AFO10="",AFR10=""),0,IF(AND(AFZ10&lt;기준일시_입력!$J$17,AGA10&gt;기준일시_입력!$N$17),기준일시_입력!$N$17-기준일시_입력!$J$17,IF(AND(AFZ10&gt;=기준일시_입력!$J$17,AGA10&gt;기준일시_입력!$N$17),기준일시_입력!$N$17-AFZ10,IF(AGA10&lt;기준일시_입력!$J$17,0,IF(AND(AFZ10&lt;기준일시_입력!$J$17,AGA10&lt;=기준일시_입력!$N$17),AGA10-기준일시_입력!$J$17,IF(AND(AFZ10&gt;=기준일시_입력!$J$17,AGA10&lt;=기준일시_입력!$N$17),AGA10-AFZ10,0)))))),0)</f>
        <v>0</v>
      </c>
      <c r="AFY10" s="128">
        <f t="shared" si="292"/>
        <v>0</v>
      </c>
      <c r="AFZ10" s="128">
        <f>IF(OR(AFO10="",AFR10=""),0,IF(AFO10&lt;기준일시_입력!$J$15,기준일시_입력!$J$15,AFO10))</f>
        <v>0</v>
      </c>
      <c r="AGA10" s="128">
        <f t="shared" si="293"/>
        <v>0</v>
      </c>
      <c r="AGB10" s="128">
        <f>IFERROR(IF(AND(AFZ10&lt;SMALL(기준일시_입력!$J$21:$J$39,AGB$5),AGA10&gt;SMALL(기준일시_입력!$N$21:$N$39,AGB$5)),INDEX(기준일시_입력!$AJ$21:$AJ$39,AGB$5*2-1),IF(AND(AFZ10&gt;=SMALL(기준일시_입력!$J$21:$J$39,AGB$5),AFZ10&lt;SMALL(기준일시_입력!$N$21:$N$39,AGB$5)),SMALL(기준일시_입력!$N$21:$N$39,AGB$5)-AFZ10,0)),0)</f>
        <v>0</v>
      </c>
      <c r="AGC10" s="128">
        <f>IFERROR(IF(AND(AFZ10&lt;SMALL(기준일시_입력!$J$21:$J$39,AGC$5),AGA10&gt;SMALL(기준일시_입력!$N$21:$N$39,AGC$5)),INDEX(기준일시_입력!$AJ$21:$AJ$39,AGC$5*2-1),IF(AND(AFZ10&gt;=SMALL(기준일시_입력!$J$21:$J$39,AGC$5),AFZ10&lt;SMALL(기준일시_입력!$N$21:$N$39,AGC$5)),SMALL(기준일시_입력!$N$21:$N$39,AGC$5)-AFZ10,0)),0)</f>
        <v>0</v>
      </c>
      <c r="AGD10" s="128">
        <f>IFERROR(IF(AND(AFZ10&lt;SMALL(기준일시_입력!$J$21:$J$39,AGD$5),AGA10&gt;SMALL(기준일시_입력!$N$21:$N$39,AGD$5)),INDEX(기준일시_입력!$AJ$21:$AJ$39,AGD$5*2-1),IF(AND(AFZ10&gt;=SMALL(기준일시_입력!$J$21:$J$39,AGD$5),AFZ10&lt;SMALL(기준일시_입력!$N$21:$N$39,AGD$5)),SMALL(기준일시_입력!$N$21:$N$39,AGD$5)-AFZ10,0)),0)</f>
        <v>0</v>
      </c>
      <c r="AGE10" s="128">
        <f>IFERROR(IF(AND(AFZ10&lt;SMALL(기준일시_입력!$J$21:$J$39,AGE$5),AGA10&gt;SMALL(기준일시_입력!$N$21:$N$39,AGE$5)),INDEX(기준일시_입력!$AJ$21:$AJ$39,AGE$5*2-1),IF(AND(AFZ10&gt;=SMALL(기준일시_입력!$J$21:$J$39,AGE$5),AFZ10&lt;SMALL(기준일시_입력!$N$21:$N$39,AGE$5)),SMALL(기준일시_입력!$N$21:$N$39,AGE$5)-AFZ10,0)),0)</f>
        <v>0</v>
      </c>
      <c r="AGF10" s="128">
        <f>IFERROR(IF(AND(AFZ10&lt;SMALL(기준일시_입력!$J$21:$J$39,AGF$5),AGA10&gt;SMALL(기준일시_입력!$N$21:$N$39,AGF$5)),INDEX(기준일시_입력!$AJ$21:$AJ$39,AGF$5*2-1),IF(AND(AFZ10&gt;=SMALL(기준일시_입력!$J$21:$J$39,AGF$5),AFZ10&lt;SMALL(기준일시_입력!$N$21:$N$39,AGF$5)),SMALL(기준일시_입력!$N$21:$N$39,AGF$5)-AFZ10,0)),0)</f>
        <v>0</v>
      </c>
      <c r="AGG10" s="128">
        <f>IFERROR(IF(AND(AFZ10&lt;SMALL(기준일시_입력!$J$21:$J$39,AGG$5),AGA10&gt;SMALL(기준일시_입력!$N$21:$N$39,AGG$5)),INDEX(기준일시_입력!$AJ$21:$AJ$39,AGG$5*2-1),IF(AND(AFZ10&gt;=SMALL(기준일시_입력!$J$21:$J$39,AGG$5),AFZ10&lt;SMALL(기준일시_입력!$N$21:$N$39,AGG$5)),SMALL(기준일시_입력!$N$21:$N$39,AGG$5)-AFZ10,0)),0)</f>
        <v>0</v>
      </c>
      <c r="AGH10" s="128">
        <f>IFERROR(IF(AND(AFZ10&lt;SMALL(기준일시_입력!$J$21:$J$39,AGH$5),AGA10&gt;SMALL(기준일시_입력!$N$21:$N$39,AGH$5)),INDEX(기준일시_입력!$AJ$21:$AJ$39,AGH$5*2-1),IF(AND(AFZ10&gt;=SMALL(기준일시_입력!$J$21:$J$39,AGH$5),AFZ10&lt;SMALL(기준일시_입력!$N$21:$N$39,AGH$5)),SMALL(기준일시_입력!$N$21:$N$39,AGH$5)-AFZ10,0)),0)</f>
        <v>0</v>
      </c>
      <c r="AGI10" s="128">
        <f>IFERROR(IF(AND(AFZ10&lt;SMALL(기준일시_입력!$J$21:$J$39,AGI$5),AGA10&gt;SMALL(기준일시_입력!$N$21:$N$39,AGI$5)),INDEX(기준일시_입력!$AJ$21:$AJ$39,AGI$5*2-1),IF(AND(AFZ10&gt;=SMALL(기준일시_입력!$J$21:$J$39,AGI$5),AFZ10&lt;SMALL(기준일시_입력!$N$21:$N$39,AGI$5)),SMALL(기준일시_입력!$N$21:$N$39,AGI$5)-AFZ10,0)),0)</f>
        <v>0</v>
      </c>
      <c r="AGJ10" s="128">
        <f>IFERROR(IF(AND(AFZ10&lt;SMALL(기준일시_입력!$J$21:$J$39,AGJ$5),AGA10&gt;SMALL(기준일시_입력!$N$21:$N$39,AGJ$5)),INDEX(기준일시_입력!$AJ$21:$AJ$39,AGJ$5*2-1),IF(AND(AFZ10&gt;=SMALL(기준일시_입력!$J$21:$J$39,AGJ$5),AFZ10&lt;SMALL(기준일시_입력!$N$21:$N$39,AGJ$5)),SMALL(기준일시_입력!$N$21:$N$39,AGJ$5)-AFZ10,0)),0)</f>
        <v>0</v>
      </c>
      <c r="AGK10" s="128">
        <f>IFERROR(IF(AND(AFZ10&lt;SMALL(기준일시_입력!$J$21:$J$39,AGK$5),AGA10&gt;SMALL(기준일시_입력!$N$21:$N$39,AGK$5)),INDEX(기준일시_입력!$AJ$21:$AJ$39,AGK$5*2-1),IF(AND(AFZ10&gt;=SMALL(기준일시_입력!$J$21:$J$39,AGK$5),AFZ10&lt;SMALL(기준일시_입력!$N$21:$N$39,AGK$5)),SMALL(기준일시_입력!$N$21:$N$39,AGK$5)-AFZ10,0)),0)</f>
        <v>0</v>
      </c>
      <c r="AGL10" s="125"/>
      <c r="AGM10" s="180" t="str">
        <f t="shared" si="294"/>
        <v>5일</v>
      </c>
      <c r="AGN10" s="180"/>
      <c r="AGO10" s="124" t="str">
        <f t="shared" si="295"/>
        <v>금</v>
      </c>
      <c r="AGP10" s="133" t="str">
        <f t="shared" si="291"/>
        <v/>
      </c>
      <c r="AGQ10" s="184"/>
      <c r="AGR10" s="184"/>
      <c r="AGS10" s="184"/>
      <c r="AGT10" s="184"/>
      <c r="AGU10" s="184"/>
      <c r="AGV10" s="184"/>
      <c r="AGW10" s="176"/>
      <c r="AGX10" s="177"/>
      <c r="AGY10" s="129" t="str">
        <f>IF($B10="","",IF(AND(AGO$3&lt;&gt;"",$B10-기준일시_입력!$AO$7&lt;=0,AGQ10="",AGT10="",AGW10=""),"X",IF(AGW10="연차","☆",IF(AGW10="월차","★",IF(AGW10="병가","♨",IF(AGW10="출장","◎",IF(AGW10="교육","■",IF(AND(AGW10="",AGQ10&lt;=기준일시_입력!$J$15,AGT10&gt;=기준일시_입력!$N$15),"○",IF(AND(AGW10="",AGQ10&lt;&gt;"",AGQ10&gt;기준일시_입력!$J$15),"▼",IF(AND(AGW10="",AGT10&lt;&gt;"",AGT10&lt;기준일시_입력!$N$15),"△",""))))))))))</f>
        <v/>
      </c>
      <c r="AGZ10" s="128">
        <f>IFERROR(IF(OR(AGQ10="",AGT10=""),0,IF(AND(AHB10&lt;기준일시_입력!$J$17,AHC10&gt;기준일시_입력!$N$17),기준일시_입력!$N$17-기준일시_입력!$J$17,IF(AND(AHB10&gt;=기준일시_입력!$J$17,AHC10&gt;기준일시_입력!$N$17),기준일시_입력!$N$17-AHB10,IF(AHC10&lt;기준일시_입력!$J$17,0,IF(AND(AHB10&lt;기준일시_입력!$J$17,AHC10&lt;=기준일시_입력!$N$17),AHC10-기준일시_입력!$J$17,IF(AND(AHB10&gt;=기준일시_입력!$J$17,AHC10&lt;=기준일시_입력!$N$17),AHC10-AHB10,0)))))),0)</f>
        <v>0</v>
      </c>
      <c r="AHA10" s="128">
        <f t="shared" si="297"/>
        <v>0</v>
      </c>
      <c r="AHB10" s="128">
        <f>IF(OR(AGQ10="",AGT10=""),0,IF(AGQ10&lt;기준일시_입력!$J$15,기준일시_입력!$J$15,AGQ10))</f>
        <v>0</v>
      </c>
      <c r="AHC10" s="128">
        <f t="shared" si="298"/>
        <v>0</v>
      </c>
      <c r="AHD10" s="128">
        <f>IFERROR(IF(AND(AHB10&lt;SMALL(기준일시_입력!$J$21:$J$39,AHD$5),AHC10&gt;SMALL(기준일시_입력!$N$21:$N$39,AHD$5)),INDEX(기준일시_입력!$AJ$21:$AJ$39,AHD$5*2-1),IF(AND(AHB10&gt;=SMALL(기준일시_입력!$J$21:$J$39,AHD$5),AHB10&lt;SMALL(기준일시_입력!$N$21:$N$39,AHD$5)),SMALL(기준일시_입력!$N$21:$N$39,AHD$5)-AHB10,0)),0)</f>
        <v>0</v>
      </c>
      <c r="AHE10" s="128">
        <f>IFERROR(IF(AND(AHB10&lt;SMALL(기준일시_입력!$J$21:$J$39,AHE$5),AHC10&gt;SMALL(기준일시_입력!$N$21:$N$39,AHE$5)),INDEX(기준일시_입력!$AJ$21:$AJ$39,AHE$5*2-1),IF(AND(AHB10&gt;=SMALL(기준일시_입력!$J$21:$J$39,AHE$5),AHB10&lt;SMALL(기준일시_입력!$N$21:$N$39,AHE$5)),SMALL(기준일시_입력!$N$21:$N$39,AHE$5)-AHB10,0)),0)</f>
        <v>0</v>
      </c>
      <c r="AHF10" s="128">
        <f>IFERROR(IF(AND(AHB10&lt;SMALL(기준일시_입력!$J$21:$J$39,AHF$5),AHC10&gt;SMALL(기준일시_입력!$N$21:$N$39,AHF$5)),INDEX(기준일시_입력!$AJ$21:$AJ$39,AHF$5*2-1),IF(AND(AHB10&gt;=SMALL(기준일시_입력!$J$21:$J$39,AHF$5),AHB10&lt;SMALL(기준일시_입력!$N$21:$N$39,AHF$5)),SMALL(기준일시_입력!$N$21:$N$39,AHF$5)-AHB10,0)),0)</f>
        <v>0</v>
      </c>
      <c r="AHG10" s="128">
        <f>IFERROR(IF(AND(AHB10&lt;SMALL(기준일시_입력!$J$21:$J$39,AHG$5),AHC10&gt;SMALL(기준일시_입력!$N$21:$N$39,AHG$5)),INDEX(기준일시_입력!$AJ$21:$AJ$39,AHG$5*2-1),IF(AND(AHB10&gt;=SMALL(기준일시_입력!$J$21:$J$39,AHG$5),AHB10&lt;SMALL(기준일시_입력!$N$21:$N$39,AHG$5)),SMALL(기준일시_입력!$N$21:$N$39,AHG$5)-AHB10,0)),0)</f>
        <v>0</v>
      </c>
      <c r="AHH10" s="128">
        <f>IFERROR(IF(AND(AHB10&lt;SMALL(기준일시_입력!$J$21:$J$39,AHH$5),AHC10&gt;SMALL(기준일시_입력!$N$21:$N$39,AHH$5)),INDEX(기준일시_입력!$AJ$21:$AJ$39,AHH$5*2-1),IF(AND(AHB10&gt;=SMALL(기준일시_입력!$J$21:$J$39,AHH$5),AHB10&lt;SMALL(기준일시_입력!$N$21:$N$39,AHH$5)),SMALL(기준일시_입력!$N$21:$N$39,AHH$5)-AHB10,0)),0)</f>
        <v>0</v>
      </c>
      <c r="AHI10" s="128">
        <f>IFERROR(IF(AND(AHB10&lt;SMALL(기준일시_입력!$J$21:$J$39,AHI$5),AHC10&gt;SMALL(기준일시_입력!$N$21:$N$39,AHI$5)),INDEX(기준일시_입력!$AJ$21:$AJ$39,AHI$5*2-1),IF(AND(AHB10&gt;=SMALL(기준일시_입력!$J$21:$J$39,AHI$5),AHB10&lt;SMALL(기준일시_입력!$N$21:$N$39,AHI$5)),SMALL(기준일시_입력!$N$21:$N$39,AHI$5)-AHB10,0)),0)</f>
        <v>0</v>
      </c>
      <c r="AHJ10" s="128">
        <f>IFERROR(IF(AND(AHB10&lt;SMALL(기준일시_입력!$J$21:$J$39,AHJ$5),AHC10&gt;SMALL(기준일시_입력!$N$21:$N$39,AHJ$5)),INDEX(기준일시_입력!$AJ$21:$AJ$39,AHJ$5*2-1),IF(AND(AHB10&gt;=SMALL(기준일시_입력!$J$21:$J$39,AHJ$5),AHB10&lt;SMALL(기준일시_입력!$N$21:$N$39,AHJ$5)),SMALL(기준일시_입력!$N$21:$N$39,AHJ$5)-AHB10,0)),0)</f>
        <v>0</v>
      </c>
      <c r="AHK10" s="128">
        <f>IFERROR(IF(AND(AHB10&lt;SMALL(기준일시_입력!$J$21:$J$39,AHK$5),AHC10&gt;SMALL(기준일시_입력!$N$21:$N$39,AHK$5)),INDEX(기준일시_입력!$AJ$21:$AJ$39,AHK$5*2-1),IF(AND(AHB10&gt;=SMALL(기준일시_입력!$J$21:$J$39,AHK$5),AHB10&lt;SMALL(기준일시_입력!$N$21:$N$39,AHK$5)),SMALL(기준일시_입력!$N$21:$N$39,AHK$5)-AHB10,0)),0)</f>
        <v>0</v>
      </c>
      <c r="AHL10" s="128">
        <f>IFERROR(IF(AND(AHB10&lt;SMALL(기준일시_입력!$J$21:$J$39,AHL$5),AHC10&gt;SMALL(기준일시_입력!$N$21:$N$39,AHL$5)),INDEX(기준일시_입력!$AJ$21:$AJ$39,AHL$5*2-1),IF(AND(AHB10&gt;=SMALL(기준일시_입력!$J$21:$J$39,AHL$5),AHB10&lt;SMALL(기준일시_입력!$N$21:$N$39,AHL$5)),SMALL(기준일시_입력!$N$21:$N$39,AHL$5)-AHB10,0)),0)</f>
        <v>0</v>
      </c>
      <c r="AHM10" s="128">
        <f>IFERROR(IF(AND(AHB10&lt;SMALL(기준일시_입력!$J$21:$J$39,AHM$5),AHC10&gt;SMALL(기준일시_입력!$N$21:$N$39,AHM$5)),INDEX(기준일시_입력!$AJ$21:$AJ$39,AHM$5*2-1),IF(AND(AHB10&gt;=SMALL(기준일시_입력!$J$21:$J$39,AHM$5),AHB10&lt;SMALL(기준일시_입력!$N$21:$N$39,AHM$5)),SMALL(기준일시_입력!$N$21:$N$39,AHM$5)-AHB10,0)),0)</f>
        <v>0</v>
      </c>
      <c r="AHN10" s="125"/>
      <c r="AHO10" s="180" t="str">
        <f t="shared" si="299"/>
        <v>5일</v>
      </c>
      <c r="AHP10" s="180"/>
      <c r="AHQ10" s="124" t="str">
        <f t="shared" si="300"/>
        <v>금</v>
      </c>
      <c r="AHR10" s="133" t="str">
        <f t="shared" si="291"/>
        <v/>
      </c>
      <c r="AHS10" s="184"/>
      <c r="AHT10" s="184"/>
      <c r="AHU10" s="184"/>
      <c r="AHV10" s="184"/>
      <c r="AHW10" s="184"/>
      <c r="AHX10" s="184"/>
      <c r="AHY10" s="176"/>
      <c r="AHZ10" s="177"/>
      <c r="AIA10" s="129" t="str">
        <f>IF($B10="","",IF(AND(AHQ$3&lt;&gt;"",$B10-기준일시_입력!$AO$7&lt;=0,AHS10="",AHV10="",AHY10=""),"X",IF(AHY10="연차","☆",IF(AHY10="월차","★",IF(AHY10="병가","♨",IF(AHY10="출장","◎",IF(AHY10="교육","■",IF(AND(AHY10="",AHS10&lt;=기준일시_입력!$J$15,AHV10&gt;=기준일시_입력!$N$15),"○",IF(AND(AHY10="",AHS10&lt;&gt;"",AHS10&gt;기준일시_입력!$J$15),"▼",IF(AND(AHY10="",AHV10&lt;&gt;"",AHV10&lt;기준일시_입력!$N$15),"△",""))))))))))</f>
        <v/>
      </c>
      <c r="AIB10" s="128">
        <f>IFERROR(IF(OR(AHS10="",AHV10=""),0,IF(AND(AID10&lt;기준일시_입력!$J$17,AIE10&gt;기준일시_입력!$N$17),기준일시_입력!$N$17-기준일시_입력!$J$17,IF(AND(AID10&gt;=기준일시_입력!$J$17,AIE10&gt;기준일시_입력!$N$17),기준일시_입력!$N$17-AID10,IF(AIE10&lt;기준일시_입력!$J$17,0,IF(AND(AID10&lt;기준일시_입력!$J$17,AIE10&lt;=기준일시_입력!$N$17),AIE10-기준일시_입력!$J$17,IF(AND(AID10&gt;=기준일시_입력!$J$17,AIE10&lt;=기준일시_입력!$N$17),AIE10-AID10,0)))))),0)</f>
        <v>0</v>
      </c>
      <c r="AIC10" s="128">
        <f t="shared" si="302"/>
        <v>0</v>
      </c>
      <c r="AID10" s="128">
        <f>IF(OR(AHS10="",AHV10=""),0,IF(AHS10&lt;기준일시_입력!$J$15,기준일시_입력!$J$15,AHS10))</f>
        <v>0</v>
      </c>
      <c r="AIE10" s="128">
        <f t="shared" si="303"/>
        <v>0</v>
      </c>
      <c r="AIF10" s="128">
        <f>IFERROR(IF(AND(AID10&lt;SMALL(기준일시_입력!$J$21:$J$39,AIF$5),AIE10&gt;SMALL(기준일시_입력!$N$21:$N$39,AIF$5)),INDEX(기준일시_입력!$AJ$21:$AJ$39,AIF$5*2-1),IF(AND(AID10&gt;=SMALL(기준일시_입력!$J$21:$J$39,AIF$5),AID10&lt;SMALL(기준일시_입력!$N$21:$N$39,AIF$5)),SMALL(기준일시_입력!$N$21:$N$39,AIF$5)-AID10,0)),0)</f>
        <v>0</v>
      </c>
      <c r="AIG10" s="128">
        <f>IFERROR(IF(AND(AID10&lt;SMALL(기준일시_입력!$J$21:$J$39,AIG$5),AIE10&gt;SMALL(기준일시_입력!$N$21:$N$39,AIG$5)),INDEX(기준일시_입력!$AJ$21:$AJ$39,AIG$5*2-1),IF(AND(AID10&gt;=SMALL(기준일시_입력!$J$21:$J$39,AIG$5),AID10&lt;SMALL(기준일시_입력!$N$21:$N$39,AIG$5)),SMALL(기준일시_입력!$N$21:$N$39,AIG$5)-AID10,0)),0)</f>
        <v>0</v>
      </c>
      <c r="AIH10" s="128">
        <f>IFERROR(IF(AND(AID10&lt;SMALL(기준일시_입력!$J$21:$J$39,AIH$5),AIE10&gt;SMALL(기준일시_입력!$N$21:$N$39,AIH$5)),INDEX(기준일시_입력!$AJ$21:$AJ$39,AIH$5*2-1),IF(AND(AID10&gt;=SMALL(기준일시_입력!$J$21:$J$39,AIH$5),AID10&lt;SMALL(기준일시_입력!$N$21:$N$39,AIH$5)),SMALL(기준일시_입력!$N$21:$N$39,AIH$5)-AID10,0)),0)</f>
        <v>0</v>
      </c>
      <c r="AII10" s="128">
        <f>IFERROR(IF(AND(AID10&lt;SMALL(기준일시_입력!$J$21:$J$39,AII$5),AIE10&gt;SMALL(기준일시_입력!$N$21:$N$39,AII$5)),INDEX(기준일시_입력!$AJ$21:$AJ$39,AII$5*2-1),IF(AND(AID10&gt;=SMALL(기준일시_입력!$J$21:$J$39,AII$5),AID10&lt;SMALL(기준일시_입력!$N$21:$N$39,AII$5)),SMALL(기준일시_입력!$N$21:$N$39,AII$5)-AID10,0)),0)</f>
        <v>0</v>
      </c>
      <c r="AIJ10" s="128">
        <f>IFERROR(IF(AND(AID10&lt;SMALL(기준일시_입력!$J$21:$J$39,AIJ$5),AIE10&gt;SMALL(기준일시_입력!$N$21:$N$39,AIJ$5)),INDEX(기준일시_입력!$AJ$21:$AJ$39,AIJ$5*2-1),IF(AND(AID10&gt;=SMALL(기준일시_입력!$J$21:$J$39,AIJ$5),AID10&lt;SMALL(기준일시_입력!$N$21:$N$39,AIJ$5)),SMALL(기준일시_입력!$N$21:$N$39,AIJ$5)-AID10,0)),0)</f>
        <v>0</v>
      </c>
      <c r="AIK10" s="128">
        <f>IFERROR(IF(AND(AID10&lt;SMALL(기준일시_입력!$J$21:$J$39,AIK$5),AIE10&gt;SMALL(기준일시_입력!$N$21:$N$39,AIK$5)),INDEX(기준일시_입력!$AJ$21:$AJ$39,AIK$5*2-1),IF(AND(AID10&gt;=SMALL(기준일시_입력!$J$21:$J$39,AIK$5),AID10&lt;SMALL(기준일시_입력!$N$21:$N$39,AIK$5)),SMALL(기준일시_입력!$N$21:$N$39,AIK$5)-AID10,0)),0)</f>
        <v>0</v>
      </c>
      <c r="AIL10" s="128">
        <f>IFERROR(IF(AND(AID10&lt;SMALL(기준일시_입력!$J$21:$J$39,AIL$5),AIE10&gt;SMALL(기준일시_입력!$N$21:$N$39,AIL$5)),INDEX(기준일시_입력!$AJ$21:$AJ$39,AIL$5*2-1),IF(AND(AID10&gt;=SMALL(기준일시_입력!$J$21:$J$39,AIL$5),AID10&lt;SMALL(기준일시_입력!$N$21:$N$39,AIL$5)),SMALL(기준일시_입력!$N$21:$N$39,AIL$5)-AID10,0)),0)</f>
        <v>0</v>
      </c>
      <c r="AIM10" s="128">
        <f>IFERROR(IF(AND(AID10&lt;SMALL(기준일시_입력!$J$21:$J$39,AIM$5),AIE10&gt;SMALL(기준일시_입력!$N$21:$N$39,AIM$5)),INDEX(기준일시_입력!$AJ$21:$AJ$39,AIM$5*2-1),IF(AND(AID10&gt;=SMALL(기준일시_입력!$J$21:$J$39,AIM$5),AID10&lt;SMALL(기준일시_입력!$N$21:$N$39,AIM$5)),SMALL(기준일시_입력!$N$21:$N$39,AIM$5)-AID10,0)),0)</f>
        <v>0</v>
      </c>
      <c r="AIN10" s="128">
        <f>IFERROR(IF(AND(AID10&lt;SMALL(기준일시_입력!$J$21:$J$39,AIN$5),AIE10&gt;SMALL(기준일시_입력!$N$21:$N$39,AIN$5)),INDEX(기준일시_입력!$AJ$21:$AJ$39,AIN$5*2-1),IF(AND(AID10&gt;=SMALL(기준일시_입력!$J$21:$J$39,AIN$5),AID10&lt;SMALL(기준일시_입력!$N$21:$N$39,AIN$5)),SMALL(기준일시_입력!$N$21:$N$39,AIN$5)-AID10,0)),0)</f>
        <v>0</v>
      </c>
      <c r="AIO10" s="128">
        <f>IFERROR(IF(AND(AID10&lt;SMALL(기준일시_입력!$J$21:$J$39,AIO$5),AIE10&gt;SMALL(기준일시_입력!$N$21:$N$39,AIO$5)),INDEX(기준일시_입력!$AJ$21:$AJ$39,AIO$5*2-1),IF(AND(AID10&gt;=SMALL(기준일시_입력!$J$21:$J$39,AIO$5),AID10&lt;SMALL(기준일시_입력!$N$21:$N$39,AIO$5)),SMALL(기준일시_입력!$N$21:$N$39,AIO$5)-AID10,0)),0)</f>
        <v>0</v>
      </c>
      <c r="AIP10" s="125"/>
      <c r="AIQ10" s="180" t="str">
        <f t="shared" si="304"/>
        <v>5일</v>
      </c>
      <c r="AIR10" s="180"/>
      <c r="AIS10" s="124" t="str">
        <f t="shared" si="305"/>
        <v>금</v>
      </c>
      <c r="AIT10" s="133" t="str">
        <f t="shared" si="306"/>
        <v/>
      </c>
      <c r="AIU10" s="184"/>
      <c r="AIV10" s="184"/>
      <c r="AIW10" s="184"/>
      <c r="AIX10" s="184"/>
      <c r="AIY10" s="184"/>
      <c r="AIZ10" s="184"/>
      <c r="AJA10" s="176"/>
      <c r="AJB10" s="177"/>
      <c r="AJC10" s="129" t="str">
        <f>IF($B10="","",IF(AND(AIS$3&lt;&gt;"",$B10-기준일시_입력!$AO$7&lt;=0,AIU10="",AIX10="",AJA10=""),"X",IF(AJA10="연차","☆",IF(AJA10="월차","★",IF(AJA10="병가","♨",IF(AJA10="출장","◎",IF(AJA10="교육","■",IF(AND(AJA10="",AIU10&lt;=기준일시_입력!$J$15,AIX10&gt;=기준일시_입력!$N$15),"○",IF(AND(AJA10="",AIU10&lt;&gt;"",AIU10&gt;기준일시_입력!$J$15),"▼",IF(AND(AJA10="",AIX10&lt;&gt;"",AIX10&lt;기준일시_입력!$N$15),"△",""))))))))))</f>
        <v/>
      </c>
      <c r="AJD10" s="128">
        <f>IFERROR(IF(OR(AIU10="",AIX10=""),0,IF(AND(AJF10&lt;기준일시_입력!$J$17,AJG10&gt;기준일시_입력!$N$17),기준일시_입력!$N$17-기준일시_입력!$J$17,IF(AND(AJF10&gt;=기준일시_입력!$J$17,AJG10&gt;기준일시_입력!$N$17),기준일시_입력!$N$17-AJF10,IF(AJG10&lt;기준일시_입력!$J$17,0,IF(AND(AJF10&lt;기준일시_입력!$J$17,AJG10&lt;=기준일시_입력!$N$17),AJG10-기준일시_입력!$J$17,IF(AND(AJF10&gt;=기준일시_입력!$J$17,AJG10&lt;=기준일시_입력!$N$17),AJG10-AJF10,0)))))),0)</f>
        <v>0</v>
      </c>
      <c r="AJE10" s="128">
        <f t="shared" si="307"/>
        <v>0</v>
      </c>
      <c r="AJF10" s="128">
        <f>IF(OR(AIU10="",AIX10=""),0,IF(AIU10&lt;기준일시_입력!$J$15,기준일시_입력!$J$15,AIU10))</f>
        <v>0</v>
      </c>
      <c r="AJG10" s="128">
        <f t="shared" si="308"/>
        <v>0</v>
      </c>
      <c r="AJH10" s="128">
        <f>IFERROR(IF(AND(AJF10&lt;SMALL(기준일시_입력!$J$21:$J$39,AJH$5),AJG10&gt;SMALL(기준일시_입력!$N$21:$N$39,AJH$5)),INDEX(기준일시_입력!$AJ$21:$AJ$39,AJH$5*2-1),IF(AND(AJF10&gt;=SMALL(기준일시_입력!$J$21:$J$39,AJH$5),AJF10&lt;SMALL(기준일시_입력!$N$21:$N$39,AJH$5)),SMALL(기준일시_입력!$N$21:$N$39,AJH$5)-AJF10,0)),0)</f>
        <v>0</v>
      </c>
      <c r="AJI10" s="128">
        <f>IFERROR(IF(AND(AJF10&lt;SMALL(기준일시_입력!$J$21:$J$39,AJI$5),AJG10&gt;SMALL(기준일시_입력!$N$21:$N$39,AJI$5)),INDEX(기준일시_입력!$AJ$21:$AJ$39,AJI$5*2-1),IF(AND(AJF10&gt;=SMALL(기준일시_입력!$J$21:$J$39,AJI$5),AJF10&lt;SMALL(기준일시_입력!$N$21:$N$39,AJI$5)),SMALL(기준일시_입력!$N$21:$N$39,AJI$5)-AJF10,0)),0)</f>
        <v>0</v>
      </c>
      <c r="AJJ10" s="128">
        <f>IFERROR(IF(AND(AJF10&lt;SMALL(기준일시_입력!$J$21:$J$39,AJJ$5),AJG10&gt;SMALL(기준일시_입력!$N$21:$N$39,AJJ$5)),INDEX(기준일시_입력!$AJ$21:$AJ$39,AJJ$5*2-1),IF(AND(AJF10&gt;=SMALL(기준일시_입력!$J$21:$J$39,AJJ$5),AJF10&lt;SMALL(기준일시_입력!$N$21:$N$39,AJJ$5)),SMALL(기준일시_입력!$N$21:$N$39,AJJ$5)-AJF10,0)),0)</f>
        <v>0</v>
      </c>
      <c r="AJK10" s="128">
        <f>IFERROR(IF(AND(AJF10&lt;SMALL(기준일시_입력!$J$21:$J$39,AJK$5),AJG10&gt;SMALL(기준일시_입력!$N$21:$N$39,AJK$5)),INDEX(기준일시_입력!$AJ$21:$AJ$39,AJK$5*2-1),IF(AND(AJF10&gt;=SMALL(기준일시_입력!$J$21:$J$39,AJK$5),AJF10&lt;SMALL(기준일시_입력!$N$21:$N$39,AJK$5)),SMALL(기준일시_입력!$N$21:$N$39,AJK$5)-AJF10,0)),0)</f>
        <v>0</v>
      </c>
      <c r="AJL10" s="128">
        <f>IFERROR(IF(AND(AJF10&lt;SMALL(기준일시_입력!$J$21:$J$39,AJL$5),AJG10&gt;SMALL(기준일시_입력!$N$21:$N$39,AJL$5)),INDEX(기준일시_입력!$AJ$21:$AJ$39,AJL$5*2-1),IF(AND(AJF10&gt;=SMALL(기준일시_입력!$J$21:$J$39,AJL$5),AJF10&lt;SMALL(기준일시_입력!$N$21:$N$39,AJL$5)),SMALL(기준일시_입력!$N$21:$N$39,AJL$5)-AJF10,0)),0)</f>
        <v>0</v>
      </c>
      <c r="AJM10" s="128">
        <f>IFERROR(IF(AND(AJF10&lt;SMALL(기준일시_입력!$J$21:$J$39,AJM$5),AJG10&gt;SMALL(기준일시_입력!$N$21:$N$39,AJM$5)),INDEX(기준일시_입력!$AJ$21:$AJ$39,AJM$5*2-1),IF(AND(AJF10&gt;=SMALL(기준일시_입력!$J$21:$J$39,AJM$5),AJF10&lt;SMALL(기준일시_입력!$N$21:$N$39,AJM$5)),SMALL(기준일시_입력!$N$21:$N$39,AJM$5)-AJF10,0)),0)</f>
        <v>0</v>
      </c>
      <c r="AJN10" s="128">
        <f>IFERROR(IF(AND(AJF10&lt;SMALL(기준일시_입력!$J$21:$J$39,AJN$5),AJG10&gt;SMALL(기준일시_입력!$N$21:$N$39,AJN$5)),INDEX(기준일시_입력!$AJ$21:$AJ$39,AJN$5*2-1),IF(AND(AJF10&gt;=SMALL(기준일시_입력!$J$21:$J$39,AJN$5),AJF10&lt;SMALL(기준일시_입력!$N$21:$N$39,AJN$5)),SMALL(기준일시_입력!$N$21:$N$39,AJN$5)-AJF10,0)),0)</f>
        <v>0</v>
      </c>
      <c r="AJO10" s="128">
        <f>IFERROR(IF(AND(AJF10&lt;SMALL(기준일시_입력!$J$21:$J$39,AJO$5),AJG10&gt;SMALL(기준일시_입력!$N$21:$N$39,AJO$5)),INDEX(기준일시_입력!$AJ$21:$AJ$39,AJO$5*2-1),IF(AND(AJF10&gt;=SMALL(기준일시_입력!$J$21:$J$39,AJO$5),AJF10&lt;SMALL(기준일시_입력!$N$21:$N$39,AJO$5)),SMALL(기준일시_입력!$N$21:$N$39,AJO$5)-AJF10,0)),0)</f>
        <v>0</v>
      </c>
      <c r="AJP10" s="128">
        <f>IFERROR(IF(AND(AJF10&lt;SMALL(기준일시_입력!$J$21:$J$39,AJP$5),AJG10&gt;SMALL(기준일시_입력!$N$21:$N$39,AJP$5)),INDEX(기준일시_입력!$AJ$21:$AJ$39,AJP$5*2-1),IF(AND(AJF10&gt;=SMALL(기준일시_입력!$J$21:$J$39,AJP$5),AJF10&lt;SMALL(기준일시_입력!$N$21:$N$39,AJP$5)),SMALL(기준일시_입력!$N$21:$N$39,AJP$5)-AJF10,0)),0)</f>
        <v>0</v>
      </c>
      <c r="AJQ10" s="128">
        <f>IFERROR(IF(AND(AJF10&lt;SMALL(기준일시_입력!$J$21:$J$39,AJQ$5),AJG10&gt;SMALL(기준일시_입력!$N$21:$N$39,AJQ$5)),INDEX(기준일시_입력!$AJ$21:$AJ$39,AJQ$5*2-1),IF(AND(AJF10&gt;=SMALL(기준일시_입력!$J$21:$J$39,AJQ$5),AJF10&lt;SMALL(기준일시_입력!$N$21:$N$39,AJQ$5)),SMALL(기준일시_입력!$N$21:$N$39,AJQ$5)-AJF10,0)),0)</f>
        <v>0</v>
      </c>
      <c r="AJR10" s="125"/>
      <c r="AJS10" s="180" t="str">
        <f t="shared" si="309"/>
        <v>5일</v>
      </c>
      <c r="AJT10" s="180"/>
      <c r="AJU10" s="124" t="str">
        <f t="shared" si="310"/>
        <v>금</v>
      </c>
      <c r="AJV10" s="133" t="str">
        <f t="shared" si="306"/>
        <v/>
      </c>
      <c r="AJW10" s="184"/>
      <c r="AJX10" s="184"/>
      <c r="AJY10" s="184"/>
      <c r="AJZ10" s="184"/>
      <c r="AKA10" s="184"/>
      <c r="AKB10" s="184"/>
      <c r="AKC10" s="176"/>
      <c r="AKD10" s="177"/>
      <c r="AKE10" s="129" t="str">
        <f>IF($B10="","",IF(AND(AJU$3&lt;&gt;"",$B10-기준일시_입력!$AO$7&lt;=0,AJW10="",AJZ10="",AKC10=""),"X",IF(AKC10="연차","☆",IF(AKC10="월차","★",IF(AKC10="병가","♨",IF(AKC10="출장","◎",IF(AKC10="교육","■",IF(AND(AKC10="",AJW10&lt;=기준일시_입력!$J$15,AJZ10&gt;=기준일시_입력!$N$15),"○",IF(AND(AKC10="",AJW10&lt;&gt;"",AJW10&gt;기준일시_입력!$J$15),"▼",IF(AND(AKC10="",AJZ10&lt;&gt;"",AJZ10&lt;기준일시_입력!$N$15),"△",""))))))))))</f>
        <v/>
      </c>
      <c r="AKF10" s="128">
        <f>IFERROR(IF(OR(AJW10="",AJZ10=""),0,IF(AND(AKH10&lt;기준일시_입력!$J$17,AKI10&gt;기준일시_입력!$N$17),기준일시_입력!$N$17-기준일시_입력!$J$17,IF(AND(AKH10&gt;=기준일시_입력!$J$17,AKI10&gt;기준일시_입력!$N$17),기준일시_입력!$N$17-AKH10,IF(AKI10&lt;기준일시_입력!$J$17,0,IF(AND(AKH10&lt;기준일시_입력!$J$17,AKI10&lt;=기준일시_입력!$N$17),AKI10-기준일시_입력!$J$17,IF(AND(AKH10&gt;=기준일시_입력!$J$17,AKI10&lt;=기준일시_입력!$N$17),AKI10-AKH10,0)))))),0)</f>
        <v>0</v>
      </c>
      <c r="AKG10" s="128">
        <f t="shared" si="312"/>
        <v>0</v>
      </c>
      <c r="AKH10" s="128">
        <f>IF(OR(AJW10="",AJZ10=""),0,IF(AJW10&lt;기준일시_입력!$J$15,기준일시_입력!$J$15,AJW10))</f>
        <v>0</v>
      </c>
      <c r="AKI10" s="128">
        <f t="shared" si="313"/>
        <v>0</v>
      </c>
      <c r="AKJ10" s="128">
        <f>IFERROR(IF(AND(AKH10&lt;SMALL(기준일시_입력!$J$21:$J$39,AKJ$5),AKI10&gt;SMALL(기준일시_입력!$N$21:$N$39,AKJ$5)),INDEX(기준일시_입력!$AJ$21:$AJ$39,AKJ$5*2-1),IF(AND(AKH10&gt;=SMALL(기준일시_입력!$J$21:$J$39,AKJ$5),AKH10&lt;SMALL(기준일시_입력!$N$21:$N$39,AKJ$5)),SMALL(기준일시_입력!$N$21:$N$39,AKJ$5)-AKH10,0)),0)</f>
        <v>0</v>
      </c>
      <c r="AKK10" s="128">
        <f>IFERROR(IF(AND(AKH10&lt;SMALL(기준일시_입력!$J$21:$J$39,AKK$5),AKI10&gt;SMALL(기준일시_입력!$N$21:$N$39,AKK$5)),INDEX(기준일시_입력!$AJ$21:$AJ$39,AKK$5*2-1),IF(AND(AKH10&gt;=SMALL(기준일시_입력!$J$21:$J$39,AKK$5),AKH10&lt;SMALL(기준일시_입력!$N$21:$N$39,AKK$5)),SMALL(기준일시_입력!$N$21:$N$39,AKK$5)-AKH10,0)),0)</f>
        <v>0</v>
      </c>
      <c r="AKL10" s="128">
        <f>IFERROR(IF(AND(AKH10&lt;SMALL(기준일시_입력!$J$21:$J$39,AKL$5),AKI10&gt;SMALL(기준일시_입력!$N$21:$N$39,AKL$5)),INDEX(기준일시_입력!$AJ$21:$AJ$39,AKL$5*2-1),IF(AND(AKH10&gt;=SMALL(기준일시_입력!$J$21:$J$39,AKL$5),AKH10&lt;SMALL(기준일시_입력!$N$21:$N$39,AKL$5)),SMALL(기준일시_입력!$N$21:$N$39,AKL$5)-AKH10,0)),0)</f>
        <v>0</v>
      </c>
      <c r="AKM10" s="128">
        <f>IFERROR(IF(AND(AKH10&lt;SMALL(기준일시_입력!$J$21:$J$39,AKM$5),AKI10&gt;SMALL(기준일시_입력!$N$21:$N$39,AKM$5)),INDEX(기준일시_입력!$AJ$21:$AJ$39,AKM$5*2-1),IF(AND(AKH10&gt;=SMALL(기준일시_입력!$J$21:$J$39,AKM$5),AKH10&lt;SMALL(기준일시_입력!$N$21:$N$39,AKM$5)),SMALL(기준일시_입력!$N$21:$N$39,AKM$5)-AKH10,0)),0)</f>
        <v>0</v>
      </c>
      <c r="AKN10" s="128">
        <f>IFERROR(IF(AND(AKH10&lt;SMALL(기준일시_입력!$J$21:$J$39,AKN$5),AKI10&gt;SMALL(기준일시_입력!$N$21:$N$39,AKN$5)),INDEX(기준일시_입력!$AJ$21:$AJ$39,AKN$5*2-1),IF(AND(AKH10&gt;=SMALL(기준일시_입력!$J$21:$J$39,AKN$5),AKH10&lt;SMALL(기준일시_입력!$N$21:$N$39,AKN$5)),SMALL(기준일시_입력!$N$21:$N$39,AKN$5)-AKH10,0)),0)</f>
        <v>0</v>
      </c>
      <c r="AKO10" s="128">
        <f>IFERROR(IF(AND(AKH10&lt;SMALL(기준일시_입력!$J$21:$J$39,AKO$5),AKI10&gt;SMALL(기준일시_입력!$N$21:$N$39,AKO$5)),INDEX(기준일시_입력!$AJ$21:$AJ$39,AKO$5*2-1),IF(AND(AKH10&gt;=SMALL(기준일시_입력!$J$21:$J$39,AKO$5),AKH10&lt;SMALL(기준일시_입력!$N$21:$N$39,AKO$5)),SMALL(기준일시_입력!$N$21:$N$39,AKO$5)-AKH10,0)),0)</f>
        <v>0</v>
      </c>
      <c r="AKP10" s="128">
        <f>IFERROR(IF(AND(AKH10&lt;SMALL(기준일시_입력!$J$21:$J$39,AKP$5),AKI10&gt;SMALL(기준일시_입력!$N$21:$N$39,AKP$5)),INDEX(기준일시_입력!$AJ$21:$AJ$39,AKP$5*2-1),IF(AND(AKH10&gt;=SMALL(기준일시_입력!$J$21:$J$39,AKP$5),AKH10&lt;SMALL(기준일시_입력!$N$21:$N$39,AKP$5)),SMALL(기준일시_입력!$N$21:$N$39,AKP$5)-AKH10,0)),0)</f>
        <v>0</v>
      </c>
      <c r="AKQ10" s="128">
        <f>IFERROR(IF(AND(AKH10&lt;SMALL(기준일시_입력!$J$21:$J$39,AKQ$5),AKI10&gt;SMALL(기준일시_입력!$N$21:$N$39,AKQ$5)),INDEX(기준일시_입력!$AJ$21:$AJ$39,AKQ$5*2-1),IF(AND(AKH10&gt;=SMALL(기준일시_입력!$J$21:$J$39,AKQ$5),AKH10&lt;SMALL(기준일시_입력!$N$21:$N$39,AKQ$5)),SMALL(기준일시_입력!$N$21:$N$39,AKQ$5)-AKH10,0)),0)</f>
        <v>0</v>
      </c>
      <c r="AKR10" s="128">
        <f>IFERROR(IF(AND(AKH10&lt;SMALL(기준일시_입력!$J$21:$J$39,AKR$5),AKI10&gt;SMALL(기준일시_입력!$N$21:$N$39,AKR$5)),INDEX(기준일시_입력!$AJ$21:$AJ$39,AKR$5*2-1),IF(AND(AKH10&gt;=SMALL(기준일시_입력!$J$21:$J$39,AKR$5),AKH10&lt;SMALL(기준일시_입력!$N$21:$N$39,AKR$5)),SMALL(기준일시_입력!$N$21:$N$39,AKR$5)-AKH10,0)),0)</f>
        <v>0</v>
      </c>
      <c r="AKS10" s="128">
        <f>IFERROR(IF(AND(AKH10&lt;SMALL(기준일시_입력!$J$21:$J$39,AKS$5),AKI10&gt;SMALL(기준일시_입력!$N$21:$N$39,AKS$5)),INDEX(기준일시_입력!$AJ$21:$AJ$39,AKS$5*2-1),IF(AND(AKH10&gt;=SMALL(기준일시_입력!$J$21:$J$39,AKS$5),AKH10&lt;SMALL(기준일시_입력!$N$21:$N$39,AKS$5)),SMALL(기준일시_입력!$N$21:$N$39,AKS$5)-AKH10,0)),0)</f>
        <v>0</v>
      </c>
      <c r="AKT10" s="125"/>
      <c r="AKU10" s="180" t="str">
        <f t="shared" si="314"/>
        <v>5일</v>
      </c>
      <c r="AKV10" s="180"/>
      <c r="AKW10" s="124" t="str">
        <f t="shared" si="315"/>
        <v>금</v>
      </c>
      <c r="AKX10" s="133" t="str">
        <f t="shared" si="306"/>
        <v/>
      </c>
      <c r="AKY10" s="184"/>
      <c r="AKZ10" s="184"/>
      <c r="ALA10" s="184"/>
      <c r="ALB10" s="184"/>
      <c r="ALC10" s="184"/>
      <c r="ALD10" s="184"/>
      <c r="ALE10" s="176"/>
      <c r="ALF10" s="177"/>
      <c r="ALG10" s="129" t="str">
        <f>IF($B10="","",IF(AND(AKW$3&lt;&gt;"",$B10-기준일시_입력!$AO$7&lt;=0,AKY10="",ALB10="",ALE10=""),"X",IF(ALE10="연차","☆",IF(ALE10="월차","★",IF(ALE10="병가","♨",IF(ALE10="출장","◎",IF(ALE10="교육","■",IF(AND(ALE10="",AKY10&lt;=기준일시_입력!$J$15,ALB10&gt;=기준일시_입력!$N$15),"○",IF(AND(ALE10="",AKY10&lt;&gt;"",AKY10&gt;기준일시_입력!$J$15),"▼",IF(AND(ALE10="",ALB10&lt;&gt;"",ALB10&lt;기준일시_입력!$N$15),"△",""))))))))))</f>
        <v/>
      </c>
      <c r="ALH10" s="128">
        <f>IFERROR(IF(OR(AKY10="",ALB10=""),0,IF(AND(ALJ10&lt;기준일시_입력!$J$17,ALK10&gt;기준일시_입력!$N$17),기준일시_입력!$N$17-기준일시_입력!$J$17,IF(AND(ALJ10&gt;=기준일시_입력!$J$17,ALK10&gt;기준일시_입력!$N$17),기준일시_입력!$N$17-ALJ10,IF(ALK10&lt;기준일시_입력!$J$17,0,IF(AND(ALJ10&lt;기준일시_입력!$J$17,ALK10&lt;=기준일시_입력!$N$17),ALK10-기준일시_입력!$J$17,IF(AND(ALJ10&gt;=기준일시_입력!$J$17,ALK10&lt;=기준일시_입력!$N$17),ALK10-ALJ10,0)))))),0)</f>
        <v>0</v>
      </c>
      <c r="ALI10" s="128">
        <f t="shared" si="317"/>
        <v>0</v>
      </c>
      <c r="ALJ10" s="128">
        <f>IF(OR(AKY10="",ALB10=""),0,IF(AKY10&lt;기준일시_입력!$J$15,기준일시_입력!$J$15,AKY10))</f>
        <v>0</v>
      </c>
      <c r="ALK10" s="128">
        <f t="shared" si="318"/>
        <v>0</v>
      </c>
      <c r="ALL10" s="128">
        <f>IFERROR(IF(AND(ALJ10&lt;SMALL(기준일시_입력!$J$21:$J$39,ALL$5),ALK10&gt;SMALL(기준일시_입력!$N$21:$N$39,ALL$5)),INDEX(기준일시_입력!$AJ$21:$AJ$39,ALL$5*2-1),IF(AND(ALJ10&gt;=SMALL(기준일시_입력!$J$21:$J$39,ALL$5),ALJ10&lt;SMALL(기준일시_입력!$N$21:$N$39,ALL$5)),SMALL(기준일시_입력!$N$21:$N$39,ALL$5)-ALJ10,0)),0)</f>
        <v>0</v>
      </c>
      <c r="ALM10" s="128">
        <f>IFERROR(IF(AND(ALJ10&lt;SMALL(기준일시_입력!$J$21:$J$39,ALM$5),ALK10&gt;SMALL(기준일시_입력!$N$21:$N$39,ALM$5)),INDEX(기준일시_입력!$AJ$21:$AJ$39,ALM$5*2-1),IF(AND(ALJ10&gt;=SMALL(기준일시_입력!$J$21:$J$39,ALM$5),ALJ10&lt;SMALL(기준일시_입력!$N$21:$N$39,ALM$5)),SMALL(기준일시_입력!$N$21:$N$39,ALM$5)-ALJ10,0)),0)</f>
        <v>0</v>
      </c>
      <c r="ALN10" s="128">
        <f>IFERROR(IF(AND(ALJ10&lt;SMALL(기준일시_입력!$J$21:$J$39,ALN$5),ALK10&gt;SMALL(기준일시_입력!$N$21:$N$39,ALN$5)),INDEX(기준일시_입력!$AJ$21:$AJ$39,ALN$5*2-1),IF(AND(ALJ10&gt;=SMALL(기준일시_입력!$J$21:$J$39,ALN$5),ALJ10&lt;SMALL(기준일시_입력!$N$21:$N$39,ALN$5)),SMALL(기준일시_입력!$N$21:$N$39,ALN$5)-ALJ10,0)),0)</f>
        <v>0</v>
      </c>
      <c r="ALO10" s="128">
        <f>IFERROR(IF(AND(ALJ10&lt;SMALL(기준일시_입력!$J$21:$J$39,ALO$5),ALK10&gt;SMALL(기준일시_입력!$N$21:$N$39,ALO$5)),INDEX(기준일시_입력!$AJ$21:$AJ$39,ALO$5*2-1),IF(AND(ALJ10&gt;=SMALL(기준일시_입력!$J$21:$J$39,ALO$5),ALJ10&lt;SMALL(기준일시_입력!$N$21:$N$39,ALO$5)),SMALL(기준일시_입력!$N$21:$N$39,ALO$5)-ALJ10,0)),0)</f>
        <v>0</v>
      </c>
      <c r="ALP10" s="128">
        <f>IFERROR(IF(AND(ALJ10&lt;SMALL(기준일시_입력!$J$21:$J$39,ALP$5),ALK10&gt;SMALL(기준일시_입력!$N$21:$N$39,ALP$5)),INDEX(기준일시_입력!$AJ$21:$AJ$39,ALP$5*2-1),IF(AND(ALJ10&gt;=SMALL(기준일시_입력!$J$21:$J$39,ALP$5),ALJ10&lt;SMALL(기준일시_입력!$N$21:$N$39,ALP$5)),SMALL(기준일시_입력!$N$21:$N$39,ALP$5)-ALJ10,0)),0)</f>
        <v>0</v>
      </c>
      <c r="ALQ10" s="128">
        <f>IFERROR(IF(AND(ALJ10&lt;SMALL(기준일시_입력!$J$21:$J$39,ALQ$5),ALK10&gt;SMALL(기준일시_입력!$N$21:$N$39,ALQ$5)),INDEX(기준일시_입력!$AJ$21:$AJ$39,ALQ$5*2-1),IF(AND(ALJ10&gt;=SMALL(기준일시_입력!$J$21:$J$39,ALQ$5),ALJ10&lt;SMALL(기준일시_입력!$N$21:$N$39,ALQ$5)),SMALL(기준일시_입력!$N$21:$N$39,ALQ$5)-ALJ10,0)),0)</f>
        <v>0</v>
      </c>
      <c r="ALR10" s="128">
        <f>IFERROR(IF(AND(ALJ10&lt;SMALL(기준일시_입력!$J$21:$J$39,ALR$5),ALK10&gt;SMALL(기준일시_입력!$N$21:$N$39,ALR$5)),INDEX(기준일시_입력!$AJ$21:$AJ$39,ALR$5*2-1),IF(AND(ALJ10&gt;=SMALL(기준일시_입력!$J$21:$J$39,ALR$5),ALJ10&lt;SMALL(기준일시_입력!$N$21:$N$39,ALR$5)),SMALL(기준일시_입력!$N$21:$N$39,ALR$5)-ALJ10,0)),0)</f>
        <v>0</v>
      </c>
      <c r="ALS10" s="128">
        <f>IFERROR(IF(AND(ALJ10&lt;SMALL(기준일시_입력!$J$21:$J$39,ALS$5),ALK10&gt;SMALL(기준일시_입력!$N$21:$N$39,ALS$5)),INDEX(기준일시_입력!$AJ$21:$AJ$39,ALS$5*2-1),IF(AND(ALJ10&gt;=SMALL(기준일시_입력!$J$21:$J$39,ALS$5),ALJ10&lt;SMALL(기준일시_입력!$N$21:$N$39,ALS$5)),SMALL(기준일시_입력!$N$21:$N$39,ALS$5)-ALJ10,0)),0)</f>
        <v>0</v>
      </c>
      <c r="ALT10" s="128">
        <f>IFERROR(IF(AND(ALJ10&lt;SMALL(기준일시_입력!$J$21:$J$39,ALT$5),ALK10&gt;SMALL(기준일시_입력!$N$21:$N$39,ALT$5)),INDEX(기준일시_입력!$AJ$21:$AJ$39,ALT$5*2-1),IF(AND(ALJ10&gt;=SMALL(기준일시_입력!$J$21:$J$39,ALT$5),ALJ10&lt;SMALL(기준일시_입력!$N$21:$N$39,ALT$5)),SMALL(기준일시_입력!$N$21:$N$39,ALT$5)-ALJ10,0)),0)</f>
        <v>0</v>
      </c>
      <c r="ALU10" s="128">
        <f>IFERROR(IF(AND(ALJ10&lt;SMALL(기준일시_입력!$J$21:$J$39,ALU$5),ALK10&gt;SMALL(기준일시_입력!$N$21:$N$39,ALU$5)),INDEX(기준일시_입력!$AJ$21:$AJ$39,ALU$5*2-1),IF(AND(ALJ10&gt;=SMALL(기준일시_입력!$J$21:$J$39,ALU$5),ALJ10&lt;SMALL(기준일시_입력!$N$21:$N$39,ALU$5)),SMALL(기준일시_입력!$N$21:$N$39,ALU$5)-ALJ10,0)),0)</f>
        <v>0</v>
      </c>
      <c r="ALV10" s="125"/>
      <c r="ALW10" s="180" t="str">
        <f t="shared" si="319"/>
        <v>5일</v>
      </c>
      <c r="ALX10" s="180"/>
      <c r="ALY10" s="124" t="str">
        <f t="shared" si="320"/>
        <v>금</v>
      </c>
      <c r="ALZ10" s="133" t="str">
        <f t="shared" si="321"/>
        <v/>
      </c>
      <c r="AMA10" s="184"/>
      <c r="AMB10" s="184"/>
      <c r="AMC10" s="184"/>
      <c r="AMD10" s="184"/>
      <c r="AME10" s="184"/>
      <c r="AMF10" s="184"/>
      <c r="AMG10" s="176"/>
      <c r="AMH10" s="177"/>
      <c r="AMI10" s="129" t="str">
        <f>IF($B10="","",IF(AND(ALY$3&lt;&gt;"",$B10-기준일시_입력!$AO$7&lt;=0,AMA10="",AMD10="",AMG10=""),"X",IF(AMG10="연차","☆",IF(AMG10="월차","★",IF(AMG10="병가","♨",IF(AMG10="출장","◎",IF(AMG10="교육","■",IF(AND(AMG10="",AMA10&lt;=기준일시_입력!$J$15,AMD10&gt;=기준일시_입력!$N$15),"○",IF(AND(AMG10="",AMA10&lt;&gt;"",AMA10&gt;기준일시_입력!$J$15),"▼",IF(AND(AMG10="",AMD10&lt;&gt;"",AMD10&lt;기준일시_입력!$N$15),"△",""))))))))))</f>
        <v/>
      </c>
      <c r="AMJ10" s="128">
        <f>IFERROR(IF(OR(AMA10="",AMD10=""),0,IF(AND(AML10&lt;기준일시_입력!$J$17,AMM10&gt;기준일시_입력!$N$17),기준일시_입력!$N$17-기준일시_입력!$J$17,IF(AND(AML10&gt;=기준일시_입력!$J$17,AMM10&gt;기준일시_입력!$N$17),기준일시_입력!$N$17-AML10,IF(AMM10&lt;기준일시_입력!$J$17,0,IF(AND(AML10&lt;기준일시_입력!$J$17,AMM10&lt;=기준일시_입력!$N$17),AMM10-기준일시_입력!$J$17,IF(AND(AML10&gt;=기준일시_입력!$J$17,AMM10&lt;=기준일시_입력!$N$17),AMM10-AML10,0)))))),0)</f>
        <v>0</v>
      </c>
      <c r="AMK10" s="128">
        <f t="shared" si="322"/>
        <v>0</v>
      </c>
      <c r="AML10" s="128">
        <f>IF(OR(AMA10="",AMD10=""),0,IF(AMA10&lt;기준일시_입력!$J$15,기준일시_입력!$J$15,AMA10))</f>
        <v>0</v>
      </c>
      <c r="AMM10" s="128">
        <f t="shared" si="323"/>
        <v>0</v>
      </c>
      <c r="AMN10" s="128">
        <f>IFERROR(IF(AND(AML10&lt;SMALL(기준일시_입력!$J$21:$J$39,AMN$5),AMM10&gt;SMALL(기준일시_입력!$N$21:$N$39,AMN$5)),INDEX(기준일시_입력!$AJ$21:$AJ$39,AMN$5*2-1),IF(AND(AML10&gt;=SMALL(기준일시_입력!$J$21:$J$39,AMN$5),AML10&lt;SMALL(기준일시_입력!$N$21:$N$39,AMN$5)),SMALL(기준일시_입력!$N$21:$N$39,AMN$5)-AML10,0)),0)</f>
        <v>0</v>
      </c>
      <c r="AMO10" s="128">
        <f>IFERROR(IF(AND(AML10&lt;SMALL(기준일시_입력!$J$21:$J$39,AMO$5),AMM10&gt;SMALL(기준일시_입력!$N$21:$N$39,AMO$5)),INDEX(기준일시_입력!$AJ$21:$AJ$39,AMO$5*2-1),IF(AND(AML10&gt;=SMALL(기준일시_입력!$J$21:$J$39,AMO$5),AML10&lt;SMALL(기준일시_입력!$N$21:$N$39,AMO$5)),SMALL(기준일시_입력!$N$21:$N$39,AMO$5)-AML10,0)),0)</f>
        <v>0</v>
      </c>
      <c r="AMP10" s="128">
        <f>IFERROR(IF(AND(AML10&lt;SMALL(기준일시_입력!$J$21:$J$39,AMP$5),AMM10&gt;SMALL(기준일시_입력!$N$21:$N$39,AMP$5)),INDEX(기준일시_입력!$AJ$21:$AJ$39,AMP$5*2-1),IF(AND(AML10&gt;=SMALL(기준일시_입력!$J$21:$J$39,AMP$5),AML10&lt;SMALL(기준일시_입력!$N$21:$N$39,AMP$5)),SMALL(기준일시_입력!$N$21:$N$39,AMP$5)-AML10,0)),0)</f>
        <v>0</v>
      </c>
      <c r="AMQ10" s="128">
        <f>IFERROR(IF(AND(AML10&lt;SMALL(기준일시_입력!$J$21:$J$39,AMQ$5),AMM10&gt;SMALL(기준일시_입력!$N$21:$N$39,AMQ$5)),INDEX(기준일시_입력!$AJ$21:$AJ$39,AMQ$5*2-1),IF(AND(AML10&gt;=SMALL(기준일시_입력!$J$21:$J$39,AMQ$5),AML10&lt;SMALL(기준일시_입력!$N$21:$N$39,AMQ$5)),SMALL(기준일시_입력!$N$21:$N$39,AMQ$5)-AML10,0)),0)</f>
        <v>0</v>
      </c>
      <c r="AMR10" s="128">
        <f>IFERROR(IF(AND(AML10&lt;SMALL(기준일시_입력!$J$21:$J$39,AMR$5),AMM10&gt;SMALL(기준일시_입력!$N$21:$N$39,AMR$5)),INDEX(기준일시_입력!$AJ$21:$AJ$39,AMR$5*2-1),IF(AND(AML10&gt;=SMALL(기준일시_입력!$J$21:$J$39,AMR$5),AML10&lt;SMALL(기준일시_입력!$N$21:$N$39,AMR$5)),SMALL(기준일시_입력!$N$21:$N$39,AMR$5)-AML10,0)),0)</f>
        <v>0</v>
      </c>
      <c r="AMS10" s="128">
        <f>IFERROR(IF(AND(AML10&lt;SMALL(기준일시_입력!$J$21:$J$39,AMS$5),AMM10&gt;SMALL(기준일시_입력!$N$21:$N$39,AMS$5)),INDEX(기준일시_입력!$AJ$21:$AJ$39,AMS$5*2-1),IF(AND(AML10&gt;=SMALL(기준일시_입력!$J$21:$J$39,AMS$5),AML10&lt;SMALL(기준일시_입력!$N$21:$N$39,AMS$5)),SMALL(기준일시_입력!$N$21:$N$39,AMS$5)-AML10,0)),0)</f>
        <v>0</v>
      </c>
      <c r="AMT10" s="128">
        <f>IFERROR(IF(AND(AML10&lt;SMALL(기준일시_입력!$J$21:$J$39,AMT$5),AMM10&gt;SMALL(기준일시_입력!$N$21:$N$39,AMT$5)),INDEX(기준일시_입력!$AJ$21:$AJ$39,AMT$5*2-1),IF(AND(AML10&gt;=SMALL(기준일시_입력!$J$21:$J$39,AMT$5),AML10&lt;SMALL(기준일시_입력!$N$21:$N$39,AMT$5)),SMALL(기준일시_입력!$N$21:$N$39,AMT$5)-AML10,0)),0)</f>
        <v>0</v>
      </c>
      <c r="AMU10" s="128">
        <f>IFERROR(IF(AND(AML10&lt;SMALL(기준일시_입력!$J$21:$J$39,AMU$5),AMM10&gt;SMALL(기준일시_입력!$N$21:$N$39,AMU$5)),INDEX(기준일시_입력!$AJ$21:$AJ$39,AMU$5*2-1),IF(AND(AML10&gt;=SMALL(기준일시_입력!$J$21:$J$39,AMU$5),AML10&lt;SMALL(기준일시_입력!$N$21:$N$39,AMU$5)),SMALL(기준일시_입력!$N$21:$N$39,AMU$5)-AML10,0)),0)</f>
        <v>0</v>
      </c>
      <c r="AMV10" s="128">
        <f>IFERROR(IF(AND(AML10&lt;SMALL(기준일시_입력!$J$21:$J$39,AMV$5),AMM10&gt;SMALL(기준일시_입력!$N$21:$N$39,AMV$5)),INDEX(기준일시_입력!$AJ$21:$AJ$39,AMV$5*2-1),IF(AND(AML10&gt;=SMALL(기준일시_입력!$J$21:$J$39,AMV$5),AML10&lt;SMALL(기준일시_입력!$N$21:$N$39,AMV$5)),SMALL(기준일시_입력!$N$21:$N$39,AMV$5)-AML10,0)),0)</f>
        <v>0</v>
      </c>
      <c r="AMW10" s="128">
        <f>IFERROR(IF(AND(AML10&lt;SMALL(기준일시_입력!$J$21:$J$39,AMW$5),AMM10&gt;SMALL(기준일시_입력!$N$21:$N$39,AMW$5)),INDEX(기준일시_입력!$AJ$21:$AJ$39,AMW$5*2-1),IF(AND(AML10&gt;=SMALL(기준일시_입력!$J$21:$J$39,AMW$5),AML10&lt;SMALL(기준일시_입력!$N$21:$N$39,AMW$5)),SMALL(기준일시_입력!$N$21:$N$39,AMW$5)-AML10,0)),0)</f>
        <v>0</v>
      </c>
      <c r="AMX10" s="125"/>
      <c r="AMY10" s="180" t="str">
        <f t="shared" si="324"/>
        <v>5일</v>
      </c>
      <c r="AMZ10" s="180"/>
      <c r="ANA10" s="124" t="str">
        <f t="shared" si="325"/>
        <v>금</v>
      </c>
      <c r="ANB10" s="133" t="str">
        <f t="shared" si="321"/>
        <v/>
      </c>
      <c r="ANC10" s="184"/>
      <c r="AND10" s="184"/>
      <c r="ANE10" s="184"/>
      <c r="ANF10" s="184"/>
      <c r="ANG10" s="184"/>
      <c r="ANH10" s="184"/>
      <c r="ANI10" s="176"/>
      <c r="ANJ10" s="177"/>
      <c r="ANK10" s="129" t="str">
        <f>IF($B10="","",IF(AND(ANA$3&lt;&gt;"",$B10-기준일시_입력!$AO$7&lt;=0,ANC10="",ANF10="",ANI10=""),"X",IF(ANI10="연차","☆",IF(ANI10="월차","★",IF(ANI10="병가","♨",IF(ANI10="출장","◎",IF(ANI10="교육","■",IF(AND(ANI10="",ANC10&lt;=기준일시_입력!$J$15,ANF10&gt;=기준일시_입력!$N$15),"○",IF(AND(ANI10="",ANC10&lt;&gt;"",ANC10&gt;기준일시_입력!$J$15),"▼",IF(AND(ANI10="",ANF10&lt;&gt;"",ANF10&lt;기준일시_입력!$N$15),"△",""))))))))))</f>
        <v/>
      </c>
      <c r="ANL10" s="128">
        <f>IFERROR(IF(OR(ANC10="",ANF10=""),0,IF(AND(ANN10&lt;기준일시_입력!$J$17,ANO10&gt;기준일시_입력!$N$17),기준일시_입력!$N$17-기준일시_입력!$J$17,IF(AND(ANN10&gt;=기준일시_입력!$J$17,ANO10&gt;기준일시_입력!$N$17),기준일시_입력!$N$17-ANN10,IF(ANO10&lt;기준일시_입력!$J$17,0,IF(AND(ANN10&lt;기준일시_입력!$J$17,ANO10&lt;=기준일시_입력!$N$17),ANO10-기준일시_입력!$J$17,IF(AND(ANN10&gt;=기준일시_입력!$J$17,ANO10&lt;=기준일시_입력!$N$17),ANO10-ANN10,0)))))),0)</f>
        <v>0</v>
      </c>
      <c r="ANM10" s="128">
        <f t="shared" si="327"/>
        <v>0</v>
      </c>
      <c r="ANN10" s="128">
        <f>IF(OR(ANC10="",ANF10=""),0,IF(ANC10&lt;기준일시_입력!$J$15,기준일시_입력!$J$15,ANC10))</f>
        <v>0</v>
      </c>
      <c r="ANO10" s="128">
        <f t="shared" si="328"/>
        <v>0</v>
      </c>
      <c r="ANP10" s="128">
        <f>IFERROR(IF(AND(ANN10&lt;SMALL(기준일시_입력!$J$21:$J$39,ANP$5),ANO10&gt;SMALL(기준일시_입력!$N$21:$N$39,ANP$5)),INDEX(기준일시_입력!$AJ$21:$AJ$39,ANP$5*2-1),IF(AND(ANN10&gt;=SMALL(기준일시_입력!$J$21:$J$39,ANP$5),ANN10&lt;SMALL(기준일시_입력!$N$21:$N$39,ANP$5)),SMALL(기준일시_입력!$N$21:$N$39,ANP$5)-ANN10,0)),0)</f>
        <v>0</v>
      </c>
      <c r="ANQ10" s="128">
        <f>IFERROR(IF(AND(ANN10&lt;SMALL(기준일시_입력!$J$21:$J$39,ANQ$5),ANO10&gt;SMALL(기준일시_입력!$N$21:$N$39,ANQ$5)),INDEX(기준일시_입력!$AJ$21:$AJ$39,ANQ$5*2-1),IF(AND(ANN10&gt;=SMALL(기준일시_입력!$J$21:$J$39,ANQ$5),ANN10&lt;SMALL(기준일시_입력!$N$21:$N$39,ANQ$5)),SMALL(기준일시_입력!$N$21:$N$39,ANQ$5)-ANN10,0)),0)</f>
        <v>0</v>
      </c>
      <c r="ANR10" s="128">
        <f>IFERROR(IF(AND(ANN10&lt;SMALL(기준일시_입력!$J$21:$J$39,ANR$5),ANO10&gt;SMALL(기준일시_입력!$N$21:$N$39,ANR$5)),INDEX(기준일시_입력!$AJ$21:$AJ$39,ANR$5*2-1),IF(AND(ANN10&gt;=SMALL(기준일시_입력!$J$21:$J$39,ANR$5),ANN10&lt;SMALL(기준일시_입력!$N$21:$N$39,ANR$5)),SMALL(기준일시_입력!$N$21:$N$39,ANR$5)-ANN10,0)),0)</f>
        <v>0</v>
      </c>
      <c r="ANS10" s="128">
        <f>IFERROR(IF(AND(ANN10&lt;SMALL(기준일시_입력!$J$21:$J$39,ANS$5),ANO10&gt;SMALL(기준일시_입력!$N$21:$N$39,ANS$5)),INDEX(기준일시_입력!$AJ$21:$AJ$39,ANS$5*2-1),IF(AND(ANN10&gt;=SMALL(기준일시_입력!$J$21:$J$39,ANS$5),ANN10&lt;SMALL(기준일시_입력!$N$21:$N$39,ANS$5)),SMALL(기준일시_입력!$N$21:$N$39,ANS$5)-ANN10,0)),0)</f>
        <v>0</v>
      </c>
      <c r="ANT10" s="128">
        <f>IFERROR(IF(AND(ANN10&lt;SMALL(기준일시_입력!$J$21:$J$39,ANT$5),ANO10&gt;SMALL(기준일시_입력!$N$21:$N$39,ANT$5)),INDEX(기준일시_입력!$AJ$21:$AJ$39,ANT$5*2-1),IF(AND(ANN10&gt;=SMALL(기준일시_입력!$J$21:$J$39,ANT$5),ANN10&lt;SMALL(기준일시_입력!$N$21:$N$39,ANT$5)),SMALL(기준일시_입력!$N$21:$N$39,ANT$5)-ANN10,0)),0)</f>
        <v>0</v>
      </c>
      <c r="ANU10" s="128">
        <f>IFERROR(IF(AND(ANN10&lt;SMALL(기준일시_입력!$J$21:$J$39,ANU$5),ANO10&gt;SMALL(기준일시_입력!$N$21:$N$39,ANU$5)),INDEX(기준일시_입력!$AJ$21:$AJ$39,ANU$5*2-1),IF(AND(ANN10&gt;=SMALL(기준일시_입력!$J$21:$J$39,ANU$5),ANN10&lt;SMALL(기준일시_입력!$N$21:$N$39,ANU$5)),SMALL(기준일시_입력!$N$21:$N$39,ANU$5)-ANN10,0)),0)</f>
        <v>0</v>
      </c>
      <c r="ANV10" s="128">
        <f>IFERROR(IF(AND(ANN10&lt;SMALL(기준일시_입력!$J$21:$J$39,ANV$5),ANO10&gt;SMALL(기준일시_입력!$N$21:$N$39,ANV$5)),INDEX(기준일시_입력!$AJ$21:$AJ$39,ANV$5*2-1),IF(AND(ANN10&gt;=SMALL(기준일시_입력!$J$21:$J$39,ANV$5),ANN10&lt;SMALL(기준일시_입력!$N$21:$N$39,ANV$5)),SMALL(기준일시_입력!$N$21:$N$39,ANV$5)-ANN10,0)),0)</f>
        <v>0</v>
      </c>
      <c r="ANW10" s="128">
        <f>IFERROR(IF(AND(ANN10&lt;SMALL(기준일시_입력!$J$21:$J$39,ANW$5),ANO10&gt;SMALL(기준일시_입력!$N$21:$N$39,ANW$5)),INDEX(기준일시_입력!$AJ$21:$AJ$39,ANW$5*2-1),IF(AND(ANN10&gt;=SMALL(기준일시_입력!$J$21:$J$39,ANW$5),ANN10&lt;SMALL(기준일시_입력!$N$21:$N$39,ANW$5)),SMALL(기준일시_입력!$N$21:$N$39,ANW$5)-ANN10,0)),0)</f>
        <v>0</v>
      </c>
      <c r="ANX10" s="128">
        <f>IFERROR(IF(AND(ANN10&lt;SMALL(기준일시_입력!$J$21:$J$39,ANX$5),ANO10&gt;SMALL(기준일시_입력!$N$21:$N$39,ANX$5)),INDEX(기준일시_입력!$AJ$21:$AJ$39,ANX$5*2-1),IF(AND(ANN10&gt;=SMALL(기준일시_입력!$J$21:$J$39,ANX$5),ANN10&lt;SMALL(기준일시_입력!$N$21:$N$39,ANX$5)),SMALL(기준일시_입력!$N$21:$N$39,ANX$5)-ANN10,0)),0)</f>
        <v>0</v>
      </c>
      <c r="ANY10" s="128">
        <f>IFERROR(IF(AND(ANN10&lt;SMALL(기준일시_입력!$J$21:$J$39,ANY$5),ANO10&gt;SMALL(기준일시_입력!$N$21:$N$39,ANY$5)),INDEX(기준일시_입력!$AJ$21:$AJ$39,ANY$5*2-1),IF(AND(ANN10&gt;=SMALL(기준일시_입력!$J$21:$J$39,ANY$5),ANN10&lt;SMALL(기준일시_입력!$N$21:$N$39,ANY$5)),SMALL(기준일시_입력!$N$21:$N$39,ANY$5)-ANN10,0)),0)</f>
        <v>0</v>
      </c>
      <c r="ANZ10" s="125"/>
      <c r="AOA10" s="180" t="str">
        <f t="shared" si="329"/>
        <v>5일</v>
      </c>
      <c r="AOB10" s="180"/>
      <c r="AOC10" s="124" t="str">
        <f t="shared" si="330"/>
        <v>금</v>
      </c>
      <c r="AOD10" s="133" t="str">
        <f t="shared" si="321"/>
        <v/>
      </c>
      <c r="AOE10" s="184"/>
      <c r="AOF10" s="184"/>
      <c r="AOG10" s="184"/>
      <c r="AOH10" s="184"/>
      <c r="AOI10" s="184"/>
      <c r="AOJ10" s="184"/>
      <c r="AOK10" s="176"/>
      <c r="AOL10" s="177"/>
      <c r="AOM10" s="129" t="str">
        <f>IF($B10="","",IF(AND(AOC$3&lt;&gt;"",$B10-기준일시_입력!$AO$7&lt;=0,AOE10="",AOH10="",AOK10=""),"X",IF(AOK10="연차","☆",IF(AOK10="월차","★",IF(AOK10="병가","♨",IF(AOK10="출장","◎",IF(AOK10="교육","■",IF(AND(AOK10="",AOE10&lt;=기준일시_입력!$J$15,AOH10&gt;=기준일시_입력!$N$15),"○",IF(AND(AOK10="",AOE10&lt;&gt;"",AOE10&gt;기준일시_입력!$J$15),"▼",IF(AND(AOK10="",AOH10&lt;&gt;"",AOH10&lt;기준일시_입력!$N$15),"△",""))))))))))</f>
        <v/>
      </c>
      <c r="AON10" s="128">
        <f>IFERROR(IF(OR(AOE10="",AOH10=""),0,IF(AND(AOP10&lt;기준일시_입력!$J$17,AOQ10&gt;기준일시_입력!$N$17),기준일시_입력!$N$17-기준일시_입력!$J$17,IF(AND(AOP10&gt;=기준일시_입력!$J$17,AOQ10&gt;기준일시_입력!$N$17),기준일시_입력!$N$17-AOP10,IF(AOQ10&lt;기준일시_입력!$J$17,0,IF(AND(AOP10&lt;기준일시_입력!$J$17,AOQ10&lt;=기준일시_입력!$N$17),AOQ10-기준일시_입력!$J$17,IF(AND(AOP10&gt;=기준일시_입력!$J$17,AOQ10&lt;=기준일시_입력!$N$17),AOQ10-AOP10,0)))))),0)</f>
        <v>0</v>
      </c>
      <c r="AOO10" s="128">
        <f t="shared" si="332"/>
        <v>0</v>
      </c>
      <c r="AOP10" s="128">
        <f>IF(OR(AOE10="",AOH10=""),0,IF(AOE10&lt;기준일시_입력!$J$15,기준일시_입력!$J$15,AOE10))</f>
        <v>0</v>
      </c>
      <c r="AOQ10" s="128">
        <f t="shared" si="333"/>
        <v>0</v>
      </c>
      <c r="AOR10" s="128">
        <f>IFERROR(IF(AND(AOP10&lt;SMALL(기준일시_입력!$J$21:$J$39,AOR$5),AOQ10&gt;SMALL(기준일시_입력!$N$21:$N$39,AOR$5)),INDEX(기준일시_입력!$AJ$21:$AJ$39,AOR$5*2-1),IF(AND(AOP10&gt;=SMALL(기준일시_입력!$J$21:$J$39,AOR$5),AOP10&lt;SMALL(기준일시_입력!$N$21:$N$39,AOR$5)),SMALL(기준일시_입력!$N$21:$N$39,AOR$5)-AOP10,0)),0)</f>
        <v>0</v>
      </c>
      <c r="AOS10" s="128">
        <f>IFERROR(IF(AND(AOP10&lt;SMALL(기준일시_입력!$J$21:$J$39,AOS$5),AOQ10&gt;SMALL(기준일시_입력!$N$21:$N$39,AOS$5)),INDEX(기준일시_입력!$AJ$21:$AJ$39,AOS$5*2-1),IF(AND(AOP10&gt;=SMALL(기준일시_입력!$J$21:$J$39,AOS$5),AOP10&lt;SMALL(기준일시_입력!$N$21:$N$39,AOS$5)),SMALL(기준일시_입력!$N$21:$N$39,AOS$5)-AOP10,0)),0)</f>
        <v>0</v>
      </c>
      <c r="AOT10" s="128">
        <f>IFERROR(IF(AND(AOP10&lt;SMALL(기준일시_입력!$J$21:$J$39,AOT$5),AOQ10&gt;SMALL(기준일시_입력!$N$21:$N$39,AOT$5)),INDEX(기준일시_입력!$AJ$21:$AJ$39,AOT$5*2-1),IF(AND(AOP10&gt;=SMALL(기준일시_입력!$J$21:$J$39,AOT$5),AOP10&lt;SMALL(기준일시_입력!$N$21:$N$39,AOT$5)),SMALL(기준일시_입력!$N$21:$N$39,AOT$5)-AOP10,0)),0)</f>
        <v>0</v>
      </c>
      <c r="AOU10" s="128">
        <f>IFERROR(IF(AND(AOP10&lt;SMALL(기준일시_입력!$J$21:$J$39,AOU$5),AOQ10&gt;SMALL(기준일시_입력!$N$21:$N$39,AOU$5)),INDEX(기준일시_입력!$AJ$21:$AJ$39,AOU$5*2-1),IF(AND(AOP10&gt;=SMALL(기준일시_입력!$J$21:$J$39,AOU$5),AOP10&lt;SMALL(기준일시_입력!$N$21:$N$39,AOU$5)),SMALL(기준일시_입력!$N$21:$N$39,AOU$5)-AOP10,0)),0)</f>
        <v>0</v>
      </c>
      <c r="AOV10" s="128">
        <f>IFERROR(IF(AND(AOP10&lt;SMALL(기준일시_입력!$J$21:$J$39,AOV$5),AOQ10&gt;SMALL(기준일시_입력!$N$21:$N$39,AOV$5)),INDEX(기준일시_입력!$AJ$21:$AJ$39,AOV$5*2-1),IF(AND(AOP10&gt;=SMALL(기준일시_입력!$J$21:$J$39,AOV$5),AOP10&lt;SMALL(기준일시_입력!$N$21:$N$39,AOV$5)),SMALL(기준일시_입력!$N$21:$N$39,AOV$5)-AOP10,0)),0)</f>
        <v>0</v>
      </c>
      <c r="AOW10" s="128">
        <f>IFERROR(IF(AND(AOP10&lt;SMALL(기준일시_입력!$J$21:$J$39,AOW$5),AOQ10&gt;SMALL(기준일시_입력!$N$21:$N$39,AOW$5)),INDEX(기준일시_입력!$AJ$21:$AJ$39,AOW$5*2-1),IF(AND(AOP10&gt;=SMALL(기준일시_입력!$J$21:$J$39,AOW$5),AOP10&lt;SMALL(기준일시_입력!$N$21:$N$39,AOW$5)),SMALL(기준일시_입력!$N$21:$N$39,AOW$5)-AOP10,0)),0)</f>
        <v>0</v>
      </c>
      <c r="AOX10" s="128">
        <f>IFERROR(IF(AND(AOP10&lt;SMALL(기준일시_입력!$J$21:$J$39,AOX$5),AOQ10&gt;SMALL(기준일시_입력!$N$21:$N$39,AOX$5)),INDEX(기준일시_입력!$AJ$21:$AJ$39,AOX$5*2-1),IF(AND(AOP10&gt;=SMALL(기준일시_입력!$J$21:$J$39,AOX$5),AOP10&lt;SMALL(기준일시_입력!$N$21:$N$39,AOX$5)),SMALL(기준일시_입력!$N$21:$N$39,AOX$5)-AOP10,0)),0)</f>
        <v>0</v>
      </c>
      <c r="AOY10" s="128">
        <f>IFERROR(IF(AND(AOP10&lt;SMALL(기준일시_입력!$J$21:$J$39,AOY$5),AOQ10&gt;SMALL(기준일시_입력!$N$21:$N$39,AOY$5)),INDEX(기준일시_입력!$AJ$21:$AJ$39,AOY$5*2-1),IF(AND(AOP10&gt;=SMALL(기준일시_입력!$J$21:$J$39,AOY$5),AOP10&lt;SMALL(기준일시_입력!$N$21:$N$39,AOY$5)),SMALL(기준일시_입력!$N$21:$N$39,AOY$5)-AOP10,0)),0)</f>
        <v>0</v>
      </c>
      <c r="AOZ10" s="128">
        <f>IFERROR(IF(AND(AOP10&lt;SMALL(기준일시_입력!$J$21:$J$39,AOZ$5),AOQ10&gt;SMALL(기준일시_입력!$N$21:$N$39,AOZ$5)),INDEX(기준일시_입력!$AJ$21:$AJ$39,AOZ$5*2-1),IF(AND(AOP10&gt;=SMALL(기준일시_입력!$J$21:$J$39,AOZ$5),AOP10&lt;SMALL(기준일시_입력!$N$21:$N$39,AOZ$5)),SMALL(기준일시_입력!$N$21:$N$39,AOZ$5)-AOP10,0)),0)</f>
        <v>0</v>
      </c>
      <c r="APA10" s="128">
        <f>IFERROR(IF(AND(AOP10&lt;SMALL(기준일시_입력!$J$21:$J$39,APA$5),AOQ10&gt;SMALL(기준일시_입력!$N$21:$N$39,APA$5)),INDEX(기준일시_입력!$AJ$21:$AJ$39,APA$5*2-1),IF(AND(AOP10&gt;=SMALL(기준일시_입력!$J$21:$J$39,APA$5),AOP10&lt;SMALL(기준일시_입력!$N$21:$N$39,APA$5)),SMALL(기준일시_입력!$N$21:$N$39,APA$5)-AOP10,0)),0)</f>
        <v>0</v>
      </c>
      <c r="APB10" s="125"/>
      <c r="APC10" s="180" t="str">
        <f t="shared" si="334"/>
        <v>5일</v>
      </c>
      <c r="APD10" s="180"/>
      <c r="APE10" s="124" t="str">
        <f t="shared" si="335"/>
        <v>금</v>
      </c>
      <c r="APF10" s="133" t="str">
        <f t="shared" si="336"/>
        <v/>
      </c>
      <c r="APG10" s="184"/>
      <c r="APH10" s="184"/>
      <c r="API10" s="184"/>
      <c r="APJ10" s="184"/>
      <c r="APK10" s="184"/>
      <c r="APL10" s="184"/>
      <c r="APM10" s="176"/>
      <c r="APN10" s="177"/>
      <c r="APO10" s="129" t="str">
        <f>IF($B10="","",IF(AND(APE$3&lt;&gt;"",$B10-기준일시_입력!$AO$7&lt;=0,APG10="",APJ10="",APM10=""),"X",IF(APM10="연차","☆",IF(APM10="월차","★",IF(APM10="병가","♨",IF(APM10="출장","◎",IF(APM10="교육","■",IF(AND(APM10="",APG10&lt;=기준일시_입력!$J$15,APJ10&gt;=기준일시_입력!$N$15),"○",IF(AND(APM10="",APG10&lt;&gt;"",APG10&gt;기준일시_입력!$J$15),"▼",IF(AND(APM10="",APJ10&lt;&gt;"",APJ10&lt;기준일시_입력!$N$15),"△",""))))))))))</f>
        <v/>
      </c>
      <c r="APP10" s="128">
        <f>IFERROR(IF(OR(APG10="",APJ10=""),0,IF(AND(APR10&lt;기준일시_입력!$J$17,APS10&gt;기준일시_입력!$N$17),기준일시_입력!$N$17-기준일시_입력!$J$17,IF(AND(APR10&gt;=기준일시_입력!$J$17,APS10&gt;기준일시_입력!$N$17),기준일시_입력!$N$17-APR10,IF(APS10&lt;기준일시_입력!$J$17,0,IF(AND(APR10&lt;기준일시_입력!$J$17,APS10&lt;=기준일시_입력!$N$17),APS10-기준일시_입력!$J$17,IF(AND(APR10&gt;=기준일시_입력!$J$17,APS10&lt;=기준일시_입력!$N$17),APS10-APR10,0)))))),0)</f>
        <v>0</v>
      </c>
      <c r="APQ10" s="128">
        <f t="shared" si="337"/>
        <v>0</v>
      </c>
      <c r="APR10" s="128">
        <f>IF(OR(APG10="",APJ10=""),0,IF(APG10&lt;기준일시_입력!$J$15,기준일시_입력!$J$15,APG10))</f>
        <v>0</v>
      </c>
      <c r="APS10" s="128">
        <f t="shared" si="338"/>
        <v>0</v>
      </c>
      <c r="APT10" s="128">
        <f>IFERROR(IF(AND(APR10&lt;SMALL(기준일시_입력!$J$21:$J$39,APT$5),APS10&gt;SMALL(기준일시_입력!$N$21:$N$39,APT$5)),INDEX(기준일시_입력!$AJ$21:$AJ$39,APT$5*2-1),IF(AND(APR10&gt;=SMALL(기준일시_입력!$J$21:$J$39,APT$5),APR10&lt;SMALL(기준일시_입력!$N$21:$N$39,APT$5)),SMALL(기준일시_입력!$N$21:$N$39,APT$5)-APR10,0)),0)</f>
        <v>0</v>
      </c>
      <c r="APU10" s="128">
        <f>IFERROR(IF(AND(APR10&lt;SMALL(기준일시_입력!$J$21:$J$39,APU$5),APS10&gt;SMALL(기준일시_입력!$N$21:$N$39,APU$5)),INDEX(기준일시_입력!$AJ$21:$AJ$39,APU$5*2-1),IF(AND(APR10&gt;=SMALL(기준일시_입력!$J$21:$J$39,APU$5),APR10&lt;SMALL(기준일시_입력!$N$21:$N$39,APU$5)),SMALL(기준일시_입력!$N$21:$N$39,APU$5)-APR10,0)),0)</f>
        <v>0</v>
      </c>
      <c r="APV10" s="128">
        <f>IFERROR(IF(AND(APR10&lt;SMALL(기준일시_입력!$J$21:$J$39,APV$5),APS10&gt;SMALL(기준일시_입력!$N$21:$N$39,APV$5)),INDEX(기준일시_입력!$AJ$21:$AJ$39,APV$5*2-1),IF(AND(APR10&gt;=SMALL(기준일시_입력!$J$21:$J$39,APV$5),APR10&lt;SMALL(기준일시_입력!$N$21:$N$39,APV$5)),SMALL(기준일시_입력!$N$21:$N$39,APV$5)-APR10,0)),0)</f>
        <v>0</v>
      </c>
      <c r="APW10" s="128">
        <f>IFERROR(IF(AND(APR10&lt;SMALL(기준일시_입력!$J$21:$J$39,APW$5),APS10&gt;SMALL(기준일시_입력!$N$21:$N$39,APW$5)),INDEX(기준일시_입력!$AJ$21:$AJ$39,APW$5*2-1),IF(AND(APR10&gt;=SMALL(기준일시_입력!$J$21:$J$39,APW$5),APR10&lt;SMALL(기준일시_입력!$N$21:$N$39,APW$5)),SMALL(기준일시_입력!$N$21:$N$39,APW$5)-APR10,0)),0)</f>
        <v>0</v>
      </c>
      <c r="APX10" s="128">
        <f>IFERROR(IF(AND(APR10&lt;SMALL(기준일시_입력!$J$21:$J$39,APX$5),APS10&gt;SMALL(기준일시_입력!$N$21:$N$39,APX$5)),INDEX(기준일시_입력!$AJ$21:$AJ$39,APX$5*2-1),IF(AND(APR10&gt;=SMALL(기준일시_입력!$J$21:$J$39,APX$5),APR10&lt;SMALL(기준일시_입력!$N$21:$N$39,APX$5)),SMALL(기준일시_입력!$N$21:$N$39,APX$5)-APR10,0)),0)</f>
        <v>0</v>
      </c>
      <c r="APY10" s="128">
        <f>IFERROR(IF(AND(APR10&lt;SMALL(기준일시_입력!$J$21:$J$39,APY$5),APS10&gt;SMALL(기준일시_입력!$N$21:$N$39,APY$5)),INDEX(기준일시_입력!$AJ$21:$AJ$39,APY$5*2-1),IF(AND(APR10&gt;=SMALL(기준일시_입력!$J$21:$J$39,APY$5),APR10&lt;SMALL(기준일시_입력!$N$21:$N$39,APY$5)),SMALL(기준일시_입력!$N$21:$N$39,APY$5)-APR10,0)),0)</f>
        <v>0</v>
      </c>
      <c r="APZ10" s="128">
        <f>IFERROR(IF(AND(APR10&lt;SMALL(기준일시_입력!$J$21:$J$39,APZ$5),APS10&gt;SMALL(기준일시_입력!$N$21:$N$39,APZ$5)),INDEX(기준일시_입력!$AJ$21:$AJ$39,APZ$5*2-1),IF(AND(APR10&gt;=SMALL(기준일시_입력!$J$21:$J$39,APZ$5),APR10&lt;SMALL(기준일시_입력!$N$21:$N$39,APZ$5)),SMALL(기준일시_입력!$N$21:$N$39,APZ$5)-APR10,0)),0)</f>
        <v>0</v>
      </c>
      <c r="AQA10" s="128">
        <f>IFERROR(IF(AND(APR10&lt;SMALL(기준일시_입력!$J$21:$J$39,AQA$5),APS10&gt;SMALL(기준일시_입력!$N$21:$N$39,AQA$5)),INDEX(기준일시_입력!$AJ$21:$AJ$39,AQA$5*2-1),IF(AND(APR10&gt;=SMALL(기준일시_입력!$J$21:$J$39,AQA$5),APR10&lt;SMALL(기준일시_입력!$N$21:$N$39,AQA$5)),SMALL(기준일시_입력!$N$21:$N$39,AQA$5)-APR10,0)),0)</f>
        <v>0</v>
      </c>
      <c r="AQB10" s="128">
        <f>IFERROR(IF(AND(APR10&lt;SMALL(기준일시_입력!$J$21:$J$39,AQB$5),APS10&gt;SMALL(기준일시_입력!$N$21:$N$39,AQB$5)),INDEX(기준일시_입력!$AJ$21:$AJ$39,AQB$5*2-1),IF(AND(APR10&gt;=SMALL(기준일시_입력!$J$21:$J$39,AQB$5),APR10&lt;SMALL(기준일시_입력!$N$21:$N$39,AQB$5)),SMALL(기준일시_입력!$N$21:$N$39,AQB$5)-APR10,0)),0)</f>
        <v>0</v>
      </c>
      <c r="AQC10" s="128">
        <f>IFERROR(IF(AND(APR10&lt;SMALL(기준일시_입력!$J$21:$J$39,AQC$5),APS10&gt;SMALL(기준일시_입력!$N$21:$N$39,AQC$5)),INDEX(기준일시_입력!$AJ$21:$AJ$39,AQC$5*2-1),IF(AND(APR10&gt;=SMALL(기준일시_입력!$J$21:$J$39,AQC$5),APR10&lt;SMALL(기준일시_입력!$N$21:$N$39,AQC$5)),SMALL(기준일시_입력!$N$21:$N$39,AQC$5)-APR10,0)),0)</f>
        <v>0</v>
      </c>
      <c r="AQD10" s="125"/>
      <c r="AQE10" s="180" t="str">
        <f t="shared" si="339"/>
        <v>5일</v>
      </c>
      <c r="AQF10" s="180"/>
      <c r="AQG10" s="124" t="str">
        <f t="shared" si="340"/>
        <v>금</v>
      </c>
      <c r="AQH10" s="133" t="str">
        <f t="shared" si="336"/>
        <v/>
      </c>
      <c r="AQI10" s="184"/>
      <c r="AQJ10" s="184"/>
      <c r="AQK10" s="184"/>
      <c r="AQL10" s="184"/>
      <c r="AQM10" s="184"/>
      <c r="AQN10" s="184"/>
      <c r="AQO10" s="176"/>
      <c r="AQP10" s="177"/>
      <c r="AQQ10" s="129" t="str">
        <f>IF($B10="","",IF(AND(AQG$3&lt;&gt;"",$B10-기준일시_입력!$AO$7&lt;=0,AQI10="",AQL10="",AQO10=""),"X",IF(AQO10="연차","☆",IF(AQO10="월차","★",IF(AQO10="병가","♨",IF(AQO10="출장","◎",IF(AQO10="교육","■",IF(AND(AQO10="",AQI10&lt;=기준일시_입력!$J$15,AQL10&gt;=기준일시_입력!$N$15),"○",IF(AND(AQO10="",AQI10&lt;&gt;"",AQI10&gt;기준일시_입력!$J$15),"▼",IF(AND(AQO10="",AQL10&lt;&gt;"",AQL10&lt;기준일시_입력!$N$15),"△",""))))))))))</f>
        <v/>
      </c>
      <c r="AQR10" s="128">
        <f>IFERROR(IF(OR(AQI10="",AQL10=""),0,IF(AND(AQT10&lt;기준일시_입력!$J$17,AQU10&gt;기준일시_입력!$N$17),기준일시_입력!$N$17-기준일시_입력!$J$17,IF(AND(AQT10&gt;=기준일시_입력!$J$17,AQU10&gt;기준일시_입력!$N$17),기준일시_입력!$N$17-AQT10,IF(AQU10&lt;기준일시_입력!$J$17,0,IF(AND(AQT10&lt;기준일시_입력!$J$17,AQU10&lt;=기준일시_입력!$N$17),AQU10-기준일시_입력!$J$17,IF(AND(AQT10&gt;=기준일시_입력!$J$17,AQU10&lt;=기준일시_입력!$N$17),AQU10-AQT10,0)))))),0)</f>
        <v>0</v>
      </c>
      <c r="AQS10" s="128">
        <f t="shared" si="342"/>
        <v>0</v>
      </c>
      <c r="AQT10" s="128">
        <f>IF(OR(AQI10="",AQL10=""),0,IF(AQI10&lt;기준일시_입력!$J$15,기준일시_입력!$J$15,AQI10))</f>
        <v>0</v>
      </c>
      <c r="AQU10" s="128">
        <f t="shared" si="343"/>
        <v>0</v>
      </c>
      <c r="AQV10" s="128">
        <f>IFERROR(IF(AND(AQT10&lt;SMALL(기준일시_입력!$J$21:$J$39,AQV$5),AQU10&gt;SMALL(기준일시_입력!$N$21:$N$39,AQV$5)),INDEX(기준일시_입력!$AJ$21:$AJ$39,AQV$5*2-1),IF(AND(AQT10&gt;=SMALL(기준일시_입력!$J$21:$J$39,AQV$5),AQT10&lt;SMALL(기준일시_입력!$N$21:$N$39,AQV$5)),SMALL(기준일시_입력!$N$21:$N$39,AQV$5)-AQT10,0)),0)</f>
        <v>0</v>
      </c>
      <c r="AQW10" s="128">
        <f>IFERROR(IF(AND(AQT10&lt;SMALL(기준일시_입력!$J$21:$J$39,AQW$5),AQU10&gt;SMALL(기준일시_입력!$N$21:$N$39,AQW$5)),INDEX(기준일시_입력!$AJ$21:$AJ$39,AQW$5*2-1),IF(AND(AQT10&gt;=SMALL(기준일시_입력!$J$21:$J$39,AQW$5),AQT10&lt;SMALL(기준일시_입력!$N$21:$N$39,AQW$5)),SMALL(기준일시_입력!$N$21:$N$39,AQW$5)-AQT10,0)),0)</f>
        <v>0</v>
      </c>
      <c r="AQX10" s="128">
        <f>IFERROR(IF(AND(AQT10&lt;SMALL(기준일시_입력!$J$21:$J$39,AQX$5),AQU10&gt;SMALL(기준일시_입력!$N$21:$N$39,AQX$5)),INDEX(기준일시_입력!$AJ$21:$AJ$39,AQX$5*2-1),IF(AND(AQT10&gt;=SMALL(기준일시_입력!$J$21:$J$39,AQX$5),AQT10&lt;SMALL(기준일시_입력!$N$21:$N$39,AQX$5)),SMALL(기준일시_입력!$N$21:$N$39,AQX$5)-AQT10,0)),0)</f>
        <v>0</v>
      </c>
      <c r="AQY10" s="128">
        <f>IFERROR(IF(AND(AQT10&lt;SMALL(기준일시_입력!$J$21:$J$39,AQY$5),AQU10&gt;SMALL(기준일시_입력!$N$21:$N$39,AQY$5)),INDEX(기준일시_입력!$AJ$21:$AJ$39,AQY$5*2-1),IF(AND(AQT10&gt;=SMALL(기준일시_입력!$J$21:$J$39,AQY$5),AQT10&lt;SMALL(기준일시_입력!$N$21:$N$39,AQY$5)),SMALL(기준일시_입력!$N$21:$N$39,AQY$5)-AQT10,0)),0)</f>
        <v>0</v>
      </c>
      <c r="AQZ10" s="128">
        <f>IFERROR(IF(AND(AQT10&lt;SMALL(기준일시_입력!$J$21:$J$39,AQZ$5),AQU10&gt;SMALL(기준일시_입력!$N$21:$N$39,AQZ$5)),INDEX(기준일시_입력!$AJ$21:$AJ$39,AQZ$5*2-1),IF(AND(AQT10&gt;=SMALL(기준일시_입력!$J$21:$J$39,AQZ$5),AQT10&lt;SMALL(기준일시_입력!$N$21:$N$39,AQZ$5)),SMALL(기준일시_입력!$N$21:$N$39,AQZ$5)-AQT10,0)),0)</f>
        <v>0</v>
      </c>
      <c r="ARA10" s="128">
        <f>IFERROR(IF(AND(AQT10&lt;SMALL(기준일시_입력!$J$21:$J$39,ARA$5),AQU10&gt;SMALL(기준일시_입력!$N$21:$N$39,ARA$5)),INDEX(기준일시_입력!$AJ$21:$AJ$39,ARA$5*2-1),IF(AND(AQT10&gt;=SMALL(기준일시_입력!$J$21:$J$39,ARA$5),AQT10&lt;SMALL(기준일시_입력!$N$21:$N$39,ARA$5)),SMALL(기준일시_입력!$N$21:$N$39,ARA$5)-AQT10,0)),0)</f>
        <v>0</v>
      </c>
      <c r="ARB10" s="128">
        <f>IFERROR(IF(AND(AQT10&lt;SMALL(기준일시_입력!$J$21:$J$39,ARB$5),AQU10&gt;SMALL(기준일시_입력!$N$21:$N$39,ARB$5)),INDEX(기준일시_입력!$AJ$21:$AJ$39,ARB$5*2-1),IF(AND(AQT10&gt;=SMALL(기준일시_입력!$J$21:$J$39,ARB$5),AQT10&lt;SMALL(기준일시_입력!$N$21:$N$39,ARB$5)),SMALL(기준일시_입력!$N$21:$N$39,ARB$5)-AQT10,0)),0)</f>
        <v>0</v>
      </c>
      <c r="ARC10" s="128">
        <f>IFERROR(IF(AND(AQT10&lt;SMALL(기준일시_입력!$J$21:$J$39,ARC$5),AQU10&gt;SMALL(기준일시_입력!$N$21:$N$39,ARC$5)),INDEX(기준일시_입력!$AJ$21:$AJ$39,ARC$5*2-1),IF(AND(AQT10&gt;=SMALL(기준일시_입력!$J$21:$J$39,ARC$5),AQT10&lt;SMALL(기준일시_입력!$N$21:$N$39,ARC$5)),SMALL(기준일시_입력!$N$21:$N$39,ARC$5)-AQT10,0)),0)</f>
        <v>0</v>
      </c>
      <c r="ARD10" s="128">
        <f>IFERROR(IF(AND(AQT10&lt;SMALL(기준일시_입력!$J$21:$J$39,ARD$5),AQU10&gt;SMALL(기준일시_입력!$N$21:$N$39,ARD$5)),INDEX(기준일시_입력!$AJ$21:$AJ$39,ARD$5*2-1),IF(AND(AQT10&gt;=SMALL(기준일시_입력!$J$21:$J$39,ARD$5),AQT10&lt;SMALL(기준일시_입력!$N$21:$N$39,ARD$5)),SMALL(기준일시_입력!$N$21:$N$39,ARD$5)-AQT10,0)),0)</f>
        <v>0</v>
      </c>
      <c r="ARE10" s="128">
        <f>IFERROR(IF(AND(AQT10&lt;SMALL(기준일시_입력!$J$21:$J$39,ARE$5),AQU10&gt;SMALL(기준일시_입력!$N$21:$N$39,ARE$5)),INDEX(기준일시_입력!$AJ$21:$AJ$39,ARE$5*2-1),IF(AND(AQT10&gt;=SMALL(기준일시_입력!$J$21:$J$39,ARE$5),AQT10&lt;SMALL(기준일시_입력!$N$21:$N$39,ARE$5)),SMALL(기준일시_입력!$N$21:$N$39,ARE$5)-AQT10,0)),0)</f>
        <v>0</v>
      </c>
      <c r="ARF10" s="125"/>
      <c r="ARG10" s="180" t="str">
        <f t="shared" si="344"/>
        <v>5일</v>
      </c>
      <c r="ARH10" s="180"/>
      <c r="ARI10" s="124" t="str">
        <f t="shared" si="345"/>
        <v>금</v>
      </c>
      <c r="ARJ10" s="133" t="str">
        <f t="shared" si="336"/>
        <v/>
      </c>
      <c r="ARK10" s="184"/>
      <c r="ARL10" s="184"/>
      <c r="ARM10" s="184"/>
      <c r="ARN10" s="184"/>
      <c r="ARO10" s="184"/>
      <c r="ARP10" s="184"/>
      <c r="ARQ10" s="176"/>
      <c r="ARR10" s="177"/>
      <c r="ARS10" s="129" t="str">
        <f>IF($B10="","",IF(AND(ARI$3&lt;&gt;"",$B10-기준일시_입력!$AO$7&lt;=0,ARK10="",ARN10="",ARQ10=""),"X",IF(ARQ10="연차","☆",IF(ARQ10="월차","★",IF(ARQ10="병가","♨",IF(ARQ10="출장","◎",IF(ARQ10="교육","■",IF(AND(ARQ10="",ARK10&lt;=기준일시_입력!$J$15,ARN10&gt;=기준일시_입력!$N$15),"○",IF(AND(ARQ10="",ARK10&lt;&gt;"",ARK10&gt;기준일시_입력!$J$15),"▼",IF(AND(ARQ10="",ARN10&lt;&gt;"",ARN10&lt;기준일시_입력!$N$15),"△",""))))))))))</f>
        <v/>
      </c>
      <c r="ART10" s="128">
        <f>IFERROR(IF(OR(ARK10="",ARN10=""),0,IF(AND(ARV10&lt;기준일시_입력!$J$17,ARW10&gt;기준일시_입력!$N$17),기준일시_입력!$N$17-기준일시_입력!$J$17,IF(AND(ARV10&gt;=기준일시_입력!$J$17,ARW10&gt;기준일시_입력!$N$17),기준일시_입력!$N$17-ARV10,IF(ARW10&lt;기준일시_입력!$J$17,0,IF(AND(ARV10&lt;기준일시_입력!$J$17,ARW10&lt;=기준일시_입력!$N$17),ARW10-기준일시_입력!$J$17,IF(AND(ARV10&gt;=기준일시_입력!$J$17,ARW10&lt;=기준일시_입력!$N$17),ARW10-ARV10,0)))))),0)</f>
        <v>0</v>
      </c>
      <c r="ARU10" s="128">
        <f t="shared" si="347"/>
        <v>0</v>
      </c>
      <c r="ARV10" s="128">
        <f>IF(OR(ARK10="",ARN10=""),0,IF(ARK10&lt;기준일시_입력!$J$15,기준일시_입력!$J$15,ARK10))</f>
        <v>0</v>
      </c>
      <c r="ARW10" s="128">
        <f t="shared" si="348"/>
        <v>0</v>
      </c>
      <c r="ARX10" s="128">
        <f>IFERROR(IF(AND(ARV10&lt;SMALL(기준일시_입력!$J$21:$J$39,ARX$5),ARW10&gt;SMALL(기준일시_입력!$N$21:$N$39,ARX$5)),INDEX(기준일시_입력!$AJ$21:$AJ$39,ARX$5*2-1),IF(AND(ARV10&gt;=SMALL(기준일시_입력!$J$21:$J$39,ARX$5),ARV10&lt;SMALL(기준일시_입력!$N$21:$N$39,ARX$5)),SMALL(기준일시_입력!$N$21:$N$39,ARX$5)-ARV10,0)),0)</f>
        <v>0</v>
      </c>
      <c r="ARY10" s="128">
        <f>IFERROR(IF(AND(ARV10&lt;SMALL(기준일시_입력!$J$21:$J$39,ARY$5),ARW10&gt;SMALL(기준일시_입력!$N$21:$N$39,ARY$5)),INDEX(기준일시_입력!$AJ$21:$AJ$39,ARY$5*2-1),IF(AND(ARV10&gt;=SMALL(기준일시_입력!$J$21:$J$39,ARY$5),ARV10&lt;SMALL(기준일시_입력!$N$21:$N$39,ARY$5)),SMALL(기준일시_입력!$N$21:$N$39,ARY$5)-ARV10,0)),0)</f>
        <v>0</v>
      </c>
      <c r="ARZ10" s="128">
        <f>IFERROR(IF(AND(ARV10&lt;SMALL(기준일시_입력!$J$21:$J$39,ARZ$5),ARW10&gt;SMALL(기준일시_입력!$N$21:$N$39,ARZ$5)),INDEX(기준일시_입력!$AJ$21:$AJ$39,ARZ$5*2-1),IF(AND(ARV10&gt;=SMALL(기준일시_입력!$J$21:$J$39,ARZ$5),ARV10&lt;SMALL(기준일시_입력!$N$21:$N$39,ARZ$5)),SMALL(기준일시_입력!$N$21:$N$39,ARZ$5)-ARV10,0)),0)</f>
        <v>0</v>
      </c>
      <c r="ASA10" s="128">
        <f>IFERROR(IF(AND(ARV10&lt;SMALL(기준일시_입력!$J$21:$J$39,ASA$5),ARW10&gt;SMALL(기준일시_입력!$N$21:$N$39,ASA$5)),INDEX(기준일시_입력!$AJ$21:$AJ$39,ASA$5*2-1),IF(AND(ARV10&gt;=SMALL(기준일시_입력!$J$21:$J$39,ASA$5),ARV10&lt;SMALL(기준일시_입력!$N$21:$N$39,ASA$5)),SMALL(기준일시_입력!$N$21:$N$39,ASA$5)-ARV10,0)),0)</f>
        <v>0</v>
      </c>
      <c r="ASB10" s="128">
        <f>IFERROR(IF(AND(ARV10&lt;SMALL(기준일시_입력!$J$21:$J$39,ASB$5),ARW10&gt;SMALL(기준일시_입력!$N$21:$N$39,ASB$5)),INDEX(기준일시_입력!$AJ$21:$AJ$39,ASB$5*2-1),IF(AND(ARV10&gt;=SMALL(기준일시_입력!$J$21:$J$39,ASB$5),ARV10&lt;SMALL(기준일시_입력!$N$21:$N$39,ASB$5)),SMALL(기준일시_입력!$N$21:$N$39,ASB$5)-ARV10,0)),0)</f>
        <v>0</v>
      </c>
      <c r="ASC10" s="128">
        <f>IFERROR(IF(AND(ARV10&lt;SMALL(기준일시_입력!$J$21:$J$39,ASC$5),ARW10&gt;SMALL(기준일시_입력!$N$21:$N$39,ASC$5)),INDEX(기준일시_입력!$AJ$21:$AJ$39,ASC$5*2-1),IF(AND(ARV10&gt;=SMALL(기준일시_입력!$J$21:$J$39,ASC$5),ARV10&lt;SMALL(기준일시_입력!$N$21:$N$39,ASC$5)),SMALL(기준일시_입력!$N$21:$N$39,ASC$5)-ARV10,0)),0)</f>
        <v>0</v>
      </c>
      <c r="ASD10" s="128">
        <f>IFERROR(IF(AND(ARV10&lt;SMALL(기준일시_입력!$J$21:$J$39,ASD$5),ARW10&gt;SMALL(기준일시_입력!$N$21:$N$39,ASD$5)),INDEX(기준일시_입력!$AJ$21:$AJ$39,ASD$5*2-1),IF(AND(ARV10&gt;=SMALL(기준일시_입력!$J$21:$J$39,ASD$5),ARV10&lt;SMALL(기준일시_입력!$N$21:$N$39,ASD$5)),SMALL(기준일시_입력!$N$21:$N$39,ASD$5)-ARV10,0)),0)</f>
        <v>0</v>
      </c>
      <c r="ASE10" s="128">
        <f>IFERROR(IF(AND(ARV10&lt;SMALL(기준일시_입력!$J$21:$J$39,ASE$5),ARW10&gt;SMALL(기준일시_입력!$N$21:$N$39,ASE$5)),INDEX(기준일시_입력!$AJ$21:$AJ$39,ASE$5*2-1),IF(AND(ARV10&gt;=SMALL(기준일시_입력!$J$21:$J$39,ASE$5),ARV10&lt;SMALL(기준일시_입력!$N$21:$N$39,ASE$5)),SMALL(기준일시_입력!$N$21:$N$39,ASE$5)-ARV10,0)),0)</f>
        <v>0</v>
      </c>
      <c r="ASF10" s="128">
        <f>IFERROR(IF(AND(ARV10&lt;SMALL(기준일시_입력!$J$21:$J$39,ASF$5),ARW10&gt;SMALL(기준일시_입력!$N$21:$N$39,ASF$5)),INDEX(기준일시_입력!$AJ$21:$AJ$39,ASF$5*2-1),IF(AND(ARV10&gt;=SMALL(기준일시_입력!$J$21:$J$39,ASF$5),ARV10&lt;SMALL(기준일시_입력!$N$21:$N$39,ASF$5)),SMALL(기준일시_입력!$N$21:$N$39,ASF$5)-ARV10,0)),0)</f>
        <v>0</v>
      </c>
      <c r="ASG10" s="128">
        <f>IFERROR(IF(AND(ARV10&lt;SMALL(기준일시_입력!$J$21:$J$39,ASG$5),ARW10&gt;SMALL(기준일시_입력!$N$21:$N$39,ASG$5)),INDEX(기준일시_입력!$AJ$21:$AJ$39,ASG$5*2-1),IF(AND(ARV10&gt;=SMALL(기준일시_입력!$J$21:$J$39,ASG$5),ARV10&lt;SMALL(기준일시_입력!$N$21:$N$39,ASG$5)),SMALL(기준일시_입력!$N$21:$N$39,ASG$5)-ARV10,0)),0)</f>
        <v>0</v>
      </c>
      <c r="ASH10" s="125"/>
      <c r="ASI10" s="180" t="str">
        <f t="shared" si="349"/>
        <v>5일</v>
      </c>
      <c r="ASJ10" s="180"/>
      <c r="ASK10" s="124" t="str">
        <f t="shared" si="350"/>
        <v>금</v>
      </c>
      <c r="ASL10" s="133" t="str">
        <f t="shared" si="351"/>
        <v/>
      </c>
      <c r="ASM10" s="184"/>
      <c r="ASN10" s="184"/>
      <c r="ASO10" s="184"/>
      <c r="ASP10" s="184"/>
      <c r="ASQ10" s="184"/>
      <c r="ASR10" s="184"/>
      <c r="ASS10" s="176"/>
      <c r="AST10" s="177"/>
      <c r="ASU10" s="129" t="str">
        <f>IF($B10="","",IF(AND(ASK$3&lt;&gt;"",$B10-기준일시_입력!$AO$7&lt;=0,ASM10="",ASP10="",ASS10=""),"X",IF(ASS10="연차","☆",IF(ASS10="월차","★",IF(ASS10="병가","♨",IF(ASS10="출장","◎",IF(ASS10="교육","■",IF(AND(ASS10="",ASM10&lt;=기준일시_입력!$J$15,ASP10&gt;=기준일시_입력!$N$15),"○",IF(AND(ASS10="",ASM10&lt;&gt;"",ASM10&gt;기준일시_입력!$J$15),"▼",IF(AND(ASS10="",ASP10&lt;&gt;"",ASP10&lt;기준일시_입력!$N$15),"△",""))))))))))</f>
        <v/>
      </c>
      <c r="ASV10" s="128">
        <f>IFERROR(IF(OR(ASM10="",ASP10=""),0,IF(AND(ASX10&lt;기준일시_입력!$J$17,ASY10&gt;기준일시_입력!$N$17),기준일시_입력!$N$17-기준일시_입력!$J$17,IF(AND(ASX10&gt;=기준일시_입력!$J$17,ASY10&gt;기준일시_입력!$N$17),기준일시_입력!$N$17-ASX10,IF(ASY10&lt;기준일시_입력!$J$17,0,IF(AND(ASX10&lt;기준일시_입력!$J$17,ASY10&lt;=기준일시_입력!$N$17),ASY10-기준일시_입력!$J$17,IF(AND(ASX10&gt;=기준일시_입력!$J$17,ASY10&lt;=기준일시_입력!$N$17),ASY10-ASX10,0)))))),0)</f>
        <v>0</v>
      </c>
      <c r="ASW10" s="128">
        <f t="shared" si="352"/>
        <v>0</v>
      </c>
      <c r="ASX10" s="128">
        <f>IF(OR(ASM10="",ASP10=""),0,IF(ASM10&lt;기준일시_입력!$J$15,기준일시_입력!$J$15,ASM10))</f>
        <v>0</v>
      </c>
      <c r="ASY10" s="128">
        <f t="shared" si="353"/>
        <v>0</v>
      </c>
      <c r="ASZ10" s="128">
        <f>IFERROR(IF(AND(ASX10&lt;SMALL(기준일시_입력!$J$21:$J$39,ASZ$5),ASY10&gt;SMALL(기준일시_입력!$N$21:$N$39,ASZ$5)),INDEX(기준일시_입력!$AJ$21:$AJ$39,ASZ$5*2-1),IF(AND(ASX10&gt;=SMALL(기준일시_입력!$J$21:$J$39,ASZ$5),ASX10&lt;SMALL(기준일시_입력!$N$21:$N$39,ASZ$5)),SMALL(기준일시_입력!$N$21:$N$39,ASZ$5)-ASX10,0)),0)</f>
        <v>0</v>
      </c>
      <c r="ATA10" s="128">
        <f>IFERROR(IF(AND(ASX10&lt;SMALL(기준일시_입력!$J$21:$J$39,ATA$5),ASY10&gt;SMALL(기준일시_입력!$N$21:$N$39,ATA$5)),INDEX(기준일시_입력!$AJ$21:$AJ$39,ATA$5*2-1),IF(AND(ASX10&gt;=SMALL(기준일시_입력!$J$21:$J$39,ATA$5),ASX10&lt;SMALL(기준일시_입력!$N$21:$N$39,ATA$5)),SMALL(기준일시_입력!$N$21:$N$39,ATA$5)-ASX10,0)),0)</f>
        <v>0</v>
      </c>
      <c r="ATB10" s="128">
        <f>IFERROR(IF(AND(ASX10&lt;SMALL(기준일시_입력!$J$21:$J$39,ATB$5),ASY10&gt;SMALL(기준일시_입력!$N$21:$N$39,ATB$5)),INDEX(기준일시_입력!$AJ$21:$AJ$39,ATB$5*2-1),IF(AND(ASX10&gt;=SMALL(기준일시_입력!$J$21:$J$39,ATB$5),ASX10&lt;SMALL(기준일시_입력!$N$21:$N$39,ATB$5)),SMALL(기준일시_입력!$N$21:$N$39,ATB$5)-ASX10,0)),0)</f>
        <v>0</v>
      </c>
      <c r="ATC10" s="128">
        <f>IFERROR(IF(AND(ASX10&lt;SMALL(기준일시_입력!$J$21:$J$39,ATC$5),ASY10&gt;SMALL(기준일시_입력!$N$21:$N$39,ATC$5)),INDEX(기준일시_입력!$AJ$21:$AJ$39,ATC$5*2-1),IF(AND(ASX10&gt;=SMALL(기준일시_입력!$J$21:$J$39,ATC$5),ASX10&lt;SMALL(기준일시_입력!$N$21:$N$39,ATC$5)),SMALL(기준일시_입력!$N$21:$N$39,ATC$5)-ASX10,0)),0)</f>
        <v>0</v>
      </c>
      <c r="ATD10" s="128">
        <f>IFERROR(IF(AND(ASX10&lt;SMALL(기준일시_입력!$J$21:$J$39,ATD$5),ASY10&gt;SMALL(기준일시_입력!$N$21:$N$39,ATD$5)),INDEX(기준일시_입력!$AJ$21:$AJ$39,ATD$5*2-1),IF(AND(ASX10&gt;=SMALL(기준일시_입력!$J$21:$J$39,ATD$5),ASX10&lt;SMALL(기준일시_입력!$N$21:$N$39,ATD$5)),SMALL(기준일시_입력!$N$21:$N$39,ATD$5)-ASX10,0)),0)</f>
        <v>0</v>
      </c>
      <c r="ATE10" s="128">
        <f>IFERROR(IF(AND(ASX10&lt;SMALL(기준일시_입력!$J$21:$J$39,ATE$5),ASY10&gt;SMALL(기준일시_입력!$N$21:$N$39,ATE$5)),INDEX(기준일시_입력!$AJ$21:$AJ$39,ATE$5*2-1),IF(AND(ASX10&gt;=SMALL(기준일시_입력!$J$21:$J$39,ATE$5),ASX10&lt;SMALL(기준일시_입력!$N$21:$N$39,ATE$5)),SMALL(기준일시_입력!$N$21:$N$39,ATE$5)-ASX10,0)),0)</f>
        <v>0</v>
      </c>
      <c r="ATF10" s="128">
        <f>IFERROR(IF(AND(ASX10&lt;SMALL(기준일시_입력!$J$21:$J$39,ATF$5),ASY10&gt;SMALL(기준일시_입력!$N$21:$N$39,ATF$5)),INDEX(기준일시_입력!$AJ$21:$AJ$39,ATF$5*2-1),IF(AND(ASX10&gt;=SMALL(기준일시_입력!$J$21:$J$39,ATF$5),ASX10&lt;SMALL(기준일시_입력!$N$21:$N$39,ATF$5)),SMALL(기준일시_입력!$N$21:$N$39,ATF$5)-ASX10,0)),0)</f>
        <v>0</v>
      </c>
      <c r="ATG10" s="128">
        <f>IFERROR(IF(AND(ASX10&lt;SMALL(기준일시_입력!$J$21:$J$39,ATG$5),ASY10&gt;SMALL(기준일시_입력!$N$21:$N$39,ATG$5)),INDEX(기준일시_입력!$AJ$21:$AJ$39,ATG$5*2-1),IF(AND(ASX10&gt;=SMALL(기준일시_입력!$J$21:$J$39,ATG$5),ASX10&lt;SMALL(기준일시_입력!$N$21:$N$39,ATG$5)),SMALL(기준일시_입력!$N$21:$N$39,ATG$5)-ASX10,0)),0)</f>
        <v>0</v>
      </c>
      <c r="ATH10" s="128">
        <f>IFERROR(IF(AND(ASX10&lt;SMALL(기준일시_입력!$J$21:$J$39,ATH$5),ASY10&gt;SMALL(기준일시_입력!$N$21:$N$39,ATH$5)),INDEX(기준일시_입력!$AJ$21:$AJ$39,ATH$5*2-1),IF(AND(ASX10&gt;=SMALL(기준일시_입력!$J$21:$J$39,ATH$5),ASX10&lt;SMALL(기준일시_입력!$N$21:$N$39,ATH$5)),SMALL(기준일시_입력!$N$21:$N$39,ATH$5)-ASX10,0)),0)</f>
        <v>0</v>
      </c>
      <c r="ATI10" s="128">
        <f>IFERROR(IF(AND(ASX10&lt;SMALL(기준일시_입력!$J$21:$J$39,ATI$5),ASY10&gt;SMALL(기준일시_입력!$N$21:$N$39,ATI$5)),INDEX(기준일시_입력!$AJ$21:$AJ$39,ATI$5*2-1),IF(AND(ASX10&gt;=SMALL(기준일시_입력!$J$21:$J$39,ATI$5),ASX10&lt;SMALL(기준일시_입력!$N$21:$N$39,ATI$5)),SMALL(기준일시_입력!$N$21:$N$39,ATI$5)-ASX10,0)),0)</f>
        <v>0</v>
      </c>
      <c r="ATJ10" s="125"/>
      <c r="ATK10" s="180" t="str">
        <f t="shared" si="354"/>
        <v>5일</v>
      </c>
      <c r="ATL10" s="180"/>
      <c r="ATM10" s="124" t="str">
        <f t="shared" si="355"/>
        <v>금</v>
      </c>
      <c r="ATN10" s="133" t="str">
        <f t="shared" si="351"/>
        <v/>
      </c>
      <c r="ATO10" s="184"/>
      <c r="ATP10" s="184"/>
      <c r="ATQ10" s="184"/>
      <c r="ATR10" s="184"/>
      <c r="ATS10" s="184"/>
      <c r="ATT10" s="184"/>
      <c r="ATU10" s="176"/>
      <c r="ATV10" s="177"/>
      <c r="ATW10" s="129" t="str">
        <f>IF($B10="","",IF(AND(ATM$3&lt;&gt;"",$B10-기준일시_입력!$AO$7&lt;=0,ATO10="",ATR10="",ATU10=""),"X",IF(ATU10="연차","☆",IF(ATU10="월차","★",IF(ATU10="병가","♨",IF(ATU10="출장","◎",IF(ATU10="교육","■",IF(AND(ATU10="",ATO10&lt;=기준일시_입력!$J$15,ATR10&gt;=기준일시_입력!$N$15),"○",IF(AND(ATU10="",ATO10&lt;&gt;"",ATO10&gt;기준일시_입력!$J$15),"▼",IF(AND(ATU10="",ATR10&lt;&gt;"",ATR10&lt;기준일시_입력!$N$15),"△",""))))))))))</f>
        <v/>
      </c>
      <c r="ATX10" s="128">
        <f>IFERROR(IF(OR(ATO10="",ATR10=""),0,IF(AND(ATZ10&lt;기준일시_입력!$J$17,AUA10&gt;기준일시_입력!$N$17),기준일시_입력!$N$17-기준일시_입력!$J$17,IF(AND(ATZ10&gt;=기준일시_입력!$J$17,AUA10&gt;기준일시_입력!$N$17),기준일시_입력!$N$17-ATZ10,IF(AUA10&lt;기준일시_입력!$J$17,0,IF(AND(ATZ10&lt;기준일시_입력!$J$17,AUA10&lt;=기준일시_입력!$N$17),AUA10-기준일시_입력!$J$17,IF(AND(ATZ10&gt;=기준일시_입력!$J$17,AUA10&lt;=기준일시_입력!$N$17),AUA10-ATZ10,0)))))),0)</f>
        <v>0</v>
      </c>
      <c r="ATY10" s="128">
        <f t="shared" si="357"/>
        <v>0</v>
      </c>
      <c r="ATZ10" s="128">
        <f>IF(OR(ATO10="",ATR10=""),0,IF(ATO10&lt;기준일시_입력!$J$15,기준일시_입력!$J$15,ATO10))</f>
        <v>0</v>
      </c>
      <c r="AUA10" s="128">
        <f t="shared" si="358"/>
        <v>0</v>
      </c>
      <c r="AUB10" s="128">
        <f>IFERROR(IF(AND(ATZ10&lt;SMALL(기준일시_입력!$J$21:$J$39,AUB$5),AUA10&gt;SMALL(기준일시_입력!$N$21:$N$39,AUB$5)),INDEX(기준일시_입력!$AJ$21:$AJ$39,AUB$5*2-1),IF(AND(ATZ10&gt;=SMALL(기준일시_입력!$J$21:$J$39,AUB$5),ATZ10&lt;SMALL(기준일시_입력!$N$21:$N$39,AUB$5)),SMALL(기준일시_입력!$N$21:$N$39,AUB$5)-ATZ10,0)),0)</f>
        <v>0</v>
      </c>
      <c r="AUC10" s="128">
        <f>IFERROR(IF(AND(ATZ10&lt;SMALL(기준일시_입력!$J$21:$J$39,AUC$5),AUA10&gt;SMALL(기준일시_입력!$N$21:$N$39,AUC$5)),INDEX(기준일시_입력!$AJ$21:$AJ$39,AUC$5*2-1),IF(AND(ATZ10&gt;=SMALL(기준일시_입력!$J$21:$J$39,AUC$5),ATZ10&lt;SMALL(기준일시_입력!$N$21:$N$39,AUC$5)),SMALL(기준일시_입력!$N$21:$N$39,AUC$5)-ATZ10,0)),0)</f>
        <v>0</v>
      </c>
      <c r="AUD10" s="128">
        <f>IFERROR(IF(AND(ATZ10&lt;SMALL(기준일시_입력!$J$21:$J$39,AUD$5),AUA10&gt;SMALL(기준일시_입력!$N$21:$N$39,AUD$5)),INDEX(기준일시_입력!$AJ$21:$AJ$39,AUD$5*2-1),IF(AND(ATZ10&gt;=SMALL(기준일시_입력!$J$21:$J$39,AUD$5),ATZ10&lt;SMALL(기준일시_입력!$N$21:$N$39,AUD$5)),SMALL(기준일시_입력!$N$21:$N$39,AUD$5)-ATZ10,0)),0)</f>
        <v>0</v>
      </c>
      <c r="AUE10" s="128">
        <f>IFERROR(IF(AND(ATZ10&lt;SMALL(기준일시_입력!$J$21:$J$39,AUE$5),AUA10&gt;SMALL(기준일시_입력!$N$21:$N$39,AUE$5)),INDEX(기준일시_입력!$AJ$21:$AJ$39,AUE$5*2-1),IF(AND(ATZ10&gt;=SMALL(기준일시_입력!$J$21:$J$39,AUE$5),ATZ10&lt;SMALL(기준일시_입력!$N$21:$N$39,AUE$5)),SMALL(기준일시_입력!$N$21:$N$39,AUE$5)-ATZ10,0)),0)</f>
        <v>0</v>
      </c>
      <c r="AUF10" s="128">
        <f>IFERROR(IF(AND(ATZ10&lt;SMALL(기준일시_입력!$J$21:$J$39,AUF$5),AUA10&gt;SMALL(기준일시_입력!$N$21:$N$39,AUF$5)),INDEX(기준일시_입력!$AJ$21:$AJ$39,AUF$5*2-1),IF(AND(ATZ10&gt;=SMALL(기준일시_입력!$J$21:$J$39,AUF$5),ATZ10&lt;SMALL(기준일시_입력!$N$21:$N$39,AUF$5)),SMALL(기준일시_입력!$N$21:$N$39,AUF$5)-ATZ10,0)),0)</f>
        <v>0</v>
      </c>
      <c r="AUG10" s="128">
        <f>IFERROR(IF(AND(ATZ10&lt;SMALL(기준일시_입력!$J$21:$J$39,AUG$5),AUA10&gt;SMALL(기준일시_입력!$N$21:$N$39,AUG$5)),INDEX(기준일시_입력!$AJ$21:$AJ$39,AUG$5*2-1),IF(AND(ATZ10&gt;=SMALL(기준일시_입력!$J$21:$J$39,AUG$5),ATZ10&lt;SMALL(기준일시_입력!$N$21:$N$39,AUG$5)),SMALL(기준일시_입력!$N$21:$N$39,AUG$5)-ATZ10,0)),0)</f>
        <v>0</v>
      </c>
      <c r="AUH10" s="128">
        <f>IFERROR(IF(AND(ATZ10&lt;SMALL(기준일시_입력!$J$21:$J$39,AUH$5),AUA10&gt;SMALL(기준일시_입력!$N$21:$N$39,AUH$5)),INDEX(기준일시_입력!$AJ$21:$AJ$39,AUH$5*2-1),IF(AND(ATZ10&gt;=SMALL(기준일시_입력!$J$21:$J$39,AUH$5),ATZ10&lt;SMALL(기준일시_입력!$N$21:$N$39,AUH$5)),SMALL(기준일시_입력!$N$21:$N$39,AUH$5)-ATZ10,0)),0)</f>
        <v>0</v>
      </c>
      <c r="AUI10" s="128">
        <f>IFERROR(IF(AND(ATZ10&lt;SMALL(기준일시_입력!$J$21:$J$39,AUI$5),AUA10&gt;SMALL(기준일시_입력!$N$21:$N$39,AUI$5)),INDEX(기준일시_입력!$AJ$21:$AJ$39,AUI$5*2-1),IF(AND(ATZ10&gt;=SMALL(기준일시_입력!$J$21:$J$39,AUI$5),ATZ10&lt;SMALL(기준일시_입력!$N$21:$N$39,AUI$5)),SMALL(기준일시_입력!$N$21:$N$39,AUI$5)-ATZ10,0)),0)</f>
        <v>0</v>
      </c>
      <c r="AUJ10" s="128">
        <f>IFERROR(IF(AND(ATZ10&lt;SMALL(기준일시_입력!$J$21:$J$39,AUJ$5),AUA10&gt;SMALL(기준일시_입력!$N$21:$N$39,AUJ$5)),INDEX(기준일시_입력!$AJ$21:$AJ$39,AUJ$5*2-1),IF(AND(ATZ10&gt;=SMALL(기준일시_입력!$J$21:$J$39,AUJ$5),ATZ10&lt;SMALL(기준일시_입력!$N$21:$N$39,AUJ$5)),SMALL(기준일시_입력!$N$21:$N$39,AUJ$5)-ATZ10,0)),0)</f>
        <v>0</v>
      </c>
      <c r="AUK10" s="128">
        <f>IFERROR(IF(AND(ATZ10&lt;SMALL(기준일시_입력!$J$21:$J$39,AUK$5),AUA10&gt;SMALL(기준일시_입력!$N$21:$N$39,AUK$5)),INDEX(기준일시_입력!$AJ$21:$AJ$39,AUK$5*2-1),IF(AND(ATZ10&gt;=SMALL(기준일시_입력!$J$21:$J$39,AUK$5),ATZ10&lt;SMALL(기준일시_입력!$N$21:$N$39,AUK$5)),SMALL(기준일시_입력!$N$21:$N$39,AUK$5)-ATZ10,0)),0)</f>
        <v>0</v>
      </c>
      <c r="AUL10" s="125"/>
      <c r="AUM10" s="180" t="str">
        <f t="shared" si="359"/>
        <v>5일</v>
      </c>
      <c r="AUN10" s="180"/>
      <c r="AUO10" s="124" t="str">
        <f t="shared" si="360"/>
        <v>금</v>
      </c>
      <c r="AUP10" s="133" t="str">
        <f t="shared" si="351"/>
        <v/>
      </c>
      <c r="AUQ10" s="184"/>
      <c r="AUR10" s="184"/>
      <c r="AUS10" s="184"/>
      <c r="AUT10" s="184"/>
      <c r="AUU10" s="184"/>
      <c r="AUV10" s="184"/>
      <c r="AUW10" s="176"/>
      <c r="AUX10" s="177"/>
      <c r="AUY10" s="129" t="str">
        <f>IF($B10="","",IF(AND(AUO$3&lt;&gt;"",$B10-기준일시_입력!$AO$7&lt;=0,AUQ10="",AUT10="",AUW10=""),"X",IF(AUW10="연차","☆",IF(AUW10="월차","★",IF(AUW10="병가","♨",IF(AUW10="출장","◎",IF(AUW10="교육","■",IF(AND(AUW10="",AUQ10&lt;=기준일시_입력!$J$15,AUT10&gt;=기준일시_입력!$N$15),"○",IF(AND(AUW10="",AUQ10&lt;&gt;"",AUQ10&gt;기준일시_입력!$J$15),"▼",IF(AND(AUW10="",AUT10&lt;&gt;"",AUT10&lt;기준일시_입력!$N$15),"△",""))))))))))</f>
        <v/>
      </c>
      <c r="AUZ10" s="128">
        <f>IFERROR(IF(OR(AUQ10="",AUT10=""),0,IF(AND(AVB10&lt;기준일시_입력!$J$17,AVC10&gt;기준일시_입력!$N$17),기준일시_입력!$N$17-기준일시_입력!$J$17,IF(AND(AVB10&gt;=기준일시_입력!$J$17,AVC10&gt;기준일시_입력!$N$17),기준일시_입력!$N$17-AVB10,IF(AVC10&lt;기준일시_입력!$J$17,0,IF(AND(AVB10&lt;기준일시_입력!$J$17,AVC10&lt;=기준일시_입력!$N$17),AVC10-기준일시_입력!$J$17,IF(AND(AVB10&gt;=기준일시_입력!$J$17,AVC10&lt;=기준일시_입력!$N$17),AVC10-AVB10,0)))))),0)</f>
        <v>0</v>
      </c>
      <c r="AVA10" s="128">
        <f t="shared" si="362"/>
        <v>0</v>
      </c>
      <c r="AVB10" s="128">
        <f>IF(OR(AUQ10="",AUT10=""),0,IF(AUQ10&lt;기준일시_입력!$J$15,기준일시_입력!$J$15,AUQ10))</f>
        <v>0</v>
      </c>
      <c r="AVC10" s="128">
        <f t="shared" si="363"/>
        <v>0</v>
      </c>
      <c r="AVD10" s="128">
        <f>IFERROR(IF(AND(AVB10&lt;SMALL(기준일시_입력!$J$21:$J$39,AVD$5),AVC10&gt;SMALL(기준일시_입력!$N$21:$N$39,AVD$5)),INDEX(기준일시_입력!$AJ$21:$AJ$39,AVD$5*2-1),IF(AND(AVB10&gt;=SMALL(기준일시_입력!$J$21:$J$39,AVD$5),AVB10&lt;SMALL(기준일시_입력!$N$21:$N$39,AVD$5)),SMALL(기준일시_입력!$N$21:$N$39,AVD$5)-AVB10,0)),0)</f>
        <v>0</v>
      </c>
      <c r="AVE10" s="128">
        <f>IFERROR(IF(AND(AVB10&lt;SMALL(기준일시_입력!$J$21:$J$39,AVE$5),AVC10&gt;SMALL(기준일시_입력!$N$21:$N$39,AVE$5)),INDEX(기준일시_입력!$AJ$21:$AJ$39,AVE$5*2-1),IF(AND(AVB10&gt;=SMALL(기준일시_입력!$J$21:$J$39,AVE$5),AVB10&lt;SMALL(기준일시_입력!$N$21:$N$39,AVE$5)),SMALL(기준일시_입력!$N$21:$N$39,AVE$5)-AVB10,0)),0)</f>
        <v>0</v>
      </c>
      <c r="AVF10" s="128">
        <f>IFERROR(IF(AND(AVB10&lt;SMALL(기준일시_입력!$J$21:$J$39,AVF$5),AVC10&gt;SMALL(기준일시_입력!$N$21:$N$39,AVF$5)),INDEX(기준일시_입력!$AJ$21:$AJ$39,AVF$5*2-1),IF(AND(AVB10&gt;=SMALL(기준일시_입력!$J$21:$J$39,AVF$5),AVB10&lt;SMALL(기준일시_입력!$N$21:$N$39,AVF$5)),SMALL(기준일시_입력!$N$21:$N$39,AVF$5)-AVB10,0)),0)</f>
        <v>0</v>
      </c>
      <c r="AVG10" s="128">
        <f>IFERROR(IF(AND(AVB10&lt;SMALL(기준일시_입력!$J$21:$J$39,AVG$5),AVC10&gt;SMALL(기준일시_입력!$N$21:$N$39,AVG$5)),INDEX(기준일시_입력!$AJ$21:$AJ$39,AVG$5*2-1),IF(AND(AVB10&gt;=SMALL(기준일시_입력!$J$21:$J$39,AVG$5),AVB10&lt;SMALL(기준일시_입력!$N$21:$N$39,AVG$5)),SMALL(기준일시_입력!$N$21:$N$39,AVG$5)-AVB10,0)),0)</f>
        <v>0</v>
      </c>
      <c r="AVH10" s="128">
        <f>IFERROR(IF(AND(AVB10&lt;SMALL(기준일시_입력!$J$21:$J$39,AVH$5),AVC10&gt;SMALL(기준일시_입력!$N$21:$N$39,AVH$5)),INDEX(기준일시_입력!$AJ$21:$AJ$39,AVH$5*2-1),IF(AND(AVB10&gt;=SMALL(기준일시_입력!$J$21:$J$39,AVH$5),AVB10&lt;SMALL(기준일시_입력!$N$21:$N$39,AVH$5)),SMALL(기준일시_입력!$N$21:$N$39,AVH$5)-AVB10,0)),0)</f>
        <v>0</v>
      </c>
      <c r="AVI10" s="128">
        <f>IFERROR(IF(AND(AVB10&lt;SMALL(기준일시_입력!$J$21:$J$39,AVI$5),AVC10&gt;SMALL(기준일시_입력!$N$21:$N$39,AVI$5)),INDEX(기준일시_입력!$AJ$21:$AJ$39,AVI$5*2-1),IF(AND(AVB10&gt;=SMALL(기준일시_입력!$J$21:$J$39,AVI$5),AVB10&lt;SMALL(기준일시_입력!$N$21:$N$39,AVI$5)),SMALL(기준일시_입력!$N$21:$N$39,AVI$5)-AVB10,0)),0)</f>
        <v>0</v>
      </c>
      <c r="AVJ10" s="128">
        <f>IFERROR(IF(AND(AVB10&lt;SMALL(기준일시_입력!$J$21:$J$39,AVJ$5),AVC10&gt;SMALL(기준일시_입력!$N$21:$N$39,AVJ$5)),INDEX(기준일시_입력!$AJ$21:$AJ$39,AVJ$5*2-1),IF(AND(AVB10&gt;=SMALL(기준일시_입력!$J$21:$J$39,AVJ$5),AVB10&lt;SMALL(기준일시_입력!$N$21:$N$39,AVJ$5)),SMALL(기준일시_입력!$N$21:$N$39,AVJ$5)-AVB10,0)),0)</f>
        <v>0</v>
      </c>
      <c r="AVK10" s="128">
        <f>IFERROR(IF(AND(AVB10&lt;SMALL(기준일시_입력!$J$21:$J$39,AVK$5),AVC10&gt;SMALL(기준일시_입력!$N$21:$N$39,AVK$5)),INDEX(기준일시_입력!$AJ$21:$AJ$39,AVK$5*2-1),IF(AND(AVB10&gt;=SMALL(기준일시_입력!$J$21:$J$39,AVK$5),AVB10&lt;SMALL(기준일시_입력!$N$21:$N$39,AVK$5)),SMALL(기준일시_입력!$N$21:$N$39,AVK$5)-AVB10,0)),0)</f>
        <v>0</v>
      </c>
      <c r="AVL10" s="128">
        <f>IFERROR(IF(AND(AVB10&lt;SMALL(기준일시_입력!$J$21:$J$39,AVL$5),AVC10&gt;SMALL(기준일시_입력!$N$21:$N$39,AVL$5)),INDEX(기준일시_입력!$AJ$21:$AJ$39,AVL$5*2-1),IF(AND(AVB10&gt;=SMALL(기준일시_입력!$J$21:$J$39,AVL$5),AVB10&lt;SMALL(기준일시_입력!$N$21:$N$39,AVL$5)),SMALL(기준일시_입력!$N$21:$N$39,AVL$5)-AVB10,0)),0)</f>
        <v>0</v>
      </c>
      <c r="AVM10" s="128">
        <f>IFERROR(IF(AND(AVB10&lt;SMALL(기준일시_입력!$J$21:$J$39,AVM$5),AVC10&gt;SMALL(기준일시_입력!$N$21:$N$39,AVM$5)),INDEX(기준일시_입력!$AJ$21:$AJ$39,AVM$5*2-1),IF(AND(AVB10&gt;=SMALL(기준일시_입력!$J$21:$J$39,AVM$5),AVB10&lt;SMALL(기준일시_입력!$N$21:$N$39,AVM$5)),SMALL(기준일시_입력!$N$21:$N$39,AVM$5)-AVB10,0)),0)</f>
        <v>0</v>
      </c>
      <c r="AVN10" s="125"/>
      <c r="AVO10" s="180" t="str">
        <f t="shared" si="364"/>
        <v>5일</v>
      </c>
      <c r="AVP10" s="180"/>
      <c r="AVQ10" s="124" t="str">
        <f t="shared" si="365"/>
        <v>금</v>
      </c>
      <c r="AVR10" s="133" t="str">
        <f t="shared" si="366"/>
        <v/>
      </c>
      <c r="AVS10" s="184"/>
      <c r="AVT10" s="184"/>
      <c r="AVU10" s="184"/>
      <c r="AVV10" s="184"/>
      <c r="AVW10" s="184"/>
      <c r="AVX10" s="184"/>
      <c r="AVY10" s="176"/>
      <c r="AVZ10" s="177"/>
      <c r="AWA10" s="129" t="str">
        <f>IF($B10="","",IF(AND(AVQ$3&lt;&gt;"",$B10-기준일시_입력!$AO$7&lt;=0,AVS10="",AVV10="",AVY10=""),"X",IF(AVY10="연차","☆",IF(AVY10="월차","★",IF(AVY10="병가","♨",IF(AVY10="출장","◎",IF(AVY10="교육","■",IF(AND(AVY10="",AVS10&lt;=기준일시_입력!$J$15,AVV10&gt;=기준일시_입력!$N$15),"○",IF(AND(AVY10="",AVS10&lt;&gt;"",AVS10&gt;기준일시_입력!$J$15),"▼",IF(AND(AVY10="",AVV10&lt;&gt;"",AVV10&lt;기준일시_입력!$N$15),"△",""))))))))))</f>
        <v/>
      </c>
      <c r="AWB10" s="128">
        <f>IFERROR(IF(OR(AVS10="",AVV10=""),0,IF(AND(AWD10&lt;기준일시_입력!$J$17,AWE10&gt;기준일시_입력!$N$17),기준일시_입력!$N$17-기준일시_입력!$J$17,IF(AND(AWD10&gt;=기준일시_입력!$J$17,AWE10&gt;기준일시_입력!$N$17),기준일시_입력!$N$17-AWD10,IF(AWE10&lt;기준일시_입력!$J$17,0,IF(AND(AWD10&lt;기준일시_입력!$J$17,AWE10&lt;=기준일시_입력!$N$17),AWE10-기준일시_입력!$J$17,IF(AND(AWD10&gt;=기준일시_입력!$J$17,AWE10&lt;=기준일시_입력!$N$17),AWE10-AWD10,0)))))),0)</f>
        <v>0</v>
      </c>
      <c r="AWC10" s="128">
        <f t="shared" si="367"/>
        <v>0</v>
      </c>
      <c r="AWD10" s="128">
        <f>IF(OR(AVS10="",AVV10=""),0,IF(AVS10&lt;기준일시_입력!$J$15,기준일시_입력!$J$15,AVS10))</f>
        <v>0</v>
      </c>
      <c r="AWE10" s="128">
        <f t="shared" si="368"/>
        <v>0</v>
      </c>
      <c r="AWF10" s="128">
        <f>IFERROR(IF(AND(AWD10&lt;SMALL(기준일시_입력!$J$21:$J$39,AWF$5),AWE10&gt;SMALL(기준일시_입력!$N$21:$N$39,AWF$5)),INDEX(기준일시_입력!$AJ$21:$AJ$39,AWF$5*2-1),IF(AND(AWD10&gt;=SMALL(기준일시_입력!$J$21:$J$39,AWF$5),AWD10&lt;SMALL(기준일시_입력!$N$21:$N$39,AWF$5)),SMALL(기준일시_입력!$N$21:$N$39,AWF$5)-AWD10,0)),0)</f>
        <v>0</v>
      </c>
      <c r="AWG10" s="128">
        <f>IFERROR(IF(AND(AWD10&lt;SMALL(기준일시_입력!$J$21:$J$39,AWG$5),AWE10&gt;SMALL(기준일시_입력!$N$21:$N$39,AWG$5)),INDEX(기준일시_입력!$AJ$21:$AJ$39,AWG$5*2-1),IF(AND(AWD10&gt;=SMALL(기준일시_입력!$J$21:$J$39,AWG$5),AWD10&lt;SMALL(기준일시_입력!$N$21:$N$39,AWG$5)),SMALL(기준일시_입력!$N$21:$N$39,AWG$5)-AWD10,0)),0)</f>
        <v>0</v>
      </c>
      <c r="AWH10" s="128">
        <f>IFERROR(IF(AND(AWD10&lt;SMALL(기준일시_입력!$J$21:$J$39,AWH$5),AWE10&gt;SMALL(기준일시_입력!$N$21:$N$39,AWH$5)),INDEX(기준일시_입력!$AJ$21:$AJ$39,AWH$5*2-1),IF(AND(AWD10&gt;=SMALL(기준일시_입력!$J$21:$J$39,AWH$5),AWD10&lt;SMALL(기준일시_입력!$N$21:$N$39,AWH$5)),SMALL(기준일시_입력!$N$21:$N$39,AWH$5)-AWD10,0)),0)</f>
        <v>0</v>
      </c>
      <c r="AWI10" s="128">
        <f>IFERROR(IF(AND(AWD10&lt;SMALL(기준일시_입력!$J$21:$J$39,AWI$5),AWE10&gt;SMALL(기준일시_입력!$N$21:$N$39,AWI$5)),INDEX(기준일시_입력!$AJ$21:$AJ$39,AWI$5*2-1),IF(AND(AWD10&gt;=SMALL(기준일시_입력!$J$21:$J$39,AWI$5),AWD10&lt;SMALL(기준일시_입력!$N$21:$N$39,AWI$5)),SMALL(기준일시_입력!$N$21:$N$39,AWI$5)-AWD10,0)),0)</f>
        <v>0</v>
      </c>
      <c r="AWJ10" s="128">
        <f>IFERROR(IF(AND(AWD10&lt;SMALL(기준일시_입력!$J$21:$J$39,AWJ$5),AWE10&gt;SMALL(기준일시_입력!$N$21:$N$39,AWJ$5)),INDEX(기준일시_입력!$AJ$21:$AJ$39,AWJ$5*2-1),IF(AND(AWD10&gt;=SMALL(기준일시_입력!$J$21:$J$39,AWJ$5),AWD10&lt;SMALL(기준일시_입력!$N$21:$N$39,AWJ$5)),SMALL(기준일시_입력!$N$21:$N$39,AWJ$5)-AWD10,0)),0)</f>
        <v>0</v>
      </c>
      <c r="AWK10" s="128">
        <f>IFERROR(IF(AND(AWD10&lt;SMALL(기준일시_입력!$J$21:$J$39,AWK$5),AWE10&gt;SMALL(기준일시_입력!$N$21:$N$39,AWK$5)),INDEX(기준일시_입력!$AJ$21:$AJ$39,AWK$5*2-1),IF(AND(AWD10&gt;=SMALL(기준일시_입력!$J$21:$J$39,AWK$5),AWD10&lt;SMALL(기준일시_입력!$N$21:$N$39,AWK$5)),SMALL(기준일시_입력!$N$21:$N$39,AWK$5)-AWD10,0)),0)</f>
        <v>0</v>
      </c>
      <c r="AWL10" s="128">
        <f>IFERROR(IF(AND(AWD10&lt;SMALL(기준일시_입력!$J$21:$J$39,AWL$5),AWE10&gt;SMALL(기준일시_입력!$N$21:$N$39,AWL$5)),INDEX(기준일시_입력!$AJ$21:$AJ$39,AWL$5*2-1),IF(AND(AWD10&gt;=SMALL(기준일시_입력!$J$21:$J$39,AWL$5),AWD10&lt;SMALL(기준일시_입력!$N$21:$N$39,AWL$5)),SMALL(기준일시_입력!$N$21:$N$39,AWL$5)-AWD10,0)),0)</f>
        <v>0</v>
      </c>
      <c r="AWM10" s="128">
        <f>IFERROR(IF(AND(AWD10&lt;SMALL(기준일시_입력!$J$21:$J$39,AWM$5),AWE10&gt;SMALL(기준일시_입력!$N$21:$N$39,AWM$5)),INDEX(기준일시_입력!$AJ$21:$AJ$39,AWM$5*2-1),IF(AND(AWD10&gt;=SMALL(기준일시_입력!$J$21:$J$39,AWM$5),AWD10&lt;SMALL(기준일시_입력!$N$21:$N$39,AWM$5)),SMALL(기준일시_입력!$N$21:$N$39,AWM$5)-AWD10,0)),0)</f>
        <v>0</v>
      </c>
      <c r="AWN10" s="128">
        <f>IFERROR(IF(AND(AWD10&lt;SMALL(기준일시_입력!$J$21:$J$39,AWN$5),AWE10&gt;SMALL(기준일시_입력!$N$21:$N$39,AWN$5)),INDEX(기준일시_입력!$AJ$21:$AJ$39,AWN$5*2-1),IF(AND(AWD10&gt;=SMALL(기준일시_입력!$J$21:$J$39,AWN$5),AWD10&lt;SMALL(기준일시_입력!$N$21:$N$39,AWN$5)),SMALL(기준일시_입력!$N$21:$N$39,AWN$5)-AWD10,0)),0)</f>
        <v>0</v>
      </c>
      <c r="AWO10" s="128">
        <f>IFERROR(IF(AND(AWD10&lt;SMALL(기준일시_입력!$J$21:$J$39,AWO$5),AWE10&gt;SMALL(기준일시_입력!$N$21:$N$39,AWO$5)),INDEX(기준일시_입력!$AJ$21:$AJ$39,AWO$5*2-1),IF(AND(AWD10&gt;=SMALL(기준일시_입력!$J$21:$J$39,AWO$5),AWD10&lt;SMALL(기준일시_입력!$N$21:$N$39,AWO$5)),SMALL(기준일시_입력!$N$21:$N$39,AWO$5)-AWD10,0)),0)</f>
        <v>0</v>
      </c>
      <c r="AWP10" s="125"/>
      <c r="AWQ10" s="180" t="str">
        <f t="shared" si="369"/>
        <v>5일</v>
      </c>
      <c r="AWR10" s="180"/>
      <c r="AWS10" s="124" t="str">
        <f t="shared" si="370"/>
        <v>금</v>
      </c>
      <c r="AWT10" s="133" t="str">
        <f t="shared" si="366"/>
        <v/>
      </c>
      <c r="AWU10" s="184"/>
      <c r="AWV10" s="184"/>
      <c r="AWW10" s="184"/>
      <c r="AWX10" s="184"/>
      <c r="AWY10" s="184"/>
      <c r="AWZ10" s="184"/>
      <c r="AXA10" s="176"/>
      <c r="AXB10" s="177"/>
      <c r="AXC10" s="129" t="str">
        <f>IF($B10="","",IF(AND(AWS$3&lt;&gt;"",$B10-기준일시_입력!$AO$7&lt;=0,AWU10="",AWX10="",AXA10=""),"X",IF(AXA10="연차","☆",IF(AXA10="월차","★",IF(AXA10="병가","♨",IF(AXA10="출장","◎",IF(AXA10="교육","■",IF(AND(AXA10="",AWU10&lt;=기준일시_입력!$J$15,AWX10&gt;=기준일시_입력!$N$15),"○",IF(AND(AXA10="",AWU10&lt;&gt;"",AWU10&gt;기준일시_입력!$J$15),"▼",IF(AND(AXA10="",AWX10&lt;&gt;"",AWX10&lt;기준일시_입력!$N$15),"△",""))))))))))</f>
        <v/>
      </c>
      <c r="AXD10" s="128">
        <f>IFERROR(IF(OR(AWU10="",AWX10=""),0,IF(AND(AXF10&lt;기준일시_입력!$J$17,AXG10&gt;기준일시_입력!$N$17),기준일시_입력!$N$17-기준일시_입력!$J$17,IF(AND(AXF10&gt;=기준일시_입력!$J$17,AXG10&gt;기준일시_입력!$N$17),기준일시_입력!$N$17-AXF10,IF(AXG10&lt;기준일시_입력!$J$17,0,IF(AND(AXF10&lt;기준일시_입력!$J$17,AXG10&lt;=기준일시_입력!$N$17),AXG10-기준일시_입력!$J$17,IF(AND(AXF10&gt;=기준일시_입력!$J$17,AXG10&lt;=기준일시_입력!$N$17),AXG10-AXF10,0)))))),0)</f>
        <v>0</v>
      </c>
      <c r="AXE10" s="128">
        <f t="shared" si="372"/>
        <v>0</v>
      </c>
      <c r="AXF10" s="128">
        <f>IF(OR(AWU10="",AWX10=""),0,IF(AWU10&lt;기준일시_입력!$J$15,기준일시_입력!$J$15,AWU10))</f>
        <v>0</v>
      </c>
      <c r="AXG10" s="128">
        <f t="shared" si="373"/>
        <v>0</v>
      </c>
      <c r="AXH10" s="128">
        <f>IFERROR(IF(AND(AXF10&lt;SMALL(기준일시_입력!$J$21:$J$39,AXH$5),AXG10&gt;SMALL(기준일시_입력!$N$21:$N$39,AXH$5)),INDEX(기준일시_입력!$AJ$21:$AJ$39,AXH$5*2-1),IF(AND(AXF10&gt;=SMALL(기준일시_입력!$J$21:$J$39,AXH$5),AXF10&lt;SMALL(기준일시_입력!$N$21:$N$39,AXH$5)),SMALL(기준일시_입력!$N$21:$N$39,AXH$5)-AXF10,0)),0)</f>
        <v>0</v>
      </c>
      <c r="AXI10" s="128">
        <f>IFERROR(IF(AND(AXF10&lt;SMALL(기준일시_입력!$J$21:$J$39,AXI$5),AXG10&gt;SMALL(기준일시_입력!$N$21:$N$39,AXI$5)),INDEX(기준일시_입력!$AJ$21:$AJ$39,AXI$5*2-1),IF(AND(AXF10&gt;=SMALL(기준일시_입력!$J$21:$J$39,AXI$5),AXF10&lt;SMALL(기준일시_입력!$N$21:$N$39,AXI$5)),SMALL(기준일시_입력!$N$21:$N$39,AXI$5)-AXF10,0)),0)</f>
        <v>0</v>
      </c>
      <c r="AXJ10" s="128">
        <f>IFERROR(IF(AND(AXF10&lt;SMALL(기준일시_입력!$J$21:$J$39,AXJ$5),AXG10&gt;SMALL(기준일시_입력!$N$21:$N$39,AXJ$5)),INDEX(기준일시_입력!$AJ$21:$AJ$39,AXJ$5*2-1),IF(AND(AXF10&gt;=SMALL(기준일시_입력!$J$21:$J$39,AXJ$5),AXF10&lt;SMALL(기준일시_입력!$N$21:$N$39,AXJ$5)),SMALL(기준일시_입력!$N$21:$N$39,AXJ$5)-AXF10,0)),0)</f>
        <v>0</v>
      </c>
      <c r="AXK10" s="128">
        <f>IFERROR(IF(AND(AXF10&lt;SMALL(기준일시_입력!$J$21:$J$39,AXK$5),AXG10&gt;SMALL(기준일시_입력!$N$21:$N$39,AXK$5)),INDEX(기준일시_입력!$AJ$21:$AJ$39,AXK$5*2-1),IF(AND(AXF10&gt;=SMALL(기준일시_입력!$J$21:$J$39,AXK$5),AXF10&lt;SMALL(기준일시_입력!$N$21:$N$39,AXK$5)),SMALL(기준일시_입력!$N$21:$N$39,AXK$5)-AXF10,0)),0)</f>
        <v>0</v>
      </c>
      <c r="AXL10" s="128">
        <f>IFERROR(IF(AND(AXF10&lt;SMALL(기준일시_입력!$J$21:$J$39,AXL$5),AXG10&gt;SMALL(기준일시_입력!$N$21:$N$39,AXL$5)),INDEX(기준일시_입력!$AJ$21:$AJ$39,AXL$5*2-1),IF(AND(AXF10&gt;=SMALL(기준일시_입력!$J$21:$J$39,AXL$5),AXF10&lt;SMALL(기준일시_입력!$N$21:$N$39,AXL$5)),SMALL(기준일시_입력!$N$21:$N$39,AXL$5)-AXF10,0)),0)</f>
        <v>0</v>
      </c>
      <c r="AXM10" s="128">
        <f>IFERROR(IF(AND(AXF10&lt;SMALL(기준일시_입력!$J$21:$J$39,AXM$5),AXG10&gt;SMALL(기준일시_입력!$N$21:$N$39,AXM$5)),INDEX(기준일시_입력!$AJ$21:$AJ$39,AXM$5*2-1),IF(AND(AXF10&gt;=SMALL(기준일시_입력!$J$21:$J$39,AXM$5),AXF10&lt;SMALL(기준일시_입력!$N$21:$N$39,AXM$5)),SMALL(기준일시_입력!$N$21:$N$39,AXM$5)-AXF10,0)),0)</f>
        <v>0</v>
      </c>
      <c r="AXN10" s="128">
        <f>IFERROR(IF(AND(AXF10&lt;SMALL(기준일시_입력!$J$21:$J$39,AXN$5),AXG10&gt;SMALL(기준일시_입력!$N$21:$N$39,AXN$5)),INDEX(기준일시_입력!$AJ$21:$AJ$39,AXN$5*2-1),IF(AND(AXF10&gt;=SMALL(기준일시_입력!$J$21:$J$39,AXN$5),AXF10&lt;SMALL(기준일시_입력!$N$21:$N$39,AXN$5)),SMALL(기준일시_입력!$N$21:$N$39,AXN$5)-AXF10,0)),0)</f>
        <v>0</v>
      </c>
      <c r="AXO10" s="128">
        <f>IFERROR(IF(AND(AXF10&lt;SMALL(기준일시_입력!$J$21:$J$39,AXO$5),AXG10&gt;SMALL(기준일시_입력!$N$21:$N$39,AXO$5)),INDEX(기준일시_입력!$AJ$21:$AJ$39,AXO$5*2-1),IF(AND(AXF10&gt;=SMALL(기준일시_입력!$J$21:$J$39,AXO$5),AXF10&lt;SMALL(기준일시_입력!$N$21:$N$39,AXO$5)),SMALL(기준일시_입력!$N$21:$N$39,AXO$5)-AXF10,0)),0)</f>
        <v>0</v>
      </c>
      <c r="AXP10" s="128">
        <f>IFERROR(IF(AND(AXF10&lt;SMALL(기준일시_입력!$J$21:$J$39,AXP$5),AXG10&gt;SMALL(기준일시_입력!$N$21:$N$39,AXP$5)),INDEX(기준일시_입력!$AJ$21:$AJ$39,AXP$5*2-1),IF(AND(AXF10&gt;=SMALL(기준일시_입력!$J$21:$J$39,AXP$5),AXF10&lt;SMALL(기준일시_입력!$N$21:$N$39,AXP$5)),SMALL(기준일시_입력!$N$21:$N$39,AXP$5)-AXF10,0)),0)</f>
        <v>0</v>
      </c>
      <c r="AXQ10" s="128">
        <f>IFERROR(IF(AND(AXF10&lt;SMALL(기준일시_입력!$J$21:$J$39,AXQ$5),AXG10&gt;SMALL(기준일시_입력!$N$21:$N$39,AXQ$5)),INDEX(기준일시_입력!$AJ$21:$AJ$39,AXQ$5*2-1),IF(AND(AXF10&gt;=SMALL(기준일시_입력!$J$21:$J$39,AXQ$5),AXF10&lt;SMALL(기준일시_입력!$N$21:$N$39,AXQ$5)),SMALL(기준일시_입력!$N$21:$N$39,AXQ$5)-AXF10,0)),0)</f>
        <v>0</v>
      </c>
      <c r="AXR10" s="125"/>
      <c r="AXS10" s="180" t="str">
        <f t="shared" si="374"/>
        <v>5일</v>
      </c>
      <c r="AXT10" s="180"/>
      <c r="AXU10" s="124" t="str">
        <f t="shared" si="375"/>
        <v>금</v>
      </c>
      <c r="AXV10" s="133" t="str">
        <f t="shared" si="366"/>
        <v/>
      </c>
      <c r="AXW10" s="184"/>
      <c r="AXX10" s="184"/>
      <c r="AXY10" s="184"/>
      <c r="AXZ10" s="184"/>
      <c r="AYA10" s="184"/>
      <c r="AYB10" s="184"/>
      <c r="AYC10" s="176"/>
      <c r="AYD10" s="177"/>
      <c r="AYE10" s="129" t="str">
        <f>IF($B10="","",IF(AND(AXU$3&lt;&gt;"",$B10-기준일시_입력!$AO$7&lt;=0,AXW10="",AXZ10="",AYC10=""),"X",IF(AYC10="연차","☆",IF(AYC10="월차","★",IF(AYC10="병가","♨",IF(AYC10="출장","◎",IF(AYC10="교육","■",IF(AND(AYC10="",AXW10&lt;=기준일시_입력!$J$15,AXZ10&gt;=기준일시_입력!$N$15),"○",IF(AND(AYC10="",AXW10&lt;&gt;"",AXW10&gt;기준일시_입력!$J$15),"▼",IF(AND(AYC10="",AXZ10&lt;&gt;"",AXZ10&lt;기준일시_입력!$N$15),"△",""))))))))))</f>
        <v/>
      </c>
      <c r="AYF10" s="128">
        <f>IFERROR(IF(OR(AXW10="",AXZ10=""),0,IF(AND(AYH10&lt;기준일시_입력!$J$17,AYI10&gt;기준일시_입력!$N$17),기준일시_입력!$N$17-기준일시_입력!$J$17,IF(AND(AYH10&gt;=기준일시_입력!$J$17,AYI10&gt;기준일시_입력!$N$17),기준일시_입력!$N$17-AYH10,IF(AYI10&lt;기준일시_입력!$J$17,0,IF(AND(AYH10&lt;기준일시_입력!$J$17,AYI10&lt;=기준일시_입력!$N$17),AYI10-기준일시_입력!$J$17,IF(AND(AYH10&gt;=기준일시_입력!$J$17,AYI10&lt;=기준일시_입력!$N$17),AYI10-AYH10,0)))))),0)</f>
        <v>0</v>
      </c>
      <c r="AYG10" s="128">
        <f t="shared" si="377"/>
        <v>0</v>
      </c>
      <c r="AYH10" s="128">
        <f>IF(OR(AXW10="",AXZ10=""),0,IF(AXW10&lt;기준일시_입력!$J$15,기준일시_입력!$J$15,AXW10))</f>
        <v>0</v>
      </c>
      <c r="AYI10" s="128">
        <f t="shared" si="378"/>
        <v>0</v>
      </c>
      <c r="AYJ10" s="128">
        <f>IFERROR(IF(AND(AYH10&lt;SMALL(기준일시_입력!$J$21:$J$39,AYJ$5),AYI10&gt;SMALL(기준일시_입력!$N$21:$N$39,AYJ$5)),INDEX(기준일시_입력!$AJ$21:$AJ$39,AYJ$5*2-1),IF(AND(AYH10&gt;=SMALL(기준일시_입력!$J$21:$J$39,AYJ$5),AYH10&lt;SMALL(기준일시_입력!$N$21:$N$39,AYJ$5)),SMALL(기준일시_입력!$N$21:$N$39,AYJ$5)-AYH10,0)),0)</f>
        <v>0</v>
      </c>
      <c r="AYK10" s="128">
        <f>IFERROR(IF(AND(AYH10&lt;SMALL(기준일시_입력!$J$21:$J$39,AYK$5),AYI10&gt;SMALL(기준일시_입력!$N$21:$N$39,AYK$5)),INDEX(기준일시_입력!$AJ$21:$AJ$39,AYK$5*2-1),IF(AND(AYH10&gt;=SMALL(기준일시_입력!$J$21:$J$39,AYK$5),AYH10&lt;SMALL(기준일시_입력!$N$21:$N$39,AYK$5)),SMALL(기준일시_입력!$N$21:$N$39,AYK$5)-AYH10,0)),0)</f>
        <v>0</v>
      </c>
      <c r="AYL10" s="128">
        <f>IFERROR(IF(AND(AYH10&lt;SMALL(기준일시_입력!$J$21:$J$39,AYL$5),AYI10&gt;SMALL(기준일시_입력!$N$21:$N$39,AYL$5)),INDEX(기준일시_입력!$AJ$21:$AJ$39,AYL$5*2-1),IF(AND(AYH10&gt;=SMALL(기준일시_입력!$J$21:$J$39,AYL$5),AYH10&lt;SMALL(기준일시_입력!$N$21:$N$39,AYL$5)),SMALL(기준일시_입력!$N$21:$N$39,AYL$5)-AYH10,0)),0)</f>
        <v>0</v>
      </c>
      <c r="AYM10" s="128">
        <f>IFERROR(IF(AND(AYH10&lt;SMALL(기준일시_입력!$J$21:$J$39,AYM$5),AYI10&gt;SMALL(기준일시_입력!$N$21:$N$39,AYM$5)),INDEX(기준일시_입력!$AJ$21:$AJ$39,AYM$5*2-1),IF(AND(AYH10&gt;=SMALL(기준일시_입력!$J$21:$J$39,AYM$5),AYH10&lt;SMALL(기준일시_입력!$N$21:$N$39,AYM$5)),SMALL(기준일시_입력!$N$21:$N$39,AYM$5)-AYH10,0)),0)</f>
        <v>0</v>
      </c>
      <c r="AYN10" s="128">
        <f>IFERROR(IF(AND(AYH10&lt;SMALL(기준일시_입력!$J$21:$J$39,AYN$5),AYI10&gt;SMALL(기준일시_입력!$N$21:$N$39,AYN$5)),INDEX(기준일시_입력!$AJ$21:$AJ$39,AYN$5*2-1),IF(AND(AYH10&gt;=SMALL(기준일시_입력!$J$21:$J$39,AYN$5),AYH10&lt;SMALL(기준일시_입력!$N$21:$N$39,AYN$5)),SMALL(기준일시_입력!$N$21:$N$39,AYN$5)-AYH10,0)),0)</f>
        <v>0</v>
      </c>
      <c r="AYO10" s="128">
        <f>IFERROR(IF(AND(AYH10&lt;SMALL(기준일시_입력!$J$21:$J$39,AYO$5),AYI10&gt;SMALL(기준일시_입력!$N$21:$N$39,AYO$5)),INDEX(기준일시_입력!$AJ$21:$AJ$39,AYO$5*2-1),IF(AND(AYH10&gt;=SMALL(기준일시_입력!$J$21:$J$39,AYO$5),AYH10&lt;SMALL(기준일시_입력!$N$21:$N$39,AYO$5)),SMALL(기준일시_입력!$N$21:$N$39,AYO$5)-AYH10,0)),0)</f>
        <v>0</v>
      </c>
      <c r="AYP10" s="128">
        <f>IFERROR(IF(AND(AYH10&lt;SMALL(기준일시_입력!$J$21:$J$39,AYP$5),AYI10&gt;SMALL(기준일시_입력!$N$21:$N$39,AYP$5)),INDEX(기준일시_입력!$AJ$21:$AJ$39,AYP$5*2-1),IF(AND(AYH10&gt;=SMALL(기준일시_입력!$J$21:$J$39,AYP$5),AYH10&lt;SMALL(기준일시_입력!$N$21:$N$39,AYP$5)),SMALL(기준일시_입력!$N$21:$N$39,AYP$5)-AYH10,0)),0)</f>
        <v>0</v>
      </c>
      <c r="AYQ10" s="128">
        <f>IFERROR(IF(AND(AYH10&lt;SMALL(기준일시_입력!$J$21:$J$39,AYQ$5),AYI10&gt;SMALL(기준일시_입력!$N$21:$N$39,AYQ$5)),INDEX(기준일시_입력!$AJ$21:$AJ$39,AYQ$5*2-1),IF(AND(AYH10&gt;=SMALL(기준일시_입력!$J$21:$J$39,AYQ$5),AYH10&lt;SMALL(기준일시_입력!$N$21:$N$39,AYQ$5)),SMALL(기준일시_입력!$N$21:$N$39,AYQ$5)-AYH10,0)),0)</f>
        <v>0</v>
      </c>
      <c r="AYR10" s="128">
        <f>IFERROR(IF(AND(AYH10&lt;SMALL(기준일시_입력!$J$21:$J$39,AYR$5),AYI10&gt;SMALL(기준일시_입력!$N$21:$N$39,AYR$5)),INDEX(기준일시_입력!$AJ$21:$AJ$39,AYR$5*2-1),IF(AND(AYH10&gt;=SMALL(기준일시_입력!$J$21:$J$39,AYR$5),AYH10&lt;SMALL(기준일시_입력!$N$21:$N$39,AYR$5)),SMALL(기준일시_입력!$N$21:$N$39,AYR$5)-AYH10,0)),0)</f>
        <v>0</v>
      </c>
      <c r="AYS10" s="128">
        <f>IFERROR(IF(AND(AYH10&lt;SMALL(기준일시_입력!$J$21:$J$39,AYS$5),AYI10&gt;SMALL(기준일시_입력!$N$21:$N$39,AYS$5)),INDEX(기준일시_입력!$AJ$21:$AJ$39,AYS$5*2-1),IF(AND(AYH10&gt;=SMALL(기준일시_입력!$J$21:$J$39,AYS$5),AYH10&lt;SMALL(기준일시_입력!$N$21:$N$39,AYS$5)),SMALL(기준일시_입력!$N$21:$N$39,AYS$5)-AYH10,0)),0)</f>
        <v>0</v>
      </c>
      <c r="AYT10" s="125"/>
      <c r="AYU10" s="180" t="str">
        <f t="shared" si="379"/>
        <v>5일</v>
      </c>
      <c r="AYV10" s="180"/>
      <c r="AYW10" s="124" t="str">
        <f t="shared" si="380"/>
        <v>금</v>
      </c>
      <c r="AYX10" s="133" t="str">
        <f t="shared" si="381"/>
        <v/>
      </c>
      <c r="AYY10" s="184"/>
      <c r="AYZ10" s="184"/>
      <c r="AZA10" s="184"/>
      <c r="AZB10" s="184"/>
      <c r="AZC10" s="184"/>
      <c r="AZD10" s="184"/>
      <c r="AZE10" s="176"/>
      <c r="AZF10" s="177"/>
      <c r="AZG10" s="129" t="str">
        <f>IF($B10="","",IF(AND(AYW$3&lt;&gt;"",$B10-기준일시_입력!$AO$7&lt;=0,AYY10="",AZB10="",AZE10=""),"X",IF(AZE10="연차","☆",IF(AZE10="월차","★",IF(AZE10="병가","♨",IF(AZE10="출장","◎",IF(AZE10="교육","■",IF(AND(AZE10="",AYY10&lt;=기준일시_입력!$J$15,AZB10&gt;=기준일시_입력!$N$15),"○",IF(AND(AZE10="",AYY10&lt;&gt;"",AYY10&gt;기준일시_입력!$J$15),"▼",IF(AND(AZE10="",AZB10&lt;&gt;"",AZB10&lt;기준일시_입력!$N$15),"△",""))))))))))</f>
        <v/>
      </c>
      <c r="AZH10" s="128">
        <f>IFERROR(IF(OR(AYY10="",AZB10=""),0,IF(AND(AZJ10&lt;기준일시_입력!$J$17,AZK10&gt;기준일시_입력!$N$17),기준일시_입력!$N$17-기준일시_입력!$J$17,IF(AND(AZJ10&gt;=기준일시_입력!$J$17,AZK10&gt;기준일시_입력!$N$17),기준일시_입력!$N$17-AZJ10,IF(AZK10&lt;기준일시_입력!$J$17,0,IF(AND(AZJ10&lt;기준일시_입력!$J$17,AZK10&lt;=기준일시_입력!$N$17),AZK10-기준일시_입력!$J$17,IF(AND(AZJ10&gt;=기준일시_입력!$J$17,AZK10&lt;=기준일시_입력!$N$17),AZK10-AZJ10,0)))))),0)</f>
        <v>0</v>
      </c>
      <c r="AZI10" s="128">
        <f t="shared" si="382"/>
        <v>0</v>
      </c>
      <c r="AZJ10" s="128">
        <f>IF(OR(AYY10="",AZB10=""),0,IF(AYY10&lt;기준일시_입력!$J$15,기준일시_입력!$J$15,AYY10))</f>
        <v>0</v>
      </c>
      <c r="AZK10" s="128">
        <f t="shared" si="383"/>
        <v>0</v>
      </c>
      <c r="AZL10" s="128">
        <f>IFERROR(IF(AND(AZJ10&lt;SMALL(기준일시_입력!$J$21:$J$39,AZL$5),AZK10&gt;SMALL(기준일시_입력!$N$21:$N$39,AZL$5)),INDEX(기준일시_입력!$AJ$21:$AJ$39,AZL$5*2-1),IF(AND(AZJ10&gt;=SMALL(기준일시_입력!$J$21:$J$39,AZL$5),AZJ10&lt;SMALL(기준일시_입력!$N$21:$N$39,AZL$5)),SMALL(기준일시_입력!$N$21:$N$39,AZL$5)-AZJ10,0)),0)</f>
        <v>0</v>
      </c>
      <c r="AZM10" s="128">
        <f>IFERROR(IF(AND(AZJ10&lt;SMALL(기준일시_입력!$J$21:$J$39,AZM$5),AZK10&gt;SMALL(기준일시_입력!$N$21:$N$39,AZM$5)),INDEX(기준일시_입력!$AJ$21:$AJ$39,AZM$5*2-1),IF(AND(AZJ10&gt;=SMALL(기준일시_입력!$J$21:$J$39,AZM$5),AZJ10&lt;SMALL(기준일시_입력!$N$21:$N$39,AZM$5)),SMALL(기준일시_입력!$N$21:$N$39,AZM$5)-AZJ10,0)),0)</f>
        <v>0</v>
      </c>
      <c r="AZN10" s="128">
        <f>IFERROR(IF(AND(AZJ10&lt;SMALL(기준일시_입력!$J$21:$J$39,AZN$5),AZK10&gt;SMALL(기준일시_입력!$N$21:$N$39,AZN$5)),INDEX(기준일시_입력!$AJ$21:$AJ$39,AZN$5*2-1),IF(AND(AZJ10&gt;=SMALL(기준일시_입력!$J$21:$J$39,AZN$5),AZJ10&lt;SMALL(기준일시_입력!$N$21:$N$39,AZN$5)),SMALL(기준일시_입력!$N$21:$N$39,AZN$5)-AZJ10,0)),0)</f>
        <v>0</v>
      </c>
      <c r="AZO10" s="128">
        <f>IFERROR(IF(AND(AZJ10&lt;SMALL(기준일시_입력!$J$21:$J$39,AZO$5),AZK10&gt;SMALL(기준일시_입력!$N$21:$N$39,AZO$5)),INDEX(기준일시_입력!$AJ$21:$AJ$39,AZO$5*2-1),IF(AND(AZJ10&gt;=SMALL(기준일시_입력!$J$21:$J$39,AZO$5),AZJ10&lt;SMALL(기준일시_입력!$N$21:$N$39,AZO$5)),SMALL(기준일시_입력!$N$21:$N$39,AZO$5)-AZJ10,0)),0)</f>
        <v>0</v>
      </c>
      <c r="AZP10" s="128">
        <f>IFERROR(IF(AND(AZJ10&lt;SMALL(기준일시_입력!$J$21:$J$39,AZP$5),AZK10&gt;SMALL(기준일시_입력!$N$21:$N$39,AZP$5)),INDEX(기준일시_입력!$AJ$21:$AJ$39,AZP$5*2-1),IF(AND(AZJ10&gt;=SMALL(기준일시_입력!$J$21:$J$39,AZP$5),AZJ10&lt;SMALL(기준일시_입력!$N$21:$N$39,AZP$5)),SMALL(기준일시_입력!$N$21:$N$39,AZP$5)-AZJ10,0)),0)</f>
        <v>0</v>
      </c>
      <c r="AZQ10" s="128">
        <f>IFERROR(IF(AND(AZJ10&lt;SMALL(기준일시_입력!$J$21:$J$39,AZQ$5),AZK10&gt;SMALL(기준일시_입력!$N$21:$N$39,AZQ$5)),INDEX(기준일시_입력!$AJ$21:$AJ$39,AZQ$5*2-1),IF(AND(AZJ10&gt;=SMALL(기준일시_입력!$J$21:$J$39,AZQ$5),AZJ10&lt;SMALL(기준일시_입력!$N$21:$N$39,AZQ$5)),SMALL(기준일시_입력!$N$21:$N$39,AZQ$5)-AZJ10,0)),0)</f>
        <v>0</v>
      </c>
      <c r="AZR10" s="128">
        <f>IFERROR(IF(AND(AZJ10&lt;SMALL(기준일시_입력!$J$21:$J$39,AZR$5),AZK10&gt;SMALL(기준일시_입력!$N$21:$N$39,AZR$5)),INDEX(기준일시_입력!$AJ$21:$AJ$39,AZR$5*2-1),IF(AND(AZJ10&gt;=SMALL(기준일시_입력!$J$21:$J$39,AZR$5),AZJ10&lt;SMALL(기준일시_입력!$N$21:$N$39,AZR$5)),SMALL(기준일시_입력!$N$21:$N$39,AZR$5)-AZJ10,0)),0)</f>
        <v>0</v>
      </c>
      <c r="AZS10" s="128">
        <f>IFERROR(IF(AND(AZJ10&lt;SMALL(기준일시_입력!$J$21:$J$39,AZS$5),AZK10&gt;SMALL(기준일시_입력!$N$21:$N$39,AZS$5)),INDEX(기준일시_입력!$AJ$21:$AJ$39,AZS$5*2-1),IF(AND(AZJ10&gt;=SMALL(기준일시_입력!$J$21:$J$39,AZS$5),AZJ10&lt;SMALL(기준일시_입력!$N$21:$N$39,AZS$5)),SMALL(기준일시_입력!$N$21:$N$39,AZS$5)-AZJ10,0)),0)</f>
        <v>0</v>
      </c>
      <c r="AZT10" s="128">
        <f>IFERROR(IF(AND(AZJ10&lt;SMALL(기준일시_입력!$J$21:$J$39,AZT$5),AZK10&gt;SMALL(기준일시_입력!$N$21:$N$39,AZT$5)),INDEX(기준일시_입력!$AJ$21:$AJ$39,AZT$5*2-1),IF(AND(AZJ10&gt;=SMALL(기준일시_입력!$J$21:$J$39,AZT$5),AZJ10&lt;SMALL(기준일시_입력!$N$21:$N$39,AZT$5)),SMALL(기준일시_입력!$N$21:$N$39,AZT$5)-AZJ10,0)),0)</f>
        <v>0</v>
      </c>
      <c r="AZU10" s="128">
        <f>IFERROR(IF(AND(AZJ10&lt;SMALL(기준일시_입력!$J$21:$J$39,AZU$5),AZK10&gt;SMALL(기준일시_입력!$N$21:$N$39,AZU$5)),INDEX(기준일시_입력!$AJ$21:$AJ$39,AZU$5*2-1),IF(AND(AZJ10&gt;=SMALL(기준일시_입력!$J$21:$J$39,AZU$5),AZJ10&lt;SMALL(기준일시_입력!$N$21:$N$39,AZU$5)),SMALL(기준일시_입력!$N$21:$N$39,AZU$5)-AZJ10,0)),0)</f>
        <v>0</v>
      </c>
      <c r="AZV10" s="125"/>
      <c r="AZW10" s="180" t="str">
        <f t="shared" si="384"/>
        <v>5일</v>
      </c>
      <c r="AZX10" s="180"/>
      <c r="AZY10" s="124" t="str">
        <f t="shared" si="385"/>
        <v>금</v>
      </c>
      <c r="AZZ10" s="133" t="str">
        <f t="shared" si="381"/>
        <v/>
      </c>
      <c r="BAA10" s="184"/>
      <c r="BAB10" s="184"/>
      <c r="BAC10" s="184"/>
      <c r="BAD10" s="184"/>
      <c r="BAE10" s="184"/>
      <c r="BAF10" s="184"/>
      <c r="BAG10" s="176"/>
      <c r="BAH10" s="177"/>
      <c r="BAI10" s="129" t="str">
        <f>IF($B10="","",IF(AND(AZY$3&lt;&gt;"",$B10-기준일시_입력!$AO$7&lt;=0,BAA10="",BAD10="",BAG10=""),"X",IF(BAG10="연차","☆",IF(BAG10="월차","★",IF(BAG10="병가","♨",IF(BAG10="출장","◎",IF(BAG10="교육","■",IF(AND(BAG10="",BAA10&lt;=기준일시_입력!$J$15,BAD10&gt;=기준일시_입력!$N$15),"○",IF(AND(BAG10="",BAA10&lt;&gt;"",BAA10&gt;기준일시_입력!$J$15),"▼",IF(AND(BAG10="",BAD10&lt;&gt;"",BAD10&lt;기준일시_입력!$N$15),"△",""))))))))))</f>
        <v/>
      </c>
      <c r="BAJ10" s="128">
        <f>IFERROR(IF(OR(BAA10="",BAD10=""),0,IF(AND(BAL10&lt;기준일시_입력!$J$17,BAM10&gt;기준일시_입력!$N$17),기준일시_입력!$N$17-기준일시_입력!$J$17,IF(AND(BAL10&gt;=기준일시_입력!$J$17,BAM10&gt;기준일시_입력!$N$17),기준일시_입력!$N$17-BAL10,IF(BAM10&lt;기준일시_입력!$J$17,0,IF(AND(BAL10&lt;기준일시_입력!$J$17,BAM10&lt;=기준일시_입력!$N$17),BAM10-기준일시_입력!$J$17,IF(AND(BAL10&gt;=기준일시_입력!$J$17,BAM10&lt;=기준일시_입력!$N$17),BAM10-BAL10,0)))))),0)</f>
        <v>0</v>
      </c>
      <c r="BAK10" s="128">
        <f t="shared" si="387"/>
        <v>0</v>
      </c>
      <c r="BAL10" s="128">
        <f>IF(OR(BAA10="",BAD10=""),0,IF(BAA10&lt;기준일시_입력!$J$15,기준일시_입력!$J$15,BAA10))</f>
        <v>0</v>
      </c>
      <c r="BAM10" s="128">
        <f t="shared" si="388"/>
        <v>0</v>
      </c>
      <c r="BAN10" s="128">
        <f>IFERROR(IF(AND(BAL10&lt;SMALL(기준일시_입력!$J$21:$J$39,BAN$5),BAM10&gt;SMALL(기준일시_입력!$N$21:$N$39,BAN$5)),INDEX(기준일시_입력!$AJ$21:$AJ$39,BAN$5*2-1),IF(AND(BAL10&gt;=SMALL(기준일시_입력!$J$21:$J$39,BAN$5),BAL10&lt;SMALL(기준일시_입력!$N$21:$N$39,BAN$5)),SMALL(기준일시_입력!$N$21:$N$39,BAN$5)-BAL10,0)),0)</f>
        <v>0</v>
      </c>
      <c r="BAO10" s="128">
        <f>IFERROR(IF(AND(BAL10&lt;SMALL(기준일시_입력!$J$21:$J$39,BAO$5),BAM10&gt;SMALL(기준일시_입력!$N$21:$N$39,BAO$5)),INDEX(기준일시_입력!$AJ$21:$AJ$39,BAO$5*2-1),IF(AND(BAL10&gt;=SMALL(기준일시_입력!$J$21:$J$39,BAO$5),BAL10&lt;SMALL(기준일시_입력!$N$21:$N$39,BAO$5)),SMALL(기준일시_입력!$N$21:$N$39,BAO$5)-BAL10,0)),0)</f>
        <v>0</v>
      </c>
      <c r="BAP10" s="128">
        <f>IFERROR(IF(AND(BAL10&lt;SMALL(기준일시_입력!$J$21:$J$39,BAP$5),BAM10&gt;SMALL(기준일시_입력!$N$21:$N$39,BAP$5)),INDEX(기준일시_입력!$AJ$21:$AJ$39,BAP$5*2-1),IF(AND(BAL10&gt;=SMALL(기준일시_입력!$J$21:$J$39,BAP$5),BAL10&lt;SMALL(기준일시_입력!$N$21:$N$39,BAP$5)),SMALL(기준일시_입력!$N$21:$N$39,BAP$5)-BAL10,0)),0)</f>
        <v>0</v>
      </c>
      <c r="BAQ10" s="128">
        <f>IFERROR(IF(AND(BAL10&lt;SMALL(기준일시_입력!$J$21:$J$39,BAQ$5),BAM10&gt;SMALL(기준일시_입력!$N$21:$N$39,BAQ$5)),INDEX(기준일시_입력!$AJ$21:$AJ$39,BAQ$5*2-1),IF(AND(BAL10&gt;=SMALL(기준일시_입력!$J$21:$J$39,BAQ$5),BAL10&lt;SMALL(기준일시_입력!$N$21:$N$39,BAQ$5)),SMALL(기준일시_입력!$N$21:$N$39,BAQ$5)-BAL10,0)),0)</f>
        <v>0</v>
      </c>
      <c r="BAR10" s="128">
        <f>IFERROR(IF(AND(BAL10&lt;SMALL(기준일시_입력!$J$21:$J$39,BAR$5),BAM10&gt;SMALL(기준일시_입력!$N$21:$N$39,BAR$5)),INDEX(기준일시_입력!$AJ$21:$AJ$39,BAR$5*2-1),IF(AND(BAL10&gt;=SMALL(기준일시_입력!$J$21:$J$39,BAR$5),BAL10&lt;SMALL(기준일시_입력!$N$21:$N$39,BAR$5)),SMALL(기준일시_입력!$N$21:$N$39,BAR$5)-BAL10,0)),0)</f>
        <v>0</v>
      </c>
      <c r="BAS10" s="128">
        <f>IFERROR(IF(AND(BAL10&lt;SMALL(기준일시_입력!$J$21:$J$39,BAS$5),BAM10&gt;SMALL(기준일시_입력!$N$21:$N$39,BAS$5)),INDEX(기준일시_입력!$AJ$21:$AJ$39,BAS$5*2-1),IF(AND(BAL10&gt;=SMALL(기준일시_입력!$J$21:$J$39,BAS$5),BAL10&lt;SMALL(기준일시_입력!$N$21:$N$39,BAS$5)),SMALL(기준일시_입력!$N$21:$N$39,BAS$5)-BAL10,0)),0)</f>
        <v>0</v>
      </c>
      <c r="BAT10" s="128">
        <f>IFERROR(IF(AND(BAL10&lt;SMALL(기준일시_입력!$J$21:$J$39,BAT$5),BAM10&gt;SMALL(기준일시_입력!$N$21:$N$39,BAT$5)),INDEX(기준일시_입력!$AJ$21:$AJ$39,BAT$5*2-1),IF(AND(BAL10&gt;=SMALL(기준일시_입력!$J$21:$J$39,BAT$5),BAL10&lt;SMALL(기준일시_입력!$N$21:$N$39,BAT$5)),SMALL(기준일시_입력!$N$21:$N$39,BAT$5)-BAL10,0)),0)</f>
        <v>0</v>
      </c>
      <c r="BAU10" s="128">
        <f>IFERROR(IF(AND(BAL10&lt;SMALL(기준일시_입력!$J$21:$J$39,BAU$5),BAM10&gt;SMALL(기준일시_입력!$N$21:$N$39,BAU$5)),INDEX(기준일시_입력!$AJ$21:$AJ$39,BAU$5*2-1),IF(AND(BAL10&gt;=SMALL(기준일시_입력!$J$21:$J$39,BAU$5),BAL10&lt;SMALL(기준일시_입력!$N$21:$N$39,BAU$5)),SMALL(기준일시_입력!$N$21:$N$39,BAU$5)-BAL10,0)),0)</f>
        <v>0</v>
      </c>
      <c r="BAV10" s="128">
        <f>IFERROR(IF(AND(BAL10&lt;SMALL(기준일시_입력!$J$21:$J$39,BAV$5),BAM10&gt;SMALL(기준일시_입력!$N$21:$N$39,BAV$5)),INDEX(기준일시_입력!$AJ$21:$AJ$39,BAV$5*2-1),IF(AND(BAL10&gt;=SMALL(기준일시_입력!$J$21:$J$39,BAV$5),BAL10&lt;SMALL(기준일시_입력!$N$21:$N$39,BAV$5)),SMALL(기준일시_입력!$N$21:$N$39,BAV$5)-BAL10,0)),0)</f>
        <v>0</v>
      </c>
      <c r="BAW10" s="128">
        <f>IFERROR(IF(AND(BAL10&lt;SMALL(기준일시_입력!$J$21:$J$39,BAW$5),BAM10&gt;SMALL(기준일시_입력!$N$21:$N$39,BAW$5)),INDEX(기준일시_입력!$AJ$21:$AJ$39,BAW$5*2-1),IF(AND(BAL10&gt;=SMALL(기준일시_입력!$J$21:$J$39,BAW$5),BAL10&lt;SMALL(기준일시_입력!$N$21:$N$39,BAW$5)),SMALL(기준일시_입력!$N$21:$N$39,BAW$5)-BAL10,0)),0)</f>
        <v>0</v>
      </c>
      <c r="BAX10" s="125"/>
      <c r="BAY10" s="180" t="str">
        <f t="shared" si="389"/>
        <v>5일</v>
      </c>
      <c r="BAZ10" s="180"/>
      <c r="BBA10" s="124" t="str">
        <f t="shared" si="390"/>
        <v>금</v>
      </c>
      <c r="BBB10" s="133" t="str">
        <f t="shared" si="381"/>
        <v/>
      </c>
      <c r="BBC10" s="184"/>
      <c r="BBD10" s="184"/>
      <c r="BBE10" s="184"/>
      <c r="BBF10" s="184"/>
      <c r="BBG10" s="184"/>
      <c r="BBH10" s="184"/>
      <c r="BBI10" s="176"/>
      <c r="BBJ10" s="177"/>
      <c r="BBK10" s="129" t="str">
        <f>IF($B10="","",IF(AND(BBA$3&lt;&gt;"",$B10-기준일시_입력!$AO$7&lt;=0,BBC10="",BBF10="",BBI10=""),"X",IF(BBI10="연차","☆",IF(BBI10="월차","★",IF(BBI10="병가","♨",IF(BBI10="출장","◎",IF(BBI10="교육","■",IF(AND(BBI10="",BBC10&lt;=기준일시_입력!$J$15,BBF10&gt;=기준일시_입력!$N$15),"○",IF(AND(BBI10="",BBC10&lt;&gt;"",BBC10&gt;기준일시_입력!$J$15),"▼",IF(AND(BBI10="",BBF10&lt;&gt;"",BBF10&lt;기준일시_입력!$N$15),"△",""))))))))))</f>
        <v/>
      </c>
      <c r="BBL10" s="128">
        <f>IFERROR(IF(OR(BBC10="",BBF10=""),0,IF(AND(BBN10&lt;기준일시_입력!$J$17,BBO10&gt;기준일시_입력!$N$17),기준일시_입력!$N$17-기준일시_입력!$J$17,IF(AND(BBN10&gt;=기준일시_입력!$J$17,BBO10&gt;기준일시_입력!$N$17),기준일시_입력!$N$17-BBN10,IF(BBO10&lt;기준일시_입력!$J$17,0,IF(AND(BBN10&lt;기준일시_입력!$J$17,BBO10&lt;=기준일시_입력!$N$17),BBO10-기준일시_입력!$J$17,IF(AND(BBN10&gt;=기준일시_입력!$J$17,BBO10&lt;=기준일시_입력!$N$17),BBO10-BBN10,0)))))),0)</f>
        <v>0</v>
      </c>
      <c r="BBM10" s="128">
        <f t="shared" si="392"/>
        <v>0</v>
      </c>
      <c r="BBN10" s="128">
        <f>IF(OR(BBC10="",BBF10=""),0,IF(BBC10&lt;기준일시_입력!$J$15,기준일시_입력!$J$15,BBC10))</f>
        <v>0</v>
      </c>
      <c r="BBO10" s="128">
        <f t="shared" si="393"/>
        <v>0</v>
      </c>
      <c r="BBP10" s="128">
        <f>IFERROR(IF(AND(BBN10&lt;SMALL(기준일시_입력!$J$21:$J$39,BBP$5),BBO10&gt;SMALL(기준일시_입력!$N$21:$N$39,BBP$5)),INDEX(기준일시_입력!$AJ$21:$AJ$39,BBP$5*2-1),IF(AND(BBN10&gt;=SMALL(기준일시_입력!$J$21:$J$39,BBP$5),BBN10&lt;SMALL(기준일시_입력!$N$21:$N$39,BBP$5)),SMALL(기준일시_입력!$N$21:$N$39,BBP$5)-BBN10,0)),0)</f>
        <v>0</v>
      </c>
      <c r="BBQ10" s="128">
        <f>IFERROR(IF(AND(BBN10&lt;SMALL(기준일시_입력!$J$21:$J$39,BBQ$5),BBO10&gt;SMALL(기준일시_입력!$N$21:$N$39,BBQ$5)),INDEX(기준일시_입력!$AJ$21:$AJ$39,BBQ$5*2-1),IF(AND(BBN10&gt;=SMALL(기준일시_입력!$J$21:$J$39,BBQ$5),BBN10&lt;SMALL(기준일시_입력!$N$21:$N$39,BBQ$5)),SMALL(기준일시_입력!$N$21:$N$39,BBQ$5)-BBN10,0)),0)</f>
        <v>0</v>
      </c>
      <c r="BBR10" s="128">
        <f>IFERROR(IF(AND(BBN10&lt;SMALL(기준일시_입력!$J$21:$J$39,BBR$5),BBO10&gt;SMALL(기준일시_입력!$N$21:$N$39,BBR$5)),INDEX(기준일시_입력!$AJ$21:$AJ$39,BBR$5*2-1),IF(AND(BBN10&gt;=SMALL(기준일시_입력!$J$21:$J$39,BBR$5),BBN10&lt;SMALL(기준일시_입력!$N$21:$N$39,BBR$5)),SMALL(기준일시_입력!$N$21:$N$39,BBR$5)-BBN10,0)),0)</f>
        <v>0</v>
      </c>
      <c r="BBS10" s="128">
        <f>IFERROR(IF(AND(BBN10&lt;SMALL(기준일시_입력!$J$21:$J$39,BBS$5),BBO10&gt;SMALL(기준일시_입력!$N$21:$N$39,BBS$5)),INDEX(기준일시_입력!$AJ$21:$AJ$39,BBS$5*2-1),IF(AND(BBN10&gt;=SMALL(기준일시_입력!$J$21:$J$39,BBS$5),BBN10&lt;SMALL(기준일시_입력!$N$21:$N$39,BBS$5)),SMALL(기준일시_입력!$N$21:$N$39,BBS$5)-BBN10,0)),0)</f>
        <v>0</v>
      </c>
      <c r="BBT10" s="128">
        <f>IFERROR(IF(AND(BBN10&lt;SMALL(기준일시_입력!$J$21:$J$39,BBT$5),BBO10&gt;SMALL(기준일시_입력!$N$21:$N$39,BBT$5)),INDEX(기준일시_입력!$AJ$21:$AJ$39,BBT$5*2-1),IF(AND(BBN10&gt;=SMALL(기준일시_입력!$J$21:$J$39,BBT$5),BBN10&lt;SMALL(기준일시_입력!$N$21:$N$39,BBT$5)),SMALL(기준일시_입력!$N$21:$N$39,BBT$5)-BBN10,0)),0)</f>
        <v>0</v>
      </c>
      <c r="BBU10" s="128">
        <f>IFERROR(IF(AND(BBN10&lt;SMALL(기준일시_입력!$J$21:$J$39,BBU$5),BBO10&gt;SMALL(기준일시_입력!$N$21:$N$39,BBU$5)),INDEX(기준일시_입력!$AJ$21:$AJ$39,BBU$5*2-1),IF(AND(BBN10&gt;=SMALL(기준일시_입력!$J$21:$J$39,BBU$5),BBN10&lt;SMALL(기준일시_입력!$N$21:$N$39,BBU$5)),SMALL(기준일시_입력!$N$21:$N$39,BBU$5)-BBN10,0)),0)</f>
        <v>0</v>
      </c>
      <c r="BBV10" s="128">
        <f>IFERROR(IF(AND(BBN10&lt;SMALL(기준일시_입력!$J$21:$J$39,BBV$5),BBO10&gt;SMALL(기준일시_입력!$N$21:$N$39,BBV$5)),INDEX(기준일시_입력!$AJ$21:$AJ$39,BBV$5*2-1),IF(AND(BBN10&gt;=SMALL(기준일시_입력!$J$21:$J$39,BBV$5),BBN10&lt;SMALL(기준일시_입력!$N$21:$N$39,BBV$5)),SMALL(기준일시_입력!$N$21:$N$39,BBV$5)-BBN10,0)),0)</f>
        <v>0</v>
      </c>
      <c r="BBW10" s="128">
        <f>IFERROR(IF(AND(BBN10&lt;SMALL(기준일시_입력!$J$21:$J$39,BBW$5),BBO10&gt;SMALL(기준일시_입력!$N$21:$N$39,BBW$5)),INDEX(기준일시_입력!$AJ$21:$AJ$39,BBW$5*2-1),IF(AND(BBN10&gt;=SMALL(기준일시_입력!$J$21:$J$39,BBW$5),BBN10&lt;SMALL(기준일시_입력!$N$21:$N$39,BBW$5)),SMALL(기준일시_입력!$N$21:$N$39,BBW$5)-BBN10,0)),0)</f>
        <v>0</v>
      </c>
      <c r="BBX10" s="128">
        <f>IFERROR(IF(AND(BBN10&lt;SMALL(기준일시_입력!$J$21:$J$39,BBX$5),BBO10&gt;SMALL(기준일시_입력!$N$21:$N$39,BBX$5)),INDEX(기준일시_입력!$AJ$21:$AJ$39,BBX$5*2-1),IF(AND(BBN10&gt;=SMALL(기준일시_입력!$J$21:$J$39,BBX$5),BBN10&lt;SMALL(기준일시_입력!$N$21:$N$39,BBX$5)),SMALL(기준일시_입력!$N$21:$N$39,BBX$5)-BBN10,0)),0)</f>
        <v>0</v>
      </c>
      <c r="BBY10" s="128">
        <f>IFERROR(IF(AND(BBN10&lt;SMALL(기준일시_입력!$J$21:$J$39,BBY$5),BBO10&gt;SMALL(기준일시_입력!$N$21:$N$39,BBY$5)),INDEX(기준일시_입력!$AJ$21:$AJ$39,BBY$5*2-1),IF(AND(BBN10&gt;=SMALL(기준일시_입력!$J$21:$J$39,BBY$5),BBN10&lt;SMALL(기준일시_입력!$N$21:$N$39,BBY$5)),SMALL(기준일시_입력!$N$21:$N$39,BBY$5)-BBN10,0)),0)</f>
        <v>0</v>
      </c>
      <c r="BBZ10" s="125"/>
      <c r="BCA10" s="8">
        <v>0</v>
      </c>
    </row>
    <row r="11" spans="1:1431" x14ac:dyDescent="0.2">
      <c r="A11" s="8">
        <v>6</v>
      </c>
      <c r="B11" s="4">
        <f>IF(DAY(기준일시_입력!$AM$7)-$A11&lt;0,"",기준일시_입력!$AM$7-(DAY(기준일시_입력!$AM$7)-$A11))</f>
        <v>42406</v>
      </c>
      <c r="C11" s="180" t="str">
        <f t="shared" si="394"/>
        <v>6일</v>
      </c>
      <c r="D11" s="180"/>
      <c r="E11" s="5" t="str">
        <f t="shared" si="395"/>
        <v>토</v>
      </c>
      <c r="F11" s="20"/>
      <c r="G11" s="184"/>
      <c r="H11" s="184"/>
      <c r="I11" s="184"/>
      <c r="J11" s="184"/>
      <c r="K11" s="184"/>
      <c r="L11" s="184"/>
      <c r="M11" s="176"/>
      <c r="N11" s="177"/>
      <c r="O11" s="129" t="str">
        <f>IF($B11="","",IF(AND(E$3&lt;&gt;"",$B11-기준일시_입력!$AO$7&lt;=0,G11="",J11="",M11=""),"X",IF(M11="연차","☆",IF(M11="월차","★",IF(M11="병가","♨",IF(M11="출장","◎",IF(M11="교육","■",IF(AND(M11="",G11&lt;=기준일시_입력!$J$15,J11&gt;=기준일시_입력!$N$15),"○",IF(AND(M11="",G11&lt;&gt;"",G11&gt;기준일시_입력!$J$15),"▼",IF(AND(M11="",J11&lt;&gt;"",J11&lt;기준일시_입력!$N$15),"△",""))))))))))</f>
        <v/>
      </c>
      <c r="P11" s="15">
        <f>IFERROR(IF(OR(G11="",J11=""),0,IF(AND(R11&lt;기준일시_입력!$J$17,S11&gt;기준일시_입력!$N$17),기준일시_입력!$N$17-기준일시_입력!$J$17,IF(AND(R11&gt;=기준일시_입력!$J$17,S11&gt;기준일시_입력!$N$17),기준일시_입력!$N$17-R11,IF(S11&lt;기준일시_입력!$J$17,0,IF(AND(R11&lt;기준일시_입력!$J$17,S11&lt;=기준일시_입력!$N$17),S11-기준일시_입력!$J$17,IF(AND(R11&gt;=기준일시_입력!$J$17,S11&lt;=기준일시_입력!$N$17),S11-R11,0)))))),0)</f>
        <v>0</v>
      </c>
      <c r="Q11" s="15">
        <f t="shared" si="398"/>
        <v>0</v>
      </c>
      <c r="R11" s="15">
        <f>IF(OR(G11="",J11=""),0,IF(G11&lt;기준일시_입력!$J$15,기준일시_입력!$J$15,G11))</f>
        <v>0</v>
      </c>
      <c r="S11" s="15">
        <f t="shared" si="150"/>
        <v>0</v>
      </c>
      <c r="T11" s="15">
        <f>IFERROR(IF(AND(R11&lt;SMALL(기준일시_입력!$J$21:$J$39,T$5),S11&gt;SMALL(기준일시_입력!$N$21:$N$39,T$5)),INDEX(기준일시_입력!$AJ$21:$AJ$39,T$5*2-1),IF(AND(R11&gt;=SMALL(기준일시_입력!$J$21:$J$39,T$5),R11&lt;SMALL(기준일시_입력!$N$21:$N$39,T$5)),SMALL(기준일시_입력!$N$21:$N$39,T$5)-R11,0)),0)</f>
        <v>0</v>
      </c>
      <c r="U11" s="15">
        <f>IFERROR(IF(AND(R11&lt;SMALL(기준일시_입력!$J$21:$J$39,U$5),S11&gt;SMALL(기준일시_입력!$N$21:$N$39,U$5)),INDEX(기준일시_입력!$AJ$21:$AJ$39,U$5*2-1),IF(AND(R11&gt;=SMALL(기준일시_입력!$J$21:$J$39,U$5),R11&lt;SMALL(기준일시_입력!$N$21:$N$39,U$5)),SMALL(기준일시_입력!$N$21:$N$39,U$5)-R11,0)),0)</f>
        <v>0</v>
      </c>
      <c r="V11" s="15">
        <f>IFERROR(IF(AND(R11&lt;SMALL(기준일시_입력!$J$21:$J$39,V$5),S11&gt;SMALL(기준일시_입력!$N$21:$N$39,V$5)),INDEX(기준일시_입력!$AJ$21:$AJ$39,V$5*2-1),IF(AND(R11&gt;=SMALL(기준일시_입력!$J$21:$J$39,V$5),R11&lt;SMALL(기준일시_입력!$N$21:$N$39,V$5)),SMALL(기준일시_입력!$N$21:$N$39,V$5)-R11,0)),0)</f>
        <v>0</v>
      </c>
      <c r="W11" s="15">
        <f>IFERROR(IF(AND(R11&lt;SMALL(기준일시_입력!$J$21:$J$39,W$5),S11&gt;SMALL(기준일시_입력!$N$21:$N$39,W$5)),INDEX(기준일시_입력!$AJ$21:$AJ$39,W$5*2-1),IF(AND(R11&gt;=SMALL(기준일시_입력!$J$21:$J$39,W$5),R11&lt;SMALL(기준일시_입력!$N$21:$N$39,W$5)),SMALL(기준일시_입력!$N$21:$N$39,W$5)-R11,0)),0)</f>
        <v>0</v>
      </c>
      <c r="X11" s="15">
        <f>IFERROR(IF(AND(R11&lt;SMALL(기준일시_입력!$J$21:$J$39,X$5),S11&gt;SMALL(기준일시_입력!$N$21:$N$39,X$5)),INDEX(기준일시_입력!$AJ$21:$AJ$39,X$5*2-1),IF(AND(R11&gt;=SMALL(기준일시_입력!$J$21:$J$39,X$5),R11&lt;SMALL(기준일시_입력!$N$21:$N$39,X$5)),SMALL(기준일시_입력!$N$21:$N$39,X$5)-R11,0)),0)</f>
        <v>0</v>
      </c>
      <c r="Y11" s="15">
        <f>IFERROR(IF(AND(R11&lt;SMALL(기준일시_입력!$J$21:$J$39,Y$5),S11&gt;SMALL(기준일시_입력!$N$21:$N$39,Y$5)),INDEX(기준일시_입력!$AJ$21:$AJ$39,Y$5*2-1),IF(AND(R11&gt;=SMALL(기준일시_입력!$J$21:$J$39,Y$5),R11&lt;SMALL(기준일시_입력!$N$21:$N$39,Y$5)),SMALL(기준일시_입력!$N$21:$N$39,Y$5)-R11,0)),0)</f>
        <v>0</v>
      </c>
      <c r="Z11" s="15">
        <f>IFERROR(IF(AND(R11&lt;SMALL(기준일시_입력!$J$21:$J$39,Z$5),S11&gt;SMALL(기준일시_입력!$N$21:$N$39,Z$5)),INDEX(기준일시_입력!$AJ$21:$AJ$39,Z$5*2-1),IF(AND(R11&gt;=SMALL(기준일시_입력!$J$21:$J$39,Z$5),R11&lt;SMALL(기준일시_입력!$N$21:$N$39,Z$5)),SMALL(기준일시_입력!$N$21:$N$39,Z$5)-R11,0)),0)</f>
        <v>0</v>
      </c>
      <c r="AA11" s="15">
        <f>IFERROR(IF(AND(R11&lt;SMALL(기준일시_입력!$J$21:$J$39,AA$5),S11&gt;SMALL(기준일시_입력!$N$21:$N$39,AA$5)),INDEX(기준일시_입력!$AJ$21:$AJ$39,AA$5*2-1),IF(AND(R11&gt;=SMALL(기준일시_입력!$J$21:$J$39,AA$5),R11&lt;SMALL(기준일시_입력!$N$21:$N$39,AA$5)),SMALL(기준일시_입력!$N$21:$N$39,AA$5)-R11,0)),0)</f>
        <v>0</v>
      </c>
      <c r="AB11" s="15">
        <f>IFERROR(IF(AND(R11&lt;SMALL(기준일시_입력!$J$21:$J$39,AB$5),S11&gt;SMALL(기준일시_입력!$N$21:$N$39,AB$5)),INDEX(기준일시_입력!$AJ$21:$AJ$39,AB$5*2-1),IF(AND(R11&gt;=SMALL(기준일시_입력!$J$21:$J$39,AB$5),R11&lt;SMALL(기준일시_입력!$N$21:$N$39,AB$5)),SMALL(기준일시_입력!$N$21:$N$39,AB$5)-R11,0)),0)</f>
        <v>0</v>
      </c>
      <c r="AC11" s="15">
        <f>IFERROR(IF(AND(R11&lt;SMALL(기준일시_입력!$J$21:$J$39,AC$5),S11&gt;SMALL(기준일시_입력!$N$21:$N$39,AC$5)),INDEX(기준일시_입력!$AJ$21:$AJ$39,AC$5*2-1),IF(AND(R11&gt;=SMALL(기준일시_입력!$J$21:$J$39,AC$5),R11&lt;SMALL(기준일시_입력!$N$21:$N$39,AC$5)),SMALL(기준일시_입력!$N$21:$N$39,AC$5)-R11,0)),0)</f>
        <v>0</v>
      </c>
      <c r="AD11" s="10"/>
      <c r="AE11" s="180" t="str">
        <f t="shared" si="151"/>
        <v>6일</v>
      </c>
      <c r="AF11" s="180"/>
      <c r="AG11" s="5" t="str">
        <f t="shared" si="152"/>
        <v>토</v>
      </c>
      <c r="AH11" s="67" t="str">
        <f t="shared" si="396"/>
        <v/>
      </c>
      <c r="AI11" s="184"/>
      <c r="AJ11" s="184"/>
      <c r="AK11" s="184"/>
      <c r="AL11" s="184"/>
      <c r="AM11" s="184"/>
      <c r="AN11" s="184"/>
      <c r="AO11" s="176"/>
      <c r="AP11" s="177"/>
      <c r="AQ11" s="129" t="str">
        <f>IF($B11="","",IF(AND(AG$3&lt;&gt;"",$B11-기준일시_입력!$AO$7&lt;=0,AI11="",AL11="",AO11=""),"X",IF(AO11="연차","☆",IF(AO11="월차","★",IF(AO11="병가","♨",IF(AO11="출장","◎",IF(AO11="교육","■",IF(AND(AO11="",AI11&lt;=기준일시_입력!$J$15,AL11&gt;=기준일시_입력!$N$15),"○",IF(AND(AO11="",AI11&lt;&gt;"",AI11&gt;기준일시_입력!$J$15),"▼",IF(AND(AO11="",AL11&lt;&gt;"",AL11&lt;기준일시_입력!$N$15),"△",""))))))))))</f>
        <v/>
      </c>
      <c r="AR11" s="15">
        <f>IFERROR(IF(OR(AI11="",AL11=""),0,IF(AND(AT11&lt;기준일시_입력!$J$17,AU11&gt;기준일시_입력!$N$17),기준일시_입력!$N$17-기준일시_입력!$J$17,IF(AND(AT11&gt;=기준일시_입력!$J$17,AU11&gt;기준일시_입력!$N$17),기준일시_입력!$N$17-AT11,IF(AU11&lt;기준일시_입력!$J$17,0,IF(AND(AT11&lt;기준일시_입력!$J$17,AU11&lt;=기준일시_입력!$N$17),AU11-기준일시_입력!$J$17,IF(AND(AT11&gt;=기준일시_입력!$J$17,AU11&lt;=기준일시_입력!$N$17),AU11-AT11,0)))))),0)</f>
        <v>0</v>
      </c>
      <c r="AS11" s="15">
        <f t="shared" si="399"/>
        <v>0</v>
      </c>
      <c r="AT11" s="15">
        <f>IF(OR(AI11="",AL11=""),0,IF(AI11&lt;기준일시_입력!$J$15,기준일시_입력!$J$15,AI11))</f>
        <v>0</v>
      </c>
      <c r="AU11" s="15">
        <f t="shared" si="153"/>
        <v>0</v>
      </c>
      <c r="AV11" s="15">
        <f>IFERROR(IF(AND(AT11&lt;SMALL(기준일시_입력!$J$21:$J$39,AV$5),AU11&gt;SMALL(기준일시_입력!$N$21:$N$39,AV$5)),INDEX(기준일시_입력!$AJ$21:$AJ$39,AV$5*2-1),IF(AND(AT11&gt;=SMALL(기준일시_입력!$J$21:$J$39,AV$5),AT11&lt;SMALL(기준일시_입력!$N$21:$N$39,AV$5)),SMALL(기준일시_입력!$N$21:$N$39,AV$5)-AT11,0)),0)</f>
        <v>0</v>
      </c>
      <c r="AW11" s="15">
        <f>IFERROR(IF(AND(AT11&lt;SMALL(기준일시_입력!$J$21:$J$39,AW$5),AU11&gt;SMALL(기준일시_입력!$N$21:$N$39,AW$5)),INDEX(기준일시_입력!$AJ$21:$AJ$39,AW$5*2-1),IF(AND(AT11&gt;=SMALL(기준일시_입력!$J$21:$J$39,AW$5),AT11&lt;SMALL(기준일시_입력!$N$21:$N$39,AW$5)),SMALL(기준일시_입력!$N$21:$N$39,AW$5)-AT11,0)),0)</f>
        <v>0</v>
      </c>
      <c r="AX11" s="15">
        <f>IFERROR(IF(AND(AT11&lt;SMALL(기준일시_입력!$J$21:$J$39,AX$5),AU11&gt;SMALL(기준일시_입력!$N$21:$N$39,AX$5)),INDEX(기준일시_입력!$AJ$21:$AJ$39,AX$5*2-1),IF(AND(AT11&gt;=SMALL(기준일시_입력!$J$21:$J$39,AX$5),AT11&lt;SMALL(기준일시_입력!$N$21:$N$39,AX$5)),SMALL(기준일시_입력!$N$21:$N$39,AX$5)-AT11,0)),0)</f>
        <v>0</v>
      </c>
      <c r="AY11" s="15">
        <f>IFERROR(IF(AND(AT11&lt;SMALL(기준일시_입력!$J$21:$J$39,AY$5),AU11&gt;SMALL(기준일시_입력!$N$21:$N$39,AY$5)),INDEX(기준일시_입력!$AJ$21:$AJ$39,AY$5*2-1),IF(AND(AT11&gt;=SMALL(기준일시_입력!$J$21:$J$39,AY$5),AT11&lt;SMALL(기준일시_입력!$N$21:$N$39,AY$5)),SMALL(기준일시_입력!$N$21:$N$39,AY$5)-AT11,0)),0)</f>
        <v>0</v>
      </c>
      <c r="AZ11" s="15">
        <f>IFERROR(IF(AND(AT11&lt;SMALL(기준일시_입력!$J$21:$J$39,AZ$5),AU11&gt;SMALL(기준일시_입력!$N$21:$N$39,AZ$5)),INDEX(기준일시_입력!$AJ$21:$AJ$39,AZ$5*2-1),IF(AND(AT11&gt;=SMALL(기준일시_입력!$J$21:$J$39,AZ$5),AT11&lt;SMALL(기준일시_입력!$N$21:$N$39,AZ$5)),SMALL(기준일시_입력!$N$21:$N$39,AZ$5)-AT11,0)),0)</f>
        <v>0</v>
      </c>
      <c r="BA11" s="15">
        <f>IFERROR(IF(AND(AT11&lt;SMALL(기준일시_입력!$J$21:$J$39,BA$5),AU11&gt;SMALL(기준일시_입력!$N$21:$N$39,BA$5)),INDEX(기준일시_입력!$AJ$21:$AJ$39,BA$5*2-1),IF(AND(AT11&gt;=SMALL(기준일시_입력!$J$21:$J$39,BA$5),AT11&lt;SMALL(기준일시_입력!$N$21:$N$39,BA$5)),SMALL(기준일시_입력!$N$21:$N$39,BA$5)-AT11,0)),0)</f>
        <v>0</v>
      </c>
      <c r="BB11" s="15">
        <f>IFERROR(IF(AND(AT11&lt;SMALL(기준일시_입력!$J$21:$J$39,BB$5),AU11&gt;SMALL(기준일시_입력!$N$21:$N$39,BB$5)),INDEX(기준일시_입력!$AJ$21:$AJ$39,BB$5*2-1),IF(AND(AT11&gt;=SMALL(기준일시_입력!$J$21:$J$39,BB$5),AT11&lt;SMALL(기준일시_입력!$N$21:$N$39,BB$5)),SMALL(기준일시_입력!$N$21:$N$39,BB$5)-AT11,0)),0)</f>
        <v>0</v>
      </c>
      <c r="BC11" s="15">
        <f>IFERROR(IF(AND(AT11&lt;SMALL(기준일시_입력!$J$21:$J$39,BC$5),AU11&gt;SMALL(기준일시_입력!$N$21:$N$39,BC$5)),INDEX(기준일시_입력!$AJ$21:$AJ$39,BC$5*2-1),IF(AND(AT11&gt;=SMALL(기준일시_입력!$J$21:$J$39,BC$5),AT11&lt;SMALL(기준일시_입력!$N$21:$N$39,BC$5)),SMALL(기준일시_입력!$N$21:$N$39,BC$5)-AT11,0)),0)</f>
        <v>0</v>
      </c>
      <c r="BD11" s="15">
        <f>IFERROR(IF(AND(AT11&lt;SMALL(기준일시_입력!$J$21:$J$39,BD$5),AU11&gt;SMALL(기준일시_입력!$N$21:$N$39,BD$5)),INDEX(기준일시_입력!$AJ$21:$AJ$39,BD$5*2-1),IF(AND(AT11&gt;=SMALL(기준일시_입력!$J$21:$J$39,BD$5),AT11&lt;SMALL(기준일시_입력!$N$21:$N$39,BD$5)),SMALL(기준일시_입력!$N$21:$N$39,BD$5)-AT11,0)),0)</f>
        <v>0</v>
      </c>
      <c r="BE11" s="15">
        <f>IFERROR(IF(AND(AT11&lt;SMALL(기준일시_입력!$J$21:$J$39,BE$5),AU11&gt;SMALL(기준일시_입력!$N$21:$N$39,BE$5)),INDEX(기준일시_입력!$AJ$21:$AJ$39,BE$5*2-1),IF(AND(AT11&gt;=SMALL(기준일시_입력!$J$21:$J$39,BE$5),AT11&lt;SMALL(기준일시_입력!$N$21:$N$39,BE$5)),SMALL(기준일시_입력!$N$21:$N$39,BE$5)-AT11,0)),0)</f>
        <v>0</v>
      </c>
      <c r="BF11" s="6"/>
      <c r="BG11" s="180" t="str">
        <f t="shared" si="154"/>
        <v>6일</v>
      </c>
      <c r="BH11" s="180"/>
      <c r="BI11" s="5" t="str">
        <f t="shared" si="155"/>
        <v>토</v>
      </c>
      <c r="BJ11" s="67" t="str">
        <f t="shared" si="397"/>
        <v/>
      </c>
      <c r="BK11" s="184"/>
      <c r="BL11" s="184"/>
      <c r="BM11" s="184"/>
      <c r="BN11" s="184"/>
      <c r="BO11" s="184"/>
      <c r="BP11" s="184"/>
      <c r="BQ11" s="176"/>
      <c r="BR11" s="177"/>
      <c r="BS11" s="129" t="str">
        <f>IF($B11="","",IF(AND(BI$3&lt;&gt;"",$B11-기준일시_입력!$AO$7&lt;=0,BK11="",BN11="",BQ11=""),"X",IF(BQ11="연차","☆",IF(BQ11="월차","★",IF(BQ11="병가","♨",IF(BQ11="출장","◎",IF(BQ11="교육","■",IF(AND(BQ11="",BK11&lt;=기준일시_입력!$J$15,BN11&gt;=기준일시_입력!$N$15),"○",IF(AND(BQ11="",BK11&lt;&gt;"",BK11&gt;기준일시_입력!$J$15),"▼",IF(AND(BQ11="",BN11&lt;&gt;"",BN11&lt;기준일시_입력!$N$15),"△",""))))))))))</f>
        <v/>
      </c>
      <c r="BT11" s="15">
        <f>IFERROR(IF(OR(BK11="",BN11=""),0,IF(AND(BV11&lt;기준일시_입력!$J$17,BW11&gt;기준일시_입력!$N$17),기준일시_입력!$N$17-기준일시_입력!$J$17,IF(AND(BV11&gt;=기준일시_입력!$J$17,BW11&gt;기준일시_입력!$N$17),기준일시_입력!$N$17-BV11,IF(BW11&lt;기준일시_입력!$J$17,0,IF(AND(BV11&lt;기준일시_입력!$J$17,BW11&lt;=기준일시_입력!$N$17),BW11-기준일시_입력!$J$17,IF(AND(BV11&gt;=기준일시_입력!$J$17,BW11&lt;=기준일시_입력!$N$17),BW11-BV11,0)))))),0)</f>
        <v>0</v>
      </c>
      <c r="BU11" s="15">
        <f t="shared" si="400"/>
        <v>0</v>
      </c>
      <c r="BV11" s="15">
        <f>IF(OR(BK11="",BN11=""),0,IF(BK11&lt;기준일시_입력!$J$15,기준일시_입력!$J$15,BK11))</f>
        <v>0</v>
      </c>
      <c r="BW11" s="15">
        <f t="shared" si="156"/>
        <v>0</v>
      </c>
      <c r="BX11" s="15">
        <f>IFERROR(IF(AND(BV11&lt;SMALL(기준일시_입력!$J$21:$J$39,BX$5),BW11&gt;SMALL(기준일시_입력!$N$21:$N$39,BX$5)),INDEX(기준일시_입력!$AJ$21:$AJ$39,BX$5*2-1),IF(AND(BV11&gt;=SMALL(기준일시_입력!$J$21:$J$39,BX$5),BV11&lt;SMALL(기준일시_입력!$N$21:$N$39,BX$5)),SMALL(기준일시_입력!$N$21:$N$39,BX$5)-BV11,0)),0)</f>
        <v>0</v>
      </c>
      <c r="BY11" s="15">
        <f>IFERROR(IF(AND(BV11&lt;SMALL(기준일시_입력!$J$21:$J$39,BY$5),BW11&gt;SMALL(기준일시_입력!$N$21:$N$39,BY$5)),INDEX(기준일시_입력!$AJ$21:$AJ$39,BY$5*2-1),IF(AND(BV11&gt;=SMALL(기준일시_입력!$J$21:$J$39,BY$5),BV11&lt;SMALL(기준일시_입력!$N$21:$N$39,BY$5)),SMALL(기준일시_입력!$N$21:$N$39,BY$5)-BV11,0)),0)</f>
        <v>0</v>
      </c>
      <c r="BZ11" s="15">
        <f>IFERROR(IF(AND(BV11&lt;SMALL(기준일시_입력!$J$21:$J$39,BZ$5),BW11&gt;SMALL(기준일시_입력!$N$21:$N$39,BZ$5)),INDEX(기준일시_입력!$AJ$21:$AJ$39,BZ$5*2-1),IF(AND(BV11&gt;=SMALL(기준일시_입력!$J$21:$J$39,BZ$5),BV11&lt;SMALL(기준일시_입력!$N$21:$N$39,BZ$5)),SMALL(기준일시_입력!$N$21:$N$39,BZ$5)-BV11,0)),0)</f>
        <v>0</v>
      </c>
      <c r="CA11" s="15">
        <f>IFERROR(IF(AND(BV11&lt;SMALL(기준일시_입력!$J$21:$J$39,CA$5),BW11&gt;SMALL(기준일시_입력!$N$21:$N$39,CA$5)),INDEX(기준일시_입력!$AJ$21:$AJ$39,CA$5*2-1),IF(AND(BV11&gt;=SMALL(기준일시_입력!$J$21:$J$39,CA$5),BV11&lt;SMALL(기준일시_입력!$N$21:$N$39,CA$5)),SMALL(기준일시_입력!$N$21:$N$39,CA$5)-BV11,0)),0)</f>
        <v>0</v>
      </c>
      <c r="CB11" s="15">
        <f>IFERROR(IF(AND(BV11&lt;SMALL(기준일시_입력!$J$21:$J$39,CB$5),BW11&gt;SMALL(기준일시_입력!$N$21:$N$39,CB$5)),INDEX(기준일시_입력!$AJ$21:$AJ$39,CB$5*2-1),IF(AND(BV11&gt;=SMALL(기준일시_입력!$J$21:$J$39,CB$5),BV11&lt;SMALL(기준일시_입력!$N$21:$N$39,CB$5)),SMALL(기준일시_입력!$N$21:$N$39,CB$5)-BV11,0)),0)</f>
        <v>0</v>
      </c>
      <c r="CC11" s="15">
        <f>IFERROR(IF(AND(BV11&lt;SMALL(기준일시_입력!$J$21:$J$39,CC$5),BW11&gt;SMALL(기준일시_입력!$N$21:$N$39,CC$5)),INDEX(기준일시_입력!$AJ$21:$AJ$39,CC$5*2-1),IF(AND(BV11&gt;=SMALL(기준일시_입력!$J$21:$J$39,CC$5),BV11&lt;SMALL(기준일시_입력!$N$21:$N$39,CC$5)),SMALL(기준일시_입력!$N$21:$N$39,CC$5)-BV11,0)),0)</f>
        <v>0</v>
      </c>
      <c r="CD11" s="15">
        <f>IFERROR(IF(AND(BV11&lt;SMALL(기준일시_입력!$J$21:$J$39,CD$5),BW11&gt;SMALL(기준일시_입력!$N$21:$N$39,CD$5)),INDEX(기준일시_입력!$AJ$21:$AJ$39,CD$5*2-1),IF(AND(BV11&gt;=SMALL(기준일시_입력!$J$21:$J$39,CD$5),BV11&lt;SMALL(기준일시_입력!$N$21:$N$39,CD$5)),SMALL(기준일시_입력!$N$21:$N$39,CD$5)-BV11,0)),0)</f>
        <v>0</v>
      </c>
      <c r="CE11" s="15">
        <f>IFERROR(IF(AND(BV11&lt;SMALL(기준일시_입력!$J$21:$J$39,CE$5),BW11&gt;SMALL(기준일시_입력!$N$21:$N$39,CE$5)),INDEX(기준일시_입력!$AJ$21:$AJ$39,CE$5*2-1),IF(AND(BV11&gt;=SMALL(기준일시_입력!$J$21:$J$39,CE$5),BV11&lt;SMALL(기준일시_입력!$N$21:$N$39,CE$5)),SMALL(기준일시_입력!$N$21:$N$39,CE$5)-BV11,0)),0)</f>
        <v>0</v>
      </c>
      <c r="CF11" s="15">
        <f>IFERROR(IF(AND(BV11&lt;SMALL(기준일시_입력!$J$21:$J$39,CF$5),BW11&gt;SMALL(기준일시_입력!$N$21:$N$39,CF$5)),INDEX(기준일시_입력!$AJ$21:$AJ$39,CF$5*2-1),IF(AND(BV11&gt;=SMALL(기준일시_입력!$J$21:$J$39,CF$5),BV11&lt;SMALL(기준일시_입력!$N$21:$N$39,CF$5)),SMALL(기준일시_입력!$N$21:$N$39,CF$5)-BV11,0)),0)</f>
        <v>0</v>
      </c>
      <c r="CG11" s="15">
        <f>IFERROR(IF(AND(BV11&lt;SMALL(기준일시_입력!$J$21:$J$39,CG$5),BW11&gt;SMALL(기준일시_입력!$N$21:$N$39,CG$5)),INDEX(기준일시_입력!$AJ$21:$AJ$39,CG$5*2-1),IF(AND(BV11&gt;=SMALL(기준일시_입력!$J$21:$J$39,CG$5),BV11&lt;SMALL(기준일시_입력!$N$21:$N$39,CG$5)),SMALL(기준일시_입력!$N$21:$N$39,CG$5)-BV11,0)),0)</f>
        <v>0</v>
      </c>
      <c r="CH11" s="6"/>
      <c r="CI11" s="180" t="str">
        <f t="shared" si="157"/>
        <v>6일</v>
      </c>
      <c r="CJ11" s="180"/>
      <c r="CK11" s="5" t="str">
        <f t="shared" si="158"/>
        <v>토</v>
      </c>
      <c r="CL11" s="67" t="str">
        <f t="shared" si="159"/>
        <v/>
      </c>
      <c r="CM11" s="184"/>
      <c r="CN11" s="184"/>
      <c r="CO11" s="184"/>
      <c r="CP11" s="184"/>
      <c r="CQ11" s="184"/>
      <c r="CR11" s="184"/>
      <c r="CS11" s="176"/>
      <c r="CT11" s="177"/>
      <c r="CU11" s="129" t="str">
        <f>IF($B11="","",IF(AND(CK$3&lt;&gt;"",$B11-기준일시_입력!$AO$7&lt;=0,CM11="",CP11="",CS11=""),"X",IF(CS11="연차","☆",IF(CS11="월차","★",IF(CS11="병가","♨",IF(CS11="출장","◎",IF(CS11="교육","■",IF(AND(CS11="",CM11&lt;=기준일시_입력!$J$15,CP11&gt;=기준일시_입력!$N$15),"○",IF(AND(CS11="",CM11&lt;&gt;"",CM11&gt;기준일시_입력!$J$15),"▼",IF(AND(CS11="",CP11&lt;&gt;"",CP11&lt;기준일시_입력!$N$15),"△",""))))))))))</f>
        <v/>
      </c>
      <c r="CV11" s="15">
        <f>IFERROR(IF(OR(CM11="",CP11=""),0,IF(AND(CX11&lt;기준일시_입력!$J$17,CY11&gt;기준일시_입력!$N$17),기준일시_입력!$N$17-기준일시_입력!$J$17,IF(AND(CX11&gt;=기준일시_입력!$J$17,CY11&gt;기준일시_입력!$N$17),기준일시_입력!$N$17-CX11,IF(CY11&lt;기준일시_입력!$J$17,0,IF(AND(CX11&lt;기준일시_입력!$J$17,CY11&lt;=기준일시_입력!$N$17),CY11-기준일시_입력!$J$17,IF(AND(CX11&gt;=기준일시_입력!$J$17,CY11&lt;=기준일시_입력!$N$17),CY11-CX11,0)))))),0)</f>
        <v>0</v>
      </c>
      <c r="CW11" s="15">
        <f t="shared" si="401"/>
        <v>0</v>
      </c>
      <c r="CX11" s="15">
        <f>IF(OR(CM11="",CP11=""),0,IF(CM11&lt;기준일시_입력!$J$15,기준일시_입력!$J$15,CM11))</f>
        <v>0</v>
      </c>
      <c r="CY11" s="15">
        <f t="shared" si="160"/>
        <v>0</v>
      </c>
      <c r="CZ11" s="15">
        <f>IFERROR(IF(AND(CX11&lt;SMALL(기준일시_입력!$J$21:$J$39,CZ$5),CY11&gt;SMALL(기준일시_입력!$N$21:$N$39,CZ$5)),INDEX(기준일시_입력!$AJ$21:$AJ$39,CZ$5*2-1),IF(AND(CX11&gt;=SMALL(기준일시_입력!$J$21:$J$39,CZ$5),CX11&lt;SMALL(기준일시_입력!$N$21:$N$39,CZ$5)),SMALL(기준일시_입력!$N$21:$N$39,CZ$5)-CX11,0)),0)</f>
        <v>0</v>
      </c>
      <c r="DA11" s="15">
        <f>IFERROR(IF(AND(CX11&lt;SMALL(기준일시_입력!$J$21:$J$39,DA$5),CY11&gt;SMALL(기준일시_입력!$N$21:$N$39,DA$5)),INDEX(기준일시_입력!$AJ$21:$AJ$39,DA$5*2-1),IF(AND(CX11&gt;=SMALL(기준일시_입력!$J$21:$J$39,DA$5),CX11&lt;SMALL(기준일시_입력!$N$21:$N$39,DA$5)),SMALL(기준일시_입력!$N$21:$N$39,DA$5)-CX11,0)),0)</f>
        <v>0</v>
      </c>
      <c r="DB11" s="15">
        <f>IFERROR(IF(AND(CX11&lt;SMALL(기준일시_입력!$J$21:$J$39,DB$5),CY11&gt;SMALL(기준일시_입력!$N$21:$N$39,DB$5)),INDEX(기준일시_입력!$AJ$21:$AJ$39,DB$5*2-1),IF(AND(CX11&gt;=SMALL(기준일시_입력!$J$21:$J$39,DB$5),CX11&lt;SMALL(기준일시_입력!$N$21:$N$39,DB$5)),SMALL(기준일시_입력!$N$21:$N$39,DB$5)-CX11,0)),0)</f>
        <v>0</v>
      </c>
      <c r="DC11" s="15">
        <f>IFERROR(IF(AND(CX11&lt;SMALL(기준일시_입력!$J$21:$J$39,DC$5),CY11&gt;SMALL(기준일시_입력!$N$21:$N$39,DC$5)),INDEX(기준일시_입력!$AJ$21:$AJ$39,DC$5*2-1),IF(AND(CX11&gt;=SMALL(기준일시_입력!$J$21:$J$39,DC$5),CX11&lt;SMALL(기준일시_입력!$N$21:$N$39,DC$5)),SMALL(기준일시_입력!$N$21:$N$39,DC$5)-CX11,0)),0)</f>
        <v>0</v>
      </c>
      <c r="DD11" s="15">
        <f>IFERROR(IF(AND(CX11&lt;SMALL(기준일시_입력!$J$21:$J$39,DD$5),CY11&gt;SMALL(기준일시_입력!$N$21:$N$39,DD$5)),INDEX(기준일시_입력!$AJ$21:$AJ$39,DD$5*2-1),IF(AND(CX11&gt;=SMALL(기준일시_입력!$J$21:$J$39,DD$5),CX11&lt;SMALL(기준일시_입력!$N$21:$N$39,DD$5)),SMALL(기준일시_입력!$N$21:$N$39,DD$5)-CX11,0)),0)</f>
        <v>0</v>
      </c>
      <c r="DE11" s="15">
        <f>IFERROR(IF(AND(CX11&lt;SMALL(기준일시_입력!$J$21:$J$39,DE$5),CY11&gt;SMALL(기준일시_입력!$N$21:$N$39,DE$5)),INDEX(기준일시_입력!$AJ$21:$AJ$39,DE$5*2-1),IF(AND(CX11&gt;=SMALL(기준일시_입력!$J$21:$J$39,DE$5),CX11&lt;SMALL(기준일시_입력!$N$21:$N$39,DE$5)),SMALL(기준일시_입력!$N$21:$N$39,DE$5)-CX11,0)),0)</f>
        <v>0</v>
      </c>
      <c r="DF11" s="15">
        <f>IFERROR(IF(AND(CX11&lt;SMALL(기준일시_입력!$J$21:$J$39,DF$5),CY11&gt;SMALL(기준일시_입력!$N$21:$N$39,DF$5)),INDEX(기준일시_입력!$AJ$21:$AJ$39,DF$5*2-1),IF(AND(CX11&gt;=SMALL(기준일시_입력!$J$21:$J$39,DF$5),CX11&lt;SMALL(기준일시_입력!$N$21:$N$39,DF$5)),SMALL(기준일시_입력!$N$21:$N$39,DF$5)-CX11,0)),0)</f>
        <v>0</v>
      </c>
      <c r="DG11" s="15">
        <f>IFERROR(IF(AND(CX11&lt;SMALL(기준일시_입력!$J$21:$J$39,DG$5),CY11&gt;SMALL(기준일시_입력!$N$21:$N$39,DG$5)),INDEX(기준일시_입력!$AJ$21:$AJ$39,DG$5*2-1),IF(AND(CX11&gt;=SMALL(기준일시_입력!$J$21:$J$39,DG$5),CX11&lt;SMALL(기준일시_입력!$N$21:$N$39,DG$5)),SMALL(기준일시_입력!$N$21:$N$39,DG$5)-CX11,0)),0)</f>
        <v>0</v>
      </c>
      <c r="DH11" s="15">
        <f>IFERROR(IF(AND(CX11&lt;SMALL(기준일시_입력!$J$21:$J$39,DH$5),CY11&gt;SMALL(기준일시_입력!$N$21:$N$39,DH$5)),INDEX(기준일시_입력!$AJ$21:$AJ$39,DH$5*2-1),IF(AND(CX11&gt;=SMALL(기준일시_입력!$J$21:$J$39,DH$5),CX11&lt;SMALL(기준일시_입력!$N$21:$N$39,DH$5)),SMALL(기준일시_입력!$N$21:$N$39,DH$5)-CX11,0)),0)</f>
        <v>0</v>
      </c>
      <c r="DI11" s="15">
        <f>IFERROR(IF(AND(CX11&lt;SMALL(기준일시_입력!$J$21:$J$39,DI$5),CY11&gt;SMALL(기준일시_입력!$N$21:$N$39,DI$5)),INDEX(기준일시_입력!$AJ$21:$AJ$39,DI$5*2-1),IF(AND(CX11&gt;=SMALL(기준일시_입력!$J$21:$J$39,DI$5),CX11&lt;SMALL(기준일시_입력!$N$21:$N$39,DI$5)),SMALL(기준일시_입력!$N$21:$N$39,DI$5)-CX11,0)),0)</f>
        <v>0</v>
      </c>
      <c r="DJ11" s="6"/>
      <c r="DK11" s="180" t="str">
        <f t="shared" si="161"/>
        <v>6일</v>
      </c>
      <c r="DL11" s="180"/>
      <c r="DM11" s="5" t="str">
        <f t="shared" si="162"/>
        <v>토</v>
      </c>
      <c r="DN11" s="67" t="str">
        <f t="shared" si="159"/>
        <v/>
      </c>
      <c r="DO11" s="184"/>
      <c r="DP11" s="184"/>
      <c r="DQ11" s="184"/>
      <c r="DR11" s="184"/>
      <c r="DS11" s="184"/>
      <c r="DT11" s="184"/>
      <c r="DU11" s="176"/>
      <c r="DV11" s="177"/>
      <c r="DW11" s="129" t="str">
        <f>IF($B11="","",IF(AND(DM$3&lt;&gt;"",$B11-기준일시_입력!$AO$7&lt;=0,DO11="",DR11="",DU11=""),"X",IF(DU11="연차","☆",IF(DU11="월차","★",IF(DU11="병가","♨",IF(DU11="출장","◎",IF(DU11="교육","■",IF(AND(DU11="",DO11&lt;=기준일시_입력!$J$15,DR11&gt;=기준일시_입력!$N$15),"○",IF(AND(DU11="",DO11&lt;&gt;"",DO11&gt;기준일시_입력!$J$15),"▼",IF(AND(DU11="",DR11&lt;&gt;"",DR11&lt;기준일시_입력!$N$15),"△",""))))))))))</f>
        <v/>
      </c>
      <c r="DX11" s="15">
        <f>IFERROR(IF(OR(DO11="",DR11=""),0,IF(AND(DZ11&lt;기준일시_입력!$J$17,EA11&gt;기준일시_입력!$N$17),기준일시_입력!$N$17-기준일시_입력!$J$17,IF(AND(DZ11&gt;=기준일시_입력!$J$17,EA11&gt;기준일시_입력!$N$17),기준일시_입력!$N$17-DZ11,IF(EA11&lt;기준일시_입력!$J$17,0,IF(AND(DZ11&lt;기준일시_입력!$J$17,EA11&lt;=기준일시_입력!$N$17),EA11-기준일시_입력!$J$17,IF(AND(DZ11&gt;=기준일시_입력!$J$17,EA11&lt;=기준일시_입력!$N$17),EA11-DZ11,0)))))),0)</f>
        <v>0</v>
      </c>
      <c r="DY11" s="15">
        <f t="shared" si="402"/>
        <v>0</v>
      </c>
      <c r="DZ11" s="15">
        <f>IF(OR(DO11="",DR11=""),0,IF(DO11&lt;기준일시_입력!$J$15,기준일시_입력!$J$15,DO11))</f>
        <v>0</v>
      </c>
      <c r="EA11" s="15">
        <f t="shared" si="164"/>
        <v>0</v>
      </c>
      <c r="EB11" s="15">
        <f>IFERROR(IF(AND(DZ11&lt;SMALL(기준일시_입력!$J$21:$J$39,EB$5),EA11&gt;SMALL(기준일시_입력!$N$21:$N$39,EB$5)),INDEX(기준일시_입력!$AJ$21:$AJ$39,EB$5*2-1),IF(AND(DZ11&gt;=SMALL(기준일시_입력!$J$21:$J$39,EB$5),DZ11&lt;SMALL(기준일시_입력!$N$21:$N$39,EB$5)),SMALL(기준일시_입력!$N$21:$N$39,EB$5)-DZ11,0)),0)</f>
        <v>0</v>
      </c>
      <c r="EC11" s="15">
        <f>IFERROR(IF(AND(DZ11&lt;SMALL(기준일시_입력!$J$21:$J$39,EC$5),EA11&gt;SMALL(기준일시_입력!$N$21:$N$39,EC$5)),INDEX(기준일시_입력!$AJ$21:$AJ$39,EC$5*2-1),IF(AND(DZ11&gt;=SMALL(기준일시_입력!$J$21:$J$39,EC$5),DZ11&lt;SMALL(기준일시_입력!$N$21:$N$39,EC$5)),SMALL(기준일시_입력!$N$21:$N$39,EC$5)-DZ11,0)),0)</f>
        <v>0</v>
      </c>
      <c r="ED11" s="15">
        <f>IFERROR(IF(AND(DZ11&lt;SMALL(기준일시_입력!$J$21:$J$39,ED$5),EA11&gt;SMALL(기준일시_입력!$N$21:$N$39,ED$5)),INDEX(기준일시_입력!$AJ$21:$AJ$39,ED$5*2-1),IF(AND(DZ11&gt;=SMALL(기준일시_입력!$J$21:$J$39,ED$5),DZ11&lt;SMALL(기준일시_입력!$N$21:$N$39,ED$5)),SMALL(기준일시_입력!$N$21:$N$39,ED$5)-DZ11,0)),0)</f>
        <v>0</v>
      </c>
      <c r="EE11" s="15">
        <f>IFERROR(IF(AND(DZ11&lt;SMALL(기준일시_입력!$J$21:$J$39,EE$5),EA11&gt;SMALL(기준일시_입력!$N$21:$N$39,EE$5)),INDEX(기준일시_입력!$AJ$21:$AJ$39,EE$5*2-1),IF(AND(DZ11&gt;=SMALL(기준일시_입력!$J$21:$J$39,EE$5),DZ11&lt;SMALL(기준일시_입력!$N$21:$N$39,EE$5)),SMALL(기준일시_입력!$N$21:$N$39,EE$5)-DZ11,0)),0)</f>
        <v>0</v>
      </c>
      <c r="EF11" s="15">
        <f>IFERROR(IF(AND(DZ11&lt;SMALL(기준일시_입력!$J$21:$J$39,EF$5),EA11&gt;SMALL(기준일시_입력!$N$21:$N$39,EF$5)),INDEX(기준일시_입력!$AJ$21:$AJ$39,EF$5*2-1),IF(AND(DZ11&gt;=SMALL(기준일시_입력!$J$21:$J$39,EF$5),DZ11&lt;SMALL(기준일시_입력!$N$21:$N$39,EF$5)),SMALL(기준일시_입력!$N$21:$N$39,EF$5)-DZ11,0)),0)</f>
        <v>0</v>
      </c>
      <c r="EG11" s="15">
        <f>IFERROR(IF(AND(DZ11&lt;SMALL(기준일시_입력!$J$21:$J$39,EG$5),EA11&gt;SMALL(기준일시_입력!$N$21:$N$39,EG$5)),INDEX(기준일시_입력!$AJ$21:$AJ$39,EG$5*2-1),IF(AND(DZ11&gt;=SMALL(기준일시_입력!$J$21:$J$39,EG$5),DZ11&lt;SMALL(기준일시_입력!$N$21:$N$39,EG$5)),SMALL(기준일시_입력!$N$21:$N$39,EG$5)-DZ11,0)),0)</f>
        <v>0</v>
      </c>
      <c r="EH11" s="15">
        <f>IFERROR(IF(AND(DZ11&lt;SMALL(기준일시_입력!$J$21:$J$39,EH$5),EA11&gt;SMALL(기준일시_입력!$N$21:$N$39,EH$5)),INDEX(기준일시_입력!$AJ$21:$AJ$39,EH$5*2-1),IF(AND(DZ11&gt;=SMALL(기준일시_입력!$J$21:$J$39,EH$5),DZ11&lt;SMALL(기준일시_입력!$N$21:$N$39,EH$5)),SMALL(기준일시_입력!$N$21:$N$39,EH$5)-DZ11,0)),0)</f>
        <v>0</v>
      </c>
      <c r="EI11" s="15">
        <f>IFERROR(IF(AND(DZ11&lt;SMALL(기준일시_입력!$J$21:$J$39,EI$5),EA11&gt;SMALL(기준일시_입력!$N$21:$N$39,EI$5)),INDEX(기준일시_입력!$AJ$21:$AJ$39,EI$5*2-1),IF(AND(DZ11&gt;=SMALL(기준일시_입력!$J$21:$J$39,EI$5),DZ11&lt;SMALL(기준일시_입력!$N$21:$N$39,EI$5)),SMALL(기준일시_입력!$N$21:$N$39,EI$5)-DZ11,0)),0)</f>
        <v>0</v>
      </c>
      <c r="EJ11" s="15">
        <f>IFERROR(IF(AND(DZ11&lt;SMALL(기준일시_입력!$J$21:$J$39,EJ$5),EA11&gt;SMALL(기준일시_입력!$N$21:$N$39,EJ$5)),INDEX(기준일시_입력!$AJ$21:$AJ$39,EJ$5*2-1),IF(AND(DZ11&gt;=SMALL(기준일시_입력!$J$21:$J$39,EJ$5),DZ11&lt;SMALL(기준일시_입력!$N$21:$N$39,EJ$5)),SMALL(기준일시_입력!$N$21:$N$39,EJ$5)-DZ11,0)),0)</f>
        <v>0</v>
      </c>
      <c r="EK11" s="15">
        <f>IFERROR(IF(AND(DZ11&lt;SMALL(기준일시_입력!$J$21:$J$39,EK$5),EA11&gt;SMALL(기준일시_입력!$N$21:$N$39,EK$5)),INDEX(기준일시_입력!$AJ$21:$AJ$39,EK$5*2-1),IF(AND(DZ11&gt;=SMALL(기준일시_입력!$J$21:$J$39,EK$5),DZ11&lt;SMALL(기준일시_입력!$N$21:$N$39,EK$5)),SMALL(기준일시_입력!$N$21:$N$39,EK$5)-DZ11,0)),0)</f>
        <v>0</v>
      </c>
      <c r="EL11" s="6"/>
      <c r="EM11" s="180" t="str">
        <f t="shared" si="165"/>
        <v>6일</v>
      </c>
      <c r="EN11" s="180"/>
      <c r="EO11" s="5" t="str">
        <f t="shared" si="166"/>
        <v>토</v>
      </c>
      <c r="EP11" s="67" t="str">
        <f t="shared" si="159"/>
        <v/>
      </c>
      <c r="EQ11" s="184"/>
      <c r="ER11" s="184"/>
      <c r="ES11" s="184"/>
      <c r="ET11" s="184"/>
      <c r="EU11" s="184"/>
      <c r="EV11" s="184"/>
      <c r="EW11" s="176"/>
      <c r="EX11" s="177"/>
      <c r="EY11" s="129" t="str">
        <f>IF($B11="","",IF(AND(EO$3&lt;&gt;"",$B11-기준일시_입력!$AO$7&lt;=0,EQ11="",ET11="",EW11=""),"X",IF(EW11="연차","☆",IF(EW11="월차","★",IF(EW11="병가","♨",IF(EW11="출장","◎",IF(EW11="교육","■",IF(AND(EW11="",EQ11&lt;=기준일시_입력!$J$15,ET11&gt;=기준일시_입력!$N$15),"○",IF(AND(EW11="",EQ11&lt;&gt;"",EQ11&gt;기준일시_입력!$J$15),"▼",IF(AND(EW11="",ET11&lt;&gt;"",ET11&lt;기준일시_입력!$N$15),"△",""))))))))))</f>
        <v/>
      </c>
      <c r="EZ11" s="15">
        <f>IFERROR(IF(OR(EQ11="",ET11=""),0,IF(AND(FB11&lt;기준일시_입력!$J$17,FC11&gt;기준일시_입력!$N$17),기준일시_입력!$N$17-기준일시_입력!$J$17,IF(AND(FB11&gt;=기준일시_입력!$J$17,FC11&gt;기준일시_입력!$N$17),기준일시_입력!$N$17-FB11,IF(FC11&lt;기준일시_입력!$J$17,0,IF(AND(FB11&lt;기준일시_입력!$J$17,FC11&lt;=기준일시_입력!$N$17),FC11-기준일시_입력!$J$17,IF(AND(FB11&gt;=기준일시_입력!$J$17,FC11&lt;=기준일시_입력!$N$17),FC11-FB11,0)))))),0)</f>
        <v>0</v>
      </c>
      <c r="FA11" s="15">
        <f t="shared" si="403"/>
        <v>0</v>
      </c>
      <c r="FB11" s="15">
        <f>IF(OR(EQ11="",ET11=""),0,IF(EQ11&lt;기준일시_입력!$J$15,기준일시_입력!$J$15,EQ11))</f>
        <v>0</v>
      </c>
      <c r="FC11" s="15">
        <f t="shared" si="168"/>
        <v>0</v>
      </c>
      <c r="FD11" s="15">
        <f>IFERROR(IF(AND(FB11&lt;SMALL(기준일시_입력!$J$21:$J$39,FD$5),FC11&gt;SMALL(기준일시_입력!$N$21:$N$39,FD$5)),INDEX(기준일시_입력!$AJ$21:$AJ$39,FD$5*2-1),IF(AND(FB11&gt;=SMALL(기준일시_입력!$J$21:$J$39,FD$5),FB11&lt;SMALL(기준일시_입력!$N$21:$N$39,FD$5)),SMALL(기준일시_입력!$N$21:$N$39,FD$5)-FB11,0)),0)</f>
        <v>0</v>
      </c>
      <c r="FE11" s="15">
        <f>IFERROR(IF(AND(FB11&lt;SMALL(기준일시_입력!$J$21:$J$39,FE$5),FC11&gt;SMALL(기준일시_입력!$N$21:$N$39,FE$5)),INDEX(기준일시_입력!$AJ$21:$AJ$39,FE$5*2-1),IF(AND(FB11&gt;=SMALL(기준일시_입력!$J$21:$J$39,FE$5),FB11&lt;SMALL(기준일시_입력!$N$21:$N$39,FE$5)),SMALL(기준일시_입력!$N$21:$N$39,FE$5)-FB11,0)),0)</f>
        <v>0</v>
      </c>
      <c r="FF11" s="15">
        <f>IFERROR(IF(AND(FB11&lt;SMALL(기준일시_입력!$J$21:$J$39,FF$5),FC11&gt;SMALL(기준일시_입력!$N$21:$N$39,FF$5)),INDEX(기준일시_입력!$AJ$21:$AJ$39,FF$5*2-1),IF(AND(FB11&gt;=SMALL(기준일시_입력!$J$21:$J$39,FF$5),FB11&lt;SMALL(기준일시_입력!$N$21:$N$39,FF$5)),SMALL(기준일시_입력!$N$21:$N$39,FF$5)-FB11,0)),0)</f>
        <v>0</v>
      </c>
      <c r="FG11" s="15">
        <f>IFERROR(IF(AND(FB11&lt;SMALL(기준일시_입력!$J$21:$J$39,FG$5),FC11&gt;SMALL(기준일시_입력!$N$21:$N$39,FG$5)),INDEX(기준일시_입력!$AJ$21:$AJ$39,FG$5*2-1),IF(AND(FB11&gt;=SMALL(기준일시_입력!$J$21:$J$39,FG$5),FB11&lt;SMALL(기준일시_입력!$N$21:$N$39,FG$5)),SMALL(기준일시_입력!$N$21:$N$39,FG$5)-FB11,0)),0)</f>
        <v>0</v>
      </c>
      <c r="FH11" s="15">
        <f>IFERROR(IF(AND(FB11&lt;SMALL(기준일시_입력!$J$21:$J$39,FH$5),FC11&gt;SMALL(기준일시_입력!$N$21:$N$39,FH$5)),INDEX(기준일시_입력!$AJ$21:$AJ$39,FH$5*2-1),IF(AND(FB11&gt;=SMALL(기준일시_입력!$J$21:$J$39,FH$5),FB11&lt;SMALL(기준일시_입력!$N$21:$N$39,FH$5)),SMALL(기준일시_입력!$N$21:$N$39,FH$5)-FB11,0)),0)</f>
        <v>0</v>
      </c>
      <c r="FI11" s="15">
        <f>IFERROR(IF(AND(FB11&lt;SMALL(기준일시_입력!$J$21:$J$39,FI$5),FC11&gt;SMALL(기준일시_입력!$N$21:$N$39,FI$5)),INDEX(기준일시_입력!$AJ$21:$AJ$39,FI$5*2-1),IF(AND(FB11&gt;=SMALL(기준일시_입력!$J$21:$J$39,FI$5),FB11&lt;SMALL(기준일시_입력!$N$21:$N$39,FI$5)),SMALL(기준일시_입력!$N$21:$N$39,FI$5)-FB11,0)),0)</f>
        <v>0</v>
      </c>
      <c r="FJ11" s="15">
        <f>IFERROR(IF(AND(FB11&lt;SMALL(기준일시_입력!$J$21:$J$39,FJ$5),FC11&gt;SMALL(기준일시_입력!$N$21:$N$39,FJ$5)),INDEX(기준일시_입력!$AJ$21:$AJ$39,FJ$5*2-1),IF(AND(FB11&gt;=SMALL(기준일시_입력!$J$21:$J$39,FJ$5),FB11&lt;SMALL(기준일시_입력!$N$21:$N$39,FJ$5)),SMALL(기준일시_입력!$N$21:$N$39,FJ$5)-FB11,0)),0)</f>
        <v>0</v>
      </c>
      <c r="FK11" s="15">
        <f>IFERROR(IF(AND(FB11&lt;SMALL(기준일시_입력!$J$21:$J$39,FK$5),FC11&gt;SMALL(기준일시_입력!$N$21:$N$39,FK$5)),INDEX(기준일시_입력!$AJ$21:$AJ$39,FK$5*2-1),IF(AND(FB11&gt;=SMALL(기준일시_입력!$J$21:$J$39,FK$5),FB11&lt;SMALL(기준일시_입력!$N$21:$N$39,FK$5)),SMALL(기준일시_입력!$N$21:$N$39,FK$5)-FB11,0)),0)</f>
        <v>0</v>
      </c>
      <c r="FL11" s="15">
        <f>IFERROR(IF(AND(FB11&lt;SMALL(기준일시_입력!$J$21:$J$39,FL$5),FC11&gt;SMALL(기준일시_입력!$N$21:$N$39,FL$5)),INDEX(기준일시_입력!$AJ$21:$AJ$39,FL$5*2-1),IF(AND(FB11&gt;=SMALL(기준일시_입력!$J$21:$J$39,FL$5),FB11&lt;SMALL(기준일시_입력!$N$21:$N$39,FL$5)),SMALL(기준일시_입력!$N$21:$N$39,FL$5)-FB11,0)),0)</f>
        <v>0</v>
      </c>
      <c r="FM11" s="15">
        <f>IFERROR(IF(AND(FB11&lt;SMALL(기준일시_입력!$J$21:$J$39,FM$5),FC11&gt;SMALL(기준일시_입력!$N$21:$N$39,FM$5)),INDEX(기준일시_입력!$AJ$21:$AJ$39,FM$5*2-1),IF(AND(FB11&gt;=SMALL(기준일시_입력!$J$21:$J$39,FM$5),FB11&lt;SMALL(기준일시_입력!$N$21:$N$39,FM$5)),SMALL(기준일시_입력!$N$21:$N$39,FM$5)-FB11,0)),0)</f>
        <v>0</v>
      </c>
      <c r="FN11" s="6"/>
      <c r="FO11" s="180" t="str">
        <f t="shared" si="169"/>
        <v>6일</v>
      </c>
      <c r="FP11" s="180"/>
      <c r="FQ11" s="124" t="str">
        <f t="shared" si="170"/>
        <v>토</v>
      </c>
      <c r="FR11" s="133" t="str">
        <f t="shared" si="171"/>
        <v/>
      </c>
      <c r="FS11" s="184"/>
      <c r="FT11" s="184"/>
      <c r="FU11" s="184"/>
      <c r="FV11" s="184"/>
      <c r="FW11" s="184"/>
      <c r="FX11" s="184"/>
      <c r="FY11" s="176"/>
      <c r="FZ11" s="177"/>
      <c r="GA11" s="129" t="str">
        <f>IF($B11="","",IF(AND(FQ$3&lt;&gt;"",$B11-기준일시_입력!$AO$7&lt;=0,FS11="",FV11="",FY11=""),"X",IF(FY11="연차","☆",IF(FY11="월차","★",IF(FY11="병가","♨",IF(FY11="출장","◎",IF(FY11="교육","■",IF(AND(FY11="",FS11&lt;=기준일시_입력!$J$15,FV11&gt;=기준일시_입력!$N$15),"○",IF(AND(FY11="",FS11&lt;&gt;"",FS11&gt;기준일시_입력!$J$15),"▼",IF(AND(FY11="",FV11&lt;&gt;"",FV11&lt;기준일시_입력!$N$15),"△",""))))))))))</f>
        <v/>
      </c>
      <c r="GB11" s="128">
        <f>IFERROR(IF(OR(FS11="",FV11=""),0,IF(AND(GD11&lt;기준일시_입력!$J$17,GE11&gt;기준일시_입력!$N$17),기준일시_입력!$N$17-기준일시_입력!$J$17,IF(AND(GD11&gt;=기준일시_입력!$J$17,GE11&gt;기준일시_입력!$N$17),기준일시_입력!$N$17-GD11,IF(GE11&lt;기준일시_입력!$J$17,0,IF(AND(GD11&lt;기준일시_입력!$J$17,GE11&lt;=기준일시_입력!$N$17),GE11-기준일시_입력!$J$17,IF(AND(GD11&gt;=기준일시_입력!$J$17,GE11&lt;=기준일시_입력!$N$17),GE11-GD11,0)))))),0)</f>
        <v>0</v>
      </c>
      <c r="GC11" s="128">
        <f t="shared" si="172"/>
        <v>0</v>
      </c>
      <c r="GD11" s="128">
        <f>IF(OR(FS11="",FV11=""),0,IF(FS11&lt;기준일시_입력!$J$15,기준일시_입력!$J$15,FS11))</f>
        <v>0</v>
      </c>
      <c r="GE11" s="128">
        <f t="shared" si="173"/>
        <v>0</v>
      </c>
      <c r="GF11" s="128">
        <f>IFERROR(IF(AND(GD11&lt;SMALL(기준일시_입력!$J$21:$J$39,GF$5),GE11&gt;SMALL(기준일시_입력!$N$21:$N$39,GF$5)),INDEX(기준일시_입력!$AJ$21:$AJ$39,GF$5*2-1),IF(AND(GD11&gt;=SMALL(기준일시_입력!$J$21:$J$39,GF$5),GD11&lt;SMALL(기준일시_입력!$N$21:$N$39,GF$5)),SMALL(기준일시_입력!$N$21:$N$39,GF$5)-GD11,0)),0)</f>
        <v>0</v>
      </c>
      <c r="GG11" s="128">
        <f>IFERROR(IF(AND(GD11&lt;SMALL(기준일시_입력!$J$21:$J$39,GG$5),GE11&gt;SMALL(기준일시_입력!$N$21:$N$39,GG$5)),INDEX(기준일시_입력!$AJ$21:$AJ$39,GG$5*2-1),IF(AND(GD11&gt;=SMALL(기준일시_입력!$J$21:$J$39,GG$5),GD11&lt;SMALL(기준일시_입력!$N$21:$N$39,GG$5)),SMALL(기준일시_입력!$N$21:$N$39,GG$5)-GD11,0)),0)</f>
        <v>0</v>
      </c>
      <c r="GH11" s="128">
        <f>IFERROR(IF(AND(GD11&lt;SMALL(기준일시_입력!$J$21:$J$39,GH$5),GE11&gt;SMALL(기준일시_입력!$N$21:$N$39,GH$5)),INDEX(기준일시_입력!$AJ$21:$AJ$39,GH$5*2-1),IF(AND(GD11&gt;=SMALL(기준일시_입력!$J$21:$J$39,GH$5),GD11&lt;SMALL(기준일시_입력!$N$21:$N$39,GH$5)),SMALL(기준일시_입력!$N$21:$N$39,GH$5)-GD11,0)),0)</f>
        <v>0</v>
      </c>
      <c r="GI11" s="128">
        <f>IFERROR(IF(AND(GD11&lt;SMALL(기준일시_입력!$J$21:$J$39,GI$5),GE11&gt;SMALL(기준일시_입력!$N$21:$N$39,GI$5)),INDEX(기준일시_입력!$AJ$21:$AJ$39,GI$5*2-1),IF(AND(GD11&gt;=SMALL(기준일시_입력!$J$21:$J$39,GI$5),GD11&lt;SMALL(기준일시_입력!$N$21:$N$39,GI$5)),SMALL(기준일시_입력!$N$21:$N$39,GI$5)-GD11,0)),0)</f>
        <v>0</v>
      </c>
      <c r="GJ11" s="128">
        <f>IFERROR(IF(AND(GD11&lt;SMALL(기준일시_입력!$J$21:$J$39,GJ$5),GE11&gt;SMALL(기준일시_입력!$N$21:$N$39,GJ$5)),INDEX(기준일시_입력!$AJ$21:$AJ$39,GJ$5*2-1),IF(AND(GD11&gt;=SMALL(기준일시_입력!$J$21:$J$39,GJ$5),GD11&lt;SMALL(기준일시_입력!$N$21:$N$39,GJ$5)),SMALL(기준일시_입력!$N$21:$N$39,GJ$5)-GD11,0)),0)</f>
        <v>0</v>
      </c>
      <c r="GK11" s="128">
        <f>IFERROR(IF(AND(GD11&lt;SMALL(기준일시_입력!$J$21:$J$39,GK$5),GE11&gt;SMALL(기준일시_입력!$N$21:$N$39,GK$5)),INDEX(기준일시_입력!$AJ$21:$AJ$39,GK$5*2-1),IF(AND(GD11&gt;=SMALL(기준일시_입력!$J$21:$J$39,GK$5),GD11&lt;SMALL(기준일시_입력!$N$21:$N$39,GK$5)),SMALL(기준일시_입력!$N$21:$N$39,GK$5)-GD11,0)),0)</f>
        <v>0</v>
      </c>
      <c r="GL11" s="128">
        <f>IFERROR(IF(AND(GD11&lt;SMALL(기준일시_입력!$J$21:$J$39,GL$5),GE11&gt;SMALL(기준일시_입력!$N$21:$N$39,GL$5)),INDEX(기준일시_입력!$AJ$21:$AJ$39,GL$5*2-1),IF(AND(GD11&gt;=SMALL(기준일시_입력!$J$21:$J$39,GL$5),GD11&lt;SMALL(기준일시_입력!$N$21:$N$39,GL$5)),SMALL(기준일시_입력!$N$21:$N$39,GL$5)-GD11,0)),0)</f>
        <v>0</v>
      </c>
      <c r="GM11" s="128">
        <f>IFERROR(IF(AND(GD11&lt;SMALL(기준일시_입력!$J$21:$J$39,GM$5),GE11&gt;SMALL(기준일시_입력!$N$21:$N$39,GM$5)),INDEX(기준일시_입력!$AJ$21:$AJ$39,GM$5*2-1),IF(AND(GD11&gt;=SMALL(기준일시_입력!$J$21:$J$39,GM$5),GD11&lt;SMALL(기준일시_입력!$N$21:$N$39,GM$5)),SMALL(기준일시_입력!$N$21:$N$39,GM$5)-GD11,0)),0)</f>
        <v>0</v>
      </c>
      <c r="GN11" s="128">
        <f>IFERROR(IF(AND(GD11&lt;SMALL(기준일시_입력!$J$21:$J$39,GN$5),GE11&gt;SMALL(기준일시_입력!$N$21:$N$39,GN$5)),INDEX(기준일시_입력!$AJ$21:$AJ$39,GN$5*2-1),IF(AND(GD11&gt;=SMALL(기준일시_입력!$J$21:$J$39,GN$5),GD11&lt;SMALL(기준일시_입력!$N$21:$N$39,GN$5)),SMALL(기준일시_입력!$N$21:$N$39,GN$5)-GD11,0)),0)</f>
        <v>0</v>
      </c>
      <c r="GO11" s="128">
        <f>IFERROR(IF(AND(GD11&lt;SMALL(기준일시_입력!$J$21:$J$39,GO$5),GE11&gt;SMALL(기준일시_입력!$N$21:$N$39,GO$5)),INDEX(기준일시_입력!$AJ$21:$AJ$39,GO$5*2-1),IF(AND(GD11&gt;=SMALL(기준일시_입력!$J$21:$J$39,GO$5),GD11&lt;SMALL(기준일시_입력!$N$21:$N$39,GO$5)),SMALL(기준일시_입력!$N$21:$N$39,GO$5)-GD11,0)),0)</f>
        <v>0</v>
      </c>
      <c r="GP11" s="125"/>
      <c r="GQ11" s="180" t="str">
        <f t="shared" si="174"/>
        <v>6일</v>
      </c>
      <c r="GR11" s="180"/>
      <c r="GS11" s="124" t="str">
        <f t="shared" si="175"/>
        <v>토</v>
      </c>
      <c r="GT11" s="133" t="str">
        <f t="shared" si="171"/>
        <v/>
      </c>
      <c r="GU11" s="184"/>
      <c r="GV11" s="184"/>
      <c r="GW11" s="184"/>
      <c r="GX11" s="184"/>
      <c r="GY11" s="184"/>
      <c r="GZ11" s="184"/>
      <c r="HA11" s="176"/>
      <c r="HB11" s="177"/>
      <c r="HC11" s="129" t="str">
        <f>IF($B11="","",IF(AND(GS$3&lt;&gt;"",$B11-기준일시_입력!$AO$7&lt;=0,GU11="",GX11="",HA11=""),"X",IF(HA11="연차","☆",IF(HA11="월차","★",IF(HA11="병가","♨",IF(HA11="출장","◎",IF(HA11="교육","■",IF(AND(HA11="",GU11&lt;=기준일시_입력!$J$15,GX11&gt;=기준일시_입력!$N$15),"○",IF(AND(HA11="",GU11&lt;&gt;"",GU11&gt;기준일시_입력!$J$15),"▼",IF(AND(HA11="",GX11&lt;&gt;"",GX11&lt;기준일시_입력!$N$15),"△",""))))))))))</f>
        <v/>
      </c>
      <c r="HD11" s="128">
        <f>IFERROR(IF(OR(GU11="",GX11=""),0,IF(AND(HF11&lt;기준일시_입력!$J$17,HG11&gt;기준일시_입력!$N$17),기준일시_입력!$N$17-기준일시_입력!$J$17,IF(AND(HF11&gt;=기준일시_입력!$J$17,HG11&gt;기준일시_입력!$N$17),기준일시_입력!$N$17-HF11,IF(HG11&lt;기준일시_입력!$J$17,0,IF(AND(HF11&lt;기준일시_입력!$J$17,HG11&lt;=기준일시_입력!$N$17),HG11-기준일시_입력!$J$17,IF(AND(HF11&gt;=기준일시_입력!$J$17,HG11&lt;=기준일시_입력!$N$17),HG11-HF11,0)))))),0)</f>
        <v>0</v>
      </c>
      <c r="HE11" s="128">
        <f t="shared" si="177"/>
        <v>0</v>
      </c>
      <c r="HF11" s="128">
        <f>IF(OR(GU11="",GX11=""),0,IF(GU11&lt;기준일시_입력!$J$15,기준일시_입력!$J$15,GU11))</f>
        <v>0</v>
      </c>
      <c r="HG11" s="128">
        <f t="shared" si="178"/>
        <v>0</v>
      </c>
      <c r="HH11" s="128">
        <f>IFERROR(IF(AND(HF11&lt;SMALL(기준일시_입력!$J$21:$J$39,HH$5),HG11&gt;SMALL(기준일시_입력!$N$21:$N$39,HH$5)),INDEX(기준일시_입력!$AJ$21:$AJ$39,HH$5*2-1),IF(AND(HF11&gt;=SMALL(기준일시_입력!$J$21:$J$39,HH$5),HF11&lt;SMALL(기준일시_입력!$N$21:$N$39,HH$5)),SMALL(기준일시_입력!$N$21:$N$39,HH$5)-HF11,0)),0)</f>
        <v>0</v>
      </c>
      <c r="HI11" s="128">
        <f>IFERROR(IF(AND(HF11&lt;SMALL(기준일시_입력!$J$21:$J$39,HI$5),HG11&gt;SMALL(기준일시_입력!$N$21:$N$39,HI$5)),INDEX(기준일시_입력!$AJ$21:$AJ$39,HI$5*2-1),IF(AND(HF11&gt;=SMALL(기준일시_입력!$J$21:$J$39,HI$5),HF11&lt;SMALL(기준일시_입력!$N$21:$N$39,HI$5)),SMALL(기준일시_입력!$N$21:$N$39,HI$5)-HF11,0)),0)</f>
        <v>0</v>
      </c>
      <c r="HJ11" s="128">
        <f>IFERROR(IF(AND(HF11&lt;SMALL(기준일시_입력!$J$21:$J$39,HJ$5),HG11&gt;SMALL(기준일시_입력!$N$21:$N$39,HJ$5)),INDEX(기준일시_입력!$AJ$21:$AJ$39,HJ$5*2-1),IF(AND(HF11&gt;=SMALL(기준일시_입력!$J$21:$J$39,HJ$5),HF11&lt;SMALL(기준일시_입력!$N$21:$N$39,HJ$5)),SMALL(기준일시_입력!$N$21:$N$39,HJ$5)-HF11,0)),0)</f>
        <v>0</v>
      </c>
      <c r="HK11" s="128">
        <f>IFERROR(IF(AND(HF11&lt;SMALL(기준일시_입력!$J$21:$J$39,HK$5),HG11&gt;SMALL(기준일시_입력!$N$21:$N$39,HK$5)),INDEX(기준일시_입력!$AJ$21:$AJ$39,HK$5*2-1),IF(AND(HF11&gt;=SMALL(기준일시_입력!$J$21:$J$39,HK$5),HF11&lt;SMALL(기준일시_입력!$N$21:$N$39,HK$5)),SMALL(기준일시_입력!$N$21:$N$39,HK$5)-HF11,0)),0)</f>
        <v>0</v>
      </c>
      <c r="HL11" s="128">
        <f>IFERROR(IF(AND(HF11&lt;SMALL(기준일시_입력!$J$21:$J$39,HL$5),HG11&gt;SMALL(기준일시_입력!$N$21:$N$39,HL$5)),INDEX(기준일시_입력!$AJ$21:$AJ$39,HL$5*2-1),IF(AND(HF11&gt;=SMALL(기준일시_입력!$J$21:$J$39,HL$5),HF11&lt;SMALL(기준일시_입력!$N$21:$N$39,HL$5)),SMALL(기준일시_입력!$N$21:$N$39,HL$5)-HF11,0)),0)</f>
        <v>0</v>
      </c>
      <c r="HM11" s="128">
        <f>IFERROR(IF(AND(HF11&lt;SMALL(기준일시_입력!$J$21:$J$39,HM$5),HG11&gt;SMALL(기준일시_입력!$N$21:$N$39,HM$5)),INDEX(기준일시_입력!$AJ$21:$AJ$39,HM$5*2-1),IF(AND(HF11&gt;=SMALL(기준일시_입력!$J$21:$J$39,HM$5),HF11&lt;SMALL(기준일시_입력!$N$21:$N$39,HM$5)),SMALL(기준일시_입력!$N$21:$N$39,HM$5)-HF11,0)),0)</f>
        <v>0</v>
      </c>
      <c r="HN11" s="128">
        <f>IFERROR(IF(AND(HF11&lt;SMALL(기준일시_입력!$J$21:$J$39,HN$5),HG11&gt;SMALL(기준일시_입력!$N$21:$N$39,HN$5)),INDEX(기준일시_입력!$AJ$21:$AJ$39,HN$5*2-1),IF(AND(HF11&gt;=SMALL(기준일시_입력!$J$21:$J$39,HN$5),HF11&lt;SMALL(기준일시_입력!$N$21:$N$39,HN$5)),SMALL(기준일시_입력!$N$21:$N$39,HN$5)-HF11,0)),0)</f>
        <v>0</v>
      </c>
      <c r="HO11" s="128">
        <f>IFERROR(IF(AND(HF11&lt;SMALL(기준일시_입력!$J$21:$J$39,HO$5),HG11&gt;SMALL(기준일시_입력!$N$21:$N$39,HO$5)),INDEX(기준일시_입력!$AJ$21:$AJ$39,HO$5*2-1),IF(AND(HF11&gt;=SMALL(기준일시_입력!$J$21:$J$39,HO$5),HF11&lt;SMALL(기준일시_입력!$N$21:$N$39,HO$5)),SMALL(기준일시_입력!$N$21:$N$39,HO$5)-HF11,0)),0)</f>
        <v>0</v>
      </c>
      <c r="HP11" s="128">
        <f>IFERROR(IF(AND(HF11&lt;SMALL(기준일시_입력!$J$21:$J$39,HP$5),HG11&gt;SMALL(기준일시_입력!$N$21:$N$39,HP$5)),INDEX(기준일시_입력!$AJ$21:$AJ$39,HP$5*2-1),IF(AND(HF11&gt;=SMALL(기준일시_입력!$J$21:$J$39,HP$5),HF11&lt;SMALL(기준일시_입력!$N$21:$N$39,HP$5)),SMALL(기준일시_입력!$N$21:$N$39,HP$5)-HF11,0)),0)</f>
        <v>0</v>
      </c>
      <c r="HQ11" s="128">
        <f>IFERROR(IF(AND(HF11&lt;SMALL(기준일시_입력!$J$21:$J$39,HQ$5),HG11&gt;SMALL(기준일시_입력!$N$21:$N$39,HQ$5)),INDEX(기준일시_입력!$AJ$21:$AJ$39,HQ$5*2-1),IF(AND(HF11&gt;=SMALL(기준일시_입력!$J$21:$J$39,HQ$5),HF11&lt;SMALL(기준일시_입력!$N$21:$N$39,HQ$5)),SMALL(기준일시_입력!$N$21:$N$39,HQ$5)-HF11,0)),0)</f>
        <v>0</v>
      </c>
      <c r="HR11" s="125"/>
      <c r="HS11" s="180" t="str">
        <f t="shared" si="179"/>
        <v>6일</v>
      </c>
      <c r="HT11" s="180"/>
      <c r="HU11" s="124" t="str">
        <f t="shared" si="180"/>
        <v>토</v>
      </c>
      <c r="HV11" s="133" t="str">
        <f t="shared" si="171"/>
        <v/>
      </c>
      <c r="HW11" s="184"/>
      <c r="HX11" s="184"/>
      <c r="HY11" s="184"/>
      <c r="HZ11" s="184"/>
      <c r="IA11" s="184"/>
      <c r="IB11" s="184"/>
      <c r="IC11" s="176"/>
      <c r="ID11" s="177"/>
      <c r="IE11" s="129" t="str">
        <f>IF($B11="","",IF(AND(HU$3&lt;&gt;"",$B11-기준일시_입력!$AO$7&lt;=0,HW11="",HZ11="",IC11=""),"X",IF(IC11="연차","☆",IF(IC11="월차","★",IF(IC11="병가","♨",IF(IC11="출장","◎",IF(IC11="교육","■",IF(AND(IC11="",HW11&lt;=기준일시_입력!$J$15,HZ11&gt;=기준일시_입력!$N$15),"○",IF(AND(IC11="",HW11&lt;&gt;"",HW11&gt;기준일시_입력!$J$15),"▼",IF(AND(IC11="",HZ11&lt;&gt;"",HZ11&lt;기준일시_입력!$N$15),"△",""))))))))))</f>
        <v/>
      </c>
      <c r="IF11" s="128">
        <f>IFERROR(IF(OR(HW11="",HZ11=""),0,IF(AND(IH11&lt;기준일시_입력!$J$17,II11&gt;기준일시_입력!$N$17),기준일시_입력!$N$17-기준일시_입력!$J$17,IF(AND(IH11&gt;=기준일시_입력!$J$17,II11&gt;기준일시_입력!$N$17),기준일시_입력!$N$17-IH11,IF(II11&lt;기준일시_입력!$J$17,0,IF(AND(IH11&lt;기준일시_입력!$J$17,II11&lt;=기준일시_입력!$N$17),II11-기준일시_입력!$J$17,IF(AND(IH11&gt;=기준일시_입력!$J$17,II11&lt;=기준일시_입력!$N$17),II11-IH11,0)))))),0)</f>
        <v>0</v>
      </c>
      <c r="IG11" s="128">
        <f t="shared" si="182"/>
        <v>0</v>
      </c>
      <c r="IH11" s="128">
        <f>IF(OR(HW11="",HZ11=""),0,IF(HW11&lt;기준일시_입력!$J$15,기준일시_입력!$J$15,HW11))</f>
        <v>0</v>
      </c>
      <c r="II11" s="128">
        <f t="shared" si="183"/>
        <v>0</v>
      </c>
      <c r="IJ11" s="128">
        <f>IFERROR(IF(AND(IH11&lt;SMALL(기준일시_입력!$J$21:$J$39,IJ$5),II11&gt;SMALL(기준일시_입력!$N$21:$N$39,IJ$5)),INDEX(기준일시_입력!$AJ$21:$AJ$39,IJ$5*2-1),IF(AND(IH11&gt;=SMALL(기준일시_입력!$J$21:$J$39,IJ$5),IH11&lt;SMALL(기준일시_입력!$N$21:$N$39,IJ$5)),SMALL(기준일시_입력!$N$21:$N$39,IJ$5)-IH11,0)),0)</f>
        <v>0</v>
      </c>
      <c r="IK11" s="128">
        <f>IFERROR(IF(AND(IH11&lt;SMALL(기준일시_입력!$J$21:$J$39,IK$5),II11&gt;SMALL(기준일시_입력!$N$21:$N$39,IK$5)),INDEX(기준일시_입력!$AJ$21:$AJ$39,IK$5*2-1),IF(AND(IH11&gt;=SMALL(기준일시_입력!$J$21:$J$39,IK$5),IH11&lt;SMALL(기준일시_입력!$N$21:$N$39,IK$5)),SMALL(기준일시_입력!$N$21:$N$39,IK$5)-IH11,0)),0)</f>
        <v>0</v>
      </c>
      <c r="IL11" s="128">
        <f>IFERROR(IF(AND(IH11&lt;SMALL(기준일시_입력!$J$21:$J$39,IL$5),II11&gt;SMALL(기준일시_입력!$N$21:$N$39,IL$5)),INDEX(기준일시_입력!$AJ$21:$AJ$39,IL$5*2-1),IF(AND(IH11&gt;=SMALL(기준일시_입력!$J$21:$J$39,IL$5),IH11&lt;SMALL(기준일시_입력!$N$21:$N$39,IL$5)),SMALL(기준일시_입력!$N$21:$N$39,IL$5)-IH11,0)),0)</f>
        <v>0</v>
      </c>
      <c r="IM11" s="128">
        <f>IFERROR(IF(AND(IH11&lt;SMALL(기준일시_입력!$J$21:$J$39,IM$5),II11&gt;SMALL(기준일시_입력!$N$21:$N$39,IM$5)),INDEX(기준일시_입력!$AJ$21:$AJ$39,IM$5*2-1),IF(AND(IH11&gt;=SMALL(기준일시_입력!$J$21:$J$39,IM$5),IH11&lt;SMALL(기준일시_입력!$N$21:$N$39,IM$5)),SMALL(기준일시_입력!$N$21:$N$39,IM$5)-IH11,0)),0)</f>
        <v>0</v>
      </c>
      <c r="IN11" s="128">
        <f>IFERROR(IF(AND(IH11&lt;SMALL(기준일시_입력!$J$21:$J$39,IN$5),II11&gt;SMALL(기준일시_입력!$N$21:$N$39,IN$5)),INDEX(기준일시_입력!$AJ$21:$AJ$39,IN$5*2-1),IF(AND(IH11&gt;=SMALL(기준일시_입력!$J$21:$J$39,IN$5),IH11&lt;SMALL(기준일시_입력!$N$21:$N$39,IN$5)),SMALL(기준일시_입력!$N$21:$N$39,IN$5)-IH11,0)),0)</f>
        <v>0</v>
      </c>
      <c r="IO11" s="128">
        <f>IFERROR(IF(AND(IH11&lt;SMALL(기준일시_입력!$J$21:$J$39,IO$5),II11&gt;SMALL(기준일시_입력!$N$21:$N$39,IO$5)),INDEX(기준일시_입력!$AJ$21:$AJ$39,IO$5*2-1),IF(AND(IH11&gt;=SMALL(기준일시_입력!$J$21:$J$39,IO$5),IH11&lt;SMALL(기준일시_입력!$N$21:$N$39,IO$5)),SMALL(기준일시_입력!$N$21:$N$39,IO$5)-IH11,0)),0)</f>
        <v>0</v>
      </c>
      <c r="IP11" s="128">
        <f>IFERROR(IF(AND(IH11&lt;SMALL(기준일시_입력!$J$21:$J$39,IP$5),II11&gt;SMALL(기준일시_입력!$N$21:$N$39,IP$5)),INDEX(기준일시_입력!$AJ$21:$AJ$39,IP$5*2-1),IF(AND(IH11&gt;=SMALL(기준일시_입력!$J$21:$J$39,IP$5),IH11&lt;SMALL(기준일시_입력!$N$21:$N$39,IP$5)),SMALL(기준일시_입력!$N$21:$N$39,IP$5)-IH11,0)),0)</f>
        <v>0</v>
      </c>
      <c r="IQ11" s="128">
        <f>IFERROR(IF(AND(IH11&lt;SMALL(기준일시_입력!$J$21:$J$39,IQ$5),II11&gt;SMALL(기준일시_입력!$N$21:$N$39,IQ$5)),INDEX(기준일시_입력!$AJ$21:$AJ$39,IQ$5*2-1),IF(AND(IH11&gt;=SMALL(기준일시_입력!$J$21:$J$39,IQ$5),IH11&lt;SMALL(기준일시_입력!$N$21:$N$39,IQ$5)),SMALL(기준일시_입력!$N$21:$N$39,IQ$5)-IH11,0)),0)</f>
        <v>0</v>
      </c>
      <c r="IR11" s="128">
        <f>IFERROR(IF(AND(IH11&lt;SMALL(기준일시_입력!$J$21:$J$39,IR$5),II11&gt;SMALL(기준일시_입력!$N$21:$N$39,IR$5)),INDEX(기준일시_입력!$AJ$21:$AJ$39,IR$5*2-1),IF(AND(IH11&gt;=SMALL(기준일시_입력!$J$21:$J$39,IR$5),IH11&lt;SMALL(기준일시_입력!$N$21:$N$39,IR$5)),SMALL(기준일시_입력!$N$21:$N$39,IR$5)-IH11,0)),0)</f>
        <v>0</v>
      </c>
      <c r="IS11" s="128">
        <f>IFERROR(IF(AND(IH11&lt;SMALL(기준일시_입력!$J$21:$J$39,IS$5),II11&gt;SMALL(기준일시_입력!$N$21:$N$39,IS$5)),INDEX(기준일시_입력!$AJ$21:$AJ$39,IS$5*2-1),IF(AND(IH11&gt;=SMALL(기준일시_입력!$J$21:$J$39,IS$5),IH11&lt;SMALL(기준일시_입력!$N$21:$N$39,IS$5)),SMALL(기준일시_입력!$N$21:$N$39,IS$5)-IH11,0)),0)</f>
        <v>0</v>
      </c>
      <c r="IT11" s="125"/>
      <c r="IU11" s="180" t="str">
        <f t="shared" si="184"/>
        <v>6일</v>
      </c>
      <c r="IV11" s="180"/>
      <c r="IW11" s="124" t="str">
        <f t="shared" si="185"/>
        <v>토</v>
      </c>
      <c r="IX11" s="133" t="str">
        <f t="shared" si="186"/>
        <v/>
      </c>
      <c r="IY11" s="184"/>
      <c r="IZ11" s="184"/>
      <c r="JA11" s="184"/>
      <c r="JB11" s="184"/>
      <c r="JC11" s="184"/>
      <c r="JD11" s="184"/>
      <c r="JE11" s="176"/>
      <c r="JF11" s="177"/>
      <c r="JG11" s="129" t="str">
        <f>IF($B11="","",IF(AND(IW$3&lt;&gt;"",$B11-기준일시_입력!$AO$7&lt;=0,IY11="",JB11="",JE11=""),"X",IF(JE11="연차","☆",IF(JE11="월차","★",IF(JE11="병가","♨",IF(JE11="출장","◎",IF(JE11="교육","■",IF(AND(JE11="",IY11&lt;=기준일시_입력!$J$15,JB11&gt;=기준일시_입력!$N$15),"○",IF(AND(JE11="",IY11&lt;&gt;"",IY11&gt;기준일시_입력!$J$15),"▼",IF(AND(JE11="",JB11&lt;&gt;"",JB11&lt;기준일시_입력!$N$15),"△",""))))))))))</f>
        <v/>
      </c>
      <c r="JH11" s="128">
        <f>IFERROR(IF(OR(IY11="",JB11=""),0,IF(AND(JJ11&lt;기준일시_입력!$J$17,JK11&gt;기준일시_입력!$N$17),기준일시_입력!$N$17-기준일시_입력!$J$17,IF(AND(JJ11&gt;=기준일시_입력!$J$17,JK11&gt;기준일시_입력!$N$17),기준일시_입력!$N$17-JJ11,IF(JK11&lt;기준일시_입력!$J$17,0,IF(AND(JJ11&lt;기준일시_입력!$J$17,JK11&lt;=기준일시_입력!$N$17),JK11-기준일시_입력!$J$17,IF(AND(JJ11&gt;=기준일시_입력!$J$17,JK11&lt;=기준일시_입력!$N$17),JK11-JJ11,0)))))),0)</f>
        <v>0</v>
      </c>
      <c r="JI11" s="128">
        <f t="shared" si="187"/>
        <v>0</v>
      </c>
      <c r="JJ11" s="128">
        <f>IF(OR(IY11="",JB11=""),0,IF(IY11&lt;기준일시_입력!$J$15,기준일시_입력!$J$15,IY11))</f>
        <v>0</v>
      </c>
      <c r="JK11" s="128">
        <f t="shared" si="188"/>
        <v>0</v>
      </c>
      <c r="JL11" s="128">
        <f>IFERROR(IF(AND(JJ11&lt;SMALL(기준일시_입력!$J$21:$J$39,JL$5),JK11&gt;SMALL(기준일시_입력!$N$21:$N$39,JL$5)),INDEX(기준일시_입력!$AJ$21:$AJ$39,JL$5*2-1),IF(AND(JJ11&gt;=SMALL(기준일시_입력!$J$21:$J$39,JL$5),JJ11&lt;SMALL(기준일시_입력!$N$21:$N$39,JL$5)),SMALL(기준일시_입력!$N$21:$N$39,JL$5)-JJ11,0)),0)</f>
        <v>0</v>
      </c>
      <c r="JM11" s="128">
        <f>IFERROR(IF(AND(JJ11&lt;SMALL(기준일시_입력!$J$21:$J$39,JM$5),JK11&gt;SMALL(기준일시_입력!$N$21:$N$39,JM$5)),INDEX(기준일시_입력!$AJ$21:$AJ$39,JM$5*2-1),IF(AND(JJ11&gt;=SMALL(기준일시_입력!$J$21:$J$39,JM$5),JJ11&lt;SMALL(기준일시_입력!$N$21:$N$39,JM$5)),SMALL(기준일시_입력!$N$21:$N$39,JM$5)-JJ11,0)),0)</f>
        <v>0</v>
      </c>
      <c r="JN11" s="128">
        <f>IFERROR(IF(AND(JJ11&lt;SMALL(기준일시_입력!$J$21:$J$39,JN$5),JK11&gt;SMALL(기준일시_입력!$N$21:$N$39,JN$5)),INDEX(기준일시_입력!$AJ$21:$AJ$39,JN$5*2-1),IF(AND(JJ11&gt;=SMALL(기준일시_입력!$J$21:$J$39,JN$5),JJ11&lt;SMALL(기준일시_입력!$N$21:$N$39,JN$5)),SMALL(기준일시_입력!$N$21:$N$39,JN$5)-JJ11,0)),0)</f>
        <v>0</v>
      </c>
      <c r="JO11" s="128">
        <f>IFERROR(IF(AND(JJ11&lt;SMALL(기준일시_입력!$J$21:$J$39,JO$5),JK11&gt;SMALL(기준일시_입력!$N$21:$N$39,JO$5)),INDEX(기준일시_입력!$AJ$21:$AJ$39,JO$5*2-1),IF(AND(JJ11&gt;=SMALL(기준일시_입력!$J$21:$J$39,JO$5),JJ11&lt;SMALL(기준일시_입력!$N$21:$N$39,JO$5)),SMALL(기준일시_입력!$N$21:$N$39,JO$5)-JJ11,0)),0)</f>
        <v>0</v>
      </c>
      <c r="JP11" s="128">
        <f>IFERROR(IF(AND(JJ11&lt;SMALL(기준일시_입력!$J$21:$J$39,JP$5),JK11&gt;SMALL(기준일시_입력!$N$21:$N$39,JP$5)),INDEX(기준일시_입력!$AJ$21:$AJ$39,JP$5*2-1),IF(AND(JJ11&gt;=SMALL(기준일시_입력!$J$21:$J$39,JP$5),JJ11&lt;SMALL(기준일시_입력!$N$21:$N$39,JP$5)),SMALL(기준일시_입력!$N$21:$N$39,JP$5)-JJ11,0)),0)</f>
        <v>0</v>
      </c>
      <c r="JQ11" s="128">
        <f>IFERROR(IF(AND(JJ11&lt;SMALL(기준일시_입력!$J$21:$J$39,JQ$5),JK11&gt;SMALL(기준일시_입력!$N$21:$N$39,JQ$5)),INDEX(기준일시_입력!$AJ$21:$AJ$39,JQ$5*2-1),IF(AND(JJ11&gt;=SMALL(기준일시_입력!$J$21:$J$39,JQ$5),JJ11&lt;SMALL(기준일시_입력!$N$21:$N$39,JQ$5)),SMALL(기준일시_입력!$N$21:$N$39,JQ$5)-JJ11,0)),0)</f>
        <v>0</v>
      </c>
      <c r="JR11" s="128">
        <f>IFERROR(IF(AND(JJ11&lt;SMALL(기준일시_입력!$J$21:$J$39,JR$5),JK11&gt;SMALL(기준일시_입력!$N$21:$N$39,JR$5)),INDEX(기준일시_입력!$AJ$21:$AJ$39,JR$5*2-1),IF(AND(JJ11&gt;=SMALL(기준일시_입력!$J$21:$J$39,JR$5),JJ11&lt;SMALL(기준일시_입력!$N$21:$N$39,JR$5)),SMALL(기준일시_입력!$N$21:$N$39,JR$5)-JJ11,0)),0)</f>
        <v>0</v>
      </c>
      <c r="JS11" s="128">
        <f>IFERROR(IF(AND(JJ11&lt;SMALL(기준일시_입력!$J$21:$J$39,JS$5),JK11&gt;SMALL(기준일시_입력!$N$21:$N$39,JS$5)),INDEX(기준일시_입력!$AJ$21:$AJ$39,JS$5*2-1),IF(AND(JJ11&gt;=SMALL(기준일시_입력!$J$21:$J$39,JS$5),JJ11&lt;SMALL(기준일시_입력!$N$21:$N$39,JS$5)),SMALL(기준일시_입력!$N$21:$N$39,JS$5)-JJ11,0)),0)</f>
        <v>0</v>
      </c>
      <c r="JT11" s="128">
        <f>IFERROR(IF(AND(JJ11&lt;SMALL(기준일시_입력!$J$21:$J$39,JT$5),JK11&gt;SMALL(기준일시_입력!$N$21:$N$39,JT$5)),INDEX(기준일시_입력!$AJ$21:$AJ$39,JT$5*2-1),IF(AND(JJ11&gt;=SMALL(기준일시_입력!$J$21:$J$39,JT$5),JJ11&lt;SMALL(기준일시_입력!$N$21:$N$39,JT$5)),SMALL(기준일시_입력!$N$21:$N$39,JT$5)-JJ11,0)),0)</f>
        <v>0</v>
      </c>
      <c r="JU11" s="128">
        <f>IFERROR(IF(AND(JJ11&lt;SMALL(기준일시_입력!$J$21:$J$39,JU$5),JK11&gt;SMALL(기준일시_입력!$N$21:$N$39,JU$5)),INDEX(기준일시_입력!$AJ$21:$AJ$39,JU$5*2-1),IF(AND(JJ11&gt;=SMALL(기준일시_입력!$J$21:$J$39,JU$5),JJ11&lt;SMALL(기준일시_입력!$N$21:$N$39,JU$5)),SMALL(기준일시_입력!$N$21:$N$39,JU$5)-JJ11,0)),0)</f>
        <v>0</v>
      </c>
      <c r="JV11" s="125"/>
      <c r="JW11" s="180" t="str">
        <f t="shared" si="189"/>
        <v>6일</v>
      </c>
      <c r="JX11" s="180"/>
      <c r="JY11" s="124" t="str">
        <f t="shared" si="190"/>
        <v>토</v>
      </c>
      <c r="JZ11" s="133" t="str">
        <f t="shared" si="186"/>
        <v/>
      </c>
      <c r="KA11" s="184"/>
      <c r="KB11" s="184"/>
      <c r="KC11" s="184"/>
      <c r="KD11" s="184"/>
      <c r="KE11" s="184"/>
      <c r="KF11" s="184"/>
      <c r="KG11" s="176"/>
      <c r="KH11" s="177"/>
      <c r="KI11" s="129" t="str">
        <f>IF($B11="","",IF(AND(JY$3&lt;&gt;"",$B11-기준일시_입력!$AO$7&lt;=0,KA11="",KD11="",KG11=""),"X",IF(KG11="연차","☆",IF(KG11="월차","★",IF(KG11="병가","♨",IF(KG11="출장","◎",IF(KG11="교육","■",IF(AND(KG11="",KA11&lt;=기준일시_입력!$J$15,KD11&gt;=기준일시_입력!$N$15),"○",IF(AND(KG11="",KA11&lt;&gt;"",KA11&gt;기준일시_입력!$J$15),"▼",IF(AND(KG11="",KD11&lt;&gt;"",KD11&lt;기준일시_입력!$N$15),"△",""))))))))))</f>
        <v/>
      </c>
      <c r="KJ11" s="128">
        <f>IFERROR(IF(OR(KA11="",KD11=""),0,IF(AND(KL11&lt;기준일시_입력!$J$17,KM11&gt;기준일시_입력!$N$17),기준일시_입력!$N$17-기준일시_입력!$J$17,IF(AND(KL11&gt;=기준일시_입력!$J$17,KM11&gt;기준일시_입력!$N$17),기준일시_입력!$N$17-KL11,IF(KM11&lt;기준일시_입력!$J$17,0,IF(AND(KL11&lt;기준일시_입력!$J$17,KM11&lt;=기준일시_입력!$N$17),KM11-기준일시_입력!$J$17,IF(AND(KL11&gt;=기준일시_입력!$J$17,KM11&lt;=기준일시_입력!$N$17),KM11-KL11,0)))))),0)</f>
        <v>0</v>
      </c>
      <c r="KK11" s="128">
        <f t="shared" si="192"/>
        <v>0</v>
      </c>
      <c r="KL11" s="128">
        <f>IF(OR(KA11="",KD11=""),0,IF(KA11&lt;기준일시_입력!$J$15,기준일시_입력!$J$15,KA11))</f>
        <v>0</v>
      </c>
      <c r="KM11" s="128">
        <f t="shared" si="193"/>
        <v>0</v>
      </c>
      <c r="KN11" s="128">
        <f>IFERROR(IF(AND(KL11&lt;SMALL(기준일시_입력!$J$21:$J$39,KN$5),KM11&gt;SMALL(기준일시_입력!$N$21:$N$39,KN$5)),INDEX(기준일시_입력!$AJ$21:$AJ$39,KN$5*2-1),IF(AND(KL11&gt;=SMALL(기준일시_입력!$J$21:$J$39,KN$5),KL11&lt;SMALL(기준일시_입력!$N$21:$N$39,KN$5)),SMALL(기준일시_입력!$N$21:$N$39,KN$5)-KL11,0)),0)</f>
        <v>0</v>
      </c>
      <c r="KO11" s="128">
        <f>IFERROR(IF(AND(KL11&lt;SMALL(기준일시_입력!$J$21:$J$39,KO$5),KM11&gt;SMALL(기준일시_입력!$N$21:$N$39,KO$5)),INDEX(기준일시_입력!$AJ$21:$AJ$39,KO$5*2-1),IF(AND(KL11&gt;=SMALL(기준일시_입력!$J$21:$J$39,KO$5),KL11&lt;SMALL(기준일시_입력!$N$21:$N$39,KO$5)),SMALL(기준일시_입력!$N$21:$N$39,KO$5)-KL11,0)),0)</f>
        <v>0</v>
      </c>
      <c r="KP11" s="128">
        <f>IFERROR(IF(AND(KL11&lt;SMALL(기준일시_입력!$J$21:$J$39,KP$5),KM11&gt;SMALL(기준일시_입력!$N$21:$N$39,KP$5)),INDEX(기준일시_입력!$AJ$21:$AJ$39,KP$5*2-1),IF(AND(KL11&gt;=SMALL(기준일시_입력!$J$21:$J$39,KP$5),KL11&lt;SMALL(기준일시_입력!$N$21:$N$39,KP$5)),SMALL(기준일시_입력!$N$21:$N$39,KP$5)-KL11,0)),0)</f>
        <v>0</v>
      </c>
      <c r="KQ11" s="128">
        <f>IFERROR(IF(AND(KL11&lt;SMALL(기준일시_입력!$J$21:$J$39,KQ$5),KM11&gt;SMALL(기준일시_입력!$N$21:$N$39,KQ$5)),INDEX(기준일시_입력!$AJ$21:$AJ$39,KQ$5*2-1),IF(AND(KL11&gt;=SMALL(기준일시_입력!$J$21:$J$39,KQ$5),KL11&lt;SMALL(기준일시_입력!$N$21:$N$39,KQ$5)),SMALL(기준일시_입력!$N$21:$N$39,KQ$5)-KL11,0)),0)</f>
        <v>0</v>
      </c>
      <c r="KR11" s="128">
        <f>IFERROR(IF(AND(KL11&lt;SMALL(기준일시_입력!$J$21:$J$39,KR$5),KM11&gt;SMALL(기준일시_입력!$N$21:$N$39,KR$5)),INDEX(기준일시_입력!$AJ$21:$AJ$39,KR$5*2-1),IF(AND(KL11&gt;=SMALL(기준일시_입력!$J$21:$J$39,KR$5),KL11&lt;SMALL(기준일시_입력!$N$21:$N$39,KR$5)),SMALL(기준일시_입력!$N$21:$N$39,KR$5)-KL11,0)),0)</f>
        <v>0</v>
      </c>
      <c r="KS11" s="128">
        <f>IFERROR(IF(AND(KL11&lt;SMALL(기준일시_입력!$J$21:$J$39,KS$5),KM11&gt;SMALL(기준일시_입력!$N$21:$N$39,KS$5)),INDEX(기준일시_입력!$AJ$21:$AJ$39,KS$5*2-1),IF(AND(KL11&gt;=SMALL(기준일시_입력!$J$21:$J$39,KS$5),KL11&lt;SMALL(기준일시_입력!$N$21:$N$39,KS$5)),SMALL(기준일시_입력!$N$21:$N$39,KS$5)-KL11,0)),0)</f>
        <v>0</v>
      </c>
      <c r="KT11" s="128">
        <f>IFERROR(IF(AND(KL11&lt;SMALL(기준일시_입력!$J$21:$J$39,KT$5),KM11&gt;SMALL(기준일시_입력!$N$21:$N$39,KT$5)),INDEX(기준일시_입력!$AJ$21:$AJ$39,KT$5*2-1),IF(AND(KL11&gt;=SMALL(기준일시_입력!$J$21:$J$39,KT$5),KL11&lt;SMALL(기준일시_입력!$N$21:$N$39,KT$5)),SMALL(기준일시_입력!$N$21:$N$39,KT$5)-KL11,0)),0)</f>
        <v>0</v>
      </c>
      <c r="KU11" s="128">
        <f>IFERROR(IF(AND(KL11&lt;SMALL(기준일시_입력!$J$21:$J$39,KU$5),KM11&gt;SMALL(기준일시_입력!$N$21:$N$39,KU$5)),INDEX(기준일시_입력!$AJ$21:$AJ$39,KU$5*2-1),IF(AND(KL11&gt;=SMALL(기준일시_입력!$J$21:$J$39,KU$5),KL11&lt;SMALL(기준일시_입력!$N$21:$N$39,KU$5)),SMALL(기준일시_입력!$N$21:$N$39,KU$5)-KL11,0)),0)</f>
        <v>0</v>
      </c>
      <c r="KV11" s="128">
        <f>IFERROR(IF(AND(KL11&lt;SMALL(기준일시_입력!$J$21:$J$39,KV$5),KM11&gt;SMALL(기준일시_입력!$N$21:$N$39,KV$5)),INDEX(기준일시_입력!$AJ$21:$AJ$39,KV$5*2-1),IF(AND(KL11&gt;=SMALL(기준일시_입력!$J$21:$J$39,KV$5),KL11&lt;SMALL(기준일시_입력!$N$21:$N$39,KV$5)),SMALL(기준일시_입력!$N$21:$N$39,KV$5)-KL11,0)),0)</f>
        <v>0</v>
      </c>
      <c r="KW11" s="128">
        <f>IFERROR(IF(AND(KL11&lt;SMALL(기준일시_입력!$J$21:$J$39,KW$5),KM11&gt;SMALL(기준일시_입력!$N$21:$N$39,KW$5)),INDEX(기준일시_입력!$AJ$21:$AJ$39,KW$5*2-1),IF(AND(KL11&gt;=SMALL(기준일시_입력!$J$21:$J$39,KW$5),KL11&lt;SMALL(기준일시_입력!$N$21:$N$39,KW$5)),SMALL(기준일시_입력!$N$21:$N$39,KW$5)-KL11,0)),0)</f>
        <v>0</v>
      </c>
      <c r="KX11" s="125"/>
      <c r="KY11" s="180" t="str">
        <f t="shared" si="194"/>
        <v>6일</v>
      </c>
      <c r="KZ11" s="180"/>
      <c r="LA11" s="124" t="str">
        <f t="shared" si="195"/>
        <v>토</v>
      </c>
      <c r="LB11" s="133" t="str">
        <f t="shared" si="186"/>
        <v/>
      </c>
      <c r="LC11" s="184"/>
      <c r="LD11" s="184"/>
      <c r="LE11" s="184"/>
      <c r="LF11" s="184"/>
      <c r="LG11" s="184"/>
      <c r="LH11" s="184"/>
      <c r="LI11" s="176"/>
      <c r="LJ11" s="177"/>
      <c r="LK11" s="129" t="str">
        <f>IF($B11="","",IF(AND(LA$3&lt;&gt;"",$B11-기준일시_입력!$AO$7&lt;=0,LC11="",LF11="",LI11=""),"X",IF(LI11="연차","☆",IF(LI11="월차","★",IF(LI11="병가","♨",IF(LI11="출장","◎",IF(LI11="교육","■",IF(AND(LI11="",LC11&lt;=기준일시_입력!$J$15,LF11&gt;=기준일시_입력!$N$15),"○",IF(AND(LI11="",LC11&lt;&gt;"",LC11&gt;기준일시_입력!$J$15),"▼",IF(AND(LI11="",LF11&lt;&gt;"",LF11&lt;기준일시_입력!$N$15),"△",""))))))))))</f>
        <v/>
      </c>
      <c r="LL11" s="128">
        <f>IFERROR(IF(OR(LC11="",LF11=""),0,IF(AND(LN11&lt;기준일시_입력!$J$17,LO11&gt;기준일시_입력!$N$17),기준일시_입력!$N$17-기준일시_입력!$J$17,IF(AND(LN11&gt;=기준일시_입력!$J$17,LO11&gt;기준일시_입력!$N$17),기준일시_입력!$N$17-LN11,IF(LO11&lt;기준일시_입력!$J$17,0,IF(AND(LN11&lt;기준일시_입력!$J$17,LO11&lt;=기준일시_입력!$N$17),LO11-기준일시_입력!$J$17,IF(AND(LN11&gt;=기준일시_입력!$J$17,LO11&lt;=기준일시_입력!$N$17),LO11-LN11,0)))))),0)</f>
        <v>0</v>
      </c>
      <c r="LM11" s="128">
        <f t="shared" si="197"/>
        <v>0</v>
      </c>
      <c r="LN11" s="128">
        <f>IF(OR(LC11="",LF11=""),0,IF(LC11&lt;기준일시_입력!$J$15,기준일시_입력!$J$15,LC11))</f>
        <v>0</v>
      </c>
      <c r="LO11" s="128">
        <f t="shared" si="198"/>
        <v>0</v>
      </c>
      <c r="LP11" s="128">
        <f>IFERROR(IF(AND(LN11&lt;SMALL(기준일시_입력!$J$21:$J$39,LP$5),LO11&gt;SMALL(기준일시_입력!$N$21:$N$39,LP$5)),INDEX(기준일시_입력!$AJ$21:$AJ$39,LP$5*2-1),IF(AND(LN11&gt;=SMALL(기준일시_입력!$J$21:$J$39,LP$5),LN11&lt;SMALL(기준일시_입력!$N$21:$N$39,LP$5)),SMALL(기준일시_입력!$N$21:$N$39,LP$5)-LN11,0)),0)</f>
        <v>0</v>
      </c>
      <c r="LQ11" s="128">
        <f>IFERROR(IF(AND(LN11&lt;SMALL(기준일시_입력!$J$21:$J$39,LQ$5),LO11&gt;SMALL(기준일시_입력!$N$21:$N$39,LQ$5)),INDEX(기준일시_입력!$AJ$21:$AJ$39,LQ$5*2-1),IF(AND(LN11&gt;=SMALL(기준일시_입력!$J$21:$J$39,LQ$5),LN11&lt;SMALL(기준일시_입력!$N$21:$N$39,LQ$5)),SMALL(기준일시_입력!$N$21:$N$39,LQ$5)-LN11,0)),0)</f>
        <v>0</v>
      </c>
      <c r="LR11" s="128">
        <f>IFERROR(IF(AND(LN11&lt;SMALL(기준일시_입력!$J$21:$J$39,LR$5),LO11&gt;SMALL(기준일시_입력!$N$21:$N$39,LR$5)),INDEX(기준일시_입력!$AJ$21:$AJ$39,LR$5*2-1),IF(AND(LN11&gt;=SMALL(기준일시_입력!$J$21:$J$39,LR$5),LN11&lt;SMALL(기준일시_입력!$N$21:$N$39,LR$5)),SMALL(기준일시_입력!$N$21:$N$39,LR$5)-LN11,0)),0)</f>
        <v>0</v>
      </c>
      <c r="LS11" s="128">
        <f>IFERROR(IF(AND(LN11&lt;SMALL(기준일시_입력!$J$21:$J$39,LS$5),LO11&gt;SMALL(기준일시_입력!$N$21:$N$39,LS$5)),INDEX(기준일시_입력!$AJ$21:$AJ$39,LS$5*2-1),IF(AND(LN11&gt;=SMALL(기준일시_입력!$J$21:$J$39,LS$5),LN11&lt;SMALL(기준일시_입력!$N$21:$N$39,LS$5)),SMALL(기준일시_입력!$N$21:$N$39,LS$5)-LN11,0)),0)</f>
        <v>0</v>
      </c>
      <c r="LT11" s="128">
        <f>IFERROR(IF(AND(LN11&lt;SMALL(기준일시_입력!$J$21:$J$39,LT$5),LO11&gt;SMALL(기준일시_입력!$N$21:$N$39,LT$5)),INDEX(기준일시_입력!$AJ$21:$AJ$39,LT$5*2-1),IF(AND(LN11&gt;=SMALL(기준일시_입력!$J$21:$J$39,LT$5),LN11&lt;SMALL(기준일시_입력!$N$21:$N$39,LT$5)),SMALL(기준일시_입력!$N$21:$N$39,LT$5)-LN11,0)),0)</f>
        <v>0</v>
      </c>
      <c r="LU11" s="128">
        <f>IFERROR(IF(AND(LN11&lt;SMALL(기준일시_입력!$J$21:$J$39,LU$5),LO11&gt;SMALL(기준일시_입력!$N$21:$N$39,LU$5)),INDEX(기준일시_입력!$AJ$21:$AJ$39,LU$5*2-1),IF(AND(LN11&gt;=SMALL(기준일시_입력!$J$21:$J$39,LU$5),LN11&lt;SMALL(기준일시_입력!$N$21:$N$39,LU$5)),SMALL(기준일시_입력!$N$21:$N$39,LU$5)-LN11,0)),0)</f>
        <v>0</v>
      </c>
      <c r="LV11" s="128">
        <f>IFERROR(IF(AND(LN11&lt;SMALL(기준일시_입력!$J$21:$J$39,LV$5),LO11&gt;SMALL(기준일시_입력!$N$21:$N$39,LV$5)),INDEX(기준일시_입력!$AJ$21:$AJ$39,LV$5*2-1),IF(AND(LN11&gt;=SMALL(기준일시_입력!$J$21:$J$39,LV$5),LN11&lt;SMALL(기준일시_입력!$N$21:$N$39,LV$5)),SMALL(기준일시_입력!$N$21:$N$39,LV$5)-LN11,0)),0)</f>
        <v>0</v>
      </c>
      <c r="LW11" s="128">
        <f>IFERROR(IF(AND(LN11&lt;SMALL(기준일시_입력!$J$21:$J$39,LW$5),LO11&gt;SMALL(기준일시_입력!$N$21:$N$39,LW$5)),INDEX(기준일시_입력!$AJ$21:$AJ$39,LW$5*2-1),IF(AND(LN11&gt;=SMALL(기준일시_입력!$J$21:$J$39,LW$5),LN11&lt;SMALL(기준일시_입력!$N$21:$N$39,LW$5)),SMALL(기준일시_입력!$N$21:$N$39,LW$5)-LN11,0)),0)</f>
        <v>0</v>
      </c>
      <c r="LX11" s="128">
        <f>IFERROR(IF(AND(LN11&lt;SMALL(기준일시_입력!$J$21:$J$39,LX$5),LO11&gt;SMALL(기준일시_입력!$N$21:$N$39,LX$5)),INDEX(기준일시_입력!$AJ$21:$AJ$39,LX$5*2-1),IF(AND(LN11&gt;=SMALL(기준일시_입력!$J$21:$J$39,LX$5),LN11&lt;SMALL(기준일시_입력!$N$21:$N$39,LX$5)),SMALL(기준일시_입력!$N$21:$N$39,LX$5)-LN11,0)),0)</f>
        <v>0</v>
      </c>
      <c r="LY11" s="128">
        <f>IFERROR(IF(AND(LN11&lt;SMALL(기준일시_입력!$J$21:$J$39,LY$5),LO11&gt;SMALL(기준일시_입력!$N$21:$N$39,LY$5)),INDEX(기준일시_입력!$AJ$21:$AJ$39,LY$5*2-1),IF(AND(LN11&gt;=SMALL(기준일시_입력!$J$21:$J$39,LY$5),LN11&lt;SMALL(기준일시_입력!$N$21:$N$39,LY$5)),SMALL(기준일시_입력!$N$21:$N$39,LY$5)-LN11,0)),0)</f>
        <v>0</v>
      </c>
      <c r="LZ11" s="125"/>
      <c r="MA11" s="180" t="str">
        <f t="shared" si="199"/>
        <v>6일</v>
      </c>
      <c r="MB11" s="180"/>
      <c r="MC11" s="124" t="str">
        <f t="shared" si="200"/>
        <v>토</v>
      </c>
      <c r="MD11" s="133" t="str">
        <f t="shared" si="201"/>
        <v/>
      </c>
      <c r="ME11" s="184"/>
      <c r="MF11" s="184"/>
      <c r="MG11" s="184"/>
      <c r="MH11" s="184"/>
      <c r="MI11" s="184"/>
      <c r="MJ11" s="184"/>
      <c r="MK11" s="176"/>
      <c r="ML11" s="177"/>
      <c r="MM11" s="129" t="str">
        <f>IF($B11="","",IF(AND(MC$3&lt;&gt;"",$B11-기준일시_입력!$AO$7&lt;=0,ME11="",MH11="",MK11=""),"X",IF(MK11="연차","☆",IF(MK11="월차","★",IF(MK11="병가","♨",IF(MK11="출장","◎",IF(MK11="교육","■",IF(AND(MK11="",ME11&lt;=기준일시_입력!$J$15,MH11&gt;=기준일시_입력!$N$15),"○",IF(AND(MK11="",ME11&lt;&gt;"",ME11&gt;기준일시_입력!$J$15),"▼",IF(AND(MK11="",MH11&lt;&gt;"",MH11&lt;기준일시_입력!$N$15),"△",""))))))))))</f>
        <v/>
      </c>
      <c r="MN11" s="128">
        <f>IFERROR(IF(OR(ME11="",MH11=""),0,IF(AND(MP11&lt;기준일시_입력!$J$17,MQ11&gt;기준일시_입력!$N$17),기준일시_입력!$N$17-기준일시_입력!$J$17,IF(AND(MP11&gt;=기준일시_입력!$J$17,MQ11&gt;기준일시_입력!$N$17),기준일시_입력!$N$17-MP11,IF(MQ11&lt;기준일시_입력!$J$17,0,IF(AND(MP11&lt;기준일시_입력!$J$17,MQ11&lt;=기준일시_입력!$N$17),MQ11-기준일시_입력!$J$17,IF(AND(MP11&gt;=기준일시_입력!$J$17,MQ11&lt;=기준일시_입력!$N$17),MQ11-MP11,0)))))),0)</f>
        <v>0</v>
      </c>
      <c r="MO11" s="128">
        <f t="shared" si="202"/>
        <v>0</v>
      </c>
      <c r="MP11" s="128">
        <f>IF(OR(ME11="",MH11=""),0,IF(ME11&lt;기준일시_입력!$J$15,기준일시_입력!$J$15,ME11))</f>
        <v>0</v>
      </c>
      <c r="MQ11" s="128">
        <f t="shared" si="203"/>
        <v>0</v>
      </c>
      <c r="MR11" s="128">
        <f>IFERROR(IF(AND(MP11&lt;SMALL(기준일시_입력!$J$21:$J$39,MR$5),MQ11&gt;SMALL(기준일시_입력!$N$21:$N$39,MR$5)),INDEX(기준일시_입력!$AJ$21:$AJ$39,MR$5*2-1),IF(AND(MP11&gt;=SMALL(기준일시_입력!$J$21:$J$39,MR$5),MP11&lt;SMALL(기준일시_입력!$N$21:$N$39,MR$5)),SMALL(기준일시_입력!$N$21:$N$39,MR$5)-MP11,0)),0)</f>
        <v>0</v>
      </c>
      <c r="MS11" s="128">
        <f>IFERROR(IF(AND(MP11&lt;SMALL(기준일시_입력!$J$21:$J$39,MS$5),MQ11&gt;SMALL(기준일시_입력!$N$21:$N$39,MS$5)),INDEX(기준일시_입력!$AJ$21:$AJ$39,MS$5*2-1),IF(AND(MP11&gt;=SMALL(기준일시_입력!$J$21:$J$39,MS$5),MP11&lt;SMALL(기준일시_입력!$N$21:$N$39,MS$5)),SMALL(기준일시_입력!$N$21:$N$39,MS$5)-MP11,0)),0)</f>
        <v>0</v>
      </c>
      <c r="MT11" s="128">
        <f>IFERROR(IF(AND(MP11&lt;SMALL(기준일시_입력!$J$21:$J$39,MT$5),MQ11&gt;SMALL(기준일시_입력!$N$21:$N$39,MT$5)),INDEX(기준일시_입력!$AJ$21:$AJ$39,MT$5*2-1),IF(AND(MP11&gt;=SMALL(기준일시_입력!$J$21:$J$39,MT$5),MP11&lt;SMALL(기준일시_입력!$N$21:$N$39,MT$5)),SMALL(기준일시_입력!$N$21:$N$39,MT$5)-MP11,0)),0)</f>
        <v>0</v>
      </c>
      <c r="MU11" s="128">
        <f>IFERROR(IF(AND(MP11&lt;SMALL(기준일시_입력!$J$21:$J$39,MU$5),MQ11&gt;SMALL(기준일시_입력!$N$21:$N$39,MU$5)),INDEX(기준일시_입력!$AJ$21:$AJ$39,MU$5*2-1),IF(AND(MP11&gt;=SMALL(기준일시_입력!$J$21:$J$39,MU$5),MP11&lt;SMALL(기준일시_입력!$N$21:$N$39,MU$5)),SMALL(기준일시_입력!$N$21:$N$39,MU$5)-MP11,0)),0)</f>
        <v>0</v>
      </c>
      <c r="MV11" s="128">
        <f>IFERROR(IF(AND(MP11&lt;SMALL(기준일시_입력!$J$21:$J$39,MV$5),MQ11&gt;SMALL(기준일시_입력!$N$21:$N$39,MV$5)),INDEX(기준일시_입력!$AJ$21:$AJ$39,MV$5*2-1),IF(AND(MP11&gt;=SMALL(기준일시_입력!$J$21:$J$39,MV$5),MP11&lt;SMALL(기준일시_입력!$N$21:$N$39,MV$5)),SMALL(기준일시_입력!$N$21:$N$39,MV$5)-MP11,0)),0)</f>
        <v>0</v>
      </c>
      <c r="MW11" s="128">
        <f>IFERROR(IF(AND(MP11&lt;SMALL(기준일시_입력!$J$21:$J$39,MW$5),MQ11&gt;SMALL(기준일시_입력!$N$21:$N$39,MW$5)),INDEX(기준일시_입력!$AJ$21:$AJ$39,MW$5*2-1),IF(AND(MP11&gt;=SMALL(기준일시_입력!$J$21:$J$39,MW$5),MP11&lt;SMALL(기준일시_입력!$N$21:$N$39,MW$5)),SMALL(기준일시_입력!$N$21:$N$39,MW$5)-MP11,0)),0)</f>
        <v>0</v>
      </c>
      <c r="MX11" s="128">
        <f>IFERROR(IF(AND(MP11&lt;SMALL(기준일시_입력!$J$21:$J$39,MX$5),MQ11&gt;SMALL(기준일시_입력!$N$21:$N$39,MX$5)),INDEX(기준일시_입력!$AJ$21:$AJ$39,MX$5*2-1),IF(AND(MP11&gt;=SMALL(기준일시_입력!$J$21:$J$39,MX$5),MP11&lt;SMALL(기준일시_입력!$N$21:$N$39,MX$5)),SMALL(기준일시_입력!$N$21:$N$39,MX$5)-MP11,0)),0)</f>
        <v>0</v>
      </c>
      <c r="MY11" s="128">
        <f>IFERROR(IF(AND(MP11&lt;SMALL(기준일시_입력!$J$21:$J$39,MY$5),MQ11&gt;SMALL(기준일시_입력!$N$21:$N$39,MY$5)),INDEX(기준일시_입력!$AJ$21:$AJ$39,MY$5*2-1),IF(AND(MP11&gt;=SMALL(기준일시_입력!$J$21:$J$39,MY$5),MP11&lt;SMALL(기준일시_입력!$N$21:$N$39,MY$5)),SMALL(기준일시_입력!$N$21:$N$39,MY$5)-MP11,0)),0)</f>
        <v>0</v>
      </c>
      <c r="MZ11" s="128">
        <f>IFERROR(IF(AND(MP11&lt;SMALL(기준일시_입력!$J$21:$J$39,MZ$5),MQ11&gt;SMALL(기준일시_입력!$N$21:$N$39,MZ$5)),INDEX(기준일시_입력!$AJ$21:$AJ$39,MZ$5*2-1),IF(AND(MP11&gt;=SMALL(기준일시_입력!$J$21:$J$39,MZ$5),MP11&lt;SMALL(기준일시_입력!$N$21:$N$39,MZ$5)),SMALL(기준일시_입력!$N$21:$N$39,MZ$5)-MP11,0)),0)</f>
        <v>0</v>
      </c>
      <c r="NA11" s="128">
        <f>IFERROR(IF(AND(MP11&lt;SMALL(기준일시_입력!$J$21:$J$39,NA$5),MQ11&gt;SMALL(기준일시_입력!$N$21:$N$39,NA$5)),INDEX(기준일시_입력!$AJ$21:$AJ$39,NA$5*2-1),IF(AND(MP11&gt;=SMALL(기준일시_입력!$J$21:$J$39,NA$5),MP11&lt;SMALL(기준일시_입력!$N$21:$N$39,NA$5)),SMALL(기준일시_입력!$N$21:$N$39,NA$5)-MP11,0)),0)</f>
        <v>0</v>
      </c>
      <c r="NB11" s="125"/>
      <c r="NC11" s="180" t="str">
        <f t="shared" si="204"/>
        <v>6일</v>
      </c>
      <c r="ND11" s="180"/>
      <c r="NE11" s="124" t="str">
        <f t="shared" si="205"/>
        <v>토</v>
      </c>
      <c r="NF11" s="133" t="str">
        <f t="shared" si="201"/>
        <v/>
      </c>
      <c r="NG11" s="184"/>
      <c r="NH11" s="184"/>
      <c r="NI11" s="184"/>
      <c r="NJ11" s="184"/>
      <c r="NK11" s="184"/>
      <c r="NL11" s="184"/>
      <c r="NM11" s="176"/>
      <c r="NN11" s="177"/>
      <c r="NO11" s="129" t="str">
        <f>IF($B11="","",IF(AND(NE$3&lt;&gt;"",$B11-기준일시_입력!$AO$7&lt;=0,NG11="",NJ11="",NM11=""),"X",IF(NM11="연차","☆",IF(NM11="월차","★",IF(NM11="병가","♨",IF(NM11="출장","◎",IF(NM11="교육","■",IF(AND(NM11="",NG11&lt;=기준일시_입력!$J$15,NJ11&gt;=기준일시_입력!$N$15),"○",IF(AND(NM11="",NG11&lt;&gt;"",NG11&gt;기준일시_입력!$J$15),"▼",IF(AND(NM11="",NJ11&lt;&gt;"",NJ11&lt;기준일시_입력!$N$15),"△",""))))))))))</f>
        <v/>
      </c>
      <c r="NP11" s="128">
        <f>IFERROR(IF(OR(NG11="",NJ11=""),0,IF(AND(NR11&lt;기준일시_입력!$J$17,NS11&gt;기준일시_입력!$N$17),기준일시_입력!$N$17-기준일시_입력!$J$17,IF(AND(NR11&gt;=기준일시_입력!$J$17,NS11&gt;기준일시_입력!$N$17),기준일시_입력!$N$17-NR11,IF(NS11&lt;기준일시_입력!$J$17,0,IF(AND(NR11&lt;기준일시_입력!$J$17,NS11&lt;=기준일시_입력!$N$17),NS11-기준일시_입력!$J$17,IF(AND(NR11&gt;=기준일시_입력!$J$17,NS11&lt;=기준일시_입력!$N$17),NS11-NR11,0)))))),0)</f>
        <v>0</v>
      </c>
      <c r="NQ11" s="128">
        <f t="shared" si="207"/>
        <v>0</v>
      </c>
      <c r="NR11" s="128">
        <f>IF(OR(NG11="",NJ11=""),0,IF(NG11&lt;기준일시_입력!$J$15,기준일시_입력!$J$15,NG11))</f>
        <v>0</v>
      </c>
      <c r="NS11" s="128">
        <f t="shared" si="208"/>
        <v>0</v>
      </c>
      <c r="NT11" s="128">
        <f>IFERROR(IF(AND(NR11&lt;SMALL(기준일시_입력!$J$21:$J$39,NT$5),NS11&gt;SMALL(기준일시_입력!$N$21:$N$39,NT$5)),INDEX(기준일시_입력!$AJ$21:$AJ$39,NT$5*2-1),IF(AND(NR11&gt;=SMALL(기준일시_입력!$J$21:$J$39,NT$5),NR11&lt;SMALL(기준일시_입력!$N$21:$N$39,NT$5)),SMALL(기준일시_입력!$N$21:$N$39,NT$5)-NR11,0)),0)</f>
        <v>0</v>
      </c>
      <c r="NU11" s="128">
        <f>IFERROR(IF(AND(NR11&lt;SMALL(기준일시_입력!$J$21:$J$39,NU$5),NS11&gt;SMALL(기준일시_입력!$N$21:$N$39,NU$5)),INDEX(기준일시_입력!$AJ$21:$AJ$39,NU$5*2-1),IF(AND(NR11&gt;=SMALL(기준일시_입력!$J$21:$J$39,NU$5),NR11&lt;SMALL(기준일시_입력!$N$21:$N$39,NU$5)),SMALL(기준일시_입력!$N$21:$N$39,NU$5)-NR11,0)),0)</f>
        <v>0</v>
      </c>
      <c r="NV11" s="128">
        <f>IFERROR(IF(AND(NR11&lt;SMALL(기준일시_입력!$J$21:$J$39,NV$5),NS11&gt;SMALL(기준일시_입력!$N$21:$N$39,NV$5)),INDEX(기준일시_입력!$AJ$21:$AJ$39,NV$5*2-1),IF(AND(NR11&gt;=SMALL(기준일시_입력!$J$21:$J$39,NV$5),NR11&lt;SMALL(기준일시_입력!$N$21:$N$39,NV$5)),SMALL(기준일시_입력!$N$21:$N$39,NV$5)-NR11,0)),0)</f>
        <v>0</v>
      </c>
      <c r="NW11" s="128">
        <f>IFERROR(IF(AND(NR11&lt;SMALL(기준일시_입력!$J$21:$J$39,NW$5),NS11&gt;SMALL(기준일시_입력!$N$21:$N$39,NW$5)),INDEX(기준일시_입력!$AJ$21:$AJ$39,NW$5*2-1),IF(AND(NR11&gt;=SMALL(기준일시_입력!$J$21:$J$39,NW$5),NR11&lt;SMALL(기준일시_입력!$N$21:$N$39,NW$5)),SMALL(기준일시_입력!$N$21:$N$39,NW$5)-NR11,0)),0)</f>
        <v>0</v>
      </c>
      <c r="NX11" s="128">
        <f>IFERROR(IF(AND(NR11&lt;SMALL(기준일시_입력!$J$21:$J$39,NX$5),NS11&gt;SMALL(기준일시_입력!$N$21:$N$39,NX$5)),INDEX(기준일시_입력!$AJ$21:$AJ$39,NX$5*2-1),IF(AND(NR11&gt;=SMALL(기준일시_입력!$J$21:$J$39,NX$5),NR11&lt;SMALL(기준일시_입력!$N$21:$N$39,NX$5)),SMALL(기준일시_입력!$N$21:$N$39,NX$5)-NR11,0)),0)</f>
        <v>0</v>
      </c>
      <c r="NY11" s="128">
        <f>IFERROR(IF(AND(NR11&lt;SMALL(기준일시_입력!$J$21:$J$39,NY$5),NS11&gt;SMALL(기준일시_입력!$N$21:$N$39,NY$5)),INDEX(기준일시_입력!$AJ$21:$AJ$39,NY$5*2-1),IF(AND(NR11&gt;=SMALL(기준일시_입력!$J$21:$J$39,NY$5),NR11&lt;SMALL(기준일시_입력!$N$21:$N$39,NY$5)),SMALL(기준일시_입력!$N$21:$N$39,NY$5)-NR11,0)),0)</f>
        <v>0</v>
      </c>
      <c r="NZ11" s="128">
        <f>IFERROR(IF(AND(NR11&lt;SMALL(기준일시_입력!$J$21:$J$39,NZ$5),NS11&gt;SMALL(기준일시_입력!$N$21:$N$39,NZ$5)),INDEX(기준일시_입력!$AJ$21:$AJ$39,NZ$5*2-1),IF(AND(NR11&gt;=SMALL(기준일시_입력!$J$21:$J$39,NZ$5),NR11&lt;SMALL(기준일시_입력!$N$21:$N$39,NZ$5)),SMALL(기준일시_입력!$N$21:$N$39,NZ$5)-NR11,0)),0)</f>
        <v>0</v>
      </c>
      <c r="OA11" s="128">
        <f>IFERROR(IF(AND(NR11&lt;SMALL(기준일시_입력!$J$21:$J$39,OA$5),NS11&gt;SMALL(기준일시_입력!$N$21:$N$39,OA$5)),INDEX(기준일시_입력!$AJ$21:$AJ$39,OA$5*2-1),IF(AND(NR11&gt;=SMALL(기준일시_입력!$J$21:$J$39,OA$5),NR11&lt;SMALL(기준일시_입력!$N$21:$N$39,OA$5)),SMALL(기준일시_입력!$N$21:$N$39,OA$5)-NR11,0)),0)</f>
        <v>0</v>
      </c>
      <c r="OB11" s="128">
        <f>IFERROR(IF(AND(NR11&lt;SMALL(기준일시_입력!$J$21:$J$39,OB$5),NS11&gt;SMALL(기준일시_입력!$N$21:$N$39,OB$5)),INDEX(기준일시_입력!$AJ$21:$AJ$39,OB$5*2-1),IF(AND(NR11&gt;=SMALL(기준일시_입력!$J$21:$J$39,OB$5),NR11&lt;SMALL(기준일시_입력!$N$21:$N$39,OB$5)),SMALL(기준일시_입력!$N$21:$N$39,OB$5)-NR11,0)),0)</f>
        <v>0</v>
      </c>
      <c r="OC11" s="128">
        <f>IFERROR(IF(AND(NR11&lt;SMALL(기준일시_입력!$J$21:$J$39,OC$5),NS11&gt;SMALL(기준일시_입력!$N$21:$N$39,OC$5)),INDEX(기준일시_입력!$AJ$21:$AJ$39,OC$5*2-1),IF(AND(NR11&gt;=SMALL(기준일시_입력!$J$21:$J$39,OC$5),NR11&lt;SMALL(기준일시_입력!$N$21:$N$39,OC$5)),SMALL(기준일시_입력!$N$21:$N$39,OC$5)-NR11,0)),0)</f>
        <v>0</v>
      </c>
      <c r="OD11" s="125"/>
      <c r="OE11" s="180" t="str">
        <f t="shared" si="209"/>
        <v>6일</v>
      </c>
      <c r="OF11" s="180"/>
      <c r="OG11" s="124" t="str">
        <f t="shared" si="210"/>
        <v>토</v>
      </c>
      <c r="OH11" s="133" t="str">
        <f t="shared" si="201"/>
        <v/>
      </c>
      <c r="OI11" s="184"/>
      <c r="OJ11" s="184"/>
      <c r="OK11" s="184"/>
      <c r="OL11" s="184"/>
      <c r="OM11" s="184"/>
      <c r="ON11" s="184"/>
      <c r="OO11" s="176"/>
      <c r="OP11" s="177"/>
      <c r="OQ11" s="129" t="str">
        <f>IF($B11="","",IF(AND(OG$3&lt;&gt;"",$B11-기준일시_입력!$AO$7&lt;=0,OI11="",OL11="",OO11=""),"X",IF(OO11="연차","☆",IF(OO11="월차","★",IF(OO11="병가","♨",IF(OO11="출장","◎",IF(OO11="교육","■",IF(AND(OO11="",OI11&lt;=기준일시_입력!$J$15,OL11&gt;=기준일시_입력!$N$15),"○",IF(AND(OO11="",OI11&lt;&gt;"",OI11&gt;기준일시_입력!$J$15),"▼",IF(AND(OO11="",OL11&lt;&gt;"",OL11&lt;기준일시_입력!$N$15),"△",""))))))))))</f>
        <v/>
      </c>
      <c r="OR11" s="128">
        <f>IFERROR(IF(OR(OI11="",OL11=""),0,IF(AND(OT11&lt;기준일시_입력!$J$17,OU11&gt;기준일시_입력!$N$17),기준일시_입력!$N$17-기준일시_입력!$J$17,IF(AND(OT11&gt;=기준일시_입력!$J$17,OU11&gt;기준일시_입력!$N$17),기준일시_입력!$N$17-OT11,IF(OU11&lt;기준일시_입력!$J$17,0,IF(AND(OT11&lt;기준일시_입력!$J$17,OU11&lt;=기준일시_입력!$N$17),OU11-기준일시_입력!$J$17,IF(AND(OT11&gt;=기준일시_입력!$J$17,OU11&lt;=기준일시_입력!$N$17),OU11-OT11,0)))))),0)</f>
        <v>0</v>
      </c>
      <c r="OS11" s="128">
        <f t="shared" si="212"/>
        <v>0</v>
      </c>
      <c r="OT11" s="128">
        <f>IF(OR(OI11="",OL11=""),0,IF(OI11&lt;기준일시_입력!$J$15,기준일시_입력!$J$15,OI11))</f>
        <v>0</v>
      </c>
      <c r="OU11" s="128">
        <f t="shared" si="213"/>
        <v>0</v>
      </c>
      <c r="OV11" s="128">
        <f>IFERROR(IF(AND(OT11&lt;SMALL(기준일시_입력!$J$21:$J$39,OV$5),OU11&gt;SMALL(기준일시_입력!$N$21:$N$39,OV$5)),INDEX(기준일시_입력!$AJ$21:$AJ$39,OV$5*2-1),IF(AND(OT11&gt;=SMALL(기준일시_입력!$J$21:$J$39,OV$5),OT11&lt;SMALL(기준일시_입력!$N$21:$N$39,OV$5)),SMALL(기준일시_입력!$N$21:$N$39,OV$5)-OT11,0)),0)</f>
        <v>0</v>
      </c>
      <c r="OW11" s="128">
        <f>IFERROR(IF(AND(OT11&lt;SMALL(기준일시_입력!$J$21:$J$39,OW$5),OU11&gt;SMALL(기준일시_입력!$N$21:$N$39,OW$5)),INDEX(기준일시_입력!$AJ$21:$AJ$39,OW$5*2-1),IF(AND(OT11&gt;=SMALL(기준일시_입력!$J$21:$J$39,OW$5),OT11&lt;SMALL(기준일시_입력!$N$21:$N$39,OW$5)),SMALL(기준일시_입력!$N$21:$N$39,OW$5)-OT11,0)),0)</f>
        <v>0</v>
      </c>
      <c r="OX11" s="128">
        <f>IFERROR(IF(AND(OT11&lt;SMALL(기준일시_입력!$J$21:$J$39,OX$5),OU11&gt;SMALL(기준일시_입력!$N$21:$N$39,OX$5)),INDEX(기준일시_입력!$AJ$21:$AJ$39,OX$5*2-1),IF(AND(OT11&gt;=SMALL(기준일시_입력!$J$21:$J$39,OX$5),OT11&lt;SMALL(기준일시_입력!$N$21:$N$39,OX$5)),SMALL(기준일시_입력!$N$21:$N$39,OX$5)-OT11,0)),0)</f>
        <v>0</v>
      </c>
      <c r="OY11" s="128">
        <f>IFERROR(IF(AND(OT11&lt;SMALL(기준일시_입력!$J$21:$J$39,OY$5),OU11&gt;SMALL(기준일시_입력!$N$21:$N$39,OY$5)),INDEX(기준일시_입력!$AJ$21:$AJ$39,OY$5*2-1),IF(AND(OT11&gt;=SMALL(기준일시_입력!$J$21:$J$39,OY$5),OT11&lt;SMALL(기준일시_입력!$N$21:$N$39,OY$5)),SMALL(기준일시_입력!$N$21:$N$39,OY$5)-OT11,0)),0)</f>
        <v>0</v>
      </c>
      <c r="OZ11" s="128">
        <f>IFERROR(IF(AND(OT11&lt;SMALL(기준일시_입력!$J$21:$J$39,OZ$5),OU11&gt;SMALL(기준일시_입력!$N$21:$N$39,OZ$5)),INDEX(기준일시_입력!$AJ$21:$AJ$39,OZ$5*2-1),IF(AND(OT11&gt;=SMALL(기준일시_입력!$J$21:$J$39,OZ$5),OT11&lt;SMALL(기준일시_입력!$N$21:$N$39,OZ$5)),SMALL(기준일시_입력!$N$21:$N$39,OZ$5)-OT11,0)),0)</f>
        <v>0</v>
      </c>
      <c r="PA11" s="128">
        <f>IFERROR(IF(AND(OT11&lt;SMALL(기준일시_입력!$J$21:$J$39,PA$5),OU11&gt;SMALL(기준일시_입력!$N$21:$N$39,PA$5)),INDEX(기준일시_입력!$AJ$21:$AJ$39,PA$5*2-1),IF(AND(OT11&gt;=SMALL(기준일시_입력!$J$21:$J$39,PA$5),OT11&lt;SMALL(기준일시_입력!$N$21:$N$39,PA$5)),SMALL(기준일시_입력!$N$21:$N$39,PA$5)-OT11,0)),0)</f>
        <v>0</v>
      </c>
      <c r="PB11" s="128">
        <f>IFERROR(IF(AND(OT11&lt;SMALL(기준일시_입력!$J$21:$J$39,PB$5),OU11&gt;SMALL(기준일시_입력!$N$21:$N$39,PB$5)),INDEX(기준일시_입력!$AJ$21:$AJ$39,PB$5*2-1),IF(AND(OT11&gt;=SMALL(기준일시_입력!$J$21:$J$39,PB$5),OT11&lt;SMALL(기준일시_입력!$N$21:$N$39,PB$5)),SMALL(기준일시_입력!$N$21:$N$39,PB$5)-OT11,0)),0)</f>
        <v>0</v>
      </c>
      <c r="PC11" s="128">
        <f>IFERROR(IF(AND(OT11&lt;SMALL(기준일시_입력!$J$21:$J$39,PC$5),OU11&gt;SMALL(기준일시_입력!$N$21:$N$39,PC$5)),INDEX(기준일시_입력!$AJ$21:$AJ$39,PC$5*2-1),IF(AND(OT11&gt;=SMALL(기준일시_입력!$J$21:$J$39,PC$5),OT11&lt;SMALL(기준일시_입력!$N$21:$N$39,PC$5)),SMALL(기준일시_입력!$N$21:$N$39,PC$5)-OT11,0)),0)</f>
        <v>0</v>
      </c>
      <c r="PD11" s="128">
        <f>IFERROR(IF(AND(OT11&lt;SMALL(기준일시_입력!$J$21:$J$39,PD$5),OU11&gt;SMALL(기준일시_입력!$N$21:$N$39,PD$5)),INDEX(기준일시_입력!$AJ$21:$AJ$39,PD$5*2-1),IF(AND(OT11&gt;=SMALL(기준일시_입력!$J$21:$J$39,PD$5),OT11&lt;SMALL(기준일시_입력!$N$21:$N$39,PD$5)),SMALL(기준일시_입력!$N$21:$N$39,PD$5)-OT11,0)),0)</f>
        <v>0</v>
      </c>
      <c r="PE11" s="128">
        <f>IFERROR(IF(AND(OT11&lt;SMALL(기준일시_입력!$J$21:$J$39,PE$5),OU11&gt;SMALL(기준일시_입력!$N$21:$N$39,PE$5)),INDEX(기준일시_입력!$AJ$21:$AJ$39,PE$5*2-1),IF(AND(OT11&gt;=SMALL(기준일시_입력!$J$21:$J$39,PE$5),OT11&lt;SMALL(기준일시_입력!$N$21:$N$39,PE$5)),SMALL(기준일시_입력!$N$21:$N$39,PE$5)-OT11,0)),0)</f>
        <v>0</v>
      </c>
      <c r="PF11" s="125"/>
      <c r="PG11" s="180" t="str">
        <f t="shared" si="214"/>
        <v>6일</v>
      </c>
      <c r="PH11" s="180"/>
      <c r="PI11" s="124" t="str">
        <f t="shared" si="215"/>
        <v>토</v>
      </c>
      <c r="PJ11" s="133" t="str">
        <f t="shared" si="216"/>
        <v/>
      </c>
      <c r="PK11" s="184"/>
      <c r="PL11" s="184"/>
      <c r="PM11" s="184"/>
      <c r="PN11" s="184"/>
      <c r="PO11" s="184"/>
      <c r="PP11" s="184"/>
      <c r="PQ11" s="176"/>
      <c r="PR11" s="177"/>
      <c r="PS11" s="129" t="str">
        <f>IF($B11="","",IF(AND(PI$3&lt;&gt;"",$B11-기준일시_입력!$AO$7&lt;=0,PK11="",PN11="",PQ11=""),"X",IF(PQ11="연차","☆",IF(PQ11="월차","★",IF(PQ11="병가","♨",IF(PQ11="출장","◎",IF(PQ11="교육","■",IF(AND(PQ11="",PK11&lt;=기준일시_입력!$J$15,PN11&gt;=기준일시_입력!$N$15),"○",IF(AND(PQ11="",PK11&lt;&gt;"",PK11&gt;기준일시_입력!$J$15),"▼",IF(AND(PQ11="",PN11&lt;&gt;"",PN11&lt;기준일시_입력!$N$15),"△",""))))))))))</f>
        <v/>
      </c>
      <c r="PT11" s="128">
        <f>IFERROR(IF(OR(PK11="",PN11=""),0,IF(AND(PV11&lt;기준일시_입력!$J$17,PW11&gt;기준일시_입력!$N$17),기준일시_입력!$N$17-기준일시_입력!$J$17,IF(AND(PV11&gt;=기준일시_입력!$J$17,PW11&gt;기준일시_입력!$N$17),기준일시_입력!$N$17-PV11,IF(PW11&lt;기준일시_입력!$J$17,0,IF(AND(PV11&lt;기준일시_입력!$J$17,PW11&lt;=기준일시_입력!$N$17),PW11-기준일시_입력!$J$17,IF(AND(PV11&gt;=기준일시_입력!$J$17,PW11&lt;=기준일시_입력!$N$17),PW11-PV11,0)))))),0)</f>
        <v>0</v>
      </c>
      <c r="PU11" s="128">
        <f t="shared" si="217"/>
        <v>0</v>
      </c>
      <c r="PV11" s="128">
        <f>IF(OR(PK11="",PN11=""),0,IF(PK11&lt;기준일시_입력!$J$15,기준일시_입력!$J$15,PK11))</f>
        <v>0</v>
      </c>
      <c r="PW11" s="128">
        <f t="shared" si="218"/>
        <v>0</v>
      </c>
      <c r="PX11" s="128">
        <f>IFERROR(IF(AND(PV11&lt;SMALL(기준일시_입력!$J$21:$J$39,PX$5),PW11&gt;SMALL(기준일시_입력!$N$21:$N$39,PX$5)),INDEX(기준일시_입력!$AJ$21:$AJ$39,PX$5*2-1),IF(AND(PV11&gt;=SMALL(기준일시_입력!$J$21:$J$39,PX$5),PV11&lt;SMALL(기준일시_입력!$N$21:$N$39,PX$5)),SMALL(기준일시_입력!$N$21:$N$39,PX$5)-PV11,0)),0)</f>
        <v>0</v>
      </c>
      <c r="PY11" s="128">
        <f>IFERROR(IF(AND(PV11&lt;SMALL(기준일시_입력!$J$21:$J$39,PY$5),PW11&gt;SMALL(기준일시_입력!$N$21:$N$39,PY$5)),INDEX(기준일시_입력!$AJ$21:$AJ$39,PY$5*2-1),IF(AND(PV11&gt;=SMALL(기준일시_입력!$J$21:$J$39,PY$5),PV11&lt;SMALL(기준일시_입력!$N$21:$N$39,PY$5)),SMALL(기준일시_입력!$N$21:$N$39,PY$5)-PV11,0)),0)</f>
        <v>0</v>
      </c>
      <c r="PZ11" s="128">
        <f>IFERROR(IF(AND(PV11&lt;SMALL(기준일시_입력!$J$21:$J$39,PZ$5),PW11&gt;SMALL(기준일시_입력!$N$21:$N$39,PZ$5)),INDEX(기준일시_입력!$AJ$21:$AJ$39,PZ$5*2-1),IF(AND(PV11&gt;=SMALL(기준일시_입력!$J$21:$J$39,PZ$5),PV11&lt;SMALL(기준일시_입력!$N$21:$N$39,PZ$5)),SMALL(기준일시_입력!$N$21:$N$39,PZ$5)-PV11,0)),0)</f>
        <v>0</v>
      </c>
      <c r="QA11" s="128">
        <f>IFERROR(IF(AND(PV11&lt;SMALL(기준일시_입력!$J$21:$J$39,QA$5),PW11&gt;SMALL(기준일시_입력!$N$21:$N$39,QA$5)),INDEX(기준일시_입력!$AJ$21:$AJ$39,QA$5*2-1),IF(AND(PV11&gt;=SMALL(기준일시_입력!$J$21:$J$39,QA$5),PV11&lt;SMALL(기준일시_입력!$N$21:$N$39,QA$5)),SMALL(기준일시_입력!$N$21:$N$39,QA$5)-PV11,0)),0)</f>
        <v>0</v>
      </c>
      <c r="QB11" s="128">
        <f>IFERROR(IF(AND(PV11&lt;SMALL(기준일시_입력!$J$21:$J$39,QB$5),PW11&gt;SMALL(기준일시_입력!$N$21:$N$39,QB$5)),INDEX(기준일시_입력!$AJ$21:$AJ$39,QB$5*2-1),IF(AND(PV11&gt;=SMALL(기준일시_입력!$J$21:$J$39,QB$5),PV11&lt;SMALL(기준일시_입력!$N$21:$N$39,QB$5)),SMALL(기준일시_입력!$N$21:$N$39,QB$5)-PV11,0)),0)</f>
        <v>0</v>
      </c>
      <c r="QC11" s="128">
        <f>IFERROR(IF(AND(PV11&lt;SMALL(기준일시_입력!$J$21:$J$39,QC$5),PW11&gt;SMALL(기준일시_입력!$N$21:$N$39,QC$5)),INDEX(기준일시_입력!$AJ$21:$AJ$39,QC$5*2-1),IF(AND(PV11&gt;=SMALL(기준일시_입력!$J$21:$J$39,QC$5),PV11&lt;SMALL(기준일시_입력!$N$21:$N$39,QC$5)),SMALL(기준일시_입력!$N$21:$N$39,QC$5)-PV11,0)),0)</f>
        <v>0</v>
      </c>
      <c r="QD11" s="128">
        <f>IFERROR(IF(AND(PV11&lt;SMALL(기준일시_입력!$J$21:$J$39,QD$5),PW11&gt;SMALL(기준일시_입력!$N$21:$N$39,QD$5)),INDEX(기준일시_입력!$AJ$21:$AJ$39,QD$5*2-1),IF(AND(PV11&gt;=SMALL(기준일시_입력!$J$21:$J$39,QD$5),PV11&lt;SMALL(기준일시_입력!$N$21:$N$39,QD$5)),SMALL(기준일시_입력!$N$21:$N$39,QD$5)-PV11,0)),0)</f>
        <v>0</v>
      </c>
      <c r="QE11" s="128">
        <f>IFERROR(IF(AND(PV11&lt;SMALL(기준일시_입력!$J$21:$J$39,QE$5),PW11&gt;SMALL(기준일시_입력!$N$21:$N$39,QE$5)),INDEX(기준일시_입력!$AJ$21:$AJ$39,QE$5*2-1),IF(AND(PV11&gt;=SMALL(기준일시_입력!$J$21:$J$39,QE$5),PV11&lt;SMALL(기준일시_입력!$N$21:$N$39,QE$5)),SMALL(기준일시_입력!$N$21:$N$39,QE$5)-PV11,0)),0)</f>
        <v>0</v>
      </c>
      <c r="QF11" s="128">
        <f>IFERROR(IF(AND(PV11&lt;SMALL(기준일시_입력!$J$21:$J$39,QF$5),PW11&gt;SMALL(기준일시_입력!$N$21:$N$39,QF$5)),INDEX(기준일시_입력!$AJ$21:$AJ$39,QF$5*2-1),IF(AND(PV11&gt;=SMALL(기준일시_입력!$J$21:$J$39,QF$5),PV11&lt;SMALL(기준일시_입력!$N$21:$N$39,QF$5)),SMALL(기준일시_입력!$N$21:$N$39,QF$5)-PV11,0)),0)</f>
        <v>0</v>
      </c>
      <c r="QG11" s="128">
        <f>IFERROR(IF(AND(PV11&lt;SMALL(기준일시_입력!$J$21:$J$39,QG$5),PW11&gt;SMALL(기준일시_입력!$N$21:$N$39,QG$5)),INDEX(기준일시_입력!$AJ$21:$AJ$39,QG$5*2-1),IF(AND(PV11&gt;=SMALL(기준일시_입력!$J$21:$J$39,QG$5),PV11&lt;SMALL(기준일시_입력!$N$21:$N$39,QG$5)),SMALL(기준일시_입력!$N$21:$N$39,QG$5)-PV11,0)),0)</f>
        <v>0</v>
      </c>
      <c r="QH11" s="125"/>
      <c r="QI11" s="180" t="str">
        <f t="shared" si="219"/>
        <v>6일</v>
      </c>
      <c r="QJ11" s="180"/>
      <c r="QK11" s="124" t="str">
        <f t="shared" si="220"/>
        <v>토</v>
      </c>
      <c r="QL11" s="133" t="str">
        <f t="shared" si="216"/>
        <v/>
      </c>
      <c r="QM11" s="184"/>
      <c r="QN11" s="184"/>
      <c r="QO11" s="184"/>
      <c r="QP11" s="184"/>
      <c r="QQ11" s="184"/>
      <c r="QR11" s="184"/>
      <c r="QS11" s="176"/>
      <c r="QT11" s="177"/>
      <c r="QU11" s="129" t="str">
        <f>IF($B11="","",IF(AND(QK$3&lt;&gt;"",$B11-기준일시_입력!$AO$7&lt;=0,QM11="",QP11="",QS11=""),"X",IF(QS11="연차","☆",IF(QS11="월차","★",IF(QS11="병가","♨",IF(QS11="출장","◎",IF(QS11="교육","■",IF(AND(QS11="",QM11&lt;=기준일시_입력!$J$15,QP11&gt;=기준일시_입력!$N$15),"○",IF(AND(QS11="",QM11&lt;&gt;"",QM11&gt;기준일시_입력!$J$15),"▼",IF(AND(QS11="",QP11&lt;&gt;"",QP11&lt;기준일시_입력!$N$15),"△",""))))))))))</f>
        <v/>
      </c>
      <c r="QV11" s="128">
        <f>IFERROR(IF(OR(QM11="",QP11=""),0,IF(AND(QX11&lt;기준일시_입력!$J$17,QY11&gt;기준일시_입력!$N$17),기준일시_입력!$N$17-기준일시_입력!$J$17,IF(AND(QX11&gt;=기준일시_입력!$J$17,QY11&gt;기준일시_입력!$N$17),기준일시_입력!$N$17-QX11,IF(QY11&lt;기준일시_입력!$J$17,0,IF(AND(QX11&lt;기준일시_입력!$J$17,QY11&lt;=기준일시_입력!$N$17),QY11-기준일시_입력!$J$17,IF(AND(QX11&gt;=기준일시_입력!$J$17,QY11&lt;=기준일시_입력!$N$17),QY11-QX11,0)))))),0)</f>
        <v>0</v>
      </c>
      <c r="QW11" s="128">
        <f t="shared" si="222"/>
        <v>0</v>
      </c>
      <c r="QX11" s="128">
        <f>IF(OR(QM11="",QP11=""),0,IF(QM11&lt;기준일시_입력!$J$15,기준일시_입력!$J$15,QM11))</f>
        <v>0</v>
      </c>
      <c r="QY11" s="128">
        <f t="shared" si="223"/>
        <v>0</v>
      </c>
      <c r="QZ11" s="128">
        <f>IFERROR(IF(AND(QX11&lt;SMALL(기준일시_입력!$J$21:$J$39,QZ$5),QY11&gt;SMALL(기준일시_입력!$N$21:$N$39,QZ$5)),INDEX(기준일시_입력!$AJ$21:$AJ$39,QZ$5*2-1),IF(AND(QX11&gt;=SMALL(기준일시_입력!$J$21:$J$39,QZ$5),QX11&lt;SMALL(기준일시_입력!$N$21:$N$39,QZ$5)),SMALL(기준일시_입력!$N$21:$N$39,QZ$5)-QX11,0)),0)</f>
        <v>0</v>
      </c>
      <c r="RA11" s="128">
        <f>IFERROR(IF(AND(QX11&lt;SMALL(기준일시_입력!$J$21:$J$39,RA$5),QY11&gt;SMALL(기준일시_입력!$N$21:$N$39,RA$5)),INDEX(기준일시_입력!$AJ$21:$AJ$39,RA$5*2-1),IF(AND(QX11&gt;=SMALL(기준일시_입력!$J$21:$J$39,RA$5),QX11&lt;SMALL(기준일시_입력!$N$21:$N$39,RA$5)),SMALL(기준일시_입력!$N$21:$N$39,RA$5)-QX11,0)),0)</f>
        <v>0</v>
      </c>
      <c r="RB11" s="128">
        <f>IFERROR(IF(AND(QX11&lt;SMALL(기준일시_입력!$J$21:$J$39,RB$5),QY11&gt;SMALL(기준일시_입력!$N$21:$N$39,RB$5)),INDEX(기준일시_입력!$AJ$21:$AJ$39,RB$5*2-1),IF(AND(QX11&gt;=SMALL(기준일시_입력!$J$21:$J$39,RB$5),QX11&lt;SMALL(기준일시_입력!$N$21:$N$39,RB$5)),SMALL(기준일시_입력!$N$21:$N$39,RB$5)-QX11,0)),0)</f>
        <v>0</v>
      </c>
      <c r="RC11" s="128">
        <f>IFERROR(IF(AND(QX11&lt;SMALL(기준일시_입력!$J$21:$J$39,RC$5),QY11&gt;SMALL(기준일시_입력!$N$21:$N$39,RC$5)),INDEX(기준일시_입력!$AJ$21:$AJ$39,RC$5*2-1),IF(AND(QX11&gt;=SMALL(기준일시_입력!$J$21:$J$39,RC$5),QX11&lt;SMALL(기준일시_입력!$N$21:$N$39,RC$5)),SMALL(기준일시_입력!$N$21:$N$39,RC$5)-QX11,0)),0)</f>
        <v>0</v>
      </c>
      <c r="RD11" s="128">
        <f>IFERROR(IF(AND(QX11&lt;SMALL(기준일시_입력!$J$21:$J$39,RD$5),QY11&gt;SMALL(기준일시_입력!$N$21:$N$39,RD$5)),INDEX(기준일시_입력!$AJ$21:$AJ$39,RD$5*2-1),IF(AND(QX11&gt;=SMALL(기준일시_입력!$J$21:$J$39,RD$5),QX11&lt;SMALL(기준일시_입력!$N$21:$N$39,RD$5)),SMALL(기준일시_입력!$N$21:$N$39,RD$5)-QX11,0)),0)</f>
        <v>0</v>
      </c>
      <c r="RE11" s="128">
        <f>IFERROR(IF(AND(QX11&lt;SMALL(기준일시_입력!$J$21:$J$39,RE$5),QY11&gt;SMALL(기준일시_입력!$N$21:$N$39,RE$5)),INDEX(기준일시_입력!$AJ$21:$AJ$39,RE$5*2-1),IF(AND(QX11&gt;=SMALL(기준일시_입력!$J$21:$J$39,RE$5),QX11&lt;SMALL(기준일시_입력!$N$21:$N$39,RE$5)),SMALL(기준일시_입력!$N$21:$N$39,RE$5)-QX11,0)),0)</f>
        <v>0</v>
      </c>
      <c r="RF11" s="128">
        <f>IFERROR(IF(AND(QX11&lt;SMALL(기준일시_입력!$J$21:$J$39,RF$5),QY11&gt;SMALL(기준일시_입력!$N$21:$N$39,RF$5)),INDEX(기준일시_입력!$AJ$21:$AJ$39,RF$5*2-1),IF(AND(QX11&gt;=SMALL(기준일시_입력!$J$21:$J$39,RF$5),QX11&lt;SMALL(기준일시_입력!$N$21:$N$39,RF$5)),SMALL(기준일시_입력!$N$21:$N$39,RF$5)-QX11,0)),0)</f>
        <v>0</v>
      </c>
      <c r="RG11" s="128">
        <f>IFERROR(IF(AND(QX11&lt;SMALL(기준일시_입력!$J$21:$J$39,RG$5),QY11&gt;SMALL(기준일시_입력!$N$21:$N$39,RG$5)),INDEX(기준일시_입력!$AJ$21:$AJ$39,RG$5*2-1),IF(AND(QX11&gt;=SMALL(기준일시_입력!$J$21:$J$39,RG$5),QX11&lt;SMALL(기준일시_입력!$N$21:$N$39,RG$5)),SMALL(기준일시_입력!$N$21:$N$39,RG$5)-QX11,0)),0)</f>
        <v>0</v>
      </c>
      <c r="RH11" s="128">
        <f>IFERROR(IF(AND(QX11&lt;SMALL(기준일시_입력!$J$21:$J$39,RH$5),QY11&gt;SMALL(기준일시_입력!$N$21:$N$39,RH$5)),INDEX(기준일시_입력!$AJ$21:$AJ$39,RH$5*2-1),IF(AND(QX11&gt;=SMALL(기준일시_입력!$J$21:$J$39,RH$5),QX11&lt;SMALL(기준일시_입력!$N$21:$N$39,RH$5)),SMALL(기준일시_입력!$N$21:$N$39,RH$5)-QX11,0)),0)</f>
        <v>0</v>
      </c>
      <c r="RI11" s="128">
        <f>IFERROR(IF(AND(QX11&lt;SMALL(기준일시_입력!$J$21:$J$39,RI$5),QY11&gt;SMALL(기준일시_입력!$N$21:$N$39,RI$5)),INDEX(기준일시_입력!$AJ$21:$AJ$39,RI$5*2-1),IF(AND(QX11&gt;=SMALL(기준일시_입력!$J$21:$J$39,RI$5),QX11&lt;SMALL(기준일시_입력!$N$21:$N$39,RI$5)),SMALL(기준일시_입력!$N$21:$N$39,RI$5)-QX11,0)),0)</f>
        <v>0</v>
      </c>
      <c r="RJ11" s="125"/>
      <c r="RK11" s="180" t="str">
        <f t="shared" si="224"/>
        <v>6일</v>
      </c>
      <c r="RL11" s="180"/>
      <c r="RM11" s="124" t="str">
        <f t="shared" si="225"/>
        <v>토</v>
      </c>
      <c r="RN11" s="133" t="str">
        <f t="shared" si="216"/>
        <v/>
      </c>
      <c r="RO11" s="184"/>
      <c r="RP11" s="184"/>
      <c r="RQ11" s="184"/>
      <c r="RR11" s="184"/>
      <c r="RS11" s="184"/>
      <c r="RT11" s="184"/>
      <c r="RU11" s="176"/>
      <c r="RV11" s="177"/>
      <c r="RW11" s="129" t="str">
        <f>IF($B11="","",IF(AND(RM$3&lt;&gt;"",$B11-기준일시_입력!$AO$7&lt;=0,RO11="",RR11="",RU11=""),"X",IF(RU11="연차","☆",IF(RU11="월차","★",IF(RU11="병가","♨",IF(RU11="출장","◎",IF(RU11="교육","■",IF(AND(RU11="",RO11&lt;=기준일시_입력!$J$15,RR11&gt;=기준일시_입력!$N$15),"○",IF(AND(RU11="",RO11&lt;&gt;"",RO11&gt;기준일시_입력!$J$15),"▼",IF(AND(RU11="",RR11&lt;&gt;"",RR11&lt;기준일시_입력!$N$15),"△",""))))))))))</f>
        <v/>
      </c>
      <c r="RX11" s="128">
        <f>IFERROR(IF(OR(RO11="",RR11=""),0,IF(AND(RZ11&lt;기준일시_입력!$J$17,SA11&gt;기준일시_입력!$N$17),기준일시_입력!$N$17-기준일시_입력!$J$17,IF(AND(RZ11&gt;=기준일시_입력!$J$17,SA11&gt;기준일시_입력!$N$17),기준일시_입력!$N$17-RZ11,IF(SA11&lt;기준일시_입력!$J$17,0,IF(AND(RZ11&lt;기준일시_입력!$J$17,SA11&lt;=기준일시_입력!$N$17),SA11-기준일시_입력!$J$17,IF(AND(RZ11&gt;=기준일시_입력!$J$17,SA11&lt;=기준일시_입력!$N$17),SA11-RZ11,0)))))),0)</f>
        <v>0</v>
      </c>
      <c r="RY11" s="128">
        <f t="shared" si="227"/>
        <v>0</v>
      </c>
      <c r="RZ11" s="128">
        <f>IF(OR(RO11="",RR11=""),0,IF(RO11&lt;기준일시_입력!$J$15,기준일시_입력!$J$15,RO11))</f>
        <v>0</v>
      </c>
      <c r="SA11" s="128">
        <f t="shared" si="228"/>
        <v>0</v>
      </c>
      <c r="SB11" s="128">
        <f>IFERROR(IF(AND(RZ11&lt;SMALL(기준일시_입력!$J$21:$J$39,SB$5),SA11&gt;SMALL(기준일시_입력!$N$21:$N$39,SB$5)),INDEX(기준일시_입력!$AJ$21:$AJ$39,SB$5*2-1),IF(AND(RZ11&gt;=SMALL(기준일시_입력!$J$21:$J$39,SB$5),RZ11&lt;SMALL(기준일시_입력!$N$21:$N$39,SB$5)),SMALL(기준일시_입력!$N$21:$N$39,SB$5)-RZ11,0)),0)</f>
        <v>0</v>
      </c>
      <c r="SC11" s="128">
        <f>IFERROR(IF(AND(RZ11&lt;SMALL(기준일시_입력!$J$21:$J$39,SC$5),SA11&gt;SMALL(기준일시_입력!$N$21:$N$39,SC$5)),INDEX(기준일시_입력!$AJ$21:$AJ$39,SC$5*2-1),IF(AND(RZ11&gt;=SMALL(기준일시_입력!$J$21:$J$39,SC$5),RZ11&lt;SMALL(기준일시_입력!$N$21:$N$39,SC$5)),SMALL(기준일시_입력!$N$21:$N$39,SC$5)-RZ11,0)),0)</f>
        <v>0</v>
      </c>
      <c r="SD11" s="128">
        <f>IFERROR(IF(AND(RZ11&lt;SMALL(기준일시_입력!$J$21:$J$39,SD$5),SA11&gt;SMALL(기준일시_입력!$N$21:$N$39,SD$5)),INDEX(기준일시_입력!$AJ$21:$AJ$39,SD$5*2-1),IF(AND(RZ11&gt;=SMALL(기준일시_입력!$J$21:$J$39,SD$5),RZ11&lt;SMALL(기준일시_입력!$N$21:$N$39,SD$5)),SMALL(기준일시_입력!$N$21:$N$39,SD$5)-RZ11,0)),0)</f>
        <v>0</v>
      </c>
      <c r="SE11" s="128">
        <f>IFERROR(IF(AND(RZ11&lt;SMALL(기준일시_입력!$J$21:$J$39,SE$5),SA11&gt;SMALL(기준일시_입력!$N$21:$N$39,SE$5)),INDEX(기준일시_입력!$AJ$21:$AJ$39,SE$5*2-1),IF(AND(RZ11&gt;=SMALL(기준일시_입력!$J$21:$J$39,SE$5),RZ11&lt;SMALL(기준일시_입력!$N$21:$N$39,SE$5)),SMALL(기준일시_입력!$N$21:$N$39,SE$5)-RZ11,0)),0)</f>
        <v>0</v>
      </c>
      <c r="SF11" s="128">
        <f>IFERROR(IF(AND(RZ11&lt;SMALL(기준일시_입력!$J$21:$J$39,SF$5),SA11&gt;SMALL(기준일시_입력!$N$21:$N$39,SF$5)),INDEX(기준일시_입력!$AJ$21:$AJ$39,SF$5*2-1),IF(AND(RZ11&gt;=SMALL(기준일시_입력!$J$21:$J$39,SF$5),RZ11&lt;SMALL(기준일시_입력!$N$21:$N$39,SF$5)),SMALL(기준일시_입력!$N$21:$N$39,SF$5)-RZ11,0)),0)</f>
        <v>0</v>
      </c>
      <c r="SG11" s="128">
        <f>IFERROR(IF(AND(RZ11&lt;SMALL(기준일시_입력!$J$21:$J$39,SG$5),SA11&gt;SMALL(기준일시_입력!$N$21:$N$39,SG$5)),INDEX(기준일시_입력!$AJ$21:$AJ$39,SG$5*2-1),IF(AND(RZ11&gt;=SMALL(기준일시_입력!$J$21:$J$39,SG$5),RZ11&lt;SMALL(기준일시_입력!$N$21:$N$39,SG$5)),SMALL(기준일시_입력!$N$21:$N$39,SG$5)-RZ11,0)),0)</f>
        <v>0</v>
      </c>
      <c r="SH11" s="128">
        <f>IFERROR(IF(AND(RZ11&lt;SMALL(기준일시_입력!$J$21:$J$39,SH$5),SA11&gt;SMALL(기준일시_입력!$N$21:$N$39,SH$5)),INDEX(기준일시_입력!$AJ$21:$AJ$39,SH$5*2-1),IF(AND(RZ11&gt;=SMALL(기준일시_입력!$J$21:$J$39,SH$5),RZ11&lt;SMALL(기준일시_입력!$N$21:$N$39,SH$5)),SMALL(기준일시_입력!$N$21:$N$39,SH$5)-RZ11,0)),0)</f>
        <v>0</v>
      </c>
      <c r="SI11" s="128">
        <f>IFERROR(IF(AND(RZ11&lt;SMALL(기준일시_입력!$J$21:$J$39,SI$5),SA11&gt;SMALL(기준일시_입력!$N$21:$N$39,SI$5)),INDEX(기준일시_입력!$AJ$21:$AJ$39,SI$5*2-1),IF(AND(RZ11&gt;=SMALL(기준일시_입력!$J$21:$J$39,SI$5),RZ11&lt;SMALL(기준일시_입력!$N$21:$N$39,SI$5)),SMALL(기준일시_입력!$N$21:$N$39,SI$5)-RZ11,0)),0)</f>
        <v>0</v>
      </c>
      <c r="SJ11" s="128">
        <f>IFERROR(IF(AND(RZ11&lt;SMALL(기준일시_입력!$J$21:$J$39,SJ$5),SA11&gt;SMALL(기준일시_입력!$N$21:$N$39,SJ$5)),INDEX(기준일시_입력!$AJ$21:$AJ$39,SJ$5*2-1),IF(AND(RZ11&gt;=SMALL(기준일시_입력!$J$21:$J$39,SJ$5),RZ11&lt;SMALL(기준일시_입력!$N$21:$N$39,SJ$5)),SMALL(기준일시_입력!$N$21:$N$39,SJ$5)-RZ11,0)),0)</f>
        <v>0</v>
      </c>
      <c r="SK11" s="128">
        <f>IFERROR(IF(AND(RZ11&lt;SMALL(기준일시_입력!$J$21:$J$39,SK$5),SA11&gt;SMALL(기준일시_입력!$N$21:$N$39,SK$5)),INDEX(기준일시_입력!$AJ$21:$AJ$39,SK$5*2-1),IF(AND(RZ11&gt;=SMALL(기준일시_입력!$J$21:$J$39,SK$5),RZ11&lt;SMALL(기준일시_입력!$N$21:$N$39,SK$5)),SMALL(기준일시_입력!$N$21:$N$39,SK$5)-RZ11,0)),0)</f>
        <v>0</v>
      </c>
      <c r="SL11" s="125"/>
      <c r="SM11" s="180" t="str">
        <f t="shared" si="229"/>
        <v>6일</v>
      </c>
      <c r="SN11" s="180"/>
      <c r="SO11" s="124" t="str">
        <f t="shared" si="230"/>
        <v>토</v>
      </c>
      <c r="SP11" s="133" t="str">
        <f t="shared" si="231"/>
        <v/>
      </c>
      <c r="SQ11" s="184"/>
      <c r="SR11" s="184"/>
      <c r="SS11" s="184"/>
      <c r="ST11" s="184"/>
      <c r="SU11" s="184"/>
      <c r="SV11" s="184"/>
      <c r="SW11" s="176"/>
      <c r="SX11" s="177"/>
      <c r="SY11" s="129" t="str">
        <f>IF($B11="","",IF(AND(SO$3&lt;&gt;"",$B11-기준일시_입력!$AO$7&lt;=0,SQ11="",ST11="",SW11=""),"X",IF(SW11="연차","☆",IF(SW11="월차","★",IF(SW11="병가","♨",IF(SW11="출장","◎",IF(SW11="교육","■",IF(AND(SW11="",SQ11&lt;=기준일시_입력!$J$15,ST11&gt;=기준일시_입력!$N$15),"○",IF(AND(SW11="",SQ11&lt;&gt;"",SQ11&gt;기준일시_입력!$J$15),"▼",IF(AND(SW11="",ST11&lt;&gt;"",ST11&lt;기준일시_입력!$N$15),"△",""))))))))))</f>
        <v/>
      </c>
      <c r="SZ11" s="128">
        <f>IFERROR(IF(OR(SQ11="",ST11=""),0,IF(AND(TB11&lt;기준일시_입력!$J$17,TC11&gt;기준일시_입력!$N$17),기준일시_입력!$N$17-기준일시_입력!$J$17,IF(AND(TB11&gt;=기준일시_입력!$J$17,TC11&gt;기준일시_입력!$N$17),기준일시_입력!$N$17-TB11,IF(TC11&lt;기준일시_입력!$J$17,0,IF(AND(TB11&lt;기준일시_입력!$J$17,TC11&lt;=기준일시_입력!$N$17),TC11-기준일시_입력!$J$17,IF(AND(TB11&gt;=기준일시_입력!$J$17,TC11&lt;=기준일시_입력!$N$17),TC11-TB11,0)))))),0)</f>
        <v>0</v>
      </c>
      <c r="TA11" s="128">
        <f t="shared" si="232"/>
        <v>0</v>
      </c>
      <c r="TB11" s="128">
        <f>IF(OR(SQ11="",ST11=""),0,IF(SQ11&lt;기준일시_입력!$J$15,기준일시_입력!$J$15,SQ11))</f>
        <v>0</v>
      </c>
      <c r="TC11" s="128">
        <f t="shared" si="233"/>
        <v>0</v>
      </c>
      <c r="TD11" s="128">
        <f>IFERROR(IF(AND(TB11&lt;SMALL(기준일시_입력!$J$21:$J$39,TD$5),TC11&gt;SMALL(기준일시_입력!$N$21:$N$39,TD$5)),INDEX(기준일시_입력!$AJ$21:$AJ$39,TD$5*2-1),IF(AND(TB11&gt;=SMALL(기준일시_입력!$J$21:$J$39,TD$5),TB11&lt;SMALL(기준일시_입력!$N$21:$N$39,TD$5)),SMALL(기준일시_입력!$N$21:$N$39,TD$5)-TB11,0)),0)</f>
        <v>0</v>
      </c>
      <c r="TE11" s="128">
        <f>IFERROR(IF(AND(TB11&lt;SMALL(기준일시_입력!$J$21:$J$39,TE$5),TC11&gt;SMALL(기준일시_입력!$N$21:$N$39,TE$5)),INDEX(기준일시_입력!$AJ$21:$AJ$39,TE$5*2-1),IF(AND(TB11&gt;=SMALL(기준일시_입력!$J$21:$J$39,TE$5),TB11&lt;SMALL(기준일시_입력!$N$21:$N$39,TE$5)),SMALL(기준일시_입력!$N$21:$N$39,TE$5)-TB11,0)),0)</f>
        <v>0</v>
      </c>
      <c r="TF11" s="128">
        <f>IFERROR(IF(AND(TB11&lt;SMALL(기준일시_입력!$J$21:$J$39,TF$5),TC11&gt;SMALL(기준일시_입력!$N$21:$N$39,TF$5)),INDEX(기준일시_입력!$AJ$21:$AJ$39,TF$5*2-1),IF(AND(TB11&gt;=SMALL(기준일시_입력!$J$21:$J$39,TF$5),TB11&lt;SMALL(기준일시_입력!$N$21:$N$39,TF$5)),SMALL(기준일시_입력!$N$21:$N$39,TF$5)-TB11,0)),0)</f>
        <v>0</v>
      </c>
      <c r="TG11" s="128">
        <f>IFERROR(IF(AND(TB11&lt;SMALL(기준일시_입력!$J$21:$J$39,TG$5),TC11&gt;SMALL(기준일시_입력!$N$21:$N$39,TG$5)),INDEX(기준일시_입력!$AJ$21:$AJ$39,TG$5*2-1),IF(AND(TB11&gt;=SMALL(기준일시_입력!$J$21:$J$39,TG$5),TB11&lt;SMALL(기준일시_입력!$N$21:$N$39,TG$5)),SMALL(기준일시_입력!$N$21:$N$39,TG$5)-TB11,0)),0)</f>
        <v>0</v>
      </c>
      <c r="TH11" s="128">
        <f>IFERROR(IF(AND(TB11&lt;SMALL(기준일시_입력!$J$21:$J$39,TH$5),TC11&gt;SMALL(기준일시_입력!$N$21:$N$39,TH$5)),INDEX(기준일시_입력!$AJ$21:$AJ$39,TH$5*2-1),IF(AND(TB11&gt;=SMALL(기준일시_입력!$J$21:$J$39,TH$5),TB11&lt;SMALL(기준일시_입력!$N$21:$N$39,TH$5)),SMALL(기준일시_입력!$N$21:$N$39,TH$5)-TB11,0)),0)</f>
        <v>0</v>
      </c>
      <c r="TI11" s="128">
        <f>IFERROR(IF(AND(TB11&lt;SMALL(기준일시_입력!$J$21:$J$39,TI$5),TC11&gt;SMALL(기준일시_입력!$N$21:$N$39,TI$5)),INDEX(기준일시_입력!$AJ$21:$AJ$39,TI$5*2-1),IF(AND(TB11&gt;=SMALL(기준일시_입력!$J$21:$J$39,TI$5),TB11&lt;SMALL(기준일시_입력!$N$21:$N$39,TI$5)),SMALL(기준일시_입력!$N$21:$N$39,TI$5)-TB11,0)),0)</f>
        <v>0</v>
      </c>
      <c r="TJ11" s="128">
        <f>IFERROR(IF(AND(TB11&lt;SMALL(기준일시_입력!$J$21:$J$39,TJ$5),TC11&gt;SMALL(기준일시_입력!$N$21:$N$39,TJ$5)),INDEX(기준일시_입력!$AJ$21:$AJ$39,TJ$5*2-1),IF(AND(TB11&gt;=SMALL(기준일시_입력!$J$21:$J$39,TJ$5),TB11&lt;SMALL(기준일시_입력!$N$21:$N$39,TJ$5)),SMALL(기준일시_입력!$N$21:$N$39,TJ$5)-TB11,0)),0)</f>
        <v>0</v>
      </c>
      <c r="TK11" s="128">
        <f>IFERROR(IF(AND(TB11&lt;SMALL(기준일시_입력!$J$21:$J$39,TK$5),TC11&gt;SMALL(기준일시_입력!$N$21:$N$39,TK$5)),INDEX(기준일시_입력!$AJ$21:$AJ$39,TK$5*2-1),IF(AND(TB11&gt;=SMALL(기준일시_입력!$J$21:$J$39,TK$5),TB11&lt;SMALL(기준일시_입력!$N$21:$N$39,TK$5)),SMALL(기준일시_입력!$N$21:$N$39,TK$5)-TB11,0)),0)</f>
        <v>0</v>
      </c>
      <c r="TL11" s="128">
        <f>IFERROR(IF(AND(TB11&lt;SMALL(기준일시_입력!$J$21:$J$39,TL$5),TC11&gt;SMALL(기준일시_입력!$N$21:$N$39,TL$5)),INDEX(기준일시_입력!$AJ$21:$AJ$39,TL$5*2-1),IF(AND(TB11&gt;=SMALL(기준일시_입력!$J$21:$J$39,TL$5),TB11&lt;SMALL(기준일시_입력!$N$21:$N$39,TL$5)),SMALL(기준일시_입력!$N$21:$N$39,TL$5)-TB11,0)),0)</f>
        <v>0</v>
      </c>
      <c r="TM11" s="128">
        <f>IFERROR(IF(AND(TB11&lt;SMALL(기준일시_입력!$J$21:$J$39,TM$5),TC11&gt;SMALL(기준일시_입력!$N$21:$N$39,TM$5)),INDEX(기준일시_입력!$AJ$21:$AJ$39,TM$5*2-1),IF(AND(TB11&gt;=SMALL(기준일시_입력!$J$21:$J$39,TM$5),TB11&lt;SMALL(기준일시_입력!$N$21:$N$39,TM$5)),SMALL(기준일시_입력!$N$21:$N$39,TM$5)-TB11,0)),0)</f>
        <v>0</v>
      </c>
      <c r="TN11" s="125"/>
      <c r="TO11" s="180" t="str">
        <f t="shared" si="234"/>
        <v>6일</v>
      </c>
      <c r="TP11" s="180"/>
      <c r="TQ11" s="124" t="str">
        <f t="shared" si="235"/>
        <v>토</v>
      </c>
      <c r="TR11" s="133" t="str">
        <f t="shared" si="231"/>
        <v/>
      </c>
      <c r="TS11" s="184"/>
      <c r="TT11" s="184"/>
      <c r="TU11" s="184"/>
      <c r="TV11" s="184"/>
      <c r="TW11" s="184"/>
      <c r="TX11" s="184"/>
      <c r="TY11" s="176"/>
      <c r="TZ11" s="177"/>
      <c r="UA11" s="129" t="str">
        <f>IF($B11="","",IF(AND(TQ$3&lt;&gt;"",$B11-기준일시_입력!$AO$7&lt;=0,TS11="",TV11="",TY11=""),"X",IF(TY11="연차","☆",IF(TY11="월차","★",IF(TY11="병가","♨",IF(TY11="출장","◎",IF(TY11="교육","■",IF(AND(TY11="",TS11&lt;=기준일시_입력!$J$15,TV11&gt;=기준일시_입력!$N$15),"○",IF(AND(TY11="",TS11&lt;&gt;"",TS11&gt;기준일시_입력!$J$15),"▼",IF(AND(TY11="",TV11&lt;&gt;"",TV11&lt;기준일시_입력!$N$15),"△",""))))))))))</f>
        <v/>
      </c>
      <c r="UB11" s="128">
        <f>IFERROR(IF(OR(TS11="",TV11=""),0,IF(AND(UD11&lt;기준일시_입력!$J$17,UE11&gt;기준일시_입력!$N$17),기준일시_입력!$N$17-기준일시_입력!$J$17,IF(AND(UD11&gt;=기준일시_입력!$J$17,UE11&gt;기준일시_입력!$N$17),기준일시_입력!$N$17-UD11,IF(UE11&lt;기준일시_입력!$J$17,0,IF(AND(UD11&lt;기준일시_입력!$J$17,UE11&lt;=기준일시_입력!$N$17),UE11-기준일시_입력!$J$17,IF(AND(UD11&gt;=기준일시_입력!$J$17,UE11&lt;=기준일시_입력!$N$17),UE11-UD11,0)))))),0)</f>
        <v>0</v>
      </c>
      <c r="UC11" s="128">
        <f t="shared" si="237"/>
        <v>0</v>
      </c>
      <c r="UD11" s="128">
        <f>IF(OR(TS11="",TV11=""),0,IF(TS11&lt;기준일시_입력!$J$15,기준일시_입력!$J$15,TS11))</f>
        <v>0</v>
      </c>
      <c r="UE11" s="128">
        <f t="shared" si="238"/>
        <v>0</v>
      </c>
      <c r="UF11" s="128">
        <f>IFERROR(IF(AND(UD11&lt;SMALL(기준일시_입력!$J$21:$J$39,UF$5),UE11&gt;SMALL(기준일시_입력!$N$21:$N$39,UF$5)),INDEX(기준일시_입력!$AJ$21:$AJ$39,UF$5*2-1),IF(AND(UD11&gt;=SMALL(기준일시_입력!$J$21:$J$39,UF$5),UD11&lt;SMALL(기준일시_입력!$N$21:$N$39,UF$5)),SMALL(기준일시_입력!$N$21:$N$39,UF$5)-UD11,0)),0)</f>
        <v>0</v>
      </c>
      <c r="UG11" s="128">
        <f>IFERROR(IF(AND(UD11&lt;SMALL(기준일시_입력!$J$21:$J$39,UG$5),UE11&gt;SMALL(기준일시_입력!$N$21:$N$39,UG$5)),INDEX(기준일시_입력!$AJ$21:$AJ$39,UG$5*2-1),IF(AND(UD11&gt;=SMALL(기준일시_입력!$J$21:$J$39,UG$5),UD11&lt;SMALL(기준일시_입력!$N$21:$N$39,UG$5)),SMALL(기준일시_입력!$N$21:$N$39,UG$5)-UD11,0)),0)</f>
        <v>0</v>
      </c>
      <c r="UH11" s="128">
        <f>IFERROR(IF(AND(UD11&lt;SMALL(기준일시_입력!$J$21:$J$39,UH$5),UE11&gt;SMALL(기준일시_입력!$N$21:$N$39,UH$5)),INDEX(기준일시_입력!$AJ$21:$AJ$39,UH$5*2-1),IF(AND(UD11&gt;=SMALL(기준일시_입력!$J$21:$J$39,UH$5),UD11&lt;SMALL(기준일시_입력!$N$21:$N$39,UH$5)),SMALL(기준일시_입력!$N$21:$N$39,UH$5)-UD11,0)),0)</f>
        <v>0</v>
      </c>
      <c r="UI11" s="128">
        <f>IFERROR(IF(AND(UD11&lt;SMALL(기준일시_입력!$J$21:$J$39,UI$5),UE11&gt;SMALL(기준일시_입력!$N$21:$N$39,UI$5)),INDEX(기준일시_입력!$AJ$21:$AJ$39,UI$5*2-1),IF(AND(UD11&gt;=SMALL(기준일시_입력!$J$21:$J$39,UI$5),UD11&lt;SMALL(기준일시_입력!$N$21:$N$39,UI$5)),SMALL(기준일시_입력!$N$21:$N$39,UI$5)-UD11,0)),0)</f>
        <v>0</v>
      </c>
      <c r="UJ11" s="128">
        <f>IFERROR(IF(AND(UD11&lt;SMALL(기준일시_입력!$J$21:$J$39,UJ$5),UE11&gt;SMALL(기준일시_입력!$N$21:$N$39,UJ$5)),INDEX(기준일시_입력!$AJ$21:$AJ$39,UJ$5*2-1),IF(AND(UD11&gt;=SMALL(기준일시_입력!$J$21:$J$39,UJ$5),UD11&lt;SMALL(기준일시_입력!$N$21:$N$39,UJ$5)),SMALL(기준일시_입력!$N$21:$N$39,UJ$5)-UD11,0)),0)</f>
        <v>0</v>
      </c>
      <c r="UK11" s="128">
        <f>IFERROR(IF(AND(UD11&lt;SMALL(기준일시_입력!$J$21:$J$39,UK$5),UE11&gt;SMALL(기준일시_입력!$N$21:$N$39,UK$5)),INDEX(기준일시_입력!$AJ$21:$AJ$39,UK$5*2-1),IF(AND(UD11&gt;=SMALL(기준일시_입력!$J$21:$J$39,UK$5),UD11&lt;SMALL(기준일시_입력!$N$21:$N$39,UK$5)),SMALL(기준일시_입력!$N$21:$N$39,UK$5)-UD11,0)),0)</f>
        <v>0</v>
      </c>
      <c r="UL11" s="128">
        <f>IFERROR(IF(AND(UD11&lt;SMALL(기준일시_입력!$J$21:$J$39,UL$5),UE11&gt;SMALL(기준일시_입력!$N$21:$N$39,UL$5)),INDEX(기준일시_입력!$AJ$21:$AJ$39,UL$5*2-1),IF(AND(UD11&gt;=SMALL(기준일시_입력!$J$21:$J$39,UL$5),UD11&lt;SMALL(기준일시_입력!$N$21:$N$39,UL$5)),SMALL(기준일시_입력!$N$21:$N$39,UL$5)-UD11,0)),0)</f>
        <v>0</v>
      </c>
      <c r="UM11" s="128">
        <f>IFERROR(IF(AND(UD11&lt;SMALL(기준일시_입력!$J$21:$J$39,UM$5),UE11&gt;SMALL(기준일시_입력!$N$21:$N$39,UM$5)),INDEX(기준일시_입력!$AJ$21:$AJ$39,UM$5*2-1),IF(AND(UD11&gt;=SMALL(기준일시_입력!$J$21:$J$39,UM$5),UD11&lt;SMALL(기준일시_입력!$N$21:$N$39,UM$5)),SMALL(기준일시_입력!$N$21:$N$39,UM$5)-UD11,0)),0)</f>
        <v>0</v>
      </c>
      <c r="UN11" s="128">
        <f>IFERROR(IF(AND(UD11&lt;SMALL(기준일시_입력!$J$21:$J$39,UN$5),UE11&gt;SMALL(기준일시_입력!$N$21:$N$39,UN$5)),INDEX(기준일시_입력!$AJ$21:$AJ$39,UN$5*2-1),IF(AND(UD11&gt;=SMALL(기준일시_입력!$J$21:$J$39,UN$5),UD11&lt;SMALL(기준일시_입력!$N$21:$N$39,UN$5)),SMALL(기준일시_입력!$N$21:$N$39,UN$5)-UD11,0)),0)</f>
        <v>0</v>
      </c>
      <c r="UO11" s="128">
        <f>IFERROR(IF(AND(UD11&lt;SMALL(기준일시_입력!$J$21:$J$39,UO$5),UE11&gt;SMALL(기준일시_입력!$N$21:$N$39,UO$5)),INDEX(기준일시_입력!$AJ$21:$AJ$39,UO$5*2-1),IF(AND(UD11&gt;=SMALL(기준일시_입력!$J$21:$J$39,UO$5),UD11&lt;SMALL(기준일시_입력!$N$21:$N$39,UO$5)),SMALL(기준일시_입력!$N$21:$N$39,UO$5)-UD11,0)),0)</f>
        <v>0</v>
      </c>
      <c r="UP11" s="125"/>
      <c r="UQ11" s="180" t="str">
        <f t="shared" si="239"/>
        <v>6일</v>
      </c>
      <c r="UR11" s="180"/>
      <c r="US11" s="124" t="str">
        <f t="shared" si="240"/>
        <v>토</v>
      </c>
      <c r="UT11" s="133" t="str">
        <f t="shared" si="231"/>
        <v/>
      </c>
      <c r="UU11" s="184"/>
      <c r="UV11" s="184"/>
      <c r="UW11" s="184"/>
      <c r="UX11" s="184"/>
      <c r="UY11" s="184"/>
      <c r="UZ11" s="184"/>
      <c r="VA11" s="176"/>
      <c r="VB11" s="177"/>
      <c r="VC11" s="129" t="str">
        <f>IF($B11="","",IF(AND(US$3&lt;&gt;"",$B11-기준일시_입력!$AO$7&lt;=0,UU11="",UX11="",VA11=""),"X",IF(VA11="연차","☆",IF(VA11="월차","★",IF(VA11="병가","♨",IF(VA11="출장","◎",IF(VA11="교육","■",IF(AND(VA11="",UU11&lt;=기준일시_입력!$J$15,UX11&gt;=기준일시_입력!$N$15),"○",IF(AND(VA11="",UU11&lt;&gt;"",UU11&gt;기준일시_입력!$J$15),"▼",IF(AND(VA11="",UX11&lt;&gt;"",UX11&lt;기준일시_입력!$N$15),"△",""))))))))))</f>
        <v/>
      </c>
      <c r="VD11" s="128">
        <f>IFERROR(IF(OR(UU11="",UX11=""),0,IF(AND(VF11&lt;기준일시_입력!$J$17,VG11&gt;기준일시_입력!$N$17),기준일시_입력!$N$17-기준일시_입력!$J$17,IF(AND(VF11&gt;=기준일시_입력!$J$17,VG11&gt;기준일시_입력!$N$17),기준일시_입력!$N$17-VF11,IF(VG11&lt;기준일시_입력!$J$17,0,IF(AND(VF11&lt;기준일시_입력!$J$17,VG11&lt;=기준일시_입력!$N$17),VG11-기준일시_입력!$J$17,IF(AND(VF11&gt;=기준일시_입력!$J$17,VG11&lt;=기준일시_입력!$N$17),VG11-VF11,0)))))),0)</f>
        <v>0</v>
      </c>
      <c r="VE11" s="128">
        <f t="shared" si="242"/>
        <v>0</v>
      </c>
      <c r="VF11" s="128">
        <f>IF(OR(UU11="",UX11=""),0,IF(UU11&lt;기준일시_입력!$J$15,기준일시_입력!$J$15,UU11))</f>
        <v>0</v>
      </c>
      <c r="VG11" s="128">
        <f t="shared" si="243"/>
        <v>0</v>
      </c>
      <c r="VH11" s="128">
        <f>IFERROR(IF(AND(VF11&lt;SMALL(기준일시_입력!$J$21:$J$39,VH$5),VG11&gt;SMALL(기준일시_입력!$N$21:$N$39,VH$5)),INDEX(기준일시_입력!$AJ$21:$AJ$39,VH$5*2-1),IF(AND(VF11&gt;=SMALL(기준일시_입력!$J$21:$J$39,VH$5),VF11&lt;SMALL(기준일시_입력!$N$21:$N$39,VH$5)),SMALL(기준일시_입력!$N$21:$N$39,VH$5)-VF11,0)),0)</f>
        <v>0</v>
      </c>
      <c r="VI11" s="128">
        <f>IFERROR(IF(AND(VF11&lt;SMALL(기준일시_입력!$J$21:$J$39,VI$5),VG11&gt;SMALL(기준일시_입력!$N$21:$N$39,VI$5)),INDEX(기준일시_입력!$AJ$21:$AJ$39,VI$5*2-1),IF(AND(VF11&gt;=SMALL(기준일시_입력!$J$21:$J$39,VI$5),VF11&lt;SMALL(기준일시_입력!$N$21:$N$39,VI$5)),SMALL(기준일시_입력!$N$21:$N$39,VI$5)-VF11,0)),0)</f>
        <v>0</v>
      </c>
      <c r="VJ11" s="128">
        <f>IFERROR(IF(AND(VF11&lt;SMALL(기준일시_입력!$J$21:$J$39,VJ$5),VG11&gt;SMALL(기준일시_입력!$N$21:$N$39,VJ$5)),INDEX(기준일시_입력!$AJ$21:$AJ$39,VJ$5*2-1),IF(AND(VF11&gt;=SMALL(기준일시_입력!$J$21:$J$39,VJ$5),VF11&lt;SMALL(기준일시_입력!$N$21:$N$39,VJ$5)),SMALL(기준일시_입력!$N$21:$N$39,VJ$5)-VF11,0)),0)</f>
        <v>0</v>
      </c>
      <c r="VK11" s="128">
        <f>IFERROR(IF(AND(VF11&lt;SMALL(기준일시_입력!$J$21:$J$39,VK$5),VG11&gt;SMALL(기준일시_입력!$N$21:$N$39,VK$5)),INDEX(기준일시_입력!$AJ$21:$AJ$39,VK$5*2-1),IF(AND(VF11&gt;=SMALL(기준일시_입력!$J$21:$J$39,VK$5),VF11&lt;SMALL(기준일시_입력!$N$21:$N$39,VK$5)),SMALL(기준일시_입력!$N$21:$N$39,VK$5)-VF11,0)),0)</f>
        <v>0</v>
      </c>
      <c r="VL11" s="128">
        <f>IFERROR(IF(AND(VF11&lt;SMALL(기준일시_입력!$J$21:$J$39,VL$5),VG11&gt;SMALL(기준일시_입력!$N$21:$N$39,VL$5)),INDEX(기준일시_입력!$AJ$21:$AJ$39,VL$5*2-1),IF(AND(VF11&gt;=SMALL(기준일시_입력!$J$21:$J$39,VL$5),VF11&lt;SMALL(기준일시_입력!$N$21:$N$39,VL$5)),SMALL(기준일시_입력!$N$21:$N$39,VL$5)-VF11,0)),0)</f>
        <v>0</v>
      </c>
      <c r="VM11" s="128">
        <f>IFERROR(IF(AND(VF11&lt;SMALL(기준일시_입력!$J$21:$J$39,VM$5),VG11&gt;SMALL(기준일시_입력!$N$21:$N$39,VM$5)),INDEX(기준일시_입력!$AJ$21:$AJ$39,VM$5*2-1),IF(AND(VF11&gt;=SMALL(기준일시_입력!$J$21:$J$39,VM$5),VF11&lt;SMALL(기준일시_입력!$N$21:$N$39,VM$5)),SMALL(기준일시_입력!$N$21:$N$39,VM$5)-VF11,0)),0)</f>
        <v>0</v>
      </c>
      <c r="VN11" s="128">
        <f>IFERROR(IF(AND(VF11&lt;SMALL(기준일시_입력!$J$21:$J$39,VN$5),VG11&gt;SMALL(기준일시_입력!$N$21:$N$39,VN$5)),INDEX(기준일시_입력!$AJ$21:$AJ$39,VN$5*2-1),IF(AND(VF11&gt;=SMALL(기준일시_입력!$J$21:$J$39,VN$5),VF11&lt;SMALL(기준일시_입력!$N$21:$N$39,VN$5)),SMALL(기준일시_입력!$N$21:$N$39,VN$5)-VF11,0)),0)</f>
        <v>0</v>
      </c>
      <c r="VO11" s="128">
        <f>IFERROR(IF(AND(VF11&lt;SMALL(기준일시_입력!$J$21:$J$39,VO$5),VG11&gt;SMALL(기준일시_입력!$N$21:$N$39,VO$5)),INDEX(기준일시_입력!$AJ$21:$AJ$39,VO$5*2-1),IF(AND(VF11&gt;=SMALL(기준일시_입력!$J$21:$J$39,VO$5),VF11&lt;SMALL(기준일시_입력!$N$21:$N$39,VO$5)),SMALL(기준일시_입력!$N$21:$N$39,VO$5)-VF11,0)),0)</f>
        <v>0</v>
      </c>
      <c r="VP11" s="128">
        <f>IFERROR(IF(AND(VF11&lt;SMALL(기준일시_입력!$J$21:$J$39,VP$5),VG11&gt;SMALL(기준일시_입력!$N$21:$N$39,VP$5)),INDEX(기준일시_입력!$AJ$21:$AJ$39,VP$5*2-1),IF(AND(VF11&gt;=SMALL(기준일시_입력!$J$21:$J$39,VP$5),VF11&lt;SMALL(기준일시_입력!$N$21:$N$39,VP$5)),SMALL(기준일시_입력!$N$21:$N$39,VP$5)-VF11,0)),0)</f>
        <v>0</v>
      </c>
      <c r="VQ11" s="128">
        <f>IFERROR(IF(AND(VF11&lt;SMALL(기준일시_입력!$J$21:$J$39,VQ$5),VG11&gt;SMALL(기준일시_입력!$N$21:$N$39,VQ$5)),INDEX(기준일시_입력!$AJ$21:$AJ$39,VQ$5*2-1),IF(AND(VF11&gt;=SMALL(기준일시_입력!$J$21:$J$39,VQ$5),VF11&lt;SMALL(기준일시_입력!$N$21:$N$39,VQ$5)),SMALL(기준일시_입력!$N$21:$N$39,VQ$5)-VF11,0)),0)</f>
        <v>0</v>
      </c>
      <c r="VR11" s="125"/>
      <c r="VS11" s="180" t="str">
        <f t="shared" si="244"/>
        <v>6일</v>
      </c>
      <c r="VT11" s="180"/>
      <c r="VU11" s="124" t="str">
        <f t="shared" si="245"/>
        <v>토</v>
      </c>
      <c r="VV11" s="133" t="str">
        <f t="shared" si="246"/>
        <v/>
      </c>
      <c r="VW11" s="184"/>
      <c r="VX11" s="184"/>
      <c r="VY11" s="184"/>
      <c r="VZ11" s="184"/>
      <c r="WA11" s="184"/>
      <c r="WB11" s="184"/>
      <c r="WC11" s="176"/>
      <c r="WD11" s="177"/>
      <c r="WE11" s="129" t="str">
        <f>IF($B11="","",IF(AND(VU$3&lt;&gt;"",$B11-기준일시_입력!$AO$7&lt;=0,VW11="",VZ11="",WC11=""),"X",IF(WC11="연차","☆",IF(WC11="월차","★",IF(WC11="병가","♨",IF(WC11="출장","◎",IF(WC11="교육","■",IF(AND(WC11="",VW11&lt;=기준일시_입력!$J$15,VZ11&gt;=기준일시_입력!$N$15),"○",IF(AND(WC11="",VW11&lt;&gt;"",VW11&gt;기준일시_입력!$J$15),"▼",IF(AND(WC11="",VZ11&lt;&gt;"",VZ11&lt;기준일시_입력!$N$15),"△",""))))))))))</f>
        <v/>
      </c>
      <c r="WF11" s="128">
        <f>IFERROR(IF(OR(VW11="",VZ11=""),0,IF(AND(WH11&lt;기준일시_입력!$J$17,WI11&gt;기준일시_입력!$N$17),기준일시_입력!$N$17-기준일시_입력!$J$17,IF(AND(WH11&gt;=기준일시_입력!$J$17,WI11&gt;기준일시_입력!$N$17),기준일시_입력!$N$17-WH11,IF(WI11&lt;기준일시_입력!$J$17,0,IF(AND(WH11&lt;기준일시_입력!$J$17,WI11&lt;=기준일시_입력!$N$17),WI11-기준일시_입력!$J$17,IF(AND(WH11&gt;=기준일시_입력!$J$17,WI11&lt;=기준일시_입력!$N$17),WI11-WH11,0)))))),0)</f>
        <v>0</v>
      </c>
      <c r="WG11" s="128">
        <f t="shared" si="247"/>
        <v>0</v>
      </c>
      <c r="WH11" s="128">
        <f>IF(OR(VW11="",VZ11=""),0,IF(VW11&lt;기준일시_입력!$J$15,기준일시_입력!$J$15,VW11))</f>
        <v>0</v>
      </c>
      <c r="WI11" s="128">
        <f t="shared" si="248"/>
        <v>0</v>
      </c>
      <c r="WJ11" s="128">
        <f>IFERROR(IF(AND(WH11&lt;SMALL(기준일시_입력!$J$21:$J$39,WJ$5),WI11&gt;SMALL(기준일시_입력!$N$21:$N$39,WJ$5)),INDEX(기준일시_입력!$AJ$21:$AJ$39,WJ$5*2-1),IF(AND(WH11&gt;=SMALL(기준일시_입력!$J$21:$J$39,WJ$5),WH11&lt;SMALL(기준일시_입력!$N$21:$N$39,WJ$5)),SMALL(기준일시_입력!$N$21:$N$39,WJ$5)-WH11,0)),0)</f>
        <v>0</v>
      </c>
      <c r="WK11" s="128">
        <f>IFERROR(IF(AND(WH11&lt;SMALL(기준일시_입력!$J$21:$J$39,WK$5),WI11&gt;SMALL(기준일시_입력!$N$21:$N$39,WK$5)),INDEX(기준일시_입력!$AJ$21:$AJ$39,WK$5*2-1),IF(AND(WH11&gt;=SMALL(기준일시_입력!$J$21:$J$39,WK$5),WH11&lt;SMALL(기준일시_입력!$N$21:$N$39,WK$5)),SMALL(기준일시_입력!$N$21:$N$39,WK$5)-WH11,0)),0)</f>
        <v>0</v>
      </c>
      <c r="WL11" s="128">
        <f>IFERROR(IF(AND(WH11&lt;SMALL(기준일시_입력!$J$21:$J$39,WL$5),WI11&gt;SMALL(기준일시_입력!$N$21:$N$39,WL$5)),INDEX(기준일시_입력!$AJ$21:$AJ$39,WL$5*2-1),IF(AND(WH11&gt;=SMALL(기준일시_입력!$J$21:$J$39,WL$5),WH11&lt;SMALL(기준일시_입력!$N$21:$N$39,WL$5)),SMALL(기준일시_입력!$N$21:$N$39,WL$5)-WH11,0)),0)</f>
        <v>0</v>
      </c>
      <c r="WM11" s="128">
        <f>IFERROR(IF(AND(WH11&lt;SMALL(기준일시_입력!$J$21:$J$39,WM$5),WI11&gt;SMALL(기준일시_입력!$N$21:$N$39,WM$5)),INDEX(기준일시_입력!$AJ$21:$AJ$39,WM$5*2-1),IF(AND(WH11&gt;=SMALL(기준일시_입력!$J$21:$J$39,WM$5),WH11&lt;SMALL(기준일시_입력!$N$21:$N$39,WM$5)),SMALL(기준일시_입력!$N$21:$N$39,WM$5)-WH11,0)),0)</f>
        <v>0</v>
      </c>
      <c r="WN11" s="128">
        <f>IFERROR(IF(AND(WH11&lt;SMALL(기준일시_입력!$J$21:$J$39,WN$5),WI11&gt;SMALL(기준일시_입력!$N$21:$N$39,WN$5)),INDEX(기준일시_입력!$AJ$21:$AJ$39,WN$5*2-1),IF(AND(WH11&gt;=SMALL(기준일시_입력!$J$21:$J$39,WN$5),WH11&lt;SMALL(기준일시_입력!$N$21:$N$39,WN$5)),SMALL(기준일시_입력!$N$21:$N$39,WN$5)-WH11,0)),0)</f>
        <v>0</v>
      </c>
      <c r="WO11" s="128">
        <f>IFERROR(IF(AND(WH11&lt;SMALL(기준일시_입력!$J$21:$J$39,WO$5),WI11&gt;SMALL(기준일시_입력!$N$21:$N$39,WO$5)),INDEX(기준일시_입력!$AJ$21:$AJ$39,WO$5*2-1),IF(AND(WH11&gt;=SMALL(기준일시_입력!$J$21:$J$39,WO$5),WH11&lt;SMALL(기준일시_입력!$N$21:$N$39,WO$5)),SMALL(기준일시_입력!$N$21:$N$39,WO$5)-WH11,0)),0)</f>
        <v>0</v>
      </c>
      <c r="WP11" s="128">
        <f>IFERROR(IF(AND(WH11&lt;SMALL(기준일시_입력!$J$21:$J$39,WP$5),WI11&gt;SMALL(기준일시_입력!$N$21:$N$39,WP$5)),INDEX(기준일시_입력!$AJ$21:$AJ$39,WP$5*2-1),IF(AND(WH11&gt;=SMALL(기준일시_입력!$J$21:$J$39,WP$5),WH11&lt;SMALL(기준일시_입력!$N$21:$N$39,WP$5)),SMALL(기준일시_입력!$N$21:$N$39,WP$5)-WH11,0)),0)</f>
        <v>0</v>
      </c>
      <c r="WQ11" s="128">
        <f>IFERROR(IF(AND(WH11&lt;SMALL(기준일시_입력!$J$21:$J$39,WQ$5),WI11&gt;SMALL(기준일시_입력!$N$21:$N$39,WQ$5)),INDEX(기준일시_입력!$AJ$21:$AJ$39,WQ$5*2-1),IF(AND(WH11&gt;=SMALL(기준일시_입력!$J$21:$J$39,WQ$5),WH11&lt;SMALL(기준일시_입력!$N$21:$N$39,WQ$5)),SMALL(기준일시_입력!$N$21:$N$39,WQ$5)-WH11,0)),0)</f>
        <v>0</v>
      </c>
      <c r="WR11" s="128">
        <f>IFERROR(IF(AND(WH11&lt;SMALL(기준일시_입력!$J$21:$J$39,WR$5),WI11&gt;SMALL(기준일시_입력!$N$21:$N$39,WR$5)),INDEX(기준일시_입력!$AJ$21:$AJ$39,WR$5*2-1),IF(AND(WH11&gt;=SMALL(기준일시_입력!$J$21:$J$39,WR$5),WH11&lt;SMALL(기준일시_입력!$N$21:$N$39,WR$5)),SMALL(기준일시_입력!$N$21:$N$39,WR$5)-WH11,0)),0)</f>
        <v>0</v>
      </c>
      <c r="WS11" s="128">
        <f>IFERROR(IF(AND(WH11&lt;SMALL(기준일시_입력!$J$21:$J$39,WS$5),WI11&gt;SMALL(기준일시_입력!$N$21:$N$39,WS$5)),INDEX(기준일시_입력!$AJ$21:$AJ$39,WS$5*2-1),IF(AND(WH11&gt;=SMALL(기준일시_입력!$J$21:$J$39,WS$5),WH11&lt;SMALL(기준일시_입력!$N$21:$N$39,WS$5)),SMALL(기준일시_입력!$N$21:$N$39,WS$5)-WH11,0)),0)</f>
        <v>0</v>
      </c>
      <c r="WT11" s="125"/>
      <c r="WU11" s="180" t="str">
        <f t="shared" si="249"/>
        <v>6일</v>
      </c>
      <c r="WV11" s="180"/>
      <c r="WW11" s="124" t="str">
        <f t="shared" si="250"/>
        <v>토</v>
      </c>
      <c r="WX11" s="133" t="str">
        <f t="shared" si="246"/>
        <v/>
      </c>
      <c r="WY11" s="184"/>
      <c r="WZ11" s="184"/>
      <c r="XA11" s="184"/>
      <c r="XB11" s="184"/>
      <c r="XC11" s="184"/>
      <c r="XD11" s="184"/>
      <c r="XE11" s="176"/>
      <c r="XF11" s="177"/>
      <c r="XG11" s="129" t="str">
        <f>IF($B11="","",IF(AND(WW$3&lt;&gt;"",$B11-기준일시_입력!$AO$7&lt;=0,WY11="",XB11="",XE11=""),"X",IF(XE11="연차","☆",IF(XE11="월차","★",IF(XE11="병가","♨",IF(XE11="출장","◎",IF(XE11="교육","■",IF(AND(XE11="",WY11&lt;=기준일시_입력!$J$15,XB11&gt;=기준일시_입력!$N$15),"○",IF(AND(XE11="",WY11&lt;&gt;"",WY11&gt;기준일시_입력!$J$15),"▼",IF(AND(XE11="",XB11&lt;&gt;"",XB11&lt;기준일시_입력!$N$15),"△",""))))))))))</f>
        <v/>
      </c>
      <c r="XH11" s="128">
        <f>IFERROR(IF(OR(WY11="",XB11=""),0,IF(AND(XJ11&lt;기준일시_입력!$J$17,XK11&gt;기준일시_입력!$N$17),기준일시_입력!$N$17-기준일시_입력!$J$17,IF(AND(XJ11&gt;=기준일시_입력!$J$17,XK11&gt;기준일시_입력!$N$17),기준일시_입력!$N$17-XJ11,IF(XK11&lt;기준일시_입력!$J$17,0,IF(AND(XJ11&lt;기준일시_입력!$J$17,XK11&lt;=기준일시_입력!$N$17),XK11-기준일시_입력!$J$17,IF(AND(XJ11&gt;=기준일시_입력!$J$17,XK11&lt;=기준일시_입력!$N$17),XK11-XJ11,0)))))),0)</f>
        <v>0</v>
      </c>
      <c r="XI11" s="128">
        <f t="shared" si="252"/>
        <v>0</v>
      </c>
      <c r="XJ11" s="128">
        <f>IF(OR(WY11="",XB11=""),0,IF(WY11&lt;기준일시_입력!$J$15,기준일시_입력!$J$15,WY11))</f>
        <v>0</v>
      </c>
      <c r="XK11" s="128">
        <f t="shared" si="253"/>
        <v>0</v>
      </c>
      <c r="XL11" s="128">
        <f>IFERROR(IF(AND(XJ11&lt;SMALL(기준일시_입력!$J$21:$J$39,XL$5),XK11&gt;SMALL(기준일시_입력!$N$21:$N$39,XL$5)),INDEX(기준일시_입력!$AJ$21:$AJ$39,XL$5*2-1),IF(AND(XJ11&gt;=SMALL(기준일시_입력!$J$21:$J$39,XL$5),XJ11&lt;SMALL(기준일시_입력!$N$21:$N$39,XL$5)),SMALL(기준일시_입력!$N$21:$N$39,XL$5)-XJ11,0)),0)</f>
        <v>0</v>
      </c>
      <c r="XM11" s="128">
        <f>IFERROR(IF(AND(XJ11&lt;SMALL(기준일시_입력!$J$21:$J$39,XM$5),XK11&gt;SMALL(기준일시_입력!$N$21:$N$39,XM$5)),INDEX(기준일시_입력!$AJ$21:$AJ$39,XM$5*2-1),IF(AND(XJ11&gt;=SMALL(기준일시_입력!$J$21:$J$39,XM$5),XJ11&lt;SMALL(기준일시_입력!$N$21:$N$39,XM$5)),SMALL(기준일시_입력!$N$21:$N$39,XM$5)-XJ11,0)),0)</f>
        <v>0</v>
      </c>
      <c r="XN11" s="128">
        <f>IFERROR(IF(AND(XJ11&lt;SMALL(기준일시_입력!$J$21:$J$39,XN$5),XK11&gt;SMALL(기준일시_입력!$N$21:$N$39,XN$5)),INDEX(기준일시_입력!$AJ$21:$AJ$39,XN$5*2-1),IF(AND(XJ11&gt;=SMALL(기준일시_입력!$J$21:$J$39,XN$5),XJ11&lt;SMALL(기준일시_입력!$N$21:$N$39,XN$5)),SMALL(기준일시_입력!$N$21:$N$39,XN$5)-XJ11,0)),0)</f>
        <v>0</v>
      </c>
      <c r="XO11" s="128">
        <f>IFERROR(IF(AND(XJ11&lt;SMALL(기준일시_입력!$J$21:$J$39,XO$5),XK11&gt;SMALL(기준일시_입력!$N$21:$N$39,XO$5)),INDEX(기준일시_입력!$AJ$21:$AJ$39,XO$5*2-1),IF(AND(XJ11&gt;=SMALL(기준일시_입력!$J$21:$J$39,XO$5),XJ11&lt;SMALL(기준일시_입력!$N$21:$N$39,XO$5)),SMALL(기준일시_입력!$N$21:$N$39,XO$5)-XJ11,0)),0)</f>
        <v>0</v>
      </c>
      <c r="XP11" s="128">
        <f>IFERROR(IF(AND(XJ11&lt;SMALL(기준일시_입력!$J$21:$J$39,XP$5),XK11&gt;SMALL(기준일시_입력!$N$21:$N$39,XP$5)),INDEX(기준일시_입력!$AJ$21:$AJ$39,XP$5*2-1),IF(AND(XJ11&gt;=SMALL(기준일시_입력!$J$21:$J$39,XP$5),XJ11&lt;SMALL(기준일시_입력!$N$21:$N$39,XP$5)),SMALL(기준일시_입력!$N$21:$N$39,XP$5)-XJ11,0)),0)</f>
        <v>0</v>
      </c>
      <c r="XQ11" s="128">
        <f>IFERROR(IF(AND(XJ11&lt;SMALL(기준일시_입력!$J$21:$J$39,XQ$5),XK11&gt;SMALL(기준일시_입력!$N$21:$N$39,XQ$5)),INDEX(기준일시_입력!$AJ$21:$AJ$39,XQ$5*2-1),IF(AND(XJ11&gt;=SMALL(기준일시_입력!$J$21:$J$39,XQ$5),XJ11&lt;SMALL(기준일시_입력!$N$21:$N$39,XQ$5)),SMALL(기준일시_입력!$N$21:$N$39,XQ$5)-XJ11,0)),0)</f>
        <v>0</v>
      </c>
      <c r="XR11" s="128">
        <f>IFERROR(IF(AND(XJ11&lt;SMALL(기준일시_입력!$J$21:$J$39,XR$5),XK11&gt;SMALL(기준일시_입력!$N$21:$N$39,XR$5)),INDEX(기준일시_입력!$AJ$21:$AJ$39,XR$5*2-1),IF(AND(XJ11&gt;=SMALL(기준일시_입력!$J$21:$J$39,XR$5),XJ11&lt;SMALL(기준일시_입력!$N$21:$N$39,XR$5)),SMALL(기준일시_입력!$N$21:$N$39,XR$5)-XJ11,0)),0)</f>
        <v>0</v>
      </c>
      <c r="XS11" s="128">
        <f>IFERROR(IF(AND(XJ11&lt;SMALL(기준일시_입력!$J$21:$J$39,XS$5),XK11&gt;SMALL(기준일시_입력!$N$21:$N$39,XS$5)),INDEX(기준일시_입력!$AJ$21:$AJ$39,XS$5*2-1),IF(AND(XJ11&gt;=SMALL(기준일시_입력!$J$21:$J$39,XS$5),XJ11&lt;SMALL(기준일시_입력!$N$21:$N$39,XS$5)),SMALL(기준일시_입력!$N$21:$N$39,XS$5)-XJ11,0)),0)</f>
        <v>0</v>
      </c>
      <c r="XT11" s="128">
        <f>IFERROR(IF(AND(XJ11&lt;SMALL(기준일시_입력!$J$21:$J$39,XT$5),XK11&gt;SMALL(기준일시_입력!$N$21:$N$39,XT$5)),INDEX(기준일시_입력!$AJ$21:$AJ$39,XT$5*2-1),IF(AND(XJ11&gt;=SMALL(기준일시_입력!$J$21:$J$39,XT$5),XJ11&lt;SMALL(기준일시_입력!$N$21:$N$39,XT$5)),SMALL(기준일시_입력!$N$21:$N$39,XT$5)-XJ11,0)),0)</f>
        <v>0</v>
      </c>
      <c r="XU11" s="128">
        <f>IFERROR(IF(AND(XJ11&lt;SMALL(기준일시_입력!$J$21:$J$39,XU$5),XK11&gt;SMALL(기준일시_입력!$N$21:$N$39,XU$5)),INDEX(기준일시_입력!$AJ$21:$AJ$39,XU$5*2-1),IF(AND(XJ11&gt;=SMALL(기준일시_입력!$J$21:$J$39,XU$5),XJ11&lt;SMALL(기준일시_입력!$N$21:$N$39,XU$5)),SMALL(기준일시_입력!$N$21:$N$39,XU$5)-XJ11,0)),0)</f>
        <v>0</v>
      </c>
      <c r="XV11" s="125"/>
      <c r="XW11" s="180" t="str">
        <f t="shared" si="254"/>
        <v>6일</v>
      </c>
      <c r="XX11" s="180"/>
      <c r="XY11" s="124" t="str">
        <f t="shared" si="255"/>
        <v>토</v>
      </c>
      <c r="XZ11" s="133" t="str">
        <f t="shared" si="246"/>
        <v/>
      </c>
      <c r="YA11" s="184"/>
      <c r="YB11" s="184"/>
      <c r="YC11" s="184"/>
      <c r="YD11" s="184"/>
      <c r="YE11" s="184"/>
      <c r="YF11" s="184"/>
      <c r="YG11" s="176"/>
      <c r="YH11" s="177"/>
      <c r="YI11" s="129" t="str">
        <f>IF($B11="","",IF(AND(XY$3&lt;&gt;"",$B11-기준일시_입력!$AO$7&lt;=0,YA11="",YD11="",YG11=""),"X",IF(YG11="연차","☆",IF(YG11="월차","★",IF(YG11="병가","♨",IF(YG11="출장","◎",IF(YG11="교육","■",IF(AND(YG11="",YA11&lt;=기준일시_입력!$J$15,YD11&gt;=기준일시_입력!$N$15),"○",IF(AND(YG11="",YA11&lt;&gt;"",YA11&gt;기준일시_입력!$J$15),"▼",IF(AND(YG11="",YD11&lt;&gt;"",YD11&lt;기준일시_입력!$N$15),"△",""))))))))))</f>
        <v/>
      </c>
      <c r="YJ11" s="128">
        <f>IFERROR(IF(OR(YA11="",YD11=""),0,IF(AND(YL11&lt;기준일시_입력!$J$17,YM11&gt;기준일시_입력!$N$17),기준일시_입력!$N$17-기준일시_입력!$J$17,IF(AND(YL11&gt;=기준일시_입력!$J$17,YM11&gt;기준일시_입력!$N$17),기준일시_입력!$N$17-YL11,IF(YM11&lt;기준일시_입력!$J$17,0,IF(AND(YL11&lt;기준일시_입력!$J$17,YM11&lt;=기준일시_입력!$N$17),YM11-기준일시_입력!$J$17,IF(AND(YL11&gt;=기준일시_입력!$J$17,YM11&lt;=기준일시_입력!$N$17),YM11-YL11,0)))))),0)</f>
        <v>0</v>
      </c>
      <c r="YK11" s="128">
        <f t="shared" si="257"/>
        <v>0</v>
      </c>
      <c r="YL11" s="128">
        <f>IF(OR(YA11="",YD11=""),0,IF(YA11&lt;기준일시_입력!$J$15,기준일시_입력!$J$15,YA11))</f>
        <v>0</v>
      </c>
      <c r="YM11" s="128">
        <f t="shared" si="258"/>
        <v>0</v>
      </c>
      <c r="YN11" s="128">
        <f>IFERROR(IF(AND(YL11&lt;SMALL(기준일시_입력!$J$21:$J$39,YN$5),YM11&gt;SMALL(기준일시_입력!$N$21:$N$39,YN$5)),INDEX(기준일시_입력!$AJ$21:$AJ$39,YN$5*2-1),IF(AND(YL11&gt;=SMALL(기준일시_입력!$J$21:$J$39,YN$5),YL11&lt;SMALL(기준일시_입력!$N$21:$N$39,YN$5)),SMALL(기준일시_입력!$N$21:$N$39,YN$5)-YL11,0)),0)</f>
        <v>0</v>
      </c>
      <c r="YO11" s="128">
        <f>IFERROR(IF(AND(YL11&lt;SMALL(기준일시_입력!$J$21:$J$39,YO$5),YM11&gt;SMALL(기준일시_입력!$N$21:$N$39,YO$5)),INDEX(기준일시_입력!$AJ$21:$AJ$39,YO$5*2-1),IF(AND(YL11&gt;=SMALL(기준일시_입력!$J$21:$J$39,YO$5),YL11&lt;SMALL(기준일시_입력!$N$21:$N$39,YO$5)),SMALL(기준일시_입력!$N$21:$N$39,YO$5)-YL11,0)),0)</f>
        <v>0</v>
      </c>
      <c r="YP11" s="128">
        <f>IFERROR(IF(AND(YL11&lt;SMALL(기준일시_입력!$J$21:$J$39,YP$5),YM11&gt;SMALL(기준일시_입력!$N$21:$N$39,YP$5)),INDEX(기준일시_입력!$AJ$21:$AJ$39,YP$5*2-1),IF(AND(YL11&gt;=SMALL(기준일시_입력!$J$21:$J$39,YP$5),YL11&lt;SMALL(기준일시_입력!$N$21:$N$39,YP$5)),SMALL(기준일시_입력!$N$21:$N$39,YP$5)-YL11,0)),0)</f>
        <v>0</v>
      </c>
      <c r="YQ11" s="128">
        <f>IFERROR(IF(AND(YL11&lt;SMALL(기준일시_입력!$J$21:$J$39,YQ$5),YM11&gt;SMALL(기준일시_입력!$N$21:$N$39,YQ$5)),INDEX(기준일시_입력!$AJ$21:$AJ$39,YQ$5*2-1),IF(AND(YL11&gt;=SMALL(기준일시_입력!$J$21:$J$39,YQ$5),YL11&lt;SMALL(기준일시_입력!$N$21:$N$39,YQ$5)),SMALL(기준일시_입력!$N$21:$N$39,YQ$5)-YL11,0)),0)</f>
        <v>0</v>
      </c>
      <c r="YR11" s="128">
        <f>IFERROR(IF(AND(YL11&lt;SMALL(기준일시_입력!$J$21:$J$39,YR$5),YM11&gt;SMALL(기준일시_입력!$N$21:$N$39,YR$5)),INDEX(기준일시_입력!$AJ$21:$AJ$39,YR$5*2-1),IF(AND(YL11&gt;=SMALL(기준일시_입력!$J$21:$J$39,YR$5),YL11&lt;SMALL(기준일시_입력!$N$21:$N$39,YR$5)),SMALL(기준일시_입력!$N$21:$N$39,YR$5)-YL11,0)),0)</f>
        <v>0</v>
      </c>
      <c r="YS11" s="128">
        <f>IFERROR(IF(AND(YL11&lt;SMALL(기준일시_입력!$J$21:$J$39,YS$5),YM11&gt;SMALL(기준일시_입력!$N$21:$N$39,YS$5)),INDEX(기준일시_입력!$AJ$21:$AJ$39,YS$5*2-1),IF(AND(YL11&gt;=SMALL(기준일시_입력!$J$21:$J$39,YS$5),YL11&lt;SMALL(기준일시_입력!$N$21:$N$39,YS$5)),SMALL(기준일시_입력!$N$21:$N$39,YS$5)-YL11,0)),0)</f>
        <v>0</v>
      </c>
      <c r="YT11" s="128">
        <f>IFERROR(IF(AND(YL11&lt;SMALL(기준일시_입력!$J$21:$J$39,YT$5),YM11&gt;SMALL(기준일시_입력!$N$21:$N$39,YT$5)),INDEX(기준일시_입력!$AJ$21:$AJ$39,YT$5*2-1),IF(AND(YL11&gt;=SMALL(기준일시_입력!$J$21:$J$39,YT$5),YL11&lt;SMALL(기준일시_입력!$N$21:$N$39,YT$5)),SMALL(기준일시_입력!$N$21:$N$39,YT$5)-YL11,0)),0)</f>
        <v>0</v>
      </c>
      <c r="YU11" s="128">
        <f>IFERROR(IF(AND(YL11&lt;SMALL(기준일시_입력!$J$21:$J$39,YU$5),YM11&gt;SMALL(기준일시_입력!$N$21:$N$39,YU$5)),INDEX(기준일시_입력!$AJ$21:$AJ$39,YU$5*2-1),IF(AND(YL11&gt;=SMALL(기준일시_입력!$J$21:$J$39,YU$5),YL11&lt;SMALL(기준일시_입력!$N$21:$N$39,YU$5)),SMALL(기준일시_입력!$N$21:$N$39,YU$5)-YL11,0)),0)</f>
        <v>0</v>
      </c>
      <c r="YV11" s="128">
        <f>IFERROR(IF(AND(YL11&lt;SMALL(기준일시_입력!$J$21:$J$39,YV$5),YM11&gt;SMALL(기준일시_입력!$N$21:$N$39,YV$5)),INDEX(기준일시_입력!$AJ$21:$AJ$39,YV$5*2-1),IF(AND(YL11&gt;=SMALL(기준일시_입력!$J$21:$J$39,YV$5),YL11&lt;SMALL(기준일시_입력!$N$21:$N$39,YV$5)),SMALL(기준일시_입력!$N$21:$N$39,YV$5)-YL11,0)),0)</f>
        <v>0</v>
      </c>
      <c r="YW11" s="128">
        <f>IFERROR(IF(AND(YL11&lt;SMALL(기준일시_입력!$J$21:$J$39,YW$5),YM11&gt;SMALL(기준일시_입력!$N$21:$N$39,YW$5)),INDEX(기준일시_입력!$AJ$21:$AJ$39,YW$5*2-1),IF(AND(YL11&gt;=SMALL(기준일시_입력!$J$21:$J$39,YW$5),YL11&lt;SMALL(기준일시_입력!$N$21:$N$39,YW$5)),SMALL(기준일시_입력!$N$21:$N$39,YW$5)-YL11,0)),0)</f>
        <v>0</v>
      </c>
      <c r="YX11" s="125"/>
      <c r="YY11" s="180" t="str">
        <f t="shared" si="259"/>
        <v>6일</v>
      </c>
      <c r="YZ11" s="180"/>
      <c r="ZA11" s="124" t="str">
        <f t="shared" si="260"/>
        <v>토</v>
      </c>
      <c r="ZB11" s="133" t="str">
        <f t="shared" si="261"/>
        <v/>
      </c>
      <c r="ZC11" s="184"/>
      <c r="ZD11" s="184"/>
      <c r="ZE11" s="184"/>
      <c r="ZF11" s="184"/>
      <c r="ZG11" s="184"/>
      <c r="ZH11" s="184"/>
      <c r="ZI11" s="176"/>
      <c r="ZJ11" s="177"/>
      <c r="ZK11" s="129" t="str">
        <f>IF($B11="","",IF(AND(ZA$3&lt;&gt;"",$B11-기준일시_입력!$AO$7&lt;=0,ZC11="",ZF11="",ZI11=""),"X",IF(ZI11="연차","☆",IF(ZI11="월차","★",IF(ZI11="병가","♨",IF(ZI11="출장","◎",IF(ZI11="교육","■",IF(AND(ZI11="",ZC11&lt;=기준일시_입력!$J$15,ZF11&gt;=기준일시_입력!$N$15),"○",IF(AND(ZI11="",ZC11&lt;&gt;"",ZC11&gt;기준일시_입력!$J$15),"▼",IF(AND(ZI11="",ZF11&lt;&gt;"",ZF11&lt;기준일시_입력!$N$15),"△",""))))))))))</f>
        <v/>
      </c>
      <c r="ZL11" s="128">
        <f>IFERROR(IF(OR(ZC11="",ZF11=""),0,IF(AND(ZN11&lt;기준일시_입력!$J$17,ZO11&gt;기준일시_입력!$N$17),기준일시_입력!$N$17-기준일시_입력!$J$17,IF(AND(ZN11&gt;=기준일시_입력!$J$17,ZO11&gt;기준일시_입력!$N$17),기준일시_입력!$N$17-ZN11,IF(ZO11&lt;기준일시_입력!$J$17,0,IF(AND(ZN11&lt;기준일시_입력!$J$17,ZO11&lt;=기준일시_입력!$N$17),ZO11-기준일시_입력!$J$17,IF(AND(ZN11&gt;=기준일시_입력!$J$17,ZO11&lt;=기준일시_입력!$N$17),ZO11-ZN11,0)))))),0)</f>
        <v>0</v>
      </c>
      <c r="ZM11" s="128">
        <f t="shared" si="262"/>
        <v>0</v>
      </c>
      <c r="ZN11" s="128">
        <f>IF(OR(ZC11="",ZF11=""),0,IF(ZC11&lt;기준일시_입력!$J$15,기준일시_입력!$J$15,ZC11))</f>
        <v>0</v>
      </c>
      <c r="ZO11" s="128">
        <f t="shared" si="263"/>
        <v>0</v>
      </c>
      <c r="ZP11" s="128">
        <f>IFERROR(IF(AND(ZN11&lt;SMALL(기준일시_입력!$J$21:$J$39,ZP$5),ZO11&gt;SMALL(기준일시_입력!$N$21:$N$39,ZP$5)),INDEX(기준일시_입력!$AJ$21:$AJ$39,ZP$5*2-1),IF(AND(ZN11&gt;=SMALL(기준일시_입력!$J$21:$J$39,ZP$5),ZN11&lt;SMALL(기준일시_입력!$N$21:$N$39,ZP$5)),SMALL(기준일시_입력!$N$21:$N$39,ZP$5)-ZN11,0)),0)</f>
        <v>0</v>
      </c>
      <c r="ZQ11" s="128">
        <f>IFERROR(IF(AND(ZN11&lt;SMALL(기준일시_입력!$J$21:$J$39,ZQ$5),ZO11&gt;SMALL(기준일시_입력!$N$21:$N$39,ZQ$5)),INDEX(기준일시_입력!$AJ$21:$AJ$39,ZQ$5*2-1),IF(AND(ZN11&gt;=SMALL(기준일시_입력!$J$21:$J$39,ZQ$5),ZN11&lt;SMALL(기준일시_입력!$N$21:$N$39,ZQ$5)),SMALL(기준일시_입력!$N$21:$N$39,ZQ$5)-ZN11,0)),0)</f>
        <v>0</v>
      </c>
      <c r="ZR11" s="128">
        <f>IFERROR(IF(AND(ZN11&lt;SMALL(기준일시_입력!$J$21:$J$39,ZR$5),ZO11&gt;SMALL(기준일시_입력!$N$21:$N$39,ZR$5)),INDEX(기준일시_입력!$AJ$21:$AJ$39,ZR$5*2-1),IF(AND(ZN11&gt;=SMALL(기준일시_입력!$J$21:$J$39,ZR$5),ZN11&lt;SMALL(기준일시_입력!$N$21:$N$39,ZR$5)),SMALL(기준일시_입력!$N$21:$N$39,ZR$5)-ZN11,0)),0)</f>
        <v>0</v>
      </c>
      <c r="ZS11" s="128">
        <f>IFERROR(IF(AND(ZN11&lt;SMALL(기준일시_입력!$J$21:$J$39,ZS$5),ZO11&gt;SMALL(기준일시_입력!$N$21:$N$39,ZS$5)),INDEX(기준일시_입력!$AJ$21:$AJ$39,ZS$5*2-1),IF(AND(ZN11&gt;=SMALL(기준일시_입력!$J$21:$J$39,ZS$5),ZN11&lt;SMALL(기준일시_입력!$N$21:$N$39,ZS$5)),SMALL(기준일시_입력!$N$21:$N$39,ZS$5)-ZN11,0)),0)</f>
        <v>0</v>
      </c>
      <c r="ZT11" s="128">
        <f>IFERROR(IF(AND(ZN11&lt;SMALL(기준일시_입력!$J$21:$J$39,ZT$5),ZO11&gt;SMALL(기준일시_입력!$N$21:$N$39,ZT$5)),INDEX(기준일시_입력!$AJ$21:$AJ$39,ZT$5*2-1),IF(AND(ZN11&gt;=SMALL(기준일시_입력!$J$21:$J$39,ZT$5),ZN11&lt;SMALL(기준일시_입력!$N$21:$N$39,ZT$5)),SMALL(기준일시_입력!$N$21:$N$39,ZT$5)-ZN11,0)),0)</f>
        <v>0</v>
      </c>
      <c r="ZU11" s="128">
        <f>IFERROR(IF(AND(ZN11&lt;SMALL(기준일시_입력!$J$21:$J$39,ZU$5),ZO11&gt;SMALL(기준일시_입력!$N$21:$N$39,ZU$5)),INDEX(기준일시_입력!$AJ$21:$AJ$39,ZU$5*2-1),IF(AND(ZN11&gt;=SMALL(기준일시_입력!$J$21:$J$39,ZU$5),ZN11&lt;SMALL(기준일시_입력!$N$21:$N$39,ZU$5)),SMALL(기준일시_입력!$N$21:$N$39,ZU$5)-ZN11,0)),0)</f>
        <v>0</v>
      </c>
      <c r="ZV11" s="128">
        <f>IFERROR(IF(AND(ZN11&lt;SMALL(기준일시_입력!$J$21:$J$39,ZV$5),ZO11&gt;SMALL(기준일시_입력!$N$21:$N$39,ZV$5)),INDEX(기준일시_입력!$AJ$21:$AJ$39,ZV$5*2-1),IF(AND(ZN11&gt;=SMALL(기준일시_입력!$J$21:$J$39,ZV$5),ZN11&lt;SMALL(기준일시_입력!$N$21:$N$39,ZV$5)),SMALL(기준일시_입력!$N$21:$N$39,ZV$5)-ZN11,0)),0)</f>
        <v>0</v>
      </c>
      <c r="ZW11" s="128">
        <f>IFERROR(IF(AND(ZN11&lt;SMALL(기준일시_입력!$J$21:$J$39,ZW$5),ZO11&gt;SMALL(기준일시_입력!$N$21:$N$39,ZW$5)),INDEX(기준일시_입력!$AJ$21:$AJ$39,ZW$5*2-1),IF(AND(ZN11&gt;=SMALL(기준일시_입력!$J$21:$J$39,ZW$5),ZN11&lt;SMALL(기준일시_입력!$N$21:$N$39,ZW$5)),SMALL(기준일시_입력!$N$21:$N$39,ZW$5)-ZN11,0)),0)</f>
        <v>0</v>
      </c>
      <c r="ZX11" s="128">
        <f>IFERROR(IF(AND(ZN11&lt;SMALL(기준일시_입력!$J$21:$J$39,ZX$5),ZO11&gt;SMALL(기준일시_입력!$N$21:$N$39,ZX$5)),INDEX(기준일시_입력!$AJ$21:$AJ$39,ZX$5*2-1),IF(AND(ZN11&gt;=SMALL(기준일시_입력!$J$21:$J$39,ZX$5),ZN11&lt;SMALL(기준일시_입력!$N$21:$N$39,ZX$5)),SMALL(기준일시_입력!$N$21:$N$39,ZX$5)-ZN11,0)),0)</f>
        <v>0</v>
      </c>
      <c r="ZY11" s="128">
        <f>IFERROR(IF(AND(ZN11&lt;SMALL(기준일시_입력!$J$21:$J$39,ZY$5),ZO11&gt;SMALL(기준일시_입력!$N$21:$N$39,ZY$5)),INDEX(기준일시_입력!$AJ$21:$AJ$39,ZY$5*2-1),IF(AND(ZN11&gt;=SMALL(기준일시_입력!$J$21:$J$39,ZY$5),ZN11&lt;SMALL(기준일시_입력!$N$21:$N$39,ZY$5)),SMALL(기준일시_입력!$N$21:$N$39,ZY$5)-ZN11,0)),0)</f>
        <v>0</v>
      </c>
      <c r="ZZ11" s="125"/>
      <c r="AAA11" s="180" t="str">
        <f t="shared" si="264"/>
        <v>6일</v>
      </c>
      <c r="AAB11" s="180"/>
      <c r="AAC11" s="124" t="str">
        <f t="shared" si="265"/>
        <v>토</v>
      </c>
      <c r="AAD11" s="133" t="str">
        <f t="shared" si="261"/>
        <v/>
      </c>
      <c r="AAE11" s="184"/>
      <c r="AAF11" s="184"/>
      <c r="AAG11" s="184"/>
      <c r="AAH11" s="184"/>
      <c r="AAI11" s="184"/>
      <c r="AAJ11" s="184"/>
      <c r="AAK11" s="176"/>
      <c r="AAL11" s="177"/>
      <c r="AAM11" s="129" t="str">
        <f>IF($B11="","",IF(AND(AAC$3&lt;&gt;"",$B11-기준일시_입력!$AO$7&lt;=0,AAE11="",AAH11="",AAK11=""),"X",IF(AAK11="연차","☆",IF(AAK11="월차","★",IF(AAK11="병가","♨",IF(AAK11="출장","◎",IF(AAK11="교육","■",IF(AND(AAK11="",AAE11&lt;=기준일시_입력!$J$15,AAH11&gt;=기준일시_입력!$N$15),"○",IF(AND(AAK11="",AAE11&lt;&gt;"",AAE11&gt;기준일시_입력!$J$15),"▼",IF(AND(AAK11="",AAH11&lt;&gt;"",AAH11&lt;기준일시_입력!$N$15),"△",""))))))))))</f>
        <v/>
      </c>
      <c r="AAN11" s="128">
        <f>IFERROR(IF(OR(AAE11="",AAH11=""),0,IF(AND(AAP11&lt;기준일시_입력!$J$17,AAQ11&gt;기준일시_입력!$N$17),기준일시_입력!$N$17-기준일시_입력!$J$17,IF(AND(AAP11&gt;=기준일시_입력!$J$17,AAQ11&gt;기준일시_입력!$N$17),기준일시_입력!$N$17-AAP11,IF(AAQ11&lt;기준일시_입력!$J$17,0,IF(AND(AAP11&lt;기준일시_입력!$J$17,AAQ11&lt;=기준일시_입력!$N$17),AAQ11-기준일시_입력!$J$17,IF(AND(AAP11&gt;=기준일시_입력!$J$17,AAQ11&lt;=기준일시_입력!$N$17),AAQ11-AAP11,0)))))),0)</f>
        <v>0</v>
      </c>
      <c r="AAO11" s="128">
        <f t="shared" si="267"/>
        <v>0</v>
      </c>
      <c r="AAP11" s="128">
        <f>IF(OR(AAE11="",AAH11=""),0,IF(AAE11&lt;기준일시_입력!$J$15,기준일시_입력!$J$15,AAE11))</f>
        <v>0</v>
      </c>
      <c r="AAQ11" s="128">
        <f t="shared" si="268"/>
        <v>0</v>
      </c>
      <c r="AAR11" s="128">
        <f>IFERROR(IF(AND(AAP11&lt;SMALL(기준일시_입력!$J$21:$J$39,AAR$5),AAQ11&gt;SMALL(기준일시_입력!$N$21:$N$39,AAR$5)),INDEX(기준일시_입력!$AJ$21:$AJ$39,AAR$5*2-1),IF(AND(AAP11&gt;=SMALL(기준일시_입력!$J$21:$J$39,AAR$5),AAP11&lt;SMALL(기준일시_입력!$N$21:$N$39,AAR$5)),SMALL(기준일시_입력!$N$21:$N$39,AAR$5)-AAP11,0)),0)</f>
        <v>0</v>
      </c>
      <c r="AAS11" s="128">
        <f>IFERROR(IF(AND(AAP11&lt;SMALL(기준일시_입력!$J$21:$J$39,AAS$5),AAQ11&gt;SMALL(기준일시_입력!$N$21:$N$39,AAS$5)),INDEX(기준일시_입력!$AJ$21:$AJ$39,AAS$5*2-1),IF(AND(AAP11&gt;=SMALL(기준일시_입력!$J$21:$J$39,AAS$5),AAP11&lt;SMALL(기준일시_입력!$N$21:$N$39,AAS$5)),SMALL(기준일시_입력!$N$21:$N$39,AAS$5)-AAP11,0)),0)</f>
        <v>0</v>
      </c>
      <c r="AAT11" s="128">
        <f>IFERROR(IF(AND(AAP11&lt;SMALL(기준일시_입력!$J$21:$J$39,AAT$5),AAQ11&gt;SMALL(기준일시_입력!$N$21:$N$39,AAT$5)),INDEX(기준일시_입력!$AJ$21:$AJ$39,AAT$5*2-1),IF(AND(AAP11&gt;=SMALL(기준일시_입력!$J$21:$J$39,AAT$5),AAP11&lt;SMALL(기준일시_입력!$N$21:$N$39,AAT$5)),SMALL(기준일시_입력!$N$21:$N$39,AAT$5)-AAP11,0)),0)</f>
        <v>0</v>
      </c>
      <c r="AAU11" s="128">
        <f>IFERROR(IF(AND(AAP11&lt;SMALL(기준일시_입력!$J$21:$J$39,AAU$5),AAQ11&gt;SMALL(기준일시_입력!$N$21:$N$39,AAU$5)),INDEX(기준일시_입력!$AJ$21:$AJ$39,AAU$5*2-1),IF(AND(AAP11&gt;=SMALL(기준일시_입력!$J$21:$J$39,AAU$5),AAP11&lt;SMALL(기준일시_입력!$N$21:$N$39,AAU$5)),SMALL(기준일시_입력!$N$21:$N$39,AAU$5)-AAP11,0)),0)</f>
        <v>0</v>
      </c>
      <c r="AAV11" s="128">
        <f>IFERROR(IF(AND(AAP11&lt;SMALL(기준일시_입력!$J$21:$J$39,AAV$5),AAQ11&gt;SMALL(기준일시_입력!$N$21:$N$39,AAV$5)),INDEX(기준일시_입력!$AJ$21:$AJ$39,AAV$5*2-1),IF(AND(AAP11&gt;=SMALL(기준일시_입력!$J$21:$J$39,AAV$5),AAP11&lt;SMALL(기준일시_입력!$N$21:$N$39,AAV$5)),SMALL(기준일시_입력!$N$21:$N$39,AAV$5)-AAP11,0)),0)</f>
        <v>0</v>
      </c>
      <c r="AAW11" s="128">
        <f>IFERROR(IF(AND(AAP11&lt;SMALL(기준일시_입력!$J$21:$J$39,AAW$5),AAQ11&gt;SMALL(기준일시_입력!$N$21:$N$39,AAW$5)),INDEX(기준일시_입력!$AJ$21:$AJ$39,AAW$5*2-1),IF(AND(AAP11&gt;=SMALL(기준일시_입력!$J$21:$J$39,AAW$5),AAP11&lt;SMALL(기준일시_입력!$N$21:$N$39,AAW$5)),SMALL(기준일시_입력!$N$21:$N$39,AAW$5)-AAP11,0)),0)</f>
        <v>0</v>
      </c>
      <c r="AAX11" s="128">
        <f>IFERROR(IF(AND(AAP11&lt;SMALL(기준일시_입력!$J$21:$J$39,AAX$5),AAQ11&gt;SMALL(기준일시_입력!$N$21:$N$39,AAX$5)),INDEX(기준일시_입력!$AJ$21:$AJ$39,AAX$5*2-1),IF(AND(AAP11&gt;=SMALL(기준일시_입력!$J$21:$J$39,AAX$5),AAP11&lt;SMALL(기준일시_입력!$N$21:$N$39,AAX$5)),SMALL(기준일시_입력!$N$21:$N$39,AAX$5)-AAP11,0)),0)</f>
        <v>0</v>
      </c>
      <c r="AAY11" s="128">
        <f>IFERROR(IF(AND(AAP11&lt;SMALL(기준일시_입력!$J$21:$J$39,AAY$5),AAQ11&gt;SMALL(기준일시_입력!$N$21:$N$39,AAY$5)),INDEX(기준일시_입력!$AJ$21:$AJ$39,AAY$5*2-1),IF(AND(AAP11&gt;=SMALL(기준일시_입력!$J$21:$J$39,AAY$5),AAP11&lt;SMALL(기준일시_입력!$N$21:$N$39,AAY$5)),SMALL(기준일시_입력!$N$21:$N$39,AAY$5)-AAP11,0)),0)</f>
        <v>0</v>
      </c>
      <c r="AAZ11" s="128">
        <f>IFERROR(IF(AND(AAP11&lt;SMALL(기준일시_입력!$J$21:$J$39,AAZ$5),AAQ11&gt;SMALL(기준일시_입력!$N$21:$N$39,AAZ$5)),INDEX(기준일시_입력!$AJ$21:$AJ$39,AAZ$5*2-1),IF(AND(AAP11&gt;=SMALL(기준일시_입력!$J$21:$J$39,AAZ$5),AAP11&lt;SMALL(기준일시_입력!$N$21:$N$39,AAZ$5)),SMALL(기준일시_입력!$N$21:$N$39,AAZ$5)-AAP11,0)),0)</f>
        <v>0</v>
      </c>
      <c r="ABA11" s="128">
        <f>IFERROR(IF(AND(AAP11&lt;SMALL(기준일시_입력!$J$21:$J$39,ABA$5),AAQ11&gt;SMALL(기준일시_입력!$N$21:$N$39,ABA$5)),INDEX(기준일시_입력!$AJ$21:$AJ$39,ABA$5*2-1),IF(AND(AAP11&gt;=SMALL(기준일시_입력!$J$21:$J$39,ABA$5),AAP11&lt;SMALL(기준일시_입력!$N$21:$N$39,ABA$5)),SMALL(기준일시_입력!$N$21:$N$39,ABA$5)-AAP11,0)),0)</f>
        <v>0</v>
      </c>
      <c r="ABB11" s="125"/>
      <c r="ABC11" s="180" t="str">
        <f t="shared" si="269"/>
        <v>6일</v>
      </c>
      <c r="ABD11" s="180"/>
      <c r="ABE11" s="124" t="str">
        <f t="shared" si="270"/>
        <v>토</v>
      </c>
      <c r="ABF11" s="133" t="str">
        <f t="shared" si="261"/>
        <v/>
      </c>
      <c r="ABG11" s="184"/>
      <c r="ABH11" s="184"/>
      <c r="ABI11" s="184"/>
      <c r="ABJ11" s="184"/>
      <c r="ABK11" s="184"/>
      <c r="ABL11" s="184"/>
      <c r="ABM11" s="176"/>
      <c r="ABN11" s="177"/>
      <c r="ABO11" s="129" t="str">
        <f>IF($B11="","",IF(AND(ABE$3&lt;&gt;"",$B11-기준일시_입력!$AO$7&lt;=0,ABG11="",ABJ11="",ABM11=""),"X",IF(ABM11="연차","☆",IF(ABM11="월차","★",IF(ABM11="병가","♨",IF(ABM11="출장","◎",IF(ABM11="교육","■",IF(AND(ABM11="",ABG11&lt;=기준일시_입력!$J$15,ABJ11&gt;=기준일시_입력!$N$15),"○",IF(AND(ABM11="",ABG11&lt;&gt;"",ABG11&gt;기준일시_입력!$J$15),"▼",IF(AND(ABM11="",ABJ11&lt;&gt;"",ABJ11&lt;기준일시_입력!$N$15),"△",""))))))))))</f>
        <v/>
      </c>
      <c r="ABP11" s="128">
        <f>IFERROR(IF(OR(ABG11="",ABJ11=""),0,IF(AND(ABR11&lt;기준일시_입력!$J$17,ABS11&gt;기준일시_입력!$N$17),기준일시_입력!$N$17-기준일시_입력!$J$17,IF(AND(ABR11&gt;=기준일시_입력!$J$17,ABS11&gt;기준일시_입력!$N$17),기준일시_입력!$N$17-ABR11,IF(ABS11&lt;기준일시_입력!$J$17,0,IF(AND(ABR11&lt;기준일시_입력!$J$17,ABS11&lt;=기준일시_입력!$N$17),ABS11-기준일시_입력!$J$17,IF(AND(ABR11&gt;=기준일시_입력!$J$17,ABS11&lt;=기준일시_입력!$N$17),ABS11-ABR11,0)))))),0)</f>
        <v>0</v>
      </c>
      <c r="ABQ11" s="128">
        <f t="shared" si="272"/>
        <v>0</v>
      </c>
      <c r="ABR11" s="128">
        <f>IF(OR(ABG11="",ABJ11=""),0,IF(ABG11&lt;기준일시_입력!$J$15,기준일시_입력!$J$15,ABG11))</f>
        <v>0</v>
      </c>
      <c r="ABS11" s="128">
        <f t="shared" si="273"/>
        <v>0</v>
      </c>
      <c r="ABT11" s="128">
        <f>IFERROR(IF(AND(ABR11&lt;SMALL(기준일시_입력!$J$21:$J$39,ABT$5),ABS11&gt;SMALL(기준일시_입력!$N$21:$N$39,ABT$5)),INDEX(기준일시_입력!$AJ$21:$AJ$39,ABT$5*2-1),IF(AND(ABR11&gt;=SMALL(기준일시_입력!$J$21:$J$39,ABT$5),ABR11&lt;SMALL(기준일시_입력!$N$21:$N$39,ABT$5)),SMALL(기준일시_입력!$N$21:$N$39,ABT$5)-ABR11,0)),0)</f>
        <v>0</v>
      </c>
      <c r="ABU11" s="128">
        <f>IFERROR(IF(AND(ABR11&lt;SMALL(기준일시_입력!$J$21:$J$39,ABU$5),ABS11&gt;SMALL(기준일시_입력!$N$21:$N$39,ABU$5)),INDEX(기준일시_입력!$AJ$21:$AJ$39,ABU$5*2-1),IF(AND(ABR11&gt;=SMALL(기준일시_입력!$J$21:$J$39,ABU$5),ABR11&lt;SMALL(기준일시_입력!$N$21:$N$39,ABU$5)),SMALL(기준일시_입력!$N$21:$N$39,ABU$5)-ABR11,0)),0)</f>
        <v>0</v>
      </c>
      <c r="ABV11" s="128">
        <f>IFERROR(IF(AND(ABR11&lt;SMALL(기준일시_입력!$J$21:$J$39,ABV$5),ABS11&gt;SMALL(기준일시_입력!$N$21:$N$39,ABV$5)),INDEX(기준일시_입력!$AJ$21:$AJ$39,ABV$5*2-1),IF(AND(ABR11&gt;=SMALL(기준일시_입력!$J$21:$J$39,ABV$5),ABR11&lt;SMALL(기준일시_입력!$N$21:$N$39,ABV$5)),SMALL(기준일시_입력!$N$21:$N$39,ABV$5)-ABR11,0)),0)</f>
        <v>0</v>
      </c>
      <c r="ABW11" s="128">
        <f>IFERROR(IF(AND(ABR11&lt;SMALL(기준일시_입력!$J$21:$J$39,ABW$5),ABS11&gt;SMALL(기준일시_입력!$N$21:$N$39,ABW$5)),INDEX(기준일시_입력!$AJ$21:$AJ$39,ABW$5*2-1),IF(AND(ABR11&gt;=SMALL(기준일시_입력!$J$21:$J$39,ABW$5),ABR11&lt;SMALL(기준일시_입력!$N$21:$N$39,ABW$5)),SMALL(기준일시_입력!$N$21:$N$39,ABW$5)-ABR11,0)),0)</f>
        <v>0</v>
      </c>
      <c r="ABX11" s="128">
        <f>IFERROR(IF(AND(ABR11&lt;SMALL(기준일시_입력!$J$21:$J$39,ABX$5),ABS11&gt;SMALL(기준일시_입력!$N$21:$N$39,ABX$5)),INDEX(기준일시_입력!$AJ$21:$AJ$39,ABX$5*2-1),IF(AND(ABR11&gt;=SMALL(기준일시_입력!$J$21:$J$39,ABX$5),ABR11&lt;SMALL(기준일시_입력!$N$21:$N$39,ABX$5)),SMALL(기준일시_입력!$N$21:$N$39,ABX$5)-ABR11,0)),0)</f>
        <v>0</v>
      </c>
      <c r="ABY11" s="128">
        <f>IFERROR(IF(AND(ABR11&lt;SMALL(기준일시_입력!$J$21:$J$39,ABY$5),ABS11&gt;SMALL(기준일시_입력!$N$21:$N$39,ABY$5)),INDEX(기준일시_입력!$AJ$21:$AJ$39,ABY$5*2-1),IF(AND(ABR11&gt;=SMALL(기준일시_입력!$J$21:$J$39,ABY$5),ABR11&lt;SMALL(기준일시_입력!$N$21:$N$39,ABY$5)),SMALL(기준일시_입력!$N$21:$N$39,ABY$5)-ABR11,0)),0)</f>
        <v>0</v>
      </c>
      <c r="ABZ11" s="128">
        <f>IFERROR(IF(AND(ABR11&lt;SMALL(기준일시_입력!$J$21:$J$39,ABZ$5),ABS11&gt;SMALL(기준일시_입력!$N$21:$N$39,ABZ$5)),INDEX(기준일시_입력!$AJ$21:$AJ$39,ABZ$5*2-1),IF(AND(ABR11&gt;=SMALL(기준일시_입력!$J$21:$J$39,ABZ$5),ABR11&lt;SMALL(기준일시_입력!$N$21:$N$39,ABZ$5)),SMALL(기준일시_입력!$N$21:$N$39,ABZ$5)-ABR11,0)),0)</f>
        <v>0</v>
      </c>
      <c r="ACA11" s="128">
        <f>IFERROR(IF(AND(ABR11&lt;SMALL(기준일시_입력!$J$21:$J$39,ACA$5),ABS11&gt;SMALL(기준일시_입력!$N$21:$N$39,ACA$5)),INDEX(기준일시_입력!$AJ$21:$AJ$39,ACA$5*2-1),IF(AND(ABR11&gt;=SMALL(기준일시_입력!$J$21:$J$39,ACA$5),ABR11&lt;SMALL(기준일시_입력!$N$21:$N$39,ACA$5)),SMALL(기준일시_입력!$N$21:$N$39,ACA$5)-ABR11,0)),0)</f>
        <v>0</v>
      </c>
      <c r="ACB11" s="128">
        <f>IFERROR(IF(AND(ABR11&lt;SMALL(기준일시_입력!$J$21:$J$39,ACB$5),ABS11&gt;SMALL(기준일시_입력!$N$21:$N$39,ACB$5)),INDEX(기준일시_입력!$AJ$21:$AJ$39,ACB$5*2-1),IF(AND(ABR11&gt;=SMALL(기준일시_입력!$J$21:$J$39,ACB$5),ABR11&lt;SMALL(기준일시_입력!$N$21:$N$39,ACB$5)),SMALL(기준일시_입력!$N$21:$N$39,ACB$5)-ABR11,0)),0)</f>
        <v>0</v>
      </c>
      <c r="ACC11" s="128">
        <f>IFERROR(IF(AND(ABR11&lt;SMALL(기준일시_입력!$J$21:$J$39,ACC$5),ABS11&gt;SMALL(기준일시_입력!$N$21:$N$39,ACC$5)),INDEX(기준일시_입력!$AJ$21:$AJ$39,ACC$5*2-1),IF(AND(ABR11&gt;=SMALL(기준일시_입력!$J$21:$J$39,ACC$5),ABR11&lt;SMALL(기준일시_입력!$N$21:$N$39,ACC$5)),SMALL(기준일시_입력!$N$21:$N$39,ACC$5)-ABR11,0)),0)</f>
        <v>0</v>
      </c>
      <c r="ACD11" s="125"/>
      <c r="ACE11" s="180" t="str">
        <f t="shared" si="274"/>
        <v>6일</v>
      </c>
      <c r="ACF11" s="180"/>
      <c r="ACG11" s="124" t="str">
        <f t="shared" si="275"/>
        <v>토</v>
      </c>
      <c r="ACH11" s="133" t="str">
        <f t="shared" si="276"/>
        <v/>
      </c>
      <c r="ACI11" s="184"/>
      <c r="ACJ11" s="184"/>
      <c r="ACK11" s="184"/>
      <c r="ACL11" s="184"/>
      <c r="ACM11" s="184"/>
      <c r="ACN11" s="184"/>
      <c r="ACO11" s="176"/>
      <c r="ACP11" s="177"/>
      <c r="ACQ11" s="129" t="str">
        <f>IF($B11="","",IF(AND(ACG$3&lt;&gt;"",$B11-기준일시_입력!$AO$7&lt;=0,ACI11="",ACL11="",ACO11=""),"X",IF(ACO11="연차","☆",IF(ACO11="월차","★",IF(ACO11="병가","♨",IF(ACO11="출장","◎",IF(ACO11="교육","■",IF(AND(ACO11="",ACI11&lt;=기준일시_입력!$J$15,ACL11&gt;=기준일시_입력!$N$15),"○",IF(AND(ACO11="",ACI11&lt;&gt;"",ACI11&gt;기준일시_입력!$J$15),"▼",IF(AND(ACO11="",ACL11&lt;&gt;"",ACL11&lt;기준일시_입력!$N$15),"△",""))))))))))</f>
        <v/>
      </c>
      <c r="ACR11" s="128">
        <f>IFERROR(IF(OR(ACI11="",ACL11=""),0,IF(AND(ACT11&lt;기준일시_입력!$J$17,ACU11&gt;기준일시_입력!$N$17),기준일시_입력!$N$17-기준일시_입력!$J$17,IF(AND(ACT11&gt;=기준일시_입력!$J$17,ACU11&gt;기준일시_입력!$N$17),기준일시_입력!$N$17-ACT11,IF(ACU11&lt;기준일시_입력!$J$17,0,IF(AND(ACT11&lt;기준일시_입력!$J$17,ACU11&lt;=기준일시_입력!$N$17),ACU11-기준일시_입력!$J$17,IF(AND(ACT11&gt;=기준일시_입력!$J$17,ACU11&lt;=기준일시_입력!$N$17),ACU11-ACT11,0)))))),0)</f>
        <v>0</v>
      </c>
      <c r="ACS11" s="128">
        <f t="shared" si="277"/>
        <v>0</v>
      </c>
      <c r="ACT11" s="128">
        <f>IF(OR(ACI11="",ACL11=""),0,IF(ACI11&lt;기준일시_입력!$J$15,기준일시_입력!$J$15,ACI11))</f>
        <v>0</v>
      </c>
      <c r="ACU11" s="128">
        <f t="shared" si="278"/>
        <v>0</v>
      </c>
      <c r="ACV11" s="128">
        <f>IFERROR(IF(AND(ACT11&lt;SMALL(기준일시_입력!$J$21:$J$39,ACV$5),ACU11&gt;SMALL(기준일시_입력!$N$21:$N$39,ACV$5)),INDEX(기준일시_입력!$AJ$21:$AJ$39,ACV$5*2-1),IF(AND(ACT11&gt;=SMALL(기준일시_입력!$J$21:$J$39,ACV$5),ACT11&lt;SMALL(기준일시_입력!$N$21:$N$39,ACV$5)),SMALL(기준일시_입력!$N$21:$N$39,ACV$5)-ACT11,0)),0)</f>
        <v>0</v>
      </c>
      <c r="ACW11" s="128">
        <f>IFERROR(IF(AND(ACT11&lt;SMALL(기준일시_입력!$J$21:$J$39,ACW$5),ACU11&gt;SMALL(기준일시_입력!$N$21:$N$39,ACW$5)),INDEX(기준일시_입력!$AJ$21:$AJ$39,ACW$5*2-1),IF(AND(ACT11&gt;=SMALL(기준일시_입력!$J$21:$J$39,ACW$5),ACT11&lt;SMALL(기준일시_입력!$N$21:$N$39,ACW$5)),SMALL(기준일시_입력!$N$21:$N$39,ACW$5)-ACT11,0)),0)</f>
        <v>0</v>
      </c>
      <c r="ACX11" s="128">
        <f>IFERROR(IF(AND(ACT11&lt;SMALL(기준일시_입력!$J$21:$J$39,ACX$5),ACU11&gt;SMALL(기준일시_입력!$N$21:$N$39,ACX$5)),INDEX(기준일시_입력!$AJ$21:$AJ$39,ACX$5*2-1),IF(AND(ACT11&gt;=SMALL(기준일시_입력!$J$21:$J$39,ACX$5),ACT11&lt;SMALL(기준일시_입력!$N$21:$N$39,ACX$5)),SMALL(기준일시_입력!$N$21:$N$39,ACX$5)-ACT11,0)),0)</f>
        <v>0</v>
      </c>
      <c r="ACY11" s="128">
        <f>IFERROR(IF(AND(ACT11&lt;SMALL(기준일시_입력!$J$21:$J$39,ACY$5),ACU11&gt;SMALL(기준일시_입력!$N$21:$N$39,ACY$5)),INDEX(기준일시_입력!$AJ$21:$AJ$39,ACY$5*2-1),IF(AND(ACT11&gt;=SMALL(기준일시_입력!$J$21:$J$39,ACY$5),ACT11&lt;SMALL(기준일시_입력!$N$21:$N$39,ACY$5)),SMALL(기준일시_입력!$N$21:$N$39,ACY$5)-ACT11,0)),0)</f>
        <v>0</v>
      </c>
      <c r="ACZ11" s="128">
        <f>IFERROR(IF(AND(ACT11&lt;SMALL(기준일시_입력!$J$21:$J$39,ACZ$5),ACU11&gt;SMALL(기준일시_입력!$N$21:$N$39,ACZ$5)),INDEX(기준일시_입력!$AJ$21:$AJ$39,ACZ$5*2-1),IF(AND(ACT11&gt;=SMALL(기준일시_입력!$J$21:$J$39,ACZ$5),ACT11&lt;SMALL(기준일시_입력!$N$21:$N$39,ACZ$5)),SMALL(기준일시_입력!$N$21:$N$39,ACZ$5)-ACT11,0)),0)</f>
        <v>0</v>
      </c>
      <c r="ADA11" s="128">
        <f>IFERROR(IF(AND(ACT11&lt;SMALL(기준일시_입력!$J$21:$J$39,ADA$5),ACU11&gt;SMALL(기준일시_입력!$N$21:$N$39,ADA$5)),INDEX(기준일시_입력!$AJ$21:$AJ$39,ADA$5*2-1),IF(AND(ACT11&gt;=SMALL(기준일시_입력!$J$21:$J$39,ADA$5),ACT11&lt;SMALL(기준일시_입력!$N$21:$N$39,ADA$5)),SMALL(기준일시_입력!$N$21:$N$39,ADA$5)-ACT11,0)),0)</f>
        <v>0</v>
      </c>
      <c r="ADB11" s="128">
        <f>IFERROR(IF(AND(ACT11&lt;SMALL(기준일시_입력!$J$21:$J$39,ADB$5),ACU11&gt;SMALL(기준일시_입력!$N$21:$N$39,ADB$5)),INDEX(기준일시_입력!$AJ$21:$AJ$39,ADB$5*2-1),IF(AND(ACT11&gt;=SMALL(기준일시_입력!$J$21:$J$39,ADB$5),ACT11&lt;SMALL(기준일시_입력!$N$21:$N$39,ADB$5)),SMALL(기준일시_입력!$N$21:$N$39,ADB$5)-ACT11,0)),0)</f>
        <v>0</v>
      </c>
      <c r="ADC11" s="128">
        <f>IFERROR(IF(AND(ACT11&lt;SMALL(기준일시_입력!$J$21:$J$39,ADC$5),ACU11&gt;SMALL(기준일시_입력!$N$21:$N$39,ADC$5)),INDEX(기준일시_입력!$AJ$21:$AJ$39,ADC$5*2-1),IF(AND(ACT11&gt;=SMALL(기준일시_입력!$J$21:$J$39,ADC$5),ACT11&lt;SMALL(기준일시_입력!$N$21:$N$39,ADC$5)),SMALL(기준일시_입력!$N$21:$N$39,ADC$5)-ACT11,0)),0)</f>
        <v>0</v>
      </c>
      <c r="ADD11" s="128">
        <f>IFERROR(IF(AND(ACT11&lt;SMALL(기준일시_입력!$J$21:$J$39,ADD$5),ACU11&gt;SMALL(기준일시_입력!$N$21:$N$39,ADD$5)),INDEX(기준일시_입력!$AJ$21:$AJ$39,ADD$5*2-1),IF(AND(ACT11&gt;=SMALL(기준일시_입력!$J$21:$J$39,ADD$5),ACT11&lt;SMALL(기준일시_입력!$N$21:$N$39,ADD$5)),SMALL(기준일시_입력!$N$21:$N$39,ADD$5)-ACT11,0)),0)</f>
        <v>0</v>
      </c>
      <c r="ADE11" s="128">
        <f>IFERROR(IF(AND(ACT11&lt;SMALL(기준일시_입력!$J$21:$J$39,ADE$5),ACU11&gt;SMALL(기준일시_입력!$N$21:$N$39,ADE$5)),INDEX(기준일시_입력!$AJ$21:$AJ$39,ADE$5*2-1),IF(AND(ACT11&gt;=SMALL(기준일시_입력!$J$21:$J$39,ADE$5),ACT11&lt;SMALL(기준일시_입력!$N$21:$N$39,ADE$5)),SMALL(기준일시_입력!$N$21:$N$39,ADE$5)-ACT11,0)),0)</f>
        <v>0</v>
      </c>
      <c r="ADF11" s="125"/>
      <c r="ADG11" s="180" t="str">
        <f t="shared" si="279"/>
        <v>6일</v>
      </c>
      <c r="ADH11" s="180"/>
      <c r="ADI11" s="124" t="str">
        <f t="shared" si="280"/>
        <v>토</v>
      </c>
      <c r="ADJ11" s="133" t="str">
        <f t="shared" si="276"/>
        <v/>
      </c>
      <c r="ADK11" s="184"/>
      <c r="ADL11" s="184"/>
      <c r="ADM11" s="184"/>
      <c r="ADN11" s="184"/>
      <c r="ADO11" s="184"/>
      <c r="ADP11" s="184"/>
      <c r="ADQ11" s="176"/>
      <c r="ADR11" s="177"/>
      <c r="ADS11" s="129" t="str">
        <f>IF($B11="","",IF(AND(ADI$3&lt;&gt;"",$B11-기준일시_입력!$AO$7&lt;=0,ADK11="",ADN11="",ADQ11=""),"X",IF(ADQ11="연차","☆",IF(ADQ11="월차","★",IF(ADQ11="병가","♨",IF(ADQ11="출장","◎",IF(ADQ11="교육","■",IF(AND(ADQ11="",ADK11&lt;=기준일시_입력!$J$15,ADN11&gt;=기준일시_입력!$N$15),"○",IF(AND(ADQ11="",ADK11&lt;&gt;"",ADK11&gt;기준일시_입력!$J$15),"▼",IF(AND(ADQ11="",ADN11&lt;&gt;"",ADN11&lt;기준일시_입력!$N$15),"△",""))))))))))</f>
        <v/>
      </c>
      <c r="ADT11" s="128">
        <f>IFERROR(IF(OR(ADK11="",ADN11=""),0,IF(AND(ADV11&lt;기준일시_입력!$J$17,ADW11&gt;기준일시_입력!$N$17),기준일시_입력!$N$17-기준일시_입력!$J$17,IF(AND(ADV11&gt;=기준일시_입력!$J$17,ADW11&gt;기준일시_입력!$N$17),기준일시_입력!$N$17-ADV11,IF(ADW11&lt;기준일시_입력!$J$17,0,IF(AND(ADV11&lt;기준일시_입력!$J$17,ADW11&lt;=기준일시_입력!$N$17),ADW11-기준일시_입력!$J$17,IF(AND(ADV11&gt;=기준일시_입력!$J$17,ADW11&lt;=기준일시_입력!$N$17),ADW11-ADV11,0)))))),0)</f>
        <v>0</v>
      </c>
      <c r="ADU11" s="128">
        <f t="shared" si="282"/>
        <v>0</v>
      </c>
      <c r="ADV11" s="128">
        <f>IF(OR(ADK11="",ADN11=""),0,IF(ADK11&lt;기준일시_입력!$J$15,기준일시_입력!$J$15,ADK11))</f>
        <v>0</v>
      </c>
      <c r="ADW11" s="128">
        <f t="shared" si="283"/>
        <v>0</v>
      </c>
      <c r="ADX11" s="128">
        <f>IFERROR(IF(AND(ADV11&lt;SMALL(기준일시_입력!$J$21:$J$39,ADX$5),ADW11&gt;SMALL(기준일시_입력!$N$21:$N$39,ADX$5)),INDEX(기준일시_입력!$AJ$21:$AJ$39,ADX$5*2-1),IF(AND(ADV11&gt;=SMALL(기준일시_입력!$J$21:$J$39,ADX$5),ADV11&lt;SMALL(기준일시_입력!$N$21:$N$39,ADX$5)),SMALL(기준일시_입력!$N$21:$N$39,ADX$5)-ADV11,0)),0)</f>
        <v>0</v>
      </c>
      <c r="ADY11" s="128">
        <f>IFERROR(IF(AND(ADV11&lt;SMALL(기준일시_입력!$J$21:$J$39,ADY$5),ADW11&gt;SMALL(기준일시_입력!$N$21:$N$39,ADY$5)),INDEX(기준일시_입력!$AJ$21:$AJ$39,ADY$5*2-1),IF(AND(ADV11&gt;=SMALL(기준일시_입력!$J$21:$J$39,ADY$5),ADV11&lt;SMALL(기준일시_입력!$N$21:$N$39,ADY$5)),SMALL(기준일시_입력!$N$21:$N$39,ADY$5)-ADV11,0)),0)</f>
        <v>0</v>
      </c>
      <c r="ADZ11" s="128">
        <f>IFERROR(IF(AND(ADV11&lt;SMALL(기준일시_입력!$J$21:$J$39,ADZ$5),ADW11&gt;SMALL(기준일시_입력!$N$21:$N$39,ADZ$5)),INDEX(기준일시_입력!$AJ$21:$AJ$39,ADZ$5*2-1),IF(AND(ADV11&gt;=SMALL(기준일시_입력!$J$21:$J$39,ADZ$5),ADV11&lt;SMALL(기준일시_입력!$N$21:$N$39,ADZ$5)),SMALL(기준일시_입력!$N$21:$N$39,ADZ$5)-ADV11,0)),0)</f>
        <v>0</v>
      </c>
      <c r="AEA11" s="128">
        <f>IFERROR(IF(AND(ADV11&lt;SMALL(기준일시_입력!$J$21:$J$39,AEA$5),ADW11&gt;SMALL(기준일시_입력!$N$21:$N$39,AEA$5)),INDEX(기준일시_입력!$AJ$21:$AJ$39,AEA$5*2-1),IF(AND(ADV11&gt;=SMALL(기준일시_입력!$J$21:$J$39,AEA$5),ADV11&lt;SMALL(기준일시_입력!$N$21:$N$39,AEA$5)),SMALL(기준일시_입력!$N$21:$N$39,AEA$5)-ADV11,0)),0)</f>
        <v>0</v>
      </c>
      <c r="AEB11" s="128">
        <f>IFERROR(IF(AND(ADV11&lt;SMALL(기준일시_입력!$J$21:$J$39,AEB$5),ADW11&gt;SMALL(기준일시_입력!$N$21:$N$39,AEB$5)),INDEX(기준일시_입력!$AJ$21:$AJ$39,AEB$5*2-1),IF(AND(ADV11&gt;=SMALL(기준일시_입력!$J$21:$J$39,AEB$5),ADV11&lt;SMALL(기준일시_입력!$N$21:$N$39,AEB$5)),SMALL(기준일시_입력!$N$21:$N$39,AEB$5)-ADV11,0)),0)</f>
        <v>0</v>
      </c>
      <c r="AEC11" s="128">
        <f>IFERROR(IF(AND(ADV11&lt;SMALL(기준일시_입력!$J$21:$J$39,AEC$5),ADW11&gt;SMALL(기준일시_입력!$N$21:$N$39,AEC$5)),INDEX(기준일시_입력!$AJ$21:$AJ$39,AEC$5*2-1),IF(AND(ADV11&gt;=SMALL(기준일시_입력!$J$21:$J$39,AEC$5),ADV11&lt;SMALL(기준일시_입력!$N$21:$N$39,AEC$5)),SMALL(기준일시_입력!$N$21:$N$39,AEC$5)-ADV11,0)),0)</f>
        <v>0</v>
      </c>
      <c r="AED11" s="128">
        <f>IFERROR(IF(AND(ADV11&lt;SMALL(기준일시_입력!$J$21:$J$39,AED$5),ADW11&gt;SMALL(기준일시_입력!$N$21:$N$39,AED$5)),INDEX(기준일시_입력!$AJ$21:$AJ$39,AED$5*2-1),IF(AND(ADV11&gt;=SMALL(기준일시_입력!$J$21:$J$39,AED$5),ADV11&lt;SMALL(기준일시_입력!$N$21:$N$39,AED$5)),SMALL(기준일시_입력!$N$21:$N$39,AED$5)-ADV11,0)),0)</f>
        <v>0</v>
      </c>
      <c r="AEE11" s="128">
        <f>IFERROR(IF(AND(ADV11&lt;SMALL(기준일시_입력!$J$21:$J$39,AEE$5),ADW11&gt;SMALL(기준일시_입력!$N$21:$N$39,AEE$5)),INDEX(기준일시_입력!$AJ$21:$AJ$39,AEE$5*2-1),IF(AND(ADV11&gt;=SMALL(기준일시_입력!$J$21:$J$39,AEE$5),ADV11&lt;SMALL(기준일시_입력!$N$21:$N$39,AEE$5)),SMALL(기준일시_입력!$N$21:$N$39,AEE$5)-ADV11,0)),0)</f>
        <v>0</v>
      </c>
      <c r="AEF11" s="128">
        <f>IFERROR(IF(AND(ADV11&lt;SMALL(기준일시_입력!$J$21:$J$39,AEF$5),ADW11&gt;SMALL(기준일시_입력!$N$21:$N$39,AEF$5)),INDEX(기준일시_입력!$AJ$21:$AJ$39,AEF$5*2-1),IF(AND(ADV11&gt;=SMALL(기준일시_입력!$J$21:$J$39,AEF$5),ADV11&lt;SMALL(기준일시_입력!$N$21:$N$39,AEF$5)),SMALL(기준일시_입력!$N$21:$N$39,AEF$5)-ADV11,0)),0)</f>
        <v>0</v>
      </c>
      <c r="AEG11" s="128">
        <f>IFERROR(IF(AND(ADV11&lt;SMALL(기준일시_입력!$J$21:$J$39,AEG$5),ADW11&gt;SMALL(기준일시_입력!$N$21:$N$39,AEG$5)),INDEX(기준일시_입력!$AJ$21:$AJ$39,AEG$5*2-1),IF(AND(ADV11&gt;=SMALL(기준일시_입력!$J$21:$J$39,AEG$5),ADV11&lt;SMALL(기준일시_입력!$N$21:$N$39,AEG$5)),SMALL(기준일시_입력!$N$21:$N$39,AEG$5)-ADV11,0)),0)</f>
        <v>0</v>
      </c>
      <c r="AEH11" s="125"/>
      <c r="AEI11" s="180" t="str">
        <f t="shared" si="284"/>
        <v>6일</v>
      </c>
      <c r="AEJ11" s="180"/>
      <c r="AEK11" s="124" t="str">
        <f t="shared" si="285"/>
        <v>토</v>
      </c>
      <c r="AEL11" s="133" t="str">
        <f t="shared" si="276"/>
        <v/>
      </c>
      <c r="AEM11" s="184"/>
      <c r="AEN11" s="184"/>
      <c r="AEO11" s="184"/>
      <c r="AEP11" s="184"/>
      <c r="AEQ11" s="184"/>
      <c r="AER11" s="184"/>
      <c r="AES11" s="176"/>
      <c r="AET11" s="177"/>
      <c r="AEU11" s="129" t="str">
        <f>IF($B11="","",IF(AND(AEK$3&lt;&gt;"",$B11-기준일시_입력!$AO$7&lt;=0,AEM11="",AEP11="",AES11=""),"X",IF(AES11="연차","☆",IF(AES11="월차","★",IF(AES11="병가","♨",IF(AES11="출장","◎",IF(AES11="교육","■",IF(AND(AES11="",AEM11&lt;=기준일시_입력!$J$15,AEP11&gt;=기준일시_입력!$N$15),"○",IF(AND(AES11="",AEM11&lt;&gt;"",AEM11&gt;기준일시_입력!$J$15),"▼",IF(AND(AES11="",AEP11&lt;&gt;"",AEP11&lt;기준일시_입력!$N$15),"△",""))))))))))</f>
        <v/>
      </c>
      <c r="AEV11" s="128">
        <f>IFERROR(IF(OR(AEM11="",AEP11=""),0,IF(AND(AEX11&lt;기준일시_입력!$J$17,AEY11&gt;기준일시_입력!$N$17),기준일시_입력!$N$17-기준일시_입력!$J$17,IF(AND(AEX11&gt;=기준일시_입력!$J$17,AEY11&gt;기준일시_입력!$N$17),기준일시_입력!$N$17-AEX11,IF(AEY11&lt;기준일시_입력!$J$17,0,IF(AND(AEX11&lt;기준일시_입력!$J$17,AEY11&lt;=기준일시_입력!$N$17),AEY11-기준일시_입력!$J$17,IF(AND(AEX11&gt;=기준일시_입력!$J$17,AEY11&lt;=기준일시_입력!$N$17),AEY11-AEX11,0)))))),0)</f>
        <v>0</v>
      </c>
      <c r="AEW11" s="128">
        <f t="shared" si="287"/>
        <v>0</v>
      </c>
      <c r="AEX11" s="128">
        <f>IF(OR(AEM11="",AEP11=""),0,IF(AEM11&lt;기준일시_입력!$J$15,기준일시_입력!$J$15,AEM11))</f>
        <v>0</v>
      </c>
      <c r="AEY11" s="128">
        <f t="shared" si="288"/>
        <v>0</v>
      </c>
      <c r="AEZ11" s="128">
        <f>IFERROR(IF(AND(AEX11&lt;SMALL(기준일시_입력!$J$21:$J$39,AEZ$5),AEY11&gt;SMALL(기준일시_입력!$N$21:$N$39,AEZ$5)),INDEX(기준일시_입력!$AJ$21:$AJ$39,AEZ$5*2-1),IF(AND(AEX11&gt;=SMALL(기준일시_입력!$J$21:$J$39,AEZ$5),AEX11&lt;SMALL(기준일시_입력!$N$21:$N$39,AEZ$5)),SMALL(기준일시_입력!$N$21:$N$39,AEZ$5)-AEX11,0)),0)</f>
        <v>0</v>
      </c>
      <c r="AFA11" s="128">
        <f>IFERROR(IF(AND(AEX11&lt;SMALL(기준일시_입력!$J$21:$J$39,AFA$5),AEY11&gt;SMALL(기준일시_입력!$N$21:$N$39,AFA$5)),INDEX(기준일시_입력!$AJ$21:$AJ$39,AFA$5*2-1),IF(AND(AEX11&gt;=SMALL(기준일시_입력!$J$21:$J$39,AFA$5),AEX11&lt;SMALL(기준일시_입력!$N$21:$N$39,AFA$5)),SMALL(기준일시_입력!$N$21:$N$39,AFA$5)-AEX11,0)),0)</f>
        <v>0</v>
      </c>
      <c r="AFB11" s="128">
        <f>IFERROR(IF(AND(AEX11&lt;SMALL(기준일시_입력!$J$21:$J$39,AFB$5),AEY11&gt;SMALL(기준일시_입력!$N$21:$N$39,AFB$5)),INDEX(기준일시_입력!$AJ$21:$AJ$39,AFB$5*2-1),IF(AND(AEX11&gt;=SMALL(기준일시_입력!$J$21:$J$39,AFB$5),AEX11&lt;SMALL(기준일시_입력!$N$21:$N$39,AFB$5)),SMALL(기준일시_입력!$N$21:$N$39,AFB$5)-AEX11,0)),0)</f>
        <v>0</v>
      </c>
      <c r="AFC11" s="128">
        <f>IFERROR(IF(AND(AEX11&lt;SMALL(기준일시_입력!$J$21:$J$39,AFC$5),AEY11&gt;SMALL(기준일시_입력!$N$21:$N$39,AFC$5)),INDEX(기준일시_입력!$AJ$21:$AJ$39,AFC$5*2-1),IF(AND(AEX11&gt;=SMALL(기준일시_입력!$J$21:$J$39,AFC$5),AEX11&lt;SMALL(기준일시_입력!$N$21:$N$39,AFC$5)),SMALL(기준일시_입력!$N$21:$N$39,AFC$5)-AEX11,0)),0)</f>
        <v>0</v>
      </c>
      <c r="AFD11" s="128">
        <f>IFERROR(IF(AND(AEX11&lt;SMALL(기준일시_입력!$J$21:$J$39,AFD$5),AEY11&gt;SMALL(기준일시_입력!$N$21:$N$39,AFD$5)),INDEX(기준일시_입력!$AJ$21:$AJ$39,AFD$5*2-1),IF(AND(AEX11&gt;=SMALL(기준일시_입력!$J$21:$J$39,AFD$5),AEX11&lt;SMALL(기준일시_입력!$N$21:$N$39,AFD$5)),SMALL(기준일시_입력!$N$21:$N$39,AFD$5)-AEX11,0)),0)</f>
        <v>0</v>
      </c>
      <c r="AFE11" s="128">
        <f>IFERROR(IF(AND(AEX11&lt;SMALL(기준일시_입력!$J$21:$J$39,AFE$5),AEY11&gt;SMALL(기준일시_입력!$N$21:$N$39,AFE$5)),INDEX(기준일시_입력!$AJ$21:$AJ$39,AFE$5*2-1),IF(AND(AEX11&gt;=SMALL(기준일시_입력!$J$21:$J$39,AFE$5),AEX11&lt;SMALL(기준일시_입력!$N$21:$N$39,AFE$5)),SMALL(기준일시_입력!$N$21:$N$39,AFE$5)-AEX11,0)),0)</f>
        <v>0</v>
      </c>
      <c r="AFF11" s="128">
        <f>IFERROR(IF(AND(AEX11&lt;SMALL(기준일시_입력!$J$21:$J$39,AFF$5),AEY11&gt;SMALL(기준일시_입력!$N$21:$N$39,AFF$5)),INDEX(기준일시_입력!$AJ$21:$AJ$39,AFF$5*2-1),IF(AND(AEX11&gt;=SMALL(기준일시_입력!$J$21:$J$39,AFF$5),AEX11&lt;SMALL(기준일시_입력!$N$21:$N$39,AFF$5)),SMALL(기준일시_입력!$N$21:$N$39,AFF$5)-AEX11,0)),0)</f>
        <v>0</v>
      </c>
      <c r="AFG11" s="128">
        <f>IFERROR(IF(AND(AEX11&lt;SMALL(기준일시_입력!$J$21:$J$39,AFG$5),AEY11&gt;SMALL(기준일시_입력!$N$21:$N$39,AFG$5)),INDEX(기준일시_입력!$AJ$21:$AJ$39,AFG$5*2-1),IF(AND(AEX11&gt;=SMALL(기준일시_입력!$J$21:$J$39,AFG$5),AEX11&lt;SMALL(기준일시_입력!$N$21:$N$39,AFG$5)),SMALL(기준일시_입력!$N$21:$N$39,AFG$5)-AEX11,0)),0)</f>
        <v>0</v>
      </c>
      <c r="AFH11" s="128">
        <f>IFERROR(IF(AND(AEX11&lt;SMALL(기준일시_입력!$J$21:$J$39,AFH$5),AEY11&gt;SMALL(기준일시_입력!$N$21:$N$39,AFH$5)),INDEX(기준일시_입력!$AJ$21:$AJ$39,AFH$5*2-1),IF(AND(AEX11&gt;=SMALL(기준일시_입력!$J$21:$J$39,AFH$5),AEX11&lt;SMALL(기준일시_입력!$N$21:$N$39,AFH$5)),SMALL(기준일시_입력!$N$21:$N$39,AFH$5)-AEX11,0)),0)</f>
        <v>0</v>
      </c>
      <c r="AFI11" s="128">
        <f>IFERROR(IF(AND(AEX11&lt;SMALL(기준일시_입력!$J$21:$J$39,AFI$5),AEY11&gt;SMALL(기준일시_입력!$N$21:$N$39,AFI$5)),INDEX(기준일시_입력!$AJ$21:$AJ$39,AFI$5*2-1),IF(AND(AEX11&gt;=SMALL(기준일시_입력!$J$21:$J$39,AFI$5),AEX11&lt;SMALL(기준일시_입력!$N$21:$N$39,AFI$5)),SMALL(기준일시_입력!$N$21:$N$39,AFI$5)-AEX11,0)),0)</f>
        <v>0</v>
      </c>
      <c r="AFJ11" s="125"/>
      <c r="AFK11" s="180" t="str">
        <f t="shared" si="289"/>
        <v>6일</v>
      </c>
      <c r="AFL11" s="180"/>
      <c r="AFM11" s="124" t="str">
        <f t="shared" si="290"/>
        <v>토</v>
      </c>
      <c r="AFN11" s="133" t="str">
        <f t="shared" si="291"/>
        <v/>
      </c>
      <c r="AFO11" s="184"/>
      <c r="AFP11" s="184"/>
      <c r="AFQ11" s="184"/>
      <c r="AFR11" s="184"/>
      <c r="AFS11" s="184"/>
      <c r="AFT11" s="184"/>
      <c r="AFU11" s="176"/>
      <c r="AFV11" s="177"/>
      <c r="AFW11" s="129" t="str">
        <f>IF($B11="","",IF(AND(AFM$3&lt;&gt;"",$B11-기준일시_입력!$AO$7&lt;=0,AFO11="",AFR11="",AFU11=""),"X",IF(AFU11="연차","☆",IF(AFU11="월차","★",IF(AFU11="병가","♨",IF(AFU11="출장","◎",IF(AFU11="교육","■",IF(AND(AFU11="",AFO11&lt;=기준일시_입력!$J$15,AFR11&gt;=기준일시_입력!$N$15),"○",IF(AND(AFU11="",AFO11&lt;&gt;"",AFO11&gt;기준일시_입력!$J$15),"▼",IF(AND(AFU11="",AFR11&lt;&gt;"",AFR11&lt;기준일시_입력!$N$15),"△",""))))))))))</f>
        <v/>
      </c>
      <c r="AFX11" s="128">
        <f>IFERROR(IF(OR(AFO11="",AFR11=""),0,IF(AND(AFZ11&lt;기준일시_입력!$J$17,AGA11&gt;기준일시_입력!$N$17),기준일시_입력!$N$17-기준일시_입력!$J$17,IF(AND(AFZ11&gt;=기준일시_입력!$J$17,AGA11&gt;기준일시_입력!$N$17),기준일시_입력!$N$17-AFZ11,IF(AGA11&lt;기준일시_입력!$J$17,0,IF(AND(AFZ11&lt;기준일시_입력!$J$17,AGA11&lt;=기준일시_입력!$N$17),AGA11-기준일시_입력!$J$17,IF(AND(AFZ11&gt;=기준일시_입력!$J$17,AGA11&lt;=기준일시_입력!$N$17),AGA11-AFZ11,0)))))),0)</f>
        <v>0</v>
      </c>
      <c r="AFY11" s="128">
        <f t="shared" si="292"/>
        <v>0</v>
      </c>
      <c r="AFZ11" s="128">
        <f>IF(OR(AFO11="",AFR11=""),0,IF(AFO11&lt;기준일시_입력!$J$15,기준일시_입력!$J$15,AFO11))</f>
        <v>0</v>
      </c>
      <c r="AGA11" s="128">
        <f t="shared" si="293"/>
        <v>0</v>
      </c>
      <c r="AGB11" s="128">
        <f>IFERROR(IF(AND(AFZ11&lt;SMALL(기준일시_입력!$J$21:$J$39,AGB$5),AGA11&gt;SMALL(기준일시_입력!$N$21:$N$39,AGB$5)),INDEX(기준일시_입력!$AJ$21:$AJ$39,AGB$5*2-1),IF(AND(AFZ11&gt;=SMALL(기준일시_입력!$J$21:$J$39,AGB$5),AFZ11&lt;SMALL(기준일시_입력!$N$21:$N$39,AGB$5)),SMALL(기준일시_입력!$N$21:$N$39,AGB$5)-AFZ11,0)),0)</f>
        <v>0</v>
      </c>
      <c r="AGC11" s="128">
        <f>IFERROR(IF(AND(AFZ11&lt;SMALL(기준일시_입력!$J$21:$J$39,AGC$5),AGA11&gt;SMALL(기준일시_입력!$N$21:$N$39,AGC$5)),INDEX(기준일시_입력!$AJ$21:$AJ$39,AGC$5*2-1),IF(AND(AFZ11&gt;=SMALL(기준일시_입력!$J$21:$J$39,AGC$5),AFZ11&lt;SMALL(기준일시_입력!$N$21:$N$39,AGC$5)),SMALL(기준일시_입력!$N$21:$N$39,AGC$5)-AFZ11,0)),0)</f>
        <v>0</v>
      </c>
      <c r="AGD11" s="128">
        <f>IFERROR(IF(AND(AFZ11&lt;SMALL(기준일시_입력!$J$21:$J$39,AGD$5),AGA11&gt;SMALL(기준일시_입력!$N$21:$N$39,AGD$5)),INDEX(기준일시_입력!$AJ$21:$AJ$39,AGD$5*2-1),IF(AND(AFZ11&gt;=SMALL(기준일시_입력!$J$21:$J$39,AGD$5),AFZ11&lt;SMALL(기준일시_입력!$N$21:$N$39,AGD$5)),SMALL(기준일시_입력!$N$21:$N$39,AGD$5)-AFZ11,0)),0)</f>
        <v>0</v>
      </c>
      <c r="AGE11" s="128">
        <f>IFERROR(IF(AND(AFZ11&lt;SMALL(기준일시_입력!$J$21:$J$39,AGE$5),AGA11&gt;SMALL(기준일시_입력!$N$21:$N$39,AGE$5)),INDEX(기준일시_입력!$AJ$21:$AJ$39,AGE$5*2-1),IF(AND(AFZ11&gt;=SMALL(기준일시_입력!$J$21:$J$39,AGE$5),AFZ11&lt;SMALL(기준일시_입력!$N$21:$N$39,AGE$5)),SMALL(기준일시_입력!$N$21:$N$39,AGE$5)-AFZ11,0)),0)</f>
        <v>0</v>
      </c>
      <c r="AGF11" s="128">
        <f>IFERROR(IF(AND(AFZ11&lt;SMALL(기준일시_입력!$J$21:$J$39,AGF$5),AGA11&gt;SMALL(기준일시_입력!$N$21:$N$39,AGF$5)),INDEX(기준일시_입력!$AJ$21:$AJ$39,AGF$5*2-1),IF(AND(AFZ11&gt;=SMALL(기준일시_입력!$J$21:$J$39,AGF$5),AFZ11&lt;SMALL(기준일시_입력!$N$21:$N$39,AGF$5)),SMALL(기준일시_입력!$N$21:$N$39,AGF$5)-AFZ11,0)),0)</f>
        <v>0</v>
      </c>
      <c r="AGG11" s="128">
        <f>IFERROR(IF(AND(AFZ11&lt;SMALL(기준일시_입력!$J$21:$J$39,AGG$5),AGA11&gt;SMALL(기준일시_입력!$N$21:$N$39,AGG$5)),INDEX(기준일시_입력!$AJ$21:$AJ$39,AGG$5*2-1),IF(AND(AFZ11&gt;=SMALL(기준일시_입력!$J$21:$J$39,AGG$5),AFZ11&lt;SMALL(기준일시_입력!$N$21:$N$39,AGG$5)),SMALL(기준일시_입력!$N$21:$N$39,AGG$5)-AFZ11,0)),0)</f>
        <v>0</v>
      </c>
      <c r="AGH11" s="128">
        <f>IFERROR(IF(AND(AFZ11&lt;SMALL(기준일시_입력!$J$21:$J$39,AGH$5),AGA11&gt;SMALL(기준일시_입력!$N$21:$N$39,AGH$5)),INDEX(기준일시_입력!$AJ$21:$AJ$39,AGH$5*2-1),IF(AND(AFZ11&gt;=SMALL(기준일시_입력!$J$21:$J$39,AGH$5),AFZ11&lt;SMALL(기준일시_입력!$N$21:$N$39,AGH$5)),SMALL(기준일시_입력!$N$21:$N$39,AGH$5)-AFZ11,0)),0)</f>
        <v>0</v>
      </c>
      <c r="AGI11" s="128">
        <f>IFERROR(IF(AND(AFZ11&lt;SMALL(기준일시_입력!$J$21:$J$39,AGI$5),AGA11&gt;SMALL(기준일시_입력!$N$21:$N$39,AGI$5)),INDEX(기준일시_입력!$AJ$21:$AJ$39,AGI$5*2-1),IF(AND(AFZ11&gt;=SMALL(기준일시_입력!$J$21:$J$39,AGI$5),AFZ11&lt;SMALL(기준일시_입력!$N$21:$N$39,AGI$5)),SMALL(기준일시_입력!$N$21:$N$39,AGI$5)-AFZ11,0)),0)</f>
        <v>0</v>
      </c>
      <c r="AGJ11" s="128">
        <f>IFERROR(IF(AND(AFZ11&lt;SMALL(기준일시_입력!$J$21:$J$39,AGJ$5),AGA11&gt;SMALL(기준일시_입력!$N$21:$N$39,AGJ$5)),INDEX(기준일시_입력!$AJ$21:$AJ$39,AGJ$5*2-1),IF(AND(AFZ11&gt;=SMALL(기준일시_입력!$J$21:$J$39,AGJ$5),AFZ11&lt;SMALL(기준일시_입력!$N$21:$N$39,AGJ$5)),SMALL(기준일시_입력!$N$21:$N$39,AGJ$5)-AFZ11,0)),0)</f>
        <v>0</v>
      </c>
      <c r="AGK11" s="128">
        <f>IFERROR(IF(AND(AFZ11&lt;SMALL(기준일시_입력!$J$21:$J$39,AGK$5),AGA11&gt;SMALL(기준일시_입력!$N$21:$N$39,AGK$5)),INDEX(기준일시_입력!$AJ$21:$AJ$39,AGK$5*2-1),IF(AND(AFZ11&gt;=SMALL(기준일시_입력!$J$21:$J$39,AGK$5),AFZ11&lt;SMALL(기준일시_입력!$N$21:$N$39,AGK$5)),SMALL(기준일시_입력!$N$21:$N$39,AGK$5)-AFZ11,0)),0)</f>
        <v>0</v>
      </c>
      <c r="AGL11" s="125"/>
      <c r="AGM11" s="180" t="str">
        <f t="shared" si="294"/>
        <v>6일</v>
      </c>
      <c r="AGN11" s="180"/>
      <c r="AGO11" s="124" t="str">
        <f t="shared" si="295"/>
        <v>토</v>
      </c>
      <c r="AGP11" s="133" t="str">
        <f t="shared" si="291"/>
        <v/>
      </c>
      <c r="AGQ11" s="184"/>
      <c r="AGR11" s="184"/>
      <c r="AGS11" s="184"/>
      <c r="AGT11" s="184"/>
      <c r="AGU11" s="184"/>
      <c r="AGV11" s="184"/>
      <c r="AGW11" s="176"/>
      <c r="AGX11" s="177"/>
      <c r="AGY11" s="129" t="str">
        <f>IF($B11="","",IF(AND(AGO$3&lt;&gt;"",$B11-기준일시_입력!$AO$7&lt;=0,AGQ11="",AGT11="",AGW11=""),"X",IF(AGW11="연차","☆",IF(AGW11="월차","★",IF(AGW11="병가","♨",IF(AGW11="출장","◎",IF(AGW11="교육","■",IF(AND(AGW11="",AGQ11&lt;=기준일시_입력!$J$15,AGT11&gt;=기준일시_입력!$N$15),"○",IF(AND(AGW11="",AGQ11&lt;&gt;"",AGQ11&gt;기준일시_입력!$J$15),"▼",IF(AND(AGW11="",AGT11&lt;&gt;"",AGT11&lt;기준일시_입력!$N$15),"△",""))))))))))</f>
        <v/>
      </c>
      <c r="AGZ11" s="128">
        <f>IFERROR(IF(OR(AGQ11="",AGT11=""),0,IF(AND(AHB11&lt;기준일시_입력!$J$17,AHC11&gt;기준일시_입력!$N$17),기준일시_입력!$N$17-기준일시_입력!$J$17,IF(AND(AHB11&gt;=기준일시_입력!$J$17,AHC11&gt;기준일시_입력!$N$17),기준일시_입력!$N$17-AHB11,IF(AHC11&lt;기준일시_입력!$J$17,0,IF(AND(AHB11&lt;기준일시_입력!$J$17,AHC11&lt;=기준일시_입력!$N$17),AHC11-기준일시_입력!$J$17,IF(AND(AHB11&gt;=기준일시_입력!$J$17,AHC11&lt;=기준일시_입력!$N$17),AHC11-AHB11,0)))))),0)</f>
        <v>0</v>
      </c>
      <c r="AHA11" s="128">
        <f t="shared" si="297"/>
        <v>0</v>
      </c>
      <c r="AHB11" s="128">
        <f>IF(OR(AGQ11="",AGT11=""),0,IF(AGQ11&lt;기준일시_입력!$J$15,기준일시_입력!$J$15,AGQ11))</f>
        <v>0</v>
      </c>
      <c r="AHC11" s="128">
        <f t="shared" si="298"/>
        <v>0</v>
      </c>
      <c r="AHD11" s="128">
        <f>IFERROR(IF(AND(AHB11&lt;SMALL(기준일시_입력!$J$21:$J$39,AHD$5),AHC11&gt;SMALL(기준일시_입력!$N$21:$N$39,AHD$5)),INDEX(기준일시_입력!$AJ$21:$AJ$39,AHD$5*2-1),IF(AND(AHB11&gt;=SMALL(기준일시_입력!$J$21:$J$39,AHD$5),AHB11&lt;SMALL(기준일시_입력!$N$21:$N$39,AHD$5)),SMALL(기준일시_입력!$N$21:$N$39,AHD$5)-AHB11,0)),0)</f>
        <v>0</v>
      </c>
      <c r="AHE11" s="128">
        <f>IFERROR(IF(AND(AHB11&lt;SMALL(기준일시_입력!$J$21:$J$39,AHE$5),AHC11&gt;SMALL(기준일시_입력!$N$21:$N$39,AHE$5)),INDEX(기준일시_입력!$AJ$21:$AJ$39,AHE$5*2-1),IF(AND(AHB11&gt;=SMALL(기준일시_입력!$J$21:$J$39,AHE$5),AHB11&lt;SMALL(기준일시_입력!$N$21:$N$39,AHE$5)),SMALL(기준일시_입력!$N$21:$N$39,AHE$5)-AHB11,0)),0)</f>
        <v>0</v>
      </c>
      <c r="AHF11" s="128">
        <f>IFERROR(IF(AND(AHB11&lt;SMALL(기준일시_입력!$J$21:$J$39,AHF$5),AHC11&gt;SMALL(기준일시_입력!$N$21:$N$39,AHF$5)),INDEX(기준일시_입력!$AJ$21:$AJ$39,AHF$5*2-1),IF(AND(AHB11&gt;=SMALL(기준일시_입력!$J$21:$J$39,AHF$5),AHB11&lt;SMALL(기준일시_입력!$N$21:$N$39,AHF$5)),SMALL(기준일시_입력!$N$21:$N$39,AHF$5)-AHB11,0)),0)</f>
        <v>0</v>
      </c>
      <c r="AHG11" s="128">
        <f>IFERROR(IF(AND(AHB11&lt;SMALL(기준일시_입력!$J$21:$J$39,AHG$5),AHC11&gt;SMALL(기준일시_입력!$N$21:$N$39,AHG$5)),INDEX(기준일시_입력!$AJ$21:$AJ$39,AHG$5*2-1),IF(AND(AHB11&gt;=SMALL(기준일시_입력!$J$21:$J$39,AHG$5),AHB11&lt;SMALL(기준일시_입력!$N$21:$N$39,AHG$5)),SMALL(기준일시_입력!$N$21:$N$39,AHG$5)-AHB11,0)),0)</f>
        <v>0</v>
      </c>
      <c r="AHH11" s="128">
        <f>IFERROR(IF(AND(AHB11&lt;SMALL(기준일시_입력!$J$21:$J$39,AHH$5),AHC11&gt;SMALL(기준일시_입력!$N$21:$N$39,AHH$5)),INDEX(기준일시_입력!$AJ$21:$AJ$39,AHH$5*2-1),IF(AND(AHB11&gt;=SMALL(기준일시_입력!$J$21:$J$39,AHH$5),AHB11&lt;SMALL(기준일시_입력!$N$21:$N$39,AHH$5)),SMALL(기준일시_입력!$N$21:$N$39,AHH$5)-AHB11,0)),0)</f>
        <v>0</v>
      </c>
      <c r="AHI11" s="128">
        <f>IFERROR(IF(AND(AHB11&lt;SMALL(기준일시_입력!$J$21:$J$39,AHI$5),AHC11&gt;SMALL(기준일시_입력!$N$21:$N$39,AHI$5)),INDEX(기준일시_입력!$AJ$21:$AJ$39,AHI$5*2-1),IF(AND(AHB11&gt;=SMALL(기준일시_입력!$J$21:$J$39,AHI$5),AHB11&lt;SMALL(기준일시_입력!$N$21:$N$39,AHI$5)),SMALL(기준일시_입력!$N$21:$N$39,AHI$5)-AHB11,0)),0)</f>
        <v>0</v>
      </c>
      <c r="AHJ11" s="128">
        <f>IFERROR(IF(AND(AHB11&lt;SMALL(기준일시_입력!$J$21:$J$39,AHJ$5),AHC11&gt;SMALL(기준일시_입력!$N$21:$N$39,AHJ$5)),INDEX(기준일시_입력!$AJ$21:$AJ$39,AHJ$5*2-1),IF(AND(AHB11&gt;=SMALL(기준일시_입력!$J$21:$J$39,AHJ$5),AHB11&lt;SMALL(기준일시_입력!$N$21:$N$39,AHJ$5)),SMALL(기준일시_입력!$N$21:$N$39,AHJ$5)-AHB11,0)),0)</f>
        <v>0</v>
      </c>
      <c r="AHK11" s="128">
        <f>IFERROR(IF(AND(AHB11&lt;SMALL(기준일시_입력!$J$21:$J$39,AHK$5),AHC11&gt;SMALL(기준일시_입력!$N$21:$N$39,AHK$5)),INDEX(기준일시_입력!$AJ$21:$AJ$39,AHK$5*2-1),IF(AND(AHB11&gt;=SMALL(기준일시_입력!$J$21:$J$39,AHK$5),AHB11&lt;SMALL(기준일시_입력!$N$21:$N$39,AHK$5)),SMALL(기준일시_입력!$N$21:$N$39,AHK$5)-AHB11,0)),0)</f>
        <v>0</v>
      </c>
      <c r="AHL11" s="128">
        <f>IFERROR(IF(AND(AHB11&lt;SMALL(기준일시_입력!$J$21:$J$39,AHL$5),AHC11&gt;SMALL(기준일시_입력!$N$21:$N$39,AHL$5)),INDEX(기준일시_입력!$AJ$21:$AJ$39,AHL$5*2-1),IF(AND(AHB11&gt;=SMALL(기준일시_입력!$J$21:$J$39,AHL$5),AHB11&lt;SMALL(기준일시_입력!$N$21:$N$39,AHL$5)),SMALL(기준일시_입력!$N$21:$N$39,AHL$5)-AHB11,0)),0)</f>
        <v>0</v>
      </c>
      <c r="AHM11" s="128">
        <f>IFERROR(IF(AND(AHB11&lt;SMALL(기준일시_입력!$J$21:$J$39,AHM$5),AHC11&gt;SMALL(기준일시_입력!$N$21:$N$39,AHM$5)),INDEX(기준일시_입력!$AJ$21:$AJ$39,AHM$5*2-1),IF(AND(AHB11&gt;=SMALL(기준일시_입력!$J$21:$J$39,AHM$5),AHB11&lt;SMALL(기준일시_입력!$N$21:$N$39,AHM$5)),SMALL(기준일시_입력!$N$21:$N$39,AHM$5)-AHB11,0)),0)</f>
        <v>0</v>
      </c>
      <c r="AHN11" s="125"/>
      <c r="AHO11" s="180" t="str">
        <f t="shared" si="299"/>
        <v>6일</v>
      </c>
      <c r="AHP11" s="180"/>
      <c r="AHQ11" s="124" t="str">
        <f t="shared" si="300"/>
        <v>토</v>
      </c>
      <c r="AHR11" s="133" t="str">
        <f t="shared" si="291"/>
        <v/>
      </c>
      <c r="AHS11" s="184"/>
      <c r="AHT11" s="184"/>
      <c r="AHU11" s="184"/>
      <c r="AHV11" s="184"/>
      <c r="AHW11" s="184"/>
      <c r="AHX11" s="184"/>
      <c r="AHY11" s="176"/>
      <c r="AHZ11" s="177"/>
      <c r="AIA11" s="129" t="str">
        <f>IF($B11="","",IF(AND(AHQ$3&lt;&gt;"",$B11-기준일시_입력!$AO$7&lt;=0,AHS11="",AHV11="",AHY11=""),"X",IF(AHY11="연차","☆",IF(AHY11="월차","★",IF(AHY11="병가","♨",IF(AHY11="출장","◎",IF(AHY11="교육","■",IF(AND(AHY11="",AHS11&lt;=기준일시_입력!$J$15,AHV11&gt;=기준일시_입력!$N$15),"○",IF(AND(AHY11="",AHS11&lt;&gt;"",AHS11&gt;기준일시_입력!$J$15),"▼",IF(AND(AHY11="",AHV11&lt;&gt;"",AHV11&lt;기준일시_입력!$N$15),"△",""))))))))))</f>
        <v/>
      </c>
      <c r="AIB11" s="128">
        <f>IFERROR(IF(OR(AHS11="",AHV11=""),0,IF(AND(AID11&lt;기준일시_입력!$J$17,AIE11&gt;기준일시_입력!$N$17),기준일시_입력!$N$17-기준일시_입력!$J$17,IF(AND(AID11&gt;=기준일시_입력!$J$17,AIE11&gt;기준일시_입력!$N$17),기준일시_입력!$N$17-AID11,IF(AIE11&lt;기준일시_입력!$J$17,0,IF(AND(AID11&lt;기준일시_입력!$J$17,AIE11&lt;=기준일시_입력!$N$17),AIE11-기준일시_입력!$J$17,IF(AND(AID11&gt;=기준일시_입력!$J$17,AIE11&lt;=기준일시_입력!$N$17),AIE11-AID11,0)))))),0)</f>
        <v>0</v>
      </c>
      <c r="AIC11" s="128">
        <f t="shared" si="302"/>
        <v>0</v>
      </c>
      <c r="AID11" s="128">
        <f>IF(OR(AHS11="",AHV11=""),0,IF(AHS11&lt;기준일시_입력!$J$15,기준일시_입력!$J$15,AHS11))</f>
        <v>0</v>
      </c>
      <c r="AIE11" s="128">
        <f t="shared" si="303"/>
        <v>0</v>
      </c>
      <c r="AIF11" s="128">
        <f>IFERROR(IF(AND(AID11&lt;SMALL(기준일시_입력!$J$21:$J$39,AIF$5),AIE11&gt;SMALL(기준일시_입력!$N$21:$N$39,AIF$5)),INDEX(기준일시_입력!$AJ$21:$AJ$39,AIF$5*2-1),IF(AND(AID11&gt;=SMALL(기준일시_입력!$J$21:$J$39,AIF$5),AID11&lt;SMALL(기준일시_입력!$N$21:$N$39,AIF$5)),SMALL(기준일시_입력!$N$21:$N$39,AIF$5)-AID11,0)),0)</f>
        <v>0</v>
      </c>
      <c r="AIG11" s="128">
        <f>IFERROR(IF(AND(AID11&lt;SMALL(기준일시_입력!$J$21:$J$39,AIG$5),AIE11&gt;SMALL(기준일시_입력!$N$21:$N$39,AIG$5)),INDEX(기준일시_입력!$AJ$21:$AJ$39,AIG$5*2-1),IF(AND(AID11&gt;=SMALL(기준일시_입력!$J$21:$J$39,AIG$5),AID11&lt;SMALL(기준일시_입력!$N$21:$N$39,AIG$5)),SMALL(기준일시_입력!$N$21:$N$39,AIG$5)-AID11,0)),0)</f>
        <v>0</v>
      </c>
      <c r="AIH11" s="128">
        <f>IFERROR(IF(AND(AID11&lt;SMALL(기준일시_입력!$J$21:$J$39,AIH$5),AIE11&gt;SMALL(기준일시_입력!$N$21:$N$39,AIH$5)),INDEX(기준일시_입력!$AJ$21:$AJ$39,AIH$5*2-1),IF(AND(AID11&gt;=SMALL(기준일시_입력!$J$21:$J$39,AIH$5),AID11&lt;SMALL(기준일시_입력!$N$21:$N$39,AIH$5)),SMALL(기준일시_입력!$N$21:$N$39,AIH$5)-AID11,0)),0)</f>
        <v>0</v>
      </c>
      <c r="AII11" s="128">
        <f>IFERROR(IF(AND(AID11&lt;SMALL(기준일시_입력!$J$21:$J$39,AII$5),AIE11&gt;SMALL(기준일시_입력!$N$21:$N$39,AII$5)),INDEX(기준일시_입력!$AJ$21:$AJ$39,AII$5*2-1),IF(AND(AID11&gt;=SMALL(기준일시_입력!$J$21:$J$39,AII$5),AID11&lt;SMALL(기준일시_입력!$N$21:$N$39,AII$5)),SMALL(기준일시_입력!$N$21:$N$39,AII$5)-AID11,0)),0)</f>
        <v>0</v>
      </c>
      <c r="AIJ11" s="128">
        <f>IFERROR(IF(AND(AID11&lt;SMALL(기준일시_입력!$J$21:$J$39,AIJ$5),AIE11&gt;SMALL(기준일시_입력!$N$21:$N$39,AIJ$5)),INDEX(기준일시_입력!$AJ$21:$AJ$39,AIJ$5*2-1),IF(AND(AID11&gt;=SMALL(기준일시_입력!$J$21:$J$39,AIJ$5),AID11&lt;SMALL(기준일시_입력!$N$21:$N$39,AIJ$5)),SMALL(기준일시_입력!$N$21:$N$39,AIJ$5)-AID11,0)),0)</f>
        <v>0</v>
      </c>
      <c r="AIK11" s="128">
        <f>IFERROR(IF(AND(AID11&lt;SMALL(기준일시_입력!$J$21:$J$39,AIK$5),AIE11&gt;SMALL(기준일시_입력!$N$21:$N$39,AIK$5)),INDEX(기준일시_입력!$AJ$21:$AJ$39,AIK$5*2-1),IF(AND(AID11&gt;=SMALL(기준일시_입력!$J$21:$J$39,AIK$5),AID11&lt;SMALL(기준일시_입력!$N$21:$N$39,AIK$5)),SMALL(기준일시_입력!$N$21:$N$39,AIK$5)-AID11,0)),0)</f>
        <v>0</v>
      </c>
      <c r="AIL11" s="128">
        <f>IFERROR(IF(AND(AID11&lt;SMALL(기준일시_입력!$J$21:$J$39,AIL$5),AIE11&gt;SMALL(기준일시_입력!$N$21:$N$39,AIL$5)),INDEX(기준일시_입력!$AJ$21:$AJ$39,AIL$5*2-1),IF(AND(AID11&gt;=SMALL(기준일시_입력!$J$21:$J$39,AIL$5),AID11&lt;SMALL(기준일시_입력!$N$21:$N$39,AIL$5)),SMALL(기준일시_입력!$N$21:$N$39,AIL$5)-AID11,0)),0)</f>
        <v>0</v>
      </c>
      <c r="AIM11" s="128">
        <f>IFERROR(IF(AND(AID11&lt;SMALL(기준일시_입력!$J$21:$J$39,AIM$5),AIE11&gt;SMALL(기준일시_입력!$N$21:$N$39,AIM$5)),INDEX(기준일시_입력!$AJ$21:$AJ$39,AIM$5*2-1),IF(AND(AID11&gt;=SMALL(기준일시_입력!$J$21:$J$39,AIM$5),AID11&lt;SMALL(기준일시_입력!$N$21:$N$39,AIM$5)),SMALL(기준일시_입력!$N$21:$N$39,AIM$5)-AID11,0)),0)</f>
        <v>0</v>
      </c>
      <c r="AIN11" s="128">
        <f>IFERROR(IF(AND(AID11&lt;SMALL(기준일시_입력!$J$21:$J$39,AIN$5),AIE11&gt;SMALL(기준일시_입력!$N$21:$N$39,AIN$5)),INDEX(기준일시_입력!$AJ$21:$AJ$39,AIN$5*2-1),IF(AND(AID11&gt;=SMALL(기준일시_입력!$J$21:$J$39,AIN$5),AID11&lt;SMALL(기준일시_입력!$N$21:$N$39,AIN$5)),SMALL(기준일시_입력!$N$21:$N$39,AIN$5)-AID11,0)),0)</f>
        <v>0</v>
      </c>
      <c r="AIO11" s="128">
        <f>IFERROR(IF(AND(AID11&lt;SMALL(기준일시_입력!$J$21:$J$39,AIO$5),AIE11&gt;SMALL(기준일시_입력!$N$21:$N$39,AIO$5)),INDEX(기준일시_입력!$AJ$21:$AJ$39,AIO$5*2-1),IF(AND(AID11&gt;=SMALL(기준일시_입력!$J$21:$J$39,AIO$5),AID11&lt;SMALL(기준일시_입력!$N$21:$N$39,AIO$5)),SMALL(기준일시_입력!$N$21:$N$39,AIO$5)-AID11,0)),0)</f>
        <v>0</v>
      </c>
      <c r="AIP11" s="125"/>
      <c r="AIQ11" s="180" t="str">
        <f t="shared" si="304"/>
        <v>6일</v>
      </c>
      <c r="AIR11" s="180"/>
      <c r="AIS11" s="124" t="str">
        <f t="shared" si="305"/>
        <v>토</v>
      </c>
      <c r="AIT11" s="133" t="str">
        <f t="shared" si="306"/>
        <v/>
      </c>
      <c r="AIU11" s="184"/>
      <c r="AIV11" s="184"/>
      <c r="AIW11" s="184"/>
      <c r="AIX11" s="184"/>
      <c r="AIY11" s="184"/>
      <c r="AIZ11" s="184"/>
      <c r="AJA11" s="176"/>
      <c r="AJB11" s="177"/>
      <c r="AJC11" s="129" t="str">
        <f>IF($B11="","",IF(AND(AIS$3&lt;&gt;"",$B11-기준일시_입력!$AO$7&lt;=0,AIU11="",AIX11="",AJA11=""),"X",IF(AJA11="연차","☆",IF(AJA11="월차","★",IF(AJA11="병가","♨",IF(AJA11="출장","◎",IF(AJA11="교육","■",IF(AND(AJA11="",AIU11&lt;=기준일시_입력!$J$15,AIX11&gt;=기준일시_입력!$N$15),"○",IF(AND(AJA11="",AIU11&lt;&gt;"",AIU11&gt;기준일시_입력!$J$15),"▼",IF(AND(AJA11="",AIX11&lt;&gt;"",AIX11&lt;기준일시_입력!$N$15),"△",""))))))))))</f>
        <v/>
      </c>
      <c r="AJD11" s="128">
        <f>IFERROR(IF(OR(AIU11="",AIX11=""),0,IF(AND(AJF11&lt;기준일시_입력!$J$17,AJG11&gt;기준일시_입력!$N$17),기준일시_입력!$N$17-기준일시_입력!$J$17,IF(AND(AJF11&gt;=기준일시_입력!$J$17,AJG11&gt;기준일시_입력!$N$17),기준일시_입력!$N$17-AJF11,IF(AJG11&lt;기준일시_입력!$J$17,0,IF(AND(AJF11&lt;기준일시_입력!$J$17,AJG11&lt;=기준일시_입력!$N$17),AJG11-기준일시_입력!$J$17,IF(AND(AJF11&gt;=기준일시_입력!$J$17,AJG11&lt;=기준일시_입력!$N$17),AJG11-AJF11,0)))))),0)</f>
        <v>0</v>
      </c>
      <c r="AJE11" s="128">
        <f t="shared" si="307"/>
        <v>0</v>
      </c>
      <c r="AJF11" s="128">
        <f>IF(OR(AIU11="",AIX11=""),0,IF(AIU11&lt;기준일시_입력!$J$15,기준일시_입력!$J$15,AIU11))</f>
        <v>0</v>
      </c>
      <c r="AJG11" s="128">
        <f t="shared" si="308"/>
        <v>0</v>
      </c>
      <c r="AJH11" s="128">
        <f>IFERROR(IF(AND(AJF11&lt;SMALL(기준일시_입력!$J$21:$J$39,AJH$5),AJG11&gt;SMALL(기준일시_입력!$N$21:$N$39,AJH$5)),INDEX(기준일시_입력!$AJ$21:$AJ$39,AJH$5*2-1),IF(AND(AJF11&gt;=SMALL(기준일시_입력!$J$21:$J$39,AJH$5),AJF11&lt;SMALL(기준일시_입력!$N$21:$N$39,AJH$5)),SMALL(기준일시_입력!$N$21:$N$39,AJH$5)-AJF11,0)),0)</f>
        <v>0</v>
      </c>
      <c r="AJI11" s="128">
        <f>IFERROR(IF(AND(AJF11&lt;SMALL(기준일시_입력!$J$21:$J$39,AJI$5),AJG11&gt;SMALL(기준일시_입력!$N$21:$N$39,AJI$5)),INDEX(기준일시_입력!$AJ$21:$AJ$39,AJI$5*2-1),IF(AND(AJF11&gt;=SMALL(기준일시_입력!$J$21:$J$39,AJI$5),AJF11&lt;SMALL(기준일시_입력!$N$21:$N$39,AJI$5)),SMALL(기준일시_입력!$N$21:$N$39,AJI$5)-AJF11,0)),0)</f>
        <v>0</v>
      </c>
      <c r="AJJ11" s="128">
        <f>IFERROR(IF(AND(AJF11&lt;SMALL(기준일시_입력!$J$21:$J$39,AJJ$5),AJG11&gt;SMALL(기준일시_입력!$N$21:$N$39,AJJ$5)),INDEX(기준일시_입력!$AJ$21:$AJ$39,AJJ$5*2-1),IF(AND(AJF11&gt;=SMALL(기준일시_입력!$J$21:$J$39,AJJ$5),AJF11&lt;SMALL(기준일시_입력!$N$21:$N$39,AJJ$5)),SMALL(기준일시_입력!$N$21:$N$39,AJJ$5)-AJF11,0)),0)</f>
        <v>0</v>
      </c>
      <c r="AJK11" s="128">
        <f>IFERROR(IF(AND(AJF11&lt;SMALL(기준일시_입력!$J$21:$J$39,AJK$5),AJG11&gt;SMALL(기준일시_입력!$N$21:$N$39,AJK$5)),INDEX(기준일시_입력!$AJ$21:$AJ$39,AJK$5*2-1),IF(AND(AJF11&gt;=SMALL(기준일시_입력!$J$21:$J$39,AJK$5),AJF11&lt;SMALL(기준일시_입력!$N$21:$N$39,AJK$5)),SMALL(기준일시_입력!$N$21:$N$39,AJK$5)-AJF11,0)),0)</f>
        <v>0</v>
      </c>
      <c r="AJL11" s="128">
        <f>IFERROR(IF(AND(AJF11&lt;SMALL(기준일시_입력!$J$21:$J$39,AJL$5),AJG11&gt;SMALL(기준일시_입력!$N$21:$N$39,AJL$5)),INDEX(기준일시_입력!$AJ$21:$AJ$39,AJL$5*2-1),IF(AND(AJF11&gt;=SMALL(기준일시_입력!$J$21:$J$39,AJL$5),AJF11&lt;SMALL(기준일시_입력!$N$21:$N$39,AJL$5)),SMALL(기준일시_입력!$N$21:$N$39,AJL$5)-AJF11,0)),0)</f>
        <v>0</v>
      </c>
      <c r="AJM11" s="128">
        <f>IFERROR(IF(AND(AJF11&lt;SMALL(기준일시_입력!$J$21:$J$39,AJM$5),AJG11&gt;SMALL(기준일시_입력!$N$21:$N$39,AJM$5)),INDEX(기준일시_입력!$AJ$21:$AJ$39,AJM$5*2-1),IF(AND(AJF11&gt;=SMALL(기준일시_입력!$J$21:$J$39,AJM$5),AJF11&lt;SMALL(기준일시_입력!$N$21:$N$39,AJM$5)),SMALL(기준일시_입력!$N$21:$N$39,AJM$5)-AJF11,0)),0)</f>
        <v>0</v>
      </c>
      <c r="AJN11" s="128">
        <f>IFERROR(IF(AND(AJF11&lt;SMALL(기준일시_입력!$J$21:$J$39,AJN$5),AJG11&gt;SMALL(기준일시_입력!$N$21:$N$39,AJN$5)),INDEX(기준일시_입력!$AJ$21:$AJ$39,AJN$5*2-1),IF(AND(AJF11&gt;=SMALL(기준일시_입력!$J$21:$J$39,AJN$5),AJF11&lt;SMALL(기준일시_입력!$N$21:$N$39,AJN$5)),SMALL(기준일시_입력!$N$21:$N$39,AJN$5)-AJF11,0)),0)</f>
        <v>0</v>
      </c>
      <c r="AJO11" s="128">
        <f>IFERROR(IF(AND(AJF11&lt;SMALL(기준일시_입력!$J$21:$J$39,AJO$5),AJG11&gt;SMALL(기준일시_입력!$N$21:$N$39,AJO$5)),INDEX(기준일시_입력!$AJ$21:$AJ$39,AJO$5*2-1),IF(AND(AJF11&gt;=SMALL(기준일시_입력!$J$21:$J$39,AJO$5),AJF11&lt;SMALL(기준일시_입력!$N$21:$N$39,AJO$5)),SMALL(기준일시_입력!$N$21:$N$39,AJO$5)-AJF11,0)),0)</f>
        <v>0</v>
      </c>
      <c r="AJP11" s="128">
        <f>IFERROR(IF(AND(AJF11&lt;SMALL(기준일시_입력!$J$21:$J$39,AJP$5),AJG11&gt;SMALL(기준일시_입력!$N$21:$N$39,AJP$5)),INDEX(기준일시_입력!$AJ$21:$AJ$39,AJP$5*2-1),IF(AND(AJF11&gt;=SMALL(기준일시_입력!$J$21:$J$39,AJP$5),AJF11&lt;SMALL(기준일시_입력!$N$21:$N$39,AJP$5)),SMALL(기준일시_입력!$N$21:$N$39,AJP$5)-AJF11,0)),0)</f>
        <v>0</v>
      </c>
      <c r="AJQ11" s="128">
        <f>IFERROR(IF(AND(AJF11&lt;SMALL(기준일시_입력!$J$21:$J$39,AJQ$5),AJG11&gt;SMALL(기준일시_입력!$N$21:$N$39,AJQ$5)),INDEX(기준일시_입력!$AJ$21:$AJ$39,AJQ$5*2-1),IF(AND(AJF11&gt;=SMALL(기준일시_입력!$J$21:$J$39,AJQ$5),AJF11&lt;SMALL(기준일시_입력!$N$21:$N$39,AJQ$5)),SMALL(기준일시_입력!$N$21:$N$39,AJQ$5)-AJF11,0)),0)</f>
        <v>0</v>
      </c>
      <c r="AJR11" s="125"/>
      <c r="AJS11" s="180" t="str">
        <f t="shared" si="309"/>
        <v>6일</v>
      </c>
      <c r="AJT11" s="180"/>
      <c r="AJU11" s="124" t="str">
        <f t="shared" si="310"/>
        <v>토</v>
      </c>
      <c r="AJV11" s="133" t="str">
        <f t="shared" si="306"/>
        <v/>
      </c>
      <c r="AJW11" s="184"/>
      <c r="AJX11" s="184"/>
      <c r="AJY11" s="184"/>
      <c r="AJZ11" s="184"/>
      <c r="AKA11" s="184"/>
      <c r="AKB11" s="184"/>
      <c r="AKC11" s="176"/>
      <c r="AKD11" s="177"/>
      <c r="AKE11" s="129" t="str">
        <f>IF($B11="","",IF(AND(AJU$3&lt;&gt;"",$B11-기준일시_입력!$AO$7&lt;=0,AJW11="",AJZ11="",AKC11=""),"X",IF(AKC11="연차","☆",IF(AKC11="월차","★",IF(AKC11="병가","♨",IF(AKC11="출장","◎",IF(AKC11="교육","■",IF(AND(AKC11="",AJW11&lt;=기준일시_입력!$J$15,AJZ11&gt;=기준일시_입력!$N$15),"○",IF(AND(AKC11="",AJW11&lt;&gt;"",AJW11&gt;기준일시_입력!$J$15),"▼",IF(AND(AKC11="",AJZ11&lt;&gt;"",AJZ11&lt;기준일시_입력!$N$15),"△",""))))))))))</f>
        <v/>
      </c>
      <c r="AKF11" s="128">
        <f>IFERROR(IF(OR(AJW11="",AJZ11=""),0,IF(AND(AKH11&lt;기준일시_입력!$J$17,AKI11&gt;기준일시_입력!$N$17),기준일시_입력!$N$17-기준일시_입력!$J$17,IF(AND(AKH11&gt;=기준일시_입력!$J$17,AKI11&gt;기준일시_입력!$N$17),기준일시_입력!$N$17-AKH11,IF(AKI11&lt;기준일시_입력!$J$17,0,IF(AND(AKH11&lt;기준일시_입력!$J$17,AKI11&lt;=기준일시_입력!$N$17),AKI11-기준일시_입력!$J$17,IF(AND(AKH11&gt;=기준일시_입력!$J$17,AKI11&lt;=기준일시_입력!$N$17),AKI11-AKH11,0)))))),0)</f>
        <v>0</v>
      </c>
      <c r="AKG11" s="128">
        <f t="shared" si="312"/>
        <v>0</v>
      </c>
      <c r="AKH11" s="128">
        <f>IF(OR(AJW11="",AJZ11=""),0,IF(AJW11&lt;기준일시_입력!$J$15,기준일시_입력!$J$15,AJW11))</f>
        <v>0</v>
      </c>
      <c r="AKI11" s="128">
        <f t="shared" si="313"/>
        <v>0</v>
      </c>
      <c r="AKJ11" s="128">
        <f>IFERROR(IF(AND(AKH11&lt;SMALL(기준일시_입력!$J$21:$J$39,AKJ$5),AKI11&gt;SMALL(기준일시_입력!$N$21:$N$39,AKJ$5)),INDEX(기준일시_입력!$AJ$21:$AJ$39,AKJ$5*2-1),IF(AND(AKH11&gt;=SMALL(기준일시_입력!$J$21:$J$39,AKJ$5),AKH11&lt;SMALL(기준일시_입력!$N$21:$N$39,AKJ$5)),SMALL(기준일시_입력!$N$21:$N$39,AKJ$5)-AKH11,0)),0)</f>
        <v>0</v>
      </c>
      <c r="AKK11" s="128">
        <f>IFERROR(IF(AND(AKH11&lt;SMALL(기준일시_입력!$J$21:$J$39,AKK$5),AKI11&gt;SMALL(기준일시_입력!$N$21:$N$39,AKK$5)),INDEX(기준일시_입력!$AJ$21:$AJ$39,AKK$5*2-1),IF(AND(AKH11&gt;=SMALL(기준일시_입력!$J$21:$J$39,AKK$5),AKH11&lt;SMALL(기준일시_입력!$N$21:$N$39,AKK$5)),SMALL(기준일시_입력!$N$21:$N$39,AKK$5)-AKH11,0)),0)</f>
        <v>0</v>
      </c>
      <c r="AKL11" s="128">
        <f>IFERROR(IF(AND(AKH11&lt;SMALL(기준일시_입력!$J$21:$J$39,AKL$5),AKI11&gt;SMALL(기준일시_입력!$N$21:$N$39,AKL$5)),INDEX(기준일시_입력!$AJ$21:$AJ$39,AKL$5*2-1),IF(AND(AKH11&gt;=SMALL(기준일시_입력!$J$21:$J$39,AKL$5),AKH11&lt;SMALL(기준일시_입력!$N$21:$N$39,AKL$5)),SMALL(기준일시_입력!$N$21:$N$39,AKL$5)-AKH11,0)),0)</f>
        <v>0</v>
      </c>
      <c r="AKM11" s="128">
        <f>IFERROR(IF(AND(AKH11&lt;SMALL(기준일시_입력!$J$21:$J$39,AKM$5),AKI11&gt;SMALL(기준일시_입력!$N$21:$N$39,AKM$5)),INDEX(기준일시_입력!$AJ$21:$AJ$39,AKM$5*2-1),IF(AND(AKH11&gt;=SMALL(기준일시_입력!$J$21:$J$39,AKM$5),AKH11&lt;SMALL(기준일시_입력!$N$21:$N$39,AKM$5)),SMALL(기준일시_입력!$N$21:$N$39,AKM$5)-AKH11,0)),0)</f>
        <v>0</v>
      </c>
      <c r="AKN11" s="128">
        <f>IFERROR(IF(AND(AKH11&lt;SMALL(기준일시_입력!$J$21:$J$39,AKN$5),AKI11&gt;SMALL(기준일시_입력!$N$21:$N$39,AKN$5)),INDEX(기준일시_입력!$AJ$21:$AJ$39,AKN$5*2-1),IF(AND(AKH11&gt;=SMALL(기준일시_입력!$J$21:$J$39,AKN$5),AKH11&lt;SMALL(기준일시_입력!$N$21:$N$39,AKN$5)),SMALL(기준일시_입력!$N$21:$N$39,AKN$5)-AKH11,0)),0)</f>
        <v>0</v>
      </c>
      <c r="AKO11" s="128">
        <f>IFERROR(IF(AND(AKH11&lt;SMALL(기준일시_입력!$J$21:$J$39,AKO$5),AKI11&gt;SMALL(기준일시_입력!$N$21:$N$39,AKO$5)),INDEX(기준일시_입력!$AJ$21:$AJ$39,AKO$5*2-1),IF(AND(AKH11&gt;=SMALL(기준일시_입력!$J$21:$J$39,AKO$5),AKH11&lt;SMALL(기준일시_입력!$N$21:$N$39,AKO$5)),SMALL(기준일시_입력!$N$21:$N$39,AKO$5)-AKH11,0)),0)</f>
        <v>0</v>
      </c>
      <c r="AKP11" s="128">
        <f>IFERROR(IF(AND(AKH11&lt;SMALL(기준일시_입력!$J$21:$J$39,AKP$5),AKI11&gt;SMALL(기준일시_입력!$N$21:$N$39,AKP$5)),INDEX(기준일시_입력!$AJ$21:$AJ$39,AKP$5*2-1),IF(AND(AKH11&gt;=SMALL(기준일시_입력!$J$21:$J$39,AKP$5),AKH11&lt;SMALL(기준일시_입력!$N$21:$N$39,AKP$5)),SMALL(기준일시_입력!$N$21:$N$39,AKP$5)-AKH11,0)),0)</f>
        <v>0</v>
      </c>
      <c r="AKQ11" s="128">
        <f>IFERROR(IF(AND(AKH11&lt;SMALL(기준일시_입력!$J$21:$J$39,AKQ$5),AKI11&gt;SMALL(기준일시_입력!$N$21:$N$39,AKQ$5)),INDEX(기준일시_입력!$AJ$21:$AJ$39,AKQ$5*2-1),IF(AND(AKH11&gt;=SMALL(기준일시_입력!$J$21:$J$39,AKQ$5),AKH11&lt;SMALL(기준일시_입력!$N$21:$N$39,AKQ$5)),SMALL(기준일시_입력!$N$21:$N$39,AKQ$5)-AKH11,0)),0)</f>
        <v>0</v>
      </c>
      <c r="AKR11" s="128">
        <f>IFERROR(IF(AND(AKH11&lt;SMALL(기준일시_입력!$J$21:$J$39,AKR$5),AKI11&gt;SMALL(기준일시_입력!$N$21:$N$39,AKR$5)),INDEX(기준일시_입력!$AJ$21:$AJ$39,AKR$5*2-1),IF(AND(AKH11&gt;=SMALL(기준일시_입력!$J$21:$J$39,AKR$5),AKH11&lt;SMALL(기준일시_입력!$N$21:$N$39,AKR$5)),SMALL(기준일시_입력!$N$21:$N$39,AKR$5)-AKH11,0)),0)</f>
        <v>0</v>
      </c>
      <c r="AKS11" s="128">
        <f>IFERROR(IF(AND(AKH11&lt;SMALL(기준일시_입력!$J$21:$J$39,AKS$5),AKI11&gt;SMALL(기준일시_입력!$N$21:$N$39,AKS$5)),INDEX(기준일시_입력!$AJ$21:$AJ$39,AKS$5*2-1),IF(AND(AKH11&gt;=SMALL(기준일시_입력!$J$21:$J$39,AKS$5),AKH11&lt;SMALL(기준일시_입력!$N$21:$N$39,AKS$5)),SMALL(기준일시_입력!$N$21:$N$39,AKS$5)-AKH11,0)),0)</f>
        <v>0</v>
      </c>
      <c r="AKT11" s="125"/>
      <c r="AKU11" s="180" t="str">
        <f t="shared" si="314"/>
        <v>6일</v>
      </c>
      <c r="AKV11" s="180"/>
      <c r="AKW11" s="124" t="str">
        <f t="shared" si="315"/>
        <v>토</v>
      </c>
      <c r="AKX11" s="133" t="str">
        <f t="shared" si="306"/>
        <v/>
      </c>
      <c r="AKY11" s="184"/>
      <c r="AKZ11" s="184"/>
      <c r="ALA11" s="184"/>
      <c r="ALB11" s="184"/>
      <c r="ALC11" s="184"/>
      <c r="ALD11" s="184"/>
      <c r="ALE11" s="176"/>
      <c r="ALF11" s="177"/>
      <c r="ALG11" s="129" t="str">
        <f>IF($B11="","",IF(AND(AKW$3&lt;&gt;"",$B11-기준일시_입력!$AO$7&lt;=0,AKY11="",ALB11="",ALE11=""),"X",IF(ALE11="연차","☆",IF(ALE11="월차","★",IF(ALE11="병가","♨",IF(ALE11="출장","◎",IF(ALE11="교육","■",IF(AND(ALE11="",AKY11&lt;=기준일시_입력!$J$15,ALB11&gt;=기준일시_입력!$N$15),"○",IF(AND(ALE11="",AKY11&lt;&gt;"",AKY11&gt;기준일시_입력!$J$15),"▼",IF(AND(ALE11="",ALB11&lt;&gt;"",ALB11&lt;기준일시_입력!$N$15),"△",""))))))))))</f>
        <v/>
      </c>
      <c r="ALH11" s="128">
        <f>IFERROR(IF(OR(AKY11="",ALB11=""),0,IF(AND(ALJ11&lt;기준일시_입력!$J$17,ALK11&gt;기준일시_입력!$N$17),기준일시_입력!$N$17-기준일시_입력!$J$17,IF(AND(ALJ11&gt;=기준일시_입력!$J$17,ALK11&gt;기준일시_입력!$N$17),기준일시_입력!$N$17-ALJ11,IF(ALK11&lt;기준일시_입력!$J$17,0,IF(AND(ALJ11&lt;기준일시_입력!$J$17,ALK11&lt;=기준일시_입력!$N$17),ALK11-기준일시_입력!$J$17,IF(AND(ALJ11&gt;=기준일시_입력!$J$17,ALK11&lt;=기준일시_입력!$N$17),ALK11-ALJ11,0)))))),0)</f>
        <v>0</v>
      </c>
      <c r="ALI11" s="128">
        <f t="shared" si="317"/>
        <v>0</v>
      </c>
      <c r="ALJ11" s="128">
        <f>IF(OR(AKY11="",ALB11=""),0,IF(AKY11&lt;기준일시_입력!$J$15,기준일시_입력!$J$15,AKY11))</f>
        <v>0</v>
      </c>
      <c r="ALK11" s="128">
        <f t="shared" si="318"/>
        <v>0</v>
      </c>
      <c r="ALL11" s="128">
        <f>IFERROR(IF(AND(ALJ11&lt;SMALL(기준일시_입력!$J$21:$J$39,ALL$5),ALK11&gt;SMALL(기준일시_입력!$N$21:$N$39,ALL$5)),INDEX(기준일시_입력!$AJ$21:$AJ$39,ALL$5*2-1),IF(AND(ALJ11&gt;=SMALL(기준일시_입력!$J$21:$J$39,ALL$5),ALJ11&lt;SMALL(기준일시_입력!$N$21:$N$39,ALL$5)),SMALL(기준일시_입력!$N$21:$N$39,ALL$5)-ALJ11,0)),0)</f>
        <v>0</v>
      </c>
      <c r="ALM11" s="128">
        <f>IFERROR(IF(AND(ALJ11&lt;SMALL(기준일시_입력!$J$21:$J$39,ALM$5),ALK11&gt;SMALL(기준일시_입력!$N$21:$N$39,ALM$5)),INDEX(기준일시_입력!$AJ$21:$AJ$39,ALM$5*2-1),IF(AND(ALJ11&gt;=SMALL(기준일시_입력!$J$21:$J$39,ALM$5),ALJ11&lt;SMALL(기준일시_입력!$N$21:$N$39,ALM$5)),SMALL(기준일시_입력!$N$21:$N$39,ALM$5)-ALJ11,0)),0)</f>
        <v>0</v>
      </c>
      <c r="ALN11" s="128">
        <f>IFERROR(IF(AND(ALJ11&lt;SMALL(기준일시_입력!$J$21:$J$39,ALN$5),ALK11&gt;SMALL(기준일시_입력!$N$21:$N$39,ALN$5)),INDEX(기준일시_입력!$AJ$21:$AJ$39,ALN$5*2-1),IF(AND(ALJ11&gt;=SMALL(기준일시_입력!$J$21:$J$39,ALN$5),ALJ11&lt;SMALL(기준일시_입력!$N$21:$N$39,ALN$5)),SMALL(기준일시_입력!$N$21:$N$39,ALN$5)-ALJ11,0)),0)</f>
        <v>0</v>
      </c>
      <c r="ALO11" s="128">
        <f>IFERROR(IF(AND(ALJ11&lt;SMALL(기준일시_입력!$J$21:$J$39,ALO$5),ALK11&gt;SMALL(기준일시_입력!$N$21:$N$39,ALO$5)),INDEX(기준일시_입력!$AJ$21:$AJ$39,ALO$5*2-1),IF(AND(ALJ11&gt;=SMALL(기준일시_입력!$J$21:$J$39,ALO$5),ALJ11&lt;SMALL(기준일시_입력!$N$21:$N$39,ALO$5)),SMALL(기준일시_입력!$N$21:$N$39,ALO$5)-ALJ11,0)),0)</f>
        <v>0</v>
      </c>
      <c r="ALP11" s="128">
        <f>IFERROR(IF(AND(ALJ11&lt;SMALL(기준일시_입력!$J$21:$J$39,ALP$5),ALK11&gt;SMALL(기준일시_입력!$N$21:$N$39,ALP$5)),INDEX(기준일시_입력!$AJ$21:$AJ$39,ALP$5*2-1),IF(AND(ALJ11&gt;=SMALL(기준일시_입력!$J$21:$J$39,ALP$5),ALJ11&lt;SMALL(기준일시_입력!$N$21:$N$39,ALP$5)),SMALL(기준일시_입력!$N$21:$N$39,ALP$5)-ALJ11,0)),0)</f>
        <v>0</v>
      </c>
      <c r="ALQ11" s="128">
        <f>IFERROR(IF(AND(ALJ11&lt;SMALL(기준일시_입력!$J$21:$J$39,ALQ$5),ALK11&gt;SMALL(기준일시_입력!$N$21:$N$39,ALQ$5)),INDEX(기준일시_입력!$AJ$21:$AJ$39,ALQ$5*2-1),IF(AND(ALJ11&gt;=SMALL(기준일시_입력!$J$21:$J$39,ALQ$5),ALJ11&lt;SMALL(기준일시_입력!$N$21:$N$39,ALQ$5)),SMALL(기준일시_입력!$N$21:$N$39,ALQ$5)-ALJ11,0)),0)</f>
        <v>0</v>
      </c>
      <c r="ALR11" s="128">
        <f>IFERROR(IF(AND(ALJ11&lt;SMALL(기준일시_입력!$J$21:$J$39,ALR$5),ALK11&gt;SMALL(기준일시_입력!$N$21:$N$39,ALR$5)),INDEX(기준일시_입력!$AJ$21:$AJ$39,ALR$5*2-1),IF(AND(ALJ11&gt;=SMALL(기준일시_입력!$J$21:$J$39,ALR$5),ALJ11&lt;SMALL(기준일시_입력!$N$21:$N$39,ALR$5)),SMALL(기준일시_입력!$N$21:$N$39,ALR$5)-ALJ11,0)),0)</f>
        <v>0</v>
      </c>
      <c r="ALS11" s="128">
        <f>IFERROR(IF(AND(ALJ11&lt;SMALL(기준일시_입력!$J$21:$J$39,ALS$5),ALK11&gt;SMALL(기준일시_입력!$N$21:$N$39,ALS$5)),INDEX(기준일시_입력!$AJ$21:$AJ$39,ALS$5*2-1),IF(AND(ALJ11&gt;=SMALL(기준일시_입력!$J$21:$J$39,ALS$5),ALJ11&lt;SMALL(기준일시_입력!$N$21:$N$39,ALS$5)),SMALL(기준일시_입력!$N$21:$N$39,ALS$5)-ALJ11,0)),0)</f>
        <v>0</v>
      </c>
      <c r="ALT11" s="128">
        <f>IFERROR(IF(AND(ALJ11&lt;SMALL(기준일시_입력!$J$21:$J$39,ALT$5),ALK11&gt;SMALL(기준일시_입력!$N$21:$N$39,ALT$5)),INDEX(기준일시_입력!$AJ$21:$AJ$39,ALT$5*2-1),IF(AND(ALJ11&gt;=SMALL(기준일시_입력!$J$21:$J$39,ALT$5),ALJ11&lt;SMALL(기준일시_입력!$N$21:$N$39,ALT$5)),SMALL(기준일시_입력!$N$21:$N$39,ALT$5)-ALJ11,0)),0)</f>
        <v>0</v>
      </c>
      <c r="ALU11" s="128">
        <f>IFERROR(IF(AND(ALJ11&lt;SMALL(기준일시_입력!$J$21:$J$39,ALU$5),ALK11&gt;SMALL(기준일시_입력!$N$21:$N$39,ALU$5)),INDEX(기준일시_입력!$AJ$21:$AJ$39,ALU$5*2-1),IF(AND(ALJ11&gt;=SMALL(기준일시_입력!$J$21:$J$39,ALU$5),ALJ11&lt;SMALL(기준일시_입력!$N$21:$N$39,ALU$5)),SMALL(기준일시_입력!$N$21:$N$39,ALU$5)-ALJ11,0)),0)</f>
        <v>0</v>
      </c>
      <c r="ALV11" s="125"/>
      <c r="ALW11" s="180" t="str">
        <f t="shared" si="319"/>
        <v>6일</v>
      </c>
      <c r="ALX11" s="180"/>
      <c r="ALY11" s="124" t="str">
        <f t="shared" si="320"/>
        <v>토</v>
      </c>
      <c r="ALZ11" s="133" t="str">
        <f t="shared" si="321"/>
        <v/>
      </c>
      <c r="AMA11" s="184"/>
      <c r="AMB11" s="184"/>
      <c r="AMC11" s="184"/>
      <c r="AMD11" s="184"/>
      <c r="AME11" s="184"/>
      <c r="AMF11" s="184"/>
      <c r="AMG11" s="176"/>
      <c r="AMH11" s="177"/>
      <c r="AMI11" s="129" t="str">
        <f>IF($B11="","",IF(AND(ALY$3&lt;&gt;"",$B11-기준일시_입력!$AO$7&lt;=0,AMA11="",AMD11="",AMG11=""),"X",IF(AMG11="연차","☆",IF(AMG11="월차","★",IF(AMG11="병가","♨",IF(AMG11="출장","◎",IF(AMG11="교육","■",IF(AND(AMG11="",AMA11&lt;=기준일시_입력!$J$15,AMD11&gt;=기준일시_입력!$N$15),"○",IF(AND(AMG11="",AMA11&lt;&gt;"",AMA11&gt;기준일시_입력!$J$15),"▼",IF(AND(AMG11="",AMD11&lt;&gt;"",AMD11&lt;기준일시_입력!$N$15),"△",""))))))))))</f>
        <v/>
      </c>
      <c r="AMJ11" s="128">
        <f>IFERROR(IF(OR(AMA11="",AMD11=""),0,IF(AND(AML11&lt;기준일시_입력!$J$17,AMM11&gt;기준일시_입력!$N$17),기준일시_입력!$N$17-기준일시_입력!$J$17,IF(AND(AML11&gt;=기준일시_입력!$J$17,AMM11&gt;기준일시_입력!$N$17),기준일시_입력!$N$17-AML11,IF(AMM11&lt;기준일시_입력!$J$17,0,IF(AND(AML11&lt;기준일시_입력!$J$17,AMM11&lt;=기준일시_입력!$N$17),AMM11-기준일시_입력!$J$17,IF(AND(AML11&gt;=기준일시_입력!$J$17,AMM11&lt;=기준일시_입력!$N$17),AMM11-AML11,0)))))),0)</f>
        <v>0</v>
      </c>
      <c r="AMK11" s="128">
        <f t="shared" si="322"/>
        <v>0</v>
      </c>
      <c r="AML11" s="128">
        <f>IF(OR(AMA11="",AMD11=""),0,IF(AMA11&lt;기준일시_입력!$J$15,기준일시_입력!$J$15,AMA11))</f>
        <v>0</v>
      </c>
      <c r="AMM11" s="128">
        <f t="shared" si="323"/>
        <v>0</v>
      </c>
      <c r="AMN11" s="128">
        <f>IFERROR(IF(AND(AML11&lt;SMALL(기준일시_입력!$J$21:$J$39,AMN$5),AMM11&gt;SMALL(기준일시_입력!$N$21:$N$39,AMN$5)),INDEX(기준일시_입력!$AJ$21:$AJ$39,AMN$5*2-1),IF(AND(AML11&gt;=SMALL(기준일시_입력!$J$21:$J$39,AMN$5),AML11&lt;SMALL(기준일시_입력!$N$21:$N$39,AMN$5)),SMALL(기준일시_입력!$N$21:$N$39,AMN$5)-AML11,0)),0)</f>
        <v>0</v>
      </c>
      <c r="AMO11" s="128">
        <f>IFERROR(IF(AND(AML11&lt;SMALL(기준일시_입력!$J$21:$J$39,AMO$5),AMM11&gt;SMALL(기준일시_입력!$N$21:$N$39,AMO$5)),INDEX(기준일시_입력!$AJ$21:$AJ$39,AMO$5*2-1),IF(AND(AML11&gt;=SMALL(기준일시_입력!$J$21:$J$39,AMO$5),AML11&lt;SMALL(기준일시_입력!$N$21:$N$39,AMO$5)),SMALL(기준일시_입력!$N$21:$N$39,AMO$5)-AML11,0)),0)</f>
        <v>0</v>
      </c>
      <c r="AMP11" s="128">
        <f>IFERROR(IF(AND(AML11&lt;SMALL(기준일시_입력!$J$21:$J$39,AMP$5),AMM11&gt;SMALL(기준일시_입력!$N$21:$N$39,AMP$5)),INDEX(기준일시_입력!$AJ$21:$AJ$39,AMP$5*2-1),IF(AND(AML11&gt;=SMALL(기준일시_입력!$J$21:$J$39,AMP$5),AML11&lt;SMALL(기준일시_입력!$N$21:$N$39,AMP$5)),SMALL(기준일시_입력!$N$21:$N$39,AMP$5)-AML11,0)),0)</f>
        <v>0</v>
      </c>
      <c r="AMQ11" s="128">
        <f>IFERROR(IF(AND(AML11&lt;SMALL(기준일시_입력!$J$21:$J$39,AMQ$5),AMM11&gt;SMALL(기준일시_입력!$N$21:$N$39,AMQ$5)),INDEX(기준일시_입력!$AJ$21:$AJ$39,AMQ$5*2-1),IF(AND(AML11&gt;=SMALL(기준일시_입력!$J$21:$J$39,AMQ$5),AML11&lt;SMALL(기준일시_입력!$N$21:$N$39,AMQ$5)),SMALL(기준일시_입력!$N$21:$N$39,AMQ$5)-AML11,0)),0)</f>
        <v>0</v>
      </c>
      <c r="AMR11" s="128">
        <f>IFERROR(IF(AND(AML11&lt;SMALL(기준일시_입력!$J$21:$J$39,AMR$5),AMM11&gt;SMALL(기준일시_입력!$N$21:$N$39,AMR$5)),INDEX(기준일시_입력!$AJ$21:$AJ$39,AMR$5*2-1),IF(AND(AML11&gt;=SMALL(기준일시_입력!$J$21:$J$39,AMR$5),AML11&lt;SMALL(기준일시_입력!$N$21:$N$39,AMR$5)),SMALL(기준일시_입력!$N$21:$N$39,AMR$5)-AML11,0)),0)</f>
        <v>0</v>
      </c>
      <c r="AMS11" s="128">
        <f>IFERROR(IF(AND(AML11&lt;SMALL(기준일시_입력!$J$21:$J$39,AMS$5),AMM11&gt;SMALL(기준일시_입력!$N$21:$N$39,AMS$5)),INDEX(기준일시_입력!$AJ$21:$AJ$39,AMS$5*2-1),IF(AND(AML11&gt;=SMALL(기준일시_입력!$J$21:$J$39,AMS$5),AML11&lt;SMALL(기준일시_입력!$N$21:$N$39,AMS$5)),SMALL(기준일시_입력!$N$21:$N$39,AMS$5)-AML11,0)),0)</f>
        <v>0</v>
      </c>
      <c r="AMT11" s="128">
        <f>IFERROR(IF(AND(AML11&lt;SMALL(기준일시_입력!$J$21:$J$39,AMT$5),AMM11&gt;SMALL(기준일시_입력!$N$21:$N$39,AMT$5)),INDEX(기준일시_입력!$AJ$21:$AJ$39,AMT$5*2-1),IF(AND(AML11&gt;=SMALL(기준일시_입력!$J$21:$J$39,AMT$5),AML11&lt;SMALL(기준일시_입력!$N$21:$N$39,AMT$5)),SMALL(기준일시_입력!$N$21:$N$39,AMT$5)-AML11,0)),0)</f>
        <v>0</v>
      </c>
      <c r="AMU11" s="128">
        <f>IFERROR(IF(AND(AML11&lt;SMALL(기준일시_입력!$J$21:$J$39,AMU$5),AMM11&gt;SMALL(기준일시_입력!$N$21:$N$39,AMU$5)),INDEX(기준일시_입력!$AJ$21:$AJ$39,AMU$5*2-1),IF(AND(AML11&gt;=SMALL(기준일시_입력!$J$21:$J$39,AMU$5),AML11&lt;SMALL(기준일시_입력!$N$21:$N$39,AMU$5)),SMALL(기준일시_입력!$N$21:$N$39,AMU$5)-AML11,0)),0)</f>
        <v>0</v>
      </c>
      <c r="AMV11" s="128">
        <f>IFERROR(IF(AND(AML11&lt;SMALL(기준일시_입력!$J$21:$J$39,AMV$5),AMM11&gt;SMALL(기준일시_입력!$N$21:$N$39,AMV$5)),INDEX(기준일시_입력!$AJ$21:$AJ$39,AMV$5*2-1),IF(AND(AML11&gt;=SMALL(기준일시_입력!$J$21:$J$39,AMV$5),AML11&lt;SMALL(기준일시_입력!$N$21:$N$39,AMV$5)),SMALL(기준일시_입력!$N$21:$N$39,AMV$5)-AML11,0)),0)</f>
        <v>0</v>
      </c>
      <c r="AMW11" s="128">
        <f>IFERROR(IF(AND(AML11&lt;SMALL(기준일시_입력!$J$21:$J$39,AMW$5),AMM11&gt;SMALL(기준일시_입력!$N$21:$N$39,AMW$5)),INDEX(기준일시_입력!$AJ$21:$AJ$39,AMW$5*2-1),IF(AND(AML11&gt;=SMALL(기준일시_입력!$J$21:$J$39,AMW$5),AML11&lt;SMALL(기준일시_입력!$N$21:$N$39,AMW$5)),SMALL(기준일시_입력!$N$21:$N$39,AMW$5)-AML11,0)),0)</f>
        <v>0</v>
      </c>
      <c r="AMX11" s="125"/>
      <c r="AMY11" s="180" t="str">
        <f t="shared" si="324"/>
        <v>6일</v>
      </c>
      <c r="AMZ11" s="180"/>
      <c r="ANA11" s="124" t="str">
        <f t="shared" si="325"/>
        <v>토</v>
      </c>
      <c r="ANB11" s="133" t="str">
        <f t="shared" si="321"/>
        <v/>
      </c>
      <c r="ANC11" s="184"/>
      <c r="AND11" s="184"/>
      <c r="ANE11" s="184"/>
      <c r="ANF11" s="184"/>
      <c r="ANG11" s="184"/>
      <c r="ANH11" s="184"/>
      <c r="ANI11" s="176"/>
      <c r="ANJ11" s="177"/>
      <c r="ANK11" s="129" t="str">
        <f>IF($B11="","",IF(AND(ANA$3&lt;&gt;"",$B11-기준일시_입력!$AO$7&lt;=0,ANC11="",ANF11="",ANI11=""),"X",IF(ANI11="연차","☆",IF(ANI11="월차","★",IF(ANI11="병가","♨",IF(ANI11="출장","◎",IF(ANI11="교육","■",IF(AND(ANI11="",ANC11&lt;=기준일시_입력!$J$15,ANF11&gt;=기준일시_입력!$N$15),"○",IF(AND(ANI11="",ANC11&lt;&gt;"",ANC11&gt;기준일시_입력!$J$15),"▼",IF(AND(ANI11="",ANF11&lt;&gt;"",ANF11&lt;기준일시_입력!$N$15),"△",""))))))))))</f>
        <v/>
      </c>
      <c r="ANL11" s="128">
        <f>IFERROR(IF(OR(ANC11="",ANF11=""),0,IF(AND(ANN11&lt;기준일시_입력!$J$17,ANO11&gt;기준일시_입력!$N$17),기준일시_입력!$N$17-기준일시_입력!$J$17,IF(AND(ANN11&gt;=기준일시_입력!$J$17,ANO11&gt;기준일시_입력!$N$17),기준일시_입력!$N$17-ANN11,IF(ANO11&lt;기준일시_입력!$J$17,0,IF(AND(ANN11&lt;기준일시_입력!$J$17,ANO11&lt;=기준일시_입력!$N$17),ANO11-기준일시_입력!$J$17,IF(AND(ANN11&gt;=기준일시_입력!$J$17,ANO11&lt;=기준일시_입력!$N$17),ANO11-ANN11,0)))))),0)</f>
        <v>0</v>
      </c>
      <c r="ANM11" s="128">
        <f t="shared" si="327"/>
        <v>0</v>
      </c>
      <c r="ANN11" s="128">
        <f>IF(OR(ANC11="",ANF11=""),0,IF(ANC11&lt;기준일시_입력!$J$15,기준일시_입력!$J$15,ANC11))</f>
        <v>0</v>
      </c>
      <c r="ANO11" s="128">
        <f t="shared" si="328"/>
        <v>0</v>
      </c>
      <c r="ANP11" s="128">
        <f>IFERROR(IF(AND(ANN11&lt;SMALL(기준일시_입력!$J$21:$J$39,ANP$5),ANO11&gt;SMALL(기준일시_입력!$N$21:$N$39,ANP$5)),INDEX(기준일시_입력!$AJ$21:$AJ$39,ANP$5*2-1),IF(AND(ANN11&gt;=SMALL(기준일시_입력!$J$21:$J$39,ANP$5),ANN11&lt;SMALL(기준일시_입력!$N$21:$N$39,ANP$5)),SMALL(기준일시_입력!$N$21:$N$39,ANP$5)-ANN11,0)),0)</f>
        <v>0</v>
      </c>
      <c r="ANQ11" s="128">
        <f>IFERROR(IF(AND(ANN11&lt;SMALL(기준일시_입력!$J$21:$J$39,ANQ$5),ANO11&gt;SMALL(기준일시_입력!$N$21:$N$39,ANQ$5)),INDEX(기준일시_입력!$AJ$21:$AJ$39,ANQ$5*2-1),IF(AND(ANN11&gt;=SMALL(기준일시_입력!$J$21:$J$39,ANQ$5),ANN11&lt;SMALL(기준일시_입력!$N$21:$N$39,ANQ$5)),SMALL(기준일시_입력!$N$21:$N$39,ANQ$5)-ANN11,0)),0)</f>
        <v>0</v>
      </c>
      <c r="ANR11" s="128">
        <f>IFERROR(IF(AND(ANN11&lt;SMALL(기준일시_입력!$J$21:$J$39,ANR$5),ANO11&gt;SMALL(기준일시_입력!$N$21:$N$39,ANR$5)),INDEX(기준일시_입력!$AJ$21:$AJ$39,ANR$5*2-1),IF(AND(ANN11&gt;=SMALL(기준일시_입력!$J$21:$J$39,ANR$5),ANN11&lt;SMALL(기준일시_입력!$N$21:$N$39,ANR$5)),SMALL(기준일시_입력!$N$21:$N$39,ANR$5)-ANN11,0)),0)</f>
        <v>0</v>
      </c>
      <c r="ANS11" s="128">
        <f>IFERROR(IF(AND(ANN11&lt;SMALL(기준일시_입력!$J$21:$J$39,ANS$5),ANO11&gt;SMALL(기준일시_입력!$N$21:$N$39,ANS$5)),INDEX(기준일시_입력!$AJ$21:$AJ$39,ANS$5*2-1),IF(AND(ANN11&gt;=SMALL(기준일시_입력!$J$21:$J$39,ANS$5),ANN11&lt;SMALL(기준일시_입력!$N$21:$N$39,ANS$5)),SMALL(기준일시_입력!$N$21:$N$39,ANS$5)-ANN11,0)),0)</f>
        <v>0</v>
      </c>
      <c r="ANT11" s="128">
        <f>IFERROR(IF(AND(ANN11&lt;SMALL(기준일시_입력!$J$21:$J$39,ANT$5),ANO11&gt;SMALL(기준일시_입력!$N$21:$N$39,ANT$5)),INDEX(기준일시_입력!$AJ$21:$AJ$39,ANT$5*2-1),IF(AND(ANN11&gt;=SMALL(기준일시_입력!$J$21:$J$39,ANT$5),ANN11&lt;SMALL(기준일시_입력!$N$21:$N$39,ANT$5)),SMALL(기준일시_입력!$N$21:$N$39,ANT$5)-ANN11,0)),0)</f>
        <v>0</v>
      </c>
      <c r="ANU11" s="128">
        <f>IFERROR(IF(AND(ANN11&lt;SMALL(기준일시_입력!$J$21:$J$39,ANU$5),ANO11&gt;SMALL(기준일시_입력!$N$21:$N$39,ANU$5)),INDEX(기준일시_입력!$AJ$21:$AJ$39,ANU$5*2-1),IF(AND(ANN11&gt;=SMALL(기준일시_입력!$J$21:$J$39,ANU$5),ANN11&lt;SMALL(기준일시_입력!$N$21:$N$39,ANU$5)),SMALL(기준일시_입력!$N$21:$N$39,ANU$5)-ANN11,0)),0)</f>
        <v>0</v>
      </c>
      <c r="ANV11" s="128">
        <f>IFERROR(IF(AND(ANN11&lt;SMALL(기준일시_입력!$J$21:$J$39,ANV$5),ANO11&gt;SMALL(기준일시_입력!$N$21:$N$39,ANV$5)),INDEX(기준일시_입력!$AJ$21:$AJ$39,ANV$5*2-1),IF(AND(ANN11&gt;=SMALL(기준일시_입력!$J$21:$J$39,ANV$5),ANN11&lt;SMALL(기준일시_입력!$N$21:$N$39,ANV$5)),SMALL(기준일시_입력!$N$21:$N$39,ANV$5)-ANN11,0)),0)</f>
        <v>0</v>
      </c>
      <c r="ANW11" s="128">
        <f>IFERROR(IF(AND(ANN11&lt;SMALL(기준일시_입력!$J$21:$J$39,ANW$5),ANO11&gt;SMALL(기준일시_입력!$N$21:$N$39,ANW$5)),INDEX(기준일시_입력!$AJ$21:$AJ$39,ANW$5*2-1),IF(AND(ANN11&gt;=SMALL(기준일시_입력!$J$21:$J$39,ANW$5),ANN11&lt;SMALL(기준일시_입력!$N$21:$N$39,ANW$5)),SMALL(기준일시_입력!$N$21:$N$39,ANW$5)-ANN11,0)),0)</f>
        <v>0</v>
      </c>
      <c r="ANX11" s="128">
        <f>IFERROR(IF(AND(ANN11&lt;SMALL(기준일시_입력!$J$21:$J$39,ANX$5),ANO11&gt;SMALL(기준일시_입력!$N$21:$N$39,ANX$5)),INDEX(기준일시_입력!$AJ$21:$AJ$39,ANX$5*2-1),IF(AND(ANN11&gt;=SMALL(기준일시_입력!$J$21:$J$39,ANX$5),ANN11&lt;SMALL(기준일시_입력!$N$21:$N$39,ANX$5)),SMALL(기준일시_입력!$N$21:$N$39,ANX$5)-ANN11,0)),0)</f>
        <v>0</v>
      </c>
      <c r="ANY11" s="128">
        <f>IFERROR(IF(AND(ANN11&lt;SMALL(기준일시_입력!$J$21:$J$39,ANY$5),ANO11&gt;SMALL(기준일시_입력!$N$21:$N$39,ANY$5)),INDEX(기준일시_입력!$AJ$21:$AJ$39,ANY$5*2-1),IF(AND(ANN11&gt;=SMALL(기준일시_입력!$J$21:$J$39,ANY$5),ANN11&lt;SMALL(기준일시_입력!$N$21:$N$39,ANY$5)),SMALL(기준일시_입력!$N$21:$N$39,ANY$5)-ANN11,0)),0)</f>
        <v>0</v>
      </c>
      <c r="ANZ11" s="125"/>
      <c r="AOA11" s="180" t="str">
        <f t="shared" si="329"/>
        <v>6일</v>
      </c>
      <c r="AOB11" s="180"/>
      <c r="AOC11" s="124" t="str">
        <f t="shared" si="330"/>
        <v>토</v>
      </c>
      <c r="AOD11" s="133" t="str">
        <f t="shared" si="321"/>
        <v/>
      </c>
      <c r="AOE11" s="184"/>
      <c r="AOF11" s="184"/>
      <c r="AOG11" s="184"/>
      <c r="AOH11" s="184"/>
      <c r="AOI11" s="184"/>
      <c r="AOJ11" s="184"/>
      <c r="AOK11" s="176"/>
      <c r="AOL11" s="177"/>
      <c r="AOM11" s="129" t="str">
        <f>IF($B11="","",IF(AND(AOC$3&lt;&gt;"",$B11-기준일시_입력!$AO$7&lt;=0,AOE11="",AOH11="",AOK11=""),"X",IF(AOK11="연차","☆",IF(AOK11="월차","★",IF(AOK11="병가","♨",IF(AOK11="출장","◎",IF(AOK11="교육","■",IF(AND(AOK11="",AOE11&lt;=기준일시_입력!$J$15,AOH11&gt;=기준일시_입력!$N$15),"○",IF(AND(AOK11="",AOE11&lt;&gt;"",AOE11&gt;기준일시_입력!$J$15),"▼",IF(AND(AOK11="",AOH11&lt;&gt;"",AOH11&lt;기준일시_입력!$N$15),"△",""))))))))))</f>
        <v/>
      </c>
      <c r="AON11" s="128">
        <f>IFERROR(IF(OR(AOE11="",AOH11=""),0,IF(AND(AOP11&lt;기준일시_입력!$J$17,AOQ11&gt;기준일시_입력!$N$17),기준일시_입력!$N$17-기준일시_입력!$J$17,IF(AND(AOP11&gt;=기준일시_입력!$J$17,AOQ11&gt;기준일시_입력!$N$17),기준일시_입력!$N$17-AOP11,IF(AOQ11&lt;기준일시_입력!$J$17,0,IF(AND(AOP11&lt;기준일시_입력!$J$17,AOQ11&lt;=기준일시_입력!$N$17),AOQ11-기준일시_입력!$J$17,IF(AND(AOP11&gt;=기준일시_입력!$J$17,AOQ11&lt;=기준일시_입력!$N$17),AOQ11-AOP11,0)))))),0)</f>
        <v>0</v>
      </c>
      <c r="AOO11" s="128">
        <f t="shared" si="332"/>
        <v>0</v>
      </c>
      <c r="AOP11" s="128">
        <f>IF(OR(AOE11="",AOH11=""),0,IF(AOE11&lt;기준일시_입력!$J$15,기준일시_입력!$J$15,AOE11))</f>
        <v>0</v>
      </c>
      <c r="AOQ11" s="128">
        <f t="shared" si="333"/>
        <v>0</v>
      </c>
      <c r="AOR11" s="128">
        <f>IFERROR(IF(AND(AOP11&lt;SMALL(기준일시_입력!$J$21:$J$39,AOR$5),AOQ11&gt;SMALL(기준일시_입력!$N$21:$N$39,AOR$5)),INDEX(기준일시_입력!$AJ$21:$AJ$39,AOR$5*2-1),IF(AND(AOP11&gt;=SMALL(기준일시_입력!$J$21:$J$39,AOR$5),AOP11&lt;SMALL(기준일시_입력!$N$21:$N$39,AOR$5)),SMALL(기준일시_입력!$N$21:$N$39,AOR$5)-AOP11,0)),0)</f>
        <v>0</v>
      </c>
      <c r="AOS11" s="128">
        <f>IFERROR(IF(AND(AOP11&lt;SMALL(기준일시_입력!$J$21:$J$39,AOS$5),AOQ11&gt;SMALL(기준일시_입력!$N$21:$N$39,AOS$5)),INDEX(기준일시_입력!$AJ$21:$AJ$39,AOS$5*2-1),IF(AND(AOP11&gt;=SMALL(기준일시_입력!$J$21:$J$39,AOS$5),AOP11&lt;SMALL(기준일시_입력!$N$21:$N$39,AOS$5)),SMALL(기준일시_입력!$N$21:$N$39,AOS$5)-AOP11,0)),0)</f>
        <v>0</v>
      </c>
      <c r="AOT11" s="128">
        <f>IFERROR(IF(AND(AOP11&lt;SMALL(기준일시_입력!$J$21:$J$39,AOT$5),AOQ11&gt;SMALL(기준일시_입력!$N$21:$N$39,AOT$5)),INDEX(기준일시_입력!$AJ$21:$AJ$39,AOT$5*2-1),IF(AND(AOP11&gt;=SMALL(기준일시_입력!$J$21:$J$39,AOT$5),AOP11&lt;SMALL(기준일시_입력!$N$21:$N$39,AOT$5)),SMALL(기준일시_입력!$N$21:$N$39,AOT$5)-AOP11,0)),0)</f>
        <v>0</v>
      </c>
      <c r="AOU11" s="128">
        <f>IFERROR(IF(AND(AOP11&lt;SMALL(기준일시_입력!$J$21:$J$39,AOU$5),AOQ11&gt;SMALL(기준일시_입력!$N$21:$N$39,AOU$5)),INDEX(기준일시_입력!$AJ$21:$AJ$39,AOU$5*2-1),IF(AND(AOP11&gt;=SMALL(기준일시_입력!$J$21:$J$39,AOU$5),AOP11&lt;SMALL(기준일시_입력!$N$21:$N$39,AOU$5)),SMALL(기준일시_입력!$N$21:$N$39,AOU$5)-AOP11,0)),0)</f>
        <v>0</v>
      </c>
      <c r="AOV11" s="128">
        <f>IFERROR(IF(AND(AOP11&lt;SMALL(기준일시_입력!$J$21:$J$39,AOV$5),AOQ11&gt;SMALL(기준일시_입력!$N$21:$N$39,AOV$5)),INDEX(기준일시_입력!$AJ$21:$AJ$39,AOV$5*2-1),IF(AND(AOP11&gt;=SMALL(기준일시_입력!$J$21:$J$39,AOV$5),AOP11&lt;SMALL(기준일시_입력!$N$21:$N$39,AOV$5)),SMALL(기준일시_입력!$N$21:$N$39,AOV$5)-AOP11,0)),0)</f>
        <v>0</v>
      </c>
      <c r="AOW11" s="128">
        <f>IFERROR(IF(AND(AOP11&lt;SMALL(기준일시_입력!$J$21:$J$39,AOW$5),AOQ11&gt;SMALL(기준일시_입력!$N$21:$N$39,AOW$5)),INDEX(기준일시_입력!$AJ$21:$AJ$39,AOW$5*2-1),IF(AND(AOP11&gt;=SMALL(기준일시_입력!$J$21:$J$39,AOW$5),AOP11&lt;SMALL(기준일시_입력!$N$21:$N$39,AOW$5)),SMALL(기준일시_입력!$N$21:$N$39,AOW$5)-AOP11,0)),0)</f>
        <v>0</v>
      </c>
      <c r="AOX11" s="128">
        <f>IFERROR(IF(AND(AOP11&lt;SMALL(기준일시_입력!$J$21:$J$39,AOX$5),AOQ11&gt;SMALL(기준일시_입력!$N$21:$N$39,AOX$5)),INDEX(기준일시_입력!$AJ$21:$AJ$39,AOX$5*2-1),IF(AND(AOP11&gt;=SMALL(기준일시_입력!$J$21:$J$39,AOX$5),AOP11&lt;SMALL(기준일시_입력!$N$21:$N$39,AOX$5)),SMALL(기준일시_입력!$N$21:$N$39,AOX$5)-AOP11,0)),0)</f>
        <v>0</v>
      </c>
      <c r="AOY11" s="128">
        <f>IFERROR(IF(AND(AOP11&lt;SMALL(기준일시_입력!$J$21:$J$39,AOY$5),AOQ11&gt;SMALL(기준일시_입력!$N$21:$N$39,AOY$5)),INDEX(기준일시_입력!$AJ$21:$AJ$39,AOY$5*2-1),IF(AND(AOP11&gt;=SMALL(기준일시_입력!$J$21:$J$39,AOY$5),AOP11&lt;SMALL(기준일시_입력!$N$21:$N$39,AOY$5)),SMALL(기준일시_입력!$N$21:$N$39,AOY$5)-AOP11,0)),0)</f>
        <v>0</v>
      </c>
      <c r="AOZ11" s="128">
        <f>IFERROR(IF(AND(AOP11&lt;SMALL(기준일시_입력!$J$21:$J$39,AOZ$5),AOQ11&gt;SMALL(기준일시_입력!$N$21:$N$39,AOZ$5)),INDEX(기준일시_입력!$AJ$21:$AJ$39,AOZ$5*2-1),IF(AND(AOP11&gt;=SMALL(기준일시_입력!$J$21:$J$39,AOZ$5),AOP11&lt;SMALL(기준일시_입력!$N$21:$N$39,AOZ$5)),SMALL(기준일시_입력!$N$21:$N$39,AOZ$5)-AOP11,0)),0)</f>
        <v>0</v>
      </c>
      <c r="APA11" s="128">
        <f>IFERROR(IF(AND(AOP11&lt;SMALL(기준일시_입력!$J$21:$J$39,APA$5),AOQ11&gt;SMALL(기준일시_입력!$N$21:$N$39,APA$5)),INDEX(기준일시_입력!$AJ$21:$AJ$39,APA$5*2-1),IF(AND(AOP11&gt;=SMALL(기준일시_입력!$J$21:$J$39,APA$5),AOP11&lt;SMALL(기준일시_입력!$N$21:$N$39,APA$5)),SMALL(기준일시_입력!$N$21:$N$39,APA$5)-AOP11,0)),0)</f>
        <v>0</v>
      </c>
      <c r="APB11" s="125"/>
      <c r="APC11" s="180" t="str">
        <f t="shared" si="334"/>
        <v>6일</v>
      </c>
      <c r="APD11" s="180"/>
      <c r="APE11" s="124" t="str">
        <f t="shared" si="335"/>
        <v>토</v>
      </c>
      <c r="APF11" s="133" t="str">
        <f t="shared" si="336"/>
        <v/>
      </c>
      <c r="APG11" s="184"/>
      <c r="APH11" s="184"/>
      <c r="API11" s="184"/>
      <c r="APJ11" s="184"/>
      <c r="APK11" s="184"/>
      <c r="APL11" s="184"/>
      <c r="APM11" s="176"/>
      <c r="APN11" s="177"/>
      <c r="APO11" s="129" t="str">
        <f>IF($B11="","",IF(AND(APE$3&lt;&gt;"",$B11-기준일시_입력!$AO$7&lt;=0,APG11="",APJ11="",APM11=""),"X",IF(APM11="연차","☆",IF(APM11="월차","★",IF(APM11="병가","♨",IF(APM11="출장","◎",IF(APM11="교육","■",IF(AND(APM11="",APG11&lt;=기준일시_입력!$J$15,APJ11&gt;=기준일시_입력!$N$15),"○",IF(AND(APM11="",APG11&lt;&gt;"",APG11&gt;기준일시_입력!$J$15),"▼",IF(AND(APM11="",APJ11&lt;&gt;"",APJ11&lt;기준일시_입력!$N$15),"△",""))))))))))</f>
        <v/>
      </c>
      <c r="APP11" s="128">
        <f>IFERROR(IF(OR(APG11="",APJ11=""),0,IF(AND(APR11&lt;기준일시_입력!$J$17,APS11&gt;기준일시_입력!$N$17),기준일시_입력!$N$17-기준일시_입력!$J$17,IF(AND(APR11&gt;=기준일시_입력!$J$17,APS11&gt;기준일시_입력!$N$17),기준일시_입력!$N$17-APR11,IF(APS11&lt;기준일시_입력!$J$17,0,IF(AND(APR11&lt;기준일시_입력!$J$17,APS11&lt;=기준일시_입력!$N$17),APS11-기준일시_입력!$J$17,IF(AND(APR11&gt;=기준일시_입력!$J$17,APS11&lt;=기준일시_입력!$N$17),APS11-APR11,0)))))),0)</f>
        <v>0</v>
      </c>
      <c r="APQ11" s="128">
        <f t="shared" si="337"/>
        <v>0</v>
      </c>
      <c r="APR11" s="128">
        <f>IF(OR(APG11="",APJ11=""),0,IF(APG11&lt;기준일시_입력!$J$15,기준일시_입력!$J$15,APG11))</f>
        <v>0</v>
      </c>
      <c r="APS11" s="128">
        <f t="shared" si="338"/>
        <v>0</v>
      </c>
      <c r="APT11" s="128">
        <f>IFERROR(IF(AND(APR11&lt;SMALL(기준일시_입력!$J$21:$J$39,APT$5),APS11&gt;SMALL(기준일시_입력!$N$21:$N$39,APT$5)),INDEX(기준일시_입력!$AJ$21:$AJ$39,APT$5*2-1),IF(AND(APR11&gt;=SMALL(기준일시_입력!$J$21:$J$39,APT$5),APR11&lt;SMALL(기준일시_입력!$N$21:$N$39,APT$5)),SMALL(기준일시_입력!$N$21:$N$39,APT$5)-APR11,0)),0)</f>
        <v>0</v>
      </c>
      <c r="APU11" s="128">
        <f>IFERROR(IF(AND(APR11&lt;SMALL(기준일시_입력!$J$21:$J$39,APU$5),APS11&gt;SMALL(기준일시_입력!$N$21:$N$39,APU$5)),INDEX(기준일시_입력!$AJ$21:$AJ$39,APU$5*2-1),IF(AND(APR11&gt;=SMALL(기준일시_입력!$J$21:$J$39,APU$5),APR11&lt;SMALL(기준일시_입력!$N$21:$N$39,APU$5)),SMALL(기준일시_입력!$N$21:$N$39,APU$5)-APR11,0)),0)</f>
        <v>0</v>
      </c>
      <c r="APV11" s="128">
        <f>IFERROR(IF(AND(APR11&lt;SMALL(기준일시_입력!$J$21:$J$39,APV$5),APS11&gt;SMALL(기준일시_입력!$N$21:$N$39,APV$5)),INDEX(기준일시_입력!$AJ$21:$AJ$39,APV$5*2-1),IF(AND(APR11&gt;=SMALL(기준일시_입력!$J$21:$J$39,APV$5),APR11&lt;SMALL(기준일시_입력!$N$21:$N$39,APV$5)),SMALL(기준일시_입력!$N$21:$N$39,APV$5)-APR11,0)),0)</f>
        <v>0</v>
      </c>
      <c r="APW11" s="128">
        <f>IFERROR(IF(AND(APR11&lt;SMALL(기준일시_입력!$J$21:$J$39,APW$5),APS11&gt;SMALL(기준일시_입력!$N$21:$N$39,APW$5)),INDEX(기준일시_입력!$AJ$21:$AJ$39,APW$5*2-1),IF(AND(APR11&gt;=SMALL(기준일시_입력!$J$21:$J$39,APW$5),APR11&lt;SMALL(기준일시_입력!$N$21:$N$39,APW$5)),SMALL(기준일시_입력!$N$21:$N$39,APW$5)-APR11,0)),0)</f>
        <v>0</v>
      </c>
      <c r="APX11" s="128">
        <f>IFERROR(IF(AND(APR11&lt;SMALL(기준일시_입력!$J$21:$J$39,APX$5),APS11&gt;SMALL(기준일시_입력!$N$21:$N$39,APX$5)),INDEX(기준일시_입력!$AJ$21:$AJ$39,APX$5*2-1),IF(AND(APR11&gt;=SMALL(기준일시_입력!$J$21:$J$39,APX$5),APR11&lt;SMALL(기준일시_입력!$N$21:$N$39,APX$5)),SMALL(기준일시_입력!$N$21:$N$39,APX$5)-APR11,0)),0)</f>
        <v>0</v>
      </c>
      <c r="APY11" s="128">
        <f>IFERROR(IF(AND(APR11&lt;SMALL(기준일시_입력!$J$21:$J$39,APY$5),APS11&gt;SMALL(기준일시_입력!$N$21:$N$39,APY$5)),INDEX(기준일시_입력!$AJ$21:$AJ$39,APY$5*2-1),IF(AND(APR11&gt;=SMALL(기준일시_입력!$J$21:$J$39,APY$5),APR11&lt;SMALL(기준일시_입력!$N$21:$N$39,APY$5)),SMALL(기준일시_입력!$N$21:$N$39,APY$5)-APR11,0)),0)</f>
        <v>0</v>
      </c>
      <c r="APZ11" s="128">
        <f>IFERROR(IF(AND(APR11&lt;SMALL(기준일시_입력!$J$21:$J$39,APZ$5),APS11&gt;SMALL(기준일시_입력!$N$21:$N$39,APZ$5)),INDEX(기준일시_입력!$AJ$21:$AJ$39,APZ$5*2-1),IF(AND(APR11&gt;=SMALL(기준일시_입력!$J$21:$J$39,APZ$5),APR11&lt;SMALL(기준일시_입력!$N$21:$N$39,APZ$5)),SMALL(기준일시_입력!$N$21:$N$39,APZ$5)-APR11,0)),0)</f>
        <v>0</v>
      </c>
      <c r="AQA11" s="128">
        <f>IFERROR(IF(AND(APR11&lt;SMALL(기준일시_입력!$J$21:$J$39,AQA$5),APS11&gt;SMALL(기준일시_입력!$N$21:$N$39,AQA$5)),INDEX(기준일시_입력!$AJ$21:$AJ$39,AQA$5*2-1),IF(AND(APR11&gt;=SMALL(기준일시_입력!$J$21:$J$39,AQA$5),APR11&lt;SMALL(기준일시_입력!$N$21:$N$39,AQA$5)),SMALL(기준일시_입력!$N$21:$N$39,AQA$5)-APR11,0)),0)</f>
        <v>0</v>
      </c>
      <c r="AQB11" s="128">
        <f>IFERROR(IF(AND(APR11&lt;SMALL(기준일시_입력!$J$21:$J$39,AQB$5),APS11&gt;SMALL(기준일시_입력!$N$21:$N$39,AQB$5)),INDEX(기준일시_입력!$AJ$21:$AJ$39,AQB$5*2-1),IF(AND(APR11&gt;=SMALL(기준일시_입력!$J$21:$J$39,AQB$5),APR11&lt;SMALL(기준일시_입력!$N$21:$N$39,AQB$5)),SMALL(기준일시_입력!$N$21:$N$39,AQB$5)-APR11,0)),0)</f>
        <v>0</v>
      </c>
      <c r="AQC11" s="128">
        <f>IFERROR(IF(AND(APR11&lt;SMALL(기준일시_입력!$J$21:$J$39,AQC$5),APS11&gt;SMALL(기준일시_입력!$N$21:$N$39,AQC$5)),INDEX(기준일시_입력!$AJ$21:$AJ$39,AQC$5*2-1),IF(AND(APR11&gt;=SMALL(기준일시_입력!$J$21:$J$39,AQC$5),APR11&lt;SMALL(기준일시_입력!$N$21:$N$39,AQC$5)),SMALL(기준일시_입력!$N$21:$N$39,AQC$5)-APR11,0)),0)</f>
        <v>0</v>
      </c>
      <c r="AQD11" s="125"/>
      <c r="AQE11" s="180" t="str">
        <f t="shared" si="339"/>
        <v>6일</v>
      </c>
      <c r="AQF11" s="180"/>
      <c r="AQG11" s="124" t="str">
        <f t="shared" si="340"/>
        <v>토</v>
      </c>
      <c r="AQH11" s="133" t="str">
        <f t="shared" si="336"/>
        <v/>
      </c>
      <c r="AQI11" s="184"/>
      <c r="AQJ11" s="184"/>
      <c r="AQK11" s="184"/>
      <c r="AQL11" s="184"/>
      <c r="AQM11" s="184"/>
      <c r="AQN11" s="184"/>
      <c r="AQO11" s="176"/>
      <c r="AQP11" s="177"/>
      <c r="AQQ11" s="129" t="str">
        <f>IF($B11="","",IF(AND(AQG$3&lt;&gt;"",$B11-기준일시_입력!$AO$7&lt;=0,AQI11="",AQL11="",AQO11=""),"X",IF(AQO11="연차","☆",IF(AQO11="월차","★",IF(AQO11="병가","♨",IF(AQO11="출장","◎",IF(AQO11="교육","■",IF(AND(AQO11="",AQI11&lt;=기준일시_입력!$J$15,AQL11&gt;=기준일시_입력!$N$15),"○",IF(AND(AQO11="",AQI11&lt;&gt;"",AQI11&gt;기준일시_입력!$J$15),"▼",IF(AND(AQO11="",AQL11&lt;&gt;"",AQL11&lt;기준일시_입력!$N$15),"△",""))))))))))</f>
        <v/>
      </c>
      <c r="AQR11" s="128">
        <f>IFERROR(IF(OR(AQI11="",AQL11=""),0,IF(AND(AQT11&lt;기준일시_입력!$J$17,AQU11&gt;기준일시_입력!$N$17),기준일시_입력!$N$17-기준일시_입력!$J$17,IF(AND(AQT11&gt;=기준일시_입력!$J$17,AQU11&gt;기준일시_입력!$N$17),기준일시_입력!$N$17-AQT11,IF(AQU11&lt;기준일시_입력!$J$17,0,IF(AND(AQT11&lt;기준일시_입력!$J$17,AQU11&lt;=기준일시_입력!$N$17),AQU11-기준일시_입력!$J$17,IF(AND(AQT11&gt;=기준일시_입력!$J$17,AQU11&lt;=기준일시_입력!$N$17),AQU11-AQT11,0)))))),0)</f>
        <v>0</v>
      </c>
      <c r="AQS11" s="128">
        <f t="shared" si="342"/>
        <v>0</v>
      </c>
      <c r="AQT11" s="128">
        <f>IF(OR(AQI11="",AQL11=""),0,IF(AQI11&lt;기준일시_입력!$J$15,기준일시_입력!$J$15,AQI11))</f>
        <v>0</v>
      </c>
      <c r="AQU11" s="128">
        <f t="shared" si="343"/>
        <v>0</v>
      </c>
      <c r="AQV11" s="128">
        <f>IFERROR(IF(AND(AQT11&lt;SMALL(기준일시_입력!$J$21:$J$39,AQV$5),AQU11&gt;SMALL(기준일시_입력!$N$21:$N$39,AQV$5)),INDEX(기준일시_입력!$AJ$21:$AJ$39,AQV$5*2-1),IF(AND(AQT11&gt;=SMALL(기준일시_입력!$J$21:$J$39,AQV$5),AQT11&lt;SMALL(기준일시_입력!$N$21:$N$39,AQV$5)),SMALL(기준일시_입력!$N$21:$N$39,AQV$5)-AQT11,0)),0)</f>
        <v>0</v>
      </c>
      <c r="AQW11" s="128">
        <f>IFERROR(IF(AND(AQT11&lt;SMALL(기준일시_입력!$J$21:$J$39,AQW$5),AQU11&gt;SMALL(기준일시_입력!$N$21:$N$39,AQW$5)),INDEX(기준일시_입력!$AJ$21:$AJ$39,AQW$5*2-1),IF(AND(AQT11&gt;=SMALL(기준일시_입력!$J$21:$J$39,AQW$5),AQT11&lt;SMALL(기준일시_입력!$N$21:$N$39,AQW$5)),SMALL(기준일시_입력!$N$21:$N$39,AQW$5)-AQT11,0)),0)</f>
        <v>0</v>
      </c>
      <c r="AQX11" s="128">
        <f>IFERROR(IF(AND(AQT11&lt;SMALL(기준일시_입력!$J$21:$J$39,AQX$5),AQU11&gt;SMALL(기준일시_입력!$N$21:$N$39,AQX$5)),INDEX(기준일시_입력!$AJ$21:$AJ$39,AQX$5*2-1),IF(AND(AQT11&gt;=SMALL(기준일시_입력!$J$21:$J$39,AQX$5),AQT11&lt;SMALL(기준일시_입력!$N$21:$N$39,AQX$5)),SMALL(기준일시_입력!$N$21:$N$39,AQX$5)-AQT11,0)),0)</f>
        <v>0</v>
      </c>
      <c r="AQY11" s="128">
        <f>IFERROR(IF(AND(AQT11&lt;SMALL(기준일시_입력!$J$21:$J$39,AQY$5),AQU11&gt;SMALL(기준일시_입력!$N$21:$N$39,AQY$5)),INDEX(기준일시_입력!$AJ$21:$AJ$39,AQY$5*2-1),IF(AND(AQT11&gt;=SMALL(기준일시_입력!$J$21:$J$39,AQY$5),AQT11&lt;SMALL(기준일시_입력!$N$21:$N$39,AQY$5)),SMALL(기준일시_입력!$N$21:$N$39,AQY$5)-AQT11,0)),0)</f>
        <v>0</v>
      </c>
      <c r="AQZ11" s="128">
        <f>IFERROR(IF(AND(AQT11&lt;SMALL(기준일시_입력!$J$21:$J$39,AQZ$5),AQU11&gt;SMALL(기준일시_입력!$N$21:$N$39,AQZ$5)),INDEX(기준일시_입력!$AJ$21:$AJ$39,AQZ$5*2-1),IF(AND(AQT11&gt;=SMALL(기준일시_입력!$J$21:$J$39,AQZ$5),AQT11&lt;SMALL(기준일시_입력!$N$21:$N$39,AQZ$5)),SMALL(기준일시_입력!$N$21:$N$39,AQZ$5)-AQT11,0)),0)</f>
        <v>0</v>
      </c>
      <c r="ARA11" s="128">
        <f>IFERROR(IF(AND(AQT11&lt;SMALL(기준일시_입력!$J$21:$J$39,ARA$5),AQU11&gt;SMALL(기준일시_입력!$N$21:$N$39,ARA$5)),INDEX(기준일시_입력!$AJ$21:$AJ$39,ARA$5*2-1),IF(AND(AQT11&gt;=SMALL(기준일시_입력!$J$21:$J$39,ARA$5),AQT11&lt;SMALL(기준일시_입력!$N$21:$N$39,ARA$5)),SMALL(기준일시_입력!$N$21:$N$39,ARA$5)-AQT11,0)),0)</f>
        <v>0</v>
      </c>
      <c r="ARB11" s="128">
        <f>IFERROR(IF(AND(AQT11&lt;SMALL(기준일시_입력!$J$21:$J$39,ARB$5),AQU11&gt;SMALL(기준일시_입력!$N$21:$N$39,ARB$5)),INDEX(기준일시_입력!$AJ$21:$AJ$39,ARB$5*2-1),IF(AND(AQT11&gt;=SMALL(기준일시_입력!$J$21:$J$39,ARB$5),AQT11&lt;SMALL(기준일시_입력!$N$21:$N$39,ARB$5)),SMALL(기준일시_입력!$N$21:$N$39,ARB$5)-AQT11,0)),0)</f>
        <v>0</v>
      </c>
      <c r="ARC11" s="128">
        <f>IFERROR(IF(AND(AQT11&lt;SMALL(기준일시_입력!$J$21:$J$39,ARC$5),AQU11&gt;SMALL(기준일시_입력!$N$21:$N$39,ARC$5)),INDEX(기준일시_입력!$AJ$21:$AJ$39,ARC$5*2-1),IF(AND(AQT11&gt;=SMALL(기준일시_입력!$J$21:$J$39,ARC$5),AQT11&lt;SMALL(기준일시_입력!$N$21:$N$39,ARC$5)),SMALL(기준일시_입력!$N$21:$N$39,ARC$5)-AQT11,0)),0)</f>
        <v>0</v>
      </c>
      <c r="ARD11" s="128">
        <f>IFERROR(IF(AND(AQT11&lt;SMALL(기준일시_입력!$J$21:$J$39,ARD$5),AQU11&gt;SMALL(기준일시_입력!$N$21:$N$39,ARD$5)),INDEX(기준일시_입력!$AJ$21:$AJ$39,ARD$5*2-1),IF(AND(AQT11&gt;=SMALL(기준일시_입력!$J$21:$J$39,ARD$5),AQT11&lt;SMALL(기준일시_입력!$N$21:$N$39,ARD$5)),SMALL(기준일시_입력!$N$21:$N$39,ARD$5)-AQT11,0)),0)</f>
        <v>0</v>
      </c>
      <c r="ARE11" s="128">
        <f>IFERROR(IF(AND(AQT11&lt;SMALL(기준일시_입력!$J$21:$J$39,ARE$5),AQU11&gt;SMALL(기준일시_입력!$N$21:$N$39,ARE$5)),INDEX(기준일시_입력!$AJ$21:$AJ$39,ARE$5*2-1),IF(AND(AQT11&gt;=SMALL(기준일시_입력!$J$21:$J$39,ARE$5),AQT11&lt;SMALL(기준일시_입력!$N$21:$N$39,ARE$5)),SMALL(기준일시_입력!$N$21:$N$39,ARE$5)-AQT11,0)),0)</f>
        <v>0</v>
      </c>
      <c r="ARF11" s="125"/>
      <c r="ARG11" s="180" t="str">
        <f t="shared" si="344"/>
        <v>6일</v>
      </c>
      <c r="ARH11" s="180"/>
      <c r="ARI11" s="124" t="str">
        <f t="shared" si="345"/>
        <v>토</v>
      </c>
      <c r="ARJ11" s="133" t="str">
        <f t="shared" si="336"/>
        <v/>
      </c>
      <c r="ARK11" s="184"/>
      <c r="ARL11" s="184"/>
      <c r="ARM11" s="184"/>
      <c r="ARN11" s="184"/>
      <c r="ARO11" s="184"/>
      <c r="ARP11" s="184"/>
      <c r="ARQ11" s="176"/>
      <c r="ARR11" s="177"/>
      <c r="ARS11" s="129" t="str">
        <f>IF($B11="","",IF(AND(ARI$3&lt;&gt;"",$B11-기준일시_입력!$AO$7&lt;=0,ARK11="",ARN11="",ARQ11=""),"X",IF(ARQ11="연차","☆",IF(ARQ11="월차","★",IF(ARQ11="병가","♨",IF(ARQ11="출장","◎",IF(ARQ11="교육","■",IF(AND(ARQ11="",ARK11&lt;=기준일시_입력!$J$15,ARN11&gt;=기준일시_입력!$N$15),"○",IF(AND(ARQ11="",ARK11&lt;&gt;"",ARK11&gt;기준일시_입력!$J$15),"▼",IF(AND(ARQ11="",ARN11&lt;&gt;"",ARN11&lt;기준일시_입력!$N$15),"△",""))))))))))</f>
        <v/>
      </c>
      <c r="ART11" s="128">
        <f>IFERROR(IF(OR(ARK11="",ARN11=""),0,IF(AND(ARV11&lt;기준일시_입력!$J$17,ARW11&gt;기준일시_입력!$N$17),기준일시_입력!$N$17-기준일시_입력!$J$17,IF(AND(ARV11&gt;=기준일시_입력!$J$17,ARW11&gt;기준일시_입력!$N$17),기준일시_입력!$N$17-ARV11,IF(ARW11&lt;기준일시_입력!$J$17,0,IF(AND(ARV11&lt;기준일시_입력!$J$17,ARW11&lt;=기준일시_입력!$N$17),ARW11-기준일시_입력!$J$17,IF(AND(ARV11&gt;=기준일시_입력!$J$17,ARW11&lt;=기준일시_입력!$N$17),ARW11-ARV11,0)))))),0)</f>
        <v>0</v>
      </c>
      <c r="ARU11" s="128">
        <f t="shared" si="347"/>
        <v>0</v>
      </c>
      <c r="ARV11" s="128">
        <f>IF(OR(ARK11="",ARN11=""),0,IF(ARK11&lt;기준일시_입력!$J$15,기준일시_입력!$J$15,ARK11))</f>
        <v>0</v>
      </c>
      <c r="ARW11" s="128">
        <f t="shared" si="348"/>
        <v>0</v>
      </c>
      <c r="ARX11" s="128">
        <f>IFERROR(IF(AND(ARV11&lt;SMALL(기준일시_입력!$J$21:$J$39,ARX$5),ARW11&gt;SMALL(기준일시_입력!$N$21:$N$39,ARX$5)),INDEX(기준일시_입력!$AJ$21:$AJ$39,ARX$5*2-1),IF(AND(ARV11&gt;=SMALL(기준일시_입력!$J$21:$J$39,ARX$5),ARV11&lt;SMALL(기준일시_입력!$N$21:$N$39,ARX$5)),SMALL(기준일시_입력!$N$21:$N$39,ARX$5)-ARV11,0)),0)</f>
        <v>0</v>
      </c>
      <c r="ARY11" s="128">
        <f>IFERROR(IF(AND(ARV11&lt;SMALL(기준일시_입력!$J$21:$J$39,ARY$5),ARW11&gt;SMALL(기준일시_입력!$N$21:$N$39,ARY$5)),INDEX(기준일시_입력!$AJ$21:$AJ$39,ARY$5*2-1),IF(AND(ARV11&gt;=SMALL(기준일시_입력!$J$21:$J$39,ARY$5),ARV11&lt;SMALL(기준일시_입력!$N$21:$N$39,ARY$5)),SMALL(기준일시_입력!$N$21:$N$39,ARY$5)-ARV11,0)),0)</f>
        <v>0</v>
      </c>
      <c r="ARZ11" s="128">
        <f>IFERROR(IF(AND(ARV11&lt;SMALL(기준일시_입력!$J$21:$J$39,ARZ$5),ARW11&gt;SMALL(기준일시_입력!$N$21:$N$39,ARZ$5)),INDEX(기준일시_입력!$AJ$21:$AJ$39,ARZ$5*2-1),IF(AND(ARV11&gt;=SMALL(기준일시_입력!$J$21:$J$39,ARZ$5),ARV11&lt;SMALL(기준일시_입력!$N$21:$N$39,ARZ$5)),SMALL(기준일시_입력!$N$21:$N$39,ARZ$5)-ARV11,0)),0)</f>
        <v>0</v>
      </c>
      <c r="ASA11" s="128">
        <f>IFERROR(IF(AND(ARV11&lt;SMALL(기준일시_입력!$J$21:$J$39,ASA$5),ARW11&gt;SMALL(기준일시_입력!$N$21:$N$39,ASA$5)),INDEX(기준일시_입력!$AJ$21:$AJ$39,ASA$5*2-1),IF(AND(ARV11&gt;=SMALL(기준일시_입력!$J$21:$J$39,ASA$5),ARV11&lt;SMALL(기준일시_입력!$N$21:$N$39,ASA$5)),SMALL(기준일시_입력!$N$21:$N$39,ASA$5)-ARV11,0)),0)</f>
        <v>0</v>
      </c>
      <c r="ASB11" s="128">
        <f>IFERROR(IF(AND(ARV11&lt;SMALL(기준일시_입력!$J$21:$J$39,ASB$5),ARW11&gt;SMALL(기준일시_입력!$N$21:$N$39,ASB$5)),INDEX(기준일시_입력!$AJ$21:$AJ$39,ASB$5*2-1),IF(AND(ARV11&gt;=SMALL(기준일시_입력!$J$21:$J$39,ASB$5),ARV11&lt;SMALL(기준일시_입력!$N$21:$N$39,ASB$5)),SMALL(기준일시_입력!$N$21:$N$39,ASB$5)-ARV11,0)),0)</f>
        <v>0</v>
      </c>
      <c r="ASC11" s="128">
        <f>IFERROR(IF(AND(ARV11&lt;SMALL(기준일시_입력!$J$21:$J$39,ASC$5),ARW11&gt;SMALL(기준일시_입력!$N$21:$N$39,ASC$5)),INDEX(기준일시_입력!$AJ$21:$AJ$39,ASC$5*2-1),IF(AND(ARV11&gt;=SMALL(기준일시_입력!$J$21:$J$39,ASC$5),ARV11&lt;SMALL(기준일시_입력!$N$21:$N$39,ASC$5)),SMALL(기준일시_입력!$N$21:$N$39,ASC$5)-ARV11,0)),0)</f>
        <v>0</v>
      </c>
      <c r="ASD11" s="128">
        <f>IFERROR(IF(AND(ARV11&lt;SMALL(기준일시_입력!$J$21:$J$39,ASD$5),ARW11&gt;SMALL(기준일시_입력!$N$21:$N$39,ASD$5)),INDEX(기준일시_입력!$AJ$21:$AJ$39,ASD$5*2-1),IF(AND(ARV11&gt;=SMALL(기준일시_입력!$J$21:$J$39,ASD$5),ARV11&lt;SMALL(기준일시_입력!$N$21:$N$39,ASD$5)),SMALL(기준일시_입력!$N$21:$N$39,ASD$5)-ARV11,0)),0)</f>
        <v>0</v>
      </c>
      <c r="ASE11" s="128">
        <f>IFERROR(IF(AND(ARV11&lt;SMALL(기준일시_입력!$J$21:$J$39,ASE$5),ARW11&gt;SMALL(기준일시_입력!$N$21:$N$39,ASE$5)),INDEX(기준일시_입력!$AJ$21:$AJ$39,ASE$5*2-1),IF(AND(ARV11&gt;=SMALL(기준일시_입력!$J$21:$J$39,ASE$5),ARV11&lt;SMALL(기준일시_입력!$N$21:$N$39,ASE$5)),SMALL(기준일시_입력!$N$21:$N$39,ASE$5)-ARV11,0)),0)</f>
        <v>0</v>
      </c>
      <c r="ASF11" s="128">
        <f>IFERROR(IF(AND(ARV11&lt;SMALL(기준일시_입력!$J$21:$J$39,ASF$5),ARW11&gt;SMALL(기준일시_입력!$N$21:$N$39,ASF$5)),INDEX(기준일시_입력!$AJ$21:$AJ$39,ASF$5*2-1),IF(AND(ARV11&gt;=SMALL(기준일시_입력!$J$21:$J$39,ASF$5),ARV11&lt;SMALL(기준일시_입력!$N$21:$N$39,ASF$5)),SMALL(기준일시_입력!$N$21:$N$39,ASF$5)-ARV11,0)),0)</f>
        <v>0</v>
      </c>
      <c r="ASG11" s="128">
        <f>IFERROR(IF(AND(ARV11&lt;SMALL(기준일시_입력!$J$21:$J$39,ASG$5),ARW11&gt;SMALL(기준일시_입력!$N$21:$N$39,ASG$5)),INDEX(기준일시_입력!$AJ$21:$AJ$39,ASG$5*2-1),IF(AND(ARV11&gt;=SMALL(기준일시_입력!$J$21:$J$39,ASG$5),ARV11&lt;SMALL(기준일시_입력!$N$21:$N$39,ASG$5)),SMALL(기준일시_입력!$N$21:$N$39,ASG$5)-ARV11,0)),0)</f>
        <v>0</v>
      </c>
      <c r="ASH11" s="125"/>
      <c r="ASI11" s="180" t="str">
        <f t="shared" si="349"/>
        <v>6일</v>
      </c>
      <c r="ASJ11" s="180"/>
      <c r="ASK11" s="124" t="str">
        <f t="shared" si="350"/>
        <v>토</v>
      </c>
      <c r="ASL11" s="133" t="str">
        <f t="shared" si="351"/>
        <v/>
      </c>
      <c r="ASM11" s="184"/>
      <c r="ASN11" s="184"/>
      <c r="ASO11" s="184"/>
      <c r="ASP11" s="184"/>
      <c r="ASQ11" s="184"/>
      <c r="ASR11" s="184"/>
      <c r="ASS11" s="176"/>
      <c r="AST11" s="177"/>
      <c r="ASU11" s="129" t="str">
        <f>IF($B11="","",IF(AND(ASK$3&lt;&gt;"",$B11-기준일시_입력!$AO$7&lt;=0,ASM11="",ASP11="",ASS11=""),"X",IF(ASS11="연차","☆",IF(ASS11="월차","★",IF(ASS11="병가","♨",IF(ASS11="출장","◎",IF(ASS11="교육","■",IF(AND(ASS11="",ASM11&lt;=기준일시_입력!$J$15,ASP11&gt;=기준일시_입력!$N$15),"○",IF(AND(ASS11="",ASM11&lt;&gt;"",ASM11&gt;기준일시_입력!$J$15),"▼",IF(AND(ASS11="",ASP11&lt;&gt;"",ASP11&lt;기준일시_입력!$N$15),"△",""))))))))))</f>
        <v/>
      </c>
      <c r="ASV11" s="128">
        <f>IFERROR(IF(OR(ASM11="",ASP11=""),0,IF(AND(ASX11&lt;기준일시_입력!$J$17,ASY11&gt;기준일시_입력!$N$17),기준일시_입력!$N$17-기준일시_입력!$J$17,IF(AND(ASX11&gt;=기준일시_입력!$J$17,ASY11&gt;기준일시_입력!$N$17),기준일시_입력!$N$17-ASX11,IF(ASY11&lt;기준일시_입력!$J$17,0,IF(AND(ASX11&lt;기준일시_입력!$J$17,ASY11&lt;=기준일시_입력!$N$17),ASY11-기준일시_입력!$J$17,IF(AND(ASX11&gt;=기준일시_입력!$J$17,ASY11&lt;=기준일시_입력!$N$17),ASY11-ASX11,0)))))),0)</f>
        <v>0</v>
      </c>
      <c r="ASW11" s="128">
        <f t="shared" si="352"/>
        <v>0</v>
      </c>
      <c r="ASX11" s="128">
        <f>IF(OR(ASM11="",ASP11=""),0,IF(ASM11&lt;기준일시_입력!$J$15,기준일시_입력!$J$15,ASM11))</f>
        <v>0</v>
      </c>
      <c r="ASY11" s="128">
        <f t="shared" si="353"/>
        <v>0</v>
      </c>
      <c r="ASZ11" s="128">
        <f>IFERROR(IF(AND(ASX11&lt;SMALL(기준일시_입력!$J$21:$J$39,ASZ$5),ASY11&gt;SMALL(기준일시_입력!$N$21:$N$39,ASZ$5)),INDEX(기준일시_입력!$AJ$21:$AJ$39,ASZ$5*2-1),IF(AND(ASX11&gt;=SMALL(기준일시_입력!$J$21:$J$39,ASZ$5),ASX11&lt;SMALL(기준일시_입력!$N$21:$N$39,ASZ$5)),SMALL(기준일시_입력!$N$21:$N$39,ASZ$5)-ASX11,0)),0)</f>
        <v>0</v>
      </c>
      <c r="ATA11" s="128">
        <f>IFERROR(IF(AND(ASX11&lt;SMALL(기준일시_입력!$J$21:$J$39,ATA$5),ASY11&gt;SMALL(기준일시_입력!$N$21:$N$39,ATA$5)),INDEX(기준일시_입력!$AJ$21:$AJ$39,ATA$5*2-1),IF(AND(ASX11&gt;=SMALL(기준일시_입력!$J$21:$J$39,ATA$5),ASX11&lt;SMALL(기준일시_입력!$N$21:$N$39,ATA$5)),SMALL(기준일시_입력!$N$21:$N$39,ATA$5)-ASX11,0)),0)</f>
        <v>0</v>
      </c>
      <c r="ATB11" s="128">
        <f>IFERROR(IF(AND(ASX11&lt;SMALL(기준일시_입력!$J$21:$J$39,ATB$5),ASY11&gt;SMALL(기준일시_입력!$N$21:$N$39,ATB$5)),INDEX(기준일시_입력!$AJ$21:$AJ$39,ATB$5*2-1),IF(AND(ASX11&gt;=SMALL(기준일시_입력!$J$21:$J$39,ATB$5),ASX11&lt;SMALL(기준일시_입력!$N$21:$N$39,ATB$5)),SMALL(기준일시_입력!$N$21:$N$39,ATB$5)-ASX11,0)),0)</f>
        <v>0</v>
      </c>
      <c r="ATC11" s="128">
        <f>IFERROR(IF(AND(ASX11&lt;SMALL(기준일시_입력!$J$21:$J$39,ATC$5),ASY11&gt;SMALL(기준일시_입력!$N$21:$N$39,ATC$5)),INDEX(기준일시_입력!$AJ$21:$AJ$39,ATC$5*2-1),IF(AND(ASX11&gt;=SMALL(기준일시_입력!$J$21:$J$39,ATC$5),ASX11&lt;SMALL(기준일시_입력!$N$21:$N$39,ATC$5)),SMALL(기준일시_입력!$N$21:$N$39,ATC$5)-ASX11,0)),0)</f>
        <v>0</v>
      </c>
      <c r="ATD11" s="128">
        <f>IFERROR(IF(AND(ASX11&lt;SMALL(기준일시_입력!$J$21:$J$39,ATD$5),ASY11&gt;SMALL(기준일시_입력!$N$21:$N$39,ATD$5)),INDEX(기준일시_입력!$AJ$21:$AJ$39,ATD$5*2-1),IF(AND(ASX11&gt;=SMALL(기준일시_입력!$J$21:$J$39,ATD$5),ASX11&lt;SMALL(기준일시_입력!$N$21:$N$39,ATD$5)),SMALL(기준일시_입력!$N$21:$N$39,ATD$5)-ASX11,0)),0)</f>
        <v>0</v>
      </c>
      <c r="ATE11" s="128">
        <f>IFERROR(IF(AND(ASX11&lt;SMALL(기준일시_입력!$J$21:$J$39,ATE$5),ASY11&gt;SMALL(기준일시_입력!$N$21:$N$39,ATE$5)),INDEX(기준일시_입력!$AJ$21:$AJ$39,ATE$5*2-1),IF(AND(ASX11&gt;=SMALL(기준일시_입력!$J$21:$J$39,ATE$5),ASX11&lt;SMALL(기준일시_입력!$N$21:$N$39,ATE$5)),SMALL(기준일시_입력!$N$21:$N$39,ATE$5)-ASX11,0)),0)</f>
        <v>0</v>
      </c>
      <c r="ATF11" s="128">
        <f>IFERROR(IF(AND(ASX11&lt;SMALL(기준일시_입력!$J$21:$J$39,ATF$5),ASY11&gt;SMALL(기준일시_입력!$N$21:$N$39,ATF$5)),INDEX(기준일시_입력!$AJ$21:$AJ$39,ATF$5*2-1),IF(AND(ASX11&gt;=SMALL(기준일시_입력!$J$21:$J$39,ATF$5),ASX11&lt;SMALL(기준일시_입력!$N$21:$N$39,ATF$5)),SMALL(기준일시_입력!$N$21:$N$39,ATF$5)-ASX11,0)),0)</f>
        <v>0</v>
      </c>
      <c r="ATG11" s="128">
        <f>IFERROR(IF(AND(ASX11&lt;SMALL(기준일시_입력!$J$21:$J$39,ATG$5),ASY11&gt;SMALL(기준일시_입력!$N$21:$N$39,ATG$5)),INDEX(기준일시_입력!$AJ$21:$AJ$39,ATG$5*2-1),IF(AND(ASX11&gt;=SMALL(기준일시_입력!$J$21:$J$39,ATG$5),ASX11&lt;SMALL(기준일시_입력!$N$21:$N$39,ATG$5)),SMALL(기준일시_입력!$N$21:$N$39,ATG$5)-ASX11,0)),0)</f>
        <v>0</v>
      </c>
      <c r="ATH11" s="128">
        <f>IFERROR(IF(AND(ASX11&lt;SMALL(기준일시_입력!$J$21:$J$39,ATH$5),ASY11&gt;SMALL(기준일시_입력!$N$21:$N$39,ATH$5)),INDEX(기준일시_입력!$AJ$21:$AJ$39,ATH$5*2-1),IF(AND(ASX11&gt;=SMALL(기준일시_입력!$J$21:$J$39,ATH$5),ASX11&lt;SMALL(기준일시_입력!$N$21:$N$39,ATH$5)),SMALL(기준일시_입력!$N$21:$N$39,ATH$5)-ASX11,0)),0)</f>
        <v>0</v>
      </c>
      <c r="ATI11" s="128">
        <f>IFERROR(IF(AND(ASX11&lt;SMALL(기준일시_입력!$J$21:$J$39,ATI$5),ASY11&gt;SMALL(기준일시_입력!$N$21:$N$39,ATI$5)),INDEX(기준일시_입력!$AJ$21:$AJ$39,ATI$5*2-1),IF(AND(ASX11&gt;=SMALL(기준일시_입력!$J$21:$J$39,ATI$5),ASX11&lt;SMALL(기준일시_입력!$N$21:$N$39,ATI$5)),SMALL(기준일시_입력!$N$21:$N$39,ATI$5)-ASX11,0)),0)</f>
        <v>0</v>
      </c>
      <c r="ATJ11" s="125"/>
      <c r="ATK11" s="180" t="str">
        <f t="shared" si="354"/>
        <v>6일</v>
      </c>
      <c r="ATL11" s="180"/>
      <c r="ATM11" s="124" t="str">
        <f t="shared" si="355"/>
        <v>토</v>
      </c>
      <c r="ATN11" s="133" t="str">
        <f t="shared" si="351"/>
        <v/>
      </c>
      <c r="ATO11" s="184"/>
      <c r="ATP11" s="184"/>
      <c r="ATQ11" s="184"/>
      <c r="ATR11" s="184"/>
      <c r="ATS11" s="184"/>
      <c r="ATT11" s="184"/>
      <c r="ATU11" s="176"/>
      <c r="ATV11" s="177"/>
      <c r="ATW11" s="129" t="str">
        <f>IF($B11="","",IF(AND(ATM$3&lt;&gt;"",$B11-기준일시_입력!$AO$7&lt;=0,ATO11="",ATR11="",ATU11=""),"X",IF(ATU11="연차","☆",IF(ATU11="월차","★",IF(ATU11="병가","♨",IF(ATU11="출장","◎",IF(ATU11="교육","■",IF(AND(ATU11="",ATO11&lt;=기준일시_입력!$J$15,ATR11&gt;=기준일시_입력!$N$15),"○",IF(AND(ATU11="",ATO11&lt;&gt;"",ATO11&gt;기준일시_입력!$J$15),"▼",IF(AND(ATU11="",ATR11&lt;&gt;"",ATR11&lt;기준일시_입력!$N$15),"△",""))))))))))</f>
        <v/>
      </c>
      <c r="ATX11" s="128">
        <f>IFERROR(IF(OR(ATO11="",ATR11=""),0,IF(AND(ATZ11&lt;기준일시_입력!$J$17,AUA11&gt;기준일시_입력!$N$17),기준일시_입력!$N$17-기준일시_입력!$J$17,IF(AND(ATZ11&gt;=기준일시_입력!$J$17,AUA11&gt;기준일시_입력!$N$17),기준일시_입력!$N$17-ATZ11,IF(AUA11&lt;기준일시_입력!$J$17,0,IF(AND(ATZ11&lt;기준일시_입력!$J$17,AUA11&lt;=기준일시_입력!$N$17),AUA11-기준일시_입력!$J$17,IF(AND(ATZ11&gt;=기준일시_입력!$J$17,AUA11&lt;=기준일시_입력!$N$17),AUA11-ATZ11,0)))))),0)</f>
        <v>0</v>
      </c>
      <c r="ATY11" s="128">
        <f t="shared" si="357"/>
        <v>0</v>
      </c>
      <c r="ATZ11" s="128">
        <f>IF(OR(ATO11="",ATR11=""),0,IF(ATO11&lt;기준일시_입력!$J$15,기준일시_입력!$J$15,ATO11))</f>
        <v>0</v>
      </c>
      <c r="AUA11" s="128">
        <f t="shared" si="358"/>
        <v>0</v>
      </c>
      <c r="AUB11" s="128">
        <f>IFERROR(IF(AND(ATZ11&lt;SMALL(기준일시_입력!$J$21:$J$39,AUB$5),AUA11&gt;SMALL(기준일시_입력!$N$21:$N$39,AUB$5)),INDEX(기준일시_입력!$AJ$21:$AJ$39,AUB$5*2-1),IF(AND(ATZ11&gt;=SMALL(기준일시_입력!$J$21:$J$39,AUB$5),ATZ11&lt;SMALL(기준일시_입력!$N$21:$N$39,AUB$5)),SMALL(기준일시_입력!$N$21:$N$39,AUB$5)-ATZ11,0)),0)</f>
        <v>0</v>
      </c>
      <c r="AUC11" s="128">
        <f>IFERROR(IF(AND(ATZ11&lt;SMALL(기준일시_입력!$J$21:$J$39,AUC$5),AUA11&gt;SMALL(기준일시_입력!$N$21:$N$39,AUC$5)),INDEX(기준일시_입력!$AJ$21:$AJ$39,AUC$5*2-1),IF(AND(ATZ11&gt;=SMALL(기준일시_입력!$J$21:$J$39,AUC$5),ATZ11&lt;SMALL(기준일시_입력!$N$21:$N$39,AUC$5)),SMALL(기준일시_입력!$N$21:$N$39,AUC$5)-ATZ11,0)),0)</f>
        <v>0</v>
      </c>
      <c r="AUD11" s="128">
        <f>IFERROR(IF(AND(ATZ11&lt;SMALL(기준일시_입력!$J$21:$J$39,AUD$5),AUA11&gt;SMALL(기준일시_입력!$N$21:$N$39,AUD$5)),INDEX(기준일시_입력!$AJ$21:$AJ$39,AUD$5*2-1),IF(AND(ATZ11&gt;=SMALL(기준일시_입력!$J$21:$J$39,AUD$5),ATZ11&lt;SMALL(기준일시_입력!$N$21:$N$39,AUD$5)),SMALL(기준일시_입력!$N$21:$N$39,AUD$5)-ATZ11,0)),0)</f>
        <v>0</v>
      </c>
      <c r="AUE11" s="128">
        <f>IFERROR(IF(AND(ATZ11&lt;SMALL(기준일시_입력!$J$21:$J$39,AUE$5),AUA11&gt;SMALL(기준일시_입력!$N$21:$N$39,AUE$5)),INDEX(기준일시_입력!$AJ$21:$AJ$39,AUE$5*2-1),IF(AND(ATZ11&gt;=SMALL(기준일시_입력!$J$21:$J$39,AUE$5),ATZ11&lt;SMALL(기준일시_입력!$N$21:$N$39,AUE$5)),SMALL(기준일시_입력!$N$21:$N$39,AUE$5)-ATZ11,0)),0)</f>
        <v>0</v>
      </c>
      <c r="AUF11" s="128">
        <f>IFERROR(IF(AND(ATZ11&lt;SMALL(기준일시_입력!$J$21:$J$39,AUF$5),AUA11&gt;SMALL(기준일시_입력!$N$21:$N$39,AUF$5)),INDEX(기준일시_입력!$AJ$21:$AJ$39,AUF$5*2-1),IF(AND(ATZ11&gt;=SMALL(기준일시_입력!$J$21:$J$39,AUF$5),ATZ11&lt;SMALL(기준일시_입력!$N$21:$N$39,AUF$5)),SMALL(기준일시_입력!$N$21:$N$39,AUF$5)-ATZ11,0)),0)</f>
        <v>0</v>
      </c>
      <c r="AUG11" s="128">
        <f>IFERROR(IF(AND(ATZ11&lt;SMALL(기준일시_입력!$J$21:$J$39,AUG$5),AUA11&gt;SMALL(기준일시_입력!$N$21:$N$39,AUG$5)),INDEX(기준일시_입력!$AJ$21:$AJ$39,AUG$5*2-1),IF(AND(ATZ11&gt;=SMALL(기준일시_입력!$J$21:$J$39,AUG$5),ATZ11&lt;SMALL(기준일시_입력!$N$21:$N$39,AUG$5)),SMALL(기준일시_입력!$N$21:$N$39,AUG$5)-ATZ11,0)),0)</f>
        <v>0</v>
      </c>
      <c r="AUH11" s="128">
        <f>IFERROR(IF(AND(ATZ11&lt;SMALL(기준일시_입력!$J$21:$J$39,AUH$5),AUA11&gt;SMALL(기준일시_입력!$N$21:$N$39,AUH$5)),INDEX(기준일시_입력!$AJ$21:$AJ$39,AUH$5*2-1),IF(AND(ATZ11&gt;=SMALL(기준일시_입력!$J$21:$J$39,AUH$5),ATZ11&lt;SMALL(기준일시_입력!$N$21:$N$39,AUH$5)),SMALL(기준일시_입력!$N$21:$N$39,AUH$5)-ATZ11,0)),0)</f>
        <v>0</v>
      </c>
      <c r="AUI11" s="128">
        <f>IFERROR(IF(AND(ATZ11&lt;SMALL(기준일시_입력!$J$21:$J$39,AUI$5),AUA11&gt;SMALL(기준일시_입력!$N$21:$N$39,AUI$5)),INDEX(기준일시_입력!$AJ$21:$AJ$39,AUI$5*2-1),IF(AND(ATZ11&gt;=SMALL(기준일시_입력!$J$21:$J$39,AUI$5),ATZ11&lt;SMALL(기준일시_입력!$N$21:$N$39,AUI$5)),SMALL(기준일시_입력!$N$21:$N$39,AUI$5)-ATZ11,0)),0)</f>
        <v>0</v>
      </c>
      <c r="AUJ11" s="128">
        <f>IFERROR(IF(AND(ATZ11&lt;SMALL(기준일시_입력!$J$21:$J$39,AUJ$5),AUA11&gt;SMALL(기준일시_입력!$N$21:$N$39,AUJ$5)),INDEX(기준일시_입력!$AJ$21:$AJ$39,AUJ$5*2-1),IF(AND(ATZ11&gt;=SMALL(기준일시_입력!$J$21:$J$39,AUJ$5),ATZ11&lt;SMALL(기준일시_입력!$N$21:$N$39,AUJ$5)),SMALL(기준일시_입력!$N$21:$N$39,AUJ$5)-ATZ11,0)),0)</f>
        <v>0</v>
      </c>
      <c r="AUK11" s="128">
        <f>IFERROR(IF(AND(ATZ11&lt;SMALL(기준일시_입력!$J$21:$J$39,AUK$5),AUA11&gt;SMALL(기준일시_입력!$N$21:$N$39,AUK$5)),INDEX(기준일시_입력!$AJ$21:$AJ$39,AUK$5*2-1),IF(AND(ATZ11&gt;=SMALL(기준일시_입력!$J$21:$J$39,AUK$5),ATZ11&lt;SMALL(기준일시_입력!$N$21:$N$39,AUK$5)),SMALL(기준일시_입력!$N$21:$N$39,AUK$5)-ATZ11,0)),0)</f>
        <v>0</v>
      </c>
      <c r="AUL11" s="125"/>
      <c r="AUM11" s="180" t="str">
        <f t="shared" si="359"/>
        <v>6일</v>
      </c>
      <c r="AUN11" s="180"/>
      <c r="AUO11" s="124" t="str">
        <f t="shared" si="360"/>
        <v>토</v>
      </c>
      <c r="AUP11" s="133" t="str">
        <f t="shared" si="351"/>
        <v/>
      </c>
      <c r="AUQ11" s="184"/>
      <c r="AUR11" s="184"/>
      <c r="AUS11" s="184"/>
      <c r="AUT11" s="184"/>
      <c r="AUU11" s="184"/>
      <c r="AUV11" s="184"/>
      <c r="AUW11" s="176"/>
      <c r="AUX11" s="177"/>
      <c r="AUY11" s="129" t="str">
        <f>IF($B11="","",IF(AND(AUO$3&lt;&gt;"",$B11-기준일시_입력!$AO$7&lt;=0,AUQ11="",AUT11="",AUW11=""),"X",IF(AUW11="연차","☆",IF(AUW11="월차","★",IF(AUW11="병가","♨",IF(AUW11="출장","◎",IF(AUW11="교육","■",IF(AND(AUW11="",AUQ11&lt;=기준일시_입력!$J$15,AUT11&gt;=기준일시_입력!$N$15),"○",IF(AND(AUW11="",AUQ11&lt;&gt;"",AUQ11&gt;기준일시_입력!$J$15),"▼",IF(AND(AUW11="",AUT11&lt;&gt;"",AUT11&lt;기준일시_입력!$N$15),"△",""))))))))))</f>
        <v/>
      </c>
      <c r="AUZ11" s="128">
        <f>IFERROR(IF(OR(AUQ11="",AUT11=""),0,IF(AND(AVB11&lt;기준일시_입력!$J$17,AVC11&gt;기준일시_입력!$N$17),기준일시_입력!$N$17-기준일시_입력!$J$17,IF(AND(AVB11&gt;=기준일시_입력!$J$17,AVC11&gt;기준일시_입력!$N$17),기준일시_입력!$N$17-AVB11,IF(AVC11&lt;기준일시_입력!$J$17,0,IF(AND(AVB11&lt;기준일시_입력!$J$17,AVC11&lt;=기준일시_입력!$N$17),AVC11-기준일시_입력!$J$17,IF(AND(AVB11&gt;=기준일시_입력!$J$17,AVC11&lt;=기준일시_입력!$N$17),AVC11-AVB11,0)))))),0)</f>
        <v>0</v>
      </c>
      <c r="AVA11" s="128">
        <f t="shared" si="362"/>
        <v>0</v>
      </c>
      <c r="AVB11" s="128">
        <f>IF(OR(AUQ11="",AUT11=""),0,IF(AUQ11&lt;기준일시_입력!$J$15,기준일시_입력!$J$15,AUQ11))</f>
        <v>0</v>
      </c>
      <c r="AVC11" s="128">
        <f t="shared" si="363"/>
        <v>0</v>
      </c>
      <c r="AVD11" s="128">
        <f>IFERROR(IF(AND(AVB11&lt;SMALL(기준일시_입력!$J$21:$J$39,AVD$5),AVC11&gt;SMALL(기준일시_입력!$N$21:$N$39,AVD$5)),INDEX(기준일시_입력!$AJ$21:$AJ$39,AVD$5*2-1),IF(AND(AVB11&gt;=SMALL(기준일시_입력!$J$21:$J$39,AVD$5),AVB11&lt;SMALL(기준일시_입력!$N$21:$N$39,AVD$5)),SMALL(기준일시_입력!$N$21:$N$39,AVD$5)-AVB11,0)),0)</f>
        <v>0</v>
      </c>
      <c r="AVE11" s="128">
        <f>IFERROR(IF(AND(AVB11&lt;SMALL(기준일시_입력!$J$21:$J$39,AVE$5),AVC11&gt;SMALL(기준일시_입력!$N$21:$N$39,AVE$5)),INDEX(기준일시_입력!$AJ$21:$AJ$39,AVE$5*2-1),IF(AND(AVB11&gt;=SMALL(기준일시_입력!$J$21:$J$39,AVE$5),AVB11&lt;SMALL(기준일시_입력!$N$21:$N$39,AVE$5)),SMALL(기준일시_입력!$N$21:$N$39,AVE$5)-AVB11,0)),0)</f>
        <v>0</v>
      </c>
      <c r="AVF11" s="128">
        <f>IFERROR(IF(AND(AVB11&lt;SMALL(기준일시_입력!$J$21:$J$39,AVF$5),AVC11&gt;SMALL(기준일시_입력!$N$21:$N$39,AVF$5)),INDEX(기준일시_입력!$AJ$21:$AJ$39,AVF$5*2-1),IF(AND(AVB11&gt;=SMALL(기준일시_입력!$J$21:$J$39,AVF$5),AVB11&lt;SMALL(기준일시_입력!$N$21:$N$39,AVF$5)),SMALL(기준일시_입력!$N$21:$N$39,AVF$5)-AVB11,0)),0)</f>
        <v>0</v>
      </c>
      <c r="AVG11" s="128">
        <f>IFERROR(IF(AND(AVB11&lt;SMALL(기준일시_입력!$J$21:$J$39,AVG$5),AVC11&gt;SMALL(기준일시_입력!$N$21:$N$39,AVG$5)),INDEX(기준일시_입력!$AJ$21:$AJ$39,AVG$5*2-1),IF(AND(AVB11&gt;=SMALL(기준일시_입력!$J$21:$J$39,AVG$5),AVB11&lt;SMALL(기준일시_입력!$N$21:$N$39,AVG$5)),SMALL(기준일시_입력!$N$21:$N$39,AVG$5)-AVB11,0)),0)</f>
        <v>0</v>
      </c>
      <c r="AVH11" s="128">
        <f>IFERROR(IF(AND(AVB11&lt;SMALL(기준일시_입력!$J$21:$J$39,AVH$5),AVC11&gt;SMALL(기준일시_입력!$N$21:$N$39,AVH$5)),INDEX(기준일시_입력!$AJ$21:$AJ$39,AVH$5*2-1),IF(AND(AVB11&gt;=SMALL(기준일시_입력!$J$21:$J$39,AVH$5),AVB11&lt;SMALL(기준일시_입력!$N$21:$N$39,AVH$5)),SMALL(기준일시_입력!$N$21:$N$39,AVH$5)-AVB11,0)),0)</f>
        <v>0</v>
      </c>
      <c r="AVI11" s="128">
        <f>IFERROR(IF(AND(AVB11&lt;SMALL(기준일시_입력!$J$21:$J$39,AVI$5),AVC11&gt;SMALL(기준일시_입력!$N$21:$N$39,AVI$5)),INDEX(기준일시_입력!$AJ$21:$AJ$39,AVI$5*2-1),IF(AND(AVB11&gt;=SMALL(기준일시_입력!$J$21:$J$39,AVI$5),AVB11&lt;SMALL(기준일시_입력!$N$21:$N$39,AVI$5)),SMALL(기준일시_입력!$N$21:$N$39,AVI$5)-AVB11,0)),0)</f>
        <v>0</v>
      </c>
      <c r="AVJ11" s="128">
        <f>IFERROR(IF(AND(AVB11&lt;SMALL(기준일시_입력!$J$21:$J$39,AVJ$5),AVC11&gt;SMALL(기준일시_입력!$N$21:$N$39,AVJ$5)),INDEX(기준일시_입력!$AJ$21:$AJ$39,AVJ$5*2-1),IF(AND(AVB11&gt;=SMALL(기준일시_입력!$J$21:$J$39,AVJ$5),AVB11&lt;SMALL(기준일시_입력!$N$21:$N$39,AVJ$5)),SMALL(기준일시_입력!$N$21:$N$39,AVJ$5)-AVB11,0)),0)</f>
        <v>0</v>
      </c>
      <c r="AVK11" s="128">
        <f>IFERROR(IF(AND(AVB11&lt;SMALL(기준일시_입력!$J$21:$J$39,AVK$5),AVC11&gt;SMALL(기준일시_입력!$N$21:$N$39,AVK$5)),INDEX(기준일시_입력!$AJ$21:$AJ$39,AVK$5*2-1),IF(AND(AVB11&gt;=SMALL(기준일시_입력!$J$21:$J$39,AVK$5),AVB11&lt;SMALL(기준일시_입력!$N$21:$N$39,AVK$5)),SMALL(기준일시_입력!$N$21:$N$39,AVK$5)-AVB11,0)),0)</f>
        <v>0</v>
      </c>
      <c r="AVL11" s="128">
        <f>IFERROR(IF(AND(AVB11&lt;SMALL(기준일시_입력!$J$21:$J$39,AVL$5),AVC11&gt;SMALL(기준일시_입력!$N$21:$N$39,AVL$5)),INDEX(기준일시_입력!$AJ$21:$AJ$39,AVL$5*2-1),IF(AND(AVB11&gt;=SMALL(기준일시_입력!$J$21:$J$39,AVL$5),AVB11&lt;SMALL(기준일시_입력!$N$21:$N$39,AVL$5)),SMALL(기준일시_입력!$N$21:$N$39,AVL$5)-AVB11,0)),0)</f>
        <v>0</v>
      </c>
      <c r="AVM11" s="128">
        <f>IFERROR(IF(AND(AVB11&lt;SMALL(기준일시_입력!$J$21:$J$39,AVM$5),AVC11&gt;SMALL(기준일시_입력!$N$21:$N$39,AVM$5)),INDEX(기준일시_입력!$AJ$21:$AJ$39,AVM$5*2-1),IF(AND(AVB11&gt;=SMALL(기준일시_입력!$J$21:$J$39,AVM$5),AVB11&lt;SMALL(기준일시_입력!$N$21:$N$39,AVM$5)),SMALL(기준일시_입력!$N$21:$N$39,AVM$5)-AVB11,0)),0)</f>
        <v>0</v>
      </c>
      <c r="AVN11" s="125"/>
      <c r="AVO11" s="180" t="str">
        <f t="shared" si="364"/>
        <v>6일</v>
      </c>
      <c r="AVP11" s="180"/>
      <c r="AVQ11" s="124" t="str">
        <f t="shared" si="365"/>
        <v>토</v>
      </c>
      <c r="AVR11" s="133" t="str">
        <f t="shared" si="366"/>
        <v/>
      </c>
      <c r="AVS11" s="184"/>
      <c r="AVT11" s="184"/>
      <c r="AVU11" s="184"/>
      <c r="AVV11" s="184"/>
      <c r="AVW11" s="184"/>
      <c r="AVX11" s="184"/>
      <c r="AVY11" s="176"/>
      <c r="AVZ11" s="177"/>
      <c r="AWA11" s="129" t="str">
        <f>IF($B11="","",IF(AND(AVQ$3&lt;&gt;"",$B11-기준일시_입력!$AO$7&lt;=0,AVS11="",AVV11="",AVY11=""),"X",IF(AVY11="연차","☆",IF(AVY11="월차","★",IF(AVY11="병가","♨",IF(AVY11="출장","◎",IF(AVY11="교육","■",IF(AND(AVY11="",AVS11&lt;=기준일시_입력!$J$15,AVV11&gt;=기준일시_입력!$N$15),"○",IF(AND(AVY11="",AVS11&lt;&gt;"",AVS11&gt;기준일시_입력!$J$15),"▼",IF(AND(AVY11="",AVV11&lt;&gt;"",AVV11&lt;기준일시_입력!$N$15),"△",""))))))))))</f>
        <v/>
      </c>
      <c r="AWB11" s="128">
        <f>IFERROR(IF(OR(AVS11="",AVV11=""),0,IF(AND(AWD11&lt;기준일시_입력!$J$17,AWE11&gt;기준일시_입력!$N$17),기준일시_입력!$N$17-기준일시_입력!$J$17,IF(AND(AWD11&gt;=기준일시_입력!$J$17,AWE11&gt;기준일시_입력!$N$17),기준일시_입력!$N$17-AWD11,IF(AWE11&lt;기준일시_입력!$J$17,0,IF(AND(AWD11&lt;기준일시_입력!$J$17,AWE11&lt;=기준일시_입력!$N$17),AWE11-기준일시_입력!$J$17,IF(AND(AWD11&gt;=기준일시_입력!$J$17,AWE11&lt;=기준일시_입력!$N$17),AWE11-AWD11,0)))))),0)</f>
        <v>0</v>
      </c>
      <c r="AWC11" s="128">
        <f t="shared" si="367"/>
        <v>0</v>
      </c>
      <c r="AWD11" s="128">
        <f>IF(OR(AVS11="",AVV11=""),0,IF(AVS11&lt;기준일시_입력!$J$15,기준일시_입력!$J$15,AVS11))</f>
        <v>0</v>
      </c>
      <c r="AWE11" s="128">
        <f t="shared" si="368"/>
        <v>0</v>
      </c>
      <c r="AWF11" s="128">
        <f>IFERROR(IF(AND(AWD11&lt;SMALL(기준일시_입력!$J$21:$J$39,AWF$5),AWE11&gt;SMALL(기준일시_입력!$N$21:$N$39,AWF$5)),INDEX(기준일시_입력!$AJ$21:$AJ$39,AWF$5*2-1),IF(AND(AWD11&gt;=SMALL(기준일시_입력!$J$21:$J$39,AWF$5),AWD11&lt;SMALL(기준일시_입력!$N$21:$N$39,AWF$5)),SMALL(기준일시_입력!$N$21:$N$39,AWF$5)-AWD11,0)),0)</f>
        <v>0</v>
      </c>
      <c r="AWG11" s="128">
        <f>IFERROR(IF(AND(AWD11&lt;SMALL(기준일시_입력!$J$21:$J$39,AWG$5),AWE11&gt;SMALL(기준일시_입력!$N$21:$N$39,AWG$5)),INDEX(기준일시_입력!$AJ$21:$AJ$39,AWG$5*2-1),IF(AND(AWD11&gt;=SMALL(기준일시_입력!$J$21:$J$39,AWG$5),AWD11&lt;SMALL(기준일시_입력!$N$21:$N$39,AWG$5)),SMALL(기준일시_입력!$N$21:$N$39,AWG$5)-AWD11,0)),0)</f>
        <v>0</v>
      </c>
      <c r="AWH11" s="128">
        <f>IFERROR(IF(AND(AWD11&lt;SMALL(기준일시_입력!$J$21:$J$39,AWH$5),AWE11&gt;SMALL(기준일시_입력!$N$21:$N$39,AWH$5)),INDEX(기준일시_입력!$AJ$21:$AJ$39,AWH$5*2-1),IF(AND(AWD11&gt;=SMALL(기준일시_입력!$J$21:$J$39,AWH$5),AWD11&lt;SMALL(기준일시_입력!$N$21:$N$39,AWH$5)),SMALL(기준일시_입력!$N$21:$N$39,AWH$5)-AWD11,0)),0)</f>
        <v>0</v>
      </c>
      <c r="AWI11" s="128">
        <f>IFERROR(IF(AND(AWD11&lt;SMALL(기준일시_입력!$J$21:$J$39,AWI$5),AWE11&gt;SMALL(기준일시_입력!$N$21:$N$39,AWI$5)),INDEX(기준일시_입력!$AJ$21:$AJ$39,AWI$5*2-1),IF(AND(AWD11&gt;=SMALL(기준일시_입력!$J$21:$J$39,AWI$5),AWD11&lt;SMALL(기준일시_입력!$N$21:$N$39,AWI$5)),SMALL(기준일시_입력!$N$21:$N$39,AWI$5)-AWD11,0)),0)</f>
        <v>0</v>
      </c>
      <c r="AWJ11" s="128">
        <f>IFERROR(IF(AND(AWD11&lt;SMALL(기준일시_입력!$J$21:$J$39,AWJ$5),AWE11&gt;SMALL(기준일시_입력!$N$21:$N$39,AWJ$5)),INDEX(기준일시_입력!$AJ$21:$AJ$39,AWJ$5*2-1),IF(AND(AWD11&gt;=SMALL(기준일시_입력!$J$21:$J$39,AWJ$5),AWD11&lt;SMALL(기준일시_입력!$N$21:$N$39,AWJ$5)),SMALL(기준일시_입력!$N$21:$N$39,AWJ$5)-AWD11,0)),0)</f>
        <v>0</v>
      </c>
      <c r="AWK11" s="128">
        <f>IFERROR(IF(AND(AWD11&lt;SMALL(기준일시_입력!$J$21:$J$39,AWK$5),AWE11&gt;SMALL(기준일시_입력!$N$21:$N$39,AWK$5)),INDEX(기준일시_입력!$AJ$21:$AJ$39,AWK$5*2-1),IF(AND(AWD11&gt;=SMALL(기준일시_입력!$J$21:$J$39,AWK$5),AWD11&lt;SMALL(기준일시_입력!$N$21:$N$39,AWK$5)),SMALL(기준일시_입력!$N$21:$N$39,AWK$5)-AWD11,0)),0)</f>
        <v>0</v>
      </c>
      <c r="AWL11" s="128">
        <f>IFERROR(IF(AND(AWD11&lt;SMALL(기준일시_입력!$J$21:$J$39,AWL$5),AWE11&gt;SMALL(기준일시_입력!$N$21:$N$39,AWL$5)),INDEX(기준일시_입력!$AJ$21:$AJ$39,AWL$5*2-1),IF(AND(AWD11&gt;=SMALL(기준일시_입력!$J$21:$J$39,AWL$5),AWD11&lt;SMALL(기준일시_입력!$N$21:$N$39,AWL$5)),SMALL(기준일시_입력!$N$21:$N$39,AWL$5)-AWD11,0)),0)</f>
        <v>0</v>
      </c>
      <c r="AWM11" s="128">
        <f>IFERROR(IF(AND(AWD11&lt;SMALL(기준일시_입력!$J$21:$J$39,AWM$5),AWE11&gt;SMALL(기준일시_입력!$N$21:$N$39,AWM$5)),INDEX(기준일시_입력!$AJ$21:$AJ$39,AWM$5*2-1),IF(AND(AWD11&gt;=SMALL(기준일시_입력!$J$21:$J$39,AWM$5),AWD11&lt;SMALL(기준일시_입력!$N$21:$N$39,AWM$5)),SMALL(기준일시_입력!$N$21:$N$39,AWM$5)-AWD11,0)),0)</f>
        <v>0</v>
      </c>
      <c r="AWN11" s="128">
        <f>IFERROR(IF(AND(AWD11&lt;SMALL(기준일시_입력!$J$21:$J$39,AWN$5),AWE11&gt;SMALL(기준일시_입력!$N$21:$N$39,AWN$5)),INDEX(기준일시_입력!$AJ$21:$AJ$39,AWN$5*2-1),IF(AND(AWD11&gt;=SMALL(기준일시_입력!$J$21:$J$39,AWN$5),AWD11&lt;SMALL(기준일시_입력!$N$21:$N$39,AWN$5)),SMALL(기준일시_입력!$N$21:$N$39,AWN$5)-AWD11,0)),0)</f>
        <v>0</v>
      </c>
      <c r="AWO11" s="128">
        <f>IFERROR(IF(AND(AWD11&lt;SMALL(기준일시_입력!$J$21:$J$39,AWO$5),AWE11&gt;SMALL(기준일시_입력!$N$21:$N$39,AWO$5)),INDEX(기준일시_입력!$AJ$21:$AJ$39,AWO$5*2-1),IF(AND(AWD11&gt;=SMALL(기준일시_입력!$J$21:$J$39,AWO$5),AWD11&lt;SMALL(기준일시_입력!$N$21:$N$39,AWO$5)),SMALL(기준일시_입력!$N$21:$N$39,AWO$5)-AWD11,0)),0)</f>
        <v>0</v>
      </c>
      <c r="AWP11" s="125"/>
      <c r="AWQ11" s="180" t="str">
        <f t="shared" si="369"/>
        <v>6일</v>
      </c>
      <c r="AWR11" s="180"/>
      <c r="AWS11" s="124" t="str">
        <f t="shared" si="370"/>
        <v>토</v>
      </c>
      <c r="AWT11" s="133" t="str">
        <f t="shared" si="366"/>
        <v/>
      </c>
      <c r="AWU11" s="184"/>
      <c r="AWV11" s="184"/>
      <c r="AWW11" s="184"/>
      <c r="AWX11" s="184"/>
      <c r="AWY11" s="184"/>
      <c r="AWZ11" s="184"/>
      <c r="AXA11" s="176"/>
      <c r="AXB11" s="177"/>
      <c r="AXC11" s="129" t="str">
        <f>IF($B11="","",IF(AND(AWS$3&lt;&gt;"",$B11-기준일시_입력!$AO$7&lt;=0,AWU11="",AWX11="",AXA11=""),"X",IF(AXA11="연차","☆",IF(AXA11="월차","★",IF(AXA11="병가","♨",IF(AXA11="출장","◎",IF(AXA11="교육","■",IF(AND(AXA11="",AWU11&lt;=기준일시_입력!$J$15,AWX11&gt;=기준일시_입력!$N$15),"○",IF(AND(AXA11="",AWU11&lt;&gt;"",AWU11&gt;기준일시_입력!$J$15),"▼",IF(AND(AXA11="",AWX11&lt;&gt;"",AWX11&lt;기준일시_입력!$N$15),"△",""))))))))))</f>
        <v/>
      </c>
      <c r="AXD11" s="128">
        <f>IFERROR(IF(OR(AWU11="",AWX11=""),0,IF(AND(AXF11&lt;기준일시_입력!$J$17,AXG11&gt;기준일시_입력!$N$17),기준일시_입력!$N$17-기준일시_입력!$J$17,IF(AND(AXF11&gt;=기준일시_입력!$J$17,AXG11&gt;기준일시_입력!$N$17),기준일시_입력!$N$17-AXF11,IF(AXG11&lt;기준일시_입력!$J$17,0,IF(AND(AXF11&lt;기준일시_입력!$J$17,AXG11&lt;=기준일시_입력!$N$17),AXG11-기준일시_입력!$J$17,IF(AND(AXF11&gt;=기준일시_입력!$J$17,AXG11&lt;=기준일시_입력!$N$17),AXG11-AXF11,0)))))),0)</f>
        <v>0</v>
      </c>
      <c r="AXE11" s="128">
        <f t="shared" si="372"/>
        <v>0</v>
      </c>
      <c r="AXF11" s="128">
        <f>IF(OR(AWU11="",AWX11=""),0,IF(AWU11&lt;기준일시_입력!$J$15,기준일시_입력!$J$15,AWU11))</f>
        <v>0</v>
      </c>
      <c r="AXG11" s="128">
        <f t="shared" si="373"/>
        <v>0</v>
      </c>
      <c r="AXH11" s="128">
        <f>IFERROR(IF(AND(AXF11&lt;SMALL(기준일시_입력!$J$21:$J$39,AXH$5),AXG11&gt;SMALL(기준일시_입력!$N$21:$N$39,AXH$5)),INDEX(기준일시_입력!$AJ$21:$AJ$39,AXH$5*2-1),IF(AND(AXF11&gt;=SMALL(기준일시_입력!$J$21:$J$39,AXH$5),AXF11&lt;SMALL(기준일시_입력!$N$21:$N$39,AXH$5)),SMALL(기준일시_입력!$N$21:$N$39,AXH$5)-AXF11,0)),0)</f>
        <v>0</v>
      </c>
      <c r="AXI11" s="128">
        <f>IFERROR(IF(AND(AXF11&lt;SMALL(기준일시_입력!$J$21:$J$39,AXI$5),AXG11&gt;SMALL(기준일시_입력!$N$21:$N$39,AXI$5)),INDEX(기준일시_입력!$AJ$21:$AJ$39,AXI$5*2-1),IF(AND(AXF11&gt;=SMALL(기준일시_입력!$J$21:$J$39,AXI$5),AXF11&lt;SMALL(기준일시_입력!$N$21:$N$39,AXI$5)),SMALL(기준일시_입력!$N$21:$N$39,AXI$5)-AXF11,0)),0)</f>
        <v>0</v>
      </c>
      <c r="AXJ11" s="128">
        <f>IFERROR(IF(AND(AXF11&lt;SMALL(기준일시_입력!$J$21:$J$39,AXJ$5),AXG11&gt;SMALL(기준일시_입력!$N$21:$N$39,AXJ$5)),INDEX(기준일시_입력!$AJ$21:$AJ$39,AXJ$5*2-1),IF(AND(AXF11&gt;=SMALL(기준일시_입력!$J$21:$J$39,AXJ$5),AXF11&lt;SMALL(기준일시_입력!$N$21:$N$39,AXJ$5)),SMALL(기준일시_입력!$N$21:$N$39,AXJ$5)-AXF11,0)),0)</f>
        <v>0</v>
      </c>
      <c r="AXK11" s="128">
        <f>IFERROR(IF(AND(AXF11&lt;SMALL(기준일시_입력!$J$21:$J$39,AXK$5),AXG11&gt;SMALL(기준일시_입력!$N$21:$N$39,AXK$5)),INDEX(기준일시_입력!$AJ$21:$AJ$39,AXK$5*2-1),IF(AND(AXF11&gt;=SMALL(기준일시_입력!$J$21:$J$39,AXK$5),AXF11&lt;SMALL(기준일시_입력!$N$21:$N$39,AXK$5)),SMALL(기준일시_입력!$N$21:$N$39,AXK$5)-AXF11,0)),0)</f>
        <v>0</v>
      </c>
      <c r="AXL11" s="128">
        <f>IFERROR(IF(AND(AXF11&lt;SMALL(기준일시_입력!$J$21:$J$39,AXL$5),AXG11&gt;SMALL(기준일시_입력!$N$21:$N$39,AXL$5)),INDEX(기준일시_입력!$AJ$21:$AJ$39,AXL$5*2-1),IF(AND(AXF11&gt;=SMALL(기준일시_입력!$J$21:$J$39,AXL$5),AXF11&lt;SMALL(기준일시_입력!$N$21:$N$39,AXL$5)),SMALL(기준일시_입력!$N$21:$N$39,AXL$5)-AXF11,0)),0)</f>
        <v>0</v>
      </c>
      <c r="AXM11" s="128">
        <f>IFERROR(IF(AND(AXF11&lt;SMALL(기준일시_입력!$J$21:$J$39,AXM$5),AXG11&gt;SMALL(기준일시_입력!$N$21:$N$39,AXM$5)),INDEX(기준일시_입력!$AJ$21:$AJ$39,AXM$5*2-1),IF(AND(AXF11&gt;=SMALL(기준일시_입력!$J$21:$J$39,AXM$5),AXF11&lt;SMALL(기준일시_입력!$N$21:$N$39,AXM$5)),SMALL(기준일시_입력!$N$21:$N$39,AXM$5)-AXF11,0)),0)</f>
        <v>0</v>
      </c>
      <c r="AXN11" s="128">
        <f>IFERROR(IF(AND(AXF11&lt;SMALL(기준일시_입력!$J$21:$J$39,AXN$5),AXG11&gt;SMALL(기준일시_입력!$N$21:$N$39,AXN$5)),INDEX(기준일시_입력!$AJ$21:$AJ$39,AXN$5*2-1),IF(AND(AXF11&gt;=SMALL(기준일시_입력!$J$21:$J$39,AXN$5),AXF11&lt;SMALL(기준일시_입력!$N$21:$N$39,AXN$5)),SMALL(기준일시_입력!$N$21:$N$39,AXN$5)-AXF11,0)),0)</f>
        <v>0</v>
      </c>
      <c r="AXO11" s="128">
        <f>IFERROR(IF(AND(AXF11&lt;SMALL(기준일시_입력!$J$21:$J$39,AXO$5),AXG11&gt;SMALL(기준일시_입력!$N$21:$N$39,AXO$5)),INDEX(기준일시_입력!$AJ$21:$AJ$39,AXO$5*2-1),IF(AND(AXF11&gt;=SMALL(기준일시_입력!$J$21:$J$39,AXO$5),AXF11&lt;SMALL(기준일시_입력!$N$21:$N$39,AXO$5)),SMALL(기준일시_입력!$N$21:$N$39,AXO$5)-AXF11,0)),0)</f>
        <v>0</v>
      </c>
      <c r="AXP11" s="128">
        <f>IFERROR(IF(AND(AXF11&lt;SMALL(기준일시_입력!$J$21:$J$39,AXP$5),AXG11&gt;SMALL(기준일시_입력!$N$21:$N$39,AXP$5)),INDEX(기준일시_입력!$AJ$21:$AJ$39,AXP$5*2-1),IF(AND(AXF11&gt;=SMALL(기준일시_입력!$J$21:$J$39,AXP$5),AXF11&lt;SMALL(기준일시_입력!$N$21:$N$39,AXP$5)),SMALL(기준일시_입력!$N$21:$N$39,AXP$5)-AXF11,0)),0)</f>
        <v>0</v>
      </c>
      <c r="AXQ11" s="128">
        <f>IFERROR(IF(AND(AXF11&lt;SMALL(기준일시_입력!$J$21:$J$39,AXQ$5),AXG11&gt;SMALL(기준일시_입력!$N$21:$N$39,AXQ$5)),INDEX(기준일시_입력!$AJ$21:$AJ$39,AXQ$5*2-1),IF(AND(AXF11&gt;=SMALL(기준일시_입력!$J$21:$J$39,AXQ$5),AXF11&lt;SMALL(기준일시_입력!$N$21:$N$39,AXQ$5)),SMALL(기준일시_입력!$N$21:$N$39,AXQ$5)-AXF11,0)),0)</f>
        <v>0</v>
      </c>
      <c r="AXR11" s="125"/>
      <c r="AXS11" s="180" t="str">
        <f t="shared" si="374"/>
        <v>6일</v>
      </c>
      <c r="AXT11" s="180"/>
      <c r="AXU11" s="124" t="str">
        <f t="shared" si="375"/>
        <v>토</v>
      </c>
      <c r="AXV11" s="133" t="str">
        <f t="shared" si="366"/>
        <v/>
      </c>
      <c r="AXW11" s="184"/>
      <c r="AXX11" s="184"/>
      <c r="AXY11" s="184"/>
      <c r="AXZ11" s="184"/>
      <c r="AYA11" s="184"/>
      <c r="AYB11" s="184"/>
      <c r="AYC11" s="176"/>
      <c r="AYD11" s="177"/>
      <c r="AYE11" s="129" t="str">
        <f>IF($B11="","",IF(AND(AXU$3&lt;&gt;"",$B11-기준일시_입력!$AO$7&lt;=0,AXW11="",AXZ11="",AYC11=""),"X",IF(AYC11="연차","☆",IF(AYC11="월차","★",IF(AYC11="병가","♨",IF(AYC11="출장","◎",IF(AYC11="교육","■",IF(AND(AYC11="",AXW11&lt;=기준일시_입력!$J$15,AXZ11&gt;=기준일시_입력!$N$15),"○",IF(AND(AYC11="",AXW11&lt;&gt;"",AXW11&gt;기준일시_입력!$J$15),"▼",IF(AND(AYC11="",AXZ11&lt;&gt;"",AXZ11&lt;기준일시_입력!$N$15),"△",""))))))))))</f>
        <v/>
      </c>
      <c r="AYF11" s="128">
        <f>IFERROR(IF(OR(AXW11="",AXZ11=""),0,IF(AND(AYH11&lt;기준일시_입력!$J$17,AYI11&gt;기준일시_입력!$N$17),기준일시_입력!$N$17-기준일시_입력!$J$17,IF(AND(AYH11&gt;=기준일시_입력!$J$17,AYI11&gt;기준일시_입력!$N$17),기준일시_입력!$N$17-AYH11,IF(AYI11&lt;기준일시_입력!$J$17,0,IF(AND(AYH11&lt;기준일시_입력!$J$17,AYI11&lt;=기준일시_입력!$N$17),AYI11-기준일시_입력!$J$17,IF(AND(AYH11&gt;=기준일시_입력!$J$17,AYI11&lt;=기준일시_입력!$N$17),AYI11-AYH11,0)))))),0)</f>
        <v>0</v>
      </c>
      <c r="AYG11" s="128">
        <f t="shared" si="377"/>
        <v>0</v>
      </c>
      <c r="AYH11" s="128">
        <f>IF(OR(AXW11="",AXZ11=""),0,IF(AXW11&lt;기준일시_입력!$J$15,기준일시_입력!$J$15,AXW11))</f>
        <v>0</v>
      </c>
      <c r="AYI11" s="128">
        <f t="shared" si="378"/>
        <v>0</v>
      </c>
      <c r="AYJ11" s="128">
        <f>IFERROR(IF(AND(AYH11&lt;SMALL(기준일시_입력!$J$21:$J$39,AYJ$5),AYI11&gt;SMALL(기준일시_입력!$N$21:$N$39,AYJ$5)),INDEX(기준일시_입력!$AJ$21:$AJ$39,AYJ$5*2-1),IF(AND(AYH11&gt;=SMALL(기준일시_입력!$J$21:$J$39,AYJ$5),AYH11&lt;SMALL(기준일시_입력!$N$21:$N$39,AYJ$5)),SMALL(기준일시_입력!$N$21:$N$39,AYJ$5)-AYH11,0)),0)</f>
        <v>0</v>
      </c>
      <c r="AYK11" s="128">
        <f>IFERROR(IF(AND(AYH11&lt;SMALL(기준일시_입력!$J$21:$J$39,AYK$5),AYI11&gt;SMALL(기준일시_입력!$N$21:$N$39,AYK$5)),INDEX(기준일시_입력!$AJ$21:$AJ$39,AYK$5*2-1),IF(AND(AYH11&gt;=SMALL(기준일시_입력!$J$21:$J$39,AYK$5),AYH11&lt;SMALL(기준일시_입력!$N$21:$N$39,AYK$5)),SMALL(기준일시_입력!$N$21:$N$39,AYK$5)-AYH11,0)),0)</f>
        <v>0</v>
      </c>
      <c r="AYL11" s="128">
        <f>IFERROR(IF(AND(AYH11&lt;SMALL(기준일시_입력!$J$21:$J$39,AYL$5),AYI11&gt;SMALL(기준일시_입력!$N$21:$N$39,AYL$5)),INDEX(기준일시_입력!$AJ$21:$AJ$39,AYL$5*2-1),IF(AND(AYH11&gt;=SMALL(기준일시_입력!$J$21:$J$39,AYL$5),AYH11&lt;SMALL(기준일시_입력!$N$21:$N$39,AYL$5)),SMALL(기준일시_입력!$N$21:$N$39,AYL$5)-AYH11,0)),0)</f>
        <v>0</v>
      </c>
      <c r="AYM11" s="128">
        <f>IFERROR(IF(AND(AYH11&lt;SMALL(기준일시_입력!$J$21:$J$39,AYM$5),AYI11&gt;SMALL(기준일시_입력!$N$21:$N$39,AYM$5)),INDEX(기준일시_입력!$AJ$21:$AJ$39,AYM$5*2-1),IF(AND(AYH11&gt;=SMALL(기준일시_입력!$J$21:$J$39,AYM$5),AYH11&lt;SMALL(기준일시_입력!$N$21:$N$39,AYM$5)),SMALL(기준일시_입력!$N$21:$N$39,AYM$5)-AYH11,0)),0)</f>
        <v>0</v>
      </c>
      <c r="AYN11" s="128">
        <f>IFERROR(IF(AND(AYH11&lt;SMALL(기준일시_입력!$J$21:$J$39,AYN$5),AYI11&gt;SMALL(기준일시_입력!$N$21:$N$39,AYN$5)),INDEX(기준일시_입력!$AJ$21:$AJ$39,AYN$5*2-1),IF(AND(AYH11&gt;=SMALL(기준일시_입력!$J$21:$J$39,AYN$5),AYH11&lt;SMALL(기준일시_입력!$N$21:$N$39,AYN$5)),SMALL(기준일시_입력!$N$21:$N$39,AYN$5)-AYH11,0)),0)</f>
        <v>0</v>
      </c>
      <c r="AYO11" s="128">
        <f>IFERROR(IF(AND(AYH11&lt;SMALL(기준일시_입력!$J$21:$J$39,AYO$5),AYI11&gt;SMALL(기준일시_입력!$N$21:$N$39,AYO$5)),INDEX(기준일시_입력!$AJ$21:$AJ$39,AYO$5*2-1),IF(AND(AYH11&gt;=SMALL(기준일시_입력!$J$21:$J$39,AYO$5),AYH11&lt;SMALL(기준일시_입력!$N$21:$N$39,AYO$5)),SMALL(기준일시_입력!$N$21:$N$39,AYO$5)-AYH11,0)),0)</f>
        <v>0</v>
      </c>
      <c r="AYP11" s="128">
        <f>IFERROR(IF(AND(AYH11&lt;SMALL(기준일시_입력!$J$21:$J$39,AYP$5),AYI11&gt;SMALL(기준일시_입력!$N$21:$N$39,AYP$5)),INDEX(기준일시_입력!$AJ$21:$AJ$39,AYP$5*2-1),IF(AND(AYH11&gt;=SMALL(기준일시_입력!$J$21:$J$39,AYP$5),AYH11&lt;SMALL(기준일시_입력!$N$21:$N$39,AYP$5)),SMALL(기준일시_입력!$N$21:$N$39,AYP$5)-AYH11,0)),0)</f>
        <v>0</v>
      </c>
      <c r="AYQ11" s="128">
        <f>IFERROR(IF(AND(AYH11&lt;SMALL(기준일시_입력!$J$21:$J$39,AYQ$5),AYI11&gt;SMALL(기준일시_입력!$N$21:$N$39,AYQ$5)),INDEX(기준일시_입력!$AJ$21:$AJ$39,AYQ$5*2-1),IF(AND(AYH11&gt;=SMALL(기준일시_입력!$J$21:$J$39,AYQ$5),AYH11&lt;SMALL(기준일시_입력!$N$21:$N$39,AYQ$5)),SMALL(기준일시_입력!$N$21:$N$39,AYQ$5)-AYH11,0)),0)</f>
        <v>0</v>
      </c>
      <c r="AYR11" s="128">
        <f>IFERROR(IF(AND(AYH11&lt;SMALL(기준일시_입력!$J$21:$J$39,AYR$5),AYI11&gt;SMALL(기준일시_입력!$N$21:$N$39,AYR$5)),INDEX(기준일시_입력!$AJ$21:$AJ$39,AYR$5*2-1),IF(AND(AYH11&gt;=SMALL(기준일시_입력!$J$21:$J$39,AYR$5),AYH11&lt;SMALL(기준일시_입력!$N$21:$N$39,AYR$5)),SMALL(기준일시_입력!$N$21:$N$39,AYR$5)-AYH11,0)),0)</f>
        <v>0</v>
      </c>
      <c r="AYS11" s="128">
        <f>IFERROR(IF(AND(AYH11&lt;SMALL(기준일시_입력!$J$21:$J$39,AYS$5),AYI11&gt;SMALL(기준일시_입력!$N$21:$N$39,AYS$5)),INDEX(기준일시_입력!$AJ$21:$AJ$39,AYS$5*2-1),IF(AND(AYH11&gt;=SMALL(기준일시_입력!$J$21:$J$39,AYS$5),AYH11&lt;SMALL(기준일시_입력!$N$21:$N$39,AYS$5)),SMALL(기준일시_입력!$N$21:$N$39,AYS$5)-AYH11,0)),0)</f>
        <v>0</v>
      </c>
      <c r="AYT11" s="125"/>
      <c r="AYU11" s="180" t="str">
        <f t="shared" si="379"/>
        <v>6일</v>
      </c>
      <c r="AYV11" s="180"/>
      <c r="AYW11" s="124" t="str">
        <f t="shared" si="380"/>
        <v>토</v>
      </c>
      <c r="AYX11" s="133" t="str">
        <f t="shared" si="381"/>
        <v/>
      </c>
      <c r="AYY11" s="184"/>
      <c r="AYZ11" s="184"/>
      <c r="AZA11" s="184"/>
      <c r="AZB11" s="184"/>
      <c r="AZC11" s="184"/>
      <c r="AZD11" s="184"/>
      <c r="AZE11" s="176"/>
      <c r="AZF11" s="177"/>
      <c r="AZG11" s="129" t="str">
        <f>IF($B11="","",IF(AND(AYW$3&lt;&gt;"",$B11-기준일시_입력!$AO$7&lt;=0,AYY11="",AZB11="",AZE11=""),"X",IF(AZE11="연차","☆",IF(AZE11="월차","★",IF(AZE11="병가","♨",IF(AZE11="출장","◎",IF(AZE11="교육","■",IF(AND(AZE11="",AYY11&lt;=기준일시_입력!$J$15,AZB11&gt;=기준일시_입력!$N$15),"○",IF(AND(AZE11="",AYY11&lt;&gt;"",AYY11&gt;기준일시_입력!$J$15),"▼",IF(AND(AZE11="",AZB11&lt;&gt;"",AZB11&lt;기준일시_입력!$N$15),"△",""))))))))))</f>
        <v/>
      </c>
      <c r="AZH11" s="128">
        <f>IFERROR(IF(OR(AYY11="",AZB11=""),0,IF(AND(AZJ11&lt;기준일시_입력!$J$17,AZK11&gt;기준일시_입력!$N$17),기준일시_입력!$N$17-기준일시_입력!$J$17,IF(AND(AZJ11&gt;=기준일시_입력!$J$17,AZK11&gt;기준일시_입력!$N$17),기준일시_입력!$N$17-AZJ11,IF(AZK11&lt;기준일시_입력!$J$17,0,IF(AND(AZJ11&lt;기준일시_입력!$J$17,AZK11&lt;=기준일시_입력!$N$17),AZK11-기준일시_입력!$J$17,IF(AND(AZJ11&gt;=기준일시_입력!$J$17,AZK11&lt;=기준일시_입력!$N$17),AZK11-AZJ11,0)))))),0)</f>
        <v>0</v>
      </c>
      <c r="AZI11" s="128">
        <f t="shared" si="382"/>
        <v>0</v>
      </c>
      <c r="AZJ11" s="128">
        <f>IF(OR(AYY11="",AZB11=""),0,IF(AYY11&lt;기준일시_입력!$J$15,기준일시_입력!$J$15,AYY11))</f>
        <v>0</v>
      </c>
      <c r="AZK11" s="128">
        <f t="shared" si="383"/>
        <v>0</v>
      </c>
      <c r="AZL11" s="128">
        <f>IFERROR(IF(AND(AZJ11&lt;SMALL(기준일시_입력!$J$21:$J$39,AZL$5),AZK11&gt;SMALL(기준일시_입력!$N$21:$N$39,AZL$5)),INDEX(기준일시_입력!$AJ$21:$AJ$39,AZL$5*2-1),IF(AND(AZJ11&gt;=SMALL(기준일시_입력!$J$21:$J$39,AZL$5),AZJ11&lt;SMALL(기준일시_입력!$N$21:$N$39,AZL$5)),SMALL(기준일시_입력!$N$21:$N$39,AZL$5)-AZJ11,0)),0)</f>
        <v>0</v>
      </c>
      <c r="AZM11" s="128">
        <f>IFERROR(IF(AND(AZJ11&lt;SMALL(기준일시_입력!$J$21:$J$39,AZM$5),AZK11&gt;SMALL(기준일시_입력!$N$21:$N$39,AZM$5)),INDEX(기준일시_입력!$AJ$21:$AJ$39,AZM$5*2-1),IF(AND(AZJ11&gt;=SMALL(기준일시_입력!$J$21:$J$39,AZM$5),AZJ11&lt;SMALL(기준일시_입력!$N$21:$N$39,AZM$5)),SMALL(기준일시_입력!$N$21:$N$39,AZM$5)-AZJ11,0)),0)</f>
        <v>0</v>
      </c>
      <c r="AZN11" s="128">
        <f>IFERROR(IF(AND(AZJ11&lt;SMALL(기준일시_입력!$J$21:$J$39,AZN$5),AZK11&gt;SMALL(기준일시_입력!$N$21:$N$39,AZN$5)),INDEX(기준일시_입력!$AJ$21:$AJ$39,AZN$5*2-1),IF(AND(AZJ11&gt;=SMALL(기준일시_입력!$J$21:$J$39,AZN$5),AZJ11&lt;SMALL(기준일시_입력!$N$21:$N$39,AZN$5)),SMALL(기준일시_입력!$N$21:$N$39,AZN$5)-AZJ11,0)),0)</f>
        <v>0</v>
      </c>
      <c r="AZO11" s="128">
        <f>IFERROR(IF(AND(AZJ11&lt;SMALL(기준일시_입력!$J$21:$J$39,AZO$5),AZK11&gt;SMALL(기준일시_입력!$N$21:$N$39,AZO$5)),INDEX(기준일시_입력!$AJ$21:$AJ$39,AZO$5*2-1),IF(AND(AZJ11&gt;=SMALL(기준일시_입력!$J$21:$J$39,AZO$5),AZJ11&lt;SMALL(기준일시_입력!$N$21:$N$39,AZO$5)),SMALL(기준일시_입력!$N$21:$N$39,AZO$5)-AZJ11,0)),0)</f>
        <v>0</v>
      </c>
      <c r="AZP11" s="128">
        <f>IFERROR(IF(AND(AZJ11&lt;SMALL(기준일시_입력!$J$21:$J$39,AZP$5),AZK11&gt;SMALL(기준일시_입력!$N$21:$N$39,AZP$5)),INDEX(기준일시_입력!$AJ$21:$AJ$39,AZP$5*2-1),IF(AND(AZJ11&gt;=SMALL(기준일시_입력!$J$21:$J$39,AZP$5),AZJ11&lt;SMALL(기준일시_입력!$N$21:$N$39,AZP$5)),SMALL(기준일시_입력!$N$21:$N$39,AZP$5)-AZJ11,0)),0)</f>
        <v>0</v>
      </c>
      <c r="AZQ11" s="128">
        <f>IFERROR(IF(AND(AZJ11&lt;SMALL(기준일시_입력!$J$21:$J$39,AZQ$5),AZK11&gt;SMALL(기준일시_입력!$N$21:$N$39,AZQ$5)),INDEX(기준일시_입력!$AJ$21:$AJ$39,AZQ$5*2-1),IF(AND(AZJ11&gt;=SMALL(기준일시_입력!$J$21:$J$39,AZQ$5),AZJ11&lt;SMALL(기준일시_입력!$N$21:$N$39,AZQ$5)),SMALL(기준일시_입력!$N$21:$N$39,AZQ$5)-AZJ11,0)),0)</f>
        <v>0</v>
      </c>
      <c r="AZR11" s="128">
        <f>IFERROR(IF(AND(AZJ11&lt;SMALL(기준일시_입력!$J$21:$J$39,AZR$5),AZK11&gt;SMALL(기준일시_입력!$N$21:$N$39,AZR$5)),INDEX(기준일시_입력!$AJ$21:$AJ$39,AZR$5*2-1),IF(AND(AZJ11&gt;=SMALL(기준일시_입력!$J$21:$J$39,AZR$5),AZJ11&lt;SMALL(기준일시_입력!$N$21:$N$39,AZR$5)),SMALL(기준일시_입력!$N$21:$N$39,AZR$5)-AZJ11,0)),0)</f>
        <v>0</v>
      </c>
      <c r="AZS11" s="128">
        <f>IFERROR(IF(AND(AZJ11&lt;SMALL(기준일시_입력!$J$21:$J$39,AZS$5),AZK11&gt;SMALL(기준일시_입력!$N$21:$N$39,AZS$5)),INDEX(기준일시_입력!$AJ$21:$AJ$39,AZS$5*2-1),IF(AND(AZJ11&gt;=SMALL(기준일시_입력!$J$21:$J$39,AZS$5),AZJ11&lt;SMALL(기준일시_입력!$N$21:$N$39,AZS$5)),SMALL(기준일시_입력!$N$21:$N$39,AZS$5)-AZJ11,0)),0)</f>
        <v>0</v>
      </c>
      <c r="AZT11" s="128">
        <f>IFERROR(IF(AND(AZJ11&lt;SMALL(기준일시_입력!$J$21:$J$39,AZT$5),AZK11&gt;SMALL(기준일시_입력!$N$21:$N$39,AZT$5)),INDEX(기준일시_입력!$AJ$21:$AJ$39,AZT$5*2-1),IF(AND(AZJ11&gt;=SMALL(기준일시_입력!$J$21:$J$39,AZT$5),AZJ11&lt;SMALL(기준일시_입력!$N$21:$N$39,AZT$5)),SMALL(기준일시_입력!$N$21:$N$39,AZT$5)-AZJ11,0)),0)</f>
        <v>0</v>
      </c>
      <c r="AZU11" s="128">
        <f>IFERROR(IF(AND(AZJ11&lt;SMALL(기준일시_입력!$J$21:$J$39,AZU$5),AZK11&gt;SMALL(기준일시_입력!$N$21:$N$39,AZU$5)),INDEX(기준일시_입력!$AJ$21:$AJ$39,AZU$5*2-1),IF(AND(AZJ11&gt;=SMALL(기준일시_입력!$J$21:$J$39,AZU$5),AZJ11&lt;SMALL(기준일시_입력!$N$21:$N$39,AZU$5)),SMALL(기준일시_입력!$N$21:$N$39,AZU$5)-AZJ11,0)),0)</f>
        <v>0</v>
      </c>
      <c r="AZV11" s="125"/>
      <c r="AZW11" s="180" t="str">
        <f t="shared" si="384"/>
        <v>6일</v>
      </c>
      <c r="AZX11" s="180"/>
      <c r="AZY11" s="124" t="str">
        <f t="shared" si="385"/>
        <v>토</v>
      </c>
      <c r="AZZ11" s="133" t="str">
        <f t="shared" si="381"/>
        <v/>
      </c>
      <c r="BAA11" s="184"/>
      <c r="BAB11" s="184"/>
      <c r="BAC11" s="184"/>
      <c r="BAD11" s="184"/>
      <c r="BAE11" s="184"/>
      <c r="BAF11" s="184"/>
      <c r="BAG11" s="176"/>
      <c r="BAH11" s="177"/>
      <c r="BAI11" s="129" t="str">
        <f>IF($B11="","",IF(AND(AZY$3&lt;&gt;"",$B11-기준일시_입력!$AO$7&lt;=0,BAA11="",BAD11="",BAG11=""),"X",IF(BAG11="연차","☆",IF(BAG11="월차","★",IF(BAG11="병가","♨",IF(BAG11="출장","◎",IF(BAG11="교육","■",IF(AND(BAG11="",BAA11&lt;=기준일시_입력!$J$15,BAD11&gt;=기준일시_입력!$N$15),"○",IF(AND(BAG11="",BAA11&lt;&gt;"",BAA11&gt;기준일시_입력!$J$15),"▼",IF(AND(BAG11="",BAD11&lt;&gt;"",BAD11&lt;기준일시_입력!$N$15),"△",""))))))))))</f>
        <v/>
      </c>
      <c r="BAJ11" s="128">
        <f>IFERROR(IF(OR(BAA11="",BAD11=""),0,IF(AND(BAL11&lt;기준일시_입력!$J$17,BAM11&gt;기준일시_입력!$N$17),기준일시_입력!$N$17-기준일시_입력!$J$17,IF(AND(BAL11&gt;=기준일시_입력!$J$17,BAM11&gt;기준일시_입력!$N$17),기준일시_입력!$N$17-BAL11,IF(BAM11&lt;기준일시_입력!$J$17,0,IF(AND(BAL11&lt;기준일시_입력!$J$17,BAM11&lt;=기준일시_입력!$N$17),BAM11-기준일시_입력!$J$17,IF(AND(BAL11&gt;=기준일시_입력!$J$17,BAM11&lt;=기준일시_입력!$N$17),BAM11-BAL11,0)))))),0)</f>
        <v>0</v>
      </c>
      <c r="BAK11" s="128">
        <f t="shared" si="387"/>
        <v>0</v>
      </c>
      <c r="BAL11" s="128">
        <f>IF(OR(BAA11="",BAD11=""),0,IF(BAA11&lt;기준일시_입력!$J$15,기준일시_입력!$J$15,BAA11))</f>
        <v>0</v>
      </c>
      <c r="BAM11" s="128">
        <f t="shared" si="388"/>
        <v>0</v>
      </c>
      <c r="BAN11" s="128">
        <f>IFERROR(IF(AND(BAL11&lt;SMALL(기준일시_입력!$J$21:$J$39,BAN$5),BAM11&gt;SMALL(기준일시_입력!$N$21:$N$39,BAN$5)),INDEX(기준일시_입력!$AJ$21:$AJ$39,BAN$5*2-1),IF(AND(BAL11&gt;=SMALL(기준일시_입력!$J$21:$J$39,BAN$5),BAL11&lt;SMALL(기준일시_입력!$N$21:$N$39,BAN$5)),SMALL(기준일시_입력!$N$21:$N$39,BAN$5)-BAL11,0)),0)</f>
        <v>0</v>
      </c>
      <c r="BAO11" s="128">
        <f>IFERROR(IF(AND(BAL11&lt;SMALL(기준일시_입력!$J$21:$J$39,BAO$5),BAM11&gt;SMALL(기준일시_입력!$N$21:$N$39,BAO$5)),INDEX(기준일시_입력!$AJ$21:$AJ$39,BAO$5*2-1),IF(AND(BAL11&gt;=SMALL(기준일시_입력!$J$21:$J$39,BAO$5),BAL11&lt;SMALL(기준일시_입력!$N$21:$N$39,BAO$5)),SMALL(기준일시_입력!$N$21:$N$39,BAO$5)-BAL11,0)),0)</f>
        <v>0</v>
      </c>
      <c r="BAP11" s="128">
        <f>IFERROR(IF(AND(BAL11&lt;SMALL(기준일시_입력!$J$21:$J$39,BAP$5),BAM11&gt;SMALL(기준일시_입력!$N$21:$N$39,BAP$5)),INDEX(기준일시_입력!$AJ$21:$AJ$39,BAP$5*2-1),IF(AND(BAL11&gt;=SMALL(기준일시_입력!$J$21:$J$39,BAP$5),BAL11&lt;SMALL(기준일시_입력!$N$21:$N$39,BAP$5)),SMALL(기준일시_입력!$N$21:$N$39,BAP$5)-BAL11,0)),0)</f>
        <v>0</v>
      </c>
      <c r="BAQ11" s="128">
        <f>IFERROR(IF(AND(BAL11&lt;SMALL(기준일시_입력!$J$21:$J$39,BAQ$5),BAM11&gt;SMALL(기준일시_입력!$N$21:$N$39,BAQ$5)),INDEX(기준일시_입력!$AJ$21:$AJ$39,BAQ$5*2-1),IF(AND(BAL11&gt;=SMALL(기준일시_입력!$J$21:$J$39,BAQ$5),BAL11&lt;SMALL(기준일시_입력!$N$21:$N$39,BAQ$5)),SMALL(기준일시_입력!$N$21:$N$39,BAQ$5)-BAL11,0)),0)</f>
        <v>0</v>
      </c>
      <c r="BAR11" s="128">
        <f>IFERROR(IF(AND(BAL11&lt;SMALL(기준일시_입력!$J$21:$J$39,BAR$5),BAM11&gt;SMALL(기준일시_입력!$N$21:$N$39,BAR$5)),INDEX(기준일시_입력!$AJ$21:$AJ$39,BAR$5*2-1),IF(AND(BAL11&gt;=SMALL(기준일시_입력!$J$21:$J$39,BAR$5),BAL11&lt;SMALL(기준일시_입력!$N$21:$N$39,BAR$5)),SMALL(기준일시_입력!$N$21:$N$39,BAR$5)-BAL11,0)),0)</f>
        <v>0</v>
      </c>
      <c r="BAS11" s="128">
        <f>IFERROR(IF(AND(BAL11&lt;SMALL(기준일시_입력!$J$21:$J$39,BAS$5),BAM11&gt;SMALL(기준일시_입력!$N$21:$N$39,BAS$5)),INDEX(기준일시_입력!$AJ$21:$AJ$39,BAS$5*2-1),IF(AND(BAL11&gt;=SMALL(기준일시_입력!$J$21:$J$39,BAS$5),BAL11&lt;SMALL(기준일시_입력!$N$21:$N$39,BAS$5)),SMALL(기준일시_입력!$N$21:$N$39,BAS$5)-BAL11,0)),0)</f>
        <v>0</v>
      </c>
      <c r="BAT11" s="128">
        <f>IFERROR(IF(AND(BAL11&lt;SMALL(기준일시_입력!$J$21:$J$39,BAT$5),BAM11&gt;SMALL(기준일시_입력!$N$21:$N$39,BAT$5)),INDEX(기준일시_입력!$AJ$21:$AJ$39,BAT$5*2-1),IF(AND(BAL11&gt;=SMALL(기준일시_입력!$J$21:$J$39,BAT$5),BAL11&lt;SMALL(기준일시_입력!$N$21:$N$39,BAT$5)),SMALL(기준일시_입력!$N$21:$N$39,BAT$5)-BAL11,0)),0)</f>
        <v>0</v>
      </c>
      <c r="BAU11" s="128">
        <f>IFERROR(IF(AND(BAL11&lt;SMALL(기준일시_입력!$J$21:$J$39,BAU$5),BAM11&gt;SMALL(기준일시_입력!$N$21:$N$39,BAU$5)),INDEX(기준일시_입력!$AJ$21:$AJ$39,BAU$5*2-1),IF(AND(BAL11&gt;=SMALL(기준일시_입력!$J$21:$J$39,BAU$5),BAL11&lt;SMALL(기준일시_입력!$N$21:$N$39,BAU$5)),SMALL(기준일시_입력!$N$21:$N$39,BAU$5)-BAL11,0)),0)</f>
        <v>0</v>
      </c>
      <c r="BAV11" s="128">
        <f>IFERROR(IF(AND(BAL11&lt;SMALL(기준일시_입력!$J$21:$J$39,BAV$5),BAM11&gt;SMALL(기준일시_입력!$N$21:$N$39,BAV$5)),INDEX(기준일시_입력!$AJ$21:$AJ$39,BAV$5*2-1),IF(AND(BAL11&gt;=SMALL(기준일시_입력!$J$21:$J$39,BAV$5),BAL11&lt;SMALL(기준일시_입력!$N$21:$N$39,BAV$5)),SMALL(기준일시_입력!$N$21:$N$39,BAV$5)-BAL11,0)),0)</f>
        <v>0</v>
      </c>
      <c r="BAW11" s="128">
        <f>IFERROR(IF(AND(BAL11&lt;SMALL(기준일시_입력!$J$21:$J$39,BAW$5),BAM11&gt;SMALL(기준일시_입력!$N$21:$N$39,BAW$5)),INDEX(기준일시_입력!$AJ$21:$AJ$39,BAW$5*2-1),IF(AND(BAL11&gt;=SMALL(기준일시_입력!$J$21:$J$39,BAW$5),BAL11&lt;SMALL(기준일시_입력!$N$21:$N$39,BAW$5)),SMALL(기준일시_입력!$N$21:$N$39,BAW$5)-BAL11,0)),0)</f>
        <v>0</v>
      </c>
      <c r="BAX11" s="125"/>
      <c r="BAY11" s="180" t="str">
        <f t="shared" si="389"/>
        <v>6일</v>
      </c>
      <c r="BAZ11" s="180"/>
      <c r="BBA11" s="124" t="str">
        <f t="shared" si="390"/>
        <v>토</v>
      </c>
      <c r="BBB11" s="133" t="str">
        <f t="shared" si="381"/>
        <v/>
      </c>
      <c r="BBC11" s="184"/>
      <c r="BBD11" s="184"/>
      <c r="BBE11" s="184"/>
      <c r="BBF11" s="184"/>
      <c r="BBG11" s="184"/>
      <c r="BBH11" s="184"/>
      <c r="BBI11" s="176"/>
      <c r="BBJ11" s="177"/>
      <c r="BBK11" s="129" t="str">
        <f>IF($B11="","",IF(AND(BBA$3&lt;&gt;"",$B11-기준일시_입력!$AO$7&lt;=0,BBC11="",BBF11="",BBI11=""),"X",IF(BBI11="연차","☆",IF(BBI11="월차","★",IF(BBI11="병가","♨",IF(BBI11="출장","◎",IF(BBI11="교육","■",IF(AND(BBI11="",BBC11&lt;=기준일시_입력!$J$15,BBF11&gt;=기준일시_입력!$N$15),"○",IF(AND(BBI11="",BBC11&lt;&gt;"",BBC11&gt;기준일시_입력!$J$15),"▼",IF(AND(BBI11="",BBF11&lt;&gt;"",BBF11&lt;기준일시_입력!$N$15),"△",""))))))))))</f>
        <v/>
      </c>
      <c r="BBL11" s="128">
        <f>IFERROR(IF(OR(BBC11="",BBF11=""),0,IF(AND(BBN11&lt;기준일시_입력!$J$17,BBO11&gt;기준일시_입력!$N$17),기준일시_입력!$N$17-기준일시_입력!$J$17,IF(AND(BBN11&gt;=기준일시_입력!$J$17,BBO11&gt;기준일시_입력!$N$17),기준일시_입력!$N$17-BBN11,IF(BBO11&lt;기준일시_입력!$J$17,0,IF(AND(BBN11&lt;기준일시_입력!$J$17,BBO11&lt;=기준일시_입력!$N$17),BBO11-기준일시_입력!$J$17,IF(AND(BBN11&gt;=기준일시_입력!$J$17,BBO11&lt;=기준일시_입력!$N$17),BBO11-BBN11,0)))))),0)</f>
        <v>0</v>
      </c>
      <c r="BBM11" s="128">
        <f t="shared" si="392"/>
        <v>0</v>
      </c>
      <c r="BBN11" s="128">
        <f>IF(OR(BBC11="",BBF11=""),0,IF(BBC11&lt;기준일시_입력!$J$15,기준일시_입력!$J$15,BBC11))</f>
        <v>0</v>
      </c>
      <c r="BBO11" s="128">
        <f t="shared" si="393"/>
        <v>0</v>
      </c>
      <c r="BBP11" s="128">
        <f>IFERROR(IF(AND(BBN11&lt;SMALL(기준일시_입력!$J$21:$J$39,BBP$5),BBO11&gt;SMALL(기준일시_입력!$N$21:$N$39,BBP$5)),INDEX(기준일시_입력!$AJ$21:$AJ$39,BBP$5*2-1),IF(AND(BBN11&gt;=SMALL(기준일시_입력!$J$21:$J$39,BBP$5),BBN11&lt;SMALL(기준일시_입력!$N$21:$N$39,BBP$5)),SMALL(기준일시_입력!$N$21:$N$39,BBP$5)-BBN11,0)),0)</f>
        <v>0</v>
      </c>
      <c r="BBQ11" s="128">
        <f>IFERROR(IF(AND(BBN11&lt;SMALL(기준일시_입력!$J$21:$J$39,BBQ$5),BBO11&gt;SMALL(기준일시_입력!$N$21:$N$39,BBQ$5)),INDEX(기준일시_입력!$AJ$21:$AJ$39,BBQ$5*2-1),IF(AND(BBN11&gt;=SMALL(기준일시_입력!$J$21:$J$39,BBQ$5),BBN11&lt;SMALL(기준일시_입력!$N$21:$N$39,BBQ$5)),SMALL(기준일시_입력!$N$21:$N$39,BBQ$5)-BBN11,0)),0)</f>
        <v>0</v>
      </c>
      <c r="BBR11" s="128">
        <f>IFERROR(IF(AND(BBN11&lt;SMALL(기준일시_입력!$J$21:$J$39,BBR$5),BBO11&gt;SMALL(기준일시_입력!$N$21:$N$39,BBR$5)),INDEX(기준일시_입력!$AJ$21:$AJ$39,BBR$5*2-1),IF(AND(BBN11&gt;=SMALL(기준일시_입력!$J$21:$J$39,BBR$5),BBN11&lt;SMALL(기준일시_입력!$N$21:$N$39,BBR$5)),SMALL(기준일시_입력!$N$21:$N$39,BBR$5)-BBN11,0)),0)</f>
        <v>0</v>
      </c>
      <c r="BBS11" s="128">
        <f>IFERROR(IF(AND(BBN11&lt;SMALL(기준일시_입력!$J$21:$J$39,BBS$5),BBO11&gt;SMALL(기준일시_입력!$N$21:$N$39,BBS$5)),INDEX(기준일시_입력!$AJ$21:$AJ$39,BBS$5*2-1),IF(AND(BBN11&gt;=SMALL(기준일시_입력!$J$21:$J$39,BBS$5),BBN11&lt;SMALL(기준일시_입력!$N$21:$N$39,BBS$5)),SMALL(기준일시_입력!$N$21:$N$39,BBS$5)-BBN11,0)),0)</f>
        <v>0</v>
      </c>
      <c r="BBT11" s="128">
        <f>IFERROR(IF(AND(BBN11&lt;SMALL(기준일시_입력!$J$21:$J$39,BBT$5),BBO11&gt;SMALL(기준일시_입력!$N$21:$N$39,BBT$5)),INDEX(기준일시_입력!$AJ$21:$AJ$39,BBT$5*2-1),IF(AND(BBN11&gt;=SMALL(기준일시_입력!$J$21:$J$39,BBT$5),BBN11&lt;SMALL(기준일시_입력!$N$21:$N$39,BBT$5)),SMALL(기준일시_입력!$N$21:$N$39,BBT$5)-BBN11,0)),0)</f>
        <v>0</v>
      </c>
      <c r="BBU11" s="128">
        <f>IFERROR(IF(AND(BBN11&lt;SMALL(기준일시_입력!$J$21:$J$39,BBU$5),BBO11&gt;SMALL(기준일시_입력!$N$21:$N$39,BBU$5)),INDEX(기준일시_입력!$AJ$21:$AJ$39,BBU$5*2-1),IF(AND(BBN11&gt;=SMALL(기준일시_입력!$J$21:$J$39,BBU$5),BBN11&lt;SMALL(기준일시_입력!$N$21:$N$39,BBU$5)),SMALL(기준일시_입력!$N$21:$N$39,BBU$5)-BBN11,0)),0)</f>
        <v>0</v>
      </c>
      <c r="BBV11" s="128">
        <f>IFERROR(IF(AND(BBN11&lt;SMALL(기준일시_입력!$J$21:$J$39,BBV$5),BBO11&gt;SMALL(기준일시_입력!$N$21:$N$39,BBV$5)),INDEX(기준일시_입력!$AJ$21:$AJ$39,BBV$5*2-1),IF(AND(BBN11&gt;=SMALL(기준일시_입력!$J$21:$J$39,BBV$5),BBN11&lt;SMALL(기준일시_입력!$N$21:$N$39,BBV$5)),SMALL(기준일시_입력!$N$21:$N$39,BBV$5)-BBN11,0)),0)</f>
        <v>0</v>
      </c>
      <c r="BBW11" s="128">
        <f>IFERROR(IF(AND(BBN11&lt;SMALL(기준일시_입력!$J$21:$J$39,BBW$5),BBO11&gt;SMALL(기준일시_입력!$N$21:$N$39,BBW$5)),INDEX(기준일시_입력!$AJ$21:$AJ$39,BBW$5*2-1),IF(AND(BBN11&gt;=SMALL(기준일시_입력!$J$21:$J$39,BBW$5),BBN11&lt;SMALL(기준일시_입력!$N$21:$N$39,BBW$5)),SMALL(기준일시_입력!$N$21:$N$39,BBW$5)-BBN11,0)),0)</f>
        <v>0</v>
      </c>
      <c r="BBX11" s="128">
        <f>IFERROR(IF(AND(BBN11&lt;SMALL(기준일시_입력!$J$21:$J$39,BBX$5),BBO11&gt;SMALL(기준일시_입력!$N$21:$N$39,BBX$5)),INDEX(기준일시_입력!$AJ$21:$AJ$39,BBX$5*2-1),IF(AND(BBN11&gt;=SMALL(기준일시_입력!$J$21:$J$39,BBX$5),BBN11&lt;SMALL(기준일시_입력!$N$21:$N$39,BBX$5)),SMALL(기준일시_입력!$N$21:$N$39,BBX$5)-BBN11,0)),0)</f>
        <v>0</v>
      </c>
      <c r="BBY11" s="128">
        <f>IFERROR(IF(AND(BBN11&lt;SMALL(기준일시_입력!$J$21:$J$39,BBY$5),BBO11&gt;SMALL(기준일시_입력!$N$21:$N$39,BBY$5)),INDEX(기준일시_입력!$AJ$21:$AJ$39,BBY$5*2-1),IF(AND(BBN11&gt;=SMALL(기준일시_입력!$J$21:$J$39,BBY$5),BBN11&lt;SMALL(기준일시_입력!$N$21:$N$39,BBY$5)),SMALL(기준일시_입력!$N$21:$N$39,BBY$5)-BBN11,0)),0)</f>
        <v>0</v>
      </c>
      <c r="BBZ11" s="125"/>
      <c r="BCA11" s="8">
        <v>0</v>
      </c>
    </row>
    <row r="12" spans="1:1431" x14ac:dyDescent="0.2">
      <c r="A12" s="8">
        <v>7</v>
      </c>
      <c r="B12" s="4">
        <f>IF(DAY(기준일시_입력!$AM$7)-$A12&lt;0,"",기준일시_입력!$AM$7-(DAY(기준일시_입력!$AM$7)-$A12))</f>
        <v>42407</v>
      </c>
      <c r="C12" s="180" t="str">
        <f t="shared" si="394"/>
        <v>7일</v>
      </c>
      <c r="D12" s="180"/>
      <c r="E12" s="5" t="str">
        <f t="shared" si="395"/>
        <v>일</v>
      </c>
      <c r="F12" s="20"/>
      <c r="G12" s="184"/>
      <c r="H12" s="184"/>
      <c r="I12" s="184"/>
      <c r="J12" s="184"/>
      <c r="K12" s="184"/>
      <c r="L12" s="184"/>
      <c r="M12" s="176"/>
      <c r="N12" s="177"/>
      <c r="O12" s="129" t="str">
        <f>IF($B12="","",IF(AND(E$3&lt;&gt;"",$B12-기준일시_입력!$AO$7&lt;=0,G12="",J12="",M12=""),"X",IF(M12="연차","☆",IF(M12="월차","★",IF(M12="병가","♨",IF(M12="출장","◎",IF(M12="교육","■",IF(AND(M12="",G12&lt;=기준일시_입력!$J$15,J12&gt;=기준일시_입력!$N$15),"○",IF(AND(M12="",G12&lt;&gt;"",G12&gt;기준일시_입력!$J$15),"▼",IF(AND(M12="",J12&lt;&gt;"",J12&lt;기준일시_입력!$N$15),"△",""))))))))))</f>
        <v/>
      </c>
      <c r="P12" s="15">
        <f>IFERROR(IF(OR(G12="",J12=""),0,IF(AND(R12&lt;기준일시_입력!$J$17,S12&gt;기준일시_입력!$N$17),기준일시_입력!$N$17-기준일시_입력!$J$17,IF(AND(R12&gt;=기준일시_입력!$J$17,S12&gt;기준일시_입력!$N$17),기준일시_입력!$N$17-R12,IF(S12&lt;기준일시_입력!$J$17,0,IF(AND(R12&lt;기준일시_입력!$J$17,S12&lt;=기준일시_입력!$N$17),S12-기준일시_입력!$J$17,IF(AND(R12&gt;=기준일시_입력!$J$17,S12&lt;=기준일시_입력!$N$17),S12-R12,0)))))),0)</f>
        <v>0</v>
      </c>
      <c r="Q12" s="15">
        <f t="shared" si="398"/>
        <v>0</v>
      </c>
      <c r="R12" s="15">
        <f>IF(OR(G12="",J12=""),0,IF(G12&lt;기준일시_입력!$J$15,기준일시_입력!$J$15,G12))</f>
        <v>0</v>
      </c>
      <c r="S12" s="15">
        <f t="shared" si="150"/>
        <v>0</v>
      </c>
      <c r="T12" s="15">
        <f>IFERROR(IF(AND(R12&lt;SMALL(기준일시_입력!$J$21:$J$39,T$5),S12&gt;SMALL(기준일시_입력!$N$21:$N$39,T$5)),INDEX(기준일시_입력!$AJ$21:$AJ$39,T$5*2-1),IF(AND(R12&gt;=SMALL(기준일시_입력!$J$21:$J$39,T$5),R12&lt;SMALL(기준일시_입력!$N$21:$N$39,T$5)),SMALL(기준일시_입력!$N$21:$N$39,T$5)-R12,0)),0)</f>
        <v>0</v>
      </c>
      <c r="U12" s="15">
        <f>IFERROR(IF(AND(R12&lt;SMALL(기준일시_입력!$J$21:$J$39,U$5),S12&gt;SMALL(기준일시_입력!$N$21:$N$39,U$5)),INDEX(기준일시_입력!$AJ$21:$AJ$39,U$5*2-1),IF(AND(R12&gt;=SMALL(기준일시_입력!$J$21:$J$39,U$5),R12&lt;SMALL(기준일시_입력!$N$21:$N$39,U$5)),SMALL(기준일시_입력!$N$21:$N$39,U$5)-R12,0)),0)</f>
        <v>0</v>
      </c>
      <c r="V12" s="15">
        <f>IFERROR(IF(AND(R12&lt;SMALL(기준일시_입력!$J$21:$J$39,V$5),S12&gt;SMALL(기준일시_입력!$N$21:$N$39,V$5)),INDEX(기준일시_입력!$AJ$21:$AJ$39,V$5*2-1),IF(AND(R12&gt;=SMALL(기준일시_입력!$J$21:$J$39,V$5),R12&lt;SMALL(기준일시_입력!$N$21:$N$39,V$5)),SMALL(기준일시_입력!$N$21:$N$39,V$5)-R12,0)),0)</f>
        <v>0</v>
      </c>
      <c r="W12" s="15">
        <f>IFERROR(IF(AND(R12&lt;SMALL(기준일시_입력!$J$21:$J$39,W$5),S12&gt;SMALL(기준일시_입력!$N$21:$N$39,W$5)),INDEX(기준일시_입력!$AJ$21:$AJ$39,W$5*2-1),IF(AND(R12&gt;=SMALL(기준일시_입력!$J$21:$J$39,W$5),R12&lt;SMALL(기준일시_입력!$N$21:$N$39,W$5)),SMALL(기준일시_입력!$N$21:$N$39,W$5)-R12,0)),0)</f>
        <v>0</v>
      </c>
      <c r="X12" s="15">
        <f>IFERROR(IF(AND(R12&lt;SMALL(기준일시_입력!$J$21:$J$39,X$5),S12&gt;SMALL(기준일시_입력!$N$21:$N$39,X$5)),INDEX(기준일시_입력!$AJ$21:$AJ$39,X$5*2-1),IF(AND(R12&gt;=SMALL(기준일시_입력!$J$21:$J$39,X$5),R12&lt;SMALL(기준일시_입력!$N$21:$N$39,X$5)),SMALL(기준일시_입력!$N$21:$N$39,X$5)-R12,0)),0)</f>
        <v>0</v>
      </c>
      <c r="Y12" s="15">
        <f>IFERROR(IF(AND(R12&lt;SMALL(기준일시_입력!$J$21:$J$39,Y$5),S12&gt;SMALL(기준일시_입력!$N$21:$N$39,Y$5)),INDEX(기준일시_입력!$AJ$21:$AJ$39,Y$5*2-1),IF(AND(R12&gt;=SMALL(기준일시_입력!$J$21:$J$39,Y$5),R12&lt;SMALL(기준일시_입력!$N$21:$N$39,Y$5)),SMALL(기준일시_입력!$N$21:$N$39,Y$5)-R12,0)),0)</f>
        <v>0</v>
      </c>
      <c r="Z12" s="15">
        <f>IFERROR(IF(AND(R12&lt;SMALL(기준일시_입력!$J$21:$J$39,Z$5),S12&gt;SMALL(기준일시_입력!$N$21:$N$39,Z$5)),INDEX(기준일시_입력!$AJ$21:$AJ$39,Z$5*2-1),IF(AND(R12&gt;=SMALL(기준일시_입력!$J$21:$J$39,Z$5),R12&lt;SMALL(기준일시_입력!$N$21:$N$39,Z$5)),SMALL(기준일시_입력!$N$21:$N$39,Z$5)-R12,0)),0)</f>
        <v>0</v>
      </c>
      <c r="AA12" s="15">
        <f>IFERROR(IF(AND(R12&lt;SMALL(기준일시_입력!$J$21:$J$39,AA$5),S12&gt;SMALL(기준일시_입력!$N$21:$N$39,AA$5)),INDEX(기준일시_입력!$AJ$21:$AJ$39,AA$5*2-1),IF(AND(R12&gt;=SMALL(기준일시_입력!$J$21:$J$39,AA$5),R12&lt;SMALL(기준일시_입력!$N$21:$N$39,AA$5)),SMALL(기준일시_입력!$N$21:$N$39,AA$5)-R12,0)),0)</f>
        <v>0</v>
      </c>
      <c r="AB12" s="15">
        <f>IFERROR(IF(AND(R12&lt;SMALL(기준일시_입력!$J$21:$J$39,AB$5),S12&gt;SMALL(기준일시_입력!$N$21:$N$39,AB$5)),INDEX(기준일시_입력!$AJ$21:$AJ$39,AB$5*2-1),IF(AND(R12&gt;=SMALL(기준일시_입력!$J$21:$J$39,AB$5),R12&lt;SMALL(기준일시_입력!$N$21:$N$39,AB$5)),SMALL(기준일시_입력!$N$21:$N$39,AB$5)-R12,0)),0)</f>
        <v>0</v>
      </c>
      <c r="AC12" s="15">
        <f>IFERROR(IF(AND(R12&lt;SMALL(기준일시_입력!$J$21:$J$39,AC$5),S12&gt;SMALL(기준일시_입력!$N$21:$N$39,AC$5)),INDEX(기준일시_입력!$AJ$21:$AJ$39,AC$5*2-1),IF(AND(R12&gt;=SMALL(기준일시_입력!$J$21:$J$39,AC$5),R12&lt;SMALL(기준일시_입력!$N$21:$N$39,AC$5)),SMALL(기준일시_입력!$N$21:$N$39,AC$5)-R12,0)),0)</f>
        <v>0</v>
      </c>
      <c r="AD12" s="10"/>
      <c r="AE12" s="180" t="str">
        <f t="shared" si="151"/>
        <v>7일</v>
      </c>
      <c r="AF12" s="180"/>
      <c r="AG12" s="5" t="str">
        <f t="shared" si="152"/>
        <v>일</v>
      </c>
      <c r="AH12" s="67" t="str">
        <f t="shared" si="396"/>
        <v/>
      </c>
      <c r="AI12" s="184"/>
      <c r="AJ12" s="184"/>
      <c r="AK12" s="184"/>
      <c r="AL12" s="184"/>
      <c r="AM12" s="184"/>
      <c r="AN12" s="184"/>
      <c r="AO12" s="176"/>
      <c r="AP12" s="177"/>
      <c r="AQ12" s="129" t="str">
        <f>IF($B12="","",IF(AND(AG$3&lt;&gt;"",$B12-기준일시_입력!$AO$7&lt;=0,AI12="",AL12="",AO12=""),"X",IF(AO12="연차","☆",IF(AO12="월차","★",IF(AO12="병가","♨",IF(AO12="출장","◎",IF(AO12="교육","■",IF(AND(AO12="",AI12&lt;=기준일시_입력!$J$15,AL12&gt;=기준일시_입력!$N$15),"○",IF(AND(AO12="",AI12&lt;&gt;"",AI12&gt;기준일시_입력!$J$15),"▼",IF(AND(AO12="",AL12&lt;&gt;"",AL12&lt;기준일시_입력!$N$15),"△",""))))))))))</f>
        <v/>
      </c>
      <c r="AR12" s="15">
        <f>IFERROR(IF(OR(AI12="",AL12=""),0,IF(AND(AT12&lt;기준일시_입력!$J$17,AU12&gt;기준일시_입력!$N$17),기준일시_입력!$N$17-기준일시_입력!$J$17,IF(AND(AT12&gt;=기준일시_입력!$J$17,AU12&gt;기준일시_입력!$N$17),기준일시_입력!$N$17-AT12,IF(AU12&lt;기준일시_입력!$J$17,0,IF(AND(AT12&lt;기준일시_입력!$J$17,AU12&lt;=기준일시_입력!$N$17),AU12-기준일시_입력!$J$17,IF(AND(AT12&gt;=기준일시_입력!$J$17,AU12&lt;=기준일시_입력!$N$17),AU12-AT12,0)))))),0)</f>
        <v>0</v>
      </c>
      <c r="AS12" s="15">
        <f t="shared" si="399"/>
        <v>0</v>
      </c>
      <c r="AT12" s="15">
        <f>IF(OR(AI12="",AL12=""),0,IF(AI12&lt;기준일시_입력!$J$15,기준일시_입력!$J$15,AI12))</f>
        <v>0</v>
      </c>
      <c r="AU12" s="15">
        <f t="shared" si="153"/>
        <v>0</v>
      </c>
      <c r="AV12" s="15">
        <f>IFERROR(IF(AND(AT12&lt;SMALL(기준일시_입력!$J$21:$J$39,AV$5),AU12&gt;SMALL(기준일시_입력!$N$21:$N$39,AV$5)),INDEX(기준일시_입력!$AJ$21:$AJ$39,AV$5*2-1),IF(AND(AT12&gt;=SMALL(기준일시_입력!$J$21:$J$39,AV$5),AT12&lt;SMALL(기준일시_입력!$N$21:$N$39,AV$5)),SMALL(기준일시_입력!$N$21:$N$39,AV$5)-AT12,0)),0)</f>
        <v>0</v>
      </c>
      <c r="AW12" s="15">
        <f>IFERROR(IF(AND(AT12&lt;SMALL(기준일시_입력!$J$21:$J$39,AW$5),AU12&gt;SMALL(기준일시_입력!$N$21:$N$39,AW$5)),INDEX(기준일시_입력!$AJ$21:$AJ$39,AW$5*2-1),IF(AND(AT12&gt;=SMALL(기준일시_입력!$J$21:$J$39,AW$5),AT12&lt;SMALL(기준일시_입력!$N$21:$N$39,AW$5)),SMALL(기준일시_입력!$N$21:$N$39,AW$5)-AT12,0)),0)</f>
        <v>0</v>
      </c>
      <c r="AX12" s="15">
        <f>IFERROR(IF(AND(AT12&lt;SMALL(기준일시_입력!$J$21:$J$39,AX$5),AU12&gt;SMALL(기준일시_입력!$N$21:$N$39,AX$5)),INDEX(기준일시_입력!$AJ$21:$AJ$39,AX$5*2-1),IF(AND(AT12&gt;=SMALL(기준일시_입력!$J$21:$J$39,AX$5),AT12&lt;SMALL(기준일시_입력!$N$21:$N$39,AX$5)),SMALL(기준일시_입력!$N$21:$N$39,AX$5)-AT12,0)),0)</f>
        <v>0</v>
      </c>
      <c r="AY12" s="15">
        <f>IFERROR(IF(AND(AT12&lt;SMALL(기준일시_입력!$J$21:$J$39,AY$5),AU12&gt;SMALL(기준일시_입력!$N$21:$N$39,AY$5)),INDEX(기준일시_입력!$AJ$21:$AJ$39,AY$5*2-1),IF(AND(AT12&gt;=SMALL(기준일시_입력!$J$21:$J$39,AY$5),AT12&lt;SMALL(기준일시_입력!$N$21:$N$39,AY$5)),SMALL(기준일시_입력!$N$21:$N$39,AY$5)-AT12,0)),0)</f>
        <v>0</v>
      </c>
      <c r="AZ12" s="15">
        <f>IFERROR(IF(AND(AT12&lt;SMALL(기준일시_입력!$J$21:$J$39,AZ$5),AU12&gt;SMALL(기준일시_입력!$N$21:$N$39,AZ$5)),INDEX(기준일시_입력!$AJ$21:$AJ$39,AZ$5*2-1),IF(AND(AT12&gt;=SMALL(기준일시_입력!$J$21:$J$39,AZ$5),AT12&lt;SMALL(기준일시_입력!$N$21:$N$39,AZ$5)),SMALL(기준일시_입력!$N$21:$N$39,AZ$5)-AT12,0)),0)</f>
        <v>0</v>
      </c>
      <c r="BA12" s="15">
        <f>IFERROR(IF(AND(AT12&lt;SMALL(기준일시_입력!$J$21:$J$39,BA$5),AU12&gt;SMALL(기준일시_입력!$N$21:$N$39,BA$5)),INDEX(기준일시_입력!$AJ$21:$AJ$39,BA$5*2-1),IF(AND(AT12&gt;=SMALL(기준일시_입력!$J$21:$J$39,BA$5),AT12&lt;SMALL(기준일시_입력!$N$21:$N$39,BA$5)),SMALL(기준일시_입력!$N$21:$N$39,BA$5)-AT12,0)),0)</f>
        <v>0</v>
      </c>
      <c r="BB12" s="15">
        <f>IFERROR(IF(AND(AT12&lt;SMALL(기준일시_입력!$J$21:$J$39,BB$5),AU12&gt;SMALL(기준일시_입력!$N$21:$N$39,BB$5)),INDEX(기준일시_입력!$AJ$21:$AJ$39,BB$5*2-1),IF(AND(AT12&gt;=SMALL(기준일시_입력!$J$21:$J$39,BB$5),AT12&lt;SMALL(기준일시_입력!$N$21:$N$39,BB$5)),SMALL(기준일시_입력!$N$21:$N$39,BB$5)-AT12,0)),0)</f>
        <v>0</v>
      </c>
      <c r="BC12" s="15">
        <f>IFERROR(IF(AND(AT12&lt;SMALL(기준일시_입력!$J$21:$J$39,BC$5),AU12&gt;SMALL(기준일시_입력!$N$21:$N$39,BC$5)),INDEX(기준일시_입력!$AJ$21:$AJ$39,BC$5*2-1),IF(AND(AT12&gt;=SMALL(기준일시_입력!$J$21:$J$39,BC$5),AT12&lt;SMALL(기준일시_입력!$N$21:$N$39,BC$5)),SMALL(기준일시_입력!$N$21:$N$39,BC$5)-AT12,0)),0)</f>
        <v>0</v>
      </c>
      <c r="BD12" s="15">
        <f>IFERROR(IF(AND(AT12&lt;SMALL(기준일시_입력!$J$21:$J$39,BD$5),AU12&gt;SMALL(기준일시_입력!$N$21:$N$39,BD$5)),INDEX(기준일시_입력!$AJ$21:$AJ$39,BD$5*2-1),IF(AND(AT12&gt;=SMALL(기준일시_입력!$J$21:$J$39,BD$5),AT12&lt;SMALL(기준일시_입력!$N$21:$N$39,BD$5)),SMALL(기준일시_입력!$N$21:$N$39,BD$5)-AT12,0)),0)</f>
        <v>0</v>
      </c>
      <c r="BE12" s="15">
        <f>IFERROR(IF(AND(AT12&lt;SMALL(기준일시_입력!$J$21:$J$39,BE$5),AU12&gt;SMALL(기준일시_입력!$N$21:$N$39,BE$5)),INDEX(기준일시_입력!$AJ$21:$AJ$39,BE$5*2-1),IF(AND(AT12&gt;=SMALL(기준일시_입력!$J$21:$J$39,BE$5),AT12&lt;SMALL(기준일시_입력!$N$21:$N$39,BE$5)),SMALL(기준일시_입력!$N$21:$N$39,BE$5)-AT12,0)),0)</f>
        <v>0</v>
      </c>
      <c r="BF12" s="6"/>
      <c r="BG12" s="180" t="str">
        <f t="shared" si="154"/>
        <v>7일</v>
      </c>
      <c r="BH12" s="180"/>
      <c r="BI12" s="5" t="str">
        <f t="shared" si="155"/>
        <v>일</v>
      </c>
      <c r="BJ12" s="67" t="str">
        <f t="shared" si="397"/>
        <v/>
      </c>
      <c r="BK12" s="184"/>
      <c r="BL12" s="184"/>
      <c r="BM12" s="184"/>
      <c r="BN12" s="184"/>
      <c r="BO12" s="184"/>
      <c r="BP12" s="184"/>
      <c r="BQ12" s="176"/>
      <c r="BR12" s="177"/>
      <c r="BS12" s="129" t="str">
        <f>IF($B12="","",IF(AND(BI$3&lt;&gt;"",$B12-기준일시_입력!$AO$7&lt;=0,BK12="",BN12="",BQ12=""),"X",IF(BQ12="연차","☆",IF(BQ12="월차","★",IF(BQ12="병가","♨",IF(BQ12="출장","◎",IF(BQ12="교육","■",IF(AND(BQ12="",BK12&lt;=기준일시_입력!$J$15,BN12&gt;=기준일시_입력!$N$15),"○",IF(AND(BQ12="",BK12&lt;&gt;"",BK12&gt;기준일시_입력!$J$15),"▼",IF(AND(BQ12="",BN12&lt;&gt;"",BN12&lt;기준일시_입력!$N$15),"△",""))))))))))</f>
        <v/>
      </c>
      <c r="BT12" s="15">
        <f>IFERROR(IF(OR(BK12="",BN12=""),0,IF(AND(BV12&lt;기준일시_입력!$J$17,BW12&gt;기준일시_입력!$N$17),기준일시_입력!$N$17-기준일시_입력!$J$17,IF(AND(BV12&gt;=기준일시_입력!$J$17,BW12&gt;기준일시_입력!$N$17),기준일시_입력!$N$17-BV12,IF(BW12&lt;기준일시_입력!$J$17,0,IF(AND(BV12&lt;기준일시_입력!$J$17,BW12&lt;=기준일시_입력!$N$17),BW12-기준일시_입력!$J$17,IF(AND(BV12&gt;=기준일시_입력!$J$17,BW12&lt;=기준일시_입력!$N$17),BW12-BV12,0)))))),0)</f>
        <v>0</v>
      </c>
      <c r="BU12" s="15">
        <f t="shared" si="400"/>
        <v>0</v>
      </c>
      <c r="BV12" s="15">
        <f>IF(OR(BK12="",BN12=""),0,IF(BK12&lt;기준일시_입력!$J$15,기준일시_입력!$J$15,BK12))</f>
        <v>0</v>
      </c>
      <c r="BW12" s="15">
        <f t="shared" si="156"/>
        <v>0</v>
      </c>
      <c r="BX12" s="15">
        <f>IFERROR(IF(AND(BV12&lt;SMALL(기준일시_입력!$J$21:$J$39,BX$5),BW12&gt;SMALL(기준일시_입력!$N$21:$N$39,BX$5)),INDEX(기준일시_입력!$AJ$21:$AJ$39,BX$5*2-1),IF(AND(BV12&gt;=SMALL(기준일시_입력!$J$21:$J$39,BX$5),BV12&lt;SMALL(기준일시_입력!$N$21:$N$39,BX$5)),SMALL(기준일시_입력!$N$21:$N$39,BX$5)-BV12,0)),0)</f>
        <v>0</v>
      </c>
      <c r="BY12" s="15">
        <f>IFERROR(IF(AND(BV12&lt;SMALL(기준일시_입력!$J$21:$J$39,BY$5),BW12&gt;SMALL(기준일시_입력!$N$21:$N$39,BY$5)),INDEX(기준일시_입력!$AJ$21:$AJ$39,BY$5*2-1),IF(AND(BV12&gt;=SMALL(기준일시_입력!$J$21:$J$39,BY$5),BV12&lt;SMALL(기준일시_입력!$N$21:$N$39,BY$5)),SMALL(기준일시_입력!$N$21:$N$39,BY$5)-BV12,0)),0)</f>
        <v>0</v>
      </c>
      <c r="BZ12" s="15">
        <f>IFERROR(IF(AND(BV12&lt;SMALL(기준일시_입력!$J$21:$J$39,BZ$5),BW12&gt;SMALL(기준일시_입력!$N$21:$N$39,BZ$5)),INDEX(기준일시_입력!$AJ$21:$AJ$39,BZ$5*2-1),IF(AND(BV12&gt;=SMALL(기준일시_입력!$J$21:$J$39,BZ$5),BV12&lt;SMALL(기준일시_입력!$N$21:$N$39,BZ$5)),SMALL(기준일시_입력!$N$21:$N$39,BZ$5)-BV12,0)),0)</f>
        <v>0</v>
      </c>
      <c r="CA12" s="15">
        <f>IFERROR(IF(AND(BV12&lt;SMALL(기준일시_입력!$J$21:$J$39,CA$5),BW12&gt;SMALL(기준일시_입력!$N$21:$N$39,CA$5)),INDEX(기준일시_입력!$AJ$21:$AJ$39,CA$5*2-1),IF(AND(BV12&gt;=SMALL(기준일시_입력!$J$21:$J$39,CA$5),BV12&lt;SMALL(기준일시_입력!$N$21:$N$39,CA$5)),SMALL(기준일시_입력!$N$21:$N$39,CA$5)-BV12,0)),0)</f>
        <v>0</v>
      </c>
      <c r="CB12" s="15">
        <f>IFERROR(IF(AND(BV12&lt;SMALL(기준일시_입력!$J$21:$J$39,CB$5),BW12&gt;SMALL(기준일시_입력!$N$21:$N$39,CB$5)),INDEX(기준일시_입력!$AJ$21:$AJ$39,CB$5*2-1),IF(AND(BV12&gt;=SMALL(기준일시_입력!$J$21:$J$39,CB$5),BV12&lt;SMALL(기준일시_입력!$N$21:$N$39,CB$5)),SMALL(기준일시_입력!$N$21:$N$39,CB$5)-BV12,0)),0)</f>
        <v>0</v>
      </c>
      <c r="CC12" s="15">
        <f>IFERROR(IF(AND(BV12&lt;SMALL(기준일시_입력!$J$21:$J$39,CC$5),BW12&gt;SMALL(기준일시_입력!$N$21:$N$39,CC$5)),INDEX(기준일시_입력!$AJ$21:$AJ$39,CC$5*2-1),IF(AND(BV12&gt;=SMALL(기준일시_입력!$J$21:$J$39,CC$5),BV12&lt;SMALL(기준일시_입력!$N$21:$N$39,CC$5)),SMALL(기준일시_입력!$N$21:$N$39,CC$5)-BV12,0)),0)</f>
        <v>0</v>
      </c>
      <c r="CD12" s="15">
        <f>IFERROR(IF(AND(BV12&lt;SMALL(기준일시_입력!$J$21:$J$39,CD$5),BW12&gt;SMALL(기준일시_입력!$N$21:$N$39,CD$5)),INDEX(기준일시_입력!$AJ$21:$AJ$39,CD$5*2-1),IF(AND(BV12&gt;=SMALL(기준일시_입력!$J$21:$J$39,CD$5),BV12&lt;SMALL(기준일시_입력!$N$21:$N$39,CD$5)),SMALL(기준일시_입력!$N$21:$N$39,CD$5)-BV12,0)),0)</f>
        <v>0</v>
      </c>
      <c r="CE12" s="15">
        <f>IFERROR(IF(AND(BV12&lt;SMALL(기준일시_입력!$J$21:$J$39,CE$5),BW12&gt;SMALL(기준일시_입력!$N$21:$N$39,CE$5)),INDEX(기준일시_입력!$AJ$21:$AJ$39,CE$5*2-1),IF(AND(BV12&gt;=SMALL(기준일시_입력!$J$21:$J$39,CE$5),BV12&lt;SMALL(기준일시_입력!$N$21:$N$39,CE$5)),SMALL(기준일시_입력!$N$21:$N$39,CE$5)-BV12,0)),0)</f>
        <v>0</v>
      </c>
      <c r="CF12" s="15">
        <f>IFERROR(IF(AND(BV12&lt;SMALL(기준일시_입력!$J$21:$J$39,CF$5),BW12&gt;SMALL(기준일시_입력!$N$21:$N$39,CF$5)),INDEX(기준일시_입력!$AJ$21:$AJ$39,CF$5*2-1),IF(AND(BV12&gt;=SMALL(기준일시_입력!$J$21:$J$39,CF$5),BV12&lt;SMALL(기준일시_입력!$N$21:$N$39,CF$5)),SMALL(기준일시_입력!$N$21:$N$39,CF$5)-BV12,0)),0)</f>
        <v>0</v>
      </c>
      <c r="CG12" s="15">
        <f>IFERROR(IF(AND(BV12&lt;SMALL(기준일시_입력!$J$21:$J$39,CG$5),BW12&gt;SMALL(기준일시_입력!$N$21:$N$39,CG$5)),INDEX(기준일시_입력!$AJ$21:$AJ$39,CG$5*2-1),IF(AND(BV12&gt;=SMALL(기준일시_입력!$J$21:$J$39,CG$5),BV12&lt;SMALL(기준일시_입력!$N$21:$N$39,CG$5)),SMALL(기준일시_입력!$N$21:$N$39,CG$5)-BV12,0)),0)</f>
        <v>0</v>
      </c>
      <c r="CH12" s="6"/>
      <c r="CI12" s="180" t="str">
        <f t="shared" si="157"/>
        <v>7일</v>
      </c>
      <c r="CJ12" s="180"/>
      <c r="CK12" s="5" t="str">
        <f t="shared" si="158"/>
        <v>일</v>
      </c>
      <c r="CL12" s="67" t="str">
        <f t="shared" si="159"/>
        <v/>
      </c>
      <c r="CM12" s="184"/>
      <c r="CN12" s="184"/>
      <c r="CO12" s="184"/>
      <c r="CP12" s="184"/>
      <c r="CQ12" s="184"/>
      <c r="CR12" s="184"/>
      <c r="CS12" s="176"/>
      <c r="CT12" s="177"/>
      <c r="CU12" s="129" t="str">
        <f>IF($B12="","",IF(AND(CK$3&lt;&gt;"",$B12-기준일시_입력!$AO$7&lt;=0,CM12="",CP12="",CS12=""),"X",IF(CS12="연차","☆",IF(CS12="월차","★",IF(CS12="병가","♨",IF(CS12="출장","◎",IF(CS12="교육","■",IF(AND(CS12="",CM12&lt;=기준일시_입력!$J$15,CP12&gt;=기준일시_입력!$N$15),"○",IF(AND(CS12="",CM12&lt;&gt;"",CM12&gt;기준일시_입력!$J$15),"▼",IF(AND(CS12="",CP12&lt;&gt;"",CP12&lt;기준일시_입력!$N$15),"△",""))))))))))</f>
        <v/>
      </c>
      <c r="CV12" s="15">
        <f>IFERROR(IF(OR(CM12="",CP12=""),0,IF(AND(CX12&lt;기준일시_입력!$J$17,CY12&gt;기준일시_입력!$N$17),기준일시_입력!$N$17-기준일시_입력!$J$17,IF(AND(CX12&gt;=기준일시_입력!$J$17,CY12&gt;기준일시_입력!$N$17),기준일시_입력!$N$17-CX12,IF(CY12&lt;기준일시_입력!$J$17,0,IF(AND(CX12&lt;기준일시_입력!$J$17,CY12&lt;=기준일시_입력!$N$17),CY12-기준일시_입력!$J$17,IF(AND(CX12&gt;=기준일시_입력!$J$17,CY12&lt;=기준일시_입력!$N$17),CY12-CX12,0)))))),0)</f>
        <v>0</v>
      </c>
      <c r="CW12" s="15">
        <f t="shared" si="401"/>
        <v>0</v>
      </c>
      <c r="CX12" s="15">
        <f>IF(OR(CM12="",CP12=""),0,IF(CM12&lt;기준일시_입력!$J$15,기준일시_입력!$J$15,CM12))</f>
        <v>0</v>
      </c>
      <c r="CY12" s="15">
        <f t="shared" si="160"/>
        <v>0</v>
      </c>
      <c r="CZ12" s="15">
        <f>IFERROR(IF(AND(CX12&lt;SMALL(기준일시_입력!$J$21:$J$39,CZ$5),CY12&gt;SMALL(기준일시_입력!$N$21:$N$39,CZ$5)),INDEX(기준일시_입력!$AJ$21:$AJ$39,CZ$5*2-1),IF(AND(CX12&gt;=SMALL(기준일시_입력!$J$21:$J$39,CZ$5),CX12&lt;SMALL(기준일시_입력!$N$21:$N$39,CZ$5)),SMALL(기준일시_입력!$N$21:$N$39,CZ$5)-CX12,0)),0)</f>
        <v>0</v>
      </c>
      <c r="DA12" s="15">
        <f>IFERROR(IF(AND(CX12&lt;SMALL(기준일시_입력!$J$21:$J$39,DA$5),CY12&gt;SMALL(기준일시_입력!$N$21:$N$39,DA$5)),INDEX(기준일시_입력!$AJ$21:$AJ$39,DA$5*2-1),IF(AND(CX12&gt;=SMALL(기준일시_입력!$J$21:$J$39,DA$5),CX12&lt;SMALL(기준일시_입력!$N$21:$N$39,DA$5)),SMALL(기준일시_입력!$N$21:$N$39,DA$5)-CX12,0)),0)</f>
        <v>0</v>
      </c>
      <c r="DB12" s="15">
        <f>IFERROR(IF(AND(CX12&lt;SMALL(기준일시_입력!$J$21:$J$39,DB$5),CY12&gt;SMALL(기준일시_입력!$N$21:$N$39,DB$5)),INDEX(기준일시_입력!$AJ$21:$AJ$39,DB$5*2-1),IF(AND(CX12&gt;=SMALL(기준일시_입력!$J$21:$J$39,DB$5),CX12&lt;SMALL(기준일시_입력!$N$21:$N$39,DB$5)),SMALL(기준일시_입력!$N$21:$N$39,DB$5)-CX12,0)),0)</f>
        <v>0</v>
      </c>
      <c r="DC12" s="15">
        <f>IFERROR(IF(AND(CX12&lt;SMALL(기준일시_입력!$J$21:$J$39,DC$5),CY12&gt;SMALL(기준일시_입력!$N$21:$N$39,DC$5)),INDEX(기준일시_입력!$AJ$21:$AJ$39,DC$5*2-1),IF(AND(CX12&gt;=SMALL(기준일시_입력!$J$21:$J$39,DC$5),CX12&lt;SMALL(기준일시_입력!$N$21:$N$39,DC$5)),SMALL(기준일시_입력!$N$21:$N$39,DC$5)-CX12,0)),0)</f>
        <v>0</v>
      </c>
      <c r="DD12" s="15">
        <f>IFERROR(IF(AND(CX12&lt;SMALL(기준일시_입력!$J$21:$J$39,DD$5),CY12&gt;SMALL(기준일시_입력!$N$21:$N$39,DD$5)),INDEX(기준일시_입력!$AJ$21:$AJ$39,DD$5*2-1),IF(AND(CX12&gt;=SMALL(기준일시_입력!$J$21:$J$39,DD$5),CX12&lt;SMALL(기준일시_입력!$N$21:$N$39,DD$5)),SMALL(기준일시_입력!$N$21:$N$39,DD$5)-CX12,0)),0)</f>
        <v>0</v>
      </c>
      <c r="DE12" s="15">
        <f>IFERROR(IF(AND(CX12&lt;SMALL(기준일시_입력!$J$21:$J$39,DE$5),CY12&gt;SMALL(기준일시_입력!$N$21:$N$39,DE$5)),INDEX(기준일시_입력!$AJ$21:$AJ$39,DE$5*2-1),IF(AND(CX12&gt;=SMALL(기준일시_입력!$J$21:$J$39,DE$5),CX12&lt;SMALL(기준일시_입력!$N$21:$N$39,DE$5)),SMALL(기준일시_입력!$N$21:$N$39,DE$5)-CX12,0)),0)</f>
        <v>0</v>
      </c>
      <c r="DF12" s="15">
        <f>IFERROR(IF(AND(CX12&lt;SMALL(기준일시_입력!$J$21:$J$39,DF$5),CY12&gt;SMALL(기준일시_입력!$N$21:$N$39,DF$5)),INDEX(기준일시_입력!$AJ$21:$AJ$39,DF$5*2-1),IF(AND(CX12&gt;=SMALL(기준일시_입력!$J$21:$J$39,DF$5),CX12&lt;SMALL(기준일시_입력!$N$21:$N$39,DF$5)),SMALL(기준일시_입력!$N$21:$N$39,DF$5)-CX12,0)),0)</f>
        <v>0</v>
      </c>
      <c r="DG12" s="15">
        <f>IFERROR(IF(AND(CX12&lt;SMALL(기준일시_입력!$J$21:$J$39,DG$5),CY12&gt;SMALL(기준일시_입력!$N$21:$N$39,DG$5)),INDEX(기준일시_입력!$AJ$21:$AJ$39,DG$5*2-1),IF(AND(CX12&gt;=SMALL(기준일시_입력!$J$21:$J$39,DG$5),CX12&lt;SMALL(기준일시_입력!$N$21:$N$39,DG$5)),SMALL(기준일시_입력!$N$21:$N$39,DG$5)-CX12,0)),0)</f>
        <v>0</v>
      </c>
      <c r="DH12" s="15">
        <f>IFERROR(IF(AND(CX12&lt;SMALL(기준일시_입력!$J$21:$J$39,DH$5),CY12&gt;SMALL(기준일시_입력!$N$21:$N$39,DH$5)),INDEX(기준일시_입력!$AJ$21:$AJ$39,DH$5*2-1),IF(AND(CX12&gt;=SMALL(기준일시_입력!$J$21:$J$39,DH$5),CX12&lt;SMALL(기준일시_입력!$N$21:$N$39,DH$5)),SMALL(기준일시_입력!$N$21:$N$39,DH$5)-CX12,0)),0)</f>
        <v>0</v>
      </c>
      <c r="DI12" s="15">
        <f>IFERROR(IF(AND(CX12&lt;SMALL(기준일시_입력!$J$21:$J$39,DI$5),CY12&gt;SMALL(기준일시_입력!$N$21:$N$39,DI$5)),INDEX(기준일시_입력!$AJ$21:$AJ$39,DI$5*2-1),IF(AND(CX12&gt;=SMALL(기준일시_입력!$J$21:$J$39,DI$5),CX12&lt;SMALL(기준일시_입력!$N$21:$N$39,DI$5)),SMALL(기준일시_입력!$N$21:$N$39,DI$5)-CX12,0)),0)</f>
        <v>0</v>
      </c>
      <c r="DJ12" s="6"/>
      <c r="DK12" s="180" t="str">
        <f t="shared" si="161"/>
        <v>7일</v>
      </c>
      <c r="DL12" s="180"/>
      <c r="DM12" s="5" t="str">
        <f t="shared" si="162"/>
        <v>일</v>
      </c>
      <c r="DN12" s="67" t="str">
        <f t="shared" si="159"/>
        <v/>
      </c>
      <c r="DO12" s="184"/>
      <c r="DP12" s="184"/>
      <c r="DQ12" s="184"/>
      <c r="DR12" s="184"/>
      <c r="DS12" s="184"/>
      <c r="DT12" s="184"/>
      <c r="DU12" s="176"/>
      <c r="DV12" s="177"/>
      <c r="DW12" s="129" t="str">
        <f>IF($B12="","",IF(AND(DM$3&lt;&gt;"",$B12-기준일시_입력!$AO$7&lt;=0,DO12="",DR12="",DU12=""),"X",IF(DU12="연차","☆",IF(DU12="월차","★",IF(DU12="병가","♨",IF(DU12="출장","◎",IF(DU12="교육","■",IF(AND(DU12="",DO12&lt;=기준일시_입력!$J$15,DR12&gt;=기준일시_입력!$N$15),"○",IF(AND(DU12="",DO12&lt;&gt;"",DO12&gt;기준일시_입력!$J$15),"▼",IF(AND(DU12="",DR12&lt;&gt;"",DR12&lt;기준일시_입력!$N$15),"△",""))))))))))</f>
        <v/>
      </c>
      <c r="DX12" s="15">
        <f>IFERROR(IF(OR(DO12="",DR12=""),0,IF(AND(DZ12&lt;기준일시_입력!$J$17,EA12&gt;기준일시_입력!$N$17),기준일시_입력!$N$17-기준일시_입력!$J$17,IF(AND(DZ12&gt;=기준일시_입력!$J$17,EA12&gt;기준일시_입력!$N$17),기준일시_입력!$N$17-DZ12,IF(EA12&lt;기준일시_입력!$J$17,0,IF(AND(DZ12&lt;기준일시_입력!$J$17,EA12&lt;=기준일시_입력!$N$17),EA12-기준일시_입력!$J$17,IF(AND(DZ12&gt;=기준일시_입력!$J$17,EA12&lt;=기준일시_입력!$N$17),EA12-DZ12,0)))))),0)</f>
        <v>0</v>
      </c>
      <c r="DY12" s="15">
        <f t="shared" si="402"/>
        <v>0</v>
      </c>
      <c r="DZ12" s="15">
        <f>IF(OR(DO12="",DR12=""),0,IF(DO12&lt;기준일시_입력!$J$15,기준일시_입력!$J$15,DO12))</f>
        <v>0</v>
      </c>
      <c r="EA12" s="15">
        <f t="shared" si="164"/>
        <v>0</v>
      </c>
      <c r="EB12" s="15">
        <f>IFERROR(IF(AND(DZ12&lt;SMALL(기준일시_입력!$J$21:$J$39,EB$5),EA12&gt;SMALL(기준일시_입력!$N$21:$N$39,EB$5)),INDEX(기준일시_입력!$AJ$21:$AJ$39,EB$5*2-1),IF(AND(DZ12&gt;=SMALL(기준일시_입력!$J$21:$J$39,EB$5),DZ12&lt;SMALL(기준일시_입력!$N$21:$N$39,EB$5)),SMALL(기준일시_입력!$N$21:$N$39,EB$5)-DZ12,0)),0)</f>
        <v>0</v>
      </c>
      <c r="EC12" s="15">
        <f>IFERROR(IF(AND(DZ12&lt;SMALL(기준일시_입력!$J$21:$J$39,EC$5),EA12&gt;SMALL(기준일시_입력!$N$21:$N$39,EC$5)),INDEX(기준일시_입력!$AJ$21:$AJ$39,EC$5*2-1),IF(AND(DZ12&gt;=SMALL(기준일시_입력!$J$21:$J$39,EC$5),DZ12&lt;SMALL(기준일시_입력!$N$21:$N$39,EC$5)),SMALL(기준일시_입력!$N$21:$N$39,EC$5)-DZ12,0)),0)</f>
        <v>0</v>
      </c>
      <c r="ED12" s="15">
        <f>IFERROR(IF(AND(DZ12&lt;SMALL(기준일시_입력!$J$21:$J$39,ED$5),EA12&gt;SMALL(기준일시_입력!$N$21:$N$39,ED$5)),INDEX(기준일시_입력!$AJ$21:$AJ$39,ED$5*2-1),IF(AND(DZ12&gt;=SMALL(기준일시_입력!$J$21:$J$39,ED$5),DZ12&lt;SMALL(기준일시_입력!$N$21:$N$39,ED$5)),SMALL(기준일시_입력!$N$21:$N$39,ED$5)-DZ12,0)),0)</f>
        <v>0</v>
      </c>
      <c r="EE12" s="15">
        <f>IFERROR(IF(AND(DZ12&lt;SMALL(기준일시_입력!$J$21:$J$39,EE$5),EA12&gt;SMALL(기준일시_입력!$N$21:$N$39,EE$5)),INDEX(기준일시_입력!$AJ$21:$AJ$39,EE$5*2-1),IF(AND(DZ12&gt;=SMALL(기준일시_입력!$J$21:$J$39,EE$5),DZ12&lt;SMALL(기준일시_입력!$N$21:$N$39,EE$5)),SMALL(기준일시_입력!$N$21:$N$39,EE$5)-DZ12,0)),0)</f>
        <v>0</v>
      </c>
      <c r="EF12" s="15">
        <f>IFERROR(IF(AND(DZ12&lt;SMALL(기준일시_입력!$J$21:$J$39,EF$5),EA12&gt;SMALL(기준일시_입력!$N$21:$N$39,EF$5)),INDEX(기준일시_입력!$AJ$21:$AJ$39,EF$5*2-1),IF(AND(DZ12&gt;=SMALL(기준일시_입력!$J$21:$J$39,EF$5),DZ12&lt;SMALL(기준일시_입력!$N$21:$N$39,EF$5)),SMALL(기준일시_입력!$N$21:$N$39,EF$5)-DZ12,0)),0)</f>
        <v>0</v>
      </c>
      <c r="EG12" s="15">
        <f>IFERROR(IF(AND(DZ12&lt;SMALL(기준일시_입력!$J$21:$J$39,EG$5),EA12&gt;SMALL(기준일시_입력!$N$21:$N$39,EG$5)),INDEX(기준일시_입력!$AJ$21:$AJ$39,EG$5*2-1),IF(AND(DZ12&gt;=SMALL(기준일시_입력!$J$21:$J$39,EG$5),DZ12&lt;SMALL(기준일시_입력!$N$21:$N$39,EG$5)),SMALL(기준일시_입력!$N$21:$N$39,EG$5)-DZ12,0)),0)</f>
        <v>0</v>
      </c>
      <c r="EH12" s="15">
        <f>IFERROR(IF(AND(DZ12&lt;SMALL(기준일시_입력!$J$21:$J$39,EH$5),EA12&gt;SMALL(기준일시_입력!$N$21:$N$39,EH$5)),INDEX(기준일시_입력!$AJ$21:$AJ$39,EH$5*2-1),IF(AND(DZ12&gt;=SMALL(기준일시_입력!$J$21:$J$39,EH$5),DZ12&lt;SMALL(기준일시_입력!$N$21:$N$39,EH$5)),SMALL(기준일시_입력!$N$21:$N$39,EH$5)-DZ12,0)),0)</f>
        <v>0</v>
      </c>
      <c r="EI12" s="15">
        <f>IFERROR(IF(AND(DZ12&lt;SMALL(기준일시_입력!$J$21:$J$39,EI$5),EA12&gt;SMALL(기준일시_입력!$N$21:$N$39,EI$5)),INDEX(기준일시_입력!$AJ$21:$AJ$39,EI$5*2-1),IF(AND(DZ12&gt;=SMALL(기준일시_입력!$J$21:$J$39,EI$5),DZ12&lt;SMALL(기준일시_입력!$N$21:$N$39,EI$5)),SMALL(기준일시_입력!$N$21:$N$39,EI$5)-DZ12,0)),0)</f>
        <v>0</v>
      </c>
      <c r="EJ12" s="15">
        <f>IFERROR(IF(AND(DZ12&lt;SMALL(기준일시_입력!$J$21:$J$39,EJ$5),EA12&gt;SMALL(기준일시_입력!$N$21:$N$39,EJ$5)),INDEX(기준일시_입력!$AJ$21:$AJ$39,EJ$5*2-1),IF(AND(DZ12&gt;=SMALL(기준일시_입력!$J$21:$J$39,EJ$5),DZ12&lt;SMALL(기준일시_입력!$N$21:$N$39,EJ$5)),SMALL(기준일시_입력!$N$21:$N$39,EJ$5)-DZ12,0)),0)</f>
        <v>0</v>
      </c>
      <c r="EK12" s="15">
        <f>IFERROR(IF(AND(DZ12&lt;SMALL(기준일시_입력!$J$21:$J$39,EK$5),EA12&gt;SMALL(기준일시_입력!$N$21:$N$39,EK$5)),INDEX(기준일시_입력!$AJ$21:$AJ$39,EK$5*2-1),IF(AND(DZ12&gt;=SMALL(기준일시_입력!$J$21:$J$39,EK$5),DZ12&lt;SMALL(기준일시_입력!$N$21:$N$39,EK$5)),SMALL(기준일시_입력!$N$21:$N$39,EK$5)-DZ12,0)),0)</f>
        <v>0</v>
      </c>
      <c r="EL12" s="6"/>
      <c r="EM12" s="180" t="str">
        <f t="shared" si="165"/>
        <v>7일</v>
      </c>
      <c r="EN12" s="180"/>
      <c r="EO12" s="5" t="str">
        <f t="shared" si="166"/>
        <v>일</v>
      </c>
      <c r="EP12" s="67" t="str">
        <f t="shared" si="159"/>
        <v/>
      </c>
      <c r="EQ12" s="184"/>
      <c r="ER12" s="184"/>
      <c r="ES12" s="184"/>
      <c r="ET12" s="184"/>
      <c r="EU12" s="184"/>
      <c r="EV12" s="184"/>
      <c r="EW12" s="176"/>
      <c r="EX12" s="177"/>
      <c r="EY12" s="129" t="str">
        <f>IF($B12="","",IF(AND(EO$3&lt;&gt;"",$B12-기준일시_입력!$AO$7&lt;=0,EQ12="",ET12="",EW12=""),"X",IF(EW12="연차","☆",IF(EW12="월차","★",IF(EW12="병가","♨",IF(EW12="출장","◎",IF(EW12="교육","■",IF(AND(EW12="",EQ12&lt;=기준일시_입력!$J$15,ET12&gt;=기준일시_입력!$N$15),"○",IF(AND(EW12="",EQ12&lt;&gt;"",EQ12&gt;기준일시_입력!$J$15),"▼",IF(AND(EW12="",ET12&lt;&gt;"",ET12&lt;기준일시_입력!$N$15),"△",""))))))))))</f>
        <v/>
      </c>
      <c r="EZ12" s="15">
        <f>IFERROR(IF(OR(EQ12="",ET12=""),0,IF(AND(FB12&lt;기준일시_입력!$J$17,FC12&gt;기준일시_입력!$N$17),기준일시_입력!$N$17-기준일시_입력!$J$17,IF(AND(FB12&gt;=기준일시_입력!$J$17,FC12&gt;기준일시_입력!$N$17),기준일시_입력!$N$17-FB12,IF(FC12&lt;기준일시_입력!$J$17,0,IF(AND(FB12&lt;기준일시_입력!$J$17,FC12&lt;=기준일시_입력!$N$17),FC12-기준일시_입력!$J$17,IF(AND(FB12&gt;=기준일시_입력!$J$17,FC12&lt;=기준일시_입력!$N$17),FC12-FB12,0)))))),0)</f>
        <v>0</v>
      </c>
      <c r="FA12" s="15">
        <f t="shared" si="403"/>
        <v>0</v>
      </c>
      <c r="FB12" s="15">
        <f>IF(OR(EQ12="",ET12=""),0,IF(EQ12&lt;기준일시_입력!$J$15,기준일시_입력!$J$15,EQ12))</f>
        <v>0</v>
      </c>
      <c r="FC12" s="15">
        <f t="shared" si="168"/>
        <v>0</v>
      </c>
      <c r="FD12" s="15">
        <f>IFERROR(IF(AND(FB12&lt;SMALL(기준일시_입력!$J$21:$J$39,FD$5),FC12&gt;SMALL(기준일시_입력!$N$21:$N$39,FD$5)),INDEX(기준일시_입력!$AJ$21:$AJ$39,FD$5*2-1),IF(AND(FB12&gt;=SMALL(기준일시_입력!$J$21:$J$39,FD$5),FB12&lt;SMALL(기준일시_입력!$N$21:$N$39,FD$5)),SMALL(기준일시_입력!$N$21:$N$39,FD$5)-FB12,0)),0)</f>
        <v>0</v>
      </c>
      <c r="FE12" s="15">
        <f>IFERROR(IF(AND(FB12&lt;SMALL(기준일시_입력!$J$21:$J$39,FE$5),FC12&gt;SMALL(기준일시_입력!$N$21:$N$39,FE$5)),INDEX(기준일시_입력!$AJ$21:$AJ$39,FE$5*2-1),IF(AND(FB12&gt;=SMALL(기준일시_입력!$J$21:$J$39,FE$5),FB12&lt;SMALL(기준일시_입력!$N$21:$N$39,FE$5)),SMALL(기준일시_입력!$N$21:$N$39,FE$5)-FB12,0)),0)</f>
        <v>0</v>
      </c>
      <c r="FF12" s="15">
        <f>IFERROR(IF(AND(FB12&lt;SMALL(기준일시_입력!$J$21:$J$39,FF$5),FC12&gt;SMALL(기준일시_입력!$N$21:$N$39,FF$5)),INDEX(기준일시_입력!$AJ$21:$AJ$39,FF$5*2-1),IF(AND(FB12&gt;=SMALL(기준일시_입력!$J$21:$J$39,FF$5),FB12&lt;SMALL(기준일시_입력!$N$21:$N$39,FF$5)),SMALL(기준일시_입력!$N$21:$N$39,FF$5)-FB12,0)),0)</f>
        <v>0</v>
      </c>
      <c r="FG12" s="15">
        <f>IFERROR(IF(AND(FB12&lt;SMALL(기준일시_입력!$J$21:$J$39,FG$5),FC12&gt;SMALL(기준일시_입력!$N$21:$N$39,FG$5)),INDEX(기준일시_입력!$AJ$21:$AJ$39,FG$5*2-1),IF(AND(FB12&gt;=SMALL(기준일시_입력!$J$21:$J$39,FG$5),FB12&lt;SMALL(기준일시_입력!$N$21:$N$39,FG$5)),SMALL(기준일시_입력!$N$21:$N$39,FG$5)-FB12,0)),0)</f>
        <v>0</v>
      </c>
      <c r="FH12" s="15">
        <f>IFERROR(IF(AND(FB12&lt;SMALL(기준일시_입력!$J$21:$J$39,FH$5),FC12&gt;SMALL(기준일시_입력!$N$21:$N$39,FH$5)),INDEX(기준일시_입력!$AJ$21:$AJ$39,FH$5*2-1),IF(AND(FB12&gt;=SMALL(기준일시_입력!$J$21:$J$39,FH$5),FB12&lt;SMALL(기준일시_입력!$N$21:$N$39,FH$5)),SMALL(기준일시_입력!$N$21:$N$39,FH$5)-FB12,0)),0)</f>
        <v>0</v>
      </c>
      <c r="FI12" s="15">
        <f>IFERROR(IF(AND(FB12&lt;SMALL(기준일시_입력!$J$21:$J$39,FI$5),FC12&gt;SMALL(기준일시_입력!$N$21:$N$39,FI$5)),INDEX(기준일시_입력!$AJ$21:$AJ$39,FI$5*2-1),IF(AND(FB12&gt;=SMALL(기준일시_입력!$J$21:$J$39,FI$5),FB12&lt;SMALL(기준일시_입력!$N$21:$N$39,FI$5)),SMALL(기준일시_입력!$N$21:$N$39,FI$5)-FB12,0)),0)</f>
        <v>0</v>
      </c>
      <c r="FJ12" s="15">
        <f>IFERROR(IF(AND(FB12&lt;SMALL(기준일시_입력!$J$21:$J$39,FJ$5),FC12&gt;SMALL(기준일시_입력!$N$21:$N$39,FJ$5)),INDEX(기준일시_입력!$AJ$21:$AJ$39,FJ$5*2-1),IF(AND(FB12&gt;=SMALL(기준일시_입력!$J$21:$J$39,FJ$5),FB12&lt;SMALL(기준일시_입력!$N$21:$N$39,FJ$5)),SMALL(기준일시_입력!$N$21:$N$39,FJ$5)-FB12,0)),0)</f>
        <v>0</v>
      </c>
      <c r="FK12" s="15">
        <f>IFERROR(IF(AND(FB12&lt;SMALL(기준일시_입력!$J$21:$J$39,FK$5),FC12&gt;SMALL(기준일시_입력!$N$21:$N$39,FK$5)),INDEX(기준일시_입력!$AJ$21:$AJ$39,FK$5*2-1),IF(AND(FB12&gt;=SMALL(기준일시_입력!$J$21:$J$39,FK$5),FB12&lt;SMALL(기준일시_입력!$N$21:$N$39,FK$5)),SMALL(기준일시_입력!$N$21:$N$39,FK$5)-FB12,0)),0)</f>
        <v>0</v>
      </c>
      <c r="FL12" s="15">
        <f>IFERROR(IF(AND(FB12&lt;SMALL(기준일시_입력!$J$21:$J$39,FL$5),FC12&gt;SMALL(기준일시_입력!$N$21:$N$39,FL$5)),INDEX(기준일시_입력!$AJ$21:$AJ$39,FL$5*2-1),IF(AND(FB12&gt;=SMALL(기준일시_입력!$J$21:$J$39,FL$5),FB12&lt;SMALL(기준일시_입력!$N$21:$N$39,FL$5)),SMALL(기준일시_입력!$N$21:$N$39,FL$5)-FB12,0)),0)</f>
        <v>0</v>
      </c>
      <c r="FM12" s="15">
        <f>IFERROR(IF(AND(FB12&lt;SMALL(기준일시_입력!$J$21:$J$39,FM$5),FC12&gt;SMALL(기준일시_입력!$N$21:$N$39,FM$5)),INDEX(기준일시_입력!$AJ$21:$AJ$39,FM$5*2-1),IF(AND(FB12&gt;=SMALL(기준일시_입력!$J$21:$J$39,FM$5),FB12&lt;SMALL(기준일시_입력!$N$21:$N$39,FM$5)),SMALL(기준일시_입력!$N$21:$N$39,FM$5)-FB12,0)),0)</f>
        <v>0</v>
      </c>
      <c r="FN12" s="6"/>
      <c r="FO12" s="180" t="str">
        <f t="shared" si="169"/>
        <v>7일</v>
      </c>
      <c r="FP12" s="180"/>
      <c r="FQ12" s="124" t="str">
        <f t="shared" si="170"/>
        <v>일</v>
      </c>
      <c r="FR12" s="133" t="str">
        <f t="shared" si="171"/>
        <v/>
      </c>
      <c r="FS12" s="184"/>
      <c r="FT12" s="184"/>
      <c r="FU12" s="184"/>
      <c r="FV12" s="184"/>
      <c r="FW12" s="184"/>
      <c r="FX12" s="184"/>
      <c r="FY12" s="176"/>
      <c r="FZ12" s="177"/>
      <c r="GA12" s="129" t="str">
        <f>IF($B12="","",IF(AND(FQ$3&lt;&gt;"",$B12-기준일시_입력!$AO$7&lt;=0,FS12="",FV12="",FY12=""),"X",IF(FY12="연차","☆",IF(FY12="월차","★",IF(FY12="병가","♨",IF(FY12="출장","◎",IF(FY12="교육","■",IF(AND(FY12="",FS12&lt;=기준일시_입력!$J$15,FV12&gt;=기준일시_입력!$N$15),"○",IF(AND(FY12="",FS12&lt;&gt;"",FS12&gt;기준일시_입력!$J$15),"▼",IF(AND(FY12="",FV12&lt;&gt;"",FV12&lt;기준일시_입력!$N$15),"△",""))))))))))</f>
        <v/>
      </c>
      <c r="GB12" s="128">
        <f>IFERROR(IF(OR(FS12="",FV12=""),0,IF(AND(GD12&lt;기준일시_입력!$J$17,GE12&gt;기준일시_입력!$N$17),기준일시_입력!$N$17-기준일시_입력!$J$17,IF(AND(GD12&gt;=기준일시_입력!$J$17,GE12&gt;기준일시_입력!$N$17),기준일시_입력!$N$17-GD12,IF(GE12&lt;기준일시_입력!$J$17,0,IF(AND(GD12&lt;기준일시_입력!$J$17,GE12&lt;=기준일시_입력!$N$17),GE12-기준일시_입력!$J$17,IF(AND(GD12&gt;=기준일시_입력!$J$17,GE12&lt;=기준일시_입력!$N$17),GE12-GD12,0)))))),0)</f>
        <v>0</v>
      </c>
      <c r="GC12" s="128">
        <f t="shared" si="172"/>
        <v>0</v>
      </c>
      <c r="GD12" s="128">
        <f>IF(OR(FS12="",FV12=""),0,IF(FS12&lt;기준일시_입력!$J$15,기준일시_입력!$J$15,FS12))</f>
        <v>0</v>
      </c>
      <c r="GE12" s="128">
        <f t="shared" si="173"/>
        <v>0</v>
      </c>
      <c r="GF12" s="128">
        <f>IFERROR(IF(AND(GD12&lt;SMALL(기준일시_입력!$J$21:$J$39,GF$5),GE12&gt;SMALL(기준일시_입력!$N$21:$N$39,GF$5)),INDEX(기준일시_입력!$AJ$21:$AJ$39,GF$5*2-1),IF(AND(GD12&gt;=SMALL(기준일시_입력!$J$21:$J$39,GF$5),GD12&lt;SMALL(기준일시_입력!$N$21:$N$39,GF$5)),SMALL(기준일시_입력!$N$21:$N$39,GF$5)-GD12,0)),0)</f>
        <v>0</v>
      </c>
      <c r="GG12" s="128">
        <f>IFERROR(IF(AND(GD12&lt;SMALL(기준일시_입력!$J$21:$J$39,GG$5),GE12&gt;SMALL(기준일시_입력!$N$21:$N$39,GG$5)),INDEX(기준일시_입력!$AJ$21:$AJ$39,GG$5*2-1),IF(AND(GD12&gt;=SMALL(기준일시_입력!$J$21:$J$39,GG$5),GD12&lt;SMALL(기준일시_입력!$N$21:$N$39,GG$5)),SMALL(기준일시_입력!$N$21:$N$39,GG$5)-GD12,0)),0)</f>
        <v>0</v>
      </c>
      <c r="GH12" s="128">
        <f>IFERROR(IF(AND(GD12&lt;SMALL(기준일시_입력!$J$21:$J$39,GH$5),GE12&gt;SMALL(기준일시_입력!$N$21:$N$39,GH$5)),INDEX(기준일시_입력!$AJ$21:$AJ$39,GH$5*2-1),IF(AND(GD12&gt;=SMALL(기준일시_입력!$J$21:$J$39,GH$5),GD12&lt;SMALL(기준일시_입력!$N$21:$N$39,GH$5)),SMALL(기준일시_입력!$N$21:$N$39,GH$5)-GD12,0)),0)</f>
        <v>0</v>
      </c>
      <c r="GI12" s="128">
        <f>IFERROR(IF(AND(GD12&lt;SMALL(기준일시_입력!$J$21:$J$39,GI$5),GE12&gt;SMALL(기준일시_입력!$N$21:$N$39,GI$5)),INDEX(기준일시_입력!$AJ$21:$AJ$39,GI$5*2-1),IF(AND(GD12&gt;=SMALL(기준일시_입력!$J$21:$J$39,GI$5),GD12&lt;SMALL(기준일시_입력!$N$21:$N$39,GI$5)),SMALL(기준일시_입력!$N$21:$N$39,GI$5)-GD12,0)),0)</f>
        <v>0</v>
      </c>
      <c r="GJ12" s="128">
        <f>IFERROR(IF(AND(GD12&lt;SMALL(기준일시_입력!$J$21:$J$39,GJ$5),GE12&gt;SMALL(기준일시_입력!$N$21:$N$39,GJ$5)),INDEX(기준일시_입력!$AJ$21:$AJ$39,GJ$5*2-1),IF(AND(GD12&gt;=SMALL(기준일시_입력!$J$21:$J$39,GJ$5),GD12&lt;SMALL(기준일시_입력!$N$21:$N$39,GJ$5)),SMALL(기준일시_입력!$N$21:$N$39,GJ$5)-GD12,0)),0)</f>
        <v>0</v>
      </c>
      <c r="GK12" s="128">
        <f>IFERROR(IF(AND(GD12&lt;SMALL(기준일시_입력!$J$21:$J$39,GK$5),GE12&gt;SMALL(기준일시_입력!$N$21:$N$39,GK$5)),INDEX(기준일시_입력!$AJ$21:$AJ$39,GK$5*2-1),IF(AND(GD12&gt;=SMALL(기준일시_입력!$J$21:$J$39,GK$5),GD12&lt;SMALL(기준일시_입력!$N$21:$N$39,GK$5)),SMALL(기준일시_입력!$N$21:$N$39,GK$5)-GD12,0)),0)</f>
        <v>0</v>
      </c>
      <c r="GL12" s="128">
        <f>IFERROR(IF(AND(GD12&lt;SMALL(기준일시_입력!$J$21:$J$39,GL$5),GE12&gt;SMALL(기준일시_입력!$N$21:$N$39,GL$5)),INDEX(기준일시_입력!$AJ$21:$AJ$39,GL$5*2-1),IF(AND(GD12&gt;=SMALL(기준일시_입력!$J$21:$J$39,GL$5),GD12&lt;SMALL(기준일시_입력!$N$21:$N$39,GL$5)),SMALL(기준일시_입력!$N$21:$N$39,GL$5)-GD12,0)),0)</f>
        <v>0</v>
      </c>
      <c r="GM12" s="128">
        <f>IFERROR(IF(AND(GD12&lt;SMALL(기준일시_입력!$J$21:$J$39,GM$5),GE12&gt;SMALL(기준일시_입력!$N$21:$N$39,GM$5)),INDEX(기준일시_입력!$AJ$21:$AJ$39,GM$5*2-1),IF(AND(GD12&gt;=SMALL(기준일시_입력!$J$21:$J$39,GM$5),GD12&lt;SMALL(기준일시_입력!$N$21:$N$39,GM$5)),SMALL(기준일시_입력!$N$21:$N$39,GM$5)-GD12,0)),0)</f>
        <v>0</v>
      </c>
      <c r="GN12" s="128">
        <f>IFERROR(IF(AND(GD12&lt;SMALL(기준일시_입력!$J$21:$J$39,GN$5),GE12&gt;SMALL(기준일시_입력!$N$21:$N$39,GN$5)),INDEX(기준일시_입력!$AJ$21:$AJ$39,GN$5*2-1),IF(AND(GD12&gt;=SMALL(기준일시_입력!$J$21:$J$39,GN$5),GD12&lt;SMALL(기준일시_입력!$N$21:$N$39,GN$5)),SMALL(기준일시_입력!$N$21:$N$39,GN$5)-GD12,0)),0)</f>
        <v>0</v>
      </c>
      <c r="GO12" s="128">
        <f>IFERROR(IF(AND(GD12&lt;SMALL(기준일시_입력!$J$21:$J$39,GO$5),GE12&gt;SMALL(기준일시_입력!$N$21:$N$39,GO$5)),INDEX(기준일시_입력!$AJ$21:$AJ$39,GO$5*2-1),IF(AND(GD12&gt;=SMALL(기준일시_입력!$J$21:$J$39,GO$5),GD12&lt;SMALL(기준일시_입력!$N$21:$N$39,GO$5)),SMALL(기준일시_입력!$N$21:$N$39,GO$5)-GD12,0)),0)</f>
        <v>0</v>
      </c>
      <c r="GP12" s="125"/>
      <c r="GQ12" s="180" t="str">
        <f t="shared" si="174"/>
        <v>7일</v>
      </c>
      <c r="GR12" s="180"/>
      <c r="GS12" s="124" t="str">
        <f t="shared" si="175"/>
        <v>일</v>
      </c>
      <c r="GT12" s="133" t="str">
        <f t="shared" si="171"/>
        <v/>
      </c>
      <c r="GU12" s="184"/>
      <c r="GV12" s="184"/>
      <c r="GW12" s="184"/>
      <c r="GX12" s="184"/>
      <c r="GY12" s="184"/>
      <c r="GZ12" s="184"/>
      <c r="HA12" s="176"/>
      <c r="HB12" s="177"/>
      <c r="HC12" s="129" t="str">
        <f>IF($B12="","",IF(AND(GS$3&lt;&gt;"",$B12-기준일시_입력!$AO$7&lt;=0,GU12="",GX12="",HA12=""),"X",IF(HA12="연차","☆",IF(HA12="월차","★",IF(HA12="병가","♨",IF(HA12="출장","◎",IF(HA12="교육","■",IF(AND(HA12="",GU12&lt;=기준일시_입력!$J$15,GX12&gt;=기준일시_입력!$N$15),"○",IF(AND(HA12="",GU12&lt;&gt;"",GU12&gt;기준일시_입력!$J$15),"▼",IF(AND(HA12="",GX12&lt;&gt;"",GX12&lt;기준일시_입력!$N$15),"△",""))))))))))</f>
        <v/>
      </c>
      <c r="HD12" s="128">
        <f>IFERROR(IF(OR(GU12="",GX12=""),0,IF(AND(HF12&lt;기준일시_입력!$J$17,HG12&gt;기준일시_입력!$N$17),기준일시_입력!$N$17-기준일시_입력!$J$17,IF(AND(HF12&gt;=기준일시_입력!$J$17,HG12&gt;기준일시_입력!$N$17),기준일시_입력!$N$17-HF12,IF(HG12&lt;기준일시_입력!$J$17,0,IF(AND(HF12&lt;기준일시_입력!$J$17,HG12&lt;=기준일시_입력!$N$17),HG12-기준일시_입력!$J$17,IF(AND(HF12&gt;=기준일시_입력!$J$17,HG12&lt;=기준일시_입력!$N$17),HG12-HF12,0)))))),0)</f>
        <v>0</v>
      </c>
      <c r="HE12" s="128">
        <f t="shared" si="177"/>
        <v>0</v>
      </c>
      <c r="HF12" s="128">
        <f>IF(OR(GU12="",GX12=""),0,IF(GU12&lt;기준일시_입력!$J$15,기준일시_입력!$J$15,GU12))</f>
        <v>0</v>
      </c>
      <c r="HG12" s="128">
        <f t="shared" si="178"/>
        <v>0</v>
      </c>
      <c r="HH12" s="128">
        <f>IFERROR(IF(AND(HF12&lt;SMALL(기준일시_입력!$J$21:$J$39,HH$5),HG12&gt;SMALL(기준일시_입력!$N$21:$N$39,HH$5)),INDEX(기준일시_입력!$AJ$21:$AJ$39,HH$5*2-1),IF(AND(HF12&gt;=SMALL(기준일시_입력!$J$21:$J$39,HH$5),HF12&lt;SMALL(기준일시_입력!$N$21:$N$39,HH$5)),SMALL(기준일시_입력!$N$21:$N$39,HH$5)-HF12,0)),0)</f>
        <v>0</v>
      </c>
      <c r="HI12" s="128">
        <f>IFERROR(IF(AND(HF12&lt;SMALL(기준일시_입력!$J$21:$J$39,HI$5),HG12&gt;SMALL(기준일시_입력!$N$21:$N$39,HI$5)),INDEX(기준일시_입력!$AJ$21:$AJ$39,HI$5*2-1),IF(AND(HF12&gt;=SMALL(기준일시_입력!$J$21:$J$39,HI$5),HF12&lt;SMALL(기준일시_입력!$N$21:$N$39,HI$5)),SMALL(기준일시_입력!$N$21:$N$39,HI$5)-HF12,0)),0)</f>
        <v>0</v>
      </c>
      <c r="HJ12" s="128">
        <f>IFERROR(IF(AND(HF12&lt;SMALL(기준일시_입력!$J$21:$J$39,HJ$5),HG12&gt;SMALL(기준일시_입력!$N$21:$N$39,HJ$5)),INDEX(기준일시_입력!$AJ$21:$AJ$39,HJ$5*2-1),IF(AND(HF12&gt;=SMALL(기준일시_입력!$J$21:$J$39,HJ$5),HF12&lt;SMALL(기준일시_입력!$N$21:$N$39,HJ$5)),SMALL(기준일시_입력!$N$21:$N$39,HJ$5)-HF12,0)),0)</f>
        <v>0</v>
      </c>
      <c r="HK12" s="128">
        <f>IFERROR(IF(AND(HF12&lt;SMALL(기준일시_입력!$J$21:$J$39,HK$5),HG12&gt;SMALL(기준일시_입력!$N$21:$N$39,HK$5)),INDEX(기준일시_입력!$AJ$21:$AJ$39,HK$5*2-1),IF(AND(HF12&gt;=SMALL(기준일시_입력!$J$21:$J$39,HK$5),HF12&lt;SMALL(기준일시_입력!$N$21:$N$39,HK$5)),SMALL(기준일시_입력!$N$21:$N$39,HK$5)-HF12,0)),0)</f>
        <v>0</v>
      </c>
      <c r="HL12" s="128">
        <f>IFERROR(IF(AND(HF12&lt;SMALL(기준일시_입력!$J$21:$J$39,HL$5),HG12&gt;SMALL(기준일시_입력!$N$21:$N$39,HL$5)),INDEX(기준일시_입력!$AJ$21:$AJ$39,HL$5*2-1),IF(AND(HF12&gt;=SMALL(기준일시_입력!$J$21:$J$39,HL$5),HF12&lt;SMALL(기준일시_입력!$N$21:$N$39,HL$5)),SMALL(기준일시_입력!$N$21:$N$39,HL$5)-HF12,0)),0)</f>
        <v>0</v>
      </c>
      <c r="HM12" s="128">
        <f>IFERROR(IF(AND(HF12&lt;SMALL(기준일시_입력!$J$21:$J$39,HM$5),HG12&gt;SMALL(기준일시_입력!$N$21:$N$39,HM$5)),INDEX(기준일시_입력!$AJ$21:$AJ$39,HM$5*2-1),IF(AND(HF12&gt;=SMALL(기준일시_입력!$J$21:$J$39,HM$5),HF12&lt;SMALL(기준일시_입력!$N$21:$N$39,HM$5)),SMALL(기준일시_입력!$N$21:$N$39,HM$5)-HF12,0)),0)</f>
        <v>0</v>
      </c>
      <c r="HN12" s="128">
        <f>IFERROR(IF(AND(HF12&lt;SMALL(기준일시_입력!$J$21:$J$39,HN$5),HG12&gt;SMALL(기준일시_입력!$N$21:$N$39,HN$5)),INDEX(기준일시_입력!$AJ$21:$AJ$39,HN$5*2-1),IF(AND(HF12&gt;=SMALL(기준일시_입력!$J$21:$J$39,HN$5),HF12&lt;SMALL(기준일시_입력!$N$21:$N$39,HN$5)),SMALL(기준일시_입력!$N$21:$N$39,HN$5)-HF12,0)),0)</f>
        <v>0</v>
      </c>
      <c r="HO12" s="128">
        <f>IFERROR(IF(AND(HF12&lt;SMALL(기준일시_입력!$J$21:$J$39,HO$5),HG12&gt;SMALL(기준일시_입력!$N$21:$N$39,HO$5)),INDEX(기준일시_입력!$AJ$21:$AJ$39,HO$5*2-1),IF(AND(HF12&gt;=SMALL(기준일시_입력!$J$21:$J$39,HO$5),HF12&lt;SMALL(기준일시_입력!$N$21:$N$39,HO$5)),SMALL(기준일시_입력!$N$21:$N$39,HO$5)-HF12,0)),0)</f>
        <v>0</v>
      </c>
      <c r="HP12" s="128">
        <f>IFERROR(IF(AND(HF12&lt;SMALL(기준일시_입력!$J$21:$J$39,HP$5),HG12&gt;SMALL(기준일시_입력!$N$21:$N$39,HP$5)),INDEX(기준일시_입력!$AJ$21:$AJ$39,HP$5*2-1),IF(AND(HF12&gt;=SMALL(기준일시_입력!$J$21:$J$39,HP$5),HF12&lt;SMALL(기준일시_입력!$N$21:$N$39,HP$5)),SMALL(기준일시_입력!$N$21:$N$39,HP$5)-HF12,0)),0)</f>
        <v>0</v>
      </c>
      <c r="HQ12" s="128">
        <f>IFERROR(IF(AND(HF12&lt;SMALL(기준일시_입력!$J$21:$J$39,HQ$5),HG12&gt;SMALL(기준일시_입력!$N$21:$N$39,HQ$5)),INDEX(기준일시_입력!$AJ$21:$AJ$39,HQ$5*2-1),IF(AND(HF12&gt;=SMALL(기준일시_입력!$J$21:$J$39,HQ$5),HF12&lt;SMALL(기준일시_입력!$N$21:$N$39,HQ$5)),SMALL(기준일시_입력!$N$21:$N$39,HQ$5)-HF12,0)),0)</f>
        <v>0</v>
      </c>
      <c r="HR12" s="125"/>
      <c r="HS12" s="180" t="str">
        <f t="shared" si="179"/>
        <v>7일</v>
      </c>
      <c r="HT12" s="180"/>
      <c r="HU12" s="124" t="str">
        <f t="shared" si="180"/>
        <v>일</v>
      </c>
      <c r="HV12" s="133" t="str">
        <f t="shared" si="171"/>
        <v/>
      </c>
      <c r="HW12" s="184"/>
      <c r="HX12" s="184"/>
      <c r="HY12" s="184"/>
      <c r="HZ12" s="184"/>
      <c r="IA12" s="184"/>
      <c r="IB12" s="184"/>
      <c r="IC12" s="176"/>
      <c r="ID12" s="177"/>
      <c r="IE12" s="129" t="str">
        <f>IF($B12="","",IF(AND(HU$3&lt;&gt;"",$B12-기준일시_입력!$AO$7&lt;=0,HW12="",HZ12="",IC12=""),"X",IF(IC12="연차","☆",IF(IC12="월차","★",IF(IC12="병가","♨",IF(IC12="출장","◎",IF(IC12="교육","■",IF(AND(IC12="",HW12&lt;=기준일시_입력!$J$15,HZ12&gt;=기준일시_입력!$N$15),"○",IF(AND(IC12="",HW12&lt;&gt;"",HW12&gt;기준일시_입력!$J$15),"▼",IF(AND(IC12="",HZ12&lt;&gt;"",HZ12&lt;기준일시_입력!$N$15),"△",""))))))))))</f>
        <v/>
      </c>
      <c r="IF12" s="128">
        <f>IFERROR(IF(OR(HW12="",HZ12=""),0,IF(AND(IH12&lt;기준일시_입력!$J$17,II12&gt;기준일시_입력!$N$17),기준일시_입력!$N$17-기준일시_입력!$J$17,IF(AND(IH12&gt;=기준일시_입력!$J$17,II12&gt;기준일시_입력!$N$17),기준일시_입력!$N$17-IH12,IF(II12&lt;기준일시_입력!$J$17,0,IF(AND(IH12&lt;기준일시_입력!$J$17,II12&lt;=기준일시_입력!$N$17),II12-기준일시_입력!$J$17,IF(AND(IH12&gt;=기준일시_입력!$J$17,II12&lt;=기준일시_입력!$N$17),II12-IH12,0)))))),0)</f>
        <v>0</v>
      </c>
      <c r="IG12" s="128">
        <f t="shared" si="182"/>
        <v>0</v>
      </c>
      <c r="IH12" s="128">
        <f>IF(OR(HW12="",HZ12=""),0,IF(HW12&lt;기준일시_입력!$J$15,기준일시_입력!$J$15,HW12))</f>
        <v>0</v>
      </c>
      <c r="II12" s="128">
        <f t="shared" si="183"/>
        <v>0</v>
      </c>
      <c r="IJ12" s="128">
        <f>IFERROR(IF(AND(IH12&lt;SMALL(기준일시_입력!$J$21:$J$39,IJ$5),II12&gt;SMALL(기준일시_입력!$N$21:$N$39,IJ$5)),INDEX(기준일시_입력!$AJ$21:$AJ$39,IJ$5*2-1),IF(AND(IH12&gt;=SMALL(기준일시_입력!$J$21:$J$39,IJ$5),IH12&lt;SMALL(기준일시_입력!$N$21:$N$39,IJ$5)),SMALL(기준일시_입력!$N$21:$N$39,IJ$5)-IH12,0)),0)</f>
        <v>0</v>
      </c>
      <c r="IK12" s="128">
        <f>IFERROR(IF(AND(IH12&lt;SMALL(기준일시_입력!$J$21:$J$39,IK$5),II12&gt;SMALL(기준일시_입력!$N$21:$N$39,IK$5)),INDEX(기준일시_입력!$AJ$21:$AJ$39,IK$5*2-1),IF(AND(IH12&gt;=SMALL(기준일시_입력!$J$21:$J$39,IK$5),IH12&lt;SMALL(기준일시_입력!$N$21:$N$39,IK$5)),SMALL(기준일시_입력!$N$21:$N$39,IK$5)-IH12,0)),0)</f>
        <v>0</v>
      </c>
      <c r="IL12" s="128">
        <f>IFERROR(IF(AND(IH12&lt;SMALL(기준일시_입력!$J$21:$J$39,IL$5),II12&gt;SMALL(기준일시_입력!$N$21:$N$39,IL$5)),INDEX(기준일시_입력!$AJ$21:$AJ$39,IL$5*2-1),IF(AND(IH12&gt;=SMALL(기준일시_입력!$J$21:$J$39,IL$5),IH12&lt;SMALL(기준일시_입력!$N$21:$N$39,IL$5)),SMALL(기준일시_입력!$N$21:$N$39,IL$5)-IH12,0)),0)</f>
        <v>0</v>
      </c>
      <c r="IM12" s="128">
        <f>IFERROR(IF(AND(IH12&lt;SMALL(기준일시_입력!$J$21:$J$39,IM$5),II12&gt;SMALL(기준일시_입력!$N$21:$N$39,IM$5)),INDEX(기준일시_입력!$AJ$21:$AJ$39,IM$5*2-1),IF(AND(IH12&gt;=SMALL(기준일시_입력!$J$21:$J$39,IM$5),IH12&lt;SMALL(기준일시_입력!$N$21:$N$39,IM$5)),SMALL(기준일시_입력!$N$21:$N$39,IM$5)-IH12,0)),0)</f>
        <v>0</v>
      </c>
      <c r="IN12" s="128">
        <f>IFERROR(IF(AND(IH12&lt;SMALL(기준일시_입력!$J$21:$J$39,IN$5),II12&gt;SMALL(기준일시_입력!$N$21:$N$39,IN$5)),INDEX(기준일시_입력!$AJ$21:$AJ$39,IN$5*2-1),IF(AND(IH12&gt;=SMALL(기준일시_입력!$J$21:$J$39,IN$5),IH12&lt;SMALL(기준일시_입력!$N$21:$N$39,IN$5)),SMALL(기준일시_입력!$N$21:$N$39,IN$5)-IH12,0)),0)</f>
        <v>0</v>
      </c>
      <c r="IO12" s="128">
        <f>IFERROR(IF(AND(IH12&lt;SMALL(기준일시_입력!$J$21:$J$39,IO$5),II12&gt;SMALL(기준일시_입력!$N$21:$N$39,IO$5)),INDEX(기준일시_입력!$AJ$21:$AJ$39,IO$5*2-1),IF(AND(IH12&gt;=SMALL(기준일시_입력!$J$21:$J$39,IO$5),IH12&lt;SMALL(기준일시_입력!$N$21:$N$39,IO$5)),SMALL(기준일시_입력!$N$21:$N$39,IO$5)-IH12,0)),0)</f>
        <v>0</v>
      </c>
      <c r="IP12" s="128">
        <f>IFERROR(IF(AND(IH12&lt;SMALL(기준일시_입력!$J$21:$J$39,IP$5),II12&gt;SMALL(기준일시_입력!$N$21:$N$39,IP$5)),INDEX(기준일시_입력!$AJ$21:$AJ$39,IP$5*2-1),IF(AND(IH12&gt;=SMALL(기준일시_입력!$J$21:$J$39,IP$5),IH12&lt;SMALL(기준일시_입력!$N$21:$N$39,IP$5)),SMALL(기준일시_입력!$N$21:$N$39,IP$5)-IH12,0)),0)</f>
        <v>0</v>
      </c>
      <c r="IQ12" s="128">
        <f>IFERROR(IF(AND(IH12&lt;SMALL(기준일시_입력!$J$21:$J$39,IQ$5),II12&gt;SMALL(기준일시_입력!$N$21:$N$39,IQ$5)),INDEX(기준일시_입력!$AJ$21:$AJ$39,IQ$5*2-1),IF(AND(IH12&gt;=SMALL(기준일시_입력!$J$21:$J$39,IQ$5),IH12&lt;SMALL(기준일시_입력!$N$21:$N$39,IQ$5)),SMALL(기준일시_입력!$N$21:$N$39,IQ$5)-IH12,0)),0)</f>
        <v>0</v>
      </c>
      <c r="IR12" s="128">
        <f>IFERROR(IF(AND(IH12&lt;SMALL(기준일시_입력!$J$21:$J$39,IR$5),II12&gt;SMALL(기준일시_입력!$N$21:$N$39,IR$5)),INDEX(기준일시_입력!$AJ$21:$AJ$39,IR$5*2-1),IF(AND(IH12&gt;=SMALL(기준일시_입력!$J$21:$J$39,IR$5),IH12&lt;SMALL(기준일시_입력!$N$21:$N$39,IR$5)),SMALL(기준일시_입력!$N$21:$N$39,IR$5)-IH12,0)),0)</f>
        <v>0</v>
      </c>
      <c r="IS12" s="128">
        <f>IFERROR(IF(AND(IH12&lt;SMALL(기준일시_입력!$J$21:$J$39,IS$5),II12&gt;SMALL(기준일시_입력!$N$21:$N$39,IS$5)),INDEX(기준일시_입력!$AJ$21:$AJ$39,IS$5*2-1),IF(AND(IH12&gt;=SMALL(기준일시_입력!$J$21:$J$39,IS$5),IH12&lt;SMALL(기준일시_입력!$N$21:$N$39,IS$5)),SMALL(기준일시_입력!$N$21:$N$39,IS$5)-IH12,0)),0)</f>
        <v>0</v>
      </c>
      <c r="IT12" s="125"/>
      <c r="IU12" s="180" t="str">
        <f t="shared" si="184"/>
        <v>7일</v>
      </c>
      <c r="IV12" s="180"/>
      <c r="IW12" s="124" t="str">
        <f t="shared" si="185"/>
        <v>일</v>
      </c>
      <c r="IX12" s="133" t="str">
        <f t="shared" si="186"/>
        <v/>
      </c>
      <c r="IY12" s="184"/>
      <c r="IZ12" s="184"/>
      <c r="JA12" s="184"/>
      <c r="JB12" s="184"/>
      <c r="JC12" s="184"/>
      <c r="JD12" s="184"/>
      <c r="JE12" s="176"/>
      <c r="JF12" s="177"/>
      <c r="JG12" s="129" t="str">
        <f>IF($B12="","",IF(AND(IW$3&lt;&gt;"",$B12-기준일시_입력!$AO$7&lt;=0,IY12="",JB12="",JE12=""),"X",IF(JE12="연차","☆",IF(JE12="월차","★",IF(JE12="병가","♨",IF(JE12="출장","◎",IF(JE12="교육","■",IF(AND(JE12="",IY12&lt;=기준일시_입력!$J$15,JB12&gt;=기준일시_입력!$N$15),"○",IF(AND(JE12="",IY12&lt;&gt;"",IY12&gt;기준일시_입력!$J$15),"▼",IF(AND(JE12="",JB12&lt;&gt;"",JB12&lt;기준일시_입력!$N$15),"△",""))))))))))</f>
        <v/>
      </c>
      <c r="JH12" s="128">
        <f>IFERROR(IF(OR(IY12="",JB12=""),0,IF(AND(JJ12&lt;기준일시_입력!$J$17,JK12&gt;기준일시_입력!$N$17),기준일시_입력!$N$17-기준일시_입력!$J$17,IF(AND(JJ12&gt;=기준일시_입력!$J$17,JK12&gt;기준일시_입력!$N$17),기준일시_입력!$N$17-JJ12,IF(JK12&lt;기준일시_입력!$J$17,0,IF(AND(JJ12&lt;기준일시_입력!$J$17,JK12&lt;=기준일시_입력!$N$17),JK12-기준일시_입력!$J$17,IF(AND(JJ12&gt;=기준일시_입력!$J$17,JK12&lt;=기준일시_입력!$N$17),JK12-JJ12,0)))))),0)</f>
        <v>0</v>
      </c>
      <c r="JI12" s="128">
        <f t="shared" si="187"/>
        <v>0</v>
      </c>
      <c r="JJ12" s="128">
        <f>IF(OR(IY12="",JB12=""),0,IF(IY12&lt;기준일시_입력!$J$15,기준일시_입력!$J$15,IY12))</f>
        <v>0</v>
      </c>
      <c r="JK12" s="128">
        <f t="shared" si="188"/>
        <v>0</v>
      </c>
      <c r="JL12" s="128">
        <f>IFERROR(IF(AND(JJ12&lt;SMALL(기준일시_입력!$J$21:$J$39,JL$5),JK12&gt;SMALL(기준일시_입력!$N$21:$N$39,JL$5)),INDEX(기준일시_입력!$AJ$21:$AJ$39,JL$5*2-1),IF(AND(JJ12&gt;=SMALL(기준일시_입력!$J$21:$J$39,JL$5),JJ12&lt;SMALL(기준일시_입력!$N$21:$N$39,JL$5)),SMALL(기준일시_입력!$N$21:$N$39,JL$5)-JJ12,0)),0)</f>
        <v>0</v>
      </c>
      <c r="JM12" s="128">
        <f>IFERROR(IF(AND(JJ12&lt;SMALL(기준일시_입력!$J$21:$J$39,JM$5),JK12&gt;SMALL(기준일시_입력!$N$21:$N$39,JM$5)),INDEX(기준일시_입력!$AJ$21:$AJ$39,JM$5*2-1),IF(AND(JJ12&gt;=SMALL(기준일시_입력!$J$21:$J$39,JM$5),JJ12&lt;SMALL(기준일시_입력!$N$21:$N$39,JM$5)),SMALL(기준일시_입력!$N$21:$N$39,JM$5)-JJ12,0)),0)</f>
        <v>0</v>
      </c>
      <c r="JN12" s="128">
        <f>IFERROR(IF(AND(JJ12&lt;SMALL(기준일시_입력!$J$21:$J$39,JN$5),JK12&gt;SMALL(기준일시_입력!$N$21:$N$39,JN$5)),INDEX(기준일시_입력!$AJ$21:$AJ$39,JN$5*2-1),IF(AND(JJ12&gt;=SMALL(기준일시_입력!$J$21:$J$39,JN$5),JJ12&lt;SMALL(기준일시_입력!$N$21:$N$39,JN$5)),SMALL(기준일시_입력!$N$21:$N$39,JN$5)-JJ12,0)),0)</f>
        <v>0</v>
      </c>
      <c r="JO12" s="128">
        <f>IFERROR(IF(AND(JJ12&lt;SMALL(기준일시_입력!$J$21:$J$39,JO$5),JK12&gt;SMALL(기준일시_입력!$N$21:$N$39,JO$5)),INDEX(기준일시_입력!$AJ$21:$AJ$39,JO$5*2-1),IF(AND(JJ12&gt;=SMALL(기준일시_입력!$J$21:$J$39,JO$5),JJ12&lt;SMALL(기준일시_입력!$N$21:$N$39,JO$5)),SMALL(기준일시_입력!$N$21:$N$39,JO$5)-JJ12,0)),0)</f>
        <v>0</v>
      </c>
      <c r="JP12" s="128">
        <f>IFERROR(IF(AND(JJ12&lt;SMALL(기준일시_입력!$J$21:$J$39,JP$5),JK12&gt;SMALL(기준일시_입력!$N$21:$N$39,JP$5)),INDEX(기준일시_입력!$AJ$21:$AJ$39,JP$5*2-1),IF(AND(JJ12&gt;=SMALL(기준일시_입력!$J$21:$J$39,JP$5),JJ12&lt;SMALL(기준일시_입력!$N$21:$N$39,JP$5)),SMALL(기준일시_입력!$N$21:$N$39,JP$5)-JJ12,0)),0)</f>
        <v>0</v>
      </c>
      <c r="JQ12" s="128">
        <f>IFERROR(IF(AND(JJ12&lt;SMALL(기준일시_입력!$J$21:$J$39,JQ$5),JK12&gt;SMALL(기준일시_입력!$N$21:$N$39,JQ$5)),INDEX(기준일시_입력!$AJ$21:$AJ$39,JQ$5*2-1),IF(AND(JJ12&gt;=SMALL(기준일시_입력!$J$21:$J$39,JQ$5),JJ12&lt;SMALL(기준일시_입력!$N$21:$N$39,JQ$5)),SMALL(기준일시_입력!$N$21:$N$39,JQ$5)-JJ12,0)),0)</f>
        <v>0</v>
      </c>
      <c r="JR12" s="128">
        <f>IFERROR(IF(AND(JJ12&lt;SMALL(기준일시_입력!$J$21:$J$39,JR$5),JK12&gt;SMALL(기준일시_입력!$N$21:$N$39,JR$5)),INDEX(기준일시_입력!$AJ$21:$AJ$39,JR$5*2-1),IF(AND(JJ12&gt;=SMALL(기준일시_입력!$J$21:$J$39,JR$5),JJ12&lt;SMALL(기준일시_입력!$N$21:$N$39,JR$5)),SMALL(기준일시_입력!$N$21:$N$39,JR$5)-JJ12,0)),0)</f>
        <v>0</v>
      </c>
      <c r="JS12" s="128">
        <f>IFERROR(IF(AND(JJ12&lt;SMALL(기준일시_입력!$J$21:$J$39,JS$5),JK12&gt;SMALL(기준일시_입력!$N$21:$N$39,JS$5)),INDEX(기준일시_입력!$AJ$21:$AJ$39,JS$5*2-1),IF(AND(JJ12&gt;=SMALL(기준일시_입력!$J$21:$J$39,JS$5),JJ12&lt;SMALL(기준일시_입력!$N$21:$N$39,JS$5)),SMALL(기준일시_입력!$N$21:$N$39,JS$5)-JJ12,0)),0)</f>
        <v>0</v>
      </c>
      <c r="JT12" s="128">
        <f>IFERROR(IF(AND(JJ12&lt;SMALL(기준일시_입력!$J$21:$J$39,JT$5),JK12&gt;SMALL(기준일시_입력!$N$21:$N$39,JT$5)),INDEX(기준일시_입력!$AJ$21:$AJ$39,JT$5*2-1),IF(AND(JJ12&gt;=SMALL(기준일시_입력!$J$21:$J$39,JT$5),JJ12&lt;SMALL(기준일시_입력!$N$21:$N$39,JT$5)),SMALL(기준일시_입력!$N$21:$N$39,JT$5)-JJ12,0)),0)</f>
        <v>0</v>
      </c>
      <c r="JU12" s="128">
        <f>IFERROR(IF(AND(JJ12&lt;SMALL(기준일시_입력!$J$21:$J$39,JU$5),JK12&gt;SMALL(기준일시_입력!$N$21:$N$39,JU$5)),INDEX(기준일시_입력!$AJ$21:$AJ$39,JU$5*2-1),IF(AND(JJ12&gt;=SMALL(기준일시_입력!$J$21:$J$39,JU$5),JJ12&lt;SMALL(기준일시_입력!$N$21:$N$39,JU$5)),SMALL(기준일시_입력!$N$21:$N$39,JU$5)-JJ12,0)),0)</f>
        <v>0</v>
      </c>
      <c r="JV12" s="125"/>
      <c r="JW12" s="180" t="str">
        <f t="shared" si="189"/>
        <v>7일</v>
      </c>
      <c r="JX12" s="180"/>
      <c r="JY12" s="124" t="str">
        <f t="shared" si="190"/>
        <v>일</v>
      </c>
      <c r="JZ12" s="133" t="str">
        <f t="shared" si="186"/>
        <v/>
      </c>
      <c r="KA12" s="184"/>
      <c r="KB12" s="184"/>
      <c r="KC12" s="184"/>
      <c r="KD12" s="184"/>
      <c r="KE12" s="184"/>
      <c r="KF12" s="184"/>
      <c r="KG12" s="176"/>
      <c r="KH12" s="177"/>
      <c r="KI12" s="129" t="str">
        <f>IF($B12="","",IF(AND(JY$3&lt;&gt;"",$B12-기준일시_입력!$AO$7&lt;=0,KA12="",KD12="",KG12=""),"X",IF(KG12="연차","☆",IF(KG12="월차","★",IF(KG12="병가","♨",IF(KG12="출장","◎",IF(KG12="교육","■",IF(AND(KG12="",KA12&lt;=기준일시_입력!$J$15,KD12&gt;=기준일시_입력!$N$15),"○",IF(AND(KG12="",KA12&lt;&gt;"",KA12&gt;기준일시_입력!$J$15),"▼",IF(AND(KG12="",KD12&lt;&gt;"",KD12&lt;기준일시_입력!$N$15),"△",""))))))))))</f>
        <v/>
      </c>
      <c r="KJ12" s="128">
        <f>IFERROR(IF(OR(KA12="",KD12=""),0,IF(AND(KL12&lt;기준일시_입력!$J$17,KM12&gt;기준일시_입력!$N$17),기준일시_입력!$N$17-기준일시_입력!$J$17,IF(AND(KL12&gt;=기준일시_입력!$J$17,KM12&gt;기준일시_입력!$N$17),기준일시_입력!$N$17-KL12,IF(KM12&lt;기준일시_입력!$J$17,0,IF(AND(KL12&lt;기준일시_입력!$J$17,KM12&lt;=기준일시_입력!$N$17),KM12-기준일시_입력!$J$17,IF(AND(KL12&gt;=기준일시_입력!$J$17,KM12&lt;=기준일시_입력!$N$17),KM12-KL12,0)))))),0)</f>
        <v>0</v>
      </c>
      <c r="KK12" s="128">
        <f t="shared" si="192"/>
        <v>0</v>
      </c>
      <c r="KL12" s="128">
        <f>IF(OR(KA12="",KD12=""),0,IF(KA12&lt;기준일시_입력!$J$15,기준일시_입력!$J$15,KA12))</f>
        <v>0</v>
      </c>
      <c r="KM12" s="128">
        <f t="shared" si="193"/>
        <v>0</v>
      </c>
      <c r="KN12" s="128">
        <f>IFERROR(IF(AND(KL12&lt;SMALL(기준일시_입력!$J$21:$J$39,KN$5),KM12&gt;SMALL(기준일시_입력!$N$21:$N$39,KN$5)),INDEX(기준일시_입력!$AJ$21:$AJ$39,KN$5*2-1),IF(AND(KL12&gt;=SMALL(기준일시_입력!$J$21:$J$39,KN$5),KL12&lt;SMALL(기준일시_입력!$N$21:$N$39,KN$5)),SMALL(기준일시_입력!$N$21:$N$39,KN$5)-KL12,0)),0)</f>
        <v>0</v>
      </c>
      <c r="KO12" s="128">
        <f>IFERROR(IF(AND(KL12&lt;SMALL(기준일시_입력!$J$21:$J$39,KO$5),KM12&gt;SMALL(기준일시_입력!$N$21:$N$39,KO$5)),INDEX(기준일시_입력!$AJ$21:$AJ$39,KO$5*2-1),IF(AND(KL12&gt;=SMALL(기준일시_입력!$J$21:$J$39,KO$5),KL12&lt;SMALL(기준일시_입력!$N$21:$N$39,KO$5)),SMALL(기준일시_입력!$N$21:$N$39,KO$5)-KL12,0)),0)</f>
        <v>0</v>
      </c>
      <c r="KP12" s="128">
        <f>IFERROR(IF(AND(KL12&lt;SMALL(기준일시_입력!$J$21:$J$39,KP$5),KM12&gt;SMALL(기준일시_입력!$N$21:$N$39,KP$5)),INDEX(기준일시_입력!$AJ$21:$AJ$39,KP$5*2-1),IF(AND(KL12&gt;=SMALL(기준일시_입력!$J$21:$J$39,KP$5),KL12&lt;SMALL(기준일시_입력!$N$21:$N$39,KP$5)),SMALL(기준일시_입력!$N$21:$N$39,KP$5)-KL12,0)),0)</f>
        <v>0</v>
      </c>
      <c r="KQ12" s="128">
        <f>IFERROR(IF(AND(KL12&lt;SMALL(기준일시_입력!$J$21:$J$39,KQ$5),KM12&gt;SMALL(기준일시_입력!$N$21:$N$39,KQ$5)),INDEX(기준일시_입력!$AJ$21:$AJ$39,KQ$5*2-1),IF(AND(KL12&gt;=SMALL(기준일시_입력!$J$21:$J$39,KQ$5),KL12&lt;SMALL(기준일시_입력!$N$21:$N$39,KQ$5)),SMALL(기준일시_입력!$N$21:$N$39,KQ$5)-KL12,0)),0)</f>
        <v>0</v>
      </c>
      <c r="KR12" s="128">
        <f>IFERROR(IF(AND(KL12&lt;SMALL(기준일시_입력!$J$21:$J$39,KR$5),KM12&gt;SMALL(기준일시_입력!$N$21:$N$39,KR$5)),INDEX(기준일시_입력!$AJ$21:$AJ$39,KR$5*2-1),IF(AND(KL12&gt;=SMALL(기준일시_입력!$J$21:$J$39,KR$5),KL12&lt;SMALL(기준일시_입력!$N$21:$N$39,KR$5)),SMALL(기준일시_입력!$N$21:$N$39,KR$5)-KL12,0)),0)</f>
        <v>0</v>
      </c>
      <c r="KS12" s="128">
        <f>IFERROR(IF(AND(KL12&lt;SMALL(기준일시_입력!$J$21:$J$39,KS$5),KM12&gt;SMALL(기준일시_입력!$N$21:$N$39,KS$5)),INDEX(기준일시_입력!$AJ$21:$AJ$39,KS$5*2-1),IF(AND(KL12&gt;=SMALL(기준일시_입력!$J$21:$J$39,KS$5),KL12&lt;SMALL(기준일시_입력!$N$21:$N$39,KS$5)),SMALL(기준일시_입력!$N$21:$N$39,KS$5)-KL12,0)),0)</f>
        <v>0</v>
      </c>
      <c r="KT12" s="128">
        <f>IFERROR(IF(AND(KL12&lt;SMALL(기준일시_입력!$J$21:$J$39,KT$5),KM12&gt;SMALL(기준일시_입력!$N$21:$N$39,KT$5)),INDEX(기준일시_입력!$AJ$21:$AJ$39,KT$5*2-1),IF(AND(KL12&gt;=SMALL(기준일시_입력!$J$21:$J$39,KT$5),KL12&lt;SMALL(기준일시_입력!$N$21:$N$39,KT$5)),SMALL(기준일시_입력!$N$21:$N$39,KT$5)-KL12,0)),0)</f>
        <v>0</v>
      </c>
      <c r="KU12" s="128">
        <f>IFERROR(IF(AND(KL12&lt;SMALL(기준일시_입력!$J$21:$J$39,KU$5),KM12&gt;SMALL(기준일시_입력!$N$21:$N$39,KU$5)),INDEX(기준일시_입력!$AJ$21:$AJ$39,KU$5*2-1),IF(AND(KL12&gt;=SMALL(기준일시_입력!$J$21:$J$39,KU$5),KL12&lt;SMALL(기준일시_입력!$N$21:$N$39,KU$5)),SMALL(기준일시_입력!$N$21:$N$39,KU$5)-KL12,0)),0)</f>
        <v>0</v>
      </c>
      <c r="KV12" s="128">
        <f>IFERROR(IF(AND(KL12&lt;SMALL(기준일시_입력!$J$21:$J$39,KV$5),KM12&gt;SMALL(기준일시_입력!$N$21:$N$39,KV$5)),INDEX(기준일시_입력!$AJ$21:$AJ$39,KV$5*2-1),IF(AND(KL12&gt;=SMALL(기준일시_입력!$J$21:$J$39,KV$5),KL12&lt;SMALL(기준일시_입력!$N$21:$N$39,KV$5)),SMALL(기준일시_입력!$N$21:$N$39,KV$5)-KL12,0)),0)</f>
        <v>0</v>
      </c>
      <c r="KW12" s="128">
        <f>IFERROR(IF(AND(KL12&lt;SMALL(기준일시_입력!$J$21:$J$39,KW$5),KM12&gt;SMALL(기준일시_입력!$N$21:$N$39,KW$5)),INDEX(기준일시_입력!$AJ$21:$AJ$39,KW$5*2-1),IF(AND(KL12&gt;=SMALL(기준일시_입력!$J$21:$J$39,KW$5),KL12&lt;SMALL(기준일시_입력!$N$21:$N$39,KW$5)),SMALL(기준일시_입력!$N$21:$N$39,KW$5)-KL12,0)),0)</f>
        <v>0</v>
      </c>
      <c r="KX12" s="125"/>
      <c r="KY12" s="180" t="str">
        <f t="shared" si="194"/>
        <v>7일</v>
      </c>
      <c r="KZ12" s="180"/>
      <c r="LA12" s="124" t="str">
        <f t="shared" si="195"/>
        <v>일</v>
      </c>
      <c r="LB12" s="133" t="str">
        <f t="shared" si="186"/>
        <v/>
      </c>
      <c r="LC12" s="184"/>
      <c r="LD12" s="184"/>
      <c r="LE12" s="184"/>
      <c r="LF12" s="184"/>
      <c r="LG12" s="184"/>
      <c r="LH12" s="184"/>
      <c r="LI12" s="176"/>
      <c r="LJ12" s="177"/>
      <c r="LK12" s="129" t="str">
        <f>IF($B12="","",IF(AND(LA$3&lt;&gt;"",$B12-기준일시_입력!$AO$7&lt;=0,LC12="",LF12="",LI12=""),"X",IF(LI12="연차","☆",IF(LI12="월차","★",IF(LI12="병가","♨",IF(LI12="출장","◎",IF(LI12="교육","■",IF(AND(LI12="",LC12&lt;=기준일시_입력!$J$15,LF12&gt;=기준일시_입력!$N$15),"○",IF(AND(LI12="",LC12&lt;&gt;"",LC12&gt;기준일시_입력!$J$15),"▼",IF(AND(LI12="",LF12&lt;&gt;"",LF12&lt;기준일시_입력!$N$15),"△",""))))))))))</f>
        <v/>
      </c>
      <c r="LL12" s="128">
        <f>IFERROR(IF(OR(LC12="",LF12=""),0,IF(AND(LN12&lt;기준일시_입력!$J$17,LO12&gt;기준일시_입력!$N$17),기준일시_입력!$N$17-기준일시_입력!$J$17,IF(AND(LN12&gt;=기준일시_입력!$J$17,LO12&gt;기준일시_입력!$N$17),기준일시_입력!$N$17-LN12,IF(LO12&lt;기준일시_입력!$J$17,0,IF(AND(LN12&lt;기준일시_입력!$J$17,LO12&lt;=기준일시_입력!$N$17),LO12-기준일시_입력!$J$17,IF(AND(LN12&gt;=기준일시_입력!$J$17,LO12&lt;=기준일시_입력!$N$17),LO12-LN12,0)))))),0)</f>
        <v>0</v>
      </c>
      <c r="LM12" s="128">
        <f t="shared" si="197"/>
        <v>0</v>
      </c>
      <c r="LN12" s="128">
        <f>IF(OR(LC12="",LF12=""),0,IF(LC12&lt;기준일시_입력!$J$15,기준일시_입력!$J$15,LC12))</f>
        <v>0</v>
      </c>
      <c r="LO12" s="128">
        <f t="shared" si="198"/>
        <v>0</v>
      </c>
      <c r="LP12" s="128">
        <f>IFERROR(IF(AND(LN12&lt;SMALL(기준일시_입력!$J$21:$J$39,LP$5),LO12&gt;SMALL(기준일시_입력!$N$21:$N$39,LP$5)),INDEX(기준일시_입력!$AJ$21:$AJ$39,LP$5*2-1),IF(AND(LN12&gt;=SMALL(기준일시_입력!$J$21:$J$39,LP$5),LN12&lt;SMALL(기준일시_입력!$N$21:$N$39,LP$5)),SMALL(기준일시_입력!$N$21:$N$39,LP$5)-LN12,0)),0)</f>
        <v>0</v>
      </c>
      <c r="LQ12" s="128">
        <f>IFERROR(IF(AND(LN12&lt;SMALL(기준일시_입력!$J$21:$J$39,LQ$5),LO12&gt;SMALL(기준일시_입력!$N$21:$N$39,LQ$5)),INDEX(기준일시_입력!$AJ$21:$AJ$39,LQ$5*2-1),IF(AND(LN12&gt;=SMALL(기준일시_입력!$J$21:$J$39,LQ$5),LN12&lt;SMALL(기준일시_입력!$N$21:$N$39,LQ$5)),SMALL(기준일시_입력!$N$21:$N$39,LQ$5)-LN12,0)),0)</f>
        <v>0</v>
      </c>
      <c r="LR12" s="128">
        <f>IFERROR(IF(AND(LN12&lt;SMALL(기준일시_입력!$J$21:$J$39,LR$5),LO12&gt;SMALL(기준일시_입력!$N$21:$N$39,LR$5)),INDEX(기준일시_입력!$AJ$21:$AJ$39,LR$5*2-1),IF(AND(LN12&gt;=SMALL(기준일시_입력!$J$21:$J$39,LR$5),LN12&lt;SMALL(기준일시_입력!$N$21:$N$39,LR$5)),SMALL(기준일시_입력!$N$21:$N$39,LR$5)-LN12,0)),0)</f>
        <v>0</v>
      </c>
      <c r="LS12" s="128">
        <f>IFERROR(IF(AND(LN12&lt;SMALL(기준일시_입력!$J$21:$J$39,LS$5),LO12&gt;SMALL(기준일시_입력!$N$21:$N$39,LS$5)),INDEX(기준일시_입력!$AJ$21:$AJ$39,LS$5*2-1),IF(AND(LN12&gt;=SMALL(기준일시_입력!$J$21:$J$39,LS$5),LN12&lt;SMALL(기준일시_입력!$N$21:$N$39,LS$5)),SMALL(기준일시_입력!$N$21:$N$39,LS$5)-LN12,0)),0)</f>
        <v>0</v>
      </c>
      <c r="LT12" s="128">
        <f>IFERROR(IF(AND(LN12&lt;SMALL(기준일시_입력!$J$21:$J$39,LT$5),LO12&gt;SMALL(기준일시_입력!$N$21:$N$39,LT$5)),INDEX(기준일시_입력!$AJ$21:$AJ$39,LT$5*2-1),IF(AND(LN12&gt;=SMALL(기준일시_입력!$J$21:$J$39,LT$5),LN12&lt;SMALL(기준일시_입력!$N$21:$N$39,LT$5)),SMALL(기준일시_입력!$N$21:$N$39,LT$5)-LN12,0)),0)</f>
        <v>0</v>
      </c>
      <c r="LU12" s="128">
        <f>IFERROR(IF(AND(LN12&lt;SMALL(기준일시_입력!$J$21:$J$39,LU$5),LO12&gt;SMALL(기준일시_입력!$N$21:$N$39,LU$5)),INDEX(기준일시_입력!$AJ$21:$AJ$39,LU$5*2-1),IF(AND(LN12&gt;=SMALL(기준일시_입력!$J$21:$J$39,LU$5),LN12&lt;SMALL(기준일시_입력!$N$21:$N$39,LU$5)),SMALL(기준일시_입력!$N$21:$N$39,LU$5)-LN12,0)),0)</f>
        <v>0</v>
      </c>
      <c r="LV12" s="128">
        <f>IFERROR(IF(AND(LN12&lt;SMALL(기준일시_입력!$J$21:$J$39,LV$5),LO12&gt;SMALL(기준일시_입력!$N$21:$N$39,LV$5)),INDEX(기준일시_입력!$AJ$21:$AJ$39,LV$5*2-1),IF(AND(LN12&gt;=SMALL(기준일시_입력!$J$21:$J$39,LV$5),LN12&lt;SMALL(기준일시_입력!$N$21:$N$39,LV$5)),SMALL(기준일시_입력!$N$21:$N$39,LV$5)-LN12,0)),0)</f>
        <v>0</v>
      </c>
      <c r="LW12" s="128">
        <f>IFERROR(IF(AND(LN12&lt;SMALL(기준일시_입력!$J$21:$J$39,LW$5),LO12&gt;SMALL(기준일시_입력!$N$21:$N$39,LW$5)),INDEX(기준일시_입력!$AJ$21:$AJ$39,LW$5*2-1),IF(AND(LN12&gt;=SMALL(기준일시_입력!$J$21:$J$39,LW$5),LN12&lt;SMALL(기준일시_입력!$N$21:$N$39,LW$5)),SMALL(기준일시_입력!$N$21:$N$39,LW$5)-LN12,0)),0)</f>
        <v>0</v>
      </c>
      <c r="LX12" s="128">
        <f>IFERROR(IF(AND(LN12&lt;SMALL(기준일시_입력!$J$21:$J$39,LX$5),LO12&gt;SMALL(기준일시_입력!$N$21:$N$39,LX$5)),INDEX(기준일시_입력!$AJ$21:$AJ$39,LX$5*2-1),IF(AND(LN12&gt;=SMALL(기준일시_입력!$J$21:$J$39,LX$5),LN12&lt;SMALL(기준일시_입력!$N$21:$N$39,LX$5)),SMALL(기준일시_입력!$N$21:$N$39,LX$5)-LN12,0)),0)</f>
        <v>0</v>
      </c>
      <c r="LY12" s="128">
        <f>IFERROR(IF(AND(LN12&lt;SMALL(기준일시_입력!$J$21:$J$39,LY$5),LO12&gt;SMALL(기준일시_입력!$N$21:$N$39,LY$5)),INDEX(기준일시_입력!$AJ$21:$AJ$39,LY$5*2-1),IF(AND(LN12&gt;=SMALL(기준일시_입력!$J$21:$J$39,LY$5),LN12&lt;SMALL(기준일시_입력!$N$21:$N$39,LY$5)),SMALL(기준일시_입력!$N$21:$N$39,LY$5)-LN12,0)),0)</f>
        <v>0</v>
      </c>
      <c r="LZ12" s="125"/>
      <c r="MA12" s="180" t="str">
        <f t="shared" si="199"/>
        <v>7일</v>
      </c>
      <c r="MB12" s="180"/>
      <c r="MC12" s="124" t="str">
        <f t="shared" si="200"/>
        <v>일</v>
      </c>
      <c r="MD12" s="133" t="str">
        <f t="shared" si="201"/>
        <v/>
      </c>
      <c r="ME12" s="184"/>
      <c r="MF12" s="184"/>
      <c r="MG12" s="184"/>
      <c r="MH12" s="184"/>
      <c r="MI12" s="184"/>
      <c r="MJ12" s="184"/>
      <c r="MK12" s="176"/>
      <c r="ML12" s="177"/>
      <c r="MM12" s="129" t="str">
        <f>IF($B12="","",IF(AND(MC$3&lt;&gt;"",$B12-기준일시_입력!$AO$7&lt;=0,ME12="",MH12="",MK12=""),"X",IF(MK12="연차","☆",IF(MK12="월차","★",IF(MK12="병가","♨",IF(MK12="출장","◎",IF(MK12="교육","■",IF(AND(MK12="",ME12&lt;=기준일시_입력!$J$15,MH12&gt;=기준일시_입력!$N$15),"○",IF(AND(MK12="",ME12&lt;&gt;"",ME12&gt;기준일시_입력!$J$15),"▼",IF(AND(MK12="",MH12&lt;&gt;"",MH12&lt;기준일시_입력!$N$15),"△",""))))))))))</f>
        <v/>
      </c>
      <c r="MN12" s="128">
        <f>IFERROR(IF(OR(ME12="",MH12=""),0,IF(AND(MP12&lt;기준일시_입력!$J$17,MQ12&gt;기준일시_입력!$N$17),기준일시_입력!$N$17-기준일시_입력!$J$17,IF(AND(MP12&gt;=기준일시_입력!$J$17,MQ12&gt;기준일시_입력!$N$17),기준일시_입력!$N$17-MP12,IF(MQ12&lt;기준일시_입력!$J$17,0,IF(AND(MP12&lt;기준일시_입력!$J$17,MQ12&lt;=기준일시_입력!$N$17),MQ12-기준일시_입력!$J$17,IF(AND(MP12&gt;=기준일시_입력!$J$17,MQ12&lt;=기준일시_입력!$N$17),MQ12-MP12,0)))))),0)</f>
        <v>0</v>
      </c>
      <c r="MO12" s="128">
        <f t="shared" si="202"/>
        <v>0</v>
      </c>
      <c r="MP12" s="128">
        <f>IF(OR(ME12="",MH12=""),0,IF(ME12&lt;기준일시_입력!$J$15,기준일시_입력!$J$15,ME12))</f>
        <v>0</v>
      </c>
      <c r="MQ12" s="128">
        <f t="shared" si="203"/>
        <v>0</v>
      </c>
      <c r="MR12" s="128">
        <f>IFERROR(IF(AND(MP12&lt;SMALL(기준일시_입력!$J$21:$J$39,MR$5),MQ12&gt;SMALL(기준일시_입력!$N$21:$N$39,MR$5)),INDEX(기준일시_입력!$AJ$21:$AJ$39,MR$5*2-1),IF(AND(MP12&gt;=SMALL(기준일시_입력!$J$21:$J$39,MR$5),MP12&lt;SMALL(기준일시_입력!$N$21:$N$39,MR$5)),SMALL(기준일시_입력!$N$21:$N$39,MR$5)-MP12,0)),0)</f>
        <v>0</v>
      </c>
      <c r="MS12" s="128">
        <f>IFERROR(IF(AND(MP12&lt;SMALL(기준일시_입력!$J$21:$J$39,MS$5),MQ12&gt;SMALL(기준일시_입력!$N$21:$N$39,MS$5)),INDEX(기준일시_입력!$AJ$21:$AJ$39,MS$5*2-1),IF(AND(MP12&gt;=SMALL(기준일시_입력!$J$21:$J$39,MS$5),MP12&lt;SMALL(기준일시_입력!$N$21:$N$39,MS$5)),SMALL(기준일시_입력!$N$21:$N$39,MS$5)-MP12,0)),0)</f>
        <v>0</v>
      </c>
      <c r="MT12" s="128">
        <f>IFERROR(IF(AND(MP12&lt;SMALL(기준일시_입력!$J$21:$J$39,MT$5),MQ12&gt;SMALL(기준일시_입력!$N$21:$N$39,MT$5)),INDEX(기준일시_입력!$AJ$21:$AJ$39,MT$5*2-1),IF(AND(MP12&gt;=SMALL(기준일시_입력!$J$21:$J$39,MT$5),MP12&lt;SMALL(기준일시_입력!$N$21:$N$39,MT$5)),SMALL(기준일시_입력!$N$21:$N$39,MT$5)-MP12,0)),0)</f>
        <v>0</v>
      </c>
      <c r="MU12" s="128">
        <f>IFERROR(IF(AND(MP12&lt;SMALL(기준일시_입력!$J$21:$J$39,MU$5),MQ12&gt;SMALL(기준일시_입력!$N$21:$N$39,MU$5)),INDEX(기준일시_입력!$AJ$21:$AJ$39,MU$5*2-1),IF(AND(MP12&gt;=SMALL(기준일시_입력!$J$21:$J$39,MU$5),MP12&lt;SMALL(기준일시_입력!$N$21:$N$39,MU$5)),SMALL(기준일시_입력!$N$21:$N$39,MU$5)-MP12,0)),0)</f>
        <v>0</v>
      </c>
      <c r="MV12" s="128">
        <f>IFERROR(IF(AND(MP12&lt;SMALL(기준일시_입력!$J$21:$J$39,MV$5),MQ12&gt;SMALL(기준일시_입력!$N$21:$N$39,MV$5)),INDEX(기준일시_입력!$AJ$21:$AJ$39,MV$5*2-1),IF(AND(MP12&gt;=SMALL(기준일시_입력!$J$21:$J$39,MV$5),MP12&lt;SMALL(기준일시_입력!$N$21:$N$39,MV$5)),SMALL(기준일시_입력!$N$21:$N$39,MV$5)-MP12,0)),0)</f>
        <v>0</v>
      </c>
      <c r="MW12" s="128">
        <f>IFERROR(IF(AND(MP12&lt;SMALL(기준일시_입력!$J$21:$J$39,MW$5),MQ12&gt;SMALL(기준일시_입력!$N$21:$N$39,MW$5)),INDEX(기준일시_입력!$AJ$21:$AJ$39,MW$5*2-1),IF(AND(MP12&gt;=SMALL(기준일시_입력!$J$21:$J$39,MW$5),MP12&lt;SMALL(기준일시_입력!$N$21:$N$39,MW$5)),SMALL(기준일시_입력!$N$21:$N$39,MW$5)-MP12,0)),0)</f>
        <v>0</v>
      </c>
      <c r="MX12" s="128">
        <f>IFERROR(IF(AND(MP12&lt;SMALL(기준일시_입력!$J$21:$J$39,MX$5),MQ12&gt;SMALL(기준일시_입력!$N$21:$N$39,MX$5)),INDEX(기준일시_입력!$AJ$21:$AJ$39,MX$5*2-1),IF(AND(MP12&gt;=SMALL(기준일시_입력!$J$21:$J$39,MX$5),MP12&lt;SMALL(기준일시_입력!$N$21:$N$39,MX$5)),SMALL(기준일시_입력!$N$21:$N$39,MX$5)-MP12,0)),0)</f>
        <v>0</v>
      </c>
      <c r="MY12" s="128">
        <f>IFERROR(IF(AND(MP12&lt;SMALL(기준일시_입력!$J$21:$J$39,MY$5),MQ12&gt;SMALL(기준일시_입력!$N$21:$N$39,MY$5)),INDEX(기준일시_입력!$AJ$21:$AJ$39,MY$5*2-1),IF(AND(MP12&gt;=SMALL(기준일시_입력!$J$21:$J$39,MY$5),MP12&lt;SMALL(기준일시_입력!$N$21:$N$39,MY$5)),SMALL(기준일시_입력!$N$21:$N$39,MY$5)-MP12,0)),0)</f>
        <v>0</v>
      </c>
      <c r="MZ12" s="128">
        <f>IFERROR(IF(AND(MP12&lt;SMALL(기준일시_입력!$J$21:$J$39,MZ$5),MQ12&gt;SMALL(기준일시_입력!$N$21:$N$39,MZ$5)),INDEX(기준일시_입력!$AJ$21:$AJ$39,MZ$5*2-1),IF(AND(MP12&gt;=SMALL(기준일시_입력!$J$21:$J$39,MZ$5),MP12&lt;SMALL(기준일시_입력!$N$21:$N$39,MZ$5)),SMALL(기준일시_입력!$N$21:$N$39,MZ$5)-MP12,0)),0)</f>
        <v>0</v>
      </c>
      <c r="NA12" s="128">
        <f>IFERROR(IF(AND(MP12&lt;SMALL(기준일시_입력!$J$21:$J$39,NA$5),MQ12&gt;SMALL(기준일시_입력!$N$21:$N$39,NA$5)),INDEX(기준일시_입력!$AJ$21:$AJ$39,NA$5*2-1),IF(AND(MP12&gt;=SMALL(기준일시_입력!$J$21:$J$39,NA$5),MP12&lt;SMALL(기준일시_입력!$N$21:$N$39,NA$5)),SMALL(기준일시_입력!$N$21:$N$39,NA$5)-MP12,0)),0)</f>
        <v>0</v>
      </c>
      <c r="NB12" s="125"/>
      <c r="NC12" s="180" t="str">
        <f t="shared" si="204"/>
        <v>7일</v>
      </c>
      <c r="ND12" s="180"/>
      <c r="NE12" s="124" t="str">
        <f t="shared" si="205"/>
        <v>일</v>
      </c>
      <c r="NF12" s="133" t="str">
        <f t="shared" si="201"/>
        <v/>
      </c>
      <c r="NG12" s="184"/>
      <c r="NH12" s="184"/>
      <c r="NI12" s="184"/>
      <c r="NJ12" s="184"/>
      <c r="NK12" s="184"/>
      <c r="NL12" s="184"/>
      <c r="NM12" s="176"/>
      <c r="NN12" s="177"/>
      <c r="NO12" s="129" t="str">
        <f>IF($B12="","",IF(AND(NE$3&lt;&gt;"",$B12-기준일시_입력!$AO$7&lt;=0,NG12="",NJ12="",NM12=""),"X",IF(NM12="연차","☆",IF(NM12="월차","★",IF(NM12="병가","♨",IF(NM12="출장","◎",IF(NM12="교육","■",IF(AND(NM12="",NG12&lt;=기준일시_입력!$J$15,NJ12&gt;=기준일시_입력!$N$15),"○",IF(AND(NM12="",NG12&lt;&gt;"",NG12&gt;기준일시_입력!$J$15),"▼",IF(AND(NM12="",NJ12&lt;&gt;"",NJ12&lt;기준일시_입력!$N$15),"△",""))))))))))</f>
        <v/>
      </c>
      <c r="NP12" s="128">
        <f>IFERROR(IF(OR(NG12="",NJ12=""),0,IF(AND(NR12&lt;기준일시_입력!$J$17,NS12&gt;기준일시_입력!$N$17),기준일시_입력!$N$17-기준일시_입력!$J$17,IF(AND(NR12&gt;=기준일시_입력!$J$17,NS12&gt;기준일시_입력!$N$17),기준일시_입력!$N$17-NR12,IF(NS12&lt;기준일시_입력!$J$17,0,IF(AND(NR12&lt;기준일시_입력!$J$17,NS12&lt;=기준일시_입력!$N$17),NS12-기준일시_입력!$J$17,IF(AND(NR12&gt;=기준일시_입력!$J$17,NS12&lt;=기준일시_입력!$N$17),NS12-NR12,0)))))),0)</f>
        <v>0</v>
      </c>
      <c r="NQ12" s="128">
        <f t="shared" si="207"/>
        <v>0</v>
      </c>
      <c r="NR12" s="128">
        <f>IF(OR(NG12="",NJ12=""),0,IF(NG12&lt;기준일시_입력!$J$15,기준일시_입력!$J$15,NG12))</f>
        <v>0</v>
      </c>
      <c r="NS12" s="128">
        <f t="shared" si="208"/>
        <v>0</v>
      </c>
      <c r="NT12" s="128">
        <f>IFERROR(IF(AND(NR12&lt;SMALL(기준일시_입력!$J$21:$J$39,NT$5),NS12&gt;SMALL(기준일시_입력!$N$21:$N$39,NT$5)),INDEX(기준일시_입력!$AJ$21:$AJ$39,NT$5*2-1),IF(AND(NR12&gt;=SMALL(기준일시_입력!$J$21:$J$39,NT$5),NR12&lt;SMALL(기준일시_입력!$N$21:$N$39,NT$5)),SMALL(기준일시_입력!$N$21:$N$39,NT$5)-NR12,0)),0)</f>
        <v>0</v>
      </c>
      <c r="NU12" s="128">
        <f>IFERROR(IF(AND(NR12&lt;SMALL(기준일시_입력!$J$21:$J$39,NU$5),NS12&gt;SMALL(기준일시_입력!$N$21:$N$39,NU$5)),INDEX(기준일시_입력!$AJ$21:$AJ$39,NU$5*2-1),IF(AND(NR12&gt;=SMALL(기준일시_입력!$J$21:$J$39,NU$5),NR12&lt;SMALL(기준일시_입력!$N$21:$N$39,NU$5)),SMALL(기준일시_입력!$N$21:$N$39,NU$5)-NR12,0)),0)</f>
        <v>0</v>
      </c>
      <c r="NV12" s="128">
        <f>IFERROR(IF(AND(NR12&lt;SMALL(기준일시_입력!$J$21:$J$39,NV$5),NS12&gt;SMALL(기준일시_입력!$N$21:$N$39,NV$5)),INDEX(기준일시_입력!$AJ$21:$AJ$39,NV$5*2-1),IF(AND(NR12&gt;=SMALL(기준일시_입력!$J$21:$J$39,NV$5),NR12&lt;SMALL(기준일시_입력!$N$21:$N$39,NV$5)),SMALL(기준일시_입력!$N$21:$N$39,NV$5)-NR12,0)),0)</f>
        <v>0</v>
      </c>
      <c r="NW12" s="128">
        <f>IFERROR(IF(AND(NR12&lt;SMALL(기준일시_입력!$J$21:$J$39,NW$5),NS12&gt;SMALL(기준일시_입력!$N$21:$N$39,NW$5)),INDEX(기준일시_입력!$AJ$21:$AJ$39,NW$5*2-1),IF(AND(NR12&gt;=SMALL(기준일시_입력!$J$21:$J$39,NW$5),NR12&lt;SMALL(기준일시_입력!$N$21:$N$39,NW$5)),SMALL(기준일시_입력!$N$21:$N$39,NW$5)-NR12,0)),0)</f>
        <v>0</v>
      </c>
      <c r="NX12" s="128">
        <f>IFERROR(IF(AND(NR12&lt;SMALL(기준일시_입력!$J$21:$J$39,NX$5),NS12&gt;SMALL(기준일시_입력!$N$21:$N$39,NX$5)),INDEX(기준일시_입력!$AJ$21:$AJ$39,NX$5*2-1),IF(AND(NR12&gt;=SMALL(기준일시_입력!$J$21:$J$39,NX$5),NR12&lt;SMALL(기준일시_입력!$N$21:$N$39,NX$5)),SMALL(기준일시_입력!$N$21:$N$39,NX$5)-NR12,0)),0)</f>
        <v>0</v>
      </c>
      <c r="NY12" s="128">
        <f>IFERROR(IF(AND(NR12&lt;SMALL(기준일시_입력!$J$21:$J$39,NY$5),NS12&gt;SMALL(기준일시_입력!$N$21:$N$39,NY$5)),INDEX(기준일시_입력!$AJ$21:$AJ$39,NY$5*2-1),IF(AND(NR12&gt;=SMALL(기준일시_입력!$J$21:$J$39,NY$5),NR12&lt;SMALL(기준일시_입력!$N$21:$N$39,NY$5)),SMALL(기준일시_입력!$N$21:$N$39,NY$5)-NR12,0)),0)</f>
        <v>0</v>
      </c>
      <c r="NZ12" s="128">
        <f>IFERROR(IF(AND(NR12&lt;SMALL(기준일시_입력!$J$21:$J$39,NZ$5),NS12&gt;SMALL(기준일시_입력!$N$21:$N$39,NZ$5)),INDEX(기준일시_입력!$AJ$21:$AJ$39,NZ$5*2-1),IF(AND(NR12&gt;=SMALL(기준일시_입력!$J$21:$J$39,NZ$5),NR12&lt;SMALL(기준일시_입력!$N$21:$N$39,NZ$5)),SMALL(기준일시_입력!$N$21:$N$39,NZ$5)-NR12,0)),0)</f>
        <v>0</v>
      </c>
      <c r="OA12" s="128">
        <f>IFERROR(IF(AND(NR12&lt;SMALL(기준일시_입력!$J$21:$J$39,OA$5),NS12&gt;SMALL(기준일시_입력!$N$21:$N$39,OA$5)),INDEX(기준일시_입력!$AJ$21:$AJ$39,OA$5*2-1),IF(AND(NR12&gt;=SMALL(기준일시_입력!$J$21:$J$39,OA$5),NR12&lt;SMALL(기준일시_입력!$N$21:$N$39,OA$5)),SMALL(기준일시_입력!$N$21:$N$39,OA$5)-NR12,0)),0)</f>
        <v>0</v>
      </c>
      <c r="OB12" s="128">
        <f>IFERROR(IF(AND(NR12&lt;SMALL(기준일시_입력!$J$21:$J$39,OB$5),NS12&gt;SMALL(기준일시_입력!$N$21:$N$39,OB$5)),INDEX(기준일시_입력!$AJ$21:$AJ$39,OB$5*2-1),IF(AND(NR12&gt;=SMALL(기준일시_입력!$J$21:$J$39,OB$5),NR12&lt;SMALL(기준일시_입력!$N$21:$N$39,OB$5)),SMALL(기준일시_입력!$N$21:$N$39,OB$5)-NR12,0)),0)</f>
        <v>0</v>
      </c>
      <c r="OC12" s="128">
        <f>IFERROR(IF(AND(NR12&lt;SMALL(기준일시_입력!$J$21:$J$39,OC$5),NS12&gt;SMALL(기준일시_입력!$N$21:$N$39,OC$5)),INDEX(기준일시_입력!$AJ$21:$AJ$39,OC$5*2-1),IF(AND(NR12&gt;=SMALL(기준일시_입력!$J$21:$J$39,OC$5),NR12&lt;SMALL(기준일시_입력!$N$21:$N$39,OC$5)),SMALL(기준일시_입력!$N$21:$N$39,OC$5)-NR12,0)),0)</f>
        <v>0</v>
      </c>
      <c r="OD12" s="125"/>
      <c r="OE12" s="180" t="str">
        <f t="shared" si="209"/>
        <v>7일</v>
      </c>
      <c r="OF12" s="180"/>
      <c r="OG12" s="124" t="str">
        <f t="shared" si="210"/>
        <v>일</v>
      </c>
      <c r="OH12" s="133" t="str">
        <f t="shared" si="201"/>
        <v/>
      </c>
      <c r="OI12" s="184"/>
      <c r="OJ12" s="184"/>
      <c r="OK12" s="184"/>
      <c r="OL12" s="184"/>
      <c r="OM12" s="184"/>
      <c r="ON12" s="184"/>
      <c r="OO12" s="176"/>
      <c r="OP12" s="177"/>
      <c r="OQ12" s="129" t="str">
        <f>IF($B12="","",IF(AND(OG$3&lt;&gt;"",$B12-기준일시_입력!$AO$7&lt;=0,OI12="",OL12="",OO12=""),"X",IF(OO12="연차","☆",IF(OO12="월차","★",IF(OO12="병가","♨",IF(OO12="출장","◎",IF(OO12="교육","■",IF(AND(OO12="",OI12&lt;=기준일시_입력!$J$15,OL12&gt;=기준일시_입력!$N$15),"○",IF(AND(OO12="",OI12&lt;&gt;"",OI12&gt;기준일시_입력!$J$15),"▼",IF(AND(OO12="",OL12&lt;&gt;"",OL12&lt;기준일시_입력!$N$15),"△",""))))))))))</f>
        <v/>
      </c>
      <c r="OR12" s="128">
        <f>IFERROR(IF(OR(OI12="",OL12=""),0,IF(AND(OT12&lt;기준일시_입력!$J$17,OU12&gt;기준일시_입력!$N$17),기준일시_입력!$N$17-기준일시_입력!$J$17,IF(AND(OT12&gt;=기준일시_입력!$J$17,OU12&gt;기준일시_입력!$N$17),기준일시_입력!$N$17-OT12,IF(OU12&lt;기준일시_입력!$J$17,0,IF(AND(OT12&lt;기준일시_입력!$J$17,OU12&lt;=기준일시_입력!$N$17),OU12-기준일시_입력!$J$17,IF(AND(OT12&gt;=기준일시_입력!$J$17,OU12&lt;=기준일시_입력!$N$17),OU12-OT12,0)))))),0)</f>
        <v>0</v>
      </c>
      <c r="OS12" s="128">
        <f t="shared" si="212"/>
        <v>0</v>
      </c>
      <c r="OT12" s="128">
        <f>IF(OR(OI12="",OL12=""),0,IF(OI12&lt;기준일시_입력!$J$15,기준일시_입력!$J$15,OI12))</f>
        <v>0</v>
      </c>
      <c r="OU12" s="128">
        <f t="shared" si="213"/>
        <v>0</v>
      </c>
      <c r="OV12" s="128">
        <f>IFERROR(IF(AND(OT12&lt;SMALL(기준일시_입력!$J$21:$J$39,OV$5),OU12&gt;SMALL(기준일시_입력!$N$21:$N$39,OV$5)),INDEX(기준일시_입력!$AJ$21:$AJ$39,OV$5*2-1),IF(AND(OT12&gt;=SMALL(기준일시_입력!$J$21:$J$39,OV$5),OT12&lt;SMALL(기준일시_입력!$N$21:$N$39,OV$5)),SMALL(기준일시_입력!$N$21:$N$39,OV$5)-OT12,0)),0)</f>
        <v>0</v>
      </c>
      <c r="OW12" s="128">
        <f>IFERROR(IF(AND(OT12&lt;SMALL(기준일시_입력!$J$21:$J$39,OW$5),OU12&gt;SMALL(기준일시_입력!$N$21:$N$39,OW$5)),INDEX(기준일시_입력!$AJ$21:$AJ$39,OW$5*2-1),IF(AND(OT12&gt;=SMALL(기준일시_입력!$J$21:$J$39,OW$5),OT12&lt;SMALL(기준일시_입력!$N$21:$N$39,OW$5)),SMALL(기준일시_입력!$N$21:$N$39,OW$5)-OT12,0)),0)</f>
        <v>0</v>
      </c>
      <c r="OX12" s="128">
        <f>IFERROR(IF(AND(OT12&lt;SMALL(기준일시_입력!$J$21:$J$39,OX$5),OU12&gt;SMALL(기준일시_입력!$N$21:$N$39,OX$5)),INDEX(기준일시_입력!$AJ$21:$AJ$39,OX$5*2-1),IF(AND(OT12&gt;=SMALL(기준일시_입력!$J$21:$J$39,OX$5),OT12&lt;SMALL(기준일시_입력!$N$21:$N$39,OX$5)),SMALL(기준일시_입력!$N$21:$N$39,OX$5)-OT12,0)),0)</f>
        <v>0</v>
      </c>
      <c r="OY12" s="128">
        <f>IFERROR(IF(AND(OT12&lt;SMALL(기준일시_입력!$J$21:$J$39,OY$5),OU12&gt;SMALL(기준일시_입력!$N$21:$N$39,OY$5)),INDEX(기준일시_입력!$AJ$21:$AJ$39,OY$5*2-1),IF(AND(OT12&gt;=SMALL(기준일시_입력!$J$21:$J$39,OY$5),OT12&lt;SMALL(기준일시_입력!$N$21:$N$39,OY$5)),SMALL(기준일시_입력!$N$21:$N$39,OY$5)-OT12,0)),0)</f>
        <v>0</v>
      </c>
      <c r="OZ12" s="128">
        <f>IFERROR(IF(AND(OT12&lt;SMALL(기준일시_입력!$J$21:$J$39,OZ$5),OU12&gt;SMALL(기준일시_입력!$N$21:$N$39,OZ$5)),INDEX(기준일시_입력!$AJ$21:$AJ$39,OZ$5*2-1),IF(AND(OT12&gt;=SMALL(기준일시_입력!$J$21:$J$39,OZ$5),OT12&lt;SMALL(기준일시_입력!$N$21:$N$39,OZ$5)),SMALL(기준일시_입력!$N$21:$N$39,OZ$5)-OT12,0)),0)</f>
        <v>0</v>
      </c>
      <c r="PA12" s="128">
        <f>IFERROR(IF(AND(OT12&lt;SMALL(기준일시_입력!$J$21:$J$39,PA$5),OU12&gt;SMALL(기준일시_입력!$N$21:$N$39,PA$5)),INDEX(기준일시_입력!$AJ$21:$AJ$39,PA$5*2-1),IF(AND(OT12&gt;=SMALL(기준일시_입력!$J$21:$J$39,PA$5),OT12&lt;SMALL(기준일시_입력!$N$21:$N$39,PA$5)),SMALL(기준일시_입력!$N$21:$N$39,PA$5)-OT12,0)),0)</f>
        <v>0</v>
      </c>
      <c r="PB12" s="128">
        <f>IFERROR(IF(AND(OT12&lt;SMALL(기준일시_입력!$J$21:$J$39,PB$5),OU12&gt;SMALL(기준일시_입력!$N$21:$N$39,PB$5)),INDEX(기준일시_입력!$AJ$21:$AJ$39,PB$5*2-1),IF(AND(OT12&gt;=SMALL(기준일시_입력!$J$21:$J$39,PB$5),OT12&lt;SMALL(기준일시_입력!$N$21:$N$39,PB$5)),SMALL(기준일시_입력!$N$21:$N$39,PB$5)-OT12,0)),0)</f>
        <v>0</v>
      </c>
      <c r="PC12" s="128">
        <f>IFERROR(IF(AND(OT12&lt;SMALL(기준일시_입력!$J$21:$J$39,PC$5),OU12&gt;SMALL(기준일시_입력!$N$21:$N$39,PC$5)),INDEX(기준일시_입력!$AJ$21:$AJ$39,PC$5*2-1),IF(AND(OT12&gt;=SMALL(기준일시_입력!$J$21:$J$39,PC$5),OT12&lt;SMALL(기준일시_입력!$N$21:$N$39,PC$5)),SMALL(기준일시_입력!$N$21:$N$39,PC$5)-OT12,0)),0)</f>
        <v>0</v>
      </c>
      <c r="PD12" s="128">
        <f>IFERROR(IF(AND(OT12&lt;SMALL(기준일시_입력!$J$21:$J$39,PD$5),OU12&gt;SMALL(기준일시_입력!$N$21:$N$39,PD$5)),INDEX(기준일시_입력!$AJ$21:$AJ$39,PD$5*2-1),IF(AND(OT12&gt;=SMALL(기준일시_입력!$J$21:$J$39,PD$5),OT12&lt;SMALL(기준일시_입력!$N$21:$N$39,PD$5)),SMALL(기준일시_입력!$N$21:$N$39,PD$5)-OT12,0)),0)</f>
        <v>0</v>
      </c>
      <c r="PE12" s="128">
        <f>IFERROR(IF(AND(OT12&lt;SMALL(기준일시_입력!$J$21:$J$39,PE$5),OU12&gt;SMALL(기준일시_입력!$N$21:$N$39,PE$5)),INDEX(기준일시_입력!$AJ$21:$AJ$39,PE$5*2-1),IF(AND(OT12&gt;=SMALL(기준일시_입력!$J$21:$J$39,PE$5),OT12&lt;SMALL(기준일시_입력!$N$21:$N$39,PE$5)),SMALL(기준일시_입력!$N$21:$N$39,PE$5)-OT12,0)),0)</f>
        <v>0</v>
      </c>
      <c r="PF12" s="125"/>
      <c r="PG12" s="180" t="str">
        <f t="shared" si="214"/>
        <v>7일</v>
      </c>
      <c r="PH12" s="180"/>
      <c r="PI12" s="124" t="str">
        <f t="shared" si="215"/>
        <v>일</v>
      </c>
      <c r="PJ12" s="133" t="str">
        <f t="shared" si="216"/>
        <v/>
      </c>
      <c r="PK12" s="184"/>
      <c r="PL12" s="184"/>
      <c r="PM12" s="184"/>
      <c r="PN12" s="184"/>
      <c r="PO12" s="184"/>
      <c r="PP12" s="184"/>
      <c r="PQ12" s="176"/>
      <c r="PR12" s="177"/>
      <c r="PS12" s="129" t="str">
        <f>IF($B12="","",IF(AND(PI$3&lt;&gt;"",$B12-기준일시_입력!$AO$7&lt;=0,PK12="",PN12="",PQ12=""),"X",IF(PQ12="연차","☆",IF(PQ12="월차","★",IF(PQ12="병가","♨",IF(PQ12="출장","◎",IF(PQ12="교육","■",IF(AND(PQ12="",PK12&lt;=기준일시_입력!$J$15,PN12&gt;=기준일시_입력!$N$15),"○",IF(AND(PQ12="",PK12&lt;&gt;"",PK12&gt;기준일시_입력!$J$15),"▼",IF(AND(PQ12="",PN12&lt;&gt;"",PN12&lt;기준일시_입력!$N$15),"△",""))))))))))</f>
        <v/>
      </c>
      <c r="PT12" s="128">
        <f>IFERROR(IF(OR(PK12="",PN12=""),0,IF(AND(PV12&lt;기준일시_입력!$J$17,PW12&gt;기준일시_입력!$N$17),기준일시_입력!$N$17-기준일시_입력!$J$17,IF(AND(PV12&gt;=기준일시_입력!$J$17,PW12&gt;기준일시_입력!$N$17),기준일시_입력!$N$17-PV12,IF(PW12&lt;기준일시_입력!$J$17,0,IF(AND(PV12&lt;기준일시_입력!$J$17,PW12&lt;=기준일시_입력!$N$17),PW12-기준일시_입력!$J$17,IF(AND(PV12&gt;=기준일시_입력!$J$17,PW12&lt;=기준일시_입력!$N$17),PW12-PV12,0)))))),0)</f>
        <v>0</v>
      </c>
      <c r="PU12" s="128">
        <f t="shared" si="217"/>
        <v>0</v>
      </c>
      <c r="PV12" s="128">
        <f>IF(OR(PK12="",PN12=""),0,IF(PK12&lt;기준일시_입력!$J$15,기준일시_입력!$J$15,PK12))</f>
        <v>0</v>
      </c>
      <c r="PW12" s="128">
        <f t="shared" si="218"/>
        <v>0</v>
      </c>
      <c r="PX12" s="128">
        <f>IFERROR(IF(AND(PV12&lt;SMALL(기준일시_입력!$J$21:$J$39,PX$5),PW12&gt;SMALL(기준일시_입력!$N$21:$N$39,PX$5)),INDEX(기준일시_입력!$AJ$21:$AJ$39,PX$5*2-1),IF(AND(PV12&gt;=SMALL(기준일시_입력!$J$21:$J$39,PX$5),PV12&lt;SMALL(기준일시_입력!$N$21:$N$39,PX$5)),SMALL(기준일시_입력!$N$21:$N$39,PX$5)-PV12,0)),0)</f>
        <v>0</v>
      </c>
      <c r="PY12" s="128">
        <f>IFERROR(IF(AND(PV12&lt;SMALL(기준일시_입력!$J$21:$J$39,PY$5),PW12&gt;SMALL(기준일시_입력!$N$21:$N$39,PY$5)),INDEX(기준일시_입력!$AJ$21:$AJ$39,PY$5*2-1),IF(AND(PV12&gt;=SMALL(기준일시_입력!$J$21:$J$39,PY$5),PV12&lt;SMALL(기준일시_입력!$N$21:$N$39,PY$5)),SMALL(기준일시_입력!$N$21:$N$39,PY$5)-PV12,0)),0)</f>
        <v>0</v>
      </c>
      <c r="PZ12" s="128">
        <f>IFERROR(IF(AND(PV12&lt;SMALL(기준일시_입력!$J$21:$J$39,PZ$5),PW12&gt;SMALL(기준일시_입력!$N$21:$N$39,PZ$5)),INDEX(기준일시_입력!$AJ$21:$AJ$39,PZ$5*2-1),IF(AND(PV12&gt;=SMALL(기준일시_입력!$J$21:$J$39,PZ$5),PV12&lt;SMALL(기준일시_입력!$N$21:$N$39,PZ$5)),SMALL(기준일시_입력!$N$21:$N$39,PZ$5)-PV12,0)),0)</f>
        <v>0</v>
      </c>
      <c r="QA12" s="128">
        <f>IFERROR(IF(AND(PV12&lt;SMALL(기준일시_입력!$J$21:$J$39,QA$5),PW12&gt;SMALL(기준일시_입력!$N$21:$N$39,QA$5)),INDEX(기준일시_입력!$AJ$21:$AJ$39,QA$5*2-1),IF(AND(PV12&gt;=SMALL(기준일시_입력!$J$21:$J$39,QA$5),PV12&lt;SMALL(기준일시_입력!$N$21:$N$39,QA$5)),SMALL(기준일시_입력!$N$21:$N$39,QA$5)-PV12,0)),0)</f>
        <v>0</v>
      </c>
      <c r="QB12" s="128">
        <f>IFERROR(IF(AND(PV12&lt;SMALL(기준일시_입력!$J$21:$J$39,QB$5),PW12&gt;SMALL(기준일시_입력!$N$21:$N$39,QB$5)),INDEX(기준일시_입력!$AJ$21:$AJ$39,QB$5*2-1),IF(AND(PV12&gt;=SMALL(기준일시_입력!$J$21:$J$39,QB$5),PV12&lt;SMALL(기준일시_입력!$N$21:$N$39,QB$5)),SMALL(기준일시_입력!$N$21:$N$39,QB$5)-PV12,0)),0)</f>
        <v>0</v>
      </c>
      <c r="QC12" s="128">
        <f>IFERROR(IF(AND(PV12&lt;SMALL(기준일시_입력!$J$21:$J$39,QC$5),PW12&gt;SMALL(기준일시_입력!$N$21:$N$39,QC$5)),INDEX(기준일시_입력!$AJ$21:$AJ$39,QC$5*2-1),IF(AND(PV12&gt;=SMALL(기준일시_입력!$J$21:$J$39,QC$5),PV12&lt;SMALL(기준일시_입력!$N$21:$N$39,QC$5)),SMALL(기준일시_입력!$N$21:$N$39,QC$5)-PV12,0)),0)</f>
        <v>0</v>
      </c>
      <c r="QD12" s="128">
        <f>IFERROR(IF(AND(PV12&lt;SMALL(기준일시_입력!$J$21:$J$39,QD$5),PW12&gt;SMALL(기준일시_입력!$N$21:$N$39,QD$5)),INDEX(기준일시_입력!$AJ$21:$AJ$39,QD$5*2-1),IF(AND(PV12&gt;=SMALL(기준일시_입력!$J$21:$J$39,QD$5),PV12&lt;SMALL(기준일시_입력!$N$21:$N$39,QD$5)),SMALL(기준일시_입력!$N$21:$N$39,QD$5)-PV12,0)),0)</f>
        <v>0</v>
      </c>
      <c r="QE12" s="128">
        <f>IFERROR(IF(AND(PV12&lt;SMALL(기준일시_입력!$J$21:$J$39,QE$5),PW12&gt;SMALL(기준일시_입력!$N$21:$N$39,QE$5)),INDEX(기준일시_입력!$AJ$21:$AJ$39,QE$5*2-1),IF(AND(PV12&gt;=SMALL(기준일시_입력!$J$21:$J$39,QE$5),PV12&lt;SMALL(기준일시_입력!$N$21:$N$39,QE$5)),SMALL(기준일시_입력!$N$21:$N$39,QE$5)-PV12,0)),0)</f>
        <v>0</v>
      </c>
      <c r="QF12" s="128">
        <f>IFERROR(IF(AND(PV12&lt;SMALL(기준일시_입력!$J$21:$J$39,QF$5),PW12&gt;SMALL(기준일시_입력!$N$21:$N$39,QF$5)),INDEX(기준일시_입력!$AJ$21:$AJ$39,QF$5*2-1),IF(AND(PV12&gt;=SMALL(기준일시_입력!$J$21:$J$39,QF$5),PV12&lt;SMALL(기준일시_입력!$N$21:$N$39,QF$5)),SMALL(기준일시_입력!$N$21:$N$39,QF$5)-PV12,0)),0)</f>
        <v>0</v>
      </c>
      <c r="QG12" s="128">
        <f>IFERROR(IF(AND(PV12&lt;SMALL(기준일시_입력!$J$21:$J$39,QG$5),PW12&gt;SMALL(기준일시_입력!$N$21:$N$39,QG$5)),INDEX(기준일시_입력!$AJ$21:$AJ$39,QG$5*2-1),IF(AND(PV12&gt;=SMALL(기준일시_입력!$J$21:$J$39,QG$5),PV12&lt;SMALL(기준일시_입력!$N$21:$N$39,QG$5)),SMALL(기준일시_입력!$N$21:$N$39,QG$5)-PV12,0)),0)</f>
        <v>0</v>
      </c>
      <c r="QH12" s="125"/>
      <c r="QI12" s="180" t="str">
        <f t="shared" si="219"/>
        <v>7일</v>
      </c>
      <c r="QJ12" s="180"/>
      <c r="QK12" s="124" t="str">
        <f t="shared" si="220"/>
        <v>일</v>
      </c>
      <c r="QL12" s="133" t="str">
        <f t="shared" si="216"/>
        <v/>
      </c>
      <c r="QM12" s="184"/>
      <c r="QN12" s="184"/>
      <c r="QO12" s="184"/>
      <c r="QP12" s="184"/>
      <c r="QQ12" s="184"/>
      <c r="QR12" s="184"/>
      <c r="QS12" s="176"/>
      <c r="QT12" s="177"/>
      <c r="QU12" s="129" t="str">
        <f>IF($B12="","",IF(AND(QK$3&lt;&gt;"",$B12-기준일시_입력!$AO$7&lt;=0,QM12="",QP12="",QS12=""),"X",IF(QS12="연차","☆",IF(QS12="월차","★",IF(QS12="병가","♨",IF(QS12="출장","◎",IF(QS12="교육","■",IF(AND(QS12="",QM12&lt;=기준일시_입력!$J$15,QP12&gt;=기준일시_입력!$N$15),"○",IF(AND(QS12="",QM12&lt;&gt;"",QM12&gt;기준일시_입력!$J$15),"▼",IF(AND(QS12="",QP12&lt;&gt;"",QP12&lt;기준일시_입력!$N$15),"△",""))))))))))</f>
        <v/>
      </c>
      <c r="QV12" s="128">
        <f>IFERROR(IF(OR(QM12="",QP12=""),0,IF(AND(QX12&lt;기준일시_입력!$J$17,QY12&gt;기준일시_입력!$N$17),기준일시_입력!$N$17-기준일시_입력!$J$17,IF(AND(QX12&gt;=기준일시_입력!$J$17,QY12&gt;기준일시_입력!$N$17),기준일시_입력!$N$17-QX12,IF(QY12&lt;기준일시_입력!$J$17,0,IF(AND(QX12&lt;기준일시_입력!$J$17,QY12&lt;=기준일시_입력!$N$17),QY12-기준일시_입력!$J$17,IF(AND(QX12&gt;=기준일시_입력!$J$17,QY12&lt;=기준일시_입력!$N$17),QY12-QX12,0)))))),0)</f>
        <v>0</v>
      </c>
      <c r="QW12" s="128">
        <f t="shared" si="222"/>
        <v>0</v>
      </c>
      <c r="QX12" s="128">
        <f>IF(OR(QM12="",QP12=""),0,IF(QM12&lt;기준일시_입력!$J$15,기준일시_입력!$J$15,QM12))</f>
        <v>0</v>
      </c>
      <c r="QY12" s="128">
        <f t="shared" si="223"/>
        <v>0</v>
      </c>
      <c r="QZ12" s="128">
        <f>IFERROR(IF(AND(QX12&lt;SMALL(기준일시_입력!$J$21:$J$39,QZ$5),QY12&gt;SMALL(기준일시_입력!$N$21:$N$39,QZ$5)),INDEX(기준일시_입력!$AJ$21:$AJ$39,QZ$5*2-1),IF(AND(QX12&gt;=SMALL(기준일시_입력!$J$21:$J$39,QZ$5),QX12&lt;SMALL(기준일시_입력!$N$21:$N$39,QZ$5)),SMALL(기준일시_입력!$N$21:$N$39,QZ$5)-QX12,0)),0)</f>
        <v>0</v>
      </c>
      <c r="RA12" s="128">
        <f>IFERROR(IF(AND(QX12&lt;SMALL(기준일시_입력!$J$21:$J$39,RA$5),QY12&gt;SMALL(기준일시_입력!$N$21:$N$39,RA$5)),INDEX(기준일시_입력!$AJ$21:$AJ$39,RA$5*2-1),IF(AND(QX12&gt;=SMALL(기준일시_입력!$J$21:$J$39,RA$5),QX12&lt;SMALL(기준일시_입력!$N$21:$N$39,RA$5)),SMALL(기준일시_입력!$N$21:$N$39,RA$5)-QX12,0)),0)</f>
        <v>0</v>
      </c>
      <c r="RB12" s="128">
        <f>IFERROR(IF(AND(QX12&lt;SMALL(기준일시_입력!$J$21:$J$39,RB$5),QY12&gt;SMALL(기준일시_입력!$N$21:$N$39,RB$5)),INDEX(기준일시_입력!$AJ$21:$AJ$39,RB$5*2-1),IF(AND(QX12&gt;=SMALL(기준일시_입력!$J$21:$J$39,RB$5),QX12&lt;SMALL(기준일시_입력!$N$21:$N$39,RB$5)),SMALL(기준일시_입력!$N$21:$N$39,RB$5)-QX12,0)),0)</f>
        <v>0</v>
      </c>
      <c r="RC12" s="128">
        <f>IFERROR(IF(AND(QX12&lt;SMALL(기준일시_입력!$J$21:$J$39,RC$5),QY12&gt;SMALL(기준일시_입력!$N$21:$N$39,RC$5)),INDEX(기준일시_입력!$AJ$21:$AJ$39,RC$5*2-1),IF(AND(QX12&gt;=SMALL(기준일시_입력!$J$21:$J$39,RC$5),QX12&lt;SMALL(기준일시_입력!$N$21:$N$39,RC$5)),SMALL(기준일시_입력!$N$21:$N$39,RC$5)-QX12,0)),0)</f>
        <v>0</v>
      </c>
      <c r="RD12" s="128">
        <f>IFERROR(IF(AND(QX12&lt;SMALL(기준일시_입력!$J$21:$J$39,RD$5),QY12&gt;SMALL(기준일시_입력!$N$21:$N$39,RD$5)),INDEX(기준일시_입력!$AJ$21:$AJ$39,RD$5*2-1),IF(AND(QX12&gt;=SMALL(기준일시_입력!$J$21:$J$39,RD$5),QX12&lt;SMALL(기준일시_입력!$N$21:$N$39,RD$5)),SMALL(기준일시_입력!$N$21:$N$39,RD$5)-QX12,0)),0)</f>
        <v>0</v>
      </c>
      <c r="RE12" s="128">
        <f>IFERROR(IF(AND(QX12&lt;SMALL(기준일시_입력!$J$21:$J$39,RE$5),QY12&gt;SMALL(기준일시_입력!$N$21:$N$39,RE$5)),INDEX(기준일시_입력!$AJ$21:$AJ$39,RE$5*2-1),IF(AND(QX12&gt;=SMALL(기준일시_입력!$J$21:$J$39,RE$5),QX12&lt;SMALL(기준일시_입력!$N$21:$N$39,RE$5)),SMALL(기준일시_입력!$N$21:$N$39,RE$5)-QX12,0)),0)</f>
        <v>0</v>
      </c>
      <c r="RF12" s="128">
        <f>IFERROR(IF(AND(QX12&lt;SMALL(기준일시_입력!$J$21:$J$39,RF$5),QY12&gt;SMALL(기준일시_입력!$N$21:$N$39,RF$5)),INDEX(기준일시_입력!$AJ$21:$AJ$39,RF$5*2-1),IF(AND(QX12&gt;=SMALL(기준일시_입력!$J$21:$J$39,RF$5),QX12&lt;SMALL(기준일시_입력!$N$21:$N$39,RF$5)),SMALL(기준일시_입력!$N$21:$N$39,RF$5)-QX12,0)),0)</f>
        <v>0</v>
      </c>
      <c r="RG12" s="128">
        <f>IFERROR(IF(AND(QX12&lt;SMALL(기준일시_입력!$J$21:$J$39,RG$5),QY12&gt;SMALL(기준일시_입력!$N$21:$N$39,RG$5)),INDEX(기준일시_입력!$AJ$21:$AJ$39,RG$5*2-1),IF(AND(QX12&gt;=SMALL(기준일시_입력!$J$21:$J$39,RG$5),QX12&lt;SMALL(기준일시_입력!$N$21:$N$39,RG$5)),SMALL(기준일시_입력!$N$21:$N$39,RG$5)-QX12,0)),0)</f>
        <v>0</v>
      </c>
      <c r="RH12" s="128">
        <f>IFERROR(IF(AND(QX12&lt;SMALL(기준일시_입력!$J$21:$J$39,RH$5),QY12&gt;SMALL(기준일시_입력!$N$21:$N$39,RH$5)),INDEX(기준일시_입력!$AJ$21:$AJ$39,RH$5*2-1),IF(AND(QX12&gt;=SMALL(기준일시_입력!$J$21:$J$39,RH$5),QX12&lt;SMALL(기준일시_입력!$N$21:$N$39,RH$5)),SMALL(기준일시_입력!$N$21:$N$39,RH$5)-QX12,0)),0)</f>
        <v>0</v>
      </c>
      <c r="RI12" s="128">
        <f>IFERROR(IF(AND(QX12&lt;SMALL(기준일시_입력!$J$21:$J$39,RI$5),QY12&gt;SMALL(기준일시_입력!$N$21:$N$39,RI$5)),INDEX(기준일시_입력!$AJ$21:$AJ$39,RI$5*2-1),IF(AND(QX12&gt;=SMALL(기준일시_입력!$J$21:$J$39,RI$5),QX12&lt;SMALL(기준일시_입력!$N$21:$N$39,RI$5)),SMALL(기준일시_입력!$N$21:$N$39,RI$5)-QX12,0)),0)</f>
        <v>0</v>
      </c>
      <c r="RJ12" s="125"/>
      <c r="RK12" s="180" t="str">
        <f t="shared" si="224"/>
        <v>7일</v>
      </c>
      <c r="RL12" s="180"/>
      <c r="RM12" s="124" t="str">
        <f t="shared" si="225"/>
        <v>일</v>
      </c>
      <c r="RN12" s="133" t="str">
        <f t="shared" si="216"/>
        <v/>
      </c>
      <c r="RO12" s="184"/>
      <c r="RP12" s="184"/>
      <c r="RQ12" s="184"/>
      <c r="RR12" s="184"/>
      <c r="RS12" s="184"/>
      <c r="RT12" s="184"/>
      <c r="RU12" s="176"/>
      <c r="RV12" s="177"/>
      <c r="RW12" s="129" t="str">
        <f>IF($B12="","",IF(AND(RM$3&lt;&gt;"",$B12-기준일시_입력!$AO$7&lt;=0,RO12="",RR12="",RU12=""),"X",IF(RU12="연차","☆",IF(RU12="월차","★",IF(RU12="병가","♨",IF(RU12="출장","◎",IF(RU12="교육","■",IF(AND(RU12="",RO12&lt;=기준일시_입력!$J$15,RR12&gt;=기준일시_입력!$N$15),"○",IF(AND(RU12="",RO12&lt;&gt;"",RO12&gt;기준일시_입력!$J$15),"▼",IF(AND(RU12="",RR12&lt;&gt;"",RR12&lt;기준일시_입력!$N$15),"△",""))))))))))</f>
        <v/>
      </c>
      <c r="RX12" s="128">
        <f>IFERROR(IF(OR(RO12="",RR12=""),0,IF(AND(RZ12&lt;기준일시_입력!$J$17,SA12&gt;기준일시_입력!$N$17),기준일시_입력!$N$17-기준일시_입력!$J$17,IF(AND(RZ12&gt;=기준일시_입력!$J$17,SA12&gt;기준일시_입력!$N$17),기준일시_입력!$N$17-RZ12,IF(SA12&lt;기준일시_입력!$J$17,0,IF(AND(RZ12&lt;기준일시_입력!$J$17,SA12&lt;=기준일시_입력!$N$17),SA12-기준일시_입력!$J$17,IF(AND(RZ12&gt;=기준일시_입력!$J$17,SA12&lt;=기준일시_입력!$N$17),SA12-RZ12,0)))))),0)</f>
        <v>0</v>
      </c>
      <c r="RY12" s="128">
        <f t="shared" si="227"/>
        <v>0</v>
      </c>
      <c r="RZ12" s="128">
        <f>IF(OR(RO12="",RR12=""),0,IF(RO12&lt;기준일시_입력!$J$15,기준일시_입력!$J$15,RO12))</f>
        <v>0</v>
      </c>
      <c r="SA12" s="128">
        <f t="shared" si="228"/>
        <v>0</v>
      </c>
      <c r="SB12" s="128">
        <f>IFERROR(IF(AND(RZ12&lt;SMALL(기준일시_입력!$J$21:$J$39,SB$5),SA12&gt;SMALL(기준일시_입력!$N$21:$N$39,SB$5)),INDEX(기준일시_입력!$AJ$21:$AJ$39,SB$5*2-1),IF(AND(RZ12&gt;=SMALL(기준일시_입력!$J$21:$J$39,SB$5),RZ12&lt;SMALL(기준일시_입력!$N$21:$N$39,SB$5)),SMALL(기준일시_입력!$N$21:$N$39,SB$5)-RZ12,0)),0)</f>
        <v>0</v>
      </c>
      <c r="SC12" s="128">
        <f>IFERROR(IF(AND(RZ12&lt;SMALL(기준일시_입력!$J$21:$J$39,SC$5),SA12&gt;SMALL(기준일시_입력!$N$21:$N$39,SC$5)),INDEX(기준일시_입력!$AJ$21:$AJ$39,SC$5*2-1),IF(AND(RZ12&gt;=SMALL(기준일시_입력!$J$21:$J$39,SC$5),RZ12&lt;SMALL(기준일시_입력!$N$21:$N$39,SC$5)),SMALL(기준일시_입력!$N$21:$N$39,SC$5)-RZ12,0)),0)</f>
        <v>0</v>
      </c>
      <c r="SD12" s="128">
        <f>IFERROR(IF(AND(RZ12&lt;SMALL(기준일시_입력!$J$21:$J$39,SD$5),SA12&gt;SMALL(기준일시_입력!$N$21:$N$39,SD$5)),INDEX(기준일시_입력!$AJ$21:$AJ$39,SD$5*2-1),IF(AND(RZ12&gt;=SMALL(기준일시_입력!$J$21:$J$39,SD$5),RZ12&lt;SMALL(기준일시_입력!$N$21:$N$39,SD$5)),SMALL(기준일시_입력!$N$21:$N$39,SD$5)-RZ12,0)),0)</f>
        <v>0</v>
      </c>
      <c r="SE12" s="128">
        <f>IFERROR(IF(AND(RZ12&lt;SMALL(기준일시_입력!$J$21:$J$39,SE$5),SA12&gt;SMALL(기준일시_입력!$N$21:$N$39,SE$5)),INDEX(기준일시_입력!$AJ$21:$AJ$39,SE$5*2-1),IF(AND(RZ12&gt;=SMALL(기준일시_입력!$J$21:$J$39,SE$5),RZ12&lt;SMALL(기준일시_입력!$N$21:$N$39,SE$5)),SMALL(기준일시_입력!$N$21:$N$39,SE$5)-RZ12,0)),0)</f>
        <v>0</v>
      </c>
      <c r="SF12" s="128">
        <f>IFERROR(IF(AND(RZ12&lt;SMALL(기준일시_입력!$J$21:$J$39,SF$5),SA12&gt;SMALL(기준일시_입력!$N$21:$N$39,SF$5)),INDEX(기준일시_입력!$AJ$21:$AJ$39,SF$5*2-1),IF(AND(RZ12&gt;=SMALL(기준일시_입력!$J$21:$J$39,SF$5),RZ12&lt;SMALL(기준일시_입력!$N$21:$N$39,SF$5)),SMALL(기준일시_입력!$N$21:$N$39,SF$5)-RZ12,0)),0)</f>
        <v>0</v>
      </c>
      <c r="SG12" s="128">
        <f>IFERROR(IF(AND(RZ12&lt;SMALL(기준일시_입력!$J$21:$J$39,SG$5),SA12&gt;SMALL(기준일시_입력!$N$21:$N$39,SG$5)),INDEX(기준일시_입력!$AJ$21:$AJ$39,SG$5*2-1),IF(AND(RZ12&gt;=SMALL(기준일시_입력!$J$21:$J$39,SG$5),RZ12&lt;SMALL(기준일시_입력!$N$21:$N$39,SG$5)),SMALL(기준일시_입력!$N$21:$N$39,SG$5)-RZ12,0)),0)</f>
        <v>0</v>
      </c>
      <c r="SH12" s="128">
        <f>IFERROR(IF(AND(RZ12&lt;SMALL(기준일시_입력!$J$21:$J$39,SH$5),SA12&gt;SMALL(기준일시_입력!$N$21:$N$39,SH$5)),INDEX(기준일시_입력!$AJ$21:$AJ$39,SH$5*2-1),IF(AND(RZ12&gt;=SMALL(기준일시_입력!$J$21:$J$39,SH$5),RZ12&lt;SMALL(기준일시_입력!$N$21:$N$39,SH$5)),SMALL(기준일시_입력!$N$21:$N$39,SH$5)-RZ12,0)),0)</f>
        <v>0</v>
      </c>
      <c r="SI12" s="128">
        <f>IFERROR(IF(AND(RZ12&lt;SMALL(기준일시_입력!$J$21:$J$39,SI$5),SA12&gt;SMALL(기준일시_입력!$N$21:$N$39,SI$5)),INDEX(기준일시_입력!$AJ$21:$AJ$39,SI$5*2-1),IF(AND(RZ12&gt;=SMALL(기준일시_입력!$J$21:$J$39,SI$5),RZ12&lt;SMALL(기준일시_입력!$N$21:$N$39,SI$5)),SMALL(기준일시_입력!$N$21:$N$39,SI$5)-RZ12,0)),0)</f>
        <v>0</v>
      </c>
      <c r="SJ12" s="128">
        <f>IFERROR(IF(AND(RZ12&lt;SMALL(기준일시_입력!$J$21:$J$39,SJ$5),SA12&gt;SMALL(기준일시_입력!$N$21:$N$39,SJ$5)),INDEX(기준일시_입력!$AJ$21:$AJ$39,SJ$5*2-1),IF(AND(RZ12&gt;=SMALL(기준일시_입력!$J$21:$J$39,SJ$5),RZ12&lt;SMALL(기준일시_입력!$N$21:$N$39,SJ$5)),SMALL(기준일시_입력!$N$21:$N$39,SJ$5)-RZ12,0)),0)</f>
        <v>0</v>
      </c>
      <c r="SK12" s="128">
        <f>IFERROR(IF(AND(RZ12&lt;SMALL(기준일시_입력!$J$21:$J$39,SK$5),SA12&gt;SMALL(기준일시_입력!$N$21:$N$39,SK$5)),INDEX(기준일시_입력!$AJ$21:$AJ$39,SK$5*2-1),IF(AND(RZ12&gt;=SMALL(기준일시_입력!$J$21:$J$39,SK$5),RZ12&lt;SMALL(기준일시_입력!$N$21:$N$39,SK$5)),SMALL(기준일시_입력!$N$21:$N$39,SK$5)-RZ12,0)),0)</f>
        <v>0</v>
      </c>
      <c r="SL12" s="125"/>
      <c r="SM12" s="180" t="str">
        <f t="shared" si="229"/>
        <v>7일</v>
      </c>
      <c r="SN12" s="180"/>
      <c r="SO12" s="124" t="str">
        <f t="shared" si="230"/>
        <v>일</v>
      </c>
      <c r="SP12" s="133" t="str">
        <f t="shared" si="231"/>
        <v/>
      </c>
      <c r="SQ12" s="184"/>
      <c r="SR12" s="184"/>
      <c r="SS12" s="184"/>
      <c r="ST12" s="184"/>
      <c r="SU12" s="184"/>
      <c r="SV12" s="184"/>
      <c r="SW12" s="176"/>
      <c r="SX12" s="177"/>
      <c r="SY12" s="129" t="str">
        <f>IF($B12="","",IF(AND(SO$3&lt;&gt;"",$B12-기준일시_입력!$AO$7&lt;=0,SQ12="",ST12="",SW12=""),"X",IF(SW12="연차","☆",IF(SW12="월차","★",IF(SW12="병가","♨",IF(SW12="출장","◎",IF(SW12="교육","■",IF(AND(SW12="",SQ12&lt;=기준일시_입력!$J$15,ST12&gt;=기준일시_입력!$N$15),"○",IF(AND(SW12="",SQ12&lt;&gt;"",SQ12&gt;기준일시_입력!$J$15),"▼",IF(AND(SW12="",ST12&lt;&gt;"",ST12&lt;기준일시_입력!$N$15),"△",""))))))))))</f>
        <v/>
      </c>
      <c r="SZ12" s="128">
        <f>IFERROR(IF(OR(SQ12="",ST12=""),0,IF(AND(TB12&lt;기준일시_입력!$J$17,TC12&gt;기준일시_입력!$N$17),기준일시_입력!$N$17-기준일시_입력!$J$17,IF(AND(TB12&gt;=기준일시_입력!$J$17,TC12&gt;기준일시_입력!$N$17),기준일시_입력!$N$17-TB12,IF(TC12&lt;기준일시_입력!$J$17,0,IF(AND(TB12&lt;기준일시_입력!$J$17,TC12&lt;=기준일시_입력!$N$17),TC12-기준일시_입력!$J$17,IF(AND(TB12&gt;=기준일시_입력!$J$17,TC12&lt;=기준일시_입력!$N$17),TC12-TB12,0)))))),0)</f>
        <v>0</v>
      </c>
      <c r="TA12" s="128">
        <f t="shared" si="232"/>
        <v>0</v>
      </c>
      <c r="TB12" s="128">
        <f>IF(OR(SQ12="",ST12=""),0,IF(SQ12&lt;기준일시_입력!$J$15,기준일시_입력!$J$15,SQ12))</f>
        <v>0</v>
      </c>
      <c r="TC12" s="128">
        <f t="shared" si="233"/>
        <v>0</v>
      </c>
      <c r="TD12" s="128">
        <f>IFERROR(IF(AND(TB12&lt;SMALL(기준일시_입력!$J$21:$J$39,TD$5),TC12&gt;SMALL(기준일시_입력!$N$21:$N$39,TD$5)),INDEX(기준일시_입력!$AJ$21:$AJ$39,TD$5*2-1),IF(AND(TB12&gt;=SMALL(기준일시_입력!$J$21:$J$39,TD$5),TB12&lt;SMALL(기준일시_입력!$N$21:$N$39,TD$5)),SMALL(기준일시_입력!$N$21:$N$39,TD$5)-TB12,0)),0)</f>
        <v>0</v>
      </c>
      <c r="TE12" s="128">
        <f>IFERROR(IF(AND(TB12&lt;SMALL(기준일시_입력!$J$21:$J$39,TE$5),TC12&gt;SMALL(기준일시_입력!$N$21:$N$39,TE$5)),INDEX(기준일시_입력!$AJ$21:$AJ$39,TE$5*2-1),IF(AND(TB12&gt;=SMALL(기준일시_입력!$J$21:$J$39,TE$5),TB12&lt;SMALL(기준일시_입력!$N$21:$N$39,TE$5)),SMALL(기준일시_입력!$N$21:$N$39,TE$5)-TB12,0)),0)</f>
        <v>0</v>
      </c>
      <c r="TF12" s="128">
        <f>IFERROR(IF(AND(TB12&lt;SMALL(기준일시_입력!$J$21:$J$39,TF$5),TC12&gt;SMALL(기준일시_입력!$N$21:$N$39,TF$5)),INDEX(기준일시_입력!$AJ$21:$AJ$39,TF$5*2-1),IF(AND(TB12&gt;=SMALL(기준일시_입력!$J$21:$J$39,TF$5),TB12&lt;SMALL(기준일시_입력!$N$21:$N$39,TF$5)),SMALL(기준일시_입력!$N$21:$N$39,TF$5)-TB12,0)),0)</f>
        <v>0</v>
      </c>
      <c r="TG12" s="128">
        <f>IFERROR(IF(AND(TB12&lt;SMALL(기준일시_입력!$J$21:$J$39,TG$5),TC12&gt;SMALL(기준일시_입력!$N$21:$N$39,TG$5)),INDEX(기준일시_입력!$AJ$21:$AJ$39,TG$5*2-1),IF(AND(TB12&gt;=SMALL(기준일시_입력!$J$21:$J$39,TG$5),TB12&lt;SMALL(기준일시_입력!$N$21:$N$39,TG$5)),SMALL(기준일시_입력!$N$21:$N$39,TG$5)-TB12,0)),0)</f>
        <v>0</v>
      </c>
      <c r="TH12" s="128">
        <f>IFERROR(IF(AND(TB12&lt;SMALL(기준일시_입력!$J$21:$J$39,TH$5),TC12&gt;SMALL(기준일시_입력!$N$21:$N$39,TH$5)),INDEX(기준일시_입력!$AJ$21:$AJ$39,TH$5*2-1),IF(AND(TB12&gt;=SMALL(기준일시_입력!$J$21:$J$39,TH$5),TB12&lt;SMALL(기준일시_입력!$N$21:$N$39,TH$5)),SMALL(기준일시_입력!$N$21:$N$39,TH$5)-TB12,0)),0)</f>
        <v>0</v>
      </c>
      <c r="TI12" s="128">
        <f>IFERROR(IF(AND(TB12&lt;SMALL(기준일시_입력!$J$21:$J$39,TI$5),TC12&gt;SMALL(기준일시_입력!$N$21:$N$39,TI$5)),INDEX(기준일시_입력!$AJ$21:$AJ$39,TI$5*2-1),IF(AND(TB12&gt;=SMALL(기준일시_입력!$J$21:$J$39,TI$5),TB12&lt;SMALL(기준일시_입력!$N$21:$N$39,TI$5)),SMALL(기준일시_입력!$N$21:$N$39,TI$5)-TB12,0)),0)</f>
        <v>0</v>
      </c>
      <c r="TJ12" s="128">
        <f>IFERROR(IF(AND(TB12&lt;SMALL(기준일시_입력!$J$21:$J$39,TJ$5),TC12&gt;SMALL(기준일시_입력!$N$21:$N$39,TJ$5)),INDEX(기준일시_입력!$AJ$21:$AJ$39,TJ$5*2-1),IF(AND(TB12&gt;=SMALL(기준일시_입력!$J$21:$J$39,TJ$5),TB12&lt;SMALL(기준일시_입력!$N$21:$N$39,TJ$5)),SMALL(기준일시_입력!$N$21:$N$39,TJ$5)-TB12,0)),0)</f>
        <v>0</v>
      </c>
      <c r="TK12" s="128">
        <f>IFERROR(IF(AND(TB12&lt;SMALL(기준일시_입력!$J$21:$J$39,TK$5),TC12&gt;SMALL(기준일시_입력!$N$21:$N$39,TK$5)),INDEX(기준일시_입력!$AJ$21:$AJ$39,TK$5*2-1),IF(AND(TB12&gt;=SMALL(기준일시_입력!$J$21:$J$39,TK$5),TB12&lt;SMALL(기준일시_입력!$N$21:$N$39,TK$5)),SMALL(기준일시_입력!$N$21:$N$39,TK$5)-TB12,0)),0)</f>
        <v>0</v>
      </c>
      <c r="TL12" s="128">
        <f>IFERROR(IF(AND(TB12&lt;SMALL(기준일시_입력!$J$21:$J$39,TL$5),TC12&gt;SMALL(기준일시_입력!$N$21:$N$39,TL$5)),INDEX(기준일시_입력!$AJ$21:$AJ$39,TL$5*2-1),IF(AND(TB12&gt;=SMALL(기준일시_입력!$J$21:$J$39,TL$5),TB12&lt;SMALL(기준일시_입력!$N$21:$N$39,TL$5)),SMALL(기준일시_입력!$N$21:$N$39,TL$5)-TB12,0)),0)</f>
        <v>0</v>
      </c>
      <c r="TM12" s="128">
        <f>IFERROR(IF(AND(TB12&lt;SMALL(기준일시_입력!$J$21:$J$39,TM$5),TC12&gt;SMALL(기준일시_입력!$N$21:$N$39,TM$5)),INDEX(기준일시_입력!$AJ$21:$AJ$39,TM$5*2-1),IF(AND(TB12&gt;=SMALL(기준일시_입력!$J$21:$J$39,TM$5),TB12&lt;SMALL(기준일시_입력!$N$21:$N$39,TM$5)),SMALL(기준일시_입력!$N$21:$N$39,TM$5)-TB12,0)),0)</f>
        <v>0</v>
      </c>
      <c r="TN12" s="125"/>
      <c r="TO12" s="180" t="str">
        <f t="shared" si="234"/>
        <v>7일</v>
      </c>
      <c r="TP12" s="180"/>
      <c r="TQ12" s="124" t="str">
        <f t="shared" si="235"/>
        <v>일</v>
      </c>
      <c r="TR12" s="133" t="str">
        <f t="shared" si="231"/>
        <v/>
      </c>
      <c r="TS12" s="184"/>
      <c r="TT12" s="184"/>
      <c r="TU12" s="184"/>
      <c r="TV12" s="184"/>
      <c r="TW12" s="184"/>
      <c r="TX12" s="184"/>
      <c r="TY12" s="176"/>
      <c r="TZ12" s="177"/>
      <c r="UA12" s="129" t="str">
        <f>IF($B12="","",IF(AND(TQ$3&lt;&gt;"",$B12-기준일시_입력!$AO$7&lt;=0,TS12="",TV12="",TY12=""),"X",IF(TY12="연차","☆",IF(TY12="월차","★",IF(TY12="병가","♨",IF(TY12="출장","◎",IF(TY12="교육","■",IF(AND(TY12="",TS12&lt;=기준일시_입력!$J$15,TV12&gt;=기준일시_입력!$N$15),"○",IF(AND(TY12="",TS12&lt;&gt;"",TS12&gt;기준일시_입력!$J$15),"▼",IF(AND(TY12="",TV12&lt;&gt;"",TV12&lt;기준일시_입력!$N$15),"△",""))))))))))</f>
        <v/>
      </c>
      <c r="UB12" s="128">
        <f>IFERROR(IF(OR(TS12="",TV12=""),0,IF(AND(UD12&lt;기준일시_입력!$J$17,UE12&gt;기준일시_입력!$N$17),기준일시_입력!$N$17-기준일시_입력!$J$17,IF(AND(UD12&gt;=기준일시_입력!$J$17,UE12&gt;기준일시_입력!$N$17),기준일시_입력!$N$17-UD12,IF(UE12&lt;기준일시_입력!$J$17,0,IF(AND(UD12&lt;기준일시_입력!$J$17,UE12&lt;=기준일시_입력!$N$17),UE12-기준일시_입력!$J$17,IF(AND(UD12&gt;=기준일시_입력!$J$17,UE12&lt;=기준일시_입력!$N$17),UE12-UD12,0)))))),0)</f>
        <v>0</v>
      </c>
      <c r="UC12" s="128">
        <f t="shared" si="237"/>
        <v>0</v>
      </c>
      <c r="UD12" s="128">
        <f>IF(OR(TS12="",TV12=""),0,IF(TS12&lt;기준일시_입력!$J$15,기준일시_입력!$J$15,TS12))</f>
        <v>0</v>
      </c>
      <c r="UE12" s="128">
        <f t="shared" si="238"/>
        <v>0</v>
      </c>
      <c r="UF12" s="128">
        <f>IFERROR(IF(AND(UD12&lt;SMALL(기준일시_입력!$J$21:$J$39,UF$5),UE12&gt;SMALL(기준일시_입력!$N$21:$N$39,UF$5)),INDEX(기준일시_입력!$AJ$21:$AJ$39,UF$5*2-1),IF(AND(UD12&gt;=SMALL(기준일시_입력!$J$21:$J$39,UF$5),UD12&lt;SMALL(기준일시_입력!$N$21:$N$39,UF$5)),SMALL(기준일시_입력!$N$21:$N$39,UF$5)-UD12,0)),0)</f>
        <v>0</v>
      </c>
      <c r="UG12" s="128">
        <f>IFERROR(IF(AND(UD12&lt;SMALL(기준일시_입력!$J$21:$J$39,UG$5),UE12&gt;SMALL(기준일시_입력!$N$21:$N$39,UG$5)),INDEX(기준일시_입력!$AJ$21:$AJ$39,UG$5*2-1),IF(AND(UD12&gt;=SMALL(기준일시_입력!$J$21:$J$39,UG$5),UD12&lt;SMALL(기준일시_입력!$N$21:$N$39,UG$5)),SMALL(기준일시_입력!$N$21:$N$39,UG$5)-UD12,0)),0)</f>
        <v>0</v>
      </c>
      <c r="UH12" s="128">
        <f>IFERROR(IF(AND(UD12&lt;SMALL(기준일시_입력!$J$21:$J$39,UH$5),UE12&gt;SMALL(기준일시_입력!$N$21:$N$39,UH$5)),INDEX(기준일시_입력!$AJ$21:$AJ$39,UH$5*2-1),IF(AND(UD12&gt;=SMALL(기준일시_입력!$J$21:$J$39,UH$5),UD12&lt;SMALL(기준일시_입력!$N$21:$N$39,UH$5)),SMALL(기준일시_입력!$N$21:$N$39,UH$5)-UD12,0)),0)</f>
        <v>0</v>
      </c>
      <c r="UI12" s="128">
        <f>IFERROR(IF(AND(UD12&lt;SMALL(기준일시_입력!$J$21:$J$39,UI$5),UE12&gt;SMALL(기준일시_입력!$N$21:$N$39,UI$5)),INDEX(기준일시_입력!$AJ$21:$AJ$39,UI$5*2-1),IF(AND(UD12&gt;=SMALL(기준일시_입력!$J$21:$J$39,UI$5),UD12&lt;SMALL(기준일시_입력!$N$21:$N$39,UI$5)),SMALL(기준일시_입력!$N$21:$N$39,UI$5)-UD12,0)),0)</f>
        <v>0</v>
      </c>
      <c r="UJ12" s="128">
        <f>IFERROR(IF(AND(UD12&lt;SMALL(기준일시_입력!$J$21:$J$39,UJ$5),UE12&gt;SMALL(기준일시_입력!$N$21:$N$39,UJ$5)),INDEX(기준일시_입력!$AJ$21:$AJ$39,UJ$5*2-1),IF(AND(UD12&gt;=SMALL(기준일시_입력!$J$21:$J$39,UJ$5),UD12&lt;SMALL(기준일시_입력!$N$21:$N$39,UJ$5)),SMALL(기준일시_입력!$N$21:$N$39,UJ$5)-UD12,0)),0)</f>
        <v>0</v>
      </c>
      <c r="UK12" s="128">
        <f>IFERROR(IF(AND(UD12&lt;SMALL(기준일시_입력!$J$21:$J$39,UK$5),UE12&gt;SMALL(기준일시_입력!$N$21:$N$39,UK$5)),INDEX(기준일시_입력!$AJ$21:$AJ$39,UK$5*2-1),IF(AND(UD12&gt;=SMALL(기준일시_입력!$J$21:$J$39,UK$5),UD12&lt;SMALL(기준일시_입력!$N$21:$N$39,UK$5)),SMALL(기준일시_입력!$N$21:$N$39,UK$5)-UD12,0)),0)</f>
        <v>0</v>
      </c>
      <c r="UL12" s="128">
        <f>IFERROR(IF(AND(UD12&lt;SMALL(기준일시_입력!$J$21:$J$39,UL$5),UE12&gt;SMALL(기준일시_입력!$N$21:$N$39,UL$5)),INDEX(기준일시_입력!$AJ$21:$AJ$39,UL$5*2-1),IF(AND(UD12&gt;=SMALL(기준일시_입력!$J$21:$J$39,UL$5),UD12&lt;SMALL(기준일시_입력!$N$21:$N$39,UL$5)),SMALL(기준일시_입력!$N$21:$N$39,UL$5)-UD12,0)),0)</f>
        <v>0</v>
      </c>
      <c r="UM12" s="128">
        <f>IFERROR(IF(AND(UD12&lt;SMALL(기준일시_입력!$J$21:$J$39,UM$5),UE12&gt;SMALL(기준일시_입력!$N$21:$N$39,UM$5)),INDEX(기준일시_입력!$AJ$21:$AJ$39,UM$5*2-1),IF(AND(UD12&gt;=SMALL(기준일시_입력!$J$21:$J$39,UM$5),UD12&lt;SMALL(기준일시_입력!$N$21:$N$39,UM$5)),SMALL(기준일시_입력!$N$21:$N$39,UM$5)-UD12,0)),0)</f>
        <v>0</v>
      </c>
      <c r="UN12" s="128">
        <f>IFERROR(IF(AND(UD12&lt;SMALL(기준일시_입력!$J$21:$J$39,UN$5),UE12&gt;SMALL(기준일시_입력!$N$21:$N$39,UN$5)),INDEX(기준일시_입력!$AJ$21:$AJ$39,UN$5*2-1),IF(AND(UD12&gt;=SMALL(기준일시_입력!$J$21:$J$39,UN$5),UD12&lt;SMALL(기준일시_입력!$N$21:$N$39,UN$5)),SMALL(기준일시_입력!$N$21:$N$39,UN$5)-UD12,0)),0)</f>
        <v>0</v>
      </c>
      <c r="UO12" s="128">
        <f>IFERROR(IF(AND(UD12&lt;SMALL(기준일시_입력!$J$21:$J$39,UO$5),UE12&gt;SMALL(기준일시_입력!$N$21:$N$39,UO$5)),INDEX(기준일시_입력!$AJ$21:$AJ$39,UO$5*2-1),IF(AND(UD12&gt;=SMALL(기준일시_입력!$J$21:$J$39,UO$5),UD12&lt;SMALL(기준일시_입력!$N$21:$N$39,UO$5)),SMALL(기준일시_입력!$N$21:$N$39,UO$5)-UD12,0)),0)</f>
        <v>0</v>
      </c>
      <c r="UP12" s="125"/>
      <c r="UQ12" s="180" t="str">
        <f t="shared" si="239"/>
        <v>7일</v>
      </c>
      <c r="UR12" s="180"/>
      <c r="US12" s="124" t="str">
        <f t="shared" si="240"/>
        <v>일</v>
      </c>
      <c r="UT12" s="133" t="str">
        <f t="shared" si="231"/>
        <v/>
      </c>
      <c r="UU12" s="184"/>
      <c r="UV12" s="184"/>
      <c r="UW12" s="184"/>
      <c r="UX12" s="184"/>
      <c r="UY12" s="184"/>
      <c r="UZ12" s="184"/>
      <c r="VA12" s="176"/>
      <c r="VB12" s="177"/>
      <c r="VC12" s="129" t="str">
        <f>IF($B12="","",IF(AND(US$3&lt;&gt;"",$B12-기준일시_입력!$AO$7&lt;=0,UU12="",UX12="",VA12=""),"X",IF(VA12="연차","☆",IF(VA12="월차","★",IF(VA12="병가","♨",IF(VA12="출장","◎",IF(VA12="교육","■",IF(AND(VA12="",UU12&lt;=기준일시_입력!$J$15,UX12&gt;=기준일시_입력!$N$15),"○",IF(AND(VA12="",UU12&lt;&gt;"",UU12&gt;기준일시_입력!$J$15),"▼",IF(AND(VA12="",UX12&lt;&gt;"",UX12&lt;기준일시_입력!$N$15),"△",""))))))))))</f>
        <v/>
      </c>
      <c r="VD12" s="128">
        <f>IFERROR(IF(OR(UU12="",UX12=""),0,IF(AND(VF12&lt;기준일시_입력!$J$17,VG12&gt;기준일시_입력!$N$17),기준일시_입력!$N$17-기준일시_입력!$J$17,IF(AND(VF12&gt;=기준일시_입력!$J$17,VG12&gt;기준일시_입력!$N$17),기준일시_입력!$N$17-VF12,IF(VG12&lt;기준일시_입력!$J$17,0,IF(AND(VF12&lt;기준일시_입력!$J$17,VG12&lt;=기준일시_입력!$N$17),VG12-기준일시_입력!$J$17,IF(AND(VF12&gt;=기준일시_입력!$J$17,VG12&lt;=기준일시_입력!$N$17),VG12-VF12,0)))))),0)</f>
        <v>0</v>
      </c>
      <c r="VE12" s="128">
        <f t="shared" si="242"/>
        <v>0</v>
      </c>
      <c r="VF12" s="128">
        <f>IF(OR(UU12="",UX12=""),0,IF(UU12&lt;기준일시_입력!$J$15,기준일시_입력!$J$15,UU12))</f>
        <v>0</v>
      </c>
      <c r="VG12" s="128">
        <f t="shared" si="243"/>
        <v>0</v>
      </c>
      <c r="VH12" s="128">
        <f>IFERROR(IF(AND(VF12&lt;SMALL(기준일시_입력!$J$21:$J$39,VH$5),VG12&gt;SMALL(기준일시_입력!$N$21:$N$39,VH$5)),INDEX(기준일시_입력!$AJ$21:$AJ$39,VH$5*2-1),IF(AND(VF12&gt;=SMALL(기준일시_입력!$J$21:$J$39,VH$5),VF12&lt;SMALL(기준일시_입력!$N$21:$N$39,VH$5)),SMALL(기준일시_입력!$N$21:$N$39,VH$5)-VF12,0)),0)</f>
        <v>0</v>
      </c>
      <c r="VI12" s="128">
        <f>IFERROR(IF(AND(VF12&lt;SMALL(기준일시_입력!$J$21:$J$39,VI$5),VG12&gt;SMALL(기준일시_입력!$N$21:$N$39,VI$5)),INDEX(기준일시_입력!$AJ$21:$AJ$39,VI$5*2-1),IF(AND(VF12&gt;=SMALL(기준일시_입력!$J$21:$J$39,VI$5),VF12&lt;SMALL(기준일시_입력!$N$21:$N$39,VI$5)),SMALL(기준일시_입력!$N$21:$N$39,VI$5)-VF12,0)),0)</f>
        <v>0</v>
      </c>
      <c r="VJ12" s="128">
        <f>IFERROR(IF(AND(VF12&lt;SMALL(기준일시_입력!$J$21:$J$39,VJ$5),VG12&gt;SMALL(기준일시_입력!$N$21:$N$39,VJ$5)),INDEX(기준일시_입력!$AJ$21:$AJ$39,VJ$5*2-1),IF(AND(VF12&gt;=SMALL(기준일시_입력!$J$21:$J$39,VJ$5),VF12&lt;SMALL(기준일시_입력!$N$21:$N$39,VJ$5)),SMALL(기준일시_입력!$N$21:$N$39,VJ$5)-VF12,0)),0)</f>
        <v>0</v>
      </c>
      <c r="VK12" s="128">
        <f>IFERROR(IF(AND(VF12&lt;SMALL(기준일시_입력!$J$21:$J$39,VK$5),VG12&gt;SMALL(기준일시_입력!$N$21:$N$39,VK$5)),INDEX(기준일시_입력!$AJ$21:$AJ$39,VK$5*2-1),IF(AND(VF12&gt;=SMALL(기준일시_입력!$J$21:$J$39,VK$5),VF12&lt;SMALL(기준일시_입력!$N$21:$N$39,VK$5)),SMALL(기준일시_입력!$N$21:$N$39,VK$5)-VF12,0)),0)</f>
        <v>0</v>
      </c>
      <c r="VL12" s="128">
        <f>IFERROR(IF(AND(VF12&lt;SMALL(기준일시_입력!$J$21:$J$39,VL$5),VG12&gt;SMALL(기준일시_입력!$N$21:$N$39,VL$5)),INDEX(기준일시_입력!$AJ$21:$AJ$39,VL$5*2-1),IF(AND(VF12&gt;=SMALL(기준일시_입력!$J$21:$J$39,VL$5),VF12&lt;SMALL(기준일시_입력!$N$21:$N$39,VL$5)),SMALL(기준일시_입력!$N$21:$N$39,VL$5)-VF12,0)),0)</f>
        <v>0</v>
      </c>
      <c r="VM12" s="128">
        <f>IFERROR(IF(AND(VF12&lt;SMALL(기준일시_입력!$J$21:$J$39,VM$5),VG12&gt;SMALL(기준일시_입력!$N$21:$N$39,VM$5)),INDEX(기준일시_입력!$AJ$21:$AJ$39,VM$5*2-1),IF(AND(VF12&gt;=SMALL(기준일시_입력!$J$21:$J$39,VM$5),VF12&lt;SMALL(기준일시_입력!$N$21:$N$39,VM$5)),SMALL(기준일시_입력!$N$21:$N$39,VM$5)-VF12,0)),0)</f>
        <v>0</v>
      </c>
      <c r="VN12" s="128">
        <f>IFERROR(IF(AND(VF12&lt;SMALL(기준일시_입력!$J$21:$J$39,VN$5),VG12&gt;SMALL(기준일시_입력!$N$21:$N$39,VN$5)),INDEX(기준일시_입력!$AJ$21:$AJ$39,VN$5*2-1),IF(AND(VF12&gt;=SMALL(기준일시_입력!$J$21:$J$39,VN$5),VF12&lt;SMALL(기준일시_입력!$N$21:$N$39,VN$5)),SMALL(기준일시_입력!$N$21:$N$39,VN$5)-VF12,0)),0)</f>
        <v>0</v>
      </c>
      <c r="VO12" s="128">
        <f>IFERROR(IF(AND(VF12&lt;SMALL(기준일시_입력!$J$21:$J$39,VO$5),VG12&gt;SMALL(기준일시_입력!$N$21:$N$39,VO$5)),INDEX(기준일시_입력!$AJ$21:$AJ$39,VO$5*2-1),IF(AND(VF12&gt;=SMALL(기준일시_입력!$J$21:$J$39,VO$5),VF12&lt;SMALL(기준일시_입력!$N$21:$N$39,VO$5)),SMALL(기준일시_입력!$N$21:$N$39,VO$5)-VF12,0)),0)</f>
        <v>0</v>
      </c>
      <c r="VP12" s="128">
        <f>IFERROR(IF(AND(VF12&lt;SMALL(기준일시_입력!$J$21:$J$39,VP$5),VG12&gt;SMALL(기준일시_입력!$N$21:$N$39,VP$5)),INDEX(기준일시_입력!$AJ$21:$AJ$39,VP$5*2-1),IF(AND(VF12&gt;=SMALL(기준일시_입력!$J$21:$J$39,VP$5),VF12&lt;SMALL(기준일시_입력!$N$21:$N$39,VP$5)),SMALL(기준일시_입력!$N$21:$N$39,VP$5)-VF12,0)),0)</f>
        <v>0</v>
      </c>
      <c r="VQ12" s="128">
        <f>IFERROR(IF(AND(VF12&lt;SMALL(기준일시_입력!$J$21:$J$39,VQ$5),VG12&gt;SMALL(기준일시_입력!$N$21:$N$39,VQ$5)),INDEX(기준일시_입력!$AJ$21:$AJ$39,VQ$5*2-1),IF(AND(VF12&gt;=SMALL(기준일시_입력!$J$21:$J$39,VQ$5),VF12&lt;SMALL(기준일시_입력!$N$21:$N$39,VQ$5)),SMALL(기준일시_입력!$N$21:$N$39,VQ$5)-VF12,0)),0)</f>
        <v>0</v>
      </c>
      <c r="VR12" s="125"/>
      <c r="VS12" s="180" t="str">
        <f t="shared" si="244"/>
        <v>7일</v>
      </c>
      <c r="VT12" s="180"/>
      <c r="VU12" s="124" t="str">
        <f t="shared" si="245"/>
        <v>일</v>
      </c>
      <c r="VV12" s="133" t="str">
        <f t="shared" si="246"/>
        <v/>
      </c>
      <c r="VW12" s="184"/>
      <c r="VX12" s="184"/>
      <c r="VY12" s="184"/>
      <c r="VZ12" s="184"/>
      <c r="WA12" s="184"/>
      <c r="WB12" s="184"/>
      <c r="WC12" s="176"/>
      <c r="WD12" s="177"/>
      <c r="WE12" s="129" t="str">
        <f>IF($B12="","",IF(AND(VU$3&lt;&gt;"",$B12-기준일시_입력!$AO$7&lt;=0,VW12="",VZ12="",WC12=""),"X",IF(WC12="연차","☆",IF(WC12="월차","★",IF(WC12="병가","♨",IF(WC12="출장","◎",IF(WC12="교육","■",IF(AND(WC12="",VW12&lt;=기준일시_입력!$J$15,VZ12&gt;=기준일시_입력!$N$15),"○",IF(AND(WC12="",VW12&lt;&gt;"",VW12&gt;기준일시_입력!$J$15),"▼",IF(AND(WC12="",VZ12&lt;&gt;"",VZ12&lt;기준일시_입력!$N$15),"△",""))))))))))</f>
        <v/>
      </c>
      <c r="WF12" s="128">
        <f>IFERROR(IF(OR(VW12="",VZ12=""),0,IF(AND(WH12&lt;기준일시_입력!$J$17,WI12&gt;기준일시_입력!$N$17),기준일시_입력!$N$17-기준일시_입력!$J$17,IF(AND(WH12&gt;=기준일시_입력!$J$17,WI12&gt;기준일시_입력!$N$17),기준일시_입력!$N$17-WH12,IF(WI12&lt;기준일시_입력!$J$17,0,IF(AND(WH12&lt;기준일시_입력!$J$17,WI12&lt;=기준일시_입력!$N$17),WI12-기준일시_입력!$J$17,IF(AND(WH12&gt;=기준일시_입력!$J$17,WI12&lt;=기준일시_입력!$N$17),WI12-WH12,0)))))),0)</f>
        <v>0</v>
      </c>
      <c r="WG12" s="128">
        <f t="shared" si="247"/>
        <v>0</v>
      </c>
      <c r="WH12" s="128">
        <f>IF(OR(VW12="",VZ12=""),0,IF(VW12&lt;기준일시_입력!$J$15,기준일시_입력!$J$15,VW12))</f>
        <v>0</v>
      </c>
      <c r="WI12" s="128">
        <f t="shared" si="248"/>
        <v>0</v>
      </c>
      <c r="WJ12" s="128">
        <f>IFERROR(IF(AND(WH12&lt;SMALL(기준일시_입력!$J$21:$J$39,WJ$5),WI12&gt;SMALL(기준일시_입력!$N$21:$N$39,WJ$5)),INDEX(기준일시_입력!$AJ$21:$AJ$39,WJ$5*2-1),IF(AND(WH12&gt;=SMALL(기준일시_입력!$J$21:$J$39,WJ$5),WH12&lt;SMALL(기준일시_입력!$N$21:$N$39,WJ$5)),SMALL(기준일시_입력!$N$21:$N$39,WJ$5)-WH12,0)),0)</f>
        <v>0</v>
      </c>
      <c r="WK12" s="128">
        <f>IFERROR(IF(AND(WH12&lt;SMALL(기준일시_입력!$J$21:$J$39,WK$5),WI12&gt;SMALL(기준일시_입력!$N$21:$N$39,WK$5)),INDEX(기준일시_입력!$AJ$21:$AJ$39,WK$5*2-1),IF(AND(WH12&gt;=SMALL(기준일시_입력!$J$21:$J$39,WK$5),WH12&lt;SMALL(기준일시_입력!$N$21:$N$39,WK$5)),SMALL(기준일시_입력!$N$21:$N$39,WK$5)-WH12,0)),0)</f>
        <v>0</v>
      </c>
      <c r="WL12" s="128">
        <f>IFERROR(IF(AND(WH12&lt;SMALL(기준일시_입력!$J$21:$J$39,WL$5),WI12&gt;SMALL(기준일시_입력!$N$21:$N$39,WL$5)),INDEX(기준일시_입력!$AJ$21:$AJ$39,WL$5*2-1),IF(AND(WH12&gt;=SMALL(기준일시_입력!$J$21:$J$39,WL$5),WH12&lt;SMALL(기준일시_입력!$N$21:$N$39,WL$5)),SMALL(기준일시_입력!$N$21:$N$39,WL$5)-WH12,0)),0)</f>
        <v>0</v>
      </c>
      <c r="WM12" s="128">
        <f>IFERROR(IF(AND(WH12&lt;SMALL(기준일시_입력!$J$21:$J$39,WM$5),WI12&gt;SMALL(기준일시_입력!$N$21:$N$39,WM$5)),INDEX(기준일시_입력!$AJ$21:$AJ$39,WM$5*2-1),IF(AND(WH12&gt;=SMALL(기준일시_입력!$J$21:$J$39,WM$5),WH12&lt;SMALL(기준일시_입력!$N$21:$N$39,WM$5)),SMALL(기준일시_입력!$N$21:$N$39,WM$5)-WH12,0)),0)</f>
        <v>0</v>
      </c>
      <c r="WN12" s="128">
        <f>IFERROR(IF(AND(WH12&lt;SMALL(기준일시_입력!$J$21:$J$39,WN$5),WI12&gt;SMALL(기준일시_입력!$N$21:$N$39,WN$5)),INDEX(기준일시_입력!$AJ$21:$AJ$39,WN$5*2-1),IF(AND(WH12&gt;=SMALL(기준일시_입력!$J$21:$J$39,WN$5),WH12&lt;SMALL(기준일시_입력!$N$21:$N$39,WN$5)),SMALL(기준일시_입력!$N$21:$N$39,WN$5)-WH12,0)),0)</f>
        <v>0</v>
      </c>
      <c r="WO12" s="128">
        <f>IFERROR(IF(AND(WH12&lt;SMALL(기준일시_입력!$J$21:$J$39,WO$5),WI12&gt;SMALL(기준일시_입력!$N$21:$N$39,WO$5)),INDEX(기준일시_입력!$AJ$21:$AJ$39,WO$5*2-1),IF(AND(WH12&gt;=SMALL(기준일시_입력!$J$21:$J$39,WO$5),WH12&lt;SMALL(기준일시_입력!$N$21:$N$39,WO$5)),SMALL(기준일시_입력!$N$21:$N$39,WO$5)-WH12,0)),0)</f>
        <v>0</v>
      </c>
      <c r="WP12" s="128">
        <f>IFERROR(IF(AND(WH12&lt;SMALL(기준일시_입력!$J$21:$J$39,WP$5),WI12&gt;SMALL(기준일시_입력!$N$21:$N$39,WP$5)),INDEX(기준일시_입력!$AJ$21:$AJ$39,WP$5*2-1),IF(AND(WH12&gt;=SMALL(기준일시_입력!$J$21:$J$39,WP$5),WH12&lt;SMALL(기준일시_입력!$N$21:$N$39,WP$5)),SMALL(기준일시_입력!$N$21:$N$39,WP$5)-WH12,0)),0)</f>
        <v>0</v>
      </c>
      <c r="WQ12" s="128">
        <f>IFERROR(IF(AND(WH12&lt;SMALL(기준일시_입력!$J$21:$J$39,WQ$5),WI12&gt;SMALL(기준일시_입력!$N$21:$N$39,WQ$5)),INDEX(기준일시_입력!$AJ$21:$AJ$39,WQ$5*2-1),IF(AND(WH12&gt;=SMALL(기준일시_입력!$J$21:$J$39,WQ$5),WH12&lt;SMALL(기준일시_입력!$N$21:$N$39,WQ$5)),SMALL(기준일시_입력!$N$21:$N$39,WQ$5)-WH12,0)),0)</f>
        <v>0</v>
      </c>
      <c r="WR12" s="128">
        <f>IFERROR(IF(AND(WH12&lt;SMALL(기준일시_입력!$J$21:$J$39,WR$5),WI12&gt;SMALL(기준일시_입력!$N$21:$N$39,WR$5)),INDEX(기준일시_입력!$AJ$21:$AJ$39,WR$5*2-1),IF(AND(WH12&gt;=SMALL(기준일시_입력!$J$21:$J$39,WR$5),WH12&lt;SMALL(기준일시_입력!$N$21:$N$39,WR$5)),SMALL(기준일시_입력!$N$21:$N$39,WR$5)-WH12,0)),0)</f>
        <v>0</v>
      </c>
      <c r="WS12" s="128">
        <f>IFERROR(IF(AND(WH12&lt;SMALL(기준일시_입력!$J$21:$J$39,WS$5),WI12&gt;SMALL(기준일시_입력!$N$21:$N$39,WS$5)),INDEX(기준일시_입력!$AJ$21:$AJ$39,WS$5*2-1),IF(AND(WH12&gt;=SMALL(기준일시_입력!$J$21:$J$39,WS$5),WH12&lt;SMALL(기준일시_입력!$N$21:$N$39,WS$5)),SMALL(기준일시_입력!$N$21:$N$39,WS$5)-WH12,0)),0)</f>
        <v>0</v>
      </c>
      <c r="WT12" s="125"/>
      <c r="WU12" s="180" t="str">
        <f t="shared" si="249"/>
        <v>7일</v>
      </c>
      <c r="WV12" s="180"/>
      <c r="WW12" s="124" t="str">
        <f t="shared" si="250"/>
        <v>일</v>
      </c>
      <c r="WX12" s="133" t="str">
        <f t="shared" si="246"/>
        <v/>
      </c>
      <c r="WY12" s="184"/>
      <c r="WZ12" s="184"/>
      <c r="XA12" s="184"/>
      <c r="XB12" s="184"/>
      <c r="XC12" s="184"/>
      <c r="XD12" s="184"/>
      <c r="XE12" s="176"/>
      <c r="XF12" s="177"/>
      <c r="XG12" s="129" t="str">
        <f>IF($B12="","",IF(AND(WW$3&lt;&gt;"",$B12-기준일시_입력!$AO$7&lt;=0,WY12="",XB12="",XE12=""),"X",IF(XE12="연차","☆",IF(XE12="월차","★",IF(XE12="병가","♨",IF(XE12="출장","◎",IF(XE12="교육","■",IF(AND(XE12="",WY12&lt;=기준일시_입력!$J$15,XB12&gt;=기준일시_입력!$N$15),"○",IF(AND(XE12="",WY12&lt;&gt;"",WY12&gt;기준일시_입력!$J$15),"▼",IF(AND(XE12="",XB12&lt;&gt;"",XB12&lt;기준일시_입력!$N$15),"△",""))))))))))</f>
        <v/>
      </c>
      <c r="XH12" s="128">
        <f>IFERROR(IF(OR(WY12="",XB12=""),0,IF(AND(XJ12&lt;기준일시_입력!$J$17,XK12&gt;기준일시_입력!$N$17),기준일시_입력!$N$17-기준일시_입력!$J$17,IF(AND(XJ12&gt;=기준일시_입력!$J$17,XK12&gt;기준일시_입력!$N$17),기준일시_입력!$N$17-XJ12,IF(XK12&lt;기준일시_입력!$J$17,0,IF(AND(XJ12&lt;기준일시_입력!$J$17,XK12&lt;=기준일시_입력!$N$17),XK12-기준일시_입력!$J$17,IF(AND(XJ12&gt;=기준일시_입력!$J$17,XK12&lt;=기준일시_입력!$N$17),XK12-XJ12,0)))))),0)</f>
        <v>0</v>
      </c>
      <c r="XI12" s="128">
        <f t="shared" si="252"/>
        <v>0</v>
      </c>
      <c r="XJ12" s="128">
        <f>IF(OR(WY12="",XB12=""),0,IF(WY12&lt;기준일시_입력!$J$15,기준일시_입력!$J$15,WY12))</f>
        <v>0</v>
      </c>
      <c r="XK12" s="128">
        <f t="shared" si="253"/>
        <v>0</v>
      </c>
      <c r="XL12" s="128">
        <f>IFERROR(IF(AND(XJ12&lt;SMALL(기준일시_입력!$J$21:$J$39,XL$5),XK12&gt;SMALL(기준일시_입력!$N$21:$N$39,XL$5)),INDEX(기준일시_입력!$AJ$21:$AJ$39,XL$5*2-1),IF(AND(XJ12&gt;=SMALL(기준일시_입력!$J$21:$J$39,XL$5),XJ12&lt;SMALL(기준일시_입력!$N$21:$N$39,XL$5)),SMALL(기준일시_입력!$N$21:$N$39,XL$5)-XJ12,0)),0)</f>
        <v>0</v>
      </c>
      <c r="XM12" s="128">
        <f>IFERROR(IF(AND(XJ12&lt;SMALL(기준일시_입력!$J$21:$J$39,XM$5),XK12&gt;SMALL(기준일시_입력!$N$21:$N$39,XM$5)),INDEX(기준일시_입력!$AJ$21:$AJ$39,XM$5*2-1),IF(AND(XJ12&gt;=SMALL(기준일시_입력!$J$21:$J$39,XM$5),XJ12&lt;SMALL(기준일시_입력!$N$21:$N$39,XM$5)),SMALL(기준일시_입력!$N$21:$N$39,XM$5)-XJ12,0)),0)</f>
        <v>0</v>
      </c>
      <c r="XN12" s="128">
        <f>IFERROR(IF(AND(XJ12&lt;SMALL(기준일시_입력!$J$21:$J$39,XN$5),XK12&gt;SMALL(기준일시_입력!$N$21:$N$39,XN$5)),INDEX(기준일시_입력!$AJ$21:$AJ$39,XN$5*2-1),IF(AND(XJ12&gt;=SMALL(기준일시_입력!$J$21:$J$39,XN$5),XJ12&lt;SMALL(기준일시_입력!$N$21:$N$39,XN$5)),SMALL(기준일시_입력!$N$21:$N$39,XN$5)-XJ12,0)),0)</f>
        <v>0</v>
      </c>
      <c r="XO12" s="128">
        <f>IFERROR(IF(AND(XJ12&lt;SMALL(기준일시_입력!$J$21:$J$39,XO$5),XK12&gt;SMALL(기준일시_입력!$N$21:$N$39,XO$5)),INDEX(기준일시_입력!$AJ$21:$AJ$39,XO$5*2-1),IF(AND(XJ12&gt;=SMALL(기준일시_입력!$J$21:$J$39,XO$5),XJ12&lt;SMALL(기준일시_입력!$N$21:$N$39,XO$5)),SMALL(기준일시_입력!$N$21:$N$39,XO$5)-XJ12,0)),0)</f>
        <v>0</v>
      </c>
      <c r="XP12" s="128">
        <f>IFERROR(IF(AND(XJ12&lt;SMALL(기준일시_입력!$J$21:$J$39,XP$5),XK12&gt;SMALL(기준일시_입력!$N$21:$N$39,XP$5)),INDEX(기준일시_입력!$AJ$21:$AJ$39,XP$5*2-1),IF(AND(XJ12&gt;=SMALL(기준일시_입력!$J$21:$J$39,XP$5),XJ12&lt;SMALL(기준일시_입력!$N$21:$N$39,XP$5)),SMALL(기준일시_입력!$N$21:$N$39,XP$5)-XJ12,0)),0)</f>
        <v>0</v>
      </c>
      <c r="XQ12" s="128">
        <f>IFERROR(IF(AND(XJ12&lt;SMALL(기준일시_입력!$J$21:$J$39,XQ$5),XK12&gt;SMALL(기준일시_입력!$N$21:$N$39,XQ$5)),INDEX(기준일시_입력!$AJ$21:$AJ$39,XQ$5*2-1),IF(AND(XJ12&gt;=SMALL(기준일시_입력!$J$21:$J$39,XQ$5),XJ12&lt;SMALL(기준일시_입력!$N$21:$N$39,XQ$5)),SMALL(기준일시_입력!$N$21:$N$39,XQ$5)-XJ12,0)),0)</f>
        <v>0</v>
      </c>
      <c r="XR12" s="128">
        <f>IFERROR(IF(AND(XJ12&lt;SMALL(기준일시_입력!$J$21:$J$39,XR$5),XK12&gt;SMALL(기준일시_입력!$N$21:$N$39,XR$5)),INDEX(기준일시_입력!$AJ$21:$AJ$39,XR$5*2-1),IF(AND(XJ12&gt;=SMALL(기준일시_입력!$J$21:$J$39,XR$5),XJ12&lt;SMALL(기준일시_입력!$N$21:$N$39,XR$5)),SMALL(기준일시_입력!$N$21:$N$39,XR$5)-XJ12,0)),0)</f>
        <v>0</v>
      </c>
      <c r="XS12" s="128">
        <f>IFERROR(IF(AND(XJ12&lt;SMALL(기준일시_입력!$J$21:$J$39,XS$5),XK12&gt;SMALL(기준일시_입력!$N$21:$N$39,XS$5)),INDEX(기준일시_입력!$AJ$21:$AJ$39,XS$5*2-1),IF(AND(XJ12&gt;=SMALL(기준일시_입력!$J$21:$J$39,XS$5),XJ12&lt;SMALL(기준일시_입력!$N$21:$N$39,XS$5)),SMALL(기준일시_입력!$N$21:$N$39,XS$5)-XJ12,0)),0)</f>
        <v>0</v>
      </c>
      <c r="XT12" s="128">
        <f>IFERROR(IF(AND(XJ12&lt;SMALL(기준일시_입력!$J$21:$J$39,XT$5),XK12&gt;SMALL(기준일시_입력!$N$21:$N$39,XT$5)),INDEX(기준일시_입력!$AJ$21:$AJ$39,XT$5*2-1),IF(AND(XJ12&gt;=SMALL(기준일시_입력!$J$21:$J$39,XT$5),XJ12&lt;SMALL(기준일시_입력!$N$21:$N$39,XT$5)),SMALL(기준일시_입력!$N$21:$N$39,XT$5)-XJ12,0)),0)</f>
        <v>0</v>
      </c>
      <c r="XU12" s="128">
        <f>IFERROR(IF(AND(XJ12&lt;SMALL(기준일시_입력!$J$21:$J$39,XU$5),XK12&gt;SMALL(기준일시_입력!$N$21:$N$39,XU$5)),INDEX(기준일시_입력!$AJ$21:$AJ$39,XU$5*2-1),IF(AND(XJ12&gt;=SMALL(기준일시_입력!$J$21:$J$39,XU$5),XJ12&lt;SMALL(기준일시_입력!$N$21:$N$39,XU$5)),SMALL(기준일시_입력!$N$21:$N$39,XU$5)-XJ12,0)),0)</f>
        <v>0</v>
      </c>
      <c r="XV12" s="125"/>
      <c r="XW12" s="180" t="str">
        <f t="shared" si="254"/>
        <v>7일</v>
      </c>
      <c r="XX12" s="180"/>
      <c r="XY12" s="124" t="str">
        <f t="shared" si="255"/>
        <v>일</v>
      </c>
      <c r="XZ12" s="133" t="str">
        <f t="shared" si="246"/>
        <v/>
      </c>
      <c r="YA12" s="184"/>
      <c r="YB12" s="184"/>
      <c r="YC12" s="184"/>
      <c r="YD12" s="184"/>
      <c r="YE12" s="184"/>
      <c r="YF12" s="184"/>
      <c r="YG12" s="176"/>
      <c r="YH12" s="177"/>
      <c r="YI12" s="129" t="str">
        <f>IF($B12="","",IF(AND(XY$3&lt;&gt;"",$B12-기준일시_입력!$AO$7&lt;=0,YA12="",YD12="",YG12=""),"X",IF(YG12="연차","☆",IF(YG12="월차","★",IF(YG12="병가","♨",IF(YG12="출장","◎",IF(YG12="교육","■",IF(AND(YG12="",YA12&lt;=기준일시_입력!$J$15,YD12&gt;=기준일시_입력!$N$15),"○",IF(AND(YG12="",YA12&lt;&gt;"",YA12&gt;기준일시_입력!$J$15),"▼",IF(AND(YG12="",YD12&lt;&gt;"",YD12&lt;기준일시_입력!$N$15),"△",""))))))))))</f>
        <v/>
      </c>
      <c r="YJ12" s="128">
        <f>IFERROR(IF(OR(YA12="",YD12=""),0,IF(AND(YL12&lt;기준일시_입력!$J$17,YM12&gt;기준일시_입력!$N$17),기준일시_입력!$N$17-기준일시_입력!$J$17,IF(AND(YL12&gt;=기준일시_입력!$J$17,YM12&gt;기준일시_입력!$N$17),기준일시_입력!$N$17-YL12,IF(YM12&lt;기준일시_입력!$J$17,0,IF(AND(YL12&lt;기준일시_입력!$J$17,YM12&lt;=기준일시_입력!$N$17),YM12-기준일시_입력!$J$17,IF(AND(YL12&gt;=기준일시_입력!$J$17,YM12&lt;=기준일시_입력!$N$17),YM12-YL12,0)))))),0)</f>
        <v>0</v>
      </c>
      <c r="YK12" s="128">
        <f t="shared" si="257"/>
        <v>0</v>
      </c>
      <c r="YL12" s="128">
        <f>IF(OR(YA12="",YD12=""),0,IF(YA12&lt;기준일시_입력!$J$15,기준일시_입력!$J$15,YA12))</f>
        <v>0</v>
      </c>
      <c r="YM12" s="128">
        <f t="shared" si="258"/>
        <v>0</v>
      </c>
      <c r="YN12" s="128">
        <f>IFERROR(IF(AND(YL12&lt;SMALL(기준일시_입력!$J$21:$J$39,YN$5),YM12&gt;SMALL(기준일시_입력!$N$21:$N$39,YN$5)),INDEX(기준일시_입력!$AJ$21:$AJ$39,YN$5*2-1),IF(AND(YL12&gt;=SMALL(기준일시_입력!$J$21:$J$39,YN$5),YL12&lt;SMALL(기준일시_입력!$N$21:$N$39,YN$5)),SMALL(기준일시_입력!$N$21:$N$39,YN$5)-YL12,0)),0)</f>
        <v>0</v>
      </c>
      <c r="YO12" s="128">
        <f>IFERROR(IF(AND(YL12&lt;SMALL(기준일시_입력!$J$21:$J$39,YO$5),YM12&gt;SMALL(기준일시_입력!$N$21:$N$39,YO$5)),INDEX(기준일시_입력!$AJ$21:$AJ$39,YO$5*2-1),IF(AND(YL12&gt;=SMALL(기준일시_입력!$J$21:$J$39,YO$5),YL12&lt;SMALL(기준일시_입력!$N$21:$N$39,YO$5)),SMALL(기준일시_입력!$N$21:$N$39,YO$5)-YL12,0)),0)</f>
        <v>0</v>
      </c>
      <c r="YP12" s="128">
        <f>IFERROR(IF(AND(YL12&lt;SMALL(기준일시_입력!$J$21:$J$39,YP$5),YM12&gt;SMALL(기준일시_입력!$N$21:$N$39,YP$5)),INDEX(기준일시_입력!$AJ$21:$AJ$39,YP$5*2-1),IF(AND(YL12&gt;=SMALL(기준일시_입력!$J$21:$J$39,YP$5),YL12&lt;SMALL(기준일시_입력!$N$21:$N$39,YP$5)),SMALL(기준일시_입력!$N$21:$N$39,YP$5)-YL12,0)),0)</f>
        <v>0</v>
      </c>
      <c r="YQ12" s="128">
        <f>IFERROR(IF(AND(YL12&lt;SMALL(기준일시_입력!$J$21:$J$39,YQ$5),YM12&gt;SMALL(기준일시_입력!$N$21:$N$39,YQ$5)),INDEX(기준일시_입력!$AJ$21:$AJ$39,YQ$5*2-1),IF(AND(YL12&gt;=SMALL(기준일시_입력!$J$21:$J$39,YQ$5),YL12&lt;SMALL(기준일시_입력!$N$21:$N$39,YQ$5)),SMALL(기준일시_입력!$N$21:$N$39,YQ$5)-YL12,0)),0)</f>
        <v>0</v>
      </c>
      <c r="YR12" s="128">
        <f>IFERROR(IF(AND(YL12&lt;SMALL(기준일시_입력!$J$21:$J$39,YR$5),YM12&gt;SMALL(기준일시_입력!$N$21:$N$39,YR$5)),INDEX(기준일시_입력!$AJ$21:$AJ$39,YR$5*2-1),IF(AND(YL12&gt;=SMALL(기준일시_입력!$J$21:$J$39,YR$5),YL12&lt;SMALL(기준일시_입력!$N$21:$N$39,YR$5)),SMALL(기준일시_입력!$N$21:$N$39,YR$5)-YL12,0)),0)</f>
        <v>0</v>
      </c>
      <c r="YS12" s="128">
        <f>IFERROR(IF(AND(YL12&lt;SMALL(기준일시_입력!$J$21:$J$39,YS$5),YM12&gt;SMALL(기준일시_입력!$N$21:$N$39,YS$5)),INDEX(기준일시_입력!$AJ$21:$AJ$39,YS$5*2-1),IF(AND(YL12&gt;=SMALL(기준일시_입력!$J$21:$J$39,YS$5),YL12&lt;SMALL(기준일시_입력!$N$21:$N$39,YS$5)),SMALL(기준일시_입력!$N$21:$N$39,YS$5)-YL12,0)),0)</f>
        <v>0</v>
      </c>
      <c r="YT12" s="128">
        <f>IFERROR(IF(AND(YL12&lt;SMALL(기준일시_입력!$J$21:$J$39,YT$5),YM12&gt;SMALL(기준일시_입력!$N$21:$N$39,YT$5)),INDEX(기준일시_입력!$AJ$21:$AJ$39,YT$5*2-1),IF(AND(YL12&gt;=SMALL(기준일시_입력!$J$21:$J$39,YT$5),YL12&lt;SMALL(기준일시_입력!$N$21:$N$39,YT$5)),SMALL(기준일시_입력!$N$21:$N$39,YT$5)-YL12,0)),0)</f>
        <v>0</v>
      </c>
      <c r="YU12" s="128">
        <f>IFERROR(IF(AND(YL12&lt;SMALL(기준일시_입력!$J$21:$J$39,YU$5),YM12&gt;SMALL(기준일시_입력!$N$21:$N$39,YU$5)),INDEX(기준일시_입력!$AJ$21:$AJ$39,YU$5*2-1),IF(AND(YL12&gt;=SMALL(기준일시_입력!$J$21:$J$39,YU$5),YL12&lt;SMALL(기준일시_입력!$N$21:$N$39,YU$5)),SMALL(기준일시_입력!$N$21:$N$39,YU$5)-YL12,0)),0)</f>
        <v>0</v>
      </c>
      <c r="YV12" s="128">
        <f>IFERROR(IF(AND(YL12&lt;SMALL(기준일시_입력!$J$21:$J$39,YV$5),YM12&gt;SMALL(기준일시_입력!$N$21:$N$39,YV$5)),INDEX(기준일시_입력!$AJ$21:$AJ$39,YV$5*2-1),IF(AND(YL12&gt;=SMALL(기준일시_입력!$J$21:$J$39,YV$5),YL12&lt;SMALL(기준일시_입력!$N$21:$N$39,YV$5)),SMALL(기준일시_입력!$N$21:$N$39,YV$5)-YL12,0)),0)</f>
        <v>0</v>
      </c>
      <c r="YW12" s="128">
        <f>IFERROR(IF(AND(YL12&lt;SMALL(기준일시_입력!$J$21:$J$39,YW$5),YM12&gt;SMALL(기준일시_입력!$N$21:$N$39,YW$5)),INDEX(기준일시_입력!$AJ$21:$AJ$39,YW$5*2-1),IF(AND(YL12&gt;=SMALL(기준일시_입력!$J$21:$J$39,YW$5),YL12&lt;SMALL(기준일시_입력!$N$21:$N$39,YW$5)),SMALL(기준일시_입력!$N$21:$N$39,YW$5)-YL12,0)),0)</f>
        <v>0</v>
      </c>
      <c r="YX12" s="125"/>
      <c r="YY12" s="180" t="str">
        <f t="shared" si="259"/>
        <v>7일</v>
      </c>
      <c r="YZ12" s="180"/>
      <c r="ZA12" s="124" t="str">
        <f t="shared" si="260"/>
        <v>일</v>
      </c>
      <c r="ZB12" s="133" t="str">
        <f t="shared" si="261"/>
        <v/>
      </c>
      <c r="ZC12" s="184"/>
      <c r="ZD12" s="184"/>
      <c r="ZE12" s="184"/>
      <c r="ZF12" s="184"/>
      <c r="ZG12" s="184"/>
      <c r="ZH12" s="184"/>
      <c r="ZI12" s="176"/>
      <c r="ZJ12" s="177"/>
      <c r="ZK12" s="129" t="str">
        <f>IF($B12="","",IF(AND(ZA$3&lt;&gt;"",$B12-기준일시_입력!$AO$7&lt;=0,ZC12="",ZF12="",ZI12=""),"X",IF(ZI12="연차","☆",IF(ZI12="월차","★",IF(ZI12="병가","♨",IF(ZI12="출장","◎",IF(ZI12="교육","■",IF(AND(ZI12="",ZC12&lt;=기준일시_입력!$J$15,ZF12&gt;=기준일시_입력!$N$15),"○",IF(AND(ZI12="",ZC12&lt;&gt;"",ZC12&gt;기준일시_입력!$J$15),"▼",IF(AND(ZI12="",ZF12&lt;&gt;"",ZF12&lt;기준일시_입력!$N$15),"△",""))))))))))</f>
        <v/>
      </c>
      <c r="ZL12" s="128">
        <f>IFERROR(IF(OR(ZC12="",ZF12=""),0,IF(AND(ZN12&lt;기준일시_입력!$J$17,ZO12&gt;기준일시_입력!$N$17),기준일시_입력!$N$17-기준일시_입력!$J$17,IF(AND(ZN12&gt;=기준일시_입력!$J$17,ZO12&gt;기준일시_입력!$N$17),기준일시_입력!$N$17-ZN12,IF(ZO12&lt;기준일시_입력!$J$17,0,IF(AND(ZN12&lt;기준일시_입력!$J$17,ZO12&lt;=기준일시_입력!$N$17),ZO12-기준일시_입력!$J$17,IF(AND(ZN12&gt;=기준일시_입력!$J$17,ZO12&lt;=기준일시_입력!$N$17),ZO12-ZN12,0)))))),0)</f>
        <v>0</v>
      </c>
      <c r="ZM12" s="128">
        <f t="shared" si="262"/>
        <v>0</v>
      </c>
      <c r="ZN12" s="128">
        <f>IF(OR(ZC12="",ZF12=""),0,IF(ZC12&lt;기준일시_입력!$J$15,기준일시_입력!$J$15,ZC12))</f>
        <v>0</v>
      </c>
      <c r="ZO12" s="128">
        <f t="shared" si="263"/>
        <v>0</v>
      </c>
      <c r="ZP12" s="128">
        <f>IFERROR(IF(AND(ZN12&lt;SMALL(기준일시_입력!$J$21:$J$39,ZP$5),ZO12&gt;SMALL(기준일시_입력!$N$21:$N$39,ZP$5)),INDEX(기준일시_입력!$AJ$21:$AJ$39,ZP$5*2-1),IF(AND(ZN12&gt;=SMALL(기준일시_입력!$J$21:$J$39,ZP$5),ZN12&lt;SMALL(기준일시_입력!$N$21:$N$39,ZP$5)),SMALL(기준일시_입력!$N$21:$N$39,ZP$5)-ZN12,0)),0)</f>
        <v>0</v>
      </c>
      <c r="ZQ12" s="128">
        <f>IFERROR(IF(AND(ZN12&lt;SMALL(기준일시_입력!$J$21:$J$39,ZQ$5),ZO12&gt;SMALL(기준일시_입력!$N$21:$N$39,ZQ$5)),INDEX(기준일시_입력!$AJ$21:$AJ$39,ZQ$5*2-1),IF(AND(ZN12&gt;=SMALL(기준일시_입력!$J$21:$J$39,ZQ$5),ZN12&lt;SMALL(기준일시_입력!$N$21:$N$39,ZQ$5)),SMALL(기준일시_입력!$N$21:$N$39,ZQ$5)-ZN12,0)),0)</f>
        <v>0</v>
      </c>
      <c r="ZR12" s="128">
        <f>IFERROR(IF(AND(ZN12&lt;SMALL(기준일시_입력!$J$21:$J$39,ZR$5),ZO12&gt;SMALL(기준일시_입력!$N$21:$N$39,ZR$5)),INDEX(기준일시_입력!$AJ$21:$AJ$39,ZR$5*2-1),IF(AND(ZN12&gt;=SMALL(기준일시_입력!$J$21:$J$39,ZR$5),ZN12&lt;SMALL(기준일시_입력!$N$21:$N$39,ZR$5)),SMALL(기준일시_입력!$N$21:$N$39,ZR$5)-ZN12,0)),0)</f>
        <v>0</v>
      </c>
      <c r="ZS12" s="128">
        <f>IFERROR(IF(AND(ZN12&lt;SMALL(기준일시_입력!$J$21:$J$39,ZS$5),ZO12&gt;SMALL(기준일시_입력!$N$21:$N$39,ZS$5)),INDEX(기준일시_입력!$AJ$21:$AJ$39,ZS$5*2-1),IF(AND(ZN12&gt;=SMALL(기준일시_입력!$J$21:$J$39,ZS$5),ZN12&lt;SMALL(기준일시_입력!$N$21:$N$39,ZS$5)),SMALL(기준일시_입력!$N$21:$N$39,ZS$5)-ZN12,0)),0)</f>
        <v>0</v>
      </c>
      <c r="ZT12" s="128">
        <f>IFERROR(IF(AND(ZN12&lt;SMALL(기준일시_입력!$J$21:$J$39,ZT$5),ZO12&gt;SMALL(기준일시_입력!$N$21:$N$39,ZT$5)),INDEX(기준일시_입력!$AJ$21:$AJ$39,ZT$5*2-1),IF(AND(ZN12&gt;=SMALL(기준일시_입력!$J$21:$J$39,ZT$5),ZN12&lt;SMALL(기준일시_입력!$N$21:$N$39,ZT$5)),SMALL(기준일시_입력!$N$21:$N$39,ZT$5)-ZN12,0)),0)</f>
        <v>0</v>
      </c>
      <c r="ZU12" s="128">
        <f>IFERROR(IF(AND(ZN12&lt;SMALL(기준일시_입력!$J$21:$J$39,ZU$5),ZO12&gt;SMALL(기준일시_입력!$N$21:$N$39,ZU$5)),INDEX(기준일시_입력!$AJ$21:$AJ$39,ZU$5*2-1),IF(AND(ZN12&gt;=SMALL(기준일시_입력!$J$21:$J$39,ZU$5),ZN12&lt;SMALL(기준일시_입력!$N$21:$N$39,ZU$5)),SMALL(기준일시_입력!$N$21:$N$39,ZU$5)-ZN12,0)),0)</f>
        <v>0</v>
      </c>
      <c r="ZV12" s="128">
        <f>IFERROR(IF(AND(ZN12&lt;SMALL(기준일시_입력!$J$21:$J$39,ZV$5),ZO12&gt;SMALL(기준일시_입력!$N$21:$N$39,ZV$5)),INDEX(기준일시_입력!$AJ$21:$AJ$39,ZV$5*2-1),IF(AND(ZN12&gt;=SMALL(기준일시_입력!$J$21:$J$39,ZV$5),ZN12&lt;SMALL(기준일시_입력!$N$21:$N$39,ZV$5)),SMALL(기준일시_입력!$N$21:$N$39,ZV$5)-ZN12,0)),0)</f>
        <v>0</v>
      </c>
      <c r="ZW12" s="128">
        <f>IFERROR(IF(AND(ZN12&lt;SMALL(기준일시_입력!$J$21:$J$39,ZW$5),ZO12&gt;SMALL(기준일시_입력!$N$21:$N$39,ZW$5)),INDEX(기준일시_입력!$AJ$21:$AJ$39,ZW$5*2-1),IF(AND(ZN12&gt;=SMALL(기준일시_입력!$J$21:$J$39,ZW$5),ZN12&lt;SMALL(기준일시_입력!$N$21:$N$39,ZW$5)),SMALL(기준일시_입력!$N$21:$N$39,ZW$5)-ZN12,0)),0)</f>
        <v>0</v>
      </c>
      <c r="ZX12" s="128">
        <f>IFERROR(IF(AND(ZN12&lt;SMALL(기준일시_입력!$J$21:$J$39,ZX$5),ZO12&gt;SMALL(기준일시_입력!$N$21:$N$39,ZX$5)),INDEX(기준일시_입력!$AJ$21:$AJ$39,ZX$5*2-1),IF(AND(ZN12&gt;=SMALL(기준일시_입력!$J$21:$J$39,ZX$5),ZN12&lt;SMALL(기준일시_입력!$N$21:$N$39,ZX$5)),SMALL(기준일시_입력!$N$21:$N$39,ZX$5)-ZN12,0)),0)</f>
        <v>0</v>
      </c>
      <c r="ZY12" s="128">
        <f>IFERROR(IF(AND(ZN12&lt;SMALL(기준일시_입력!$J$21:$J$39,ZY$5),ZO12&gt;SMALL(기준일시_입력!$N$21:$N$39,ZY$5)),INDEX(기준일시_입력!$AJ$21:$AJ$39,ZY$5*2-1),IF(AND(ZN12&gt;=SMALL(기준일시_입력!$J$21:$J$39,ZY$5),ZN12&lt;SMALL(기준일시_입력!$N$21:$N$39,ZY$5)),SMALL(기준일시_입력!$N$21:$N$39,ZY$5)-ZN12,0)),0)</f>
        <v>0</v>
      </c>
      <c r="ZZ12" s="125"/>
      <c r="AAA12" s="180" t="str">
        <f t="shared" si="264"/>
        <v>7일</v>
      </c>
      <c r="AAB12" s="180"/>
      <c r="AAC12" s="124" t="str">
        <f t="shared" si="265"/>
        <v>일</v>
      </c>
      <c r="AAD12" s="133" t="str">
        <f t="shared" si="261"/>
        <v/>
      </c>
      <c r="AAE12" s="184"/>
      <c r="AAF12" s="184"/>
      <c r="AAG12" s="184"/>
      <c r="AAH12" s="184"/>
      <c r="AAI12" s="184"/>
      <c r="AAJ12" s="184"/>
      <c r="AAK12" s="176"/>
      <c r="AAL12" s="177"/>
      <c r="AAM12" s="129" t="str">
        <f>IF($B12="","",IF(AND(AAC$3&lt;&gt;"",$B12-기준일시_입력!$AO$7&lt;=0,AAE12="",AAH12="",AAK12=""),"X",IF(AAK12="연차","☆",IF(AAK12="월차","★",IF(AAK12="병가","♨",IF(AAK12="출장","◎",IF(AAK12="교육","■",IF(AND(AAK12="",AAE12&lt;=기준일시_입력!$J$15,AAH12&gt;=기준일시_입력!$N$15),"○",IF(AND(AAK12="",AAE12&lt;&gt;"",AAE12&gt;기준일시_입력!$J$15),"▼",IF(AND(AAK12="",AAH12&lt;&gt;"",AAH12&lt;기준일시_입력!$N$15),"△",""))))))))))</f>
        <v/>
      </c>
      <c r="AAN12" s="128">
        <f>IFERROR(IF(OR(AAE12="",AAH12=""),0,IF(AND(AAP12&lt;기준일시_입력!$J$17,AAQ12&gt;기준일시_입력!$N$17),기준일시_입력!$N$17-기준일시_입력!$J$17,IF(AND(AAP12&gt;=기준일시_입력!$J$17,AAQ12&gt;기준일시_입력!$N$17),기준일시_입력!$N$17-AAP12,IF(AAQ12&lt;기준일시_입력!$J$17,0,IF(AND(AAP12&lt;기준일시_입력!$J$17,AAQ12&lt;=기준일시_입력!$N$17),AAQ12-기준일시_입력!$J$17,IF(AND(AAP12&gt;=기준일시_입력!$J$17,AAQ12&lt;=기준일시_입력!$N$17),AAQ12-AAP12,0)))))),0)</f>
        <v>0</v>
      </c>
      <c r="AAO12" s="128">
        <f t="shared" si="267"/>
        <v>0</v>
      </c>
      <c r="AAP12" s="128">
        <f>IF(OR(AAE12="",AAH12=""),0,IF(AAE12&lt;기준일시_입력!$J$15,기준일시_입력!$J$15,AAE12))</f>
        <v>0</v>
      </c>
      <c r="AAQ12" s="128">
        <f t="shared" si="268"/>
        <v>0</v>
      </c>
      <c r="AAR12" s="128">
        <f>IFERROR(IF(AND(AAP12&lt;SMALL(기준일시_입력!$J$21:$J$39,AAR$5),AAQ12&gt;SMALL(기준일시_입력!$N$21:$N$39,AAR$5)),INDEX(기준일시_입력!$AJ$21:$AJ$39,AAR$5*2-1),IF(AND(AAP12&gt;=SMALL(기준일시_입력!$J$21:$J$39,AAR$5),AAP12&lt;SMALL(기준일시_입력!$N$21:$N$39,AAR$5)),SMALL(기준일시_입력!$N$21:$N$39,AAR$5)-AAP12,0)),0)</f>
        <v>0</v>
      </c>
      <c r="AAS12" s="128">
        <f>IFERROR(IF(AND(AAP12&lt;SMALL(기준일시_입력!$J$21:$J$39,AAS$5),AAQ12&gt;SMALL(기준일시_입력!$N$21:$N$39,AAS$5)),INDEX(기준일시_입력!$AJ$21:$AJ$39,AAS$5*2-1),IF(AND(AAP12&gt;=SMALL(기준일시_입력!$J$21:$J$39,AAS$5),AAP12&lt;SMALL(기준일시_입력!$N$21:$N$39,AAS$5)),SMALL(기준일시_입력!$N$21:$N$39,AAS$5)-AAP12,0)),0)</f>
        <v>0</v>
      </c>
      <c r="AAT12" s="128">
        <f>IFERROR(IF(AND(AAP12&lt;SMALL(기준일시_입력!$J$21:$J$39,AAT$5),AAQ12&gt;SMALL(기준일시_입력!$N$21:$N$39,AAT$5)),INDEX(기준일시_입력!$AJ$21:$AJ$39,AAT$5*2-1),IF(AND(AAP12&gt;=SMALL(기준일시_입력!$J$21:$J$39,AAT$5),AAP12&lt;SMALL(기준일시_입력!$N$21:$N$39,AAT$5)),SMALL(기준일시_입력!$N$21:$N$39,AAT$5)-AAP12,0)),0)</f>
        <v>0</v>
      </c>
      <c r="AAU12" s="128">
        <f>IFERROR(IF(AND(AAP12&lt;SMALL(기준일시_입력!$J$21:$J$39,AAU$5),AAQ12&gt;SMALL(기준일시_입력!$N$21:$N$39,AAU$5)),INDEX(기준일시_입력!$AJ$21:$AJ$39,AAU$5*2-1),IF(AND(AAP12&gt;=SMALL(기준일시_입력!$J$21:$J$39,AAU$5),AAP12&lt;SMALL(기준일시_입력!$N$21:$N$39,AAU$5)),SMALL(기준일시_입력!$N$21:$N$39,AAU$5)-AAP12,0)),0)</f>
        <v>0</v>
      </c>
      <c r="AAV12" s="128">
        <f>IFERROR(IF(AND(AAP12&lt;SMALL(기준일시_입력!$J$21:$J$39,AAV$5),AAQ12&gt;SMALL(기준일시_입력!$N$21:$N$39,AAV$5)),INDEX(기준일시_입력!$AJ$21:$AJ$39,AAV$5*2-1),IF(AND(AAP12&gt;=SMALL(기준일시_입력!$J$21:$J$39,AAV$5),AAP12&lt;SMALL(기준일시_입력!$N$21:$N$39,AAV$5)),SMALL(기준일시_입력!$N$21:$N$39,AAV$5)-AAP12,0)),0)</f>
        <v>0</v>
      </c>
      <c r="AAW12" s="128">
        <f>IFERROR(IF(AND(AAP12&lt;SMALL(기준일시_입력!$J$21:$J$39,AAW$5),AAQ12&gt;SMALL(기준일시_입력!$N$21:$N$39,AAW$5)),INDEX(기준일시_입력!$AJ$21:$AJ$39,AAW$5*2-1),IF(AND(AAP12&gt;=SMALL(기준일시_입력!$J$21:$J$39,AAW$5),AAP12&lt;SMALL(기준일시_입력!$N$21:$N$39,AAW$5)),SMALL(기준일시_입력!$N$21:$N$39,AAW$5)-AAP12,0)),0)</f>
        <v>0</v>
      </c>
      <c r="AAX12" s="128">
        <f>IFERROR(IF(AND(AAP12&lt;SMALL(기준일시_입력!$J$21:$J$39,AAX$5),AAQ12&gt;SMALL(기준일시_입력!$N$21:$N$39,AAX$5)),INDEX(기준일시_입력!$AJ$21:$AJ$39,AAX$5*2-1),IF(AND(AAP12&gt;=SMALL(기준일시_입력!$J$21:$J$39,AAX$5),AAP12&lt;SMALL(기준일시_입력!$N$21:$N$39,AAX$5)),SMALL(기준일시_입력!$N$21:$N$39,AAX$5)-AAP12,0)),0)</f>
        <v>0</v>
      </c>
      <c r="AAY12" s="128">
        <f>IFERROR(IF(AND(AAP12&lt;SMALL(기준일시_입력!$J$21:$J$39,AAY$5),AAQ12&gt;SMALL(기준일시_입력!$N$21:$N$39,AAY$5)),INDEX(기준일시_입력!$AJ$21:$AJ$39,AAY$5*2-1),IF(AND(AAP12&gt;=SMALL(기준일시_입력!$J$21:$J$39,AAY$5),AAP12&lt;SMALL(기준일시_입력!$N$21:$N$39,AAY$5)),SMALL(기준일시_입력!$N$21:$N$39,AAY$5)-AAP12,0)),0)</f>
        <v>0</v>
      </c>
      <c r="AAZ12" s="128">
        <f>IFERROR(IF(AND(AAP12&lt;SMALL(기준일시_입력!$J$21:$J$39,AAZ$5),AAQ12&gt;SMALL(기준일시_입력!$N$21:$N$39,AAZ$5)),INDEX(기준일시_입력!$AJ$21:$AJ$39,AAZ$5*2-1),IF(AND(AAP12&gt;=SMALL(기준일시_입력!$J$21:$J$39,AAZ$5),AAP12&lt;SMALL(기준일시_입력!$N$21:$N$39,AAZ$5)),SMALL(기준일시_입력!$N$21:$N$39,AAZ$5)-AAP12,0)),0)</f>
        <v>0</v>
      </c>
      <c r="ABA12" s="128">
        <f>IFERROR(IF(AND(AAP12&lt;SMALL(기준일시_입력!$J$21:$J$39,ABA$5),AAQ12&gt;SMALL(기준일시_입력!$N$21:$N$39,ABA$5)),INDEX(기준일시_입력!$AJ$21:$AJ$39,ABA$5*2-1),IF(AND(AAP12&gt;=SMALL(기준일시_입력!$J$21:$J$39,ABA$5),AAP12&lt;SMALL(기준일시_입력!$N$21:$N$39,ABA$5)),SMALL(기준일시_입력!$N$21:$N$39,ABA$5)-AAP12,0)),0)</f>
        <v>0</v>
      </c>
      <c r="ABB12" s="125"/>
      <c r="ABC12" s="180" t="str">
        <f t="shared" si="269"/>
        <v>7일</v>
      </c>
      <c r="ABD12" s="180"/>
      <c r="ABE12" s="124" t="str">
        <f t="shared" si="270"/>
        <v>일</v>
      </c>
      <c r="ABF12" s="133" t="str">
        <f t="shared" si="261"/>
        <v/>
      </c>
      <c r="ABG12" s="184"/>
      <c r="ABH12" s="184"/>
      <c r="ABI12" s="184"/>
      <c r="ABJ12" s="184"/>
      <c r="ABK12" s="184"/>
      <c r="ABL12" s="184"/>
      <c r="ABM12" s="176"/>
      <c r="ABN12" s="177"/>
      <c r="ABO12" s="129" t="str">
        <f>IF($B12="","",IF(AND(ABE$3&lt;&gt;"",$B12-기준일시_입력!$AO$7&lt;=0,ABG12="",ABJ12="",ABM12=""),"X",IF(ABM12="연차","☆",IF(ABM12="월차","★",IF(ABM12="병가","♨",IF(ABM12="출장","◎",IF(ABM12="교육","■",IF(AND(ABM12="",ABG12&lt;=기준일시_입력!$J$15,ABJ12&gt;=기준일시_입력!$N$15),"○",IF(AND(ABM12="",ABG12&lt;&gt;"",ABG12&gt;기준일시_입력!$J$15),"▼",IF(AND(ABM12="",ABJ12&lt;&gt;"",ABJ12&lt;기준일시_입력!$N$15),"△",""))))))))))</f>
        <v/>
      </c>
      <c r="ABP12" s="128">
        <f>IFERROR(IF(OR(ABG12="",ABJ12=""),0,IF(AND(ABR12&lt;기준일시_입력!$J$17,ABS12&gt;기준일시_입력!$N$17),기준일시_입력!$N$17-기준일시_입력!$J$17,IF(AND(ABR12&gt;=기준일시_입력!$J$17,ABS12&gt;기준일시_입력!$N$17),기준일시_입력!$N$17-ABR12,IF(ABS12&lt;기준일시_입력!$J$17,0,IF(AND(ABR12&lt;기준일시_입력!$J$17,ABS12&lt;=기준일시_입력!$N$17),ABS12-기준일시_입력!$J$17,IF(AND(ABR12&gt;=기준일시_입력!$J$17,ABS12&lt;=기준일시_입력!$N$17),ABS12-ABR12,0)))))),0)</f>
        <v>0</v>
      </c>
      <c r="ABQ12" s="128">
        <f t="shared" si="272"/>
        <v>0</v>
      </c>
      <c r="ABR12" s="128">
        <f>IF(OR(ABG12="",ABJ12=""),0,IF(ABG12&lt;기준일시_입력!$J$15,기준일시_입력!$J$15,ABG12))</f>
        <v>0</v>
      </c>
      <c r="ABS12" s="128">
        <f t="shared" si="273"/>
        <v>0</v>
      </c>
      <c r="ABT12" s="128">
        <f>IFERROR(IF(AND(ABR12&lt;SMALL(기준일시_입력!$J$21:$J$39,ABT$5),ABS12&gt;SMALL(기준일시_입력!$N$21:$N$39,ABT$5)),INDEX(기준일시_입력!$AJ$21:$AJ$39,ABT$5*2-1),IF(AND(ABR12&gt;=SMALL(기준일시_입력!$J$21:$J$39,ABT$5),ABR12&lt;SMALL(기준일시_입력!$N$21:$N$39,ABT$5)),SMALL(기준일시_입력!$N$21:$N$39,ABT$5)-ABR12,0)),0)</f>
        <v>0</v>
      </c>
      <c r="ABU12" s="128">
        <f>IFERROR(IF(AND(ABR12&lt;SMALL(기준일시_입력!$J$21:$J$39,ABU$5),ABS12&gt;SMALL(기준일시_입력!$N$21:$N$39,ABU$5)),INDEX(기준일시_입력!$AJ$21:$AJ$39,ABU$5*2-1),IF(AND(ABR12&gt;=SMALL(기준일시_입력!$J$21:$J$39,ABU$5),ABR12&lt;SMALL(기준일시_입력!$N$21:$N$39,ABU$5)),SMALL(기준일시_입력!$N$21:$N$39,ABU$5)-ABR12,0)),0)</f>
        <v>0</v>
      </c>
      <c r="ABV12" s="128">
        <f>IFERROR(IF(AND(ABR12&lt;SMALL(기준일시_입력!$J$21:$J$39,ABV$5),ABS12&gt;SMALL(기준일시_입력!$N$21:$N$39,ABV$5)),INDEX(기준일시_입력!$AJ$21:$AJ$39,ABV$5*2-1),IF(AND(ABR12&gt;=SMALL(기준일시_입력!$J$21:$J$39,ABV$5),ABR12&lt;SMALL(기준일시_입력!$N$21:$N$39,ABV$5)),SMALL(기준일시_입력!$N$21:$N$39,ABV$5)-ABR12,0)),0)</f>
        <v>0</v>
      </c>
      <c r="ABW12" s="128">
        <f>IFERROR(IF(AND(ABR12&lt;SMALL(기준일시_입력!$J$21:$J$39,ABW$5),ABS12&gt;SMALL(기준일시_입력!$N$21:$N$39,ABW$5)),INDEX(기준일시_입력!$AJ$21:$AJ$39,ABW$5*2-1),IF(AND(ABR12&gt;=SMALL(기준일시_입력!$J$21:$J$39,ABW$5),ABR12&lt;SMALL(기준일시_입력!$N$21:$N$39,ABW$5)),SMALL(기준일시_입력!$N$21:$N$39,ABW$5)-ABR12,0)),0)</f>
        <v>0</v>
      </c>
      <c r="ABX12" s="128">
        <f>IFERROR(IF(AND(ABR12&lt;SMALL(기준일시_입력!$J$21:$J$39,ABX$5),ABS12&gt;SMALL(기준일시_입력!$N$21:$N$39,ABX$5)),INDEX(기준일시_입력!$AJ$21:$AJ$39,ABX$5*2-1),IF(AND(ABR12&gt;=SMALL(기준일시_입력!$J$21:$J$39,ABX$5),ABR12&lt;SMALL(기준일시_입력!$N$21:$N$39,ABX$5)),SMALL(기준일시_입력!$N$21:$N$39,ABX$5)-ABR12,0)),0)</f>
        <v>0</v>
      </c>
      <c r="ABY12" s="128">
        <f>IFERROR(IF(AND(ABR12&lt;SMALL(기준일시_입력!$J$21:$J$39,ABY$5),ABS12&gt;SMALL(기준일시_입력!$N$21:$N$39,ABY$5)),INDEX(기준일시_입력!$AJ$21:$AJ$39,ABY$5*2-1),IF(AND(ABR12&gt;=SMALL(기준일시_입력!$J$21:$J$39,ABY$5),ABR12&lt;SMALL(기준일시_입력!$N$21:$N$39,ABY$5)),SMALL(기준일시_입력!$N$21:$N$39,ABY$5)-ABR12,0)),0)</f>
        <v>0</v>
      </c>
      <c r="ABZ12" s="128">
        <f>IFERROR(IF(AND(ABR12&lt;SMALL(기준일시_입력!$J$21:$J$39,ABZ$5),ABS12&gt;SMALL(기준일시_입력!$N$21:$N$39,ABZ$5)),INDEX(기준일시_입력!$AJ$21:$AJ$39,ABZ$5*2-1),IF(AND(ABR12&gt;=SMALL(기준일시_입력!$J$21:$J$39,ABZ$5),ABR12&lt;SMALL(기준일시_입력!$N$21:$N$39,ABZ$5)),SMALL(기준일시_입력!$N$21:$N$39,ABZ$5)-ABR12,0)),0)</f>
        <v>0</v>
      </c>
      <c r="ACA12" s="128">
        <f>IFERROR(IF(AND(ABR12&lt;SMALL(기준일시_입력!$J$21:$J$39,ACA$5),ABS12&gt;SMALL(기준일시_입력!$N$21:$N$39,ACA$5)),INDEX(기준일시_입력!$AJ$21:$AJ$39,ACA$5*2-1),IF(AND(ABR12&gt;=SMALL(기준일시_입력!$J$21:$J$39,ACA$5),ABR12&lt;SMALL(기준일시_입력!$N$21:$N$39,ACA$5)),SMALL(기준일시_입력!$N$21:$N$39,ACA$5)-ABR12,0)),0)</f>
        <v>0</v>
      </c>
      <c r="ACB12" s="128">
        <f>IFERROR(IF(AND(ABR12&lt;SMALL(기준일시_입력!$J$21:$J$39,ACB$5),ABS12&gt;SMALL(기준일시_입력!$N$21:$N$39,ACB$5)),INDEX(기준일시_입력!$AJ$21:$AJ$39,ACB$5*2-1),IF(AND(ABR12&gt;=SMALL(기준일시_입력!$J$21:$J$39,ACB$5),ABR12&lt;SMALL(기준일시_입력!$N$21:$N$39,ACB$5)),SMALL(기준일시_입력!$N$21:$N$39,ACB$5)-ABR12,0)),0)</f>
        <v>0</v>
      </c>
      <c r="ACC12" s="128">
        <f>IFERROR(IF(AND(ABR12&lt;SMALL(기준일시_입력!$J$21:$J$39,ACC$5),ABS12&gt;SMALL(기준일시_입력!$N$21:$N$39,ACC$5)),INDEX(기준일시_입력!$AJ$21:$AJ$39,ACC$5*2-1),IF(AND(ABR12&gt;=SMALL(기준일시_입력!$J$21:$J$39,ACC$5),ABR12&lt;SMALL(기준일시_입력!$N$21:$N$39,ACC$5)),SMALL(기준일시_입력!$N$21:$N$39,ACC$5)-ABR12,0)),0)</f>
        <v>0</v>
      </c>
      <c r="ACD12" s="125"/>
      <c r="ACE12" s="180" t="str">
        <f t="shared" si="274"/>
        <v>7일</v>
      </c>
      <c r="ACF12" s="180"/>
      <c r="ACG12" s="124" t="str">
        <f t="shared" si="275"/>
        <v>일</v>
      </c>
      <c r="ACH12" s="133" t="str">
        <f t="shared" si="276"/>
        <v/>
      </c>
      <c r="ACI12" s="184"/>
      <c r="ACJ12" s="184"/>
      <c r="ACK12" s="184"/>
      <c r="ACL12" s="184"/>
      <c r="ACM12" s="184"/>
      <c r="ACN12" s="184"/>
      <c r="ACO12" s="176"/>
      <c r="ACP12" s="177"/>
      <c r="ACQ12" s="129" t="str">
        <f>IF($B12="","",IF(AND(ACG$3&lt;&gt;"",$B12-기준일시_입력!$AO$7&lt;=0,ACI12="",ACL12="",ACO12=""),"X",IF(ACO12="연차","☆",IF(ACO12="월차","★",IF(ACO12="병가","♨",IF(ACO12="출장","◎",IF(ACO12="교육","■",IF(AND(ACO12="",ACI12&lt;=기준일시_입력!$J$15,ACL12&gt;=기준일시_입력!$N$15),"○",IF(AND(ACO12="",ACI12&lt;&gt;"",ACI12&gt;기준일시_입력!$J$15),"▼",IF(AND(ACO12="",ACL12&lt;&gt;"",ACL12&lt;기준일시_입력!$N$15),"△",""))))))))))</f>
        <v/>
      </c>
      <c r="ACR12" s="128">
        <f>IFERROR(IF(OR(ACI12="",ACL12=""),0,IF(AND(ACT12&lt;기준일시_입력!$J$17,ACU12&gt;기준일시_입력!$N$17),기준일시_입력!$N$17-기준일시_입력!$J$17,IF(AND(ACT12&gt;=기준일시_입력!$J$17,ACU12&gt;기준일시_입력!$N$17),기준일시_입력!$N$17-ACT12,IF(ACU12&lt;기준일시_입력!$J$17,0,IF(AND(ACT12&lt;기준일시_입력!$J$17,ACU12&lt;=기준일시_입력!$N$17),ACU12-기준일시_입력!$J$17,IF(AND(ACT12&gt;=기준일시_입력!$J$17,ACU12&lt;=기준일시_입력!$N$17),ACU12-ACT12,0)))))),0)</f>
        <v>0</v>
      </c>
      <c r="ACS12" s="128">
        <f t="shared" si="277"/>
        <v>0</v>
      </c>
      <c r="ACT12" s="128">
        <f>IF(OR(ACI12="",ACL12=""),0,IF(ACI12&lt;기준일시_입력!$J$15,기준일시_입력!$J$15,ACI12))</f>
        <v>0</v>
      </c>
      <c r="ACU12" s="128">
        <f t="shared" si="278"/>
        <v>0</v>
      </c>
      <c r="ACV12" s="128">
        <f>IFERROR(IF(AND(ACT12&lt;SMALL(기준일시_입력!$J$21:$J$39,ACV$5),ACU12&gt;SMALL(기준일시_입력!$N$21:$N$39,ACV$5)),INDEX(기준일시_입력!$AJ$21:$AJ$39,ACV$5*2-1),IF(AND(ACT12&gt;=SMALL(기준일시_입력!$J$21:$J$39,ACV$5),ACT12&lt;SMALL(기준일시_입력!$N$21:$N$39,ACV$5)),SMALL(기준일시_입력!$N$21:$N$39,ACV$5)-ACT12,0)),0)</f>
        <v>0</v>
      </c>
      <c r="ACW12" s="128">
        <f>IFERROR(IF(AND(ACT12&lt;SMALL(기준일시_입력!$J$21:$J$39,ACW$5),ACU12&gt;SMALL(기준일시_입력!$N$21:$N$39,ACW$5)),INDEX(기준일시_입력!$AJ$21:$AJ$39,ACW$5*2-1),IF(AND(ACT12&gt;=SMALL(기준일시_입력!$J$21:$J$39,ACW$5),ACT12&lt;SMALL(기준일시_입력!$N$21:$N$39,ACW$5)),SMALL(기준일시_입력!$N$21:$N$39,ACW$5)-ACT12,0)),0)</f>
        <v>0</v>
      </c>
      <c r="ACX12" s="128">
        <f>IFERROR(IF(AND(ACT12&lt;SMALL(기준일시_입력!$J$21:$J$39,ACX$5),ACU12&gt;SMALL(기준일시_입력!$N$21:$N$39,ACX$5)),INDEX(기준일시_입력!$AJ$21:$AJ$39,ACX$5*2-1),IF(AND(ACT12&gt;=SMALL(기준일시_입력!$J$21:$J$39,ACX$5),ACT12&lt;SMALL(기준일시_입력!$N$21:$N$39,ACX$5)),SMALL(기준일시_입력!$N$21:$N$39,ACX$5)-ACT12,0)),0)</f>
        <v>0</v>
      </c>
      <c r="ACY12" s="128">
        <f>IFERROR(IF(AND(ACT12&lt;SMALL(기준일시_입력!$J$21:$J$39,ACY$5),ACU12&gt;SMALL(기준일시_입력!$N$21:$N$39,ACY$5)),INDEX(기준일시_입력!$AJ$21:$AJ$39,ACY$5*2-1),IF(AND(ACT12&gt;=SMALL(기준일시_입력!$J$21:$J$39,ACY$5),ACT12&lt;SMALL(기준일시_입력!$N$21:$N$39,ACY$5)),SMALL(기준일시_입력!$N$21:$N$39,ACY$5)-ACT12,0)),0)</f>
        <v>0</v>
      </c>
      <c r="ACZ12" s="128">
        <f>IFERROR(IF(AND(ACT12&lt;SMALL(기준일시_입력!$J$21:$J$39,ACZ$5),ACU12&gt;SMALL(기준일시_입력!$N$21:$N$39,ACZ$5)),INDEX(기준일시_입력!$AJ$21:$AJ$39,ACZ$5*2-1),IF(AND(ACT12&gt;=SMALL(기준일시_입력!$J$21:$J$39,ACZ$5),ACT12&lt;SMALL(기준일시_입력!$N$21:$N$39,ACZ$5)),SMALL(기준일시_입력!$N$21:$N$39,ACZ$5)-ACT12,0)),0)</f>
        <v>0</v>
      </c>
      <c r="ADA12" s="128">
        <f>IFERROR(IF(AND(ACT12&lt;SMALL(기준일시_입력!$J$21:$J$39,ADA$5),ACU12&gt;SMALL(기준일시_입력!$N$21:$N$39,ADA$5)),INDEX(기준일시_입력!$AJ$21:$AJ$39,ADA$5*2-1),IF(AND(ACT12&gt;=SMALL(기준일시_입력!$J$21:$J$39,ADA$5),ACT12&lt;SMALL(기준일시_입력!$N$21:$N$39,ADA$5)),SMALL(기준일시_입력!$N$21:$N$39,ADA$5)-ACT12,0)),0)</f>
        <v>0</v>
      </c>
      <c r="ADB12" s="128">
        <f>IFERROR(IF(AND(ACT12&lt;SMALL(기준일시_입력!$J$21:$J$39,ADB$5),ACU12&gt;SMALL(기준일시_입력!$N$21:$N$39,ADB$5)),INDEX(기준일시_입력!$AJ$21:$AJ$39,ADB$5*2-1),IF(AND(ACT12&gt;=SMALL(기준일시_입력!$J$21:$J$39,ADB$5),ACT12&lt;SMALL(기준일시_입력!$N$21:$N$39,ADB$5)),SMALL(기준일시_입력!$N$21:$N$39,ADB$5)-ACT12,0)),0)</f>
        <v>0</v>
      </c>
      <c r="ADC12" s="128">
        <f>IFERROR(IF(AND(ACT12&lt;SMALL(기준일시_입력!$J$21:$J$39,ADC$5),ACU12&gt;SMALL(기준일시_입력!$N$21:$N$39,ADC$5)),INDEX(기준일시_입력!$AJ$21:$AJ$39,ADC$5*2-1),IF(AND(ACT12&gt;=SMALL(기준일시_입력!$J$21:$J$39,ADC$5),ACT12&lt;SMALL(기준일시_입력!$N$21:$N$39,ADC$5)),SMALL(기준일시_입력!$N$21:$N$39,ADC$5)-ACT12,0)),0)</f>
        <v>0</v>
      </c>
      <c r="ADD12" s="128">
        <f>IFERROR(IF(AND(ACT12&lt;SMALL(기준일시_입력!$J$21:$J$39,ADD$5),ACU12&gt;SMALL(기준일시_입력!$N$21:$N$39,ADD$5)),INDEX(기준일시_입력!$AJ$21:$AJ$39,ADD$5*2-1),IF(AND(ACT12&gt;=SMALL(기준일시_입력!$J$21:$J$39,ADD$5),ACT12&lt;SMALL(기준일시_입력!$N$21:$N$39,ADD$5)),SMALL(기준일시_입력!$N$21:$N$39,ADD$5)-ACT12,0)),0)</f>
        <v>0</v>
      </c>
      <c r="ADE12" s="128">
        <f>IFERROR(IF(AND(ACT12&lt;SMALL(기준일시_입력!$J$21:$J$39,ADE$5),ACU12&gt;SMALL(기준일시_입력!$N$21:$N$39,ADE$5)),INDEX(기준일시_입력!$AJ$21:$AJ$39,ADE$5*2-1),IF(AND(ACT12&gt;=SMALL(기준일시_입력!$J$21:$J$39,ADE$5),ACT12&lt;SMALL(기준일시_입력!$N$21:$N$39,ADE$5)),SMALL(기준일시_입력!$N$21:$N$39,ADE$5)-ACT12,0)),0)</f>
        <v>0</v>
      </c>
      <c r="ADF12" s="125"/>
      <c r="ADG12" s="180" t="str">
        <f t="shared" si="279"/>
        <v>7일</v>
      </c>
      <c r="ADH12" s="180"/>
      <c r="ADI12" s="124" t="str">
        <f t="shared" si="280"/>
        <v>일</v>
      </c>
      <c r="ADJ12" s="133" t="str">
        <f t="shared" si="276"/>
        <v/>
      </c>
      <c r="ADK12" s="184"/>
      <c r="ADL12" s="184"/>
      <c r="ADM12" s="184"/>
      <c r="ADN12" s="184"/>
      <c r="ADO12" s="184"/>
      <c r="ADP12" s="184"/>
      <c r="ADQ12" s="176"/>
      <c r="ADR12" s="177"/>
      <c r="ADS12" s="129" t="str">
        <f>IF($B12="","",IF(AND(ADI$3&lt;&gt;"",$B12-기준일시_입력!$AO$7&lt;=0,ADK12="",ADN12="",ADQ12=""),"X",IF(ADQ12="연차","☆",IF(ADQ12="월차","★",IF(ADQ12="병가","♨",IF(ADQ12="출장","◎",IF(ADQ12="교육","■",IF(AND(ADQ12="",ADK12&lt;=기준일시_입력!$J$15,ADN12&gt;=기준일시_입력!$N$15),"○",IF(AND(ADQ12="",ADK12&lt;&gt;"",ADK12&gt;기준일시_입력!$J$15),"▼",IF(AND(ADQ12="",ADN12&lt;&gt;"",ADN12&lt;기준일시_입력!$N$15),"△",""))))))))))</f>
        <v/>
      </c>
      <c r="ADT12" s="128">
        <f>IFERROR(IF(OR(ADK12="",ADN12=""),0,IF(AND(ADV12&lt;기준일시_입력!$J$17,ADW12&gt;기준일시_입력!$N$17),기준일시_입력!$N$17-기준일시_입력!$J$17,IF(AND(ADV12&gt;=기준일시_입력!$J$17,ADW12&gt;기준일시_입력!$N$17),기준일시_입력!$N$17-ADV12,IF(ADW12&lt;기준일시_입력!$J$17,0,IF(AND(ADV12&lt;기준일시_입력!$J$17,ADW12&lt;=기준일시_입력!$N$17),ADW12-기준일시_입력!$J$17,IF(AND(ADV12&gt;=기준일시_입력!$J$17,ADW12&lt;=기준일시_입력!$N$17),ADW12-ADV12,0)))))),0)</f>
        <v>0</v>
      </c>
      <c r="ADU12" s="128">
        <f t="shared" si="282"/>
        <v>0</v>
      </c>
      <c r="ADV12" s="128">
        <f>IF(OR(ADK12="",ADN12=""),0,IF(ADK12&lt;기준일시_입력!$J$15,기준일시_입력!$J$15,ADK12))</f>
        <v>0</v>
      </c>
      <c r="ADW12" s="128">
        <f t="shared" si="283"/>
        <v>0</v>
      </c>
      <c r="ADX12" s="128">
        <f>IFERROR(IF(AND(ADV12&lt;SMALL(기준일시_입력!$J$21:$J$39,ADX$5),ADW12&gt;SMALL(기준일시_입력!$N$21:$N$39,ADX$5)),INDEX(기준일시_입력!$AJ$21:$AJ$39,ADX$5*2-1),IF(AND(ADV12&gt;=SMALL(기준일시_입력!$J$21:$J$39,ADX$5),ADV12&lt;SMALL(기준일시_입력!$N$21:$N$39,ADX$5)),SMALL(기준일시_입력!$N$21:$N$39,ADX$5)-ADV12,0)),0)</f>
        <v>0</v>
      </c>
      <c r="ADY12" s="128">
        <f>IFERROR(IF(AND(ADV12&lt;SMALL(기준일시_입력!$J$21:$J$39,ADY$5),ADW12&gt;SMALL(기준일시_입력!$N$21:$N$39,ADY$5)),INDEX(기준일시_입력!$AJ$21:$AJ$39,ADY$5*2-1),IF(AND(ADV12&gt;=SMALL(기준일시_입력!$J$21:$J$39,ADY$5),ADV12&lt;SMALL(기준일시_입력!$N$21:$N$39,ADY$5)),SMALL(기준일시_입력!$N$21:$N$39,ADY$5)-ADV12,0)),0)</f>
        <v>0</v>
      </c>
      <c r="ADZ12" s="128">
        <f>IFERROR(IF(AND(ADV12&lt;SMALL(기준일시_입력!$J$21:$J$39,ADZ$5),ADW12&gt;SMALL(기준일시_입력!$N$21:$N$39,ADZ$5)),INDEX(기준일시_입력!$AJ$21:$AJ$39,ADZ$5*2-1),IF(AND(ADV12&gt;=SMALL(기준일시_입력!$J$21:$J$39,ADZ$5),ADV12&lt;SMALL(기준일시_입력!$N$21:$N$39,ADZ$5)),SMALL(기준일시_입력!$N$21:$N$39,ADZ$5)-ADV12,0)),0)</f>
        <v>0</v>
      </c>
      <c r="AEA12" s="128">
        <f>IFERROR(IF(AND(ADV12&lt;SMALL(기준일시_입력!$J$21:$J$39,AEA$5),ADW12&gt;SMALL(기준일시_입력!$N$21:$N$39,AEA$5)),INDEX(기준일시_입력!$AJ$21:$AJ$39,AEA$5*2-1),IF(AND(ADV12&gt;=SMALL(기준일시_입력!$J$21:$J$39,AEA$5),ADV12&lt;SMALL(기준일시_입력!$N$21:$N$39,AEA$5)),SMALL(기준일시_입력!$N$21:$N$39,AEA$5)-ADV12,0)),0)</f>
        <v>0</v>
      </c>
      <c r="AEB12" s="128">
        <f>IFERROR(IF(AND(ADV12&lt;SMALL(기준일시_입력!$J$21:$J$39,AEB$5),ADW12&gt;SMALL(기준일시_입력!$N$21:$N$39,AEB$5)),INDEX(기준일시_입력!$AJ$21:$AJ$39,AEB$5*2-1),IF(AND(ADV12&gt;=SMALL(기준일시_입력!$J$21:$J$39,AEB$5),ADV12&lt;SMALL(기준일시_입력!$N$21:$N$39,AEB$5)),SMALL(기준일시_입력!$N$21:$N$39,AEB$5)-ADV12,0)),0)</f>
        <v>0</v>
      </c>
      <c r="AEC12" s="128">
        <f>IFERROR(IF(AND(ADV12&lt;SMALL(기준일시_입력!$J$21:$J$39,AEC$5),ADW12&gt;SMALL(기준일시_입력!$N$21:$N$39,AEC$5)),INDEX(기준일시_입력!$AJ$21:$AJ$39,AEC$5*2-1),IF(AND(ADV12&gt;=SMALL(기준일시_입력!$J$21:$J$39,AEC$5),ADV12&lt;SMALL(기준일시_입력!$N$21:$N$39,AEC$5)),SMALL(기준일시_입력!$N$21:$N$39,AEC$5)-ADV12,0)),0)</f>
        <v>0</v>
      </c>
      <c r="AED12" s="128">
        <f>IFERROR(IF(AND(ADV12&lt;SMALL(기준일시_입력!$J$21:$J$39,AED$5),ADW12&gt;SMALL(기준일시_입력!$N$21:$N$39,AED$5)),INDEX(기준일시_입력!$AJ$21:$AJ$39,AED$5*2-1),IF(AND(ADV12&gt;=SMALL(기준일시_입력!$J$21:$J$39,AED$5),ADV12&lt;SMALL(기준일시_입력!$N$21:$N$39,AED$5)),SMALL(기준일시_입력!$N$21:$N$39,AED$5)-ADV12,0)),0)</f>
        <v>0</v>
      </c>
      <c r="AEE12" s="128">
        <f>IFERROR(IF(AND(ADV12&lt;SMALL(기준일시_입력!$J$21:$J$39,AEE$5),ADW12&gt;SMALL(기준일시_입력!$N$21:$N$39,AEE$5)),INDEX(기준일시_입력!$AJ$21:$AJ$39,AEE$5*2-1),IF(AND(ADV12&gt;=SMALL(기준일시_입력!$J$21:$J$39,AEE$5),ADV12&lt;SMALL(기준일시_입력!$N$21:$N$39,AEE$5)),SMALL(기준일시_입력!$N$21:$N$39,AEE$5)-ADV12,0)),0)</f>
        <v>0</v>
      </c>
      <c r="AEF12" s="128">
        <f>IFERROR(IF(AND(ADV12&lt;SMALL(기준일시_입력!$J$21:$J$39,AEF$5),ADW12&gt;SMALL(기준일시_입력!$N$21:$N$39,AEF$5)),INDEX(기준일시_입력!$AJ$21:$AJ$39,AEF$5*2-1),IF(AND(ADV12&gt;=SMALL(기준일시_입력!$J$21:$J$39,AEF$5),ADV12&lt;SMALL(기준일시_입력!$N$21:$N$39,AEF$5)),SMALL(기준일시_입력!$N$21:$N$39,AEF$5)-ADV12,0)),0)</f>
        <v>0</v>
      </c>
      <c r="AEG12" s="128">
        <f>IFERROR(IF(AND(ADV12&lt;SMALL(기준일시_입력!$J$21:$J$39,AEG$5),ADW12&gt;SMALL(기준일시_입력!$N$21:$N$39,AEG$5)),INDEX(기준일시_입력!$AJ$21:$AJ$39,AEG$5*2-1),IF(AND(ADV12&gt;=SMALL(기준일시_입력!$J$21:$J$39,AEG$5),ADV12&lt;SMALL(기준일시_입력!$N$21:$N$39,AEG$5)),SMALL(기준일시_입력!$N$21:$N$39,AEG$5)-ADV12,0)),0)</f>
        <v>0</v>
      </c>
      <c r="AEH12" s="125"/>
      <c r="AEI12" s="180" t="str">
        <f t="shared" si="284"/>
        <v>7일</v>
      </c>
      <c r="AEJ12" s="180"/>
      <c r="AEK12" s="124" t="str">
        <f t="shared" si="285"/>
        <v>일</v>
      </c>
      <c r="AEL12" s="133" t="str">
        <f t="shared" si="276"/>
        <v/>
      </c>
      <c r="AEM12" s="184"/>
      <c r="AEN12" s="184"/>
      <c r="AEO12" s="184"/>
      <c r="AEP12" s="184"/>
      <c r="AEQ12" s="184"/>
      <c r="AER12" s="184"/>
      <c r="AES12" s="176"/>
      <c r="AET12" s="177"/>
      <c r="AEU12" s="129" t="str">
        <f>IF($B12="","",IF(AND(AEK$3&lt;&gt;"",$B12-기준일시_입력!$AO$7&lt;=0,AEM12="",AEP12="",AES12=""),"X",IF(AES12="연차","☆",IF(AES12="월차","★",IF(AES12="병가","♨",IF(AES12="출장","◎",IF(AES12="교육","■",IF(AND(AES12="",AEM12&lt;=기준일시_입력!$J$15,AEP12&gt;=기준일시_입력!$N$15),"○",IF(AND(AES12="",AEM12&lt;&gt;"",AEM12&gt;기준일시_입력!$J$15),"▼",IF(AND(AES12="",AEP12&lt;&gt;"",AEP12&lt;기준일시_입력!$N$15),"△",""))))))))))</f>
        <v/>
      </c>
      <c r="AEV12" s="128">
        <f>IFERROR(IF(OR(AEM12="",AEP12=""),0,IF(AND(AEX12&lt;기준일시_입력!$J$17,AEY12&gt;기준일시_입력!$N$17),기준일시_입력!$N$17-기준일시_입력!$J$17,IF(AND(AEX12&gt;=기준일시_입력!$J$17,AEY12&gt;기준일시_입력!$N$17),기준일시_입력!$N$17-AEX12,IF(AEY12&lt;기준일시_입력!$J$17,0,IF(AND(AEX12&lt;기준일시_입력!$J$17,AEY12&lt;=기준일시_입력!$N$17),AEY12-기준일시_입력!$J$17,IF(AND(AEX12&gt;=기준일시_입력!$J$17,AEY12&lt;=기준일시_입력!$N$17),AEY12-AEX12,0)))))),0)</f>
        <v>0</v>
      </c>
      <c r="AEW12" s="128">
        <f t="shared" si="287"/>
        <v>0</v>
      </c>
      <c r="AEX12" s="128">
        <f>IF(OR(AEM12="",AEP12=""),0,IF(AEM12&lt;기준일시_입력!$J$15,기준일시_입력!$J$15,AEM12))</f>
        <v>0</v>
      </c>
      <c r="AEY12" s="128">
        <f t="shared" si="288"/>
        <v>0</v>
      </c>
      <c r="AEZ12" s="128">
        <f>IFERROR(IF(AND(AEX12&lt;SMALL(기준일시_입력!$J$21:$J$39,AEZ$5),AEY12&gt;SMALL(기준일시_입력!$N$21:$N$39,AEZ$5)),INDEX(기준일시_입력!$AJ$21:$AJ$39,AEZ$5*2-1),IF(AND(AEX12&gt;=SMALL(기준일시_입력!$J$21:$J$39,AEZ$5),AEX12&lt;SMALL(기준일시_입력!$N$21:$N$39,AEZ$5)),SMALL(기준일시_입력!$N$21:$N$39,AEZ$5)-AEX12,0)),0)</f>
        <v>0</v>
      </c>
      <c r="AFA12" s="128">
        <f>IFERROR(IF(AND(AEX12&lt;SMALL(기준일시_입력!$J$21:$J$39,AFA$5),AEY12&gt;SMALL(기준일시_입력!$N$21:$N$39,AFA$5)),INDEX(기준일시_입력!$AJ$21:$AJ$39,AFA$5*2-1),IF(AND(AEX12&gt;=SMALL(기준일시_입력!$J$21:$J$39,AFA$5),AEX12&lt;SMALL(기준일시_입력!$N$21:$N$39,AFA$5)),SMALL(기준일시_입력!$N$21:$N$39,AFA$5)-AEX12,0)),0)</f>
        <v>0</v>
      </c>
      <c r="AFB12" s="128">
        <f>IFERROR(IF(AND(AEX12&lt;SMALL(기준일시_입력!$J$21:$J$39,AFB$5),AEY12&gt;SMALL(기준일시_입력!$N$21:$N$39,AFB$5)),INDEX(기준일시_입력!$AJ$21:$AJ$39,AFB$5*2-1),IF(AND(AEX12&gt;=SMALL(기준일시_입력!$J$21:$J$39,AFB$5),AEX12&lt;SMALL(기준일시_입력!$N$21:$N$39,AFB$5)),SMALL(기준일시_입력!$N$21:$N$39,AFB$5)-AEX12,0)),0)</f>
        <v>0</v>
      </c>
      <c r="AFC12" s="128">
        <f>IFERROR(IF(AND(AEX12&lt;SMALL(기준일시_입력!$J$21:$J$39,AFC$5),AEY12&gt;SMALL(기준일시_입력!$N$21:$N$39,AFC$5)),INDEX(기준일시_입력!$AJ$21:$AJ$39,AFC$5*2-1),IF(AND(AEX12&gt;=SMALL(기준일시_입력!$J$21:$J$39,AFC$5),AEX12&lt;SMALL(기준일시_입력!$N$21:$N$39,AFC$5)),SMALL(기준일시_입력!$N$21:$N$39,AFC$5)-AEX12,0)),0)</f>
        <v>0</v>
      </c>
      <c r="AFD12" s="128">
        <f>IFERROR(IF(AND(AEX12&lt;SMALL(기준일시_입력!$J$21:$J$39,AFD$5),AEY12&gt;SMALL(기준일시_입력!$N$21:$N$39,AFD$5)),INDEX(기준일시_입력!$AJ$21:$AJ$39,AFD$5*2-1),IF(AND(AEX12&gt;=SMALL(기준일시_입력!$J$21:$J$39,AFD$5),AEX12&lt;SMALL(기준일시_입력!$N$21:$N$39,AFD$5)),SMALL(기준일시_입력!$N$21:$N$39,AFD$5)-AEX12,0)),0)</f>
        <v>0</v>
      </c>
      <c r="AFE12" s="128">
        <f>IFERROR(IF(AND(AEX12&lt;SMALL(기준일시_입력!$J$21:$J$39,AFE$5),AEY12&gt;SMALL(기준일시_입력!$N$21:$N$39,AFE$5)),INDEX(기준일시_입력!$AJ$21:$AJ$39,AFE$5*2-1),IF(AND(AEX12&gt;=SMALL(기준일시_입력!$J$21:$J$39,AFE$5),AEX12&lt;SMALL(기준일시_입력!$N$21:$N$39,AFE$5)),SMALL(기준일시_입력!$N$21:$N$39,AFE$5)-AEX12,0)),0)</f>
        <v>0</v>
      </c>
      <c r="AFF12" s="128">
        <f>IFERROR(IF(AND(AEX12&lt;SMALL(기준일시_입력!$J$21:$J$39,AFF$5),AEY12&gt;SMALL(기준일시_입력!$N$21:$N$39,AFF$5)),INDEX(기준일시_입력!$AJ$21:$AJ$39,AFF$5*2-1),IF(AND(AEX12&gt;=SMALL(기준일시_입력!$J$21:$J$39,AFF$5),AEX12&lt;SMALL(기준일시_입력!$N$21:$N$39,AFF$5)),SMALL(기준일시_입력!$N$21:$N$39,AFF$5)-AEX12,0)),0)</f>
        <v>0</v>
      </c>
      <c r="AFG12" s="128">
        <f>IFERROR(IF(AND(AEX12&lt;SMALL(기준일시_입력!$J$21:$J$39,AFG$5),AEY12&gt;SMALL(기준일시_입력!$N$21:$N$39,AFG$5)),INDEX(기준일시_입력!$AJ$21:$AJ$39,AFG$5*2-1),IF(AND(AEX12&gt;=SMALL(기준일시_입력!$J$21:$J$39,AFG$5),AEX12&lt;SMALL(기준일시_입력!$N$21:$N$39,AFG$5)),SMALL(기준일시_입력!$N$21:$N$39,AFG$5)-AEX12,0)),0)</f>
        <v>0</v>
      </c>
      <c r="AFH12" s="128">
        <f>IFERROR(IF(AND(AEX12&lt;SMALL(기준일시_입력!$J$21:$J$39,AFH$5),AEY12&gt;SMALL(기준일시_입력!$N$21:$N$39,AFH$5)),INDEX(기준일시_입력!$AJ$21:$AJ$39,AFH$5*2-1),IF(AND(AEX12&gt;=SMALL(기준일시_입력!$J$21:$J$39,AFH$5),AEX12&lt;SMALL(기준일시_입력!$N$21:$N$39,AFH$5)),SMALL(기준일시_입력!$N$21:$N$39,AFH$5)-AEX12,0)),0)</f>
        <v>0</v>
      </c>
      <c r="AFI12" s="128">
        <f>IFERROR(IF(AND(AEX12&lt;SMALL(기준일시_입력!$J$21:$J$39,AFI$5),AEY12&gt;SMALL(기준일시_입력!$N$21:$N$39,AFI$5)),INDEX(기준일시_입력!$AJ$21:$AJ$39,AFI$5*2-1),IF(AND(AEX12&gt;=SMALL(기준일시_입력!$J$21:$J$39,AFI$5),AEX12&lt;SMALL(기준일시_입력!$N$21:$N$39,AFI$5)),SMALL(기준일시_입력!$N$21:$N$39,AFI$5)-AEX12,0)),0)</f>
        <v>0</v>
      </c>
      <c r="AFJ12" s="125"/>
      <c r="AFK12" s="180" t="str">
        <f t="shared" si="289"/>
        <v>7일</v>
      </c>
      <c r="AFL12" s="180"/>
      <c r="AFM12" s="124" t="str">
        <f t="shared" si="290"/>
        <v>일</v>
      </c>
      <c r="AFN12" s="133" t="str">
        <f t="shared" si="291"/>
        <v/>
      </c>
      <c r="AFO12" s="184"/>
      <c r="AFP12" s="184"/>
      <c r="AFQ12" s="184"/>
      <c r="AFR12" s="184"/>
      <c r="AFS12" s="184"/>
      <c r="AFT12" s="184"/>
      <c r="AFU12" s="176"/>
      <c r="AFV12" s="177"/>
      <c r="AFW12" s="129" t="str">
        <f>IF($B12="","",IF(AND(AFM$3&lt;&gt;"",$B12-기준일시_입력!$AO$7&lt;=0,AFO12="",AFR12="",AFU12=""),"X",IF(AFU12="연차","☆",IF(AFU12="월차","★",IF(AFU12="병가","♨",IF(AFU12="출장","◎",IF(AFU12="교육","■",IF(AND(AFU12="",AFO12&lt;=기준일시_입력!$J$15,AFR12&gt;=기준일시_입력!$N$15),"○",IF(AND(AFU12="",AFO12&lt;&gt;"",AFO12&gt;기준일시_입력!$J$15),"▼",IF(AND(AFU12="",AFR12&lt;&gt;"",AFR12&lt;기준일시_입력!$N$15),"△",""))))))))))</f>
        <v/>
      </c>
      <c r="AFX12" s="128">
        <f>IFERROR(IF(OR(AFO12="",AFR12=""),0,IF(AND(AFZ12&lt;기준일시_입력!$J$17,AGA12&gt;기준일시_입력!$N$17),기준일시_입력!$N$17-기준일시_입력!$J$17,IF(AND(AFZ12&gt;=기준일시_입력!$J$17,AGA12&gt;기준일시_입력!$N$17),기준일시_입력!$N$17-AFZ12,IF(AGA12&lt;기준일시_입력!$J$17,0,IF(AND(AFZ12&lt;기준일시_입력!$J$17,AGA12&lt;=기준일시_입력!$N$17),AGA12-기준일시_입력!$J$17,IF(AND(AFZ12&gt;=기준일시_입력!$J$17,AGA12&lt;=기준일시_입력!$N$17),AGA12-AFZ12,0)))))),0)</f>
        <v>0</v>
      </c>
      <c r="AFY12" s="128">
        <f t="shared" si="292"/>
        <v>0</v>
      </c>
      <c r="AFZ12" s="128">
        <f>IF(OR(AFO12="",AFR12=""),0,IF(AFO12&lt;기준일시_입력!$J$15,기준일시_입력!$J$15,AFO12))</f>
        <v>0</v>
      </c>
      <c r="AGA12" s="128">
        <f t="shared" si="293"/>
        <v>0</v>
      </c>
      <c r="AGB12" s="128">
        <f>IFERROR(IF(AND(AFZ12&lt;SMALL(기준일시_입력!$J$21:$J$39,AGB$5),AGA12&gt;SMALL(기준일시_입력!$N$21:$N$39,AGB$5)),INDEX(기준일시_입력!$AJ$21:$AJ$39,AGB$5*2-1),IF(AND(AFZ12&gt;=SMALL(기준일시_입력!$J$21:$J$39,AGB$5),AFZ12&lt;SMALL(기준일시_입력!$N$21:$N$39,AGB$5)),SMALL(기준일시_입력!$N$21:$N$39,AGB$5)-AFZ12,0)),0)</f>
        <v>0</v>
      </c>
      <c r="AGC12" s="128">
        <f>IFERROR(IF(AND(AFZ12&lt;SMALL(기준일시_입력!$J$21:$J$39,AGC$5),AGA12&gt;SMALL(기준일시_입력!$N$21:$N$39,AGC$5)),INDEX(기준일시_입력!$AJ$21:$AJ$39,AGC$5*2-1),IF(AND(AFZ12&gt;=SMALL(기준일시_입력!$J$21:$J$39,AGC$5),AFZ12&lt;SMALL(기준일시_입력!$N$21:$N$39,AGC$5)),SMALL(기준일시_입력!$N$21:$N$39,AGC$5)-AFZ12,0)),0)</f>
        <v>0</v>
      </c>
      <c r="AGD12" s="128">
        <f>IFERROR(IF(AND(AFZ12&lt;SMALL(기준일시_입력!$J$21:$J$39,AGD$5),AGA12&gt;SMALL(기준일시_입력!$N$21:$N$39,AGD$5)),INDEX(기준일시_입력!$AJ$21:$AJ$39,AGD$5*2-1),IF(AND(AFZ12&gt;=SMALL(기준일시_입력!$J$21:$J$39,AGD$5),AFZ12&lt;SMALL(기준일시_입력!$N$21:$N$39,AGD$5)),SMALL(기준일시_입력!$N$21:$N$39,AGD$5)-AFZ12,0)),0)</f>
        <v>0</v>
      </c>
      <c r="AGE12" s="128">
        <f>IFERROR(IF(AND(AFZ12&lt;SMALL(기준일시_입력!$J$21:$J$39,AGE$5),AGA12&gt;SMALL(기준일시_입력!$N$21:$N$39,AGE$5)),INDEX(기준일시_입력!$AJ$21:$AJ$39,AGE$5*2-1),IF(AND(AFZ12&gt;=SMALL(기준일시_입력!$J$21:$J$39,AGE$5),AFZ12&lt;SMALL(기준일시_입력!$N$21:$N$39,AGE$5)),SMALL(기준일시_입력!$N$21:$N$39,AGE$5)-AFZ12,0)),0)</f>
        <v>0</v>
      </c>
      <c r="AGF12" s="128">
        <f>IFERROR(IF(AND(AFZ12&lt;SMALL(기준일시_입력!$J$21:$J$39,AGF$5),AGA12&gt;SMALL(기준일시_입력!$N$21:$N$39,AGF$5)),INDEX(기준일시_입력!$AJ$21:$AJ$39,AGF$5*2-1),IF(AND(AFZ12&gt;=SMALL(기준일시_입력!$J$21:$J$39,AGF$5),AFZ12&lt;SMALL(기준일시_입력!$N$21:$N$39,AGF$5)),SMALL(기준일시_입력!$N$21:$N$39,AGF$5)-AFZ12,0)),0)</f>
        <v>0</v>
      </c>
      <c r="AGG12" s="128">
        <f>IFERROR(IF(AND(AFZ12&lt;SMALL(기준일시_입력!$J$21:$J$39,AGG$5),AGA12&gt;SMALL(기준일시_입력!$N$21:$N$39,AGG$5)),INDEX(기준일시_입력!$AJ$21:$AJ$39,AGG$5*2-1),IF(AND(AFZ12&gt;=SMALL(기준일시_입력!$J$21:$J$39,AGG$5),AFZ12&lt;SMALL(기준일시_입력!$N$21:$N$39,AGG$5)),SMALL(기준일시_입력!$N$21:$N$39,AGG$5)-AFZ12,0)),0)</f>
        <v>0</v>
      </c>
      <c r="AGH12" s="128">
        <f>IFERROR(IF(AND(AFZ12&lt;SMALL(기준일시_입력!$J$21:$J$39,AGH$5),AGA12&gt;SMALL(기준일시_입력!$N$21:$N$39,AGH$5)),INDEX(기준일시_입력!$AJ$21:$AJ$39,AGH$5*2-1),IF(AND(AFZ12&gt;=SMALL(기준일시_입력!$J$21:$J$39,AGH$5),AFZ12&lt;SMALL(기준일시_입력!$N$21:$N$39,AGH$5)),SMALL(기준일시_입력!$N$21:$N$39,AGH$5)-AFZ12,0)),0)</f>
        <v>0</v>
      </c>
      <c r="AGI12" s="128">
        <f>IFERROR(IF(AND(AFZ12&lt;SMALL(기준일시_입력!$J$21:$J$39,AGI$5),AGA12&gt;SMALL(기준일시_입력!$N$21:$N$39,AGI$5)),INDEX(기준일시_입력!$AJ$21:$AJ$39,AGI$5*2-1),IF(AND(AFZ12&gt;=SMALL(기준일시_입력!$J$21:$J$39,AGI$5),AFZ12&lt;SMALL(기준일시_입력!$N$21:$N$39,AGI$5)),SMALL(기준일시_입력!$N$21:$N$39,AGI$5)-AFZ12,0)),0)</f>
        <v>0</v>
      </c>
      <c r="AGJ12" s="128">
        <f>IFERROR(IF(AND(AFZ12&lt;SMALL(기준일시_입력!$J$21:$J$39,AGJ$5),AGA12&gt;SMALL(기준일시_입력!$N$21:$N$39,AGJ$5)),INDEX(기준일시_입력!$AJ$21:$AJ$39,AGJ$5*2-1),IF(AND(AFZ12&gt;=SMALL(기준일시_입력!$J$21:$J$39,AGJ$5),AFZ12&lt;SMALL(기준일시_입력!$N$21:$N$39,AGJ$5)),SMALL(기준일시_입력!$N$21:$N$39,AGJ$5)-AFZ12,0)),0)</f>
        <v>0</v>
      </c>
      <c r="AGK12" s="128">
        <f>IFERROR(IF(AND(AFZ12&lt;SMALL(기준일시_입력!$J$21:$J$39,AGK$5),AGA12&gt;SMALL(기준일시_입력!$N$21:$N$39,AGK$5)),INDEX(기준일시_입력!$AJ$21:$AJ$39,AGK$5*2-1),IF(AND(AFZ12&gt;=SMALL(기준일시_입력!$J$21:$J$39,AGK$5),AFZ12&lt;SMALL(기준일시_입력!$N$21:$N$39,AGK$5)),SMALL(기준일시_입력!$N$21:$N$39,AGK$5)-AFZ12,0)),0)</f>
        <v>0</v>
      </c>
      <c r="AGL12" s="125"/>
      <c r="AGM12" s="180" t="str">
        <f t="shared" si="294"/>
        <v>7일</v>
      </c>
      <c r="AGN12" s="180"/>
      <c r="AGO12" s="124" t="str">
        <f t="shared" si="295"/>
        <v>일</v>
      </c>
      <c r="AGP12" s="133" t="str">
        <f t="shared" si="291"/>
        <v/>
      </c>
      <c r="AGQ12" s="184"/>
      <c r="AGR12" s="184"/>
      <c r="AGS12" s="184"/>
      <c r="AGT12" s="184"/>
      <c r="AGU12" s="184"/>
      <c r="AGV12" s="184"/>
      <c r="AGW12" s="176"/>
      <c r="AGX12" s="177"/>
      <c r="AGY12" s="129" t="str">
        <f>IF($B12="","",IF(AND(AGO$3&lt;&gt;"",$B12-기준일시_입력!$AO$7&lt;=0,AGQ12="",AGT12="",AGW12=""),"X",IF(AGW12="연차","☆",IF(AGW12="월차","★",IF(AGW12="병가","♨",IF(AGW12="출장","◎",IF(AGW12="교육","■",IF(AND(AGW12="",AGQ12&lt;=기준일시_입력!$J$15,AGT12&gt;=기준일시_입력!$N$15),"○",IF(AND(AGW12="",AGQ12&lt;&gt;"",AGQ12&gt;기준일시_입력!$J$15),"▼",IF(AND(AGW12="",AGT12&lt;&gt;"",AGT12&lt;기준일시_입력!$N$15),"△",""))))))))))</f>
        <v/>
      </c>
      <c r="AGZ12" s="128">
        <f>IFERROR(IF(OR(AGQ12="",AGT12=""),0,IF(AND(AHB12&lt;기준일시_입력!$J$17,AHC12&gt;기준일시_입력!$N$17),기준일시_입력!$N$17-기준일시_입력!$J$17,IF(AND(AHB12&gt;=기준일시_입력!$J$17,AHC12&gt;기준일시_입력!$N$17),기준일시_입력!$N$17-AHB12,IF(AHC12&lt;기준일시_입력!$J$17,0,IF(AND(AHB12&lt;기준일시_입력!$J$17,AHC12&lt;=기준일시_입력!$N$17),AHC12-기준일시_입력!$J$17,IF(AND(AHB12&gt;=기준일시_입력!$J$17,AHC12&lt;=기준일시_입력!$N$17),AHC12-AHB12,0)))))),0)</f>
        <v>0</v>
      </c>
      <c r="AHA12" s="128">
        <f t="shared" si="297"/>
        <v>0</v>
      </c>
      <c r="AHB12" s="128">
        <f>IF(OR(AGQ12="",AGT12=""),0,IF(AGQ12&lt;기준일시_입력!$J$15,기준일시_입력!$J$15,AGQ12))</f>
        <v>0</v>
      </c>
      <c r="AHC12" s="128">
        <f t="shared" si="298"/>
        <v>0</v>
      </c>
      <c r="AHD12" s="128">
        <f>IFERROR(IF(AND(AHB12&lt;SMALL(기준일시_입력!$J$21:$J$39,AHD$5),AHC12&gt;SMALL(기준일시_입력!$N$21:$N$39,AHD$5)),INDEX(기준일시_입력!$AJ$21:$AJ$39,AHD$5*2-1),IF(AND(AHB12&gt;=SMALL(기준일시_입력!$J$21:$J$39,AHD$5),AHB12&lt;SMALL(기준일시_입력!$N$21:$N$39,AHD$5)),SMALL(기준일시_입력!$N$21:$N$39,AHD$5)-AHB12,0)),0)</f>
        <v>0</v>
      </c>
      <c r="AHE12" s="128">
        <f>IFERROR(IF(AND(AHB12&lt;SMALL(기준일시_입력!$J$21:$J$39,AHE$5),AHC12&gt;SMALL(기준일시_입력!$N$21:$N$39,AHE$5)),INDEX(기준일시_입력!$AJ$21:$AJ$39,AHE$5*2-1),IF(AND(AHB12&gt;=SMALL(기준일시_입력!$J$21:$J$39,AHE$5),AHB12&lt;SMALL(기준일시_입력!$N$21:$N$39,AHE$5)),SMALL(기준일시_입력!$N$21:$N$39,AHE$5)-AHB12,0)),0)</f>
        <v>0</v>
      </c>
      <c r="AHF12" s="128">
        <f>IFERROR(IF(AND(AHB12&lt;SMALL(기준일시_입력!$J$21:$J$39,AHF$5),AHC12&gt;SMALL(기준일시_입력!$N$21:$N$39,AHF$5)),INDEX(기준일시_입력!$AJ$21:$AJ$39,AHF$5*2-1),IF(AND(AHB12&gt;=SMALL(기준일시_입력!$J$21:$J$39,AHF$5),AHB12&lt;SMALL(기준일시_입력!$N$21:$N$39,AHF$5)),SMALL(기준일시_입력!$N$21:$N$39,AHF$5)-AHB12,0)),0)</f>
        <v>0</v>
      </c>
      <c r="AHG12" s="128">
        <f>IFERROR(IF(AND(AHB12&lt;SMALL(기준일시_입력!$J$21:$J$39,AHG$5),AHC12&gt;SMALL(기준일시_입력!$N$21:$N$39,AHG$5)),INDEX(기준일시_입력!$AJ$21:$AJ$39,AHG$5*2-1),IF(AND(AHB12&gt;=SMALL(기준일시_입력!$J$21:$J$39,AHG$5),AHB12&lt;SMALL(기준일시_입력!$N$21:$N$39,AHG$5)),SMALL(기준일시_입력!$N$21:$N$39,AHG$5)-AHB12,0)),0)</f>
        <v>0</v>
      </c>
      <c r="AHH12" s="128">
        <f>IFERROR(IF(AND(AHB12&lt;SMALL(기준일시_입력!$J$21:$J$39,AHH$5),AHC12&gt;SMALL(기준일시_입력!$N$21:$N$39,AHH$5)),INDEX(기준일시_입력!$AJ$21:$AJ$39,AHH$5*2-1),IF(AND(AHB12&gt;=SMALL(기준일시_입력!$J$21:$J$39,AHH$5),AHB12&lt;SMALL(기준일시_입력!$N$21:$N$39,AHH$5)),SMALL(기준일시_입력!$N$21:$N$39,AHH$5)-AHB12,0)),0)</f>
        <v>0</v>
      </c>
      <c r="AHI12" s="128">
        <f>IFERROR(IF(AND(AHB12&lt;SMALL(기준일시_입력!$J$21:$J$39,AHI$5),AHC12&gt;SMALL(기준일시_입력!$N$21:$N$39,AHI$5)),INDEX(기준일시_입력!$AJ$21:$AJ$39,AHI$5*2-1),IF(AND(AHB12&gt;=SMALL(기준일시_입력!$J$21:$J$39,AHI$5),AHB12&lt;SMALL(기준일시_입력!$N$21:$N$39,AHI$5)),SMALL(기준일시_입력!$N$21:$N$39,AHI$5)-AHB12,0)),0)</f>
        <v>0</v>
      </c>
      <c r="AHJ12" s="128">
        <f>IFERROR(IF(AND(AHB12&lt;SMALL(기준일시_입력!$J$21:$J$39,AHJ$5),AHC12&gt;SMALL(기준일시_입력!$N$21:$N$39,AHJ$5)),INDEX(기준일시_입력!$AJ$21:$AJ$39,AHJ$5*2-1),IF(AND(AHB12&gt;=SMALL(기준일시_입력!$J$21:$J$39,AHJ$5),AHB12&lt;SMALL(기준일시_입력!$N$21:$N$39,AHJ$5)),SMALL(기준일시_입력!$N$21:$N$39,AHJ$5)-AHB12,0)),0)</f>
        <v>0</v>
      </c>
      <c r="AHK12" s="128">
        <f>IFERROR(IF(AND(AHB12&lt;SMALL(기준일시_입력!$J$21:$J$39,AHK$5),AHC12&gt;SMALL(기준일시_입력!$N$21:$N$39,AHK$5)),INDEX(기준일시_입력!$AJ$21:$AJ$39,AHK$5*2-1),IF(AND(AHB12&gt;=SMALL(기준일시_입력!$J$21:$J$39,AHK$5),AHB12&lt;SMALL(기준일시_입력!$N$21:$N$39,AHK$5)),SMALL(기준일시_입력!$N$21:$N$39,AHK$5)-AHB12,0)),0)</f>
        <v>0</v>
      </c>
      <c r="AHL12" s="128">
        <f>IFERROR(IF(AND(AHB12&lt;SMALL(기준일시_입력!$J$21:$J$39,AHL$5),AHC12&gt;SMALL(기준일시_입력!$N$21:$N$39,AHL$5)),INDEX(기준일시_입력!$AJ$21:$AJ$39,AHL$5*2-1),IF(AND(AHB12&gt;=SMALL(기준일시_입력!$J$21:$J$39,AHL$5),AHB12&lt;SMALL(기준일시_입력!$N$21:$N$39,AHL$5)),SMALL(기준일시_입력!$N$21:$N$39,AHL$5)-AHB12,0)),0)</f>
        <v>0</v>
      </c>
      <c r="AHM12" s="128">
        <f>IFERROR(IF(AND(AHB12&lt;SMALL(기준일시_입력!$J$21:$J$39,AHM$5),AHC12&gt;SMALL(기준일시_입력!$N$21:$N$39,AHM$5)),INDEX(기준일시_입력!$AJ$21:$AJ$39,AHM$5*2-1),IF(AND(AHB12&gt;=SMALL(기준일시_입력!$J$21:$J$39,AHM$5),AHB12&lt;SMALL(기준일시_입력!$N$21:$N$39,AHM$5)),SMALL(기준일시_입력!$N$21:$N$39,AHM$5)-AHB12,0)),0)</f>
        <v>0</v>
      </c>
      <c r="AHN12" s="125"/>
      <c r="AHO12" s="180" t="str">
        <f t="shared" si="299"/>
        <v>7일</v>
      </c>
      <c r="AHP12" s="180"/>
      <c r="AHQ12" s="124" t="str">
        <f t="shared" si="300"/>
        <v>일</v>
      </c>
      <c r="AHR12" s="133" t="str">
        <f t="shared" si="291"/>
        <v/>
      </c>
      <c r="AHS12" s="184"/>
      <c r="AHT12" s="184"/>
      <c r="AHU12" s="184"/>
      <c r="AHV12" s="184"/>
      <c r="AHW12" s="184"/>
      <c r="AHX12" s="184"/>
      <c r="AHY12" s="176"/>
      <c r="AHZ12" s="177"/>
      <c r="AIA12" s="129" t="str">
        <f>IF($B12="","",IF(AND(AHQ$3&lt;&gt;"",$B12-기준일시_입력!$AO$7&lt;=0,AHS12="",AHV12="",AHY12=""),"X",IF(AHY12="연차","☆",IF(AHY12="월차","★",IF(AHY12="병가","♨",IF(AHY12="출장","◎",IF(AHY12="교육","■",IF(AND(AHY12="",AHS12&lt;=기준일시_입력!$J$15,AHV12&gt;=기준일시_입력!$N$15),"○",IF(AND(AHY12="",AHS12&lt;&gt;"",AHS12&gt;기준일시_입력!$J$15),"▼",IF(AND(AHY12="",AHV12&lt;&gt;"",AHV12&lt;기준일시_입력!$N$15),"△",""))))))))))</f>
        <v/>
      </c>
      <c r="AIB12" s="128">
        <f>IFERROR(IF(OR(AHS12="",AHV12=""),0,IF(AND(AID12&lt;기준일시_입력!$J$17,AIE12&gt;기준일시_입력!$N$17),기준일시_입력!$N$17-기준일시_입력!$J$17,IF(AND(AID12&gt;=기준일시_입력!$J$17,AIE12&gt;기준일시_입력!$N$17),기준일시_입력!$N$17-AID12,IF(AIE12&lt;기준일시_입력!$J$17,0,IF(AND(AID12&lt;기준일시_입력!$J$17,AIE12&lt;=기준일시_입력!$N$17),AIE12-기준일시_입력!$J$17,IF(AND(AID12&gt;=기준일시_입력!$J$17,AIE12&lt;=기준일시_입력!$N$17),AIE12-AID12,0)))))),0)</f>
        <v>0</v>
      </c>
      <c r="AIC12" s="128">
        <f t="shared" si="302"/>
        <v>0</v>
      </c>
      <c r="AID12" s="128">
        <f>IF(OR(AHS12="",AHV12=""),0,IF(AHS12&lt;기준일시_입력!$J$15,기준일시_입력!$J$15,AHS12))</f>
        <v>0</v>
      </c>
      <c r="AIE12" s="128">
        <f t="shared" si="303"/>
        <v>0</v>
      </c>
      <c r="AIF12" s="128">
        <f>IFERROR(IF(AND(AID12&lt;SMALL(기준일시_입력!$J$21:$J$39,AIF$5),AIE12&gt;SMALL(기준일시_입력!$N$21:$N$39,AIF$5)),INDEX(기준일시_입력!$AJ$21:$AJ$39,AIF$5*2-1),IF(AND(AID12&gt;=SMALL(기준일시_입력!$J$21:$J$39,AIF$5),AID12&lt;SMALL(기준일시_입력!$N$21:$N$39,AIF$5)),SMALL(기준일시_입력!$N$21:$N$39,AIF$5)-AID12,0)),0)</f>
        <v>0</v>
      </c>
      <c r="AIG12" s="128">
        <f>IFERROR(IF(AND(AID12&lt;SMALL(기준일시_입력!$J$21:$J$39,AIG$5),AIE12&gt;SMALL(기준일시_입력!$N$21:$N$39,AIG$5)),INDEX(기준일시_입력!$AJ$21:$AJ$39,AIG$5*2-1),IF(AND(AID12&gt;=SMALL(기준일시_입력!$J$21:$J$39,AIG$5),AID12&lt;SMALL(기준일시_입력!$N$21:$N$39,AIG$5)),SMALL(기준일시_입력!$N$21:$N$39,AIG$5)-AID12,0)),0)</f>
        <v>0</v>
      </c>
      <c r="AIH12" s="128">
        <f>IFERROR(IF(AND(AID12&lt;SMALL(기준일시_입력!$J$21:$J$39,AIH$5),AIE12&gt;SMALL(기준일시_입력!$N$21:$N$39,AIH$5)),INDEX(기준일시_입력!$AJ$21:$AJ$39,AIH$5*2-1),IF(AND(AID12&gt;=SMALL(기준일시_입력!$J$21:$J$39,AIH$5),AID12&lt;SMALL(기준일시_입력!$N$21:$N$39,AIH$5)),SMALL(기준일시_입력!$N$21:$N$39,AIH$5)-AID12,0)),0)</f>
        <v>0</v>
      </c>
      <c r="AII12" s="128">
        <f>IFERROR(IF(AND(AID12&lt;SMALL(기준일시_입력!$J$21:$J$39,AII$5),AIE12&gt;SMALL(기준일시_입력!$N$21:$N$39,AII$5)),INDEX(기준일시_입력!$AJ$21:$AJ$39,AII$5*2-1),IF(AND(AID12&gt;=SMALL(기준일시_입력!$J$21:$J$39,AII$5),AID12&lt;SMALL(기준일시_입력!$N$21:$N$39,AII$5)),SMALL(기준일시_입력!$N$21:$N$39,AII$5)-AID12,0)),0)</f>
        <v>0</v>
      </c>
      <c r="AIJ12" s="128">
        <f>IFERROR(IF(AND(AID12&lt;SMALL(기준일시_입력!$J$21:$J$39,AIJ$5),AIE12&gt;SMALL(기준일시_입력!$N$21:$N$39,AIJ$5)),INDEX(기준일시_입력!$AJ$21:$AJ$39,AIJ$5*2-1),IF(AND(AID12&gt;=SMALL(기준일시_입력!$J$21:$J$39,AIJ$5),AID12&lt;SMALL(기준일시_입력!$N$21:$N$39,AIJ$5)),SMALL(기준일시_입력!$N$21:$N$39,AIJ$5)-AID12,0)),0)</f>
        <v>0</v>
      </c>
      <c r="AIK12" s="128">
        <f>IFERROR(IF(AND(AID12&lt;SMALL(기준일시_입력!$J$21:$J$39,AIK$5),AIE12&gt;SMALL(기준일시_입력!$N$21:$N$39,AIK$5)),INDEX(기준일시_입력!$AJ$21:$AJ$39,AIK$5*2-1),IF(AND(AID12&gt;=SMALL(기준일시_입력!$J$21:$J$39,AIK$5),AID12&lt;SMALL(기준일시_입력!$N$21:$N$39,AIK$5)),SMALL(기준일시_입력!$N$21:$N$39,AIK$5)-AID12,0)),0)</f>
        <v>0</v>
      </c>
      <c r="AIL12" s="128">
        <f>IFERROR(IF(AND(AID12&lt;SMALL(기준일시_입력!$J$21:$J$39,AIL$5),AIE12&gt;SMALL(기준일시_입력!$N$21:$N$39,AIL$5)),INDEX(기준일시_입력!$AJ$21:$AJ$39,AIL$5*2-1),IF(AND(AID12&gt;=SMALL(기준일시_입력!$J$21:$J$39,AIL$5),AID12&lt;SMALL(기준일시_입력!$N$21:$N$39,AIL$5)),SMALL(기준일시_입력!$N$21:$N$39,AIL$5)-AID12,0)),0)</f>
        <v>0</v>
      </c>
      <c r="AIM12" s="128">
        <f>IFERROR(IF(AND(AID12&lt;SMALL(기준일시_입력!$J$21:$J$39,AIM$5),AIE12&gt;SMALL(기준일시_입력!$N$21:$N$39,AIM$5)),INDEX(기준일시_입력!$AJ$21:$AJ$39,AIM$5*2-1),IF(AND(AID12&gt;=SMALL(기준일시_입력!$J$21:$J$39,AIM$5),AID12&lt;SMALL(기준일시_입력!$N$21:$N$39,AIM$5)),SMALL(기준일시_입력!$N$21:$N$39,AIM$5)-AID12,0)),0)</f>
        <v>0</v>
      </c>
      <c r="AIN12" s="128">
        <f>IFERROR(IF(AND(AID12&lt;SMALL(기준일시_입력!$J$21:$J$39,AIN$5),AIE12&gt;SMALL(기준일시_입력!$N$21:$N$39,AIN$5)),INDEX(기준일시_입력!$AJ$21:$AJ$39,AIN$5*2-1),IF(AND(AID12&gt;=SMALL(기준일시_입력!$J$21:$J$39,AIN$5),AID12&lt;SMALL(기준일시_입력!$N$21:$N$39,AIN$5)),SMALL(기준일시_입력!$N$21:$N$39,AIN$5)-AID12,0)),0)</f>
        <v>0</v>
      </c>
      <c r="AIO12" s="128">
        <f>IFERROR(IF(AND(AID12&lt;SMALL(기준일시_입력!$J$21:$J$39,AIO$5),AIE12&gt;SMALL(기준일시_입력!$N$21:$N$39,AIO$5)),INDEX(기준일시_입력!$AJ$21:$AJ$39,AIO$5*2-1),IF(AND(AID12&gt;=SMALL(기준일시_입력!$J$21:$J$39,AIO$5),AID12&lt;SMALL(기준일시_입력!$N$21:$N$39,AIO$5)),SMALL(기준일시_입력!$N$21:$N$39,AIO$5)-AID12,0)),0)</f>
        <v>0</v>
      </c>
      <c r="AIP12" s="125"/>
      <c r="AIQ12" s="180" t="str">
        <f t="shared" si="304"/>
        <v>7일</v>
      </c>
      <c r="AIR12" s="180"/>
      <c r="AIS12" s="124" t="str">
        <f t="shared" si="305"/>
        <v>일</v>
      </c>
      <c r="AIT12" s="133" t="str">
        <f t="shared" si="306"/>
        <v/>
      </c>
      <c r="AIU12" s="184"/>
      <c r="AIV12" s="184"/>
      <c r="AIW12" s="184"/>
      <c r="AIX12" s="184"/>
      <c r="AIY12" s="184"/>
      <c r="AIZ12" s="184"/>
      <c r="AJA12" s="176"/>
      <c r="AJB12" s="177"/>
      <c r="AJC12" s="129" t="str">
        <f>IF($B12="","",IF(AND(AIS$3&lt;&gt;"",$B12-기준일시_입력!$AO$7&lt;=0,AIU12="",AIX12="",AJA12=""),"X",IF(AJA12="연차","☆",IF(AJA12="월차","★",IF(AJA12="병가","♨",IF(AJA12="출장","◎",IF(AJA12="교육","■",IF(AND(AJA12="",AIU12&lt;=기준일시_입력!$J$15,AIX12&gt;=기준일시_입력!$N$15),"○",IF(AND(AJA12="",AIU12&lt;&gt;"",AIU12&gt;기준일시_입력!$J$15),"▼",IF(AND(AJA12="",AIX12&lt;&gt;"",AIX12&lt;기준일시_입력!$N$15),"△",""))))))))))</f>
        <v/>
      </c>
      <c r="AJD12" s="128">
        <f>IFERROR(IF(OR(AIU12="",AIX12=""),0,IF(AND(AJF12&lt;기준일시_입력!$J$17,AJG12&gt;기준일시_입력!$N$17),기준일시_입력!$N$17-기준일시_입력!$J$17,IF(AND(AJF12&gt;=기준일시_입력!$J$17,AJG12&gt;기준일시_입력!$N$17),기준일시_입력!$N$17-AJF12,IF(AJG12&lt;기준일시_입력!$J$17,0,IF(AND(AJF12&lt;기준일시_입력!$J$17,AJG12&lt;=기준일시_입력!$N$17),AJG12-기준일시_입력!$J$17,IF(AND(AJF12&gt;=기준일시_입력!$J$17,AJG12&lt;=기준일시_입력!$N$17),AJG12-AJF12,0)))))),0)</f>
        <v>0</v>
      </c>
      <c r="AJE12" s="128">
        <f t="shared" si="307"/>
        <v>0</v>
      </c>
      <c r="AJF12" s="128">
        <f>IF(OR(AIU12="",AIX12=""),0,IF(AIU12&lt;기준일시_입력!$J$15,기준일시_입력!$J$15,AIU12))</f>
        <v>0</v>
      </c>
      <c r="AJG12" s="128">
        <f t="shared" si="308"/>
        <v>0</v>
      </c>
      <c r="AJH12" s="128">
        <f>IFERROR(IF(AND(AJF12&lt;SMALL(기준일시_입력!$J$21:$J$39,AJH$5),AJG12&gt;SMALL(기준일시_입력!$N$21:$N$39,AJH$5)),INDEX(기준일시_입력!$AJ$21:$AJ$39,AJH$5*2-1),IF(AND(AJF12&gt;=SMALL(기준일시_입력!$J$21:$J$39,AJH$5),AJF12&lt;SMALL(기준일시_입력!$N$21:$N$39,AJH$5)),SMALL(기준일시_입력!$N$21:$N$39,AJH$5)-AJF12,0)),0)</f>
        <v>0</v>
      </c>
      <c r="AJI12" s="128">
        <f>IFERROR(IF(AND(AJF12&lt;SMALL(기준일시_입력!$J$21:$J$39,AJI$5),AJG12&gt;SMALL(기준일시_입력!$N$21:$N$39,AJI$5)),INDEX(기준일시_입력!$AJ$21:$AJ$39,AJI$5*2-1),IF(AND(AJF12&gt;=SMALL(기준일시_입력!$J$21:$J$39,AJI$5),AJF12&lt;SMALL(기준일시_입력!$N$21:$N$39,AJI$5)),SMALL(기준일시_입력!$N$21:$N$39,AJI$5)-AJF12,0)),0)</f>
        <v>0</v>
      </c>
      <c r="AJJ12" s="128">
        <f>IFERROR(IF(AND(AJF12&lt;SMALL(기준일시_입력!$J$21:$J$39,AJJ$5),AJG12&gt;SMALL(기준일시_입력!$N$21:$N$39,AJJ$5)),INDEX(기준일시_입력!$AJ$21:$AJ$39,AJJ$5*2-1),IF(AND(AJF12&gt;=SMALL(기준일시_입력!$J$21:$J$39,AJJ$5),AJF12&lt;SMALL(기준일시_입력!$N$21:$N$39,AJJ$5)),SMALL(기준일시_입력!$N$21:$N$39,AJJ$5)-AJF12,0)),0)</f>
        <v>0</v>
      </c>
      <c r="AJK12" s="128">
        <f>IFERROR(IF(AND(AJF12&lt;SMALL(기준일시_입력!$J$21:$J$39,AJK$5),AJG12&gt;SMALL(기준일시_입력!$N$21:$N$39,AJK$5)),INDEX(기준일시_입력!$AJ$21:$AJ$39,AJK$5*2-1),IF(AND(AJF12&gt;=SMALL(기준일시_입력!$J$21:$J$39,AJK$5),AJF12&lt;SMALL(기준일시_입력!$N$21:$N$39,AJK$5)),SMALL(기준일시_입력!$N$21:$N$39,AJK$5)-AJF12,0)),0)</f>
        <v>0</v>
      </c>
      <c r="AJL12" s="128">
        <f>IFERROR(IF(AND(AJF12&lt;SMALL(기준일시_입력!$J$21:$J$39,AJL$5),AJG12&gt;SMALL(기준일시_입력!$N$21:$N$39,AJL$5)),INDEX(기준일시_입력!$AJ$21:$AJ$39,AJL$5*2-1),IF(AND(AJF12&gt;=SMALL(기준일시_입력!$J$21:$J$39,AJL$5),AJF12&lt;SMALL(기준일시_입력!$N$21:$N$39,AJL$5)),SMALL(기준일시_입력!$N$21:$N$39,AJL$5)-AJF12,0)),0)</f>
        <v>0</v>
      </c>
      <c r="AJM12" s="128">
        <f>IFERROR(IF(AND(AJF12&lt;SMALL(기준일시_입력!$J$21:$J$39,AJM$5),AJG12&gt;SMALL(기준일시_입력!$N$21:$N$39,AJM$5)),INDEX(기준일시_입력!$AJ$21:$AJ$39,AJM$5*2-1),IF(AND(AJF12&gt;=SMALL(기준일시_입력!$J$21:$J$39,AJM$5),AJF12&lt;SMALL(기준일시_입력!$N$21:$N$39,AJM$5)),SMALL(기준일시_입력!$N$21:$N$39,AJM$5)-AJF12,0)),0)</f>
        <v>0</v>
      </c>
      <c r="AJN12" s="128">
        <f>IFERROR(IF(AND(AJF12&lt;SMALL(기준일시_입력!$J$21:$J$39,AJN$5),AJG12&gt;SMALL(기준일시_입력!$N$21:$N$39,AJN$5)),INDEX(기준일시_입력!$AJ$21:$AJ$39,AJN$5*2-1),IF(AND(AJF12&gt;=SMALL(기준일시_입력!$J$21:$J$39,AJN$5),AJF12&lt;SMALL(기준일시_입력!$N$21:$N$39,AJN$5)),SMALL(기준일시_입력!$N$21:$N$39,AJN$5)-AJF12,0)),0)</f>
        <v>0</v>
      </c>
      <c r="AJO12" s="128">
        <f>IFERROR(IF(AND(AJF12&lt;SMALL(기준일시_입력!$J$21:$J$39,AJO$5),AJG12&gt;SMALL(기준일시_입력!$N$21:$N$39,AJO$5)),INDEX(기준일시_입력!$AJ$21:$AJ$39,AJO$5*2-1),IF(AND(AJF12&gt;=SMALL(기준일시_입력!$J$21:$J$39,AJO$5),AJF12&lt;SMALL(기준일시_입력!$N$21:$N$39,AJO$5)),SMALL(기준일시_입력!$N$21:$N$39,AJO$5)-AJF12,0)),0)</f>
        <v>0</v>
      </c>
      <c r="AJP12" s="128">
        <f>IFERROR(IF(AND(AJF12&lt;SMALL(기준일시_입력!$J$21:$J$39,AJP$5),AJG12&gt;SMALL(기준일시_입력!$N$21:$N$39,AJP$5)),INDEX(기준일시_입력!$AJ$21:$AJ$39,AJP$5*2-1),IF(AND(AJF12&gt;=SMALL(기준일시_입력!$J$21:$J$39,AJP$5),AJF12&lt;SMALL(기준일시_입력!$N$21:$N$39,AJP$5)),SMALL(기준일시_입력!$N$21:$N$39,AJP$5)-AJF12,0)),0)</f>
        <v>0</v>
      </c>
      <c r="AJQ12" s="128">
        <f>IFERROR(IF(AND(AJF12&lt;SMALL(기준일시_입력!$J$21:$J$39,AJQ$5),AJG12&gt;SMALL(기준일시_입력!$N$21:$N$39,AJQ$5)),INDEX(기준일시_입력!$AJ$21:$AJ$39,AJQ$5*2-1),IF(AND(AJF12&gt;=SMALL(기준일시_입력!$J$21:$J$39,AJQ$5),AJF12&lt;SMALL(기준일시_입력!$N$21:$N$39,AJQ$5)),SMALL(기준일시_입력!$N$21:$N$39,AJQ$5)-AJF12,0)),0)</f>
        <v>0</v>
      </c>
      <c r="AJR12" s="125"/>
      <c r="AJS12" s="180" t="str">
        <f t="shared" si="309"/>
        <v>7일</v>
      </c>
      <c r="AJT12" s="180"/>
      <c r="AJU12" s="124" t="str">
        <f t="shared" si="310"/>
        <v>일</v>
      </c>
      <c r="AJV12" s="133" t="str">
        <f t="shared" si="306"/>
        <v/>
      </c>
      <c r="AJW12" s="184"/>
      <c r="AJX12" s="184"/>
      <c r="AJY12" s="184"/>
      <c r="AJZ12" s="184"/>
      <c r="AKA12" s="184"/>
      <c r="AKB12" s="184"/>
      <c r="AKC12" s="176"/>
      <c r="AKD12" s="177"/>
      <c r="AKE12" s="129" t="str">
        <f>IF($B12="","",IF(AND(AJU$3&lt;&gt;"",$B12-기준일시_입력!$AO$7&lt;=0,AJW12="",AJZ12="",AKC12=""),"X",IF(AKC12="연차","☆",IF(AKC12="월차","★",IF(AKC12="병가","♨",IF(AKC12="출장","◎",IF(AKC12="교육","■",IF(AND(AKC12="",AJW12&lt;=기준일시_입력!$J$15,AJZ12&gt;=기준일시_입력!$N$15),"○",IF(AND(AKC12="",AJW12&lt;&gt;"",AJW12&gt;기준일시_입력!$J$15),"▼",IF(AND(AKC12="",AJZ12&lt;&gt;"",AJZ12&lt;기준일시_입력!$N$15),"△",""))))))))))</f>
        <v/>
      </c>
      <c r="AKF12" s="128">
        <f>IFERROR(IF(OR(AJW12="",AJZ12=""),0,IF(AND(AKH12&lt;기준일시_입력!$J$17,AKI12&gt;기준일시_입력!$N$17),기준일시_입력!$N$17-기준일시_입력!$J$17,IF(AND(AKH12&gt;=기준일시_입력!$J$17,AKI12&gt;기준일시_입력!$N$17),기준일시_입력!$N$17-AKH12,IF(AKI12&lt;기준일시_입력!$J$17,0,IF(AND(AKH12&lt;기준일시_입력!$J$17,AKI12&lt;=기준일시_입력!$N$17),AKI12-기준일시_입력!$J$17,IF(AND(AKH12&gt;=기준일시_입력!$J$17,AKI12&lt;=기준일시_입력!$N$17),AKI12-AKH12,0)))))),0)</f>
        <v>0</v>
      </c>
      <c r="AKG12" s="128">
        <f t="shared" si="312"/>
        <v>0</v>
      </c>
      <c r="AKH12" s="128">
        <f>IF(OR(AJW12="",AJZ12=""),0,IF(AJW12&lt;기준일시_입력!$J$15,기준일시_입력!$J$15,AJW12))</f>
        <v>0</v>
      </c>
      <c r="AKI12" s="128">
        <f t="shared" si="313"/>
        <v>0</v>
      </c>
      <c r="AKJ12" s="128">
        <f>IFERROR(IF(AND(AKH12&lt;SMALL(기준일시_입력!$J$21:$J$39,AKJ$5),AKI12&gt;SMALL(기준일시_입력!$N$21:$N$39,AKJ$5)),INDEX(기준일시_입력!$AJ$21:$AJ$39,AKJ$5*2-1),IF(AND(AKH12&gt;=SMALL(기준일시_입력!$J$21:$J$39,AKJ$5),AKH12&lt;SMALL(기준일시_입력!$N$21:$N$39,AKJ$5)),SMALL(기준일시_입력!$N$21:$N$39,AKJ$5)-AKH12,0)),0)</f>
        <v>0</v>
      </c>
      <c r="AKK12" s="128">
        <f>IFERROR(IF(AND(AKH12&lt;SMALL(기준일시_입력!$J$21:$J$39,AKK$5),AKI12&gt;SMALL(기준일시_입력!$N$21:$N$39,AKK$5)),INDEX(기준일시_입력!$AJ$21:$AJ$39,AKK$5*2-1),IF(AND(AKH12&gt;=SMALL(기준일시_입력!$J$21:$J$39,AKK$5),AKH12&lt;SMALL(기준일시_입력!$N$21:$N$39,AKK$5)),SMALL(기준일시_입력!$N$21:$N$39,AKK$5)-AKH12,0)),0)</f>
        <v>0</v>
      </c>
      <c r="AKL12" s="128">
        <f>IFERROR(IF(AND(AKH12&lt;SMALL(기준일시_입력!$J$21:$J$39,AKL$5),AKI12&gt;SMALL(기준일시_입력!$N$21:$N$39,AKL$5)),INDEX(기준일시_입력!$AJ$21:$AJ$39,AKL$5*2-1),IF(AND(AKH12&gt;=SMALL(기준일시_입력!$J$21:$J$39,AKL$5),AKH12&lt;SMALL(기준일시_입력!$N$21:$N$39,AKL$5)),SMALL(기준일시_입력!$N$21:$N$39,AKL$5)-AKH12,0)),0)</f>
        <v>0</v>
      </c>
      <c r="AKM12" s="128">
        <f>IFERROR(IF(AND(AKH12&lt;SMALL(기준일시_입력!$J$21:$J$39,AKM$5),AKI12&gt;SMALL(기준일시_입력!$N$21:$N$39,AKM$5)),INDEX(기준일시_입력!$AJ$21:$AJ$39,AKM$5*2-1),IF(AND(AKH12&gt;=SMALL(기준일시_입력!$J$21:$J$39,AKM$5),AKH12&lt;SMALL(기준일시_입력!$N$21:$N$39,AKM$5)),SMALL(기준일시_입력!$N$21:$N$39,AKM$5)-AKH12,0)),0)</f>
        <v>0</v>
      </c>
      <c r="AKN12" s="128">
        <f>IFERROR(IF(AND(AKH12&lt;SMALL(기준일시_입력!$J$21:$J$39,AKN$5),AKI12&gt;SMALL(기준일시_입력!$N$21:$N$39,AKN$5)),INDEX(기준일시_입력!$AJ$21:$AJ$39,AKN$5*2-1),IF(AND(AKH12&gt;=SMALL(기준일시_입력!$J$21:$J$39,AKN$5),AKH12&lt;SMALL(기준일시_입력!$N$21:$N$39,AKN$5)),SMALL(기준일시_입력!$N$21:$N$39,AKN$5)-AKH12,0)),0)</f>
        <v>0</v>
      </c>
      <c r="AKO12" s="128">
        <f>IFERROR(IF(AND(AKH12&lt;SMALL(기준일시_입력!$J$21:$J$39,AKO$5),AKI12&gt;SMALL(기준일시_입력!$N$21:$N$39,AKO$5)),INDEX(기준일시_입력!$AJ$21:$AJ$39,AKO$5*2-1),IF(AND(AKH12&gt;=SMALL(기준일시_입력!$J$21:$J$39,AKO$5),AKH12&lt;SMALL(기준일시_입력!$N$21:$N$39,AKO$5)),SMALL(기준일시_입력!$N$21:$N$39,AKO$5)-AKH12,0)),0)</f>
        <v>0</v>
      </c>
      <c r="AKP12" s="128">
        <f>IFERROR(IF(AND(AKH12&lt;SMALL(기준일시_입력!$J$21:$J$39,AKP$5),AKI12&gt;SMALL(기준일시_입력!$N$21:$N$39,AKP$5)),INDEX(기준일시_입력!$AJ$21:$AJ$39,AKP$5*2-1),IF(AND(AKH12&gt;=SMALL(기준일시_입력!$J$21:$J$39,AKP$5),AKH12&lt;SMALL(기준일시_입력!$N$21:$N$39,AKP$5)),SMALL(기준일시_입력!$N$21:$N$39,AKP$5)-AKH12,0)),0)</f>
        <v>0</v>
      </c>
      <c r="AKQ12" s="128">
        <f>IFERROR(IF(AND(AKH12&lt;SMALL(기준일시_입력!$J$21:$J$39,AKQ$5),AKI12&gt;SMALL(기준일시_입력!$N$21:$N$39,AKQ$5)),INDEX(기준일시_입력!$AJ$21:$AJ$39,AKQ$5*2-1),IF(AND(AKH12&gt;=SMALL(기준일시_입력!$J$21:$J$39,AKQ$5),AKH12&lt;SMALL(기준일시_입력!$N$21:$N$39,AKQ$5)),SMALL(기준일시_입력!$N$21:$N$39,AKQ$5)-AKH12,0)),0)</f>
        <v>0</v>
      </c>
      <c r="AKR12" s="128">
        <f>IFERROR(IF(AND(AKH12&lt;SMALL(기준일시_입력!$J$21:$J$39,AKR$5),AKI12&gt;SMALL(기준일시_입력!$N$21:$N$39,AKR$5)),INDEX(기준일시_입력!$AJ$21:$AJ$39,AKR$5*2-1),IF(AND(AKH12&gt;=SMALL(기준일시_입력!$J$21:$J$39,AKR$5),AKH12&lt;SMALL(기준일시_입력!$N$21:$N$39,AKR$5)),SMALL(기준일시_입력!$N$21:$N$39,AKR$5)-AKH12,0)),0)</f>
        <v>0</v>
      </c>
      <c r="AKS12" s="128">
        <f>IFERROR(IF(AND(AKH12&lt;SMALL(기준일시_입력!$J$21:$J$39,AKS$5),AKI12&gt;SMALL(기준일시_입력!$N$21:$N$39,AKS$5)),INDEX(기준일시_입력!$AJ$21:$AJ$39,AKS$5*2-1),IF(AND(AKH12&gt;=SMALL(기준일시_입력!$J$21:$J$39,AKS$5),AKH12&lt;SMALL(기준일시_입력!$N$21:$N$39,AKS$5)),SMALL(기준일시_입력!$N$21:$N$39,AKS$5)-AKH12,0)),0)</f>
        <v>0</v>
      </c>
      <c r="AKT12" s="125"/>
      <c r="AKU12" s="180" t="str">
        <f t="shared" si="314"/>
        <v>7일</v>
      </c>
      <c r="AKV12" s="180"/>
      <c r="AKW12" s="124" t="str">
        <f t="shared" si="315"/>
        <v>일</v>
      </c>
      <c r="AKX12" s="133" t="str">
        <f t="shared" si="306"/>
        <v/>
      </c>
      <c r="AKY12" s="184"/>
      <c r="AKZ12" s="184"/>
      <c r="ALA12" s="184"/>
      <c r="ALB12" s="184"/>
      <c r="ALC12" s="184"/>
      <c r="ALD12" s="184"/>
      <c r="ALE12" s="176"/>
      <c r="ALF12" s="177"/>
      <c r="ALG12" s="129" t="str">
        <f>IF($B12="","",IF(AND(AKW$3&lt;&gt;"",$B12-기준일시_입력!$AO$7&lt;=0,AKY12="",ALB12="",ALE12=""),"X",IF(ALE12="연차","☆",IF(ALE12="월차","★",IF(ALE12="병가","♨",IF(ALE12="출장","◎",IF(ALE12="교육","■",IF(AND(ALE12="",AKY12&lt;=기준일시_입력!$J$15,ALB12&gt;=기준일시_입력!$N$15),"○",IF(AND(ALE12="",AKY12&lt;&gt;"",AKY12&gt;기준일시_입력!$J$15),"▼",IF(AND(ALE12="",ALB12&lt;&gt;"",ALB12&lt;기준일시_입력!$N$15),"△",""))))))))))</f>
        <v/>
      </c>
      <c r="ALH12" s="128">
        <f>IFERROR(IF(OR(AKY12="",ALB12=""),0,IF(AND(ALJ12&lt;기준일시_입력!$J$17,ALK12&gt;기준일시_입력!$N$17),기준일시_입력!$N$17-기준일시_입력!$J$17,IF(AND(ALJ12&gt;=기준일시_입력!$J$17,ALK12&gt;기준일시_입력!$N$17),기준일시_입력!$N$17-ALJ12,IF(ALK12&lt;기준일시_입력!$J$17,0,IF(AND(ALJ12&lt;기준일시_입력!$J$17,ALK12&lt;=기준일시_입력!$N$17),ALK12-기준일시_입력!$J$17,IF(AND(ALJ12&gt;=기준일시_입력!$J$17,ALK12&lt;=기준일시_입력!$N$17),ALK12-ALJ12,0)))))),0)</f>
        <v>0</v>
      </c>
      <c r="ALI12" s="128">
        <f t="shared" si="317"/>
        <v>0</v>
      </c>
      <c r="ALJ12" s="128">
        <f>IF(OR(AKY12="",ALB12=""),0,IF(AKY12&lt;기준일시_입력!$J$15,기준일시_입력!$J$15,AKY12))</f>
        <v>0</v>
      </c>
      <c r="ALK12" s="128">
        <f t="shared" si="318"/>
        <v>0</v>
      </c>
      <c r="ALL12" s="128">
        <f>IFERROR(IF(AND(ALJ12&lt;SMALL(기준일시_입력!$J$21:$J$39,ALL$5),ALK12&gt;SMALL(기준일시_입력!$N$21:$N$39,ALL$5)),INDEX(기준일시_입력!$AJ$21:$AJ$39,ALL$5*2-1),IF(AND(ALJ12&gt;=SMALL(기준일시_입력!$J$21:$J$39,ALL$5),ALJ12&lt;SMALL(기준일시_입력!$N$21:$N$39,ALL$5)),SMALL(기준일시_입력!$N$21:$N$39,ALL$5)-ALJ12,0)),0)</f>
        <v>0</v>
      </c>
      <c r="ALM12" s="128">
        <f>IFERROR(IF(AND(ALJ12&lt;SMALL(기준일시_입력!$J$21:$J$39,ALM$5),ALK12&gt;SMALL(기준일시_입력!$N$21:$N$39,ALM$5)),INDEX(기준일시_입력!$AJ$21:$AJ$39,ALM$5*2-1),IF(AND(ALJ12&gt;=SMALL(기준일시_입력!$J$21:$J$39,ALM$5),ALJ12&lt;SMALL(기준일시_입력!$N$21:$N$39,ALM$5)),SMALL(기준일시_입력!$N$21:$N$39,ALM$5)-ALJ12,0)),0)</f>
        <v>0</v>
      </c>
      <c r="ALN12" s="128">
        <f>IFERROR(IF(AND(ALJ12&lt;SMALL(기준일시_입력!$J$21:$J$39,ALN$5),ALK12&gt;SMALL(기준일시_입력!$N$21:$N$39,ALN$5)),INDEX(기준일시_입력!$AJ$21:$AJ$39,ALN$5*2-1),IF(AND(ALJ12&gt;=SMALL(기준일시_입력!$J$21:$J$39,ALN$5),ALJ12&lt;SMALL(기준일시_입력!$N$21:$N$39,ALN$5)),SMALL(기준일시_입력!$N$21:$N$39,ALN$5)-ALJ12,0)),0)</f>
        <v>0</v>
      </c>
      <c r="ALO12" s="128">
        <f>IFERROR(IF(AND(ALJ12&lt;SMALL(기준일시_입력!$J$21:$J$39,ALO$5),ALK12&gt;SMALL(기준일시_입력!$N$21:$N$39,ALO$5)),INDEX(기준일시_입력!$AJ$21:$AJ$39,ALO$5*2-1),IF(AND(ALJ12&gt;=SMALL(기준일시_입력!$J$21:$J$39,ALO$5),ALJ12&lt;SMALL(기준일시_입력!$N$21:$N$39,ALO$5)),SMALL(기준일시_입력!$N$21:$N$39,ALO$5)-ALJ12,0)),0)</f>
        <v>0</v>
      </c>
      <c r="ALP12" s="128">
        <f>IFERROR(IF(AND(ALJ12&lt;SMALL(기준일시_입력!$J$21:$J$39,ALP$5),ALK12&gt;SMALL(기준일시_입력!$N$21:$N$39,ALP$5)),INDEX(기준일시_입력!$AJ$21:$AJ$39,ALP$5*2-1),IF(AND(ALJ12&gt;=SMALL(기준일시_입력!$J$21:$J$39,ALP$5),ALJ12&lt;SMALL(기준일시_입력!$N$21:$N$39,ALP$5)),SMALL(기준일시_입력!$N$21:$N$39,ALP$5)-ALJ12,0)),0)</f>
        <v>0</v>
      </c>
      <c r="ALQ12" s="128">
        <f>IFERROR(IF(AND(ALJ12&lt;SMALL(기준일시_입력!$J$21:$J$39,ALQ$5),ALK12&gt;SMALL(기준일시_입력!$N$21:$N$39,ALQ$5)),INDEX(기준일시_입력!$AJ$21:$AJ$39,ALQ$5*2-1),IF(AND(ALJ12&gt;=SMALL(기준일시_입력!$J$21:$J$39,ALQ$5),ALJ12&lt;SMALL(기준일시_입력!$N$21:$N$39,ALQ$5)),SMALL(기준일시_입력!$N$21:$N$39,ALQ$5)-ALJ12,0)),0)</f>
        <v>0</v>
      </c>
      <c r="ALR12" s="128">
        <f>IFERROR(IF(AND(ALJ12&lt;SMALL(기준일시_입력!$J$21:$J$39,ALR$5),ALK12&gt;SMALL(기준일시_입력!$N$21:$N$39,ALR$5)),INDEX(기준일시_입력!$AJ$21:$AJ$39,ALR$5*2-1),IF(AND(ALJ12&gt;=SMALL(기준일시_입력!$J$21:$J$39,ALR$5),ALJ12&lt;SMALL(기준일시_입력!$N$21:$N$39,ALR$5)),SMALL(기준일시_입력!$N$21:$N$39,ALR$5)-ALJ12,0)),0)</f>
        <v>0</v>
      </c>
      <c r="ALS12" s="128">
        <f>IFERROR(IF(AND(ALJ12&lt;SMALL(기준일시_입력!$J$21:$J$39,ALS$5),ALK12&gt;SMALL(기준일시_입력!$N$21:$N$39,ALS$5)),INDEX(기준일시_입력!$AJ$21:$AJ$39,ALS$5*2-1),IF(AND(ALJ12&gt;=SMALL(기준일시_입력!$J$21:$J$39,ALS$5),ALJ12&lt;SMALL(기준일시_입력!$N$21:$N$39,ALS$5)),SMALL(기준일시_입력!$N$21:$N$39,ALS$5)-ALJ12,0)),0)</f>
        <v>0</v>
      </c>
      <c r="ALT12" s="128">
        <f>IFERROR(IF(AND(ALJ12&lt;SMALL(기준일시_입력!$J$21:$J$39,ALT$5),ALK12&gt;SMALL(기준일시_입력!$N$21:$N$39,ALT$5)),INDEX(기준일시_입력!$AJ$21:$AJ$39,ALT$5*2-1),IF(AND(ALJ12&gt;=SMALL(기준일시_입력!$J$21:$J$39,ALT$5),ALJ12&lt;SMALL(기준일시_입력!$N$21:$N$39,ALT$5)),SMALL(기준일시_입력!$N$21:$N$39,ALT$5)-ALJ12,0)),0)</f>
        <v>0</v>
      </c>
      <c r="ALU12" s="128">
        <f>IFERROR(IF(AND(ALJ12&lt;SMALL(기준일시_입력!$J$21:$J$39,ALU$5),ALK12&gt;SMALL(기준일시_입력!$N$21:$N$39,ALU$5)),INDEX(기준일시_입력!$AJ$21:$AJ$39,ALU$5*2-1),IF(AND(ALJ12&gt;=SMALL(기준일시_입력!$J$21:$J$39,ALU$5),ALJ12&lt;SMALL(기준일시_입력!$N$21:$N$39,ALU$5)),SMALL(기준일시_입력!$N$21:$N$39,ALU$5)-ALJ12,0)),0)</f>
        <v>0</v>
      </c>
      <c r="ALV12" s="125"/>
      <c r="ALW12" s="180" t="str">
        <f t="shared" si="319"/>
        <v>7일</v>
      </c>
      <c r="ALX12" s="180"/>
      <c r="ALY12" s="124" t="str">
        <f t="shared" si="320"/>
        <v>일</v>
      </c>
      <c r="ALZ12" s="133" t="str">
        <f t="shared" si="321"/>
        <v/>
      </c>
      <c r="AMA12" s="184"/>
      <c r="AMB12" s="184"/>
      <c r="AMC12" s="184"/>
      <c r="AMD12" s="184"/>
      <c r="AME12" s="184"/>
      <c r="AMF12" s="184"/>
      <c r="AMG12" s="176"/>
      <c r="AMH12" s="177"/>
      <c r="AMI12" s="129" t="str">
        <f>IF($B12="","",IF(AND(ALY$3&lt;&gt;"",$B12-기준일시_입력!$AO$7&lt;=0,AMA12="",AMD12="",AMG12=""),"X",IF(AMG12="연차","☆",IF(AMG12="월차","★",IF(AMG12="병가","♨",IF(AMG12="출장","◎",IF(AMG12="교육","■",IF(AND(AMG12="",AMA12&lt;=기준일시_입력!$J$15,AMD12&gt;=기준일시_입력!$N$15),"○",IF(AND(AMG12="",AMA12&lt;&gt;"",AMA12&gt;기준일시_입력!$J$15),"▼",IF(AND(AMG12="",AMD12&lt;&gt;"",AMD12&lt;기준일시_입력!$N$15),"△",""))))))))))</f>
        <v/>
      </c>
      <c r="AMJ12" s="128">
        <f>IFERROR(IF(OR(AMA12="",AMD12=""),0,IF(AND(AML12&lt;기준일시_입력!$J$17,AMM12&gt;기준일시_입력!$N$17),기준일시_입력!$N$17-기준일시_입력!$J$17,IF(AND(AML12&gt;=기준일시_입력!$J$17,AMM12&gt;기준일시_입력!$N$17),기준일시_입력!$N$17-AML12,IF(AMM12&lt;기준일시_입력!$J$17,0,IF(AND(AML12&lt;기준일시_입력!$J$17,AMM12&lt;=기준일시_입력!$N$17),AMM12-기준일시_입력!$J$17,IF(AND(AML12&gt;=기준일시_입력!$J$17,AMM12&lt;=기준일시_입력!$N$17),AMM12-AML12,0)))))),0)</f>
        <v>0</v>
      </c>
      <c r="AMK12" s="128">
        <f t="shared" si="322"/>
        <v>0</v>
      </c>
      <c r="AML12" s="128">
        <f>IF(OR(AMA12="",AMD12=""),0,IF(AMA12&lt;기준일시_입력!$J$15,기준일시_입력!$J$15,AMA12))</f>
        <v>0</v>
      </c>
      <c r="AMM12" s="128">
        <f t="shared" si="323"/>
        <v>0</v>
      </c>
      <c r="AMN12" s="128">
        <f>IFERROR(IF(AND(AML12&lt;SMALL(기준일시_입력!$J$21:$J$39,AMN$5),AMM12&gt;SMALL(기준일시_입력!$N$21:$N$39,AMN$5)),INDEX(기준일시_입력!$AJ$21:$AJ$39,AMN$5*2-1),IF(AND(AML12&gt;=SMALL(기준일시_입력!$J$21:$J$39,AMN$5),AML12&lt;SMALL(기준일시_입력!$N$21:$N$39,AMN$5)),SMALL(기준일시_입력!$N$21:$N$39,AMN$5)-AML12,0)),0)</f>
        <v>0</v>
      </c>
      <c r="AMO12" s="128">
        <f>IFERROR(IF(AND(AML12&lt;SMALL(기준일시_입력!$J$21:$J$39,AMO$5),AMM12&gt;SMALL(기준일시_입력!$N$21:$N$39,AMO$5)),INDEX(기준일시_입력!$AJ$21:$AJ$39,AMO$5*2-1),IF(AND(AML12&gt;=SMALL(기준일시_입력!$J$21:$J$39,AMO$5),AML12&lt;SMALL(기준일시_입력!$N$21:$N$39,AMO$5)),SMALL(기준일시_입력!$N$21:$N$39,AMO$5)-AML12,0)),0)</f>
        <v>0</v>
      </c>
      <c r="AMP12" s="128">
        <f>IFERROR(IF(AND(AML12&lt;SMALL(기준일시_입력!$J$21:$J$39,AMP$5),AMM12&gt;SMALL(기준일시_입력!$N$21:$N$39,AMP$5)),INDEX(기준일시_입력!$AJ$21:$AJ$39,AMP$5*2-1),IF(AND(AML12&gt;=SMALL(기준일시_입력!$J$21:$J$39,AMP$5),AML12&lt;SMALL(기준일시_입력!$N$21:$N$39,AMP$5)),SMALL(기준일시_입력!$N$21:$N$39,AMP$5)-AML12,0)),0)</f>
        <v>0</v>
      </c>
      <c r="AMQ12" s="128">
        <f>IFERROR(IF(AND(AML12&lt;SMALL(기준일시_입력!$J$21:$J$39,AMQ$5),AMM12&gt;SMALL(기준일시_입력!$N$21:$N$39,AMQ$5)),INDEX(기준일시_입력!$AJ$21:$AJ$39,AMQ$5*2-1),IF(AND(AML12&gt;=SMALL(기준일시_입력!$J$21:$J$39,AMQ$5),AML12&lt;SMALL(기준일시_입력!$N$21:$N$39,AMQ$5)),SMALL(기준일시_입력!$N$21:$N$39,AMQ$5)-AML12,0)),0)</f>
        <v>0</v>
      </c>
      <c r="AMR12" s="128">
        <f>IFERROR(IF(AND(AML12&lt;SMALL(기준일시_입력!$J$21:$J$39,AMR$5),AMM12&gt;SMALL(기준일시_입력!$N$21:$N$39,AMR$5)),INDEX(기준일시_입력!$AJ$21:$AJ$39,AMR$5*2-1),IF(AND(AML12&gt;=SMALL(기준일시_입력!$J$21:$J$39,AMR$5),AML12&lt;SMALL(기준일시_입력!$N$21:$N$39,AMR$5)),SMALL(기준일시_입력!$N$21:$N$39,AMR$5)-AML12,0)),0)</f>
        <v>0</v>
      </c>
      <c r="AMS12" s="128">
        <f>IFERROR(IF(AND(AML12&lt;SMALL(기준일시_입력!$J$21:$J$39,AMS$5),AMM12&gt;SMALL(기준일시_입력!$N$21:$N$39,AMS$5)),INDEX(기준일시_입력!$AJ$21:$AJ$39,AMS$5*2-1),IF(AND(AML12&gt;=SMALL(기준일시_입력!$J$21:$J$39,AMS$5),AML12&lt;SMALL(기준일시_입력!$N$21:$N$39,AMS$5)),SMALL(기준일시_입력!$N$21:$N$39,AMS$5)-AML12,0)),0)</f>
        <v>0</v>
      </c>
      <c r="AMT12" s="128">
        <f>IFERROR(IF(AND(AML12&lt;SMALL(기준일시_입력!$J$21:$J$39,AMT$5),AMM12&gt;SMALL(기준일시_입력!$N$21:$N$39,AMT$5)),INDEX(기준일시_입력!$AJ$21:$AJ$39,AMT$5*2-1),IF(AND(AML12&gt;=SMALL(기준일시_입력!$J$21:$J$39,AMT$5),AML12&lt;SMALL(기준일시_입력!$N$21:$N$39,AMT$5)),SMALL(기준일시_입력!$N$21:$N$39,AMT$5)-AML12,0)),0)</f>
        <v>0</v>
      </c>
      <c r="AMU12" s="128">
        <f>IFERROR(IF(AND(AML12&lt;SMALL(기준일시_입력!$J$21:$J$39,AMU$5),AMM12&gt;SMALL(기준일시_입력!$N$21:$N$39,AMU$5)),INDEX(기준일시_입력!$AJ$21:$AJ$39,AMU$5*2-1),IF(AND(AML12&gt;=SMALL(기준일시_입력!$J$21:$J$39,AMU$5),AML12&lt;SMALL(기준일시_입력!$N$21:$N$39,AMU$5)),SMALL(기준일시_입력!$N$21:$N$39,AMU$5)-AML12,0)),0)</f>
        <v>0</v>
      </c>
      <c r="AMV12" s="128">
        <f>IFERROR(IF(AND(AML12&lt;SMALL(기준일시_입력!$J$21:$J$39,AMV$5),AMM12&gt;SMALL(기준일시_입력!$N$21:$N$39,AMV$5)),INDEX(기준일시_입력!$AJ$21:$AJ$39,AMV$5*2-1),IF(AND(AML12&gt;=SMALL(기준일시_입력!$J$21:$J$39,AMV$5),AML12&lt;SMALL(기준일시_입력!$N$21:$N$39,AMV$5)),SMALL(기준일시_입력!$N$21:$N$39,AMV$5)-AML12,0)),0)</f>
        <v>0</v>
      </c>
      <c r="AMW12" s="128">
        <f>IFERROR(IF(AND(AML12&lt;SMALL(기준일시_입력!$J$21:$J$39,AMW$5),AMM12&gt;SMALL(기준일시_입력!$N$21:$N$39,AMW$5)),INDEX(기준일시_입력!$AJ$21:$AJ$39,AMW$5*2-1),IF(AND(AML12&gt;=SMALL(기준일시_입력!$J$21:$J$39,AMW$5),AML12&lt;SMALL(기준일시_입력!$N$21:$N$39,AMW$5)),SMALL(기준일시_입력!$N$21:$N$39,AMW$5)-AML12,0)),0)</f>
        <v>0</v>
      </c>
      <c r="AMX12" s="125"/>
      <c r="AMY12" s="180" t="str">
        <f t="shared" si="324"/>
        <v>7일</v>
      </c>
      <c r="AMZ12" s="180"/>
      <c r="ANA12" s="124" t="str">
        <f t="shared" si="325"/>
        <v>일</v>
      </c>
      <c r="ANB12" s="133" t="str">
        <f t="shared" si="321"/>
        <v/>
      </c>
      <c r="ANC12" s="184"/>
      <c r="AND12" s="184"/>
      <c r="ANE12" s="184"/>
      <c r="ANF12" s="184"/>
      <c r="ANG12" s="184"/>
      <c r="ANH12" s="184"/>
      <c r="ANI12" s="176"/>
      <c r="ANJ12" s="177"/>
      <c r="ANK12" s="129" t="str">
        <f>IF($B12="","",IF(AND(ANA$3&lt;&gt;"",$B12-기준일시_입력!$AO$7&lt;=0,ANC12="",ANF12="",ANI12=""),"X",IF(ANI12="연차","☆",IF(ANI12="월차","★",IF(ANI12="병가","♨",IF(ANI12="출장","◎",IF(ANI12="교육","■",IF(AND(ANI12="",ANC12&lt;=기준일시_입력!$J$15,ANF12&gt;=기준일시_입력!$N$15),"○",IF(AND(ANI12="",ANC12&lt;&gt;"",ANC12&gt;기준일시_입력!$J$15),"▼",IF(AND(ANI12="",ANF12&lt;&gt;"",ANF12&lt;기준일시_입력!$N$15),"△",""))))))))))</f>
        <v/>
      </c>
      <c r="ANL12" s="128">
        <f>IFERROR(IF(OR(ANC12="",ANF12=""),0,IF(AND(ANN12&lt;기준일시_입력!$J$17,ANO12&gt;기준일시_입력!$N$17),기준일시_입력!$N$17-기준일시_입력!$J$17,IF(AND(ANN12&gt;=기준일시_입력!$J$17,ANO12&gt;기준일시_입력!$N$17),기준일시_입력!$N$17-ANN12,IF(ANO12&lt;기준일시_입력!$J$17,0,IF(AND(ANN12&lt;기준일시_입력!$J$17,ANO12&lt;=기준일시_입력!$N$17),ANO12-기준일시_입력!$J$17,IF(AND(ANN12&gt;=기준일시_입력!$J$17,ANO12&lt;=기준일시_입력!$N$17),ANO12-ANN12,0)))))),0)</f>
        <v>0</v>
      </c>
      <c r="ANM12" s="128">
        <f t="shared" si="327"/>
        <v>0</v>
      </c>
      <c r="ANN12" s="128">
        <f>IF(OR(ANC12="",ANF12=""),0,IF(ANC12&lt;기준일시_입력!$J$15,기준일시_입력!$J$15,ANC12))</f>
        <v>0</v>
      </c>
      <c r="ANO12" s="128">
        <f t="shared" si="328"/>
        <v>0</v>
      </c>
      <c r="ANP12" s="128">
        <f>IFERROR(IF(AND(ANN12&lt;SMALL(기준일시_입력!$J$21:$J$39,ANP$5),ANO12&gt;SMALL(기준일시_입력!$N$21:$N$39,ANP$5)),INDEX(기준일시_입력!$AJ$21:$AJ$39,ANP$5*2-1),IF(AND(ANN12&gt;=SMALL(기준일시_입력!$J$21:$J$39,ANP$5),ANN12&lt;SMALL(기준일시_입력!$N$21:$N$39,ANP$5)),SMALL(기준일시_입력!$N$21:$N$39,ANP$5)-ANN12,0)),0)</f>
        <v>0</v>
      </c>
      <c r="ANQ12" s="128">
        <f>IFERROR(IF(AND(ANN12&lt;SMALL(기준일시_입력!$J$21:$J$39,ANQ$5),ANO12&gt;SMALL(기준일시_입력!$N$21:$N$39,ANQ$5)),INDEX(기준일시_입력!$AJ$21:$AJ$39,ANQ$5*2-1),IF(AND(ANN12&gt;=SMALL(기준일시_입력!$J$21:$J$39,ANQ$5),ANN12&lt;SMALL(기준일시_입력!$N$21:$N$39,ANQ$5)),SMALL(기준일시_입력!$N$21:$N$39,ANQ$5)-ANN12,0)),0)</f>
        <v>0</v>
      </c>
      <c r="ANR12" s="128">
        <f>IFERROR(IF(AND(ANN12&lt;SMALL(기준일시_입력!$J$21:$J$39,ANR$5),ANO12&gt;SMALL(기준일시_입력!$N$21:$N$39,ANR$5)),INDEX(기준일시_입력!$AJ$21:$AJ$39,ANR$5*2-1),IF(AND(ANN12&gt;=SMALL(기준일시_입력!$J$21:$J$39,ANR$5),ANN12&lt;SMALL(기준일시_입력!$N$21:$N$39,ANR$5)),SMALL(기준일시_입력!$N$21:$N$39,ANR$5)-ANN12,0)),0)</f>
        <v>0</v>
      </c>
      <c r="ANS12" s="128">
        <f>IFERROR(IF(AND(ANN12&lt;SMALL(기준일시_입력!$J$21:$J$39,ANS$5),ANO12&gt;SMALL(기준일시_입력!$N$21:$N$39,ANS$5)),INDEX(기준일시_입력!$AJ$21:$AJ$39,ANS$5*2-1),IF(AND(ANN12&gt;=SMALL(기준일시_입력!$J$21:$J$39,ANS$5),ANN12&lt;SMALL(기준일시_입력!$N$21:$N$39,ANS$5)),SMALL(기준일시_입력!$N$21:$N$39,ANS$5)-ANN12,0)),0)</f>
        <v>0</v>
      </c>
      <c r="ANT12" s="128">
        <f>IFERROR(IF(AND(ANN12&lt;SMALL(기준일시_입력!$J$21:$J$39,ANT$5),ANO12&gt;SMALL(기준일시_입력!$N$21:$N$39,ANT$5)),INDEX(기준일시_입력!$AJ$21:$AJ$39,ANT$5*2-1),IF(AND(ANN12&gt;=SMALL(기준일시_입력!$J$21:$J$39,ANT$5),ANN12&lt;SMALL(기준일시_입력!$N$21:$N$39,ANT$5)),SMALL(기준일시_입력!$N$21:$N$39,ANT$5)-ANN12,0)),0)</f>
        <v>0</v>
      </c>
      <c r="ANU12" s="128">
        <f>IFERROR(IF(AND(ANN12&lt;SMALL(기준일시_입력!$J$21:$J$39,ANU$5),ANO12&gt;SMALL(기준일시_입력!$N$21:$N$39,ANU$5)),INDEX(기준일시_입력!$AJ$21:$AJ$39,ANU$5*2-1),IF(AND(ANN12&gt;=SMALL(기준일시_입력!$J$21:$J$39,ANU$5),ANN12&lt;SMALL(기준일시_입력!$N$21:$N$39,ANU$5)),SMALL(기준일시_입력!$N$21:$N$39,ANU$5)-ANN12,0)),0)</f>
        <v>0</v>
      </c>
      <c r="ANV12" s="128">
        <f>IFERROR(IF(AND(ANN12&lt;SMALL(기준일시_입력!$J$21:$J$39,ANV$5),ANO12&gt;SMALL(기준일시_입력!$N$21:$N$39,ANV$5)),INDEX(기준일시_입력!$AJ$21:$AJ$39,ANV$5*2-1),IF(AND(ANN12&gt;=SMALL(기준일시_입력!$J$21:$J$39,ANV$5),ANN12&lt;SMALL(기준일시_입력!$N$21:$N$39,ANV$5)),SMALL(기준일시_입력!$N$21:$N$39,ANV$5)-ANN12,0)),0)</f>
        <v>0</v>
      </c>
      <c r="ANW12" s="128">
        <f>IFERROR(IF(AND(ANN12&lt;SMALL(기준일시_입력!$J$21:$J$39,ANW$5),ANO12&gt;SMALL(기준일시_입력!$N$21:$N$39,ANW$5)),INDEX(기준일시_입력!$AJ$21:$AJ$39,ANW$5*2-1),IF(AND(ANN12&gt;=SMALL(기준일시_입력!$J$21:$J$39,ANW$5),ANN12&lt;SMALL(기준일시_입력!$N$21:$N$39,ANW$5)),SMALL(기준일시_입력!$N$21:$N$39,ANW$5)-ANN12,0)),0)</f>
        <v>0</v>
      </c>
      <c r="ANX12" s="128">
        <f>IFERROR(IF(AND(ANN12&lt;SMALL(기준일시_입력!$J$21:$J$39,ANX$5),ANO12&gt;SMALL(기준일시_입력!$N$21:$N$39,ANX$5)),INDEX(기준일시_입력!$AJ$21:$AJ$39,ANX$5*2-1),IF(AND(ANN12&gt;=SMALL(기준일시_입력!$J$21:$J$39,ANX$5),ANN12&lt;SMALL(기준일시_입력!$N$21:$N$39,ANX$5)),SMALL(기준일시_입력!$N$21:$N$39,ANX$5)-ANN12,0)),0)</f>
        <v>0</v>
      </c>
      <c r="ANY12" s="128">
        <f>IFERROR(IF(AND(ANN12&lt;SMALL(기준일시_입력!$J$21:$J$39,ANY$5),ANO12&gt;SMALL(기준일시_입력!$N$21:$N$39,ANY$5)),INDEX(기준일시_입력!$AJ$21:$AJ$39,ANY$5*2-1),IF(AND(ANN12&gt;=SMALL(기준일시_입력!$J$21:$J$39,ANY$5),ANN12&lt;SMALL(기준일시_입력!$N$21:$N$39,ANY$5)),SMALL(기준일시_입력!$N$21:$N$39,ANY$5)-ANN12,0)),0)</f>
        <v>0</v>
      </c>
      <c r="ANZ12" s="125"/>
      <c r="AOA12" s="180" t="str">
        <f t="shared" si="329"/>
        <v>7일</v>
      </c>
      <c r="AOB12" s="180"/>
      <c r="AOC12" s="124" t="str">
        <f t="shared" si="330"/>
        <v>일</v>
      </c>
      <c r="AOD12" s="133" t="str">
        <f t="shared" si="321"/>
        <v/>
      </c>
      <c r="AOE12" s="184"/>
      <c r="AOF12" s="184"/>
      <c r="AOG12" s="184"/>
      <c r="AOH12" s="184"/>
      <c r="AOI12" s="184"/>
      <c r="AOJ12" s="184"/>
      <c r="AOK12" s="176"/>
      <c r="AOL12" s="177"/>
      <c r="AOM12" s="129" t="str">
        <f>IF($B12="","",IF(AND(AOC$3&lt;&gt;"",$B12-기준일시_입력!$AO$7&lt;=0,AOE12="",AOH12="",AOK12=""),"X",IF(AOK12="연차","☆",IF(AOK12="월차","★",IF(AOK12="병가","♨",IF(AOK12="출장","◎",IF(AOK12="교육","■",IF(AND(AOK12="",AOE12&lt;=기준일시_입력!$J$15,AOH12&gt;=기준일시_입력!$N$15),"○",IF(AND(AOK12="",AOE12&lt;&gt;"",AOE12&gt;기준일시_입력!$J$15),"▼",IF(AND(AOK12="",AOH12&lt;&gt;"",AOH12&lt;기준일시_입력!$N$15),"△",""))))))))))</f>
        <v/>
      </c>
      <c r="AON12" s="128">
        <f>IFERROR(IF(OR(AOE12="",AOH12=""),0,IF(AND(AOP12&lt;기준일시_입력!$J$17,AOQ12&gt;기준일시_입력!$N$17),기준일시_입력!$N$17-기준일시_입력!$J$17,IF(AND(AOP12&gt;=기준일시_입력!$J$17,AOQ12&gt;기준일시_입력!$N$17),기준일시_입력!$N$17-AOP12,IF(AOQ12&lt;기준일시_입력!$J$17,0,IF(AND(AOP12&lt;기준일시_입력!$J$17,AOQ12&lt;=기준일시_입력!$N$17),AOQ12-기준일시_입력!$J$17,IF(AND(AOP12&gt;=기준일시_입력!$J$17,AOQ12&lt;=기준일시_입력!$N$17),AOQ12-AOP12,0)))))),0)</f>
        <v>0</v>
      </c>
      <c r="AOO12" s="128">
        <f t="shared" si="332"/>
        <v>0</v>
      </c>
      <c r="AOP12" s="128">
        <f>IF(OR(AOE12="",AOH12=""),0,IF(AOE12&lt;기준일시_입력!$J$15,기준일시_입력!$J$15,AOE12))</f>
        <v>0</v>
      </c>
      <c r="AOQ12" s="128">
        <f t="shared" si="333"/>
        <v>0</v>
      </c>
      <c r="AOR12" s="128">
        <f>IFERROR(IF(AND(AOP12&lt;SMALL(기준일시_입력!$J$21:$J$39,AOR$5),AOQ12&gt;SMALL(기준일시_입력!$N$21:$N$39,AOR$5)),INDEX(기준일시_입력!$AJ$21:$AJ$39,AOR$5*2-1),IF(AND(AOP12&gt;=SMALL(기준일시_입력!$J$21:$J$39,AOR$5),AOP12&lt;SMALL(기준일시_입력!$N$21:$N$39,AOR$5)),SMALL(기준일시_입력!$N$21:$N$39,AOR$5)-AOP12,0)),0)</f>
        <v>0</v>
      </c>
      <c r="AOS12" s="128">
        <f>IFERROR(IF(AND(AOP12&lt;SMALL(기준일시_입력!$J$21:$J$39,AOS$5),AOQ12&gt;SMALL(기준일시_입력!$N$21:$N$39,AOS$5)),INDEX(기준일시_입력!$AJ$21:$AJ$39,AOS$5*2-1),IF(AND(AOP12&gt;=SMALL(기준일시_입력!$J$21:$J$39,AOS$5),AOP12&lt;SMALL(기준일시_입력!$N$21:$N$39,AOS$5)),SMALL(기준일시_입력!$N$21:$N$39,AOS$5)-AOP12,0)),0)</f>
        <v>0</v>
      </c>
      <c r="AOT12" s="128">
        <f>IFERROR(IF(AND(AOP12&lt;SMALL(기준일시_입력!$J$21:$J$39,AOT$5),AOQ12&gt;SMALL(기준일시_입력!$N$21:$N$39,AOT$5)),INDEX(기준일시_입력!$AJ$21:$AJ$39,AOT$5*2-1),IF(AND(AOP12&gt;=SMALL(기준일시_입력!$J$21:$J$39,AOT$5),AOP12&lt;SMALL(기준일시_입력!$N$21:$N$39,AOT$5)),SMALL(기준일시_입력!$N$21:$N$39,AOT$5)-AOP12,0)),0)</f>
        <v>0</v>
      </c>
      <c r="AOU12" s="128">
        <f>IFERROR(IF(AND(AOP12&lt;SMALL(기준일시_입력!$J$21:$J$39,AOU$5),AOQ12&gt;SMALL(기준일시_입력!$N$21:$N$39,AOU$5)),INDEX(기준일시_입력!$AJ$21:$AJ$39,AOU$5*2-1),IF(AND(AOP12&gt;=SMALL(기준일시_입력!$J$21:$J$39,AOU$5),AOP12&lt;SMALL(기준일시_입력!$N$21:$N$39,AOU$5)),SMALL(기준일시_입력!$N$21:$N$39,AOU$5)-AOP12,0)),0)</f>
        <v>0</v>
      </c>
      <c r="AOV12" s="128">
        <f>IFERROR(IF(AND(AOP12&lt;SMALL(기준일시_입력!$J$21:$J$39,AOV$5),AOQ12&gt;SMALL(기준일시_입력!$N$21:$N$39,AOV$5)),INDEX(기준일시_입력!$AJ$21:$AJ$39,AOV$5*2-1),IF(AND(AOP12&gt;=SMALL(기준일시_입력!$J$21:$J$39,AOV$5),AOP12&lt;SMALL(기준일시_입력!$N$21:$N$39,AOV$5)),SMALL(기준일시_입력!$N$21:$N$39,AOV$5)-AOP12,0)),0)</f>
        <v>0</v>
      </c>
      <c r="AOW12" s="128">
        <f>IFERROR(IF(AND(AOP12&lt;SMALL(기준일시_입력!$J$21:$J$39,AOW$5),AOQ12&gt;SMALL(기준일시_입력!$N$21:$N$39,AOW$5)),INDEX(기준일시_입력!$AJ$21:$AJ$39,AOW$5*2-1),IF(AND(AOP12&gt;=SMALL(기준일시_입력!$J$21:$J$39,AOW$5),AOP12&lt;SMALL(기준일시_입력!$N$21:$N$39,AOW$5)),SMALL(기준일시_입력!$N$21:$N$39,AOW$5)-AOP12,0)),0)</f>
        <v>0</v>
      </c>
      <c r="AOX12" s="128">
        <f>IFERROR(IF(AND(AOP12&lt;SMALL(기준일시_입력!$J$21:$J$39,AOX$5),AOQ12&gt;SMALL(기준일시_입력!$N$21:$N$39,AOX$5)),INDEX(기준일시_입력!$AJ$21:$AJ$39,AOX$5*2-1),IF(AND(AOP12&gt;=SMALL(기준일시_입력!$J$21:$J$39,AOX$5),AOP12&lt;SMALL(기준일시_입력!$N$21:$N$39,AOX$5)),SMALL(기준일시_입력!$N$21:$N$39,AOX$5)-AOP12,0)),0)</f>
        <v>0</v>
      </c>
      <c r="AOY12" s="128">
        <f>IFERROR(IF(AND(AOP12&lt;SMALL(기준일시_입력!$J$21:$J$39,AOY$5),AOQ12&gt;SMALL(기준일시_입력!$N$21:$N$39,AOY$5)),INDEX(기준일시_입력!$AJ$21:$AJ$39,AOY$5*2-1),IF(AND(AOP12&gt;=SMALL(기준일시_입력!$J$21:$J$39,AOY$5),AOP12&lt;SMALL(기준일시_입력!$N$21:$N$39,AOY$5)),SMALL(기준일시_입력!$N$21:$N$39,AOY$5)-AOP12,0)),0)</f>
        <v>0</v>
      </c>
      <c r="AOZ12" s="128">
        <f>IFERROR(IF(AND(AOP12&lt;SMALL(기준일시_입력!$J$21:$J$39,AOZ$5),AOQ12&gt;SMALL(기준일시_입력!$N$21:$N$39,AOZ$5)),INDEX(기준일시_입력!$AJ$21:$AJ$39,AOZ$5*2-1),IF(AND(AOP12&gt;=SMALL(기준일시_입력!$J$21:$J$39,AOZ$5),AOP12&lt;SMALL(기준일시_입력!$N$21:$N$39,AOZ$5)),SMALL(기준일시_입력!$N$21:$N$39,AOZ$5)-AOP12,0)),0)</f>
        <v>0</v>
      </c>
      <c r="APA12" s="128">
        <f>IFERROR(IF(AND(AOP12&lt;SMALL(기준일시_입력!$J$21:$J$39,APA$5),AOQ12&gt;SMALL(기준일시_입력!$N$21:$N$39,APA$5)),INDEX(기준일시_입력!$AJ$21:$AJ$39,APA$5*2-1),IF(AND(AOP12&gt;=SMALL(기준일시_입력!$J$21:$J$39,APA$5),AOP12&lt;SMALL(기준일시_입력!$N$21:$N$39,APA$5)),SMALL(기준일시_입력!$N$21:$N$39,APA$5)-AOP12,0)),0)</f>
        <v>0</v>
      </c>
      <c r="APB12" s="125"/>
      <c r="APC12" s="180" t="str">
        <f t="shared" si="334"/>
        <v>7일</v>
      </c>
      <c r="APD12" s="180"/>
      <c r="APE12" s="124" t="str">
        <f t="shared" si="335"/>
        <v>일</v>
      </c>
      <c r="APF12" s="133" t="str">
        <f t="shared" si="336"/>
        <v/>
      </c>
      <c r="APG12" s="184"/>
      <c r="APH12" s="184"/>
      <c r="API12" s="184"/>
      <c r="APJ12" s="184"/>
      <c r="APK12" s="184"/>
      <c r="APL12" s="184"/>
      <c r="APM12" s="176"/>
      <c r="APN12" s="177"/>
      <c r="APO12" s="129" t="str">
        <f>IF($B12="","",IF(AND(APE$3&lt;&gt;"",$B12-기준일시_입력!$AO$7&lt;=0,APG12="",APJ12="",APM12=""),"X",IF(APM12="연차","☆",IF(APM12="월차","★",IF(APM12="병가","♨",IF(APM12="출장","◎",IF(APM12="교육","■",IF(AND(APM12="",APG12&lt;=기준일시_입력!$J$15,APJ12&gt;=기준일시_입력!$N$15),"○",IF(AND(APM12="",APG12&lt;&gt;"",APG12&gt;기준일시_입력!$J$15),"▼",IF(AND(APM12="",APJ12&lt;&gt;"",APJ12&lt;기준일시_입력!$N$15),"△",""))))))))))</f>
        <v/>
      </c>
      <c r="APP12" s="128">
        <f>IFERROR(IF(OR(APG12="",APJ12=""),0,IF(AND(APR12&lt;기준일시_입력!$J$17,APS12&gt;기준일시_입력!$N$17),기준일시_입력!$N$17-기준일시_입력!$J$17,IF(AND(APR12&gt;=기준일시_입력!$J$17,APS12&gt;기준일시_입력!$N$17),기준일시_입력!$N$17-APR12,IF(APS12&lt;기준일시_입력!$J$17,0,IF(AND(APR12&lt;기준일시_입력!$J$17,APS12&lt;=기준일시_입력!$N$17),APS12-기준일시_입력!$J$17,IF(AND(APR12&gt;=기준일시_입력!$J$17,APS12&lt;=기준일시_입력!$N$17),APS12-APR12,0)))))),0)</f>
        <v>0</v>
      </c>
      <c r="APQ12" s="128">
        <f t="shared" si="337"/>
        <v>0</v>
      </c>
      <c r="APR12" s="128">
        <f>IF(OR(APG12="",APJ12=""),0,IF(APG12&lt;기준일시_입력!$J$15,기준일시_입력!$J$15,APG12))</f>
        <v>0</v>
      </c>
      <c r="APS12" s="128">
        <f t="shared" si="338"/>
        <v>0</v>
      </c>
      <c r="APT12" s="128">
        <f>IFERROR(IF(AND(APR12&lt;SMALL(기준일시_입력!$J$21:$J$39,APT$5),APS12&gt;SMALL(기준일시_입력!$N$21:$N$39,APT$5)),INDEX(기준일시_입력!$AJ$21:$AJ$39,APT$5*2-1),IF(AND(APR12&gt;=SMALL(기준일시_입력!$J$21:$J$39,APT$5),APR12&lt;SMALL(기준일시_입력!$N$21:$N$39,APT$5)),SMALL(기준일시_입력!$N$21:$N$39,APT$5)-APR12,0)),0)</f>
        <v>0</v>
      </c>
      <c r="APU12" s="128">
        <f>IFERROR(IF(AND(APR12&lt;SMALL(기준일시_입력!$J$21:$J$39,APU$5),APS12&gt;SMALL(기준일시_입력!$N$21:$N$39,APU$5)),INDEX(기준일시_입력!$AJ$21:$AJ$39,APU$5*2-1),IF(AND(APR12&gt;=SMALL(기준일시_입력!$J$21:$J$39,APU$5),APR12&lt;SMALL(기준일시_입력!$N$21:$N$39,APU$5)),SMALL(기준일시_입력!$N$21:$N$39,APU$5)-APR12,0)),0)</f>
        <v>0</v>
      </c>
      <c r="APV12" s="128">
        <f>IFERROR(IF(AND(APR12&lt;SMALL(기준일시_입력!$J$21:$J$39,APV$5),APS12&gt;SMALL(기준일시_입력!$N$21:$N$39,APV$5)),INDEX(기준일시_입력!$AJ$21:$AJ$39,APV$5*2-1),IF(AND(APR12&gt;=SMALL(기준일시_입력!$J$21:$J$39,APV$5),APR12&lt;SMALL(기준일시_입력!$N$21:$N$39,APV$5)),SMALL(기준일시_입력!$N$21:$N$39,APV$5)-APR12,0)),0)</f>
        <v>0</v>
      </c>
      <c r="APW12" s="128">
        <f>IFERROR(IF(AND(APR12&lt;SMALL(기준일시_입력!$J$21:$J$39,APW$5),APS12&gt;SMALL(기준일시_입력!$N$21:$N$39,APW$5)),INDEX(기준일시_입력!$AJ$21:$AJ$39,APW$5*2-1),IF(AND(APR12&gt;=SMALL(기준일시_입력!$J$21:$J$39,APW$5),APR12&lt;SMALL(기준일시_입력!$N$21:$N$39,APW$5)),SMALL(기준일시_입력!$N$21:$N$39,APW$5)-APR12,0)),0)</f>
        <v>0</v>
      </c>
      <c r="APX12" s="128">
        <f>IFERROR(IF(AND(APR12&lt;SMALL(기준일시_입력!$J$21:$J$39,APX$5),APS12&gt;SMALL(기준일시_입력!$N$21:$N$39,APX$5)),INDEX(기준일시_입력!$AJ$21:$AJ$39,APX$5*2-1),IF(AND(APR12&gt;=SMALL(기준일시_입력!$J$21:$J$39,APX$5),APR12&lt;SMALL(기준일시_입력!$N$21:$N$39,APX$5)),SMALL(기준일시_입력!$N$21:$N$39,APX$5)-APR12,0)),0)</f>
        <v>0</v>
      </c>
      <c r="APY12" s="128">
        <f>IFERROR(IF(AND(APR12&lt;SMALL(기준일시_입력!$J$21:$J$39,APY$5),APS12&gt;SMALL(기준일시_입력!$N$21:$N$39,APY$5)),INDEX(기준일시_입력!$AJ$21:$AJ$39,APY$5*2-1),IF(AND(APR12&gt;=SMALL(기준일시_입력!$J$21:$J$39,APY$5),APR12&lt;SMALL(기준일시_입력!$N$21:$N$39,APY$5)),SMALL(기준일시_입력!$N$21:$N$39,APY$5)-APR12,0)),0)</f>
        <v>0</v>
      </c>
      <c r="APZ12" s="128">
        <f>IFERROR(IF(AND(APR12&lt;SMALL(기준일시_입력!$J$21:$J$39,APZ$5),APS12&gt;SMALL(기준일시_입력!$N$21:$N$39,APZ$5)),INDEX(기준일시_입력!$AJ$21:$AJ$39,APZ$5*2-1),IF(AND(APR12&gt;=SMALL(기준일시_입력!$J$21:$J$39,APZ$5),APR12&lt;SMALL(기준일시_입력!$N$21:$N$39,APZ$5)),SMALL(기준일시_입력!$N$21:$N$39,APZ$5)-APR12,0)),0)</f>
        <v>0</v>
      </c>
      <c r="AQA12" s="128">
        <f>IFERROR(IF(AND(APR12&lt;SMALL(기준일시_입력!$J$21:$J$39,AQA$5),APS12&gt;SMALL(기준일시_입력!$N$21:$N$39,AQA$5)),INDEX(기준일시_입력!$AJ$21:$AJ$39,AQA$5*2-1),IF(AND(APR12&gt;=SMALL(기준일시_입력!$J$21:$J$39,AQA$5),APR12&lt;SMALL(기준일시_입력!$N$21:$N$39,AQA$5)),SMALL(기준일시_입력!$N$21:$N$39,AQA$5)-APR12,0)),0)</f>
        <v>0</v>
      </c>
      <c r="AQB12" s="128">
        <f>IFERROR(IF(AND(APR12&lt;SMALL(기준일시_입력!$J$21:$J$39,AQB$5),APS12&gt;SMALL(기준일시_입력!$N$21:$N$39,AQB$5)),INDEX(기준일시_입력!$AJ$21:$AJ$39,AQB$5*2-1),IF(AND(APR12&gt;=SMALL(기준일시_입력!$J$21:$J$39,AQB$5),APR12&lt;SMALL(기준일시_입력!$N$21:$N$39,AQB$5)),SMALL(기준일시_입력!$N$21:$N$39,AQB$5)-APR12,0)),0)</f>
        <v>0</v>
      </c>
      <c r="AQC12" s="128">
        <f>IFERROR(IF(AND(APR12&lt;SMALL(기준일시_입력!$J$21:$J$39,AQC$5),APS12&gt;SMALL(기준일시_입력!$N$21:$N$39,AQC$5)),INDEX(기준일시_입력!$AJ$21:$AJ$39,AQC$5*2-1),IF(AND(APR12&gt;=SMALL(기준일시_입력!$J$21:$J$39,AQC$5),APR12&lt;SMALL(기준일시_입력!$N$21:$N$39,AQC$5)),SMALL(기준일시_입력!$N$21:$N$39,AQC$5)-APR12,0)),0)</f>
        <v>0</v>
      </c>
      <c r="AQD12" s="125"/>
      <c r="AQE12" s="180" t="str">
        <f t="shared" si="339"/>
        <v>7일</v>
      </c>
      <c r="AQF12" s="180"/>
      <c r="AQG12" s="124" t="str">
        <f t="shared" si="340"/>
        <v>일</v>
      </c>
      <c r="AQH12" s="133" t="str">
        <f t="shared" si="336"/>
        <v/>
      </c>
      <c r="AQI12" s="184"/>
      <c r="AQJ12" s="184"/>
      <c r="AQK12" s="184"/>
      <c r="AQL12" s="184"/>
      <c r="AQM12" s="184"/>
      <c r="AQN12" s="184"/>
      <c r="AQO12" s="176"/>
      <c r="AQP12" s="177"/>
      <c r="AQQ12" s="129" t="str">
        <f>IF($B12="","",IF(AND(AQG$3&lt;&gt;"",$B12-기준일시_입력!$AO$7&lt;=0,AQI12="",AQL12="",AQO12=""),"X",IF(AQO12="연차","☆",IF(AQO12="월차","★",IF(AQO12="병가","♨",IF(AQO12="출장","◎",IF(AQO12="교육","■",IF(AND(AQO12="",AQI12&lt;=기준일시_입력!$J$15,AQL12&gt;=기준일시_입력!$N$15),"○",IF(AND(AQO12="",AQI12&lt;&gt;"",AQI12&gt;기준일시_입력!$J$15),"▼",IF(AND(AQO12="",AQL12&lt;&gt;"",AQL12&lt;기준일시_입력!$N$15),"△",""))))))))))</f>
        <v/>
      </c>
      <c r="AQR12" s="128">
        <f>IFERROR(IF(OR(AQI12="",AQL12=""),0,IF(AND(AQT12&lt;기준일시_입력!$J$17,AQU12&gt;기준일시_입력!$N$17),기준일시_입력!$N$17-기준일시_입력!$J$17,IF(AND(AQT12&gt;=기준일시_입력!$J$17,AQU12&gt;기준일시_입력!$N$17),기준일시_입력!$N$17-AQT12,IF(AQU12&lt;기준일시_입력!$J$17,0,IF(AND(AQT12&lt;기준일시_입력!$J$17,AQU12&lt;=기준일시_입력!$N$17),AQU12-기준일시_입력!$J$17,IF(AND(AQT12&gt;=기준일시_입력!$J$17,AQU12&lt;=기준일시_입력!$N$17),AQU12-AQT12,0)))))),0)</f>
        <v>0</v>
      </c>
      <c r="AQS12" s="128">
        <f t="shared" si="342"/>
        <v>0</v>
      </c>
      <c r="AQT12" s="128">
        <f>IF(OR(AQI12="",AQL12=""),0,IF(AQI12&lt;기준일시_입력!$J$15,기준일시_입력!$J$15,AQI12))</f>
        <v>0</v>
      </c>
      <c r="AQU12" s="128">
        <f t="shared" si="343"/>
        <v>0</v>
      </c>
      <c r="AQV12" s="128">
        <f>IFERROR(IF(AND(AQT12&lt;SMALL(기준일시_입력!$J$21:$J$39,AQV$5),AQU12&gt;SMALL(기준일시_입력!$N$21:$N$39,AQV$5)),INDEX(기준일시_입력!$AJ$21:$AJ$39,AQV$5*2-1),IF(AND(AQT12&gt;=SMALL(기준일시_입력!$J$21:$J$39,AQV$5),AQT12&lt;SMALL(기준일시_입력!$N$21:$N$39,AQV$5)),SMALL(기준일시_입력!$N$21:$N$39,AQV$5)-AQT12,0)),0)</f>
        <v>0</v>
      </c>
      <c r="AQW12" s="128">
        <f>IFERROR(IF(AND(AQT12&lt;SMALL(기준일시_입력!$J$21:$J$39,AQW$5),AQU12&gt;SMALL(기준일시_입력!$N$21:$N$39,AQW$5)),INDEX(기준일시_입력!$AJ$21:$AJ$39,AQW$5*2-1),IF(AND(AQT12&gt;=SMALL(기준일시_입력!$J$21:$J$39,AQW$5),AQT12&lt;SMALL(기준일시_입력!$N$21:$N$39,AQW$5)),SMALL(기준일시_입력!$N$21:$N$39,AQW$5)-AQT12,0)),0)</f>
        <v>0</v>
      </c>
      <c r="AQX12" s="128">
        <f>IFERROR(IF(AND(AQT12&lt;SMALL(기준일시_입력!$J$21:$J$39,AQX$5),AQU12&gt;SMALL(기준일시_입력!$N$21:$N$39,AQX$5)),INDEX(기준일시_입력!$AJ$21:$AJ$39,AQX$5*2-1),IF(AND(AQT12&gt;=SMALL(기준일시_입력!$J$21:$J$39,AQX$5),AQT12&lt;SMALL(기준일시_입력!$N$21:$N$39,AQX$5)),SMALL(기준일시_입력!$N$21:$N$39,AQX$5)-AQT12,0)),0)</f>
        <v>0</v>
      </c>
      <c r="AQY12" s="128">
        <f>IFERROR(IF(AND(AQT12&lt;SMALL(기준일시_입력!$J$21:$J$39,AQY$5),AQU12&gt;SMALL(기준일시_입력!$N$21:$N$39,AQY$5)),INDEX(기준일시_입력!$AJ$21:$AJ$39,AQY$5*2-1),IF(AND(AQT12&gt;=SMALL(기준일시_입력!$J$21:$J$39,AQY$5),AQT12&lt;SMALL(기준일시_입력!$N$21:$N$39,AQY$5)),SMALL(기준일시_입력!$N$21:$N$39,AQY$5)-AQT12,0)),0)</f>
        <v>0</v>
      </c>
      <c r="AQZ12" s="128">
        <f>IFERROR(IF(AND(AQT12&lt;SMALL(기준일시_입력!$J$21:$J$39,AQZ$5),AQU12&gt;SMALL(기준일시_입력!$N$21:$N$39,AQZ$5)),INDEX(기준일시_입력!$AJ$21:$AJ$39,AQZ$5*2-1),IF(AND(AQT12&gt;=SMALL(기준일시_입력!$J$21:$J$39,AQZ$5),AQT12&lt;SMALL(기준일시_입력!$N$21:$N$39,AQZ$5)),SMALL(기준일시_입력!$N$21:$N$39,AQZ$5)-AQT12,0)),0)</f>
        <v>0</v>
      </c>
      <c r="ARA12" s="128">
        <f>IFERROR(IF(AND(AQT12&lt;SMALL(기준일시_입력!$J$21:$J$39,ARA$5),AQU12&gt;SMALL(기준일시_입력!$N$21:$N$39,ARA$5)),INDEX(기준일시_입력!$AJ$21:$AJ$39,ARA$5*2-1),IF(AND(AQT12&gt;=SMALL(기준일시_입력!$J$21:$J$39,ARA$5),AQT12&lt;SMALL(기준일시_입력!$N$21:$N$39,ARA$5)),SMALL(기준일시_입력!$N$21:$N$39,ARA$5)-AQT12,0)),0)</f>
        <v>0</v>
      </c>
      <c r="ARB12" s="128">
        <f>IFERROR(IF(AND(AQT12&lt;SMALL(기준일시_입력!$J$21:$J$39,ARB$5),AQU12&gt;SMALL(기준일시_입력!$N$21:$N$39,ARB$5)),INDEX(기준일시_입력!$AJ$21:$AJ$39,ARB$5*2-1),IF(AND(AQT12&gt;=SMALL(기준일시_입력!$J$21:$J$39,ARB$5),AQT12&lt;SMALL(기준일시_입력!$N$21:$N$39,ARB$5)),SMALL(기준일시_입력!$N$21:$N$39,ARB$5)-AQT12,0)),0)</f>
        <v>0</v>
      </c>
      <c r="ARC12" s="128">
        <f>IFERROR(IF(AND(AQT12&lt;SMALL(기준일시_입력!$J$21:$J$39,ARC$5),AQU12&gt;SMALL(기준일시_입력!$N$21:$N$39,ARC$5)),INDEX(기준일시_입력!$AJ$21:$AJ$39,ARC$5*2-1),IF(AND(AQT12&gt;=SMALL(기준일시_입력!$J$21:$J$39,ARC$5),AQT12&lt;SMALL(기준일시_입력!$N$21:$N$39,ARC$5)),SMALL(기준일시_입력!$N$21:$N$39,ARC$5)-AQT12,0)),0)</f>
        <v>0</v>
      </c>
      <c r="ARD12" s="128">
        <f>IFERROR(IF(AND(AQT12&lt;SMALL(기준일시_입력!$J$21:$J$39,ARD$5),AQU12&gt;SMALL(기준일시_입력!$N$21:$N$39,ARD$5)),INDEX(기준일시_입력!$AJ$21:$AJ$39,ARD$5*2-1),IF(AND(AQT12&gt;=SMALL(기준일시_입력!$J$21:$J$39,ARD$5),AQT12&lt;SMALL(기준일시_입력!$N$21:$N$39,ARD$5)),SMALL(기준일시_입력!$N$21:$N$39,ARD$5)-AQT12,0)),0)</f>
        <v>0</v>
      </c>
      <c r="ARE12" s="128">
        <f>IFERROR(IF(AND(AQT12&lt;SMALL(기준일시_입력!$J$21:$J$39,ARE$5),AQU12&gt;SMALL(기준일시_입력!$N$21:$N$39,ARE$5)),INDEX(기준일시_입력!$AJ$21:$AJ$39,ARE$5*2-1),IF(AND(AQT12&gt;=SMALL(기준일시_입력!$J$21:$J$39,ARE$5),AQT12&lt;SMALL(기준일시_입력!$N$21:$N$39,ARE$5)),SMALL(기준일시_입력!$N$21:$N$39,ARE$5)-AQT12,0)),0)</f>
        <v>0</v>
      </c>
      <c r="ARF12" s="125"/>
      <c r="ARG12" s="180" t="str">
        <f t="shared" si="344"/>
        <v>7일</v>
      </c>
      <c r="ARH12" s="180"/>
      <c r="ARI12" s="124" t="str">
        <f t="shared" si="345"/>
        <v>일</v>
      </c>
      <c r="ARJ12" s="133" t="str">
        <f t="shared" si="336"/>
        <v/>
      </c>
      <c r="ARK12" s="184"/>
      <c r="ARL12" s="184"/>
      <c r="ARM12" s="184"/>
      <c r="ARN12" s="184"/>
      <c r="ARO12" s="184"/>
      <c r="ARP12" s="184"/>
      <c r="ARQ12" s="176"/>
      <c r="ARR12" s="177"/>
      <c r="ARS12" s="129" t="str">
        <f>IF($B12="","",IF(AND(ARI$3&lt;&gt;"",$B12-기준일시_입력!$AO$7&lt;=0,ARK12="",ARN12="",ARQ12=""),"X",IF(ARQ12="연차","☆",IF(ARQ12="월차","★",IF(ARQ12="병가","♨",IF(ARQ12="출장","◎",IF(ARQ12="교육","■",IF(AND(ARQ12="",ARK12&lt;=기준일시_입력!$J$15,ARN12&gt;=기준일시_입력!$N$15),"○",IF(AND(ARQ12="",ARK12&lt;&gt;"",ARK12&gt;기준일시_입력!$J$15),"▼",IF(AND(ARQ12="",ARN12&lt;&gt;"",ARN12&lt;기준일시_입력!$N$15),"△",""))))))))))</f>
        <v/>
      </c>
      <c r="ART12" s="128">
        <f>IFERROR(IF(OR(ARK12="",ARN12=""),0,IF(AND(ARV12&lt;기준일시_입력!$J$17,ARW12&gt;기준일시_입력!$N$17),기준일시_입력!$N$17-기준일시_입력!$J$17,IF(AND(ARV12&gt;=기준일시_입력!$J$17,ARW12&gt;기준일시_입력!$N$17),기준일시_입력!$N$17-ARV12,IF(ARW12&lt;기준일시_입력!$J$17,0,IF(AND(ARV12&lt;기준일시_입력!$J$17,ARW12&lt;=기준일시_입력!$N$17),ARW12-기준일시_입력!$J$17,IF(AND(ARV12&gt;=기준일시_입력!$J$17,ARW12&lt;=기준일시_입력!$N$17),ARW12-ARV12,0)))))),0)</f>
        <v>0</v>
      </c>
      <c r="ARU12" s="128">
        <f t="shared" si="347"/>
        <v>0</v>
      </c>
      <c r="ARV12" s="128">
        <f>IF(OR(ARK12="",ARN12=""),0,IF(ARK12&lt;기준일시_입력!$J$15,기준일시_입력!$J$15,ARK12))</f>
        <v>0</v>
      </c>
      <c r="ARW12" s="128">
        <f t="shared" si="348"/>
        <v>0</v>
      </c>
      <c r="ARX12" s="128">
        <f>IFERROR(IF(AND(ARV12&lt;SMALL(기준일시_입력!$J$21:$J$39,ARX$5),ARW12&gt;SMALL(기준일시_입력!$N$21:$N$39,ARX$5)),INDEX(기준일시_입력!$AJ$21:$AJ$39,ARX$5*2-1),IF(AND(ARV12&gt;=SMALL(기준일시_입력!$J$21:$J$39,ARX$5),ARV12&lt;SMALL(기준일시_입력!$N$21:$N$39,ARX$5)),SMALL(기준일시_입력!$N$21:$N$39,ARX$5)-ARV12,0)),0)</f>
        <v>0</v>
      </c>
      <c r="ARY12" s="128">
        <f>IFERROR(IF(AND(ARV12&lt;SMALL(기준일시_입력!$J$21:$J$39,ARY$5),ARW12&gt;SMALL(기준일시_입력!$N$21:$N$39,ARY$5)),INDEX(기준일시_입력!$AJ$21:$AJ$39,ARY$5*2-1),IF(AND(ARV12&gt;=SMALL(기준일시_입력!$J$21:$J$39,ARY$5),ARV12&lt;SMALL(기준일시_입력!$N$21:$N$39,ARY$5)),SMALL(기준일시_입력!$N$21:$N$39,ARY$5)-ARV12,0)),0)</f>
        <v>0</v>
      </c>
      <c r="ARZ12" s="128">
        <f>IFERROR(IF(AND(ARV12&lt;SMALL(기준일시_입력!$J$21:$J$39,ARZ$5),ARW12&gt;SMALL(기준일시_입력!$N$21:$N$39,ARZ$5)),INDEX(기준일시_입력!$AJ$21:$AJ$39,ARZ$5*2-1),IF(AND(ARV12&gt;=SMALL(기준일시_입력!$J$21:$J$39,ARZ$5),ARV12&lt;SMALL(기준일시_입력!$N$21:$N$39,ARZ$5)),SMALL(기준일시_입력!$N$21:$N$39,ARZ$5)-ARV12,0)),0)</f>
        <v>0</v>
      </c>
      <c r="ASA12" s="128">
        <f>IFERROR(IF(AND(ARV12&lt;SMALL(기준일시_입력!$J$21:$J$39,ASA$5),ARW12&gt;SMALL(기준일시_입력!$N$21:$N$39,ASA$5)),INDEX(기준일시_입력!$AJ$21:$AJ$39,ASA$5*2-1),IF(AND(ARV12&gt;=SMALL(기준일시_입력!$J$21:$J$39,ASA$5),ARV12&lt;SMALL(기준일시_입력!$N$21:$N$39,ASA$5)),SMALL(기준일시_입력!$N$21:$N$39,ASA$5)-ARV12,0)),0)</f>
        <v>0</v>
      </c>
      <c r="ASB12" s="128">
        <f>IFERROR(IF(AND(ARV12&lt;SMALL(기준일시_입력!$J$21:$J$39,ASB$5),ARW12&gt;SMALL(기준일시_입력!$N$21:$N$39,ASB$5)),INDEX(기준일시_입력!$AJ$21:$AJ$39,ASB$5*2-1),IF(AND(ARV12&gt;=SMALL(기준일시_입력!$J$21:$J$39,ASB$5),ARV12&lt;SMALL(기준일시_입력!$N$21:$N$39,ASB$5)),SMALL(기준일시_입력!$N$21:$N$39,ASB$5)-ARV12,0)),0)</f>
        <v>0</v>
      </c>
      <c r="ASC12" s="128">
        <f>IFERROR(IF(AND(ARV12&lt;SMALL(기준일시_입력!$J$21:$J$39,ASC$5),ARW12&gt;SMALL(기준일시_입력!$N$21:$N$39,ASC$5)),INDEX(기준일시_입력!$AJ$21:$AJ$39,ASC$5*2-1),IF(AND(ARV12&gt;=SMALL(기준일시_입력!$J$21:$J$39,ASC$5),ARV12&lt;SMALL(기준일시_입력!$N$21:$N$39,ASC$5)),SMALL(기준일시_입력!$N$21:$N$39,ASC$5)-ARV12,0)),0)</f>
        <v>0</v>
      </c>
      <c r="ASD12" s="128">
        <f>IFERROR(IF(AND(ARV12&lt;SMALL(기준일시_입력!$J$21:$J$39,ASD$5),ARW12&gt;SMALL(기준일시_입력!$N$21:$N$39,ASD$5)),INDEX(기준일시_입력!$AJ$21:$AJ$39,ASD$5*2-1),IF(AND(ARV12&gt;=SMALL(기준일시_입력!$J$21:$J$39,ASD$5),ARV12&lt;SMALL(기준일시_입력!$N$21:$N$39,ASD$5)),SMALL(기준일시_입력!$N$21:$N$39,ASD$5)-ARV12,0)),0)</f>
        <v>0</v>
      </c>
      <c r="ASE12" s="128">
        <f>IFERROR(IF(AND(ARV12&lt;SMALL(기준일시_입력!$J$21:$J$39,ASE$5),ARW12&gt;SMALL(기준일시_입력!$N$21:$N$39,ASE$5)),INDEX(기준일시_입력!$AJ$21:$AJ$39,ASE$5*2-1),IF(AND(ARV12&gt;=SMALL(기준일시_입력!$J$21:$J$39,ASE$5),ARV12&lt;SMALL(기준일시_입력!$N$21:$N$39,ASE$5)),SMALL(기준일시_입력!$N$21:$N$39,ASE$5)-ARV12,0)),0)</f>
        <v>0</v>
      </c>
      <c r="ASF12" s="128">
        <f>IFERROR(IF(AND(ARV12&lt;SMALL(기준일시_입력!$J$21:$J$39,ASF$5),ARW12&gt;SMALL(기준일시_입력!$N$21:$N$39,ASF$5)),INDEX(기준일시_입력!$AJ$21:$AJ$39,ASF$5*2-1),IF(AND(ARV12&gt;=SMALL(기준일시_입력!$J$21:$J$39,ASF$5),ARV12&lt;SMALL(기준일시_입력!$N$21:$N$39,ASF$5)),SMALL(기준일시_입력!$N$21:$N$39,ASF$5)-ARV12,0)),0)</f>
        <v>0</v>
      </c>
      <c r="ASG12" s="128">
        <f>IFERROR(IF(AND(ARV12&lt;SMALL(기준일시_입력!$J$21:$J$39,ASG$5),ARW12&gt;SMALL(기준일시_입력!$N$21:$N$39,ASG$5)),INDEX(기준일시_입력!$AJ$21:$AJ$39,ASG$5*2-1),IF(AND(ARV12&gt;=SMALL(기준일시_입력!$J$21:$J$39,ASG$5),ARV12&lt;SMALL(기준일시_입력!$N$21:$N$39,ASG$5)),SMALL(기준일시_입력!$N$21:$N$39,ASG$5)-ARV12,0)),0)</f>
        <v>0</v>
      </c>
      <c r="ASH12" s="125"/>
      <c r="ASI12" s="180" t="str">
        <f t="shared" si="349"/>
        <v>7일</v>
      </c>
      <c r="ASJ12" s="180"/>
      <c r="ASK12" s="124" t="str">
        <f t="shared" si="350"/>
        <v>일</v>
      </c>
      <c r="ASL12" s="133" t="str">
        <f t="shared" si="351"/>
        <v/>
      </c>
      <c r="ASM12" s="184"/>
      <c r="ASN12" s="184"/>
      <c r="ASO12" s="184"/>
      <c r="ASP12" s="184"/>
      <c r="ASQ12" s="184"/>
      <c r="ASR12" s="184"/>
      <c r="ASS12" s="176"/>
      <c r="AST12" s="177"/>
      <c r="ASU12" s="129" t="str">
        <f>IF($B12="","",IF(AND(ASK$3&lt;&gt;"",$B12-기준일시_입력!$AO$7&lt;=0,ASM12="",ASP12="",ASS12=""),"X",IF(ASS12="연차","☆",IF(ASS12="월차","★",IF(ASS12="병가","♨",IF(ASS12="출장","◎",IF(ASS12="교육","■",IF(AND(ASS12="",ASM12&lt;=기준일시_입력!$J$15,ASP12&gt;=기준일시_입력!$N$15),"○",IF(AND(ASS12="",ASM12&lt;&gt;"",ASM12&gt;기준일시_입력!$J$15),"▼",IF(AND(ASS12="",ASP12&lt;&gt;"",ASP12&lt;기준일시_입력!$N$15),"△",""))))))))))</f>
        <v/>
      </c>
      <c r="ASV12" s="128">
        <f>IFERROR(IF(OR(ASM12="",ASP12=""),0,IF(AND(ASX12&lt;기준일시_입력!$J$17,ASY12&gt;기준일시_입력!$N$17),기준일시_입력!$N$17-기준일시_입력!$J$17,IF(AND(ASX12&gt;=기준일시_입력!$J$17,ASY12&gt;기준일시_입력!$N$17),기준일시_입력!$N$17-ASX12,IF(ASY12&lt;기준일시_입력!$J$17,0,IF(AND(ASX12&lt;기준일시_입력!$J$17,ASY12&lt;=기준일시_입력!$N$17),ASY12-기준일시_입력!$J$17,IF(AND(ASX12&gt;=기준일시_입력!$J$17,ASY12&lt;=기준일시_입력!$N$17),ASY12-ASX12,0)))))),0)</f>
        <v>0</v>
      </c>
      <c r="ASW12" s="128">
        <f t="shared" si="352"/>
        <v>0</v>
      </c>
      <c r="ASX12" s="128">
        <f>IF(OR(ASM12="",ASP12=""),0,IF(ASM12&lt;기준일시_입력!$J$15,기준일시_입력!$J$15,ASM12))</f>
        <v>0</v>
      </c>
      <c r="ASY12" s="128">
        <f t="shared" si="353"/>
        <v>0</v>
      </c>
      <c r="ASZ12" s="128">
        <f>IFERROR(IF(AND(ASX12&lt;SMALL(기준일시_입력!$J$21:$J$39,ASZ$5),ASY12&gt;SMALL(기준일시_입력!$N$21:$N$39,ASZ$5)),INDEX(기준일시_입력!$AJ$21:$AJ$39,ASZ$5*2-1),IF(AND(ASX12&gt;=SMALL(기준일시_입력!$J$21:$J$39,ASZ$5),ASX12&lt;SMALL(기준일시_입력!$N$21:$N$39,ASZ$5)),SMALL(기준일시_입력!$N$21:$N$39,ASZ$5)-ASX12,0)),0)</f>
        <v>0</v>
      </c>
      <c r="ATA12" s="128">
        <f>IFERROR(IF(AND(ASX12&lt;SMALL(기준일시_입력!$J$21:$J$39,ATA$5),ASY12&gt;SMALL(기준일시_입력!$N$21:$N$39,ATA$5)),INDEX(기준일시_입력!$AJ$21:$AJ$39,ATA$5*2-1),IF(AND(ASX12&gt;=SMALL(기준일시_입력!$J$21:$J$39,ATA$5),ASX12&lt;SMALL(기준일시_입력!$N$21:$N$39,ATA$5)),SMALL(기준일시_입력!$N$21:$N$39,ATA$5)-ASX12,0)),0)</f>
        <v>0</v>
      </c>
      <c r="ATB12" s="128">
        <f>IFERROR(IF(AND(ASX12&lt;SMALL(기준일시_입력!$J$21:$J$39,ATB$5),ASY12&gt;SMALL(기준일시_입력!$N$21:$N$39,ATB$5)),INDEX(기준일시_입력!$AJ$21:$AJ$39,ATB$5*2-1),IF(AND(ASX12&gt;=SMALL(기준일시_입력!$J$21:$J$39,ATB$5),ASX12&lt;SMALL(기준일시_입력!$N$21:$N$39,ATB$5)),SMALL(기준일시_입력!$N$21:$N$39,ATB$5)-ASX12,0)),0)</f>
        <v>0</v>
      </c>
      <c r="ATC12" s="128">
        <f>IFERROR(IF(AND(ASX12&lt;SMALL(기준일시_입력!$J$21:$J$39,ATC$5),ASY12&gt;SMALL(기준일시_입력!$N$21:$N$39,ATC$5)),INDEX(기준일시_입력!$AJ$21:$AJ$39,ATC$5*2-1),IF(AND(ASX12&gt;=SMALL(기준일시_입력!$J$21:$J$39,ATC$5),ASX12&lt;SMALL(기준일시_입력!$N$21:$N$39,ATC$5)),SMALL(기준일시_입력!$N$21:$N$39,ATC$5)-ASX12,0)),0)</f>
        <v>0</v>
      </c>
      <c r="ATD12" s="128">
        <f>IFERROR(IF(AND(ASX12&lt;SMALL(기준일시_입력!$J$21:$J$39,ATD$5),ASY12&gt;SMALL(기준일시_입력!$N$21:$N$39,ATD$5)),INDEX(기준일시_입력!$AJ$21:$AJ$39,ATD$5*2-1),IF(AND(ASX12&gt;=SMALL(기준일시_입력!$J$21:$J$39,ATD$5),ASX12&lt;SMALL(기준일시_입력!$N$21:$N$39,ATD$5)),SMALL(기준일시_입력!$N$21:$N$39,ATD$5)-ASX12,0)),0)</f>
        <v>0</v>
      </c>
      <c r="ATE12" s="128">
        <f>IFERROR(IF(AND(ASX12&lt;SMALL(기준일시_입력!$J$21:$J$39,ATE$5),ASY12&gt;SMALL(기준일시_입력!$N$21:$N$39,ATE$5)),INDEX(기준일시_입력!$AJ$21:$AJ$39,ATE$5*2-1),IF(AND(ASX12&gt;=SMALL(기준일시_입력!$J$21:$J$39,ATE$5),ASX12&lt;SMALL(기준일시_입력!$N$21:$N$39,ATE$5)),SMALL(기준일시_입력!$N$21:$N$39,ATE$5)-ASX12,0)),0)</f>
        <v>0</v>
      </c>
      <c r="ATF12" s="128">
        <f>IFERROR(IF(AND(ASX12&lt;SMALL(기준일시_입력!$J$21:$J$39,ATF$5),ASY12&gt;SMALL(기준일시_입력!$N$21:$N$39,ATF$5)),INDEX(기준일시_입력!$AJ$21:$AJ$39,ATF$5*2-1),IF(AND(ASX12&gt;=SMALL(기준일시_입력!$J$21:$J$39,ATF$5),ASX12&lt;SMALL(기준일시_입력!$N$21:$N$39,ATF$5)),SMALL(기준일시_입력!$N$21:$N$39,ATF$5)-ASX12,0)),0)</f>
        <v>0</v>
      </c>
      <c r="ATG12" s="128">
        <f>IFERROR(IF(AND(ASX12&lt;SMALL(기준일시_입력!$J$21:$J$39,ATG$5),ASY12&gt;SMALL(기준일시_입력!$N$21:$N$39,ATG$5)),INDEX(기준일시_입력!$AJ$21:$AJ$39,ATG$5*2-1),IF(AND(ASX12&gt;=SMALL(기준일시_입력!$J$21:$J$39,ATG$5),ASX12&lt;SMALL(기준일시_입력!$N$21:$N$39,ATG$5)),SMALL(기준일시_입력!$N$21:$N$39,ATG$5)-ASX12,0)),0)</f>
        <v>0</v>
      </c>
      <c r="ATH12" s="128">
        <f>IFERROR(IF(AND(ASX12&lt;SMALL(기준일시_입력!$J$21:$J$39,ATH$5),ASY12&gt;SMALL(기준일시_입력!$N$21:$N$39,ATH$5)),INDEX(기준일시_입력!$AJ$21:$AJ$39,ATH$5*2-1),IF(AND(ASX12&gt;=SMALL(기준일시_입력!$J$21:$J$39,ATH$5),ASX12&lt;SMALL(기준일시_입력!$N$21:$N$39,ATH$5)),SMALL(기준일시_입력!$N$21:$N$39,ATH$5)-ASX12,0)),0)</f>
        <v>0</v>
      </c>
      <c r="ATI12" s="128">
        <f>IFERROR(IF(AND(ASX12&lt;SMALL(기준일시_입력!$J$21:$J$39,ATI$5),ASY12&gt;SMALL(기준일시_입력!$N$21:$N$39,ATI$5)),INDEX(기준일시_입력!$AJ$21:$AJ$39,ATI$5*2-1),IF(AND(ASX12&gt;=SMALL(기준일시_입력!$J$21:$J$39,ATI$5),ASX12&lt;SMALL(기준일시_입력!$N$21:$N$39,ATI$5)),SMALL(기준일시_입력!$N$21:$N$39,ATI$5)-ASX12,0)),0)</f>
        <v>0</v>
      </c>
      <c r="ATJ12" s="125"/>
      <c r="ATK12" s="180" t="str">
        <f t="shared" si="354"/>
        <v>7일</v>
      </c>
      <c r="ATL12" s="180"/>
      <c r="ATM12" s="124" t="str">
        <f t="shared" si="355"/>
        <v>일</v>
      </c>
      <c r="ATN12" s="133" t="str">
        <f t="shared" si="351"/>
        <v/>
      </c>
      <c r="ATO12" s="184"/>
      <c r="ATP12" s="184"/>
      <c r="ATQ12" s="184"/>
      <c r="ATR12" s="184"/>
      <c r="ATS12" s="184"/>
      <c r="ATT12" s="184"/>
      <c r="ATU12" s="176"/>
      <c r="ATV12" s="177"/>
      <c r="ATW12" s="129" t="str">
        <f>IF($B12="","",IF(AND(ATM$3&lt;&gt;"",$B12-기준일시_입력!$AO$7&lt;=0,ATO12="",ATR12="",ATU12=""),"X",IF(ATU12="연차","☆",IF(ATU12="월차","★",IF(ATU12="병가","♨",IF(ATU12="출장","◎",IF(ATU12="교육","■",IF(AND(ATU12="",ATO12&lt;=기준일시_입력!$J$15,ATR12&gt;=기준일시_입력!$N$15),"○",IF(AND(ATU12="",ATO12&lt;&gt;"",ATO12&gt;기준일시_입력!$J$15),"▼",IF(AND(ATU12="",ATR12&lt;&gt;"",ATR12&lt;기준일시_입력!$N$15),"△",""))))))))))</f>
        <v/>
      </c>
      <c r="ATX12" s="128">
        <f>IFERROR(IF(OR(ATO12="",ATR12=""),0,IF(AND(ATZ12&lt;기준일시_입력!$J$17,AUA12&gt;기준일시_입력!$N$17),기준일시_입력!$N$17-기준일시_입력!$J$17,IF(AND(ATZ12&gt;=기준일시_입력!$J$17,AUA12&gt;기준일시_입력!$N$17),기준일시_입력!$N$17-ATZ12,IF(AUA12&lt;기준일시_입력!$J$17,0,IF(AND(ATZ12&lt;기준일시_입력!$J$17,AUA12&lt;=기준일시_입력!$N$17),AUA12-기준일시_입력!$J$17,IF(AND(ATZ12&gt;=기준일시_입력!$J$17,AUA12&lt;=기준일시_입력!$N$17),AUA12-ATZ12,0)))))),0)</f>
        <v>0</v>
      </c>
      <c r="ATY12" s="128">
        <f t="shared" si="357"/>
        <v>0</v>
      </c>
      <c r="ATZ12" s="128">
        <f>IF(OR(ATO12="",ATR12=""),0,IF(ATO12&lt;기준일시_입력!$J$15,기준일시_입력!$J$15,ATO12))</f>
        <v>0</v>
      </c>
      <c r="AUA12" s="128">
        <f t="shared" si="358"/>
        <v>0</v>
      </c>
      <c r="AUB12" s="128">
        <f>IFERROR(IF(AND(ATZ12&lt;SMALL(기준일시_입력!$J$21:$J$39,AUB$5),AUA12&gt;SMALL(기준일시_입력!$N$21:$N$39,AUB$5)),INDEX(기준일시_입력!$AJ$21:$AJ$39,AUB$5*2-1),IF(AND(ATZ12&gt;=SMALL(기준일시_입력!$J$21:$J$39,AUB$5),ATZ12&lt;SMALL(기준일시_입력!$N$21:$N$39,AUB$5)),SMALL(기준일시_입력!$N$21:$N$39,AUB$5)-ATZ12,0)),0)</f>
        <v>0</v>
      </c>
      <c r="AUC12" s="128">
        <f>IFERROR(IF(AND(ATZ12&lt;SMALL(기준일시_입력!$J$21:$J$39,AUC$5),AUA12&gt;SMALL(기준일시_입력!$N$21:$N$39,AUC$5)),INDEX(기준일시_입력!$AJ$21:$AJ$39,AUC$5*2-1),IF(AND(ATZ12&gt;=SMALL(기준일시_입력!$J$21:$J$39,AUC$5),ATZ12&lt;SMALL(기준일시_입력!$N$21:$N$39,AUC$5)),SMALL(기준일시_입력!$N$21:$N$39,AUC$5)-ATZ12,0)),0)</f>
        <v>0</v>
      </c>
      <c r="AUD12" s="128">
        <f>IFERROR(IF(AND(ATZ12&lt;SMALL(기준일시_입력!$J$21:$J$39,AUD$5),AUA12&gt;SMALL(기준일시_입력!$N$21:$N$39,AUD$5)),INDEX(기준일시_입력!$AJ$21:$AJ$39,AUD$5*2-1),IF(AND(ATZ12&gt;=SMALL(기준일시_입력!$J$21:$J$39,AUD$5),ATZ12&lt;SMALL(기준일시_입력!$N$21:$N$39,AUD$5)),SMALL(기준일시_입력!$N$21:$N$39,AUD$5)-ATZ12,0)),0)</f>
        <v>0</v>
      </c>
      <c r="AUE12" s="128">
        <f>IFERROR(IF(AND(ATZ12&lt;SMALL(기준일시_입력!$J$21:$J$39,AUE$5),AUA12&gt;SMALL(기준일시_입력!$N$21:$N$39,AUE$5)),INDEX(기준일시_입력!$AJ$21:$AJ$39,AUE$5*2-1),IF(AND(ATZ12&gt;=SMALL(기준일시_입력!$J$21:$J$39,AUE$5),ATZ12&lt;SMALL(기준일시_입력!$N$21:$N$39,AUE$5)),SMALL(기준일시_입력!$N$21:$N$39,AUE$5)-ATZ12,0)),0)</f>
        <v>0</v>
      </c>
      <c r="AUF12" s="128">
        <f>IFERROR(IF(AND(ATZ12&lt;SMALL(기준일시_입력!$J$21:$J$39,AUF$5),AUA12&gt;SMALL(기준일시_입력!$N$21:$N$39,AUF$5)),INDEX(기준일시_입력!$AJ$21:$AJ$39,AUF$5*2-1),IF(AND(ATZ12&gt;=SMALL(기준일시_입력!$J$21:$J$39,AUF$5),ATZ12&lt;SMALL(기준일시_입력!$N$21:$N$39,AUF$5)),SMALL(기준일시_입력!$N$21:$N$39,AUF$5)-ATZ12,0)),0)</f>
        <v>0</v>
      </c>
      <c r="AUG12" s="128">
        <f>IFERROR(IF(AND(ATZ12&lt;SMALL(기준일시_입력!$J$21:$J$39,AUG$5),AUA12&gt;SMALL(기준일시_입력!$N$21:$N$39,AUG$5)),INDEX(기준일시_입력!$AJ$21:$AJ$39,AUG$5*2-1),IF(AND(ATZ12&gt;=SMALL(기준일시_입력!$J$21:$J$39,AUG$5),ATZ12&lt;SMALL(기준일시_입력!$N$21:$N$39,AUG$5)),SMALL(기준일시_입력!$N$21:$N$39,AUG$5)-ATZ12,0)),0)</f>
        <v>0</v>
      </c>
      <c r="AUH12" s="128">
        <f>IFERROR(IF(AND(ATZ12&lt;SMALL(기준일시_입력!$J$21:$J$39,AUH$5),AUA12&gt;SMALL(기준일시_입력!$N$21:$N$39,AUH$5)),INDEX(기준일시_입력!$AJ$21:$AJ$39,AUH$5*2-1),IF(AND(ATZ12&gt;=SMALL(기준일시_입력!$J$21:$J$39,AUH$5),ATZ12&lt;SMALL(기준일시_입력!$N$21:$N$39,AUH$5)),SMALL(기준일시_입력!$N$21:$N$39,AUH$5)-ATZ12,0)),0)</f>
        <v>0</v>
      </c>
      <c r="AUI12" s="128">
        <f>IFERROR(IF(AND(ATZ12&lt;SMALL(기준일시_입력!$J$21:$J$39,AUI$5),AUA12&gt;SMALL(기준일시_입력!$N$21:$N$39,AUI$5)),INDEX(기준일시_입력!$AJ$21:$AJ$39,AUI$5*2-1),IF(AND(ATZ12&gt;=SMALL(기준일시_입력!$J$21:$J$39,AUI$5),ATZ12&lt;SMALL(기준일시_입력!$N$21:$N$39,AUI$5)),SMALL(기준일시_입력!$N$21:$N$39,AUI$5)-ATZ12,0)),0)</f>
        <v>0</v>
      </c>
      <c r="AUJ12" s="128">
        <f>IFERROR(IF(AND(ATZ12&lt;SMALL(기준일시_입력!$J$21:$J$39,AUJ$5),AUA12&gt;SMALL(기준일시_입력!$N$21:$N$39,AUJ$5)),INDEX(기준일시_입력!$AJ$21:$AJ$39,AUJ$5*2-1),IF(AND(ATZ12&gt;=SMALL(기준일시_입력!$J$21:$J$39,AUJ$5),ATZ12&lt;SMALL(기준일시_입력!$N$21:$N$39,AUJ$5)),SMALL(기준일시_입력!$N$21:$N$39,AUJ$5)-ATZ12,0)),0)</f>
        <v>0</v>
      </c>
      <c r="AUK12" s="128">
        <f>IFERROR(IF(AND(ATZ12&lt;SMALL(기준일시_입력!$J$21:$J$39,AUK$5),AUA12&gt;SMALL(기준일시_입력!$N$21:$N$39,AUK$5)),INDEX(기준일시_입력!$AJ$21:$AJ$39,AUK$5*2-1),IF(AND(ATZ12&gt;=SMALL(기준일시_입력!$J$21:$J$39,AUK$5),ATZ12&lt;SMALL(기준일시_입력!$N$21:$N$39,AUK$5)),SMALL(기준일시_입력!$N$21:$N$39,AUK$5)-ATZ12,0)),0)</f>
        <v>0</v>
      </c>
      <c r="AUL12" s="125"/>
      <c r="AUM12" s="180" t="str">
        <f t="shared" si="359"/>
        <v>7일</v>
      </c>
      <c r="AUN12" s="180"/>
      <c r="AUO12" s="124" t="str">
        <f t="shared" si="360"/>
        <v>일</v>
      </c>
      <c r="AUP12" s="133" t="str">
        <f t="shared" si="351"/>
        <v/>
      </c>
      <c r="AUQ12" s="184"/>
      <c r="AUR12" s="184"/>
      <c r="AUS12" s="184"/>
      <c r="AUT12" s="184"/>
      <c r="AUU12" s="184"/>
      <c r="AUV12" s="184"/>
      <c r="AUW12" s="176"/>
      <c r="AUX12" s="177"/>
      <c r="AUY12" s="129" t="str">
        <f>IF($B12="","",IF(AND(AUO$3&lt;&gt;"",$B12-기준일시_입력!$AO$7&lt;=0,AUQ12="",AUT12="",AUW12=""),"X",IF(AUW12="연차","☆",IF(AUW12="월차","★",IF(AUW12="병가","♨",IF(AUW12="출장","◎",IF(AUW12="교육","■",IF(AND(AUW12="",AUQ12&lt;=기준일시_입력!$J$15,AUT12&gt;=기준일시_입력!$N$15),"○",IF(AND(AUW12="",AUQ12&lt;&gt;"",AUQ12&gt;기준일시_입력!$J$15),"▼",IF(AND(AUW12="",AUT12&lt;&gt;"",AUT12&lt;기준일시_입력!$N$15),"△",""))))))))))</f>
        <v/>
      </c>
      <c r="AUZ12" s="128">
        <f>IFERROR(IF(OR(AUQ12="",AUT12=""),0,IF(AND(AVB12&lt;기준일시_입력!$J$17,AVC12&gt;기준일시_입력!$N$17),기준일시_입력!$N$17-기준일시_입력!$J$17,IF(AND(AVB12&gt;=기준일시_입력!$J$17,AVC12&gt;기준일시_입력!$N$17),기준일시_입력!$N$17-AVB12,IF(AVC12&lt;기준일시_입력!$J$17,0,IF(AND(AVB12&lt;기준일시_입력!$J$17,AVC12&lt;=기준일시_입력!$N$17),AVC12-기준일시_입력!$J$17,IF(AND(AVB12&gt;=기준일시_입력!$J$17,AVC12&lt;=기준일시_입력!$N$17),AVC12-AVB12,0)))))),0)</f>
        <v>0</v>
      </c>
      <c r="AVA12" s="128">
        <f t="shared" si="362"/>
        <v>0</v>
      </c>
      <c r="AVB12" s="128">
        <f>IF(OR(AUQ12="",AUT12=""),0,IF(AUQ12&lt;기준일시_입력!$J$15,기준일시_입력!$J$15,AUQ12))</f>
        <v>0</v>
      </c>
      <c r="AVC12" s="128">
        <f t="shared" si="363"/>
        <v>0</v>
      </c>
      <c r="AVD12" s="128">
        <f>IFERROR(IF(AND(AVB12&lt;SMALL(기준일시_입력!$J$21:$J$39,AVD$5),AVC12&gt;SMALL(기준일시_입력!$N$21:$N$39,AVD$5)),INDEX(기준일시_입력!$AJ$21:$AJ$39,AVD$5*2-1),IF(AND(AVB12&gt;=SMALL(기준일시_입력!$J$21:$J$39,AVD$5),AVB12&lt;SMALL(기준일시_입력!$N$21:$N$39,AVD$5)),SMALL(기준일시_입력!$N$21:$N$39,AVD$5)-AVB12,0)),0)</f>
        <v>0</v>
      </c>
      <c r="AVE12" s="128">
        <f>IFERROR(IF(AND(AVB12&lt;SMALL(기준일시_입력!$J$21:$J$39,AVE$5),AVC12&gt;SMALL(기준일시_입력!$N$21:$N$39,AVE$5)),INDEX(기준일시_입력!$AJ$21:$AJ$39,AVE$5*2-1),IF(AND(AVB12&gt;=SMALL(기준일시_입력!$J$21:$J$39,AVE$5),AVB12&lt;SMALL(기준일시_입력!$N$21:$N$39,AVE$5)),SMALL(기준일시_입력!$N$21:$N$39,AVE$5)-AVB12,0)),0)</f>
        <v>0</v>
      </c>
      <c r="AVF12" s="128">
        <f>IFERROR(IF(AND(AVB12&lt;SMALL(기준일시_입력!$J$21:$J$39,AVF$5),AVC12&gt;SMALL(기준일시_입력!$N$21:$N$39,AVF$5)),INDEX(기준일시_입력!$AJ$21:$AJ$39,AVF$5*2-1),IF(AND(AVB12&gt;=SMALL(기준일시_입력!$J$21:$J$39,AVF$5),AVB12&lt;SMALL(기준일시_입력!$N$21:$N$39,AVF$5)),SMALL(기준일시_입력!$N$21:$N$39,AVF$5)-AVB12,0)),0)</f>
        <v>0</v>
      </c>
      <c r="AVG12" s="128">
        <f>IFERROR(IF(AND(AVB12&lt;SMALL(기준일시_입력!$J$21:$J$39,AVG$5),AVC12&gt;SMALL(기준일시_입력!$N$21:$N$39,AVG$5)),INDEX(기준일시_입력!$AJ$21:$AJ$39,AVG$5*2-1),IF(AND(AVB12&gt;=SMALL(기준일시_입력!$J$21:$J$39,AVG$5),AVB12&lt;SMALL(기준일시_입력!$N$21:$N$39,AVG$5)),SMALL(기준일시_입력!$N$21:$N$39,AVG$5)-AVB12,0)),0)</f>
        <v>0</v>
      </c>
      <c r="AVH12" s="128">
        <f>IFERROR(IF(AND(AVB12&lt;SMALL(기준일시_입력!$J$21:$J$39,AVH$5),AVC12&gt;SMALL(기준일시_입력!$N$21:$N$39,AVH$5)),INDEX(기준일시_입력!$AJ$21:$AJ$39,AVH$5*2-1),IF(AND(AVB12&gt;=SMALL(기준일시_입력!$J$21:$J$39,AVH$5),AVB12&lt;SMALL(기준일시_입력!$N$21:$N$39,AVH$5)),SMALL(기준일시_입력!$N$21:$N$39,AVH$5)-AVB12,0)),0)</f>
        <v>0</v>
      </c>
      <c r="AVI12" s="128">
        <f>IFERROR(IF(AND(AVB12&lt;SMALL(기준일시_입력!$J$21:$J$39,AVI$5),AVC12&gt;SMALL(기준일시_입력!$N$21:$N$39,AVI$5)),INDEX(기준일시_입력!$AJ$21:$AJ$39,AVI$5*2-1),IF(AND(AVB12&gt;=SMALL(기준일시_입력!$J$21:$J$39,AVI$5),AVB12&lt;SMALL(기준일시_입력!$N$21:$N$39,AVI$5)),SMALL(기준일시_입력!$N$21:$N$39,AVI$5)-AVB12,0)),0)</f>
        <v>0</v>
      </c>
      <c r="AVJ12" s="128">
        <f>IFERROR(IF(AND(AVB12&lt;SMALL(기준일시_입력!$J$21:$J$39,AVJ$5),AVC12&gt;SMALL(기준일시_입력!$N$21:$N$39,AVJ$5)),INDEX(기준일시_입력!$AJ$21:$AJ$39,AVJ$5*2-1),IF(AND(AVB12&gt;=SMALL(기준일시_입력!$J$21:$J$39,AVJ$5),AVB12&lt;SMALL(기준일시_입력!$N$21:$N$39,AVJ$5)),SMALL(기준일시_입력!$N$21:$N$39,AVJ$5)-AVB12,0)),0)</f>
        <v>0</v>
      </c>
      <c r="AVK12" s="128">
        <f>IFERROR(IF(AND(AVB12&lt;SMALL(기준일시_입력!$J$21:$J$39,AVK$5),AVC12&gt;SMALL(기준일시_입력!$N$21:$N$39,AVK$5)),INDEX(기준일시_입력!$AJ$21:$AJ$39,AVK$5*2-1),IF(AND(AVB12&gt;=SMALL(기준일시_입력!$J$21:$J$39,AVK$5),AVB12&lt;SMALL(기준일시_입력!$N$21:$N$39,AVK$5)),SMALL(기준일시_입력!$N$21:$N$39,AVK$5)-AVB12,0)),0)</f>
        <v>0</v>
      </c>
      <c r="AVL12" s="128">
        <f>IFERROR(IF(AND(AVB12&lt;SMALL(기준일시_입력!$J$21:$J$39,AVL$5),AVC12&gt;SMALL(기준일시_입력!$N$21:$N$39,AVL$5)),INDEX(기준일시_입력!$AJ$21:$AJ$39,AVL$5*2-1),IF(AND(AVB12&gt;=SMALL(기준일시_입력!$J$21:$J$39,AVL$5),AVB12&lt;SMALL(기준일시_입력!$N$21:$N$39,AVL$5)),SMALL(기준일시_입력!$N$21:$N$39,AVL$5)-AVB12,0)),0)</f>
        <v>0</v>
      </c>
      <c r="AVM12" s="128">
        <f>IFERROR(IF(AND(AVB12&lt;SMALL(기준일시_입력!$J$21:$J$39,AVM$5),AVC12&gt;SMALL(기준일시_입력!$N$21:$N$39,AVM$5)),INDEX(기준일시_입력!$AJ$21:$AJ$39,AVM$5*2-1),IF(AND(AVB12&gt;=SMALL(기준일시_입력!$J$21:$J$39,AVM$5),AVB12&lt;SMALL(기준일시_입력!$N$21:$N$39,AVM$5)),SMALL(기준일시_입력!$N$21:$N$39,AVM$5)-AVB12,0)),0)</f>
        <v>0</v>
      </c>
      <c r="AVN12" s="125"/>
      <c r="AVO12" s="180" t="str">
        <f t="shared" si="364"/>
        <v>7일</v>
      </c>
      <c r="AVP12" s="180"/>
      <c r="AVQ12" s="124" t="str">
        <f t="shared" si="365"/>
        <v>일</v>
      </c>
      <c r="AVR12" s="133" t="str">
        <f t="shared" si="366"/>
        <v/>
      </c>
      <c r="AVS12" s="184"/>
      <c r="AVT12" s="184"/>
      <c r="AVU12" s="184"/>
      <c r="AVV12" s="184"/>
      <c r="AVW12" s="184"/>
      <c r="AVX12" s="184"/>
      <c r="AVY12" s="176"/>
      <c r="AVZ12" s="177"/>
      <c r="AWA12" s="129" t="str">
        <f>IF($B12="","",IF(AND(AVQ$3&lt;&gt;"",$B12-기준일시_입력!$AO$7&lt;=0,AVS12="",AVV12="",AVY12=""),"X",IF(AVY12="연차","☆",IF(AVY12="월차","★",IF(AVY12="병가","♨",IF(AVY12="출장","◎",IF(AVY12="교육","■",IF(AND(AVY12="",AVS12&lt;=기준일시_입력!$J$15,AVV12&gt;=기준일시_입력!$N$15),"○",IF(AND(AVY12="",AVS12&lt;&gt;"",AVS12&gt;기준일시_입력!$J$15),"▼",IF(AND(AVY12="",AVV12&lt;&gt;"",AVV12&lt;기준일시_입력!$N$15),"△",""))))))))))</f>
        <v/>
      </c>
      <c r="AWB12" s="128">
        <f>IFERROR(IF(OR(AVS12="",AVV12=""),0,IF(AND(AWD12&lt;기준일시_입력!$J$17,AWE12&gt;기준일시_입력!$N$17),기준일시_입력!$N$17-기준일시_입력!$J$17,IF(AND(AWD12&gt;=기준일시_입력!$J$17,AWE12&gt;기준일시_입력!$N$17),기준일시_입력!$N$17-AWD12,IF(AWE12&lt;기준일시_입력!$J$17,0,IF(AND(AWD12&lt;기준일시_입력!$J$17,AWE12&lt;=기준일시_입력!$N$17),AWE12-기준일시_입력!$J$17,IF(AND(AWD12&gt;=기준일시_입력!$J$17,AWE12&lt;=기준일시_입력!$N$17),AWE12-AWD12,0)))))),0)</f>
        <v>0</v>
      </c>
      <c r="AWC12" s="128">
        <f t="shared" si="367"/>
        <v>0</v>
      </c>
      <c r="AWD12" s="128">
        <f>IF(OR(AVS12="",AVV12=""),0,IF(AVS12&lt;기준일시_입력!$J$15,기준일시_입력!$J$15,AVS12))</f>
        <v>0</v>
      </c>
      <c r="AWE12" s="128">
        <f t="shared" si="368"/>
        <v>0</v>
      </c>
      <c r="AWF12" s="128">
        <f>IFERROR(IF(AND(AWD12&lt;SMALL(기준일시_입력!$J$21:$J$39,AWF$5),AWE12&gt;SMALL(기준일시_입력!$N$21:$N$39,AWF$5)),INDEX(기준일시_입력!$AJ$21:$AJ$39,AWF$5*2-1),IF(AND(AWD12&gt;=SMALL(기준일시_입력!$J$21:$J$39,AWF$5),AWD12&lt;SMALL(기준일시_입력!$N$21:$N$39,AWF$5)),SMALL(기준일시_입력!$N$21:$N$39,AWF$5)-AWD12,0)),0)</f>
        <v>0</v>
      </c>
      <c r="AWG12" s="128">
        <f>IFERROR(IF(AND(AWD12&lt;SMALL(기준일시_입력!$J$21:$J$39,AWG$5),AWE12&gt;SMALL(기준일시_입력!$N$21:$N$39,AWG$5)),INDEX(기준일시_입력!$AJ$21:$AJ$39,AWG$5*2-1),IF(AND(AWD12&gt;=SMALL(기준일시_입력!$J$21:$J$39,AWG$5),AWD12&lt;SMALL(기준일시_입력!$N$21:$N$39,AWG$5)),SMALL(기준일시_입력!$N$21:$N$39,AWG$5)-AWD12,0)),0)</f>
        <v>0</v>
      </c>
      <c r="AWH12" s="128">
        <f>IFERROR(IF(AND(AWD12&lt;SMALL(기준일시_입력!$J$21:$J$39,AWH$5),AWE12&gt;SMALL(기준일시_입력!$N$21:$N$39,AWH$5)),INDEX(기준일시_입력!$AJ$21:$AJ$39,AWH$5*2-1),IF(AND(AWD12&gt;=SMALL(기준일시_입력!$J$21:$J$39,AWH$5),AWD12&lt;SMALL(기준일시_입력!$N$21:$N$39,AWH$5)),SMALL(기준일시_입력!$N$21:$N$39,AWH$5)-AWD12,0)),0)</f>
        <v>0</v>
      </c>
      <c r="AWI12" s="128">
        <f>IFERROR(IF(AND(AWD12&lt;SMALL(기준일시_입력!$J$21:$J$39,AWI$5),AWE12&gt;SMALL(기준일시_입력!$N$21:$N$39,AWI$5)),INDEX(기준일시_입력!$AJ$21:$AJ$39,AWI$5*2-1),IF(AND(AWD12&gt;=SMALL(기준일시_입력!$J$21:$J$39,AWI$5),AWD12&lt;SMALL(기준일시_입력!$N$21:$N$39,AWI$5)),SMALL(기준일시_입력!$N$21:$N$39,AWI$5)-AWD12,0)),0)</f>
        <v>0</v>
      </c>
      <c r="AWJ12" s="128">
        <f>IFERROR(IF(AND(AWD12&lt;SMALL(기준일시_입력!$J$21:$J$39,AWJ$5),AWE12&gt;SMALL(기준일시_입력!$N$21:$N$39,AWJ$5)),INDEX(기준일시_입력!$AJ$21:$AJ$39,AWJ$5*2-1),IF(AND(AWD12&gt;=SMALL(기준일시_입력!$J$21:$J$39,AWJ$5),AWD12&lt;SMALL(기준일시_입력!$N$21:$N$39,AWJ$5)),SMALL(기준일시_입력!$N$21:$N$39,AWJ$5)-AWD12,0)),0)</f>
        <v>0</v>
      </c>
      <c r="AWK12" s="128">
        <f>IFERROR(IF(AND(AWD12&lt;SMALL(기준일시_입력!$J$21:$J$39,AWK$5),AWE12&gt;SMALL(기준일시_입력!$N$21:$N$39,AWK$5)),INDEX(기준일시_입력!$AJ$21:$AJ$39,AWK$5*2-1),IF(AND(AWD12&gt;=SMALL(기준일시_입력!$J$21:$J$39,AWK$5),AWD12&lt;SMALL(기준일시_입력!$N$21:$N$39,AWK$5)),SMALL(기준일시_입력!$N$21:$N$39,AWK$5)-AWD12,0)),0)</f>
        <v>0</v>
      </c>
      <c r="AWL12" s="128">
        <f>IFERROR(IF(AND(AWD12&lt;SMALL(기준일시_입력!$J$21:$J$39,AWL$5),AWE12&gt;SMALL(기준일시_입력!$N$21:$N$39,AWL$5)),INDEX(기준일시_입력!$AJ$21:$AJ$39,AWL$5*2-1),IF(AND(AWD12&gt;=SMALL(기준일시_입력!$J$21:$J$39,AWL$5),AWD12&lt;SMALL(기준일시_입력!$N$21:$N$39,AWL$5)),SMALL(기준일시_입력!$N$21:$N$39,AWL$5)-AWD12,0)),0)</f>
        <v>0</v>
      </c>
      <c r="AWM12" s="128">
        <f>IFERROR(IF(AND(AWD12&lt;SMALL(기준일시_입력!$J$21:$J$39,AWM$5),AWE12&gt;SMALL(기준일시_입력!$N$21:$N$39,AWM$5)),INDEX(기준일시_입력!$AJ$21:$AJ$39,AWM$5*2-1),IF(AND(AWD12&gt;=SMALL(기준일시_입력!$J$21:$J$39,AWM$5),AWD12&lt;SMALL(기준일시_입력!$N$21:$N$39,AWM$5)),SMALL(기준일시_입력!$N$21:$N$39,AWM$5)-AWD12,0)),0)</f>
        <v>0</v>
      </c>
      <c r="AWN12" s="128">
        <f>IFERROR(IF(AND(AWD12&lt;SMALL(기준일시_입력!$J$21:$J$39,AWN$5),AWE12&gt;SMALL(기준일시_입력!$N$21:$N$39,AWN$5)),INDEX(기준일시_입력!$AJ$21:$AJ$39,AWN$5*2-1),IF(AND(AWD12&gt;=SMALL(기준일시_입력!$J$21:$J$39,AWN$5),AWD12&lt;SMALL(기준일시_입력!$N$21:$N$39,AWN$5)),SMALL(기준일시_입력!$N$21:$N$39,AWN$5)-AWD12,0)),0)</f>
        <v>0</v>
      </c>
      <c r="AWO12" s="128">
        <f>IFERROR(IF(AND(AWD12&lt;SMALL(기준일시_입력!$J$21:$J$39,AWO$5),AWE12&gt;SMALL(기준일시_입력!$N$21:$N$39,AWO$5)),INDEX(기준일시_입력!$AJ$21:$AJ$39,AWO$5*2-1),IF(AND(AWD12&gt;=SMALL(기준일시_입력!$J$21:$J$39,AWO$5),AWD12&lt;SMALL(기준일시_입력!$N$21:$N$39,AWO$5)),SMALL(기준일시_입력!$N$21:$N$39,AWO$5)-AWD12,0)),0)</f>
        <v>0</v>
      </c>
      <c r="AWP12" s="125"/>
      <c r="AWQ12" s="180" t="str">
        <f t="shared" si="369"/>
        <v>7일</v>
      </c>
      <c r="AWR12" s="180"/>
      <c r="AWS12" s="124" t="str">
        <f t="shared" si="370"/>
        <v>일</v>
      </c>
      <c r="AWT12" s="133" t="str">
        <f t="shared" si="366"/>
        <v/>
      </c>
      <c r="AWU12" s="184"/>
      <c r="AWV12" s="184"/>
      <c r="AWW12" s="184"/>
      <c r="AWX12" s="184"/>
      <c r="AWY12" s="184"/>
      <c r="AWZ12" s="184"/>
      <c r="AXA12" s="176"/>
      <c r="AXB12" s="177"/>
      <c r="AXC12" s="129" t="str">
        <f>IF($B12="","",IF(AND(AWS$3&lt;&gt;"",$B12-기준일시_입력!$AO$7&lt;=0,AWU12="",AWX12="",AXA12=""),"X",IF(AXA12="연차","☆",IF(AXA12="월차","★",IF(AXA12="병가","♨",IF(AXA12="출장","◎",IF(AXA12="교육","■",IF(AND(AXA12="",AWU12&lt;=기준일시_입력!$J$15,AWX12&gt;=기준일시_입력!$N$15),"○",IF(AND(AXA12="",AWU12&lt;&gt;"",AWU12&gt;기준일시_입력!$J$15),"▼",IF(AND(AXA12="",AWX12&lt;&gt;"",AWX12&lt;기준일시_입력!$N$15),"△",""))))))))))</f>
        <v/>
      </c>
      <c r="AXD12" s="128">
        <f>IFERROR(IF(OR(AWU12="",AWX12=""),0,IF(AND(AXF12&lt;기준일시_입력!$J$17,AXG12&gt;기준일시_입력!$N$17),기준일시_입력!$N$17-기준일시_입력!$J$17,IF(AND(AXF12&gt;=기준일시_입력!$J$17,AXG12&gt;기준일시_입력!$N$17),기준일시_입력!$N$17-AXF12,IF(AXG12&lt;기준일시_입력!$J$17,0,IF(AND(AXF12&lt;기준일시_입력!$J$17,AXG12&lt;=기준일시_입력!$N$17),AXG12-기준일시_입력!$J$17,IF(AND(AXF12&gt;=기준일시_입력!$J$17,AXG12&lt;=기준일시_입력!$N$17),AXG12-AXF12,0)))))),0)</f>
        <v>0</v>
      </c>
      <c r="AXE12" s="128">
        <f t="shared" si="372"/>
        <v>0</v>
      </c>
      <c r="AXF12" s="128">
        <f>IF(OR(AWU12="",AWX12=""),0,IF(AWU12&lt;기준일시_입력!$J$15,기준일시_입력!$J$15,AWU12))</f>
        <v>0</v>
      </c>
      <c r="AXG12" s="128">
        <f t="shared" si="373"/>
        <v>0</v>
      </c>
      <c r="AXH12" s="128">
        <f>IFERROR(IF(AND(AXF12&lt;SMALL(기준일시_입력!$J$21:$J$39,AXH$5),AXG12&gt;SMALL(기준일시_입력!$N$21:$N$39,AXH$5)),INDEX(기준일시_입력!$AJ$21:$AJ$39,AXH$5*2-1),IF(AND(AXF12&gt;=SMALL(기준일시_입력!$J$21:$J$39,AXH$5),AXF12&lt;SMALL(기준일시_입력!$N$21:$N$39,AXH$5)),SMALL(기준일시_입력!$N$21:$N$39,AXH$5)-AXF12,0)),0)</f>
        <v>0</v>
      </c>
      <c r="AXI12" s="128">
        <f>IFERROR(IF(AND(AXF12&lt;SMALL(기준일시_입력!$J$21:$J$39,AXI$5),AXG12&gt;SMALL(기준일시_입력!$N$21:$N$39,AXI$5)),INDEX(기준일시_입력!$AJ$21:$AJ$39,AXI$5*2-1),IF(AND(AXF12&gt;=SMALL(기준일시_입력!$J$21:$J$39,AXI$5),AXF12&lt;SMALL(기준일시_입력!$N$21:$N$39,AXI$5)),SMALL(기준일시_입력!$N$21:$N$39,AXI$5)-AXF12,0)),0)</f>
        <v>0</v>
      </c>
      <c r="AXJ12" s="128">
        <f>IFERROR(IF(AND(AXF12&lt;SMALL(기준일시_입력!$J$21:$J$39,AXJ$5),AXG12&gt;SMALL(기준일시_입력!$N$21:$N$39,AXJ$5)),INDEX(기준일시_입력!$AJ$21:$AJ$39,AXJ$5*2-1),IF(AND(AXF12&gt;=SMALL(기준일시_입력!$J$21:$J$39,AXJ$5),AXF12&lt;SMALL(기준일시_입력!$N$21:$N$39,AXJ$5)),SMALL(기준일시_입력!$N$21:$N$39,AXJ$5)-AXF12,0)),0)</f>
        <v>0</v>
      </c>
      <c r="AXK12" s="128">
        <f>IFERROR(IF(AND(AXF12&lt;SMALL(기준일시_입력!$J$21:$J$39,AXK$5),AXG12&gt;SMALL(기준일시_입력!$N$21:$N$39,AXK$5)),INDEX(기준일시_입력!$AJ$21:$AJ$39,AXK$5*2-1),IF(AND(AXF12&gt;=SMALL(기준일시_입력!$J$21:$J$39,AXK$5),AXF12&lt;SMALL(기준일시_입력!$N$21:$N$39,AXK$5)),SMALL(기준일시_입력!$N$21:$N$39,AXK$5)-AXF12,0)),0)</f>
        <v>0</v>
      </c>
      <c r="AXL12" s="128">
        <f>IFERROR(IF(AND(AXF12&lt;SMALL(기준일시_입력!$J$21:$J$39,AXL$5),AXG12&gt;SMALL(기준일시_입력!$N$21:$N$39,AXL$5)),INDEX(기준일시_입력!$AJ$21:$AJ$39,AXL$5*2-1),IF(AND(AXF12&gt;=SMALL(기준일시_입력!$J$21:$J$39,AXL$5),AXF12&lt;SMALL(기준일시_입력!$N$21:$N$39,AXL$5)),SMALL(기준일시_입력!$N$21:$N$39,AXL$5)-AXF12,0)),0)</f>
        <v>0</v>
      </c>
      <c r="AXM12" s="128">
        <f>IFERROR(IF(AND(AXF12&lt;SMALL(기준일시_입력!$J$21:$J$39,AXM$5),AXG12&gt;SMALL(기준일시_입력!$N$21:$N$39,AXM$5)),INDEX(기준일시_입력!$AJ$21:$AJ$39,AXM$5*2-1),IF(AND(AXF12&gt;=SMALL(기준일시_입력!$J$21:$J$39,AXM$5),AXF12&lt;SMALL(기준일시_입력!$N$21:$N$39,AXM$5)),SMALL(기준일시_입력!$N$21:$N$39,AXM$5)-AXF12,0)),0)</f>
        <v>0</v>
      </c>
      <c r="AXN12" s="128">
        <f>IFERROR(IF(AND(AXF12&lt;SMALL(기준일시_입력!$J$21:$J$39,AXN$5),AXG12&gt;SMALL(기준일시_입력!$N$21:$N$39,AXN$5)),INDEX(기준일시_입력!$AJ$21:$AJ$39,AXN$5*2-1),IF(AND(AXF12&gt;=SMALL(기준일시_입력!$J$21:$J$39,AXN$5),AXF12&lt;SMALL(기준일시_입력!$N$21:$N$39,AXN$5)),SMALL(기준일시_입력!$N$21:$N$39,AXN$5)-AXF12,0)),0)</f>
        <v>0</v>
      </c>
      <c r="AXO12" s="128">
        <f>IFERROR(IF(AND(AXF12&lt;SMALL(기준일시_입력!$J$21:$J$39,AXO$5),AXG12&gt;SMALL(기준일시_입력!$N$21:$N$39,AXO$5)),INDEX(기준일시_입력!$AJ$21:$AJ$39,AXO$5*2-1),IF(AND(AXF12&gt;=SMALL(기준일시_입력!$J$21:$J$39,AXO$5),AXF12&lt;SMALL(기준일시_입력!$N$21:$N$39,AXO$5)),SMALL(기준일시_입력!$N$21:$N$39,AXO$5)-AXF12,0)),0)</f>
        <v>0</v>
      </c>
      <c r="AXP12" s="128">
        <f>IFERROR(IF(AND(AXF12&lt;SMALL(기준일시_입력!$J$21:$J$39,AXP$5),AXG12&gt;SMALL(기준일시_입력!$N$21:$N$39,AXP$5)),INDEX(기준일시_입력!$AJ$21:$AJ$39,AXP$5*2-1),IF(AND(AXF12&gt;=SMALL(기준일시_입력!$J$21:$J$39,AXP$5),AXF12&lt;SMALL(기준일시_입력!$N$21:$N$39,AXP$5)),SMALL(기준일시_입력!$N$21:$N$39,AXP$5)-AXF12,0)),0)</f>
        <v>0</v>
      </c>
      <c r="AXQ12" s="128">
        <f>IFERROR(IF(AND(AXF12&lt;SMALL(기준일시_입력!$J$21:$J$39,AXQ$5),AXG12&gt;SMALL(기준일시_입력!$N$21:$N$39,AXQ$5)),INDEX(기준일시_입력!$AJ$21:$AJ$39,AXQ$5*2-1),IF(AND(AXF12&gt;=SMALL(기준일시_입력!$J$21:$J$39,AXQ$5),AXF12&lt;SMALL(기준일시_입력!$N$21:$N$39,AXQ$5)),SMALL(기준일시_입력!$N$21:$N$39,AXQ$5)-AXF12,0)),0)</f>
        <v>0</v>
      </c>
      <c r="AXR12" s="125"/>
      <c r="AXS12" s="180" t="str">
        <f t="shared" si="374"/>
        <v>7일</v>
      </c>
      <c r="AXT12" s="180"/>
      <c r="AXU12" s="124" t="str">
        <f t="shared" si="375"/>
        <v>일</v>
      </c>
      <c r="AXV12" s="133" t="str">
        <f t="shared" si="366"/>
        <v/>
      </c>
      <c r="AXW12" s="184"/>
      <c r="AXX12" s="184"/>
      <c r="AXY12" s="184"/>
      <c r="AXZ12" s="184"/>
      <c r="AYA12" s="184"/>
      <c r="AYB12" s="184"/>
      <c r="AYC12" s="176"/>
      <c r="AYD12" s="177"/>
      <c r="AYE12" s="129" t="str">
        <f>IF($B12="","",IF(AND(AXU$3&lt;&gt;"",$B12-기준일시_입력!$AO$7&lt;=0,AXW12="",AXZ12="",AYC12=""),"X",IF(AYC12="연차","☆",IF(AYC12="월차","★",IF(AYC12="병가","♨",IF(AYC12="출장","◎",IF(AYC12="교육","■",IF(AND(AYC12="",AXW12&lt;=기준일시_입력!$J$15,AXZ12&gt;=기준일시_입력!$N$15),"○",IF(AND(AYC12="",AXW12&lt;&gt;"",AXW12&gt;기준일시_입력!$J$15),"▼",IF(AND(AYC12="",AXZ12&lt;&gt;"",AXZ12&lt;기준일시_입력!$N$15),"△",""))))))))))</f>
        <v/>
      </c>
      <c r="AYF12" s="128">
        <f>IFERROR(IF(OR(AXW12="",AXZ12=""),0,IF(AND(AYH12&lt;기준일시_입력!$J$17,AYI12&gt;기준일시_입력!$N$17),기준일시_입력!$N$17-기준일시_입력!$J$17,IF(AND(AYH12&gt;=기준일시_입력!$J$17,AYI12&gt;기준일시_입력!$N$17),기준일시_입력!$N$17-AYH12,IF(AYI12&lt;기준일시_입력!$J$17,0,IF(AND(AYH12&lt;기준일시_입력!$J$17,AYI12&lt;=기준일시_입력!$N$17),AYI12-기준일시_입력!$J$17,IF(AND(AYH12&gt;=기준일시_입력!$J$17,AYI12&lt;=기준일시_입력!$N$17),AYI12-AYH12,0)))))),0)</f>
        <v>0</v>
      </c>
      <c r="AYG12" s="128">
        <f t="shared" si="377"/>
        <v>0</v>
      </c>
      <c r="AYH12" s="128">
        <f>IF(OR(AXW12="",AXZ12=""),0,IF(AXW12&lt;기준일시_입력!$J$15,기준일시_입력!$J$15,AXW12))</f>
        <v>0</v>
      </c>
      <c r="AYI12" s="128">
        <f t="shared" si="378"/>
        <v>0</v>
      </c>
      <c r="AYJ12" s="128">
        <f>IFERROR(IF(AND(AYH12&lt;SMALL(기준일시_입력!$J$21:$J$39,AYJ$5),AYI12&gt;SMALL(기준일시_입력!$N$21:$N$39,AYJ$5)),INDEX(기준일시_입력!$AJ$21:$AJ$39,AYJ$5*2-1),IF(AND(AYH12&gt;=SMALL(기준일시_입력!$J$21:$J$39,AYJ$5),AYH12&lt;SMALL(기준일시_입력!$N$21:$N$39,AYJ$5)),SMALL(기준일시_입력!$N$21:$N$39,AYJ$5)-AYH12,0)),0)</f>
        <v>0</v>
      </c>
      <c r="AYK12" s="128">
        <f>IFERROR(IF(AND(AYH12&lt;SMALL(기준일시_입력!$J$21:$J$39,AYK$5),AYI12&gt;SMALL(기준일시_입력!$N$21:$N$39,AYK$5)),INDEX(기준일시_입력!$AJ$21:$AJ$39,AYK$5*2-1),IF(AND(AYH12&gt;=SMALL(기준일시_입력!$J$21:$J$39,AYK$5),AYH12&lt;SMALL(기준일시_입력!$N$21:$N$39,AYK$5)),SMALL(기준일시_입력!$N$21:$N$39,AYK$5)-AYH12,0)),0)</f>
        <v>0</v>
      </c>
      <c r="AYL12" s="128">
        <f>IFERROR(IF(AND(AYH12&lt;SMALL(기준일시_입력!$J$21:$J$39,AYL$5),AYI12&gt;SMALL(기준일시_입력!$N$21:$N$39,AYL$5)),INDEX(기준일시_입력!$AJ$21:$AJ$39,AYL$5*2-1),IF(AND(AYH12&gt;=SMALL(기준일시_입력!$J$21:$J$39,AYL$5),AYH12&lt;SMALL(기준일시_입력!$N$21:$N$39,AYL$5)),SMALL(기준일시_입력!$N$21:$N$39,AYL$5)-AYH12,0)),0)</f>
        <v>0</v>
      </c>
      <c r="AYM12" s="128">
        <f>IFERROR(IF(AND(AYH12&lt;SMALL(기준일시_입력!$J$21:$J$39,AYM$5),AYI12&gt;SMALL(기준일시_입력!$N$21:$N$39,AYM$5)),INDEX(기준일시_입력!$AJ$21:$AJ$39,AYM$5*2-1),IF(AND(AYH12&gt;=SMALL(기준일시_입력!$J$21:$J$39,AYM$5),AYH12&lt;SMALL(기준일시_입력!$N$21:$N$39,AYM$5)),SMALL(기준일시_입력!$N$21:$N$39,AYM$5)-AYH12,0)),0)</f>
        <v>0</v>
      </c>
      <c r="AYN12" s="128">
        <f>IFERROR(IF(AND(AYH12&lt;SMALL(기준일시_입력!$J$21:$J$39,AYN$5),AYI12&gt;SMALL(기준일시_입력!$N$21:$N$39,AYN$5)),INDEX(기준일시_입력!$AJ$21:$AJ$39,AYN$5*2-1),IF(AND(AYH12&gt;=SMALL(기준일시_입력!$J$21:$J$39,AYN$5),AYH12&lt;SMALL(기준일시_입력!$N$21:$N$39,AYN$5)),SMALL(기준일시_입력!$N$21:$N$39,AYN$5)-AYH12,0)),0)</f>
        <v>0</v>
      </c>
      <c r="AYO12" s="128">
        <f>IFERROR(IF(AND(AYH12&lt;SMALL(기준일시_입력!$J$21:$J$39,AYO$5),AYI12&gt;SMALL(기준일시_입력!$N$21:$N$39,AYO$5)),INDEX(기준일시_입력!$AJ$21:$AJ$39,AYO$5*2-1),IF(AND(AYH12&gt;=SMALL(기준일시_입력!$J$21:$J$39,AYO$5),AYH12&lt;SMALL(기준일시_입력!$N$21:$N$39,AYO$5)),SMALL(기준일시_입력!$N$21:$N$39,AYO$5)-AYH12,0)),0)</f>
        <v>0</v>
      </c>
      <c r="AYP12" s="128">
        <f>IFERROR(IF(AND(AYH12&lt;SMALL(기준일시_입력!$J$21:$J$39,AYP$5),AYI12&gt;SMALL(기준일시_입력!$N$21:$N$39,AYP$5)),INDEX(기준일시_입력!$AJ$21:$AJ$39,AYP$5*2-1),IF(AND(AYH12&gt;=SMALL(기준일시_입력!$J$21:$J$39,AYP$5),AYH12&lt;SMALL(기준일시_입력!$N$21:$N$39,AYP$5)),SMALL(기준일시_입력!$N$21:$N$39,AYP$5)-AYH12,0)),0)</f>
        <v>0</v>
      </c>
      <c r="AYQ12" s="128">
        <f>IFERROR(IF(AND(AYH12&lt;SMALL(기준일시_입력!$J$21:$J$39,AYQ$5),AYI12&gt;SMALL(기준일시_입력!$N$21:$N$39,AYQ$5)),INDEX(기준일시_입력!$AJ$21:$AJ$39,AYQ$5*2-1),IF(AND(AYH12&gt;=SMALL(기준일시_입력!$J$21:$J$39,AYQ$5),AYH12&lt;SMALL(기준일시_입력!$N$21:$N$39,AYQ$5)),SMALL(기준일시_입력!$N$21:$N$39,AYQ$5)-AYH12,0)),0)</f>
        <v>0</v>
      </c>
      <c r="AYR12" s="128">
        <f>IFERROR(IF(AND(AYH12&lt;SMALL(기준일시_입력!$J$21:$J$39,AYR$5),AYI12&gt;SMALL(기준일시_입력!$N$21:$N$39,AYR$5)),INDEX(기준일시_입력!$AJ$21:$AJ$39,AYR$5*2-1),IF(AND(AYH12&gt;=SMALL(기준일시_입력!$J$21:$J$39,AYR$5),AYH12&lt;SMALL(기준일시_입력!$N$21:$N$39,AYR$5)),SMALL(기준일시_입력!$N$21:$N$39,AYR$5)-AYH12,0)),0)</f>
        <v>0</v>
      </c>
      <c r="AYS12" s="128">
        <f>IFERROR(IF(AND(AYH12&lt;SMALL(기준일시_입력!$J$21:$J$39,AYS$5),AYI12&gt;SMALL(기준일시_입력!$N$21:$N$39,AYS$5)),INDEX(기준일시_입력!$AJ$21:$AJ$39,AYS$5*2-1),IF(AND(AYH12&gt;=SMALL(기준일시_입력!$J$21:$J$39,AYS$5),AYH12&lt;SMALL(기준일시_입력!$N$21:$N$39,AYS$5)),SMALL(기준일시_입력!$N$21:$N$39,AYS$5)-AYH12,0)),0)</f>
        <v>0</v>
      </c>
      <c r="AYT12" s="125"/>
      <c r="AYU12" s="180" t="str">
        <f t="shared" si="379"/>
        <v>7일</v>
      </c>
      <c r="AYV12" s="180"/>
      <c r="AYW12" s="124" t="str">
        <f t="shared" si="380"/>
        <v>일</v>
      </c>
      <c r="AYX12" s="133" t="str">
        <f t="shared" si="381"/>
        <v/>
      </c>
      <c r="AYY12" s="184"/>
      <c r="AYZ12" s="184"/>
      <c r="AZA12" s="184"/>
      <c r="AZB12" s="184"/>
      <c r="AZC12" s="184"/>
      <c r="AZD12" s="184"/>
      <c r="AZE12" s="176"/>
      <c r="AZF12" s="177"/>
      <c r="AZG12" s="129" t="str">
        <f>IF($B12="","",IF(AND(AYW$3&lt;&gt;"",$B12-기준일시_입력!$AO$7&lt;=0,AYY12="",AZB12="",AZE12=""),"X",IF(AZE12="연차","☆",IF(AZE12="월차","★",IF(AZE12="병가","♨",IF(AZE12="출장","◎",IF(AZE12="교육","■",IF(AND(AZE12="",AYY12&lt;=기준일시_입력!$J$15,AZB12&gt;=기준일시_입력!$N$15),"○",IF(AND(AZE12="",AYY12&lt;&gt;"",AYY12&gt;기준일시_입력!$J$15),"▼",IF(AND(AZE12="",AZB12&lt;&gt;"",AZB12&lt;기준일시_입력!$N$15),"△",""))))))))))</f>
        <v/>
      </c>
      <c r="AZH12" s="128">
        <f>IFERROR(IF(OR(AYY12="",AZB12=""),0,IF(AND(AZJ12&lt;기준일시_입력!$J$17,AZK12&gt;기준일시_입력!$N$17),기준일시_입력!$N$17-기준일시_입력!$J$17,IF(AND(AZJ12&gt;=기준일시_입력!$J$17,AZK12&gt;기준일시_입력!$N$17),기준일시_입력!$N$17-AZJ12,IF(AZK12&lt;기준일시_입력!$J$17,0,IF(AND(AZJ12&lt;기준일시_입력!$J$17,AZK12&lt;=기준일시_입력!$N$17),AZK12-기준일시_입력!$J$17,IF(AND(AZJ12&gt;=기준일시_입력!$J$17,AZK12&lt;=기준일시_입력!$N$17),AZK12-AZJ12,0)))))),0)</f>
        <v>0</v>
      </c>
      <c r="AZI12" s="128">
        <f t="shared" si="382"/>
        <v>0</v>
      </c>
      <c r="AZJ12" s="128">
        <f>IF(OR(AYY12="",AZB12=""),0,IF(AYY12&lt;기준일시_입력!$J$15,기준일시_입력!$J$15,AYY12))</f>
        <v>0</v>
      </c>
      <c r="AZK12" s="128">
        <f t="shared" si="383"/>
        <v>0</v>
      </c>
      <c r="AZL12" s="128">
        <f>IFERROR(IF(AND(AZJ12&lt;SMALL(기준일시_입력!$J$21:$J$39,AZL$5),AZK12&gt;SMALL(기준일시_입력!$N$21:$N$39,AZL$5)),INDEX(기준일시_입력!$AJ$21:$AJ$39,AZL$5*2-1),IF(AND(AZJ12&gt;=SMALL(기준일시_입력!$J$21:$J$39,AZL$5),AZJ12&lt;SMALL(기준일시_입력!$N$21:$N$39,AZL$5)),SMALL(기준일시_입력!$N$21:$N$39,AZL$5)-AZJ12,0)),0)</f>
        <v>0</v>
      </c>
      <c r="AZM12" s="128">
        <f>IFERROR(IF(AND(AZJ12&lt;SMALL(기준일시_입력!$J$21:$J$39,AZM$5),AZK12&gt;SMALL(기준일시_입력!$N$21:$N$39,AZM$5)),INDEX(기준일시_입력!$AJ$21:$AJ$39,AZM$5*2-1),IF(AND(AZJ12&gt;=SMALL(기준일시_입력!$J$21:$J$39,AZM$5),AZJ12&lt;SMALL(기준일시_입력!$N$21:$N$39,AZM$5)),SMALL(기준일시_입력!$N$21:$N$39,AZM$5)-AZJ12,0)),0)</f>
        <v>0</v>
      </c>
      <c r="AZN12" s="128">
        <f>IFERROR(IF(AND(AZJ12&lt;SMALL(기준일시_입력!$J$21:$J$39,AZN$5),AZK12&gt;SMALL(기준일시_입력!$N$21:$N$39,AZN$5)),INDEX(기준일시_입력!$AJ$21:$AJ$39,AZN$5*2-1),IF(AND(AZJ12&gt;=SMALL(기준일시_입력!$J$21:$J$39,AZN$5),AZJ12&lt;SMALL(기준일시_입력!$N$21:$N$39,AZN$5)),SMALL(기준일시_입력!$N$21:$N$39,AZN$5)-AZJ12,0)),0)</f>
        <v>0</v>
      </c>
      <c r="AZO12" s="128">
        <f>IFERROR(IF(AND(AZJ12&lt;SMALL(기준일시_입력!$J$21:$J$39,AZO$5),AZK12&gt;SMALL(기준일시_입력!$N$21:$N$39,AZO$5)),INDEX(기준일시_입력!$AJ$21:$AJ$39,AZO$5*2-1),IF(AND(AZJ12&gt;=SMALL(기준일시_입력!$J$21:$J$39,AZO$5),AZJ12&lt;SMALL(기준일시_입력!$N$21:$N$39,AZO$5)),SMALL(기준일시_입력!$N$21:$N$39,AZO$5)-AZJ12,0)),0)</f>
        <v>0</v>
      </c>
      <c r="AZP12" s="128">
        <f>IFERROR(IF(AND(AZJ12&lt;SMALL(기준일시_입력!$J$21:$J$39,AZP$5),AZK12&gt;SMALL(기준일시_입력!$N$21:$N$39,AZP$5)),INDEX(기준일시_입력!$AJ$21:$AJ$39,AZP$5*2-1),IF(AND(AZJ12&gt;=SMALL(기준일시_입력!$J$21:$J$39,AZP$5),AZJ12&lt;SMALL(기준일시_입력!$N$21:$N$39,AZP$5)),SMALL(기준일시_입력!$N$21:$N$39,AZP$5)-AZJ12,0)),0)</f>
        <v>0</v>
      </c>
      <c r="AZQ12" s="128">
        <f>IFERROR(IF(AND(AZJ12&lt;SMALL(기준일시_입력!$J$21:$J$39,AZQ$5),AZK12&gt;SMALL(기준일시_입력!$N$21:$N$39,AZQ$5)),INDEX(기준일시_입력!$AJ$21:$AJ$39,AZQ$5*2-1),IF(AND(AZJ12&gt;=SMALL(기준일시_입력!$J$21:$J$39,AZQ$5),AZJ12&lt;SMALL(기준일시_입력!$N$21:$N$39,AZQ$5)),SMALL(기준일시_입력!$N$21:$N$39,AZQ$5)-AZJ12,0)),0)</f>
        <v>0</v>
      </c>
      <c r="AZR12" s="128">
        <f>IFERROR(IF(AND(AZJ12&lt;SMALL(기준일시_입력!$J$21:$J$39,AZR$5),AZK12&gt;SMALL(기준일시_입력!$N$21:$N$39,AZR$5)),INDEX(기준일시_입력!$AJ$21:$AJ$39,AZR$5*2-1),IF(AND(AZJ12&gt;=SMALL(기준일시_입력!$J$21:$J$39,AZR$5),AZJ12&lt;SMALL(기준일시_입력!$N$21:$N$39,AZR$5)),SMALL(기준일시_입력!$N$21:$N$39,AZR$5)-AZJ12,0)),0)</f>
        <v>0</v>
      </c>
      <c r="AZS12" s="128">
        <f>IFERROR(IF(AND(AZJ12&lt;SMALL(기준일시_입력!$J$21:$J$39,AZS$5),AZK12&gt;SMALL(기준일시_입력!$N$21:$N$39,AZS$5)),INDEX(기준일시_입력!$AJ$21:$AJ$39,AZS$5*2-1),IF(AND(AZJ12&gt;=SMALL(기준일시_입력!$J$21:$J$39,AZS$5),AZJ12&lt;SMALL(기준일시_입력!$N$21:$N$39,AZS$5)),SMALL(기준일시_입력!$N$21:$N$39,AZS$5)-AZJ12,0)),0)</f>
        <v>0</v>
      </c>
      <c r="AZT12" s="128">
        <f>IFERROR(IF(AND(AZJ12&lt;SMALL(기준일시_입력!$J$21:$J$39,AZT$5),AZK12&gt;SMALL(기준일시_입력!$N$21:$N$39,AZT$5)),INDEX(기준일시_입력!$AJ$21:$AJ$39,AZT$5*2-1),IF(AND(AZJ12&gt;=SMALL(기준일시_입력!$J$21:$J$39,AZT$5),AZJ12&lt;SMALL(기준일시_입력!$N$21:$N$39,AZT$5)),SMALL(기준일시_입력!$N$21:$N$39,AZT$5)-AZJ12,0)),0)</f>
        <v>0</v>
      </c>
      <c r="AZU12" s="128">
        <f>IFERROR(IF(AND(AZJ12&lt;SMALL(기준일시_입력!$J$21:$J$39,AZU$5),AZK12&gt;SMALL(기준일시_입력!$N$21:$N$39,AZU$5)),INDEX(기준일시_입력!$AJ$21:$AJ$39,AZU$5*2-1),IF(AND(AZJ12&gt;=SMALL(기준일시_입력!$J$21:$J$39,AZU$5),AZJ12&lt;SMALL(기준일시_입력!$N$21:$N$39,AZU$5)),SMALL(기준일시_입력!$N$21:$N$39,AZU$5)-AZJ12,0)),0)</f>
        <v>0</v>
      </c>
      <c r="AZV12" s="125"/>
      <c r="AZW12" s="180" t="str">
        <f t="shared" si="384"/>
        <v>7일</v>
      </c>
      <c r="AZX12" s="180"/>
      <c r="AZY12" s="124" t="str">
        <f t="shared" si="385"/>
        <v>일</v>
      </c>
      <c r="AZZ12" s="133" t="str">
        <f t="shared" si="381"/>
        <v/>
      </c>
      <c r="BAA12" s="184"/>
      <c r="BAB12" s="184"/>
      <c r="BAC12" s="184"/>
      <c r="BAD12" s="184"/>
      <c r="BAE12" s="184"/>
      <c r="BAF12" s="184"/>
      <c r="BAG12" s="176"/>
      <c r="BAH12" s="177"/>
      <c r="BAI12" s="129" t="str">
        <f>IF($B12="","",IF(AND(AZY$3&lt;&gt;"",$B12-기준일시_입력!$AO$7&lt;=0,BAA12="",BAD12="",BAG12=""),"X",IF(BAG12="연차","☆",IF(BAG12="월차","★",IF(BAG12="병가","♨",IF(BAG12="출장","◎",IF(BAG12="교육","■",IF(AND(BAG12="",BAA12&lt;=기준일시_입력!$J$15,BAD12&gt;=기준일시_입력!$N$15),"○",IF(AND(BAG12="",BAA12&lt;&gt;"",BAA12&gt;기준일시_입력!$J$15),"▼",IF(AND(BAG12="",BAD12&lt;&gt;"",BAD12&lt;기준일시_입력!$N$15),"△",""))))))))))</f>
        <v/>
      </c>
      <c r="BAJ12" s="128">
        <f>IFERROR(IF(OR(BAA12="",BAD12=""),0,IF(AND(BAL12&lt;기준일시_입력!$J$17,BAM12&gt;기준일시_입력!$N$17),기준일시_입력!$N$17-기준일시_입력!$J$17,IF(AND(BAL12&gt;=기준일시_입력!$J$17,BAM12&gt;기준일시_입력!$N$17),기준일시_입력!$N$17-BAL12,IF(BAM12&lt;기준일시_입력!$J$17,0,IF(AND(BAL12&lt;기준일시_입력!$J$17,BAM12&lt;=기준일시_입력!$N$17),BAM12-기준일시_입력!$J$17,IF(AND(BAL12&gt;=기준일시_입력!$J$17,BAM12&lt;=기준일시_입력!$N$17),BAM12-BAL12,0)))))),0)</f>
        <v>0</v>
      </c>
      <c r="BAK12" s="128">
        <f t="shared" si="387"/>
        <v>0</v>
      </c>
      <c r="BAL12" s="128">
        <f>IF(OR(BAA12="",BAD12=""),0,IF(BAA12&lt;기준일시_입력!$J$15,기준일시_입력!$J$15,BAA12))</f>
        <v>0</v>
      </c>
      <c r="BAM12" s="128">
        <f t="shared" si="388"/>
        <v>0</v>
      </c>
      <c r="BAN12" s="128">
        <f>IFERROR(IF(AND(BAL12&lt;SMALL(기준일시_입력!$J$21:$J$39,BAN$5),BAM12&gt;SMALL(기준일시_입력!$N$21:$N$39,BAN$5)),INDEX(기준일시_입력!$AJ$21:$AJ$39,BAN$5*2-1),IF(AND(BAL12&gt;=SMALL(기준일시_입력!$J$21:$J$39,BAN$5),BAL12&lt;SMALL(기준일시_입력!$N$21:$N$39,BAN$5)),SMALL(기준일시_입력!$N$21:$N$39,BAN$5)-BAL12,0)),0)</f>
        <v>0</v>
      </c>
      <c r="BAO12" s="128">
        <f>IFERROR(IF(AND(BAL12&lt;SMALL(기준일시_입력!$J$21:$J$39,BAO$5),BAM12&gt;SMALL(기준일시_입력!$N$21:$N$39,BAO$5)),INDEX(기준일시_입력!$AJ$21:$AJ$39,BAO$5*2-1),IF(AND(BAL12&gt;=SMALL(기준일시_입력!$J$21:$J$39,BAO$5),BAL12&lt;SMALL(기준일시_입력!$N$21:$N$39,BAO$5)),SMALL(기준일시_입력!$N$21:$N$39,BAO$5)-BAL12,0)),0)</f>
        <v>0</v>
      </c>
      <c r="BAP12" s="128">
        <f>IFERROR(IF(AND(BAL12&lt;SMALL(기준일시_입력!$J$21:$J$39,BAP$5),BAM12&gt;SMALL(기준일시_입력!$N$21:$N$39,BAP$5)),INDEX(기준일시_입력!$AJ$21:$AJ$39,BAP$5*2-1),IF(AND(BAL12&gt;=SMALL(기준일시_입력!$J$21:$J$39,BAP$5),BAL12&lt;SMALL(기준일시_입력!$N$21:$N$39,BAP$5)),SMALL(기준일시_입력!$N$21:$N$39,BAP$5)-BAL12,0)),0)</f>
        <v>0</v>
      </c>
      <c r="BAQ12" s="128">
        <f>IFERROR(IF(AND(BAL12&lt;SMALL(기준일시_입력!$J$21:$J$39,BAQ$5),BAM12&gt;SMALL(기준일시_입력!$N$21:$N$39,BAQ$5)),INDEX(기준일시_입력!$AJ$21:$AJ$39,BAQ$5*2-1),IF(AND(BAL12&gt;=SMALL(기준일시_입력!$J$21:$J$39,BAQ$5),BAL12&lt;SMALL(기준일시_입력!$N$21:$N$39,BAQ$5)),SMALL(기준일시_입력!$N$21:$N$39,BAQ$5)-BAL12,0)),0)</f>
        <v>0</v>
      </c>
      <c r="BAR12" s="128">
        <f>IFERROR(IF(AND(BAL12&lt;SMALL(기준일시_입력!$J$21:$J$39,BAR$5),BAM12&gt;SMALL(기준일시_입력!$N$21:$N$39,BAR$5)),INDEX(기준일시_입력!$AJ$21:$AJ$39,BAR$5*2-1),IF(AND(BAL12&gt;=SMALL(기준일시_입력!$J$21:$J$39,BAR$5),BAL12&lt;SMALL(기준일시_입력!$N$21:$N$39,BAR$5)),SMALL(기준일시_입력!$N$21:$N$39,BAR$5)-BAL12,0)),0)</f>
        <v>0</v>
      </c>
      <c r="BAS12" s="128">
        <f>IFERROR(IF(AND(BAL12&lt;SMALL(기준일시_입력!$J$21:$J$39,BAS$5),BAM12&gt;SMALL(기준일시_입력!$N$21:$N$39,BAS$5)),INDEX(기준일시_입력!$AJ$21:$AJ$39,BAS$5*2-1),IF(AND(BAL12&gt;=SMALL(기준일시_입력!$J$21:$J$39,BAS$5),BAL12&lt;SMALL(기준일시_입력!$N$21:$N$39,BAS$5)),SMALL(기준일시_입력!$N$21:$N$39,BAS$5)-BAL12,0)),0)</f>
        <v>0</v>
      </c>
      <c r="BAT12" s="128">
        <f>IFERROR(IF(AND(BAL12&lt;SMALL(기준일시_입력!$J$21:$J$39,BAT$5),BAM12&gt;SMALL(기준일시_입력!$N$21:$N$39,BAT$5)),INDEX(기준일시_입력!$AJ$21:$AJ$39,BAT$5*2-1),IF(AND(BAL12&gt;=SMALL(기준일시_입력!$J$21:$J$39,BAT$5),BAL12&lt;SMALL(기준일시_입력!$N$21:$N$39,BAT$5)),SMALL(기준일시_입력!$N$21:$N$39,BAT$5)-BAL12,0)),0)</f>
        <v>0</v>
      </c>
      <c r="BAU12" s="128">
        <f>IFERROR(IF(AND(BAL12&lt;SMALL(기준일시_입력!$J$21:$J$39,BAU$5),BAM12&gt;SMALL(기준일시_입력!$N$21:$N$39,BAU$5)),INDEX(기준일시_입력!$AJ$21:$AJ$39,BAU$5*2-1),IF(AND(BAL12&gt;=SMALL(기준일시_입력!$J$21:$J$39,BAU$5),BAL12&lt;SMALL(기준일시_입력!$N$21:$N$39,BAU$5)),SMALL(기준일시_입력!$N$21:$N$39,BAU$5)-BAL12,0)),0)</f>
        <v>0</v>
      </c>
      <c r="BAV12" s="128">
        <f>IFERROR(IF(AND(BAL12&lt;SMALL(기준일시_입력!$J$21:$J$39,BAV$5),BAM12&gt;SMALL(기준일시_입력!$N$21:$N$39,BAV$5)),INDEX(기준일시_입력!$AJ$21:$AJ$39,BAV$5*2-1),IF(AND(BAL12&gt;=SMALL(기준일시_입력!$J$21:$J$39,BAV$5),BAL12&lt;SMALL(기준일시_입력!$N$21:$N$39,BAV$5)),SMALL(기준일시_입력!$N$21:$N$39,BAV$5)-BAL12,0)),0)</f>
        <v>0</v>
      </c>
      <c r="BAW12" s="128">
        <f>IFERROR(IF(AND(BAL12&lt;SMALL(기준일시_입력!$J$21:$J$39,BAW$5),BAM12&gt;SMALL(기준일시_입력!$N$21:$N$39,BAW$5)),INDEX(기준일시_입력!$AJ$21:$AJ$39,BAW$5*2-1),IF(AND(BAL12&gt;=SMALL(기준일시_입력!$J$21:$J$39,BAW$5),BAL12&lt;SMALL(기준일시_입력!$N$21:$N$39,BAW$5)),SMALL(기준일시_입력!$N$21:$N$39,BAW$5)-BAL12,0)),0)</f>
        <v>0</v>
      </c>
      <c r="BAX12" s="125"/>
      <c r="BAY12" s="180" t="str">
        <f t="shared" si="389"/>
        <v>7일</v>
      </c>
      <c r="BAZ12" s="180"/>
      <c r="BBA12" s="124" t="str">
        <f t="shared" si="390"/>
        <v>일</v>
      </c>
      <c r="BBB12" s="133" t="str">
        <f t="shared" si="381"/>
        <v/>
      </c>
      <c r="BBC12" s="184"/>
      <c r="BBD12" s="184"/>
      <c r="BBE12" s="184"/>
      <c r="BBF12" s="184"/>
      <c r="BBG12" s="184"/>
      <c r="BBH12" s="184"/>
      <c r="BBI12" s="176"/>
      <c r="BBJ12" s="177"/>
      <c r="BBK12" s="129" t="str">
        <f>IF($B12="","",IF(AND(BBA$3&lt;&gt;"",$B12-기준일시_입력!$AO$7&lt;=0,BBC12="",BBF12="",BBI12=""),"X",IF(BBI12="연차","☆",IF(BBI12="월차","★",IF(BBI12="병가","♨",IF(BBI12="출장","◎",IF(BBI12="교육","■",IF(AND(BBI12="",BBC12&lt;=기준일시_입력!$J$15,BBF12&gt;=기준일시_입력!$N$15),"○",IF(AND(BBI12="",BBC12&lt;&gt;"",BBC12&gt;기준일시_입력!$J$15),"▼",IF(AND(BBI12="",BBF12&lt;&gt;"",BBF12&lt;기준일시_입력!$N$15),"△",""))))))))))</f>
        <v/>
      </c>
      <c r="BBL12" s="128">
        <f>IFERROR(IF(OR(BBC12="",BBF12=""),0,IF(AND(BBN12&lt;기준일시_입력!$J$17,BBO12&gt;기준일시_입력!$N$17),기준일시_입력!$N$17-기준일시_입력!$J$17,IF(AND(BBN12&gt;=기준일시_입력!$J$17,BBO12&gt;기준일시_입력!$N$17),기준일시_입력!$N$17-BBN12,IF(BBO12&lt;기준일시_입력!$J$17,0,IF(AND(BBN12&lt;기준일시_입력!$J$17,BBO12&lt;=기준일시_입력!$N$17),BBO12-기준일시_입력!$J$17,IF(AND(BBN12&gt;=기준일시_입력!$J$17,BBO12&lt;=기준일시_입력!$N$17),BBO12-BBN12,0)))))),0)</f>
        <v>0</v>
      </c>
      <c r="BBM12" s="128">
        <f t="shared" si="392"/>
        <v>0</v>
      </c>
      <c r="BBN12" s="128">
        <f>IF(OR(BBC12="",BBF12=""),0,IF(BBC12&lt;기준일시_입력!$J$15,기준일시_입력!$J$15,BBC12))</f>
        <v>0</v>
      </c>
      <c r="BBO12" s="128">
        <f t="shared" si="393"/>
        <v>0</v>
      </c>
      <c r="BBP12" s="128">
        <f>IFERROR(IF(AND(BBN12&lt;SMALL(기준일시_입력!$J$21:$J$39,BBP$5),BBO12&gt;SMALL(기준일시_입력!$N$21:$N$39,BBP$5)),INDEX(기준일시_입력!$AJ$21:$AJ$39,BBP$5*2-1),IF(AND(BBN12&gt;=SMALL(기준일시_입력!$J$21:$J$39,BBP$5),BBN12&lt;SMALL(기준일시_입력!$N$21:$N$39,BBP$5)),SMALL(기준일시_입력!$N$21:$N$39,BBP$5)-BBN12,0)),0)</f>
        <v>0</v>
      </c>
      <c r="BBQ12" s="128">
        <f>IFERROR(IF(AND(BBN12&lt;SMALL(기준일시_입력!$J$21:$J$39,BBQ$5),BBO12&gt;SMALL(기준일시_입력!$N$21:$N$39,BBQ$5)),INDEX(기준일시_입력!$AJ$21:$AJ$39,BBQ$5*2-1),IF(AND(BBN12&gt;=SMALL(기준일시_입력!$J$21:$J$39,BBQ$5),BBN12&lt;SMALL(기준일시_입력!$N$21:$N$39,BBQ$5)),SMALL(기준일시_입력!$N$21:$N$39,BBQ$5)-BBN12,0)),0)</f>
        <v>0</v>
      </c>
      <c r="BBR12" s="128">
        <f>IFERROR(IF(AND(BBN12&lt;SMALL(기준일시_입력!$J$21:$J$39,BBR$5),BBO12&gt;SMALL(기준일시_입력!$N$21:$N$39,BBR$5)),INDEX(기준일시_입력!$AJ$21:$AJ$39,BBR$5*2-1),IF(AND(BBN12&gt;=SMALL(기준일시_입력!$J$21:$J$39,BBR$5),BBN12&lt;SMALL(기준일시_입력!$N$21:$N$39,BBR$5)),SMALL(기준일시_입력!$N$21:$N$39,BBR$5)-BBN12,0)),0)</f>
        <v>0</v>
      </c>
      <c r="BBS12" s="128">
        <f>IFERROR(IF(AND(BBN12&lt;SMALL(기준일시_입력!$J$21:$J$39,BBS$5),BBO12&gt;SMALL(기준일시_입력!$N$21:$N$39,BBS$5)),INDEX(기준일시_입력!$AJ$21:$AJ$39,BBS$5*2-1),IF(AND(BBN12&gt;=SMALL(기준일시_입력!$J$21:$J$39,BBS$5),BBN12&lt;SMALL(기준일시_입력!$N$21:$N$39,BBS$5)),SMALL(기준일시_입력!$N$21:$N$39,BBS$5)-BBN12,0)),0)</f>
        <v>0</v>
      </c>
      <c r="BBT12" s="128">
        <f>IFERROR(IF(AND(BBN12&lt;SMALL(기준일시_입력!$J$21:$J$39,BBT$5),BBO12&gt;SMALL(기준일시_입력!$N$21:$N$39,BBT$5)),INDEX(기준일시_입력!$AJ$21:$AJ$39,BBT$5*2-1),IF(AND(BBN12&gt;=SMALL(기준일시_입력!$J$21:$J$39,BBT$5),BBN12&lt;SMALL(기준일시_입력!$N$21:$N$39,BBT$5)),SMALL(기준일시_입력!$N$21:$N$39,BBT$5)-BBN12,0)),0)</f>
        <v>0</v>
      </c>
      <c r="BBU12" s="128">
        <f>IFERROR(IF(AND(BBN12&lt;SMALL(기준일시_입력!$J$21:$J$39,BBU$5),BBO12&gt;SMALL(기준일시_입력!$N$21:$N$39,BBU$5)),INDEX(기준일시_입력!$AJ$21:$AJ$39,BBU$5*2-1),IF(AND(BBN12&gt;=SMALL(기준일시_입력!$J$21:$J$39,BBU$5),BBN12&lt;SMALL(기준일시_입력!$N$21:$N$39,BBU$5)),SMALL(기준일시_입력!$N$21:$N$39,BBU$5)-BBN12,0)),0)</f>
        <v>0</v>
      </c>
      <c r="BBV12" s="128">
        <f>IFERROR(IF(AND(BBN12&lt;SMALL(기준일시_입력!$J$21:$J$39,BBV$5),BBO12&gt;SMALL(기준일시_입력!$N$21:$N$39,BBV$5)),INDEX(기준일시_입력!$AJ$21:$AJ$39,BBV$5*2-1),IF(AND(BBN12&gt;=SMALL(기준일시_입력!$J$21:$J$39,BBV$5),BBN12&lt;SMALL(기준일시_입력!$N$21:$N$39,BBV$5)),SMALL(기준일시_입력!$N$21:$N$39,BBV$5)-BBN12,0)),0)</f>
        <v>0</v>
      </c>
      <c r="BBW12" s="128">
        <f>IFERROR(IF(AND(BBN12&lt;SMALL(기준일시_입력!$J$21:$J$39,BBW$5),BBO12&gt;SMALL(기준일시_입력!$N$21:$N$39,BBW$5)),INDEX(기준일시_입력!$AJ$21:$AJ$39,BBW$5*2-1),IF(AND(BBN12&gt;=SMALL(기준일시_입력!$J$21:$J$39,BBW$5),BBN12&lt;SMALL(기준일시_입력!$N$21:$N$39,BBW$5)),SMALL(기준일시_입력!$N$21:$N$39,BBW$5)-BBN12,0)),0)</f>
        <v>0</v>
      </c>
      <c r="BBX12" s="128">
        <f>IFERROR(IF(AND(BBN12&lt;SMALL(기준일시_입력!$J$21:$J$39,BBX$5),BBO12&gt;SMALL(기준일시_입력!$N$21:$N$39,BBX$5)),INDEX(기준일시_입력!$AJ$21:$AJ$39,BBX$5*2-1),IF(AND(BBN12&gt;=SMALL(기준일시_입력!$J$21:$J$39,BBX$5),BBN12&lt;SMALL(기준일시_입력!$N$21:$N$39,BBX$5)),SMALL(기준일시_입력!$N$21:$N$39,BBX$5)-BBN12,0)),0)</f>
        <v>0</v>
      </c>
      <c r="BBY12" s="128">
        <f>IFERROR(IF(AND(BBN12&lt;SMALL(기준일시_입력!$J$21:$J$39,BBY$5),BBO12&gt;SMALL(기준일시_입력!$N$21:$N$39,BBY$5)),INDEX(기준일시_입력!$AJ$21:$AJ$39,BBY$5*2-1),IF(AND(BBN12&gt;=SMALL(기준일시_입력!$J$21:$J$39,BBY$5),BBN12&lt;SMALL(기준일시_입력!$N$21:$N$39,BBY$5)),SMALL(기준일시_입력!$N$21:$N$39,BBY$5)-BBN12,0)),0)</f>
        <v>0</v>
      </c>
      <c r="BBZ12" s="125"/>
      <c r="BCA12" s="8">
        <v>0</v>
      </c>
    </row>
    <row r="13" spans="1:1431" x14ac:dyDescent="0.2">
      <c r="A13" s="8">
        <v>8</v>
      </c>
      <c r="B13" s="4">
        <f>IF(DAY(기준일시_입력!$AM$7)-$A13&lt;0,"",기준일시_입력!$AM$7-(DAY(기준일시_입력!$AM$7)-$A13))</f>
        <v>42408</v>
      </c>
      <c r="C13" s="180" t="str">
        <f t="shared" si="394"/>
        <v>8일</v>
      </c>
      <c r="D13" s="180"/>
      <c r="E13" s="5" t="str">
        <f t="shared" si="395"/>
        <v>월</v>
      </c>
      <c r="F13" s="20" t="s">
        <v>121</v>
      </c>
      <c r="G13" s="184"/>
      <c r="H13" s="184"/>
      <c r="I13" s="184"/>
      <c r="J13" s="184"/>
      <c r="K13" s="184"/>
      <c r="L13" s="184"/>
      <c r="M13" s="176"/>
      <c r="N13" s="177"/>
      <c r="O13" s="129" t="str">
        <f>IF($B13="","",IF(AND(E$3&lt;&gt;"",$B13-기준일시_입력!$AO$7&lt;=0,G13="",J13="",M13=""),"X",IF(M13="연차","☆",IF(M13="월차","★",IF(M13="병가","♨",IF(M13="출장","◎",IF(M13="교육","■",IF(AND(M13="",G13&lt;=기준일시_입력!$J$15,J13&gt;=기준일시_입력!$N$15),"○",IF(AND(M13="",G13&lt;&gt;"",G13&gt;기준일시_입력!$J$15),"▼",IF(AND(M13="",J13&lt;&gt;"",J13&lt;기준일시_입력!$N$15),"△",""))))))))))</f>
        <v/>
      </c>
      <c r="P13" s="15">
        <f>IFERROR(IF(OR(G13="",J13=""),0,IF(AND(R13&lt;기준일시_입력!$J$17,S13&gt;기준일시_입력!$N$17),기준일시_입력!$N$17-기준일시_입력!$J$17,IF(AND(R13&gt;=기준일시_입력!$J$17,S13&gt;기준일시_입력!$N$17),기준일시_입력!$N$17-R13,IF(S13&lt;기준일시_입력!$J$17,0,IF(AND(R13&lt;기준일시_입력!$J$17,S13&lt;=기준일시_입력!$N$17),S13-기준일시_입력!$J$17,IF(AND(R13&gt;=기준일시_입력!$J$17,S13&lt;=기준일시_입력!$N$17),S13-R13,0)))))),0)</f>
        <v>0</v>
      </c>
      <c r="Q13" s="15">
        <f t="shared" si="398"/>
        <v>0</v>
      </c>
      <c r="R13" s="15">
        <f>IF(OR(G13="",J13=""),0,IF(G13&lt;기준일시_입력!$J$15,기준일시_입력!$J$15,G13))</f>
        <v>0</v>
      </c>
      <c r="S13" s="15">
        <f t="shared" si="150"/>
        <v>0</v>
      </c>
      <c r="T13" s="15">
        <f>IFERROR(IF(AND(R13&lt;SMALL(기준일시_입력!$J$21:$J$39,T$5),S13&gt;SMALL(기준일시_입력!$N$21:$N$39,T$5)),INDEX(기준일시_입력!$AJ$21:$AJ$39,T$5*2-1),IF(AND(R13&gt;=SMALL(기준일시_입력!$J$21:$J$39,T$5),R13&lt;SMALL(기준일시_입력!$N$21:$N$39,T$5)),SMALL(기준일시_입력!$N$21:$N$39,T$5)-R13,0)),0)</f>
        <v>0</v>
      </c>
      <c r="U13" s="15">
        <f>IFERROR(IF(AND(R13&lt;SMALL(기준일시_입력!$J$21:$J$39,U$5),S13&gt;SMALL(기준일시_입력!$N$21:$N$39,U$5)),INDEX(기준일시_입력!$AJ$21:$AJ$39,U$5*2-1),IF(AND(R13&gt;=SMALL(기준일시_입력!$J$21:$J$39,U$5),R13&lt;SMALL(기준일시_입력!$N$21:$N$39,U$5)),SMALL(기준일시_입력!$N$21:$N$39,U$5)-R13,0)),0)</f>
        <v>0</v>
      </c>
      <c r="V13" s="15">
        <f>IFERROR(IF(AND(R13&lt;SMALL(기준일시_입력!$J$21:$J$39,V$5),S13&gt;SMALL(기준일시_입력!$N$21:$N$39,V$5)),INDEX(기준일시_입력!$AJ$21:$AJ$39,V$5*2-1),IF(AND(R13&gt;=SMALL(기준일시_입력!$J$21:$J$39,V$5),R13&lt;SMALL(기준일시_입력!$N$21:$N$39,V$5)),SMALL(기준일시_입력!$N$21:$N$39,V$5)-R13,0)),0)</f>
        <v>0</v>
      </c>
      <c r="W13" s="15">
        <f>IFERROR(IF(AND(R13&lt;SMALL(기준일시_입력!$J$21:$J$39,W$5),S13&gt;SMALL(기준일시_입력!$N$21:$N$39,W$5)),INDEX(기준일시_입력!$AJ$21:$AJ$39,W$5*2-1),IF(AND(R13&gt;=SMALL(기준일시_입력!$J$21:$J$39,W$5),R13&lt;SMALL(기준일시_입력!$N$21:$N$39,W$5)),SMALL(기준일시_입력!$N$21:$N$39,W$5)-R13,0)),0)</f>
        <v>0</v>
      </c>
      <c r="X13" s="15">
        <f>IFERROR(IF(AND(R13&lt;SMALL(기준일시_입력!$J$21:$J$39,X$5),S13&gt;SMALL(기준일시_입력!$N$21:$N$39,X$5)),INDEX(기준일시_입력!$AJ$21:$AJ$39,X$5*2-1),IF(AND(R13&gt;=SMALL(기준일시_입력!$J$21:$J$39,X$5),R13&lt;SMALL(기준일시_입력!$N$21:$N$39,X$5)),SMALL(기준일시_입력!$N$21:$N$39,X$5)-R13,0)),0)</f>
        <v>0</v>
      </c>
      <c r="Y13" s="15">
        <f>IFERROR(IF(AND(R13&lt;SMALL(기준일시_입력!$J$21:$J$39,Y$5),S13&gt;SMALL(기준일시_입력!$N$21:$N$39,Y$5)),INDEX(기준일시_입력!$AJ$21:$AJ$39,Y$5*2-1),IF(AND(R13&gt;=SMALL(기준일시_입력!$J$21:$J$39,Y$5),R13&lt;SMALL(기준일시_입력!$N$21:$N$39,Y$5)),SMALL(기준일시_입력!$N$21:$N$39,Y$5)-R13,0)),0)</f>
        <v>0</v>
      </c>
      <c r="Z13" s="15">
        <f>IFERROR(IF(AND(R13&lt;SMALL(기준일시_입력!$J$21:$J$39,Z$5),S13&gt;SMALL(기준일시_입력!$N$21:$N$39,Z$5)),INDEX(기준일시_입력!$AJ$21:$AJ$39,Z$5*2-1),IF(AND(R13&gt;=SMALL(기준일시_입력!$J$21:$J$39,Z$5),R13&lt;SMALL(기준일시_입력!$N$21:$N$39,Z$5)),SMALL(기준일시_입력!$N$21:$N$39,Z$5)-R13,0)),0)</f>
        <v>0</v>
      </c>
      <c r="AA13" s="15">
        <f>IFERROR(IF(AND(R13&lt;SMALL(기준일시_입력!$J$21:$J$39,AA$5),S13&gt;SMALL(기준일시_입력!$N$21:$N$39,AA$5)),INDEX(기준일시_입력!$AJ$21:$AJ$39,AA$5*2-1),IF(AND(R13&gt;=SMALL(기준일시_입력!$J$21:$J$39,AA$5),R13&lt;SMALL(기준일시_입력!$N$21:$N$39,AA$5)),SMALL(기준일시_입력!$N$21:$N$39,AA$5)-R13,0)),0)</f>
        <v>0</v>
      </c>
      <c r="AB13" s="15">
        <f>IFERROR(IF(AND(R13&lt;SMALL(기준일시_입력!$J$21:$J$39,AB$5),S13&gt;SMALL(기준일시_입력!$N$21:$N$39,AB$5)),INDEX(기준일시_입력!$AJ$21:$AJ$39,AB$5*2-1),IF(AND(R13&gt;=SMALL(기준일시_입력!$J$21:$J$39,AB$5),R13&lt;SMALL(기준일시_입력!$N$21:$N$39,AB$5)),SMALL(기준일시_입력!$N$21:$N$39,AB$5)-R13,0)),0)</f>
        <v>0</v>
      </c>
      <c r="AC13" s="15">
        <f>IFERROR(IF(AND(R13&lt;SMALL(기준일시_입력!$J$21:$J$39,AC$5),S13&gt;SMALL(기준일시_입력!$N$21:$N$39,AC$5)),INDEX(기준일시_입력!$AJ$21:$AJ$39,AC$5*2-1),IF(AND(R13&gt;=SMALL(기준일시_입력!$J$21:$J$39,AC$5),R13&lt;SMALL(기준일시_입력!$N$21:$N$39,AC$5)),SMALL(기준일시_입력!$N$21:$N$39,AC$5)-R13,0)),0)</f>
        <v>0</v>
      </c>
      <c r="AD13" s="10"/>
      <c r="AE13" s="180" t="str">
        <f t="shared" si="151"/>
        <v>8일</v>
      </c>
      <c r="AF13" s="180"/>
      <c r="AG13" s="5" t="str">
        <f t="shared" si="152"/>
        <v>월</v>
      </c>
      <c r="AH13" s="67" t="str">
        <f t="shared" si="396"/>
        <v>V</v>
      </c>
      <c r="AI13" s="184"/>
      <c r="AJ13" s="184"/>
      <c r="AK13" s="184"/>
      <c r="AL13" s="184"/>
      <c r="AM13" s="184"/>
      <c r="AN13" s="184"/>
      <c r="AO13" s="176"/>
      <c r="AP13" s="177"/>
      <c r="AQ13" s="129" t="str">
        <f>IF($B13="","",IF(AND(AG$3&lt;&gt;"",$B13-기준일시_입력!$AO$7&lt;=0,AI13="",AL13="",AO13=""),"X",IF(AO13="연차","☆",IF(AO13="월차","★",IF(AO13="병가","♨",IF(AO13="출장","◎",IF(AO13="교육","■",IF(AND(AO13="",AI13&lt;=기준일시_입력!$J$15,AL13&gt;=기준일시_입력!$N$15),"○",IF(AND(AO13="",AI13&lt;&gt;"",AI13&gt;기준일시_입력!$J$15),"▼",IF(AND(AO13="",AL13&lt;&gt;"",AL13&lt;기준일시_입력!$N$15),"△",""))))))))))</f>
        <v/>
      </c>
      <c r="AR13" s="15">
        <f>IFERROR(IF(OR(AI13="",AL13=""),0,IF(AND(AT13&lt;기준일시_입력!$J$17,AU13&gt;기준일시_입력!$N$17),기준일시_입력!$N$17-기준일시_입력!$J$17,IF(AND(AT13&gt;=기준일시_입력!$J$17,AU13&gt;기준일시_입력!$N$17),기준일시_입력!$N$17-AT13,IF(AU13&lt;기준일시_입력!$J$17,0,IF(AND(AT13&lt;기준일시_입력!$J$17,AU13&lt;=기준일시_입력!$N$17),AU13-기준일시_입력!$J$17,IF(AND(AT13&gt;=기준일시_입력!$J$17,AU13&lt;=기준일시_입력!$N$17),AU13-AT13,0)))))),0)</f>
        <v>0</v>
      </c>
      <c r="AS13" s="15">
        <f t="shared" si="399"/>
        <v>0</v>
      </c>
      <c r="AT13" s="15">
        <f>IF(OR(AI13="",AL13=""),0,IF(AI13&lt;기준일시_입력!$J$15,기준일시_입력!$J$15,AI13))</f>
        <v>0</v>
      </c>
      <c r="AU13" s="15">
        <f t="shared" si="153"/>
        <v>0</v>
      </c>
      <c r="AV13" s="15">
        <f>IFERROR(IF(AND(AT13&lt;SMALL(기준일시_입력!$J$21:$J$39,AV$5),AU13&gt;SMALL(기준일시_입력!$N$21:$N$39,AV$5)),INDEX(기준일시_입력!$AJ$21:$AJ$39,AV$5*2-1),IF(AND(AT13&gt;=SMALL(기준일시_입력!$J$21:$J$39,AV$5),AT13&lt;SMALL(기준일시_입력!$N$21:$N$39,AV$5)),SMALL(기준일시_입력!$N$21:$N$39,AV$5)-AT13,0)),0)</f>
        <v>0</v>
      </c>
      <c r="AW13" s="15">
        <f>IFERROR(IF(AND(AT13&lt;SMALL(기준일시_입력!$J$21:$J$39,AW$5),AU13&gt;SMALL(기준일시_입력!$N$21:$N$39,AW$5)),INDEX(기준일시_입력!$AJ$21:$AJ$39,AW$5*2-1),IF(AND(AT13&gt;=SMALL(기준일시_입력!$J$21:$J$39,AW$5),AT13&lt;SMALL(기준일시_입력!$N$21:$N$39,AW$5)),SMALL(기준일시_입력!$N$21:$N$39,AW$5)-AT13,0)),0)</f>
        <v>0</v>
      </c>
      <c r="AX13" s="15">
        <f>IFERROR(IF(AND(AT13&lt;SMALL(기준일시_입력!$J$21:$J$39,AX$5),AU13&gt;SMALL(기준일시_입력!$N$21:$N$39,AX$5)),INDEX(기준일시_입력!$AJ$21:$AJ$39,AX$5*2-1),IF(AND(AT13&gt;=SMALL(기준일시_입력!$J$21:$J$39,AX$5),AT13&lt;SMALL(기준일시_입력!$N$21:$N$39,AX$5)),SMALL(기준일시_입력!$N$21:$N$39,AX$5)-AT13,0)),0)</f>
        <v>0</v>
      </c>
      <c r="AY13" s="15">
        <f>IFERROR(IF(AND(AT13&lt;SMALL(기준일시_입력!$J$21:$J$39,AY$5),AU13&gt;SMALL(기준일시_입력!$N$21:$N$39,AY$5)),INDEX(기준일시_입력!$AJ$21:$AJ$39,AY$5*2-1),IF(AND(AT13&gt;=SMALL(기준일시_입력!$J$21:$J$39,AY$5),AT13&lt;SMALL(기준일시_입력!$N$21:$N$39,AY$5)),SMALL(기준일시_입력!$N$21:$N$39,AY$5)-AT13,0)),0)</f>
        <v>0</v>
      </c>
      <c r="AZ13" s="15">
        <f>IFERROR(IF(AND(AT13&lt;SMALL(기준일시_입력!$J$21:$J$39,AZ$5),AU13&gt;SMALL(기준일시_입력!$N$21:$N$39,AZ$5)),INDEX(기준일시_입력!$AJ$21:$AJ$39,AZ$5*2-1),IF(AND(AT13&gt;=SMALL(기준일시_입력!$J$21:$J$39,AZ$5),AT13&lt;SMALL(기준일시_입력!$N$21:$N$39,AZ$5)),SMALL(기준일시_입력!$N$21:$N$39,AZ$5)-AT13,0)),0)</f>
        <v>0</v>
      </c>
      <c r="BA13" s="15">
        <f>IFERROR(IF(AND(AT13&lt;SMALL(기준일시_입력!$J$21:$J$39,BA$5),AU13&gt;SMALL(기준일시_입력!$N$21:$N$39,BA$5)),INDEX(기준일시_입력!$AJ$21:$AJ$39,BA$5*2-1),IF(AND(AT13&gt;=SMALL(기준일시_입력!$J$21:$J$39,BA$5),AT13&lt;SMALL(기준일시_입력!$N$21:$N$39,BA$5)),SMALL(기준일시_입력!$N$21:$N$39,BA$5)-AT13,0)),0)</f>
        <v>0</v>
      </c>
      <c r="BB13" s="15">
        <f>IFERROR(IF(AND(AT13&lt;SMALL(기준일시_입력!$J$21:$J$39,BB$5),AU13&gt;SMALL(기준일시_입력!$N$21:$N$39,BB$5)),INDEX(기준일시_입력!$AJ$21:$AJ$39,BB$5*2-1),IF(AND(AT13&gt;=SMALL(기준일시_입력!$J$21:$J$39,BB$5),AT13&lt;SMALL(기준일시_입력!$N$21:$N$39,BB$5)),SMALL(기준일시_입력!$N$21:$N$39,BB$5)-AT13,0)),0)</f>
        <v>0</v>
      </c>
      <c r="BC13" s="15">
        <f>IFERROR(IF(AND(AT13&lt;SMALL(기준일시_입력!$J$21:$J$39,BC$5),AU13&gt;SMALL(기준일시_입력!$N$21:$N$39,BC$5)),INDEX(기준일시_입력!$AJ$21:$AJ$39,BC$5*2-1),IF(AND(AT13&gt;=SMALL(기준일시_입력!$J$21:$J$39,BC$5),AT13&lt;SMALL(기준일시_입력!$N$21:$N$39,BC$5)),SMALL(기준일시_입력!$N$21:$N$39,BC$5)-AT13,0)),0)</f>
        <v>0</v>
      </c>
      <c r="BD13" s="15">
        <f>IFERROR(IF(AND(AT13&lt;SMALL(기준일시_입력!$J$21:$J$39,BD$5),AU13&gt;SMALL(기준일시_입력!$N$21:$N$39,BD$5)),INDEX(기준일시_입력!$AJ$21:$AJ$39,BD$5*2-1),IF(AND(AT13&gt;=SMALL(기준일시_입력!$J$21:$J$39,BD$5),AT13&lt;SMALL(기준일시_입력!$N$21:$N$39,BD$5)),SMALL(기준일시_입력!$N$21:$N$39,BD$5)-AT13,0)),0)</f>
        <v>0</v>
      </c>
      <c r="BE13" s="15">
        <f>IFERROR(IF(AND(AT13&lt;SMALL(기준일시_입력!$J$21:$J$39,BE$5),AU13&gt;SMALL(기준일시_입력!$N$21:$N$39,BE$5)),INDEX(기준일시_입력!$AJ$21:$AJ$39,BE$5*2-1),IF(AND(AT13&gt;=SMALL(기준일시_입력!$J$21:$J$39,BE$5),AT13&lt;SMALL(기준일시_입력!$N$21:$N$39,BE$5)),SMALL(기준일시_입력!$N$21:$N$39,BE$5)-AT13,0)),0)</f>
        <v>0</v>
      </c>
      <c r="BF13" s="6"/>
      <c r="BG13" s="180" t="str">
        <f t="shared" si="154"/>
        <v>8일</v>
      </c>
      <c r="BH13" s="180"/>
      <c r="BI13" s="5" t="str">
        <f t="shared" si="155"/>
        <v>월</v>
      </c>
      <c r="BJ13" s="67" t="str">
        <f t="shared" si="397"/>
        <v>V</v>
      </c>
      <c r="BK13" s="184"/>
      <c r="BL13" s="184"/>
      <c r="BM13" s="184"/>
      <c r="BN13" s="184"/>
      <c r="BO13" s="184"/>
      <c r="BP13" s="184"/>
      <c r="BQ13" s="176"/>
      <c r="BR13" s="177"/>
      <c r="BS13" s="129" t="str">
        <f>IF($B13="","",IF(AND(BI$3&lt;&gt;"",$B13-기준일시_입력!$AO$7&lt;=0,BK13="",BN13="",BQ13=""),"X",IF(BQ13="연차","☆",IF(BQ13="월차","★",IF(BQ13="병가","♨",IF(BQ13="출장","◎",IF(BQ13="교육","■",IF(AND(BQ13="",BK13&lt;=기준일시_입력!$J$15,BN13&gt;=기준일시_입력!$N$15),"○",IF(AND(BQ13="",BK13&lt;&gt;"",BK13&gt;기준일시_입력!$J$15),"▼",IF(AND(BQ13="",BN13&lt;&gt;"",BN13&lt;기준일시_입력!$N$15),"△",""))))))))))</f>
        <v/>
      </c>
      <c r="BT13" s="15">
        <f>IFERROR(IF(OR(BK13="",BN13=""),0,IF(AND(BV13&lt;기준일시_입력!$J$17,BW13&gt;기준일시_입력!$N$17),기준일시_입력!$N$17-기준일시_입력!$J$17,IF(AND(BV13&gt;=기준일시_입력!$J$17,BW13&gt;기준일시_입력!$N$17),기준일시_입력!$N$17-BV13,IF(BW13&lt;기준일시_입력!$J$17,0,IF(AND(BV13&lt;기준일시_입력!$J$17,BW13&lt;=기준일시_입력!$N$17),BW13-기준일시_입력!$J$17,IF(AND(BV13&gt;=기준일시_입력!$J$17,BW13&lt;=기준일시_입력!$N$17),BW13-BV13,0)))))),0)</f>
        <v>0</v>
      </c>
      <c r="BU13" s="15">
        <f t="shared" si="400"/>
        <v>0</v>
      </c>
      <c r="BV13" s="15">
        <f>IF(OR(BK13="",BN13=""),0,IF(BK13&lt;기준일시_입력!$J$15,기준일시_입력!$J$15,BK13))</f>
        <v>0</v>
      </c>
      <c r="BW13" s="15">
        <f t="shared" si="156"/>
        <v>0</v>
      </c>
      <c r="BX13" s="15">
        <f>IFERROR(IF(AND(BV13&lt;SMALL(기준일시_입력!$J$21:$J$39,BX$5),BW13&gt;SMALL(기준일시_입력!$N$21:$N$39,BX$5)),INDEX(기준일시_입력!$AJ$21:$AJ$39,BX$5*2-1),IF(AND(BV13&gt;=SMALL(기준일시_입력!$J$21:$J$39,BX$5),BV13&lt;SMALL(기준일시_입력!$N$21:$N$39,BX$5)),SMALL(기준일시_입력!$N$21:$N$39,BX$5)-BV13,0)),0)</f>
        <v>0</v>
      </c>
      <c r="BY13" s="15">
        <f>IFERROR(IF(AND(BV13&lt;SMALL(기준일시_입력!$J$21:$J$39,BY$5),BW13&gt;SMALL(기준일시_입력!$N$21:$N$39,BY$5)),INDEX(기준일시_입력!$AJ$21:$AJ$39,BY$5*2-1),IF(AND(BV13&gt;=SMALL(기준일시_입력!$J$21:$J$39,BY$5),BV13&lt;SMALL(기준일시_입력!$N$21:$N$39,BY$5)),SMALL(기준일시_입력!$N$21:$N$39,BY$5)-BV13,0)),0)</f>
        <v>0</v>
      </c>
      <c r="BZ13" s="15">
        <f>IFERROR(IF(AND(BV13&lt;SMALL(기준일시_입력!$J$21:$J$39,BZ$5),BW13&gt;SMALL(기준일시_입력!$N$21:$N$39,BZ$5)),INDEX(기준일시_입력!$AJ$21:$AJ$39,BZ$5*2-1),IF(AND(BV13&gt;=SMALL(기준일시_입력!$J$21:$J$39,BZ$5),BV13&lt;SMALL(기준일시_입력!$N$21:$N$39,BZ$5)),SMALL(기준일시_입력!$N$21:$N$39,BZ$5)-BV13,0)),0)</f>
        <v>0</v>
      </c>
      <c r="CA13" s="15">
        <f>IFERROR(IF(AND(BV13&lt;SMALL(기준일시_입력!$J$21:$J$39,CA$5),BW13&gt;SMALL(기준일시_입력!$N$21:$N$39,CA$5)),INDEX(기준일시_입력!$AJ$21:$AJ$39,CA$5*2-1),IF(AND(BV13&gt;=SMALL(기준일시_입력!$J$21:$J$39,CA$5),BV13&lt;SMALL(기준일시_입력!$N$21:$N$39,CA$5)),SMALL(기준일시_입력!$N$21:$N$39,CA$5)-BV13,0)),0)</f>
        <v>0</v>
      </c>
      <c r="CB13" s="15">
        <f>IFERROR(IF(AND(BV13&lt;SMALL(기준일시_입력!$J$21:$J$39,CB$5),BW13&gt;SMALL(기준일시_입력!$N$21:$N$39,CB$5)),INDEX(기준일시_입력!$AJ$21:$AJ$39,CB$5*2-1),IF(AND(BV13&gt;=SMALL(기준일시_입력!$J$21:$J$39,CB$5),BV13&lt;SMALL(기준일시_입력!$N$21:$N$39,CB$5)),SMALL(기준일시_입력!$N$21:$N$39,CB$5)-BV13,0)),0)</f>
        <v>0</v>
      </c>
      <c r="CC13" s="15">
        <f>IFERROR(IF(AND(BV13&lt;SMALL(기준일시_입력!$J$21:$J$39,CC$5),BW13&gt;SMALL(기준일시_입력!$N$21:$N$39,CC$5)),INDEX(기준일시_입력!$AJ$21:$AJ$39,CC$5*2-1),IF(AND(BV13&gt;=SMALL(기준일시_입력!$J$21:$J$39,CC$5),BV13&lt;SMALL(기준일시_입력!$N$21:$N$39,CC$5)),SMALL(기준일시_입력!$N$21:$N$39,CC$5)-BV13,0)),0)</f>
        <v>0</v>
      </c>
      <c r="CD13" s="15">
        <f>IFERROR(IF(AND(BV13&lt;SMALL(기준일시_입력!$J$21:$J$39,CD$5),BW13&gt;SMALL(기준일시_입력!$N$21:$N$39,CD$5)),INDEX(기준일시_입력!$AJ$21:$AJ$39,CD$5*2-1),IF(AND(BV13&gt;=SMALL(기준일시_입력!$J$21:$J$39,CD$5),BV13&lt;SMALL(기준일시_입력!$N$21:$N$39,CD$5)),SMALL(기준일시_입력!$N$21:$N$39,CD$5)-BV13,0)),0)</f>
        <v>0</v>
      </c>
      <c r="CE13" s="15">
        <f>IFERROR(IF(AND(BV13&lt;SMALL(기준일시_입력!$J$21:$J$39,CE$5),BW13&gt;SMALL(기준일시_입력!$N$21:$N$39,CE$5)),INDEX(기준일시_입력!$AJ$21:$AJ$39,CE$5*2-1),IF(AND(BV13&gt;=SMALL(기준일시_입력!$J$21:$J$39,CE$5),BV13&lt;SMALL(기준일시_입력!$N$21:$N$39,CE$5)),SMALL(기준일시_입력!$N$21:$N$39,CE$5)-BV13,0)),0)</f>
        <v>0</v>
      </c>
      <c r="CF13" s="15">
        <f>IFERROR(IF(AND(BV13&lt;SMALL(기준일시_입력!$J$21:$J$39,CF$5),BW13&gt;SMALL(기준일시_입력!$N$21:$N$39,CF$5)),INDEX(기준일시_입력!$AJ$21:$AJ$39,CF$5*2-1),IF(AND(BV13&gt;=SMALL(기준일시_입력!$J$21:$J$39,CF$5),BV13&lt;SMALL(기준일시_입력!$N$21:$N$39,CF$5)),SMALL(기준일시_입력!$N$21:$N$39,CF$5)-BV13,0)),0)</f>
        <v>0</v>
      </c>
      <c r="CG13" s="15">
        <f>IFERROR(IF(AND(BV13&lt;SMALL(기준일시_입력!$J$21:$J$39,CG$5),BW13&gt;SMALL(기준일시_입력!$N$21:$N$39,CG$5)),INDEX(기준일시_입력!$AJ$21:$AJ$39,CG$5*2-1),IF(AND(BV13&gt;=SMALL(기준일시_입력!$J$21:$J$39,CG$5),BV13&lt;SMALL(기준일시_입력!$N$21:$N$39,CG$5)),SMALL(기준일시_입력!$N$21:$N$39,CG$5)-BV13,0)),0)</f>
        <v>0</v>
      </c>
      <c r="CH13" s="6"/>
      <c r="CI13" s="180" t="str">
        <f t="shared" si="157"/>
        <v>8일</v>
      </c>
      <c r="CJ13" s="180"/>
      <c r="CK13" s="5" t="str">
        <f t="shared" si="158"/>
        <v>월</v>
      </c>
      <c r="CL13" s="67" t="str">
        <f t="shared" si="159"/>
        <v>V</v>
      </c>
      <c r="CM13" s="184"/>
      <c r="CN13" s="184"/>
      <c r="CO13" s="184"/>
      <c r="CP13" s="184"/>
      <c r="CQ13" s="184"/>
      <c r="CR13" s="184"/>
      <c r="CS13" s="176"/>
      <c r="CT13" s="177"/>
      <c r="CU13" s="129" t="str">
        <f>IF($B13="","",IF(AND(CK$3&lt;&gt;"",$B13-기준일시_입력!$AO$7&lt;=0,CM13="",CP13="",CS13=""),"X",IF(CS13="연차","☆",IF(CS13="월차","★",IF(CS13="병가","♨",IF(CS13="출장","◎",IF(CS13="교육","■",IF(AND(CS13="",CM13&lt;=기준일시_입력!$J$15,CP13&gt;=기준일시_입력!$N$15),"○",IF(AND(CS13="",CM13&lt;&gt;"",CM13&gt;기준일시_입력!$J$15),"▼",IF(AND(CS13="",CP13&lt;&gt;"",CP13&lt;기준일시_입력!$N$15),"△",""))))))))))</f>
        <v/>
      </c>
      <c r="CV13" s="15">
        <f>IFERROR(IF(OR(CM13="",CP13=""),0,IF(AND(CX13&lt;기준일시_입력!$J$17,CY13&gt;기준일시_입력!$N$17),기준일시_입력!$N$17-기준일시_입력!$J$17,IF(AND(CX13&gt;=기준일시_입력!$J$17,CY13&gt;기준일시_입력!$N$17),기준일시_입력!$N$17-CX13,IF(CY13&lt;기준일시_입력!$J$17,0,IF(AND(CX13&lt;기준일시_입력!$J$17,CY13&lt;=기준일시_입력!$N$17),CY13-기준일시_입력!$J$17,IF(AND(CX13&gt;=기준일시_입력!$J$17,CY13&lt;=기준일시_입력!$N$17),CY13-CX13,0)))))),0)</f>
        <v>0</v>
      </c>
      <c r="CW13" s="15">
        <f t="shared" si="401"/>
        <v>0</v>
      </c>
      <c r="CX13" s="15">
        <f>IF(OR(CM13="",CP13=""),0,IF(CM13&lt;기준일시_입력!$J$15,기준일시_입력!$J$15,CM13))</f>
        <v>0</v>
      </c>
      <c r="CY13" s="15">
        <f t="shared" si="160"/>
        <v>0</v>
      </c>
      <c r="CZ13" s="15">
        <f>IFERROR(IF(AND(CX13&lt;SMALL(기준일시_입력!$J$21:$J$39,CZ$5),CY13&gt;SMALL(기준일시_입력!$N$21:$N$39,CZ$5)),INDEX(기준일시_입력!$AJ$21:$AJ$39,CZ$5*2-1),IF(AND(CX13&gt;=SMALL(기준일시_입력!$J$21:$J$39,CZ$5),CX13&lt;SMALL(기준일시_입력!$N$21:$N$39,CZ$5)),SMALL(기준일시_입력!$N$21:$N$39,CZ$5)-CX13,0)),0)</f>
        <v>0</v>
      </c>
      <c r="DA13" s="15">
        <f>IFERROR(IF(AND(CX13&lt;SMALL(기준일시_입력!$J$21:$J$39,DA$5),CY13&gt;SMALL(기준일시_입력!$N$21:$N$39,DA$5)),INDEX(기준일시_입력!$AJ$21:$AJ$39,DA$5*2-1),IF(AND(CX13&gt;=SMALL(기준일시_입력!$J$21:$J$39,DA$5),CX13&lt;SMALL(기준일시_입력!$N$21:$N$39,DA$5)),SMALL(기준일시_입력!$N$21:$N$39,DA$5)-CX13,0)),0)</f>
        <v>0</v>
      </c>
      <c r="DB13" s="15">
        <f>IFERROR(IF(AND(CX13&lt;SMALL(기준일시_입력!$J$21:$J$39,DB$5),CY13&gt;SMALL(기준일시_입력!$N$21:$N$39,DB$5)),INDEX(기준일시_입력!$AJ$21:$AJ$39,DB$5*2-1),IF(AND(CX13&gt;=SMALL(기준일시_입력!$J$21:$J$39,DB$5),CX13&lt;SMALL(기준일시_입력!$N$21:$N$39,DB$5)),SMALL(기준일시_입력!$N$21:$N$39,DB$5)-CX13,0)),0)</f>
        <v>0</v>
      </c>
      <c r="DC13" s="15">
        <f>IFERROR(IF(AND(CX13&lt;SMALL(기준일시_입력!$J$21:$J$39,DC$5),CY13&gt;SMALL(기준일시_입력!$N$21:$N$39,DC$5)),INDEX(기준일시_입력!$AJ$21:$AJ$39,DC$5*2-1),IF(AND(CX13&gt;=SMALL(기준일시_입력!$J$21:$J$39,DC$5),CX13&lt;SMALL(기준일시_입력!$N$21:$N$39,DC$5)),SMALL(기준일시_입력!$N$21:$N$39,DC$5)-CX13,0)),0)</f>
        <v>0</v>
      </c>
      <c r="DD13" s="15">
        <f>IFERROR(IF(AND(CX13&lt;SMALL(기준일시_입력!$J$21:$J$39,DD$5),CY13&gt;SMALL(기준일시_입력!$N$21:$N$39,DD$5)),INDEX(기준일시_입력!$AJ$21:$AJ$39,DD$5*2-1),IF(AND(CX13&gt;=SMALL(기준일시_입력!$J$21:$J$39,DD$5),CX13&lt;SMALL(기준일시_입력!$N$21:$N$39,DD$5)),SMALL(기준일시_입력!$N$21:$N$39,DD$5)-CX13,0)),0)</f>
        <v>0</v>
      </c>
      <c r="DE13" s="15">
        <f>IFERROR(IF(AND(CX13&lt;SMALL(기준일시_입력!$J$21:$J$39,DE$5),CY13&gt;SMALL(기준일시_입력!$N$21:$N$39,DE$5)),INDEX(기준일시_입력!$AJ$21:$AJ$39,DE$5*2-1),IF(AND(CX13&gt;=SMALL(기준일시_입력!$J$21:$J$39,DE$5),CX13&lt;SMALL(기준일시_입력!$N$21:$N$39,DE$5)),SMALL(기준일시_입력!$N$21:$N$39,DE$5)-CX13,0)),0)</f>
        <v>0</v>
      </c>
      <c r="DF13" s="15">
        <f>IFERROR(IF(AND(CX13&lt;SMALL(기준일시_입력!$J$21:$J$39,DF$5),CY13&gt;SMALL(기준일시_입력!$N$21:$N$39,DF$5)),INDEX(기준일시_입력!$AJ$21:$AJ$39,DF$5*2-1),IF(AND(CX13&gt;=SMALL(기준일시_입력!$J$21:$J$39,DF$5),CX13&lt;SMALL(기준일시_입력!$N$21:$N$39,DF$5)),SMALL(기준일시_입력!$N$21:$N$39,DF$5)-CX13,0)),0)</f>
        <v>0</v>
      </c>
      <c r="DG13" s="15">
        <f>IFERROR(IF(AND(CX13&lt;SMALL(기준일시_입력!$J$21:$J$39,DG$5),CY13&gt;SMALL(기준일시_입력!$N$21:$N$39,DG$5)),INDEX(기준일시_입력!$AJ$21:$AJ$39,DG$5*2-1),IF(AND(CX13&gt;=SMALL(기준일시_입력!$J$21:$J$39,DG$5),CX13&lt;SMALL(기준일시_입력!$N$21:$N$39,DG$5)),SMALL(기준일시_입력!$N$21:$N$39,DG$5)-CX13,0)),0)</f>
        <v>0</v>
      </c>
      <c r="DH13" s="15">
        <f>IFERROR(IF(AND(CX13&lt;SMALL(기준일시_입력!$J$21:$J$39,DH$5),CY13&gt;SMALL(기준일시_입력!$N$21:$N$39,DH$5)),INDEX(기준일시_입력!$AJ$21:$AJ$39,DH$5*2-1),IF(AND(CX13&gt;=SMALL(기준일시_입력!$J$21:$J$39,DH$5),CX13&lt;SMALL(기준일시_입력!$N$21:$N$39,DH$5)),SMALL(기준일시_입력!$N$21:$N$39,DH$5)-CX13,0)),0)</f>
        <v>0</v>
      </c>
      <c r="DI13" s="15">
        <f>IFERROR(IF(AND(CX13&lt;SMALL(기준일시_입력!$J$21:$J$39,DI$5),CY13&gt;SMALL(기준일시_입력!$N$21:$N$39,DI$5)),INDEX(기준일시_입력!$AJ$21:$AJ$39,DI$5*2-1),IF(AND(CX13&gt;=SMALL(기준일시_입력!$J$21:$J$39,DI$5),CX13&lt;SMALL(기준일시_입력!$N$21:$N$39,DI$5)),SMALL(기준일시_입력!$N$21:$N$39,DI$5)-CX13,0)),0)</f>
        <v>0</v>
      </c>
      <c r="DJ13" s="6"/>
      <c r="DK13" s="180" t="str">
        <f t="shared" si="161"/>
        <v>8일</v>
      </c>
      <c r="DL13" s="180"/>
      <c r="DM13" s="5" t="str">
        <f t="shared" si="162"/>
        <v>월</v>
      </c>
      <c r="DN13" s="67" t="str">
        <f t="shared" si="159"/>
        <v>V</v>
      </c>
      <c r="DO13" s="184"/>
      <c r="DP13" s="184"/>
      <c r="DQ13" s="184"/>
      <c r="DR13" s="184"/>
      <c r="DS13" s="184"/>
      <c r="DT13" s="184"/>
      <c r="DU13" s="176"/>
      <c r="DV13" s="177"/>
      <c r="DW13" s="129" t="str">
        <f>IF($B13="","",IF(AND(DM$3&lt;&gt;"",$B13-기준일시_입력!$AO$7&lt;=0,DO13="",DR13="",DU13=""),"X",IF(DU13="연차","☆",IF(DU13="월차","★",IF(DU13="병가","♨",IF(DU13="출장","◎",IF(DU13="교육","■",IF(AND(DU13="",DO13&lt;=기준일시_입력!$J$15,DR13&gt;=기준일시_입력!$N$15),"○",IF(AND(DU13="",DO13&lt;&gt;"",DO13&gt;기준일시_입력!$J$15),"▼",IF(AND(DU13="",DR13&lt;&gt;"",DR13&lt;기준일시_입력!$N$15),"△",""))))))))))</f>
        <v/>
      </c>
      <c r="DX13" s="15">
        <f>IFERROR(IF(OR(DO13="",DR13=""),0,IF(AND(DZ13&lt;기준일시_입력!$J$17,EA13&gt;기준일시_입력!$N$17),기준일시_입력!$N$17-기준일시_입력!$J$17,IF(AND(DZ13&gt;=기준일시_입력!$J$17,EA13&gt;기준일시_입력!$N$17),기준일시_입력!$N$17-DZ13,IF(EA13&lt;기준일시_입력!$J$17,0,IF(AND(DZ13&lt;기준일시_입력!$J$17,EA13&lt;=기준일시_입력!$N$17),EA13-기준일시_입력!$J$17,IF(AND(DZ13&gt;=기준일시_입력!$J$17,EA13&lt;=기준일시_입력!$N$17),EA13-DZ13,0)))))),0)</f>
        <v>0</v>
      </c>
      <c r="DY13" s="15">
        <f t="shared" si="402"/>
        <v>0</v>
      </c>
      <c r="DZ13" s="15">
        <f>IF(OR(DO13="",DR13=""),0,IF(DO13&lt;기준일시_입력!$J$15,기준일시_입력!$J$15,DO13))</f>
        <v>0</v>
      </c>
      <c r="EA13" s="15">
        <f t="shared" si="164"/>
        <v>0</v>
      </c>
      <c r="EB13" s="15">
        <f>IFERROR(IF(AND(DZ13&lt;SMALL(기준일시_입력!$J$21:$J$39,EB$5),EA13&gt;SMALL(기준일시_입력!$N$21:$N$39,EB$5)),INDEX(기준일시_입력!$AJ$21:$AJ$39,EB$5*2-1),IF(AND(DZ13&gt;=SMALL(기준일시_입력!$J$21:$J$39,EB$5),DZ13&lt;SMALL(기준일시_입력!$N$21:$N$39,EB$5)),SMALL(기준일시_입력!$N$21:$N$39,EB$5)-DZ13,0)),0)</f>
        <v>0</v>
      </c>
      <c r="EC13" s="15">
        <f>IFERROR(IF(AND(DZ13&lt;SMALL(기준일시_입력!$J$21:$J$39,EC$5),EA13&gt;SMALL(기준일시_입력!$N$21:$N$39,EC$5)),INDEX(기준일시_입력!$AJ$21:$AJ$39,EC$5*2-1),IF(AND(DZ13&gt;=SMALL(기준일시_입력!$J$21:$J$39,EC$5),DZ13&lt;SMALL(기준일시_입력!$N$21:$N$39,EC$5)),SMALL(기준일시_입력!$N$21:$N$39,EC$5)-DZ13,0)),0)</f>
        <v>0</v>
      </c>
      <c r="ED13" s="15">
        <f>IFERROR(IF(AND(DZ13&lt;SMALL(기준일시_입력!$J$21:$J$39,ED$5),EA13&gt;SMALL(기준일시_입력!$N$21:$N$39,ED$5)),INDEX(기준일시_입력!$AJ$21:$AJ$39,ED$5*2-1),IF(AND(DZ13&gt;=SMALL(기준일시_입력!$J$21:$J$39,ED$5),DZ13&lt;SMALL(기준일시_입력!$N$21:$N$39,ED$5)),SMALL(기준일시_입력!$N$21:$N$39,ED$5)-DZ13,0)),0)</f>
        <v>0</v>
      </c>
      <c r="EE13" s="15">
        <f>IFERROR(IF(AND(DZ13&lt;SMALL(기준일시_입력!$J$21:$J$39,EE$5),EA13&gt;SMALL(기준일시_입력!$N$21:$N$39,EE$5)),INDEX(기준일시_입력!$AJ$21:$AJ$39,EE$5*2-1),IF(AND(DZ13&gt;=SMALL(기준일시_입력!$J$21:$J$39,EE$5),DZ13&lt;SMALL(기준일시_입력!$N$21:$N$39,EE$5)),SMALL(기준일시_입력!$N$21:$N$39,EE$5)-DZ13,0)),0)</f>
        <v>0</v>
      </c>
      <c r="EF13" s="15">
        <f>IFERROR(IF(AND(DZ13&lt;SMALL(기준일시_입력!$J$21:$J$39,EF$5),EA13&gt;SMALL(기준일시_입력!$N$21:$N$39,EF$5)),INDEX(기준일시_입력!$AJ$21:$AJ$39,EF$5*2-1),IF(AND(DZ13&gt;=SMALL(기준일시_입력!$J$21:$J$39,EF$5),DZ13&lt;SMALL(기준일시_입력!$N$21:$N$39,EF$5)),SMALL(기준일시_입력!$N$21:$N$39,EF$5)-DZ13,0)),0)</f>
        <v>0</v>
      </c>
      <c r="EG13" s="15">
        <f>IFERROR(IF(AND(DZ13&lt;SMALL(기준일시_입력!$J$21:$J$39,EG$5),EA13&gt;SMALL(기준일시_입력!$N$21:$N$39,EG$5)),INDEX(기준일시_입력!$AJ$21:$AJ$39,EG$5*2-1),IF(AND(DZ13&gt;=SMALL(기준일시_입력!$J$21:$J$39,EG$5),DZ13&lt;SMALL(기준일시_입력!$N$21:$N$39,EG$5)),SMALL(기준일시_입력!$N$21:$N$39,EG$5)-DZ13,0)),0)</f>
        <v>0</v>
      </c>
      <c r="EH13" s="15">
        <f>IFERROR(IF(AND(DZ13&lt;SMALL(기준일시_입력!$J$21:$J$39,EH$5),EA13&gt;SMALL(기준일시_입력!$N$21:$N$39,EH$5)),INDEX(기준일시_입력!$AJ$21:$AJ$39,EH$5*2-1),IF(AND(DZ13&gt;=SMALL(기준일시_입력!$J$21:$J$39,EH$5),DZ13&lt;SMALL(기준일시_입력!$N$21:$N$39,EH$5)),SMALL(기준일시_입력!$N$21:$N$39,EH$5)-DZ13,0)),0)</f>
        <v>0</v>
      </c>
      <c r="EI13" s="15">
        <f>IFERROR(IF(AND(DZ13&lt;SMALL(기준일시_입력!$J$21:$J$39,EI$5),EA13&gt;SMALL(기준일시_입력!$N$21:$N$39,EI$5)),INDEX(기준일시_입력!$AJ$21:$AJ$39,EI$5*2-1),IF(AND(DZ13&gt;=SMALL(기준일시_입력!$J$21:$J$39,EI$5),DZ13&lt;SMALL(기준일시_입력!$N$21:$N$39,EI$5)),SMALL(기준일시_입력!$N$21:$N$39,EI$5)-DZ13,0)),0)</f>
        <v>0</v>
      </c>
      <c r="EJ13" s="15">
        <f>IFERROR(IF(AND(DZ13&lt;SMALL(기준일시_입력!$J$21:$J$39,EJ$5),EA13&gt;SMALL(기준일시_입력!$N$21:$N$39,EJ$5)),INDEX(기준일시_입력!$AJ$21:$AJ$39,EJ$5*2-1),IF(AND(DZ13&gt;=SMALL(기준일시_입력!$J$21:$J$39,EJ$5),DZ13&lt;SMALL(기준일시_입력!$N$21:$N$39,EJ$5)),SMALL(기준일시_입력!$N$21:$N$39,EJ$5)-DZ13,0)),0)</f>
        <v>0</v>
      </c>
      <c r="EK13" s="15">
        <f>IFERROR(IF(AND(DZ13&lt;SMALL(기준일시_입력!$J$21:$J$39,EK$5),EA13&gt;SMALL(기준일시_입력!$N$21:$N$39,EK$5)),INDEX(기준일시_입력!$AJ$21:$AJ$39,EK$5*2-1),IF(AND(DZ13&gt;=SMALL(기준일시_입력!$J$21:$J$39,EK$5),DZ13&lt;SMALL(기준일시_입력!$N$21:$N$39,EK$5)),SMALL(기준일시_입력!$N$21:$N$39,EK$5)-DZ13,0)),0)</f>
        <v>0</v>
      </c>
      <c r="EL13" s="6"/>
      <c r="EM13" s="180" t="str">
        <f t="shared" si="165"/>
        <v>8일</v>
      </c>
      <c r="EN13" s="180"/>
      <c r="EO13" s="5" t="str">
        <f t="shared" si="166"/>
        <v>월</v>
      </c>
      <c r="EP13" s="67" t="str">
        <f t="shared" si="159"/>
        <v>V</v>
      </c>
      <c r="EQ13" s="184"/>
      <c r="ER13" s="184"/>
      <c r="ES13" s="184"/>
      <c r="ET13" s="184"/>
      <c r="EU13" s="184"/>
      <c r="EV13" s="184"/>
      <c r="EW13" s="176"/>
      <c r="EX13" s="177"/>
      <c r="EY13" s="129" t="str">
        <f>IF($B13="","",IF(AND(EO$3&lt;&gt;"",$B13-기준일시_입력!$AO$7&lt;=0,EQ13="",ET13="",EW13=""),"X",IF(EW13="연차","☆",IF(EW13="월차","★",IF(EW13="병가","♨",IF(EW13="출장","◎",IF(EW13="교육","■",IF(AND(EW13="",EQ13&lt;=기준일시_입력!$J$15,ET13&gt;=기준일시_입력!$N$15),"○",IF(AND(EW13="",EQ13&lt;&gt;"",EQ13&gt;기준일시_입력!$J$15),"▼",IF(AND(EW13="",ET13&lt;&gt;"",ET13&lt;기준일시_입력!$N$15),"△",""))))))))))</f>
        <v/>
      </c>
      <c r="EZ13" s="15">
        <f>IFERROR(IF(OR(EQ13="",ET13=""),0,IF(AND(FB13&lt;기준일시_입력!$J$17,FC13&gt;기준일시_입력!$N$17),기준일시_입력!$N$17-기준일시_입력!$J$17,IF(AND(FB13&gt;=기준일시_입력!$J$17,FC13&gt;기준일시_입력!$N$17),기준일시_입력!$N$17-FB13,IF(FC13&lt;기준일시_입력!$J$17,0,IF(AND(FB13&lt;기준일시_입력!$J$17,FC13&lt;=기준일시_입력!$N$17),FC13-기준일시_입력!$J$17,IF(AND(FB13&gt;=기준일시_입력!$J$17,FC13&lt;=기준일시_입력!$N$17),FC13-FB13,0)))))),0)</f>
        <v>0</v>
      </c>
      <c r="FA13" s="15">
        <f t="shared" si="403"/>
        <v>0</v>
      </c>
      <c r="FB13" s="15">
        <f>IF(OR(EQ13="",ET13=""),0,IF(EQ13&lt;기준일시_입력!$J$15,기준일시_입력!$J$15,EQ13))</f>
        <v>0</v>
      </c>
      <c r="FC13" s="15">
        <f t="shared" si="168"/>
        <v>0</v>
      </c>
      <c r="FD13" s="15">
        <f>IFERROR(IF(AND(FB13&lt;SMALL(기준일시_입력!$J$21:$J$39,FD$5),FC13&gt;SMALL(기준일시_입력!$N$21:$N$39,FD$5)),INDEX(기준일시_입력!$AJ$21:$AJ$39,FD$5*2-1),IF(AND(FB13&gt;=SMALL(기준일시_입력!$J$21:$J$39,FD$5),FB13&lt;SMALL(기준일시_입력!$N$21:$N$39,FD$5)),SMALL(기준일시_입력!$N$21:$N$39,FD$5)-FB13,0)),0)</f>
        <v>0</v>
      </c>
      <c r="FE13" s="15">
        <f>IFERROR(IF(AND(FB13&lt;SMALL(기준일시_입력!$J$21:$J$39,FE$5),FC13&gt;SMALL(기준일시_입력!$N$21:$N$39,FE$5)),INDEX(기준일시_입력!$AJ$21:$AJ$39,FE$5*2-1),IF(AND(FB13&gt;=SMALL(기준일시_입력!$J$21:$J$39,FE$5),FB13&lt;SMALL(기준일시_입력!$N$21:$N$39,FE$5)),SMALL(기준일시_입력!$N$21:$N$39,FE$5)-FB13,0)),0)</f>
        <v>0</v>
      </c>
      <c r="FF13" s="15">
        <f>IFERROR(IF(AND(FB13&lt;SMALL(기준일시_입력!$J$21:$J$39,FF$5),FC13&gt;SMALL(기준일시_입력!$N$21:$N$39,FF$5)),INDEX(기준일시_입력!$AJ$21:$AJ$39,FF$5*2-1),IF(AND(FB13&gt;=SMALL(기준일시_입력!$J$21:$J$39,FF$5),FB13&lt;SMALL(기준일시_입력!$N$21:$N$39,FF$5)),SMALL(기준일시_입력!$N$21:$N$39,FF$5)-FB13,0)),0)</f>
        <v>0</v>
      </c>
      <c r="FG13" s="15">
        <f>IFERROR(IF(AND(FB13&lt;SMALL(기준일시_입력!$J$21:$J$39,FG$5),FC13&gt;SMALL(기준일시_입력!$N$21:$N$39,FG$5)),INDEX(기준일시_입력!$AJ$21:$AJ$39,FG$5*2-1),IF(AND(FB13&gt;=SMALL(기준일시_입력!$J$21:$J$39,FG$5),FB13&lt;SMALL(기준일시_입력!$N$21:$N$39,FG$5)),SMALL(기준일시_입력!$N$21:$N$39,FG$5)-FB13,0)),0)</f>
        <v>0</v>
      </c>
      <c r="FH13" s="15">
        <f>IFERROR(IF(AND(FB13&lt;SMALL(기준일시_입력!$J$21:$J$39,FH$5),FC13&gt;SMALL(기준일시_입력!$N$21:$N$39,FH$5)),INDEX(기준일시_입력!$AJ$21:$AJ$39,FH$5*2-1),IF(AND(FB13&gt;=SMALL(기준일시_입력!$J$21:$J$39,FH$5),FB13&lt;SMALL(기준일시_입력!$N$21:$N$39,FH$5)),SMALL(기준일시_입력!$N$21:$N$39,FH$5)-FB13,0)),0)</f>
        <v>0</v>
      </c>
      <c r="FI13" s="15">
        <f>IFERROR(IF(AND(FB13&lt;SMALL(기준일시_입력!$J$21:$J$39,FI$5),FC13&gt;SMALL(기준일시_입력!$N$21:$N$39,FI$5)),INDEX(기준일시_입력!$AJ$21:$AJ$39,FI$5*2-1),IF(AND(FB13&gt;=SMALL(기준일시_입력!$J$21:$J$39,FI$5),FB13&lt;SMALL(기준일시_입력!$N$21:$N$39,FI$5)),SMALL(기준일시_입력!$N$21:$N$39,FI$5)-FB13,0)),0)</f>
        <v>0</v>
      </c>
      <c r="FJ13" s="15">
        <f>IFERROR(IF(AND(FB13&lt;SMALL(기준일시_입력!$J$21:$J$39,FJ$5),FC13&gt;SMALL(기준일시_입력!$N$21:$N$39,FJ$5)),INDEX(기준일시_입력!$AJ$21:$AJ$39,FJ$5*2-1),IF(AND(FB13&gt;=SMALL(기준일시_입력!$J$21:$J$39,FJ$5),FB13&lt;SMALL(기준일시_입력!$N$21:$N$39,FJ$5)),SMALL(기준일시_입력!$N$21:$N$39,FJ$5)-FB13,0)),0)</f>
        <v>0</v>
      </c>
      <c r="FK13" s="15">
        <f>IFERROR(IF(AND(FB13&lt;SMALL(기준일시_입력!$J$21:$J$39,FK$5),FC13&gt;SMALL(기준일시_입력!$N$21:$N$39,FK$5)),INDEX(기준일시_입력!$AJ$21:$AJ$39,FK$5*2-1),IF(AND(FB13&gt;=SMALL(기준일시_입력!$J$21:$J$39,FK$5),FB13&lt;SMALL(기준일시_입력!$N$21:$N$39,FK$5)),SMALL(기준일시_입력!$N$21:$N$39,FK$5)-FB13,0)),0)</f>
        <v>0</v>
      </c>
      <c r="FL13" s="15">
        <f>IFERROR(IF(AND(FB13&lt;SMALL(기준일시_입력!$J$21:$J$39,FL$5),FC13&gt;SMALL(기준일시_입력!$N$21:$N$39,FL$5)),INDEX(기준일시_입력!$AJ$21:$AJ$39,FL$5*2-1),IF(AND(FB13&gt;=SMALL(기준일시_입력!$J$21:$J$39,FL$5),FB13&lt;SMALL(기준일시_입력!$N$21:$N$39,FL$5)),SMALL(기준일시_입력!$N$21:$N$39,FL$5)-FB13,0)),0)</f>
        <v>0</v>
      </c>
      <c r="FM13" s="15">
        <f>IFERROR(IF(AND(FB13&lt;SMALL(기준일시_입력!$J$21:$J$39,FM$5),FC13&gt;SMALL(기준일시_입력!$N$21:$N$39,FM$5)),INDEX(기준일시_입력!$AJ$21:$AJ$39,FM$5*2-1),IF(AND(FB13&gt;=SMALL(기준일시_입력!$J$21:$J$39,FM$5),FB13&lt;SMALL(기준일시_입력!$N$21:$N$39,FM$5)),SMALL(기준일시_입력!$N$21:$N$39,FM$5)-FB13,0)),0)</f>
        <v>0</v>
      </c>
      <c r="FN13" s="6"/>
      <c r="FO13" s="180" t="str">
        <f t="shared" si="169"/>
        <v>8일</v>
      </c>
      <c r="FP13" s="180"/>
      <c r="FQ13" s="124" t="str">
        <f t="shared" si="170"/>
        <v>월</v>
      </c>
      <c r="FR13" s="133" t="str">
        <f t="shared" si="171"/>
        <v>V</v>
      </c>
      <c r="FS13" s="184"/>
      <c r="FT13" s="184"/>
      <c r="FU13" s="184"/>
      <c r="FV13" s="184"/>
      <c r="FW13" s="184"/>
      <c r="FX13" s="184"/>
      <c r="FY13" s="176"/>
      <c r="FZ13" s="177"/>
      <c r="GA13" s="129" t="str">
        <f>IF($B13="","",IF(AND(FQ$3&lt;&gt;"",$B13-기준일시_입력!$AO$7&lt;=0,FS13="",FV13="",FY13=""),"X",IF(FY13="연차","☆",IF(FY13="월차","★",IF(FY13="병가","♨",IF(FY13="출장","◎",IF(FY13="교육","■",IF(AND(FY13="",FS13&lt;=기준일시_입력!$J$15,FV13&gt;=기준일시_입력!$N$15),"○",IF(AND(FY13="",FS13&lt;&gt;"",FS13&gt;기준일시_입력!$J$15),"▼",IF(AND(FY13="",FV13&lt;&gt;"",FV13&lt;기준일시_입력!$N$15),"△",""))))))))))</f>
        <v/>
      </c>
      <c r="GB13" s="128">
        <f>IFERROR(IF(OR(FS13="",FV13=""),0,IF(AND(GD13&lt;기준일시_입력!$J$17,GE13&gt;기준일시_입력!$N$17),기준일시_입력!$N$17-기준일시_입력!$J$17,IF(AND(GD13&gt;=기준일시_입력!$J$17,GE13&gt;기준일시_입력!$N$17),기준일시_입력!$N$17-GD13,IF(GE13&lt;기준일시_입력!$J$17,0,IF(AND(GD13&lt;기준일시_입력!$J$17,GE13&lt;=기준일시_입력!$N$17),GE13-기준일시_입력!$J$17,IF(AND(GD13&gt;=기준일시_입력!$J$17,GE13&lt;=기준일시_입력!$N$17),GE13-GD13,0)))))),0)</f>
        <v>0</v>
      </c>
      <c r="GC13" s="128">
        <f t="shared" si="172"/>
        <v>0</v>
      </c>
      <c r="GD13" s="128">
        <f>IF(OR(FS13="",FV13=""),0,IF(FS13&lt;기준일시_입력!$J$15,기준일시_입력!$J$15,FS13))</f>
        <v>0</v>
      </c>
      <c r="GE13" s="128">
        <f t="shared" si="173"/>
        <v>0</v>
      </c>
      <c r="GF13" s="128">
        <f>IFERROR(IF(AND(GD13&lt;SMALL(기준일시_입력!$J$21:$J$39,GF$5),GE13&gt;SMALL(기준일시_입력!$N$21:$N$39,GF$5)),INDEX(기준일시_입력!$AJ$21:$AJ$39,GF$5*2-1),IF(AND(GD13&gt;=SMALL(기준일시_입력!$J$21:$J$39,GF$5),GD13&lt;SMALL(기준일시_입력!$N$21:$N$39,GF$5)),SMALL(기준일시_입력!$N$21:$N$39,GF$5)-GD13,0)),0)</f>
        <v>0</v>
      </c>
      <c r="GG13" s="128">
        <f>IFERROR(IF(AND(GD13&lt;SMALL(기준일시_입력!$J$21:$J$39,GG$5),GE13&gt;SMALL(기준일시_입력!$N$21:$N$39,GG$5)),INDEX(기준일시_입력!$AJ$21:$AJ$39,GG$5*2-1),IF(AND(GD13&gt;=SMALL(기준일시_입력!$J$21:$J$39,GG$5),GD13&lt;SMALL(기준일시_입력!$N$21:$N$39,GG$5)),SMALL(기준일시_입력!$N$21:$N$39,GG$5)-GD13,0)),0)</f>
        <v>0</v>
      </c>
      <c r="GH13" s="128">
        <f>IFERROR(IF(AND(GD13&lt;SMALL(기준일시_입력!$J$21:$J$39,GH$5),GE13&gt;SMALL(기준일시_입력!$N$21:$N$39,GH$5)),INDEX(기준일시_입력!$AJ$21:$AJ$39,GH$5*2-1),IF(AND(GD13&gt;=SMALL(기준일시_입력!$J$21:$J$39,GH$5),GD13&lt;SMALL(기준일시_입력!$N$21:$N$39,GH$5)),SMALL(기준일시_입력!$N$21:$N$39,GH$5)-GD13,0)),0)</f>
        <v>0</v>
      </c>
      <c r="GI13" s="128">
        <f>IFERROR(IF(AND(GD13&lt;SMALL(기준일시_입력!$J$21:$J$39,GI$5),GE13&gt;SMALL(기준일시_입력!$N$21:$N$39,GI$5)),INDEX(기준일시_입력!$AJ$21:$AJ$39,GI$5*2-1),IF(AND(GD13&gt;=SMALL(기준일시_입력!$J$21:$J$39,GI$5),GD13&lt;SMALL(기준일시_입력!$N$21:$N$39,GI$5)),SMALL(기준일시_입력!$N$21:$N$39,GI$5)-GD13,0)),0)</f>
        <v>0</v>
      </c>
      <c r="GJ13" s="128">
        <f>IFERROR(IF(AND(GD13&lt;SMALL(기준일시_입력!$J$21:$J$39,GJ$5),GE13&gt;SMALL(기준일시_입력!$N$21:$N$39,GJ$5)),INDEX(기준일시_입력!$AJ$21:$AJ$39,GJ$5*2-1),IF(AND(GD13&gt;=SMALL(기준일시_입력!$J$21:$J$39,GJ$5),GD13&lt;SMALL(기준일시_입력!$N$21:$N$39,GJ$5)),SMALL(기준일시_입력!$N$21:$N$39,GJ$5)-GD13,0)),0)</f>
        <v>0</v>
      </c>
      <c r="GK13" s="128">
        <f>IFERROR(IF(AND(GD13&lt;SMALL(기준일시_입력!$J$21:$J$39,GK$5),GE13&gt;SMALL(기준일시_입력!$N$21:$N$39,GK$5)),INDEX(기준일시_입력!$AJ$21:$AJ$39,GK$5*2-1),IF(AND(GD13&gt;=SMALL(기준일시_입력!$J$21:$J$39,GK$5),GD13&lt;SMALL(기준일시_입력!$N$21:$N$39,GK$5)),SMALL(기준일시_입력!$N$21:$N$39,GK$5)-GD13,0)),0)</f>
        <v>0</v>
      </c>
      <c r="GL13" s="128">
        <f>IFERROR(IF(AND(GD13&lt;SMALL(기준일시_입력!$J$21:$J$39,GL$5),GE13&gt;SMALL(기준일시_입력!$N$21:$N$39,GL$5)),INDEX(기준일시_입력!$AJ$21:$AJ$39,GL$5*2-1),IF(AND(GD13&gt;=SMALL(기준일시_입력!$J$21:$J$39,GL$5),GD13&lt;SMALL(기준일시_입력!$N$21:$N$39,GL$5)),SMALL(기준일시_입력!$N$21:$N$39,GL$5)-GD13,0)),0)</f>
        <v>0</v>
      </c>
      <c r="GM13" s="128">
        <f>IFERROR(IF(AND(GD13&lt;SMALL(기준일시_입력!$J$21:$J$39,GM$5),GE13&gt;SMALL(기준일시_입력!$N$21:$N$39,GM$5)),INDEX(기준일시_입력!$AJ$21:$AJ$39,GM$5*2-1),IF(AND(GD13&gt;=SMALL(기준일시_입력!$J$21:$J$39,GM$5),GD13&lt;SMALL(기준일시_입력!$N$21:$N$39,GM$5)),SMALL(기준일시_입력!$N$21:$N$39,GM$5)-GD13,0)),0)</f>
        <v>0</v>
      </c>
      <c r="GN13" s="128">
        <f>IFERROR(IF(AND(GD13&lt;SMALL(기준일시_입력!$J$21:$J$39,GN$5),GE13&gt;SMALL(기준일시_입력!$N$21:$N$39,GN$5)),INDEX(기준일시_입력!$AJ$21:$AJ$39,GN$5*2-1),IF(AND(GD13&gt;=SMALL(기준일시_입력!$J$21:$J$39,GN$5),GD13&lt;SMALL(기준일시_입력!$N$21:$N$39,GN$5)),SMALL(기준일시_입력!$N$21:$N$39,GN$5)-GD13,0)),0)</f>
        <v>0</v>
      </c>
      <c r="GO13" s="128">
        <f>IFERROR(IF(AND(GD13&lt;SMALL(기준일시_입력!$J$21:$J$39,GO$5),GE13&gt;SMALL(기준일시_입력!$N$21:$N$39,GO$5)),INDEX(기준일시_입력!$AJ$21:$AJ$39,GO$5*2-1),IF(AND(GD13&gt;=SMALL(기준일시_입력!$J$21:$J$39,GO$5),GD13&lt;SMALL(기준일시_입력!$N$21:$N$39,GO$5)),SMALL(기준일시_입력!$N$21:$N$39,GO$5)-GD13,0)),0)</f>
        <v>0</v>
      </c>
      <c r="GP13" s="125"/>
      <c r="GQ13" s="180" t="str">
        <f t="shared" si="174"/>
        <v>8일</v>
      </c>
      <c r="GR13" s="180"/>
      <c r="GS13" s="124" t="str">
        <f t="shared" si="175"/>
        <v>월</v>
      </c>
      <c r="GT13" s="133" t="str">
        <f t="shared" si="171"/>
        <v>V</v>
      </c>
      <c r="GU13" s="184"/>
      <c r="GV13" s="184"/>
      <c r="GW13" s="184"/>
      <c r="GX13" s="184"/>
      <c r="GY13" s="184"/>
      <c r="GZ13" s="184"/>
      <c r="HA13" s="176"/>
      <c r="HB13" s="177"/>
      <c r="HC13" s="129" t="str">
        <f>IF($B13="","",IF(AND(GS$3&lt;&gt;"",$B13-기준일시_입력!$AO$7&lt;=0,GU13="",GX13="",HA13=""),"X",IF(HA13="연차","☆",IF(HA13="월차","★",IF(HA13="병가","♨",IF(HA13="출장","◎",IF(HA13="교육","■",IF(AND(HA13="",GU13&lt;=기준일시_입력!$J$15,GX13&gt;=기준일시_입력!$N$15),"○",IF(AND(HA13="",GU13&lt;&gt;"",GU13&gt;기준일시_입력!$J$15),"▼",IF(AND(HA13="",GX13&lt;&gt;"",GX13&lt;기준일시_입력!$N$15),"△",""))))))))))</f>
        <v/>
      </c>
      <c r="HD13" s="128">
        <f>IFERROR(IF(OR(GU13="",GX13=""),0,IF(AND(HF13&lt;기준일시_입력!$J$17,HG13&gt;기준일시_입력!$N$17),기준일시_입력!$N$17-기준일시_입력!$J$17,IF(AND(HF13&gt;=기준일시_입력!$J$17,HG13&gt;기준일시_입력!$N$17),기준일시_입력!$N$17-HF13,IF(HG13&lt;기준일시_입력!$J$17,0,IF(AND(HF13&lt;기준일시_입력!$J$17,HG13&lt;=기준일시_입력!$N$17),HG13-기준일시_입력!$J$17,IF(AND(HF13&gt;=기준일시_입력!$J$17,HG13&lt;=기준일시_입력!$N$17),HG13-HF13,0)))))),0)</f>
        <v>0</v>
      </c>
      <c r="HE13" s="128">
        <f t="shared" si="177"/>
        <v>0</v>
      </c>
      <c r="HF13" s="128">
        <f>IF(OR(GU13="",GX13=""),0,IF(GU13&lt;기준일시_입력!$J$15,기준일시_입력!$J$15,GU13))</f>
        <v>0</v>
      </c>
      <c r="HG13" s="128">
        <f t="shared" si="178"/>
        <v>0</v>
      </c>
      <c r="HH13" s="128">
        <f>IFERROR(IF(AND(HF13&lt;SMALL(기준일시_입력!$J$21:$J$39,HH$5),HG13&gt;SMALL(기준일시_입력!$N$21:$N$39,HH$5)),INDEX(기준일시_입력!$AJ$21:$AJ$39,HH$5*2-1),IF(AND(HF13&gt;=SMALL(기준일시_입력!$J$21:$J$39,HH$5),HF13&lt;SMALL(기준일시_입력!$N$21:$N$39,HH$5)),SMALL(기준일시_입력!$N$21:$N$39,HH$5)-HF13,0)),0)</f>
        <v>0</v>
      </c>
      <c r="HI13" s="128">
        <f>IFERROR(IF(AND(HF13&lt;SMALL(기준일시_입력!$J$21:$J$39,HI$5),HG13&gt;SMALL(기준일시_입력!$N$21:$N$39,HI$5)),INDEX(기준일시_입력!$AJ$21:$AJ$39,HI$5*2-1),IF(AND(HF13&gt;=SMALL(기준일시_입력!$J$21:$J$39,HI$5),HF13&lt;SMALL(기준일시_입력!$N$21:$N$39,HI$5)),SMALL(기준일시_입력!$N$21:$N$39,HI$5)-HF13,0)),0)</f>
        <v>0</v>
      </c>
      <c r="HJ13" s="128">
        <f>IFERROR(IF(AND(HF13&lt;SMALL(기준일시_입력!$J$21:$J$39,HJ$5),HG13&gt;SMALL(기준일시_입력!$N$21:$N$39,HJ$5)),INDEX(기준일시_입력!$AJ$21:$AJ$39,HJ$5*2-1),IF(AND(HF13&gt;=SMALL(기준일시_입력!$J$21:$J$39,HJ$5),HF13&lt;SMALL(기준일시_입력!$N$21:$N$39,HJ$5)),SMALL(기준일시_입력!$N$21:$N$39,HJ$5)-HF13,0)),0)</f>
        <v>0</v>
      </c>
      <c r="HK13" s="128">
        <f>IFERROR(IF(AND(HF13&lt;SMALL(기준일시_입력!$J$21:$J$39,HK$5),HG13&gt;SMALL(기준일시_입력!$N$21:$N$39,HK$5)),INDEX(기준일시_입력!$AJ$21:$AJ$39,HK$5*2-1),IF(AND(HF13&gt;=SMALL(기준일시_입력!$J$21:$J$39,HK$5),HF13&lt;SMALL(기준일시_입력!$N$21:$N$39,HK$5)),SMALL(기준일시_입력!$N$21:$N$39,HK$5)-HF13,0)),0)</f>
        <v>0</v>
      </c>
      <c r="HL13" s="128">
        <f>IFERROR(IF(AND(HF13&lt;SMALL(기준일시_입력!$J$21:$J$39,HL$5),HG13&gt;SMALL(기준일시_입력!$N$21:$N$39,HL$5)),INDEX(기준일시_입력!$AJ$21:$AJ$39,HL$5*2-1),IF(AND(HF13&gt;=SMALL(기준일시_입력!$J$21:$J$39,HL$5),HF13&lt;SMALL(기준일시_입력!$N$21:$N$39,HL$5)),SMALL(기준일시_입력!$N$21:$N$39,HL$5)-HF13,0)),0)</f>
        <v>0</v>
      </c>
      <c r="HM13" s="128">
        <f>IFERROR(IF(AND(HF13&lt;SMALL(기준일시_입력!$J$21:$J$39,HM$5),HG13&gt;SMALL(기준일시_입력!$N$21:$N$39,HM$5)),INDEX(기준일시_입력!$AJ$21:$AJ$39,HM$5*2-1),IF(AND(HF13&gt;=SMALL(기준일시_입력!$J$21:$J$39,HM$5),HF13&lt;SMALL(기준일시_입력!$N$21:$N$39,HM$5)),SMALL(기준일시_입력!$N$21:$N$39,HM$5)-HF13,0)),0)</f>
        <v>0</v>
      </c>
      <c r="HN13" s="128">
        <f>IFERROR(IF(AND(HF13&lt;SMALL(기준일시_입력!$J$21:$J$39,HN$5),HG13&gt;SMALL(기준일시_입력!$N$21:$N$39,HN$5)),INDEX(기준일시_입력!$AJ$21:$AJ$39,HN$5*2-1),IF(AND(HF13&gt;=SMALL(기준일시_입력!$J$21:$J$39,HN$5),HF13&lt;SMALL(기준일시_입력!$N$21:$N$39,HN$5)),SMALL(기준일시_입력!$N$21:$N$39,HN$5)-HF13,0)),0)</f>
        <v>0</v>
      </c>
      <c r="HO13" s="128">
        <f>IFERROR(IF(AND(HF13&lt;SMALL(기준일시_입력!$J$21:$J$39,HO$5),HG13&gt;SMALL(기준일시_입력!$N$21:$N$39,HO$5)),INDEX(기준일시_입력!$AJ$21:$AJ$39,HO$5*2-1),IF(AND(HF13&gt;=SMALL(기준일시_입력!$J$21:$J$39,HO$5),HF13&lt;SMALL(기준일시_입력!$N$21:$N$39,HO$5)),SMALL(기준일시_입력!$N$21:$N$39,HO$5)-HF13,0)),0)</f>
        <v>0</v>
      </c>
      <c r="HP13" s="128">
        <f>IFERROR(IF(AND(HF13&lt;SMALL(기준일시_입력!$J$21:$J$39,HP$5),HG13&gt;SMALL(기준일시_입력!$N$21:$N$39,HP$5)),INDEX(기준일시_입력!$AJ$21:$AJ$39,HP$5*2-1),IF(AND(HF13&gt;=SMALL(기준일시_입력!$J$21:$J$39,HP$5),HF13&lt;SMALL(기준일시_입력!$N$21:$N$39,HP$5)),SMALL(기준일시_입력!$N$21:$N$39,HP$5)-HF13,0)),0)</f>
        <v>0</v>
      </c>
      <c r="HQ13" s="128">
        <f>IFERROR(IF(AND(HF13&lt;SMALL(기준일시_입력!$J$21:$J$39,HQ$5),HG13&gt;SMALL(기준일시_입력!$N$21:$N$39,HQ$5)),INDEX(기준일시_입력!$AJ$21:$AJ$39,HQ$5*2-1),IF(AND(HF13&gt;=SMALL(기준일시_입력!$J$21:$J$39,HQ$5),HF13&lt;SMALL(기준일시_입력!$N$21:$N$39,HQ$5)),SMALL(기준일시_입력!$N$21:$N$39,HQ$5)-HF13,0)),0)</f>
        <v>0</v>
      </c>
      <c r="HR13" s="125"/>
      <c r="HS13" s="180" t="str">
        <f t="shared" si="179"/>
        <v>8일</v>
      </c>
      <c r="HT13" s="180"/>
      <c r="HU13" s="124" t="str">
        <f t="shared" si="180"/>
        <v>월</v>
      </c>
      <c r="HV13" s="133" t="str">
        <f t="shared" si="171"/>
        <v>V</v>
      </c>
      <c r="HW13" s="184"/>
      <c r="HX13" s="184"/>
      <c r="HY13" s="184"/>
      <c r="HZ13" s="184"/>
      <c r="IA13" s="184"/>
      <c r="IB13" s="184"/>
      <c r="IC13" s="176"/>
      <c r="ID13" s="177"/>
      <c r="IE13" s="129" t="str">
        <f>IF($B13="","",IF(AND(HU$3&lt;&gt;"",$B13-기준일시_입력!$AO$7&lt;=0,HW13="",HZ13="",IC13=""),"X",IF(IC13="연차","☆",IF(IC13="월차","★",IF(IC13="병가","♨",IF(IC13="출장","◎",IF(IC13="교육","■",IF(AND(IC13="",HW13&lt;=기준일시_입력!$J$15,HZ13&gt;=기준일시_입력!$N$15),"○",IF(AND(IC13="",HW13&lt;&gt;"",HW13&gt;기준일시_입력!$J$15),"▼",IF(AND(IC13="",HZ13&lt;&gt;"",HZ13&lt;기준일시_입력!$N$15),"△",""))))))))))</f>
        <v/>
      </c>
      <c r="IF13" s="128">
        <f>IFERROR(IF(OR(HW13="",HZ13=""),0,IF(AND(IH13&lt;기준일시_입력!$J$17,II13&gt;기준일시_입력!$N$17),기준일시_입력!$N$17-기준일시_입력!$J$17,IF(AND(IH13&gt;=기준일시_입력!$J$17,II13&gt;기준일시_입력!$N$17),기준일시_입력!$N$17-IH13,IF(II13&lt;기준일시_입력!$J$17,0,IF(AND(IH13&lt;기준일시_입력!$J$17,II13&lt;=기준일시_입력!$N$17),II13-기준일시_입력!$J$17,IF(AND(IH13&gt;=기준일시_입력!$J$17,II13&lt;=기준일시_입력!$N$17),II13-IH13,0)))))),0)</f>
        <v>0</v>
      </c>
      <c r="IG13" s="128">
        <f t="shared" si="182"/>
        <v>0</v>
      </c>
      <c r="IH13" s="128">
        <f>IF(OR(HW13="",HZ13=""),0,IF(HW13&lt;기준일시_입력!$J$15,기준일시_입력!$J$15,HW13))</f>
        <v>0</v>
      </c>
      <c r="II13" s="128">
        <f t="shared" si="183"/>
        <v>0</v>
      </c>
      <c r="IJ13" s="128">
        <f>IFERROR(IF(AND(IH13&lt;SMALL(기준일시_입력!$J$21:$J$39,IJ$5),II13&gt;SMALL(기준일시_입력!$N$21:$N$39,IJ$5)),INDEX(기준일시_입력!$AJ$21:$AJ$39,IJ$5*2-1),IF(AND(IH13&gt;=SMALL(기준일시_입력!$J$21:$J$39,IJ$5),IH13&lt;SMALL(기준일시_입력!$N$21:$N$39,IJ$5)),SMALL(기준일시_입력!$N$21:$N$39,IJ$5)-IH13,0)),0)</f>
        <v>0</v>
      </c>
      <c r="IK13" s="128">
        <f>IFERROR(IF(AND(IH13&lt;SMALL(기준일시_입력!$J$21:$J$39,IK$5),II13&gt;SMALL(기준일시_입력!$N$21:$N$39,IK$5)),INDEX(기준일시_입력!$AJ$21:$AJ$39,IK$5*2-1),IF(AND(IH13&gt;=SMALL(기준일시_입력!$J$21:$J$39,IK$5),IH13&lt;SMALL(기준일시_입력!$N$21:$N$39,IK$5)),SMALL(기준일시_입력!$N$21:$N$39,IK$5)-IH13,0)),0)</f>
        <v>0</v>
      </c>
      <c r="IL13" s="128">
        <f>IFERROR(IF(AND(IH13&lt;SMALL(기준일시_입력!$J$21:$J$39,IL$5),II13&gt;SMALL(기준일시_입력!$N$21:$N$39,IL$5)),INDEX(기준일시_입력!$AJ$21:$AJ$39,IL$5*2-1),IF(AND(IH13&gt;=SMALL(기준일시_입력!$J$21:$J$39,IL$5),IH13&lt;SMALL(기준일시_입력!$N$21:$N$39,IL$5)),SMALL(기준일시_입력!$N$21:$N$39,IL$5)-IH13,0)),0)</f>
        <v>0</v>
      </c>
      <c r="IM13" s="128">
        <f>IFERROR(IF(AND(IH13&lt;SMALL(기준일시_입력!$J$21:$J$39,IM$5),II13&gt;SMALL(기준일시_입력!$N$21:$N$39,IM$5)),INDEX(기준일시_입력!$AJ$21:$AJ$39,IM$5*2-1),IF(AND(IH13&gt;=SMALL(기준일시_입력!$J$21:$J$39,IM$5),IH13&lt;SMALL(기준일시_입력!$N$21:$N$39,IM$5)),SMALL(기준일시_입력!$N$21:$N$39,IM$5)-IH13,0)),0)</f>
        <v>0</v>
      </c>
      <c r="IN13" s="128">
        <f>IFERROR(IF(AND(IH13&lt;SMALL(기준일시_입력!$J$21:$J$39,IN$5),II13&gt;SMALL(기준일시_입력!$N$21:$N$39,IN$5)),INDEX(기준일시_입력!$AJ$21:$AJ$39,IN$5*2-1),IF(AND(IH13&gt;=SMALL(기준일시_입력!$J$21:$J$39,IN$5),IH13&lt;SMALL(기준일시_입력!$N$21:$N$39,IN$5)),SMALL(기준일시_입력!$N$21:$N$39,IN$5)-IH13,0)),0)</f>
        <v>0</v>
      </c>
      <c r="IO13" s="128">
        <f>IFERROR(IF(AND(IH13&lt;SMALL(기준일시_입력!$J$21:$J$39,IO$5),II13&gt;SMALL(기준일시_입력!$N$21:$N$39,IO$5)),INDEX(기준일시_입력!$AJ$21:$AJ$39,IO$5*2-1),IF(AND(IH13&gt;=SMALL(기준일시_입력!$J$21:$J$39,IO$5),IH13&lt;SMALL(기준일시_입력!$N$21:$N$39,IO$5)),SMALL(기준일시_입력!$N$21:$N$39,IO$5)-IH13,0)),0)</f>
        <v>0</v>
      </c>
      <c r="IP13" s="128">
        <f>IFERROR(IF(AND(IH13&lt;SMALL(기준일시_입력!$J$21:$J$39,IP$5),II13&gt;SMALL(기준일시_입력!$N$21:$N$39,IP$5)),INDEX(기준일시_입력!$AJ$21:$AJ$39,IP$5*2-1),IF(AND(IH13&gt;=SMALL(기준일시_입력!$J$21:$J$39,IP$5),IH13&lt;SMALL(기준일시_입력!$N$21:$N$39,IP$5)),SMALL(기준일시_입력!$N$21:$N$39,IP$5)-IH13,0)),0)</f>
        <v>0</v>
      </c>
      <c r="IQ13" s="128">
        <f>IFERROR(IF(AND(IH13&lt;SMALL(기준일시_입력!$J$21:$J$39,IQ$5),II13&gt;SMALL(기준일시_입력!$N$21:$N$39,IQ$5)),INDEX(기준일시_입력!$AJ$21:$AJ$39,IQ$5*2-1),IF(AND(IH13&gt;=SMALL(기준일시_입력!$J$21:$J$39,IQ$5),IH13&lt;SMALL(기준일시_입력!$N$21:$N$39,IQ$5)),SMALL(기준일시_입력!$N$21:$N$39,IQ$5)-IH13,0)),0)</f>
        <v>0</v>
      </c>
      <c r="IR13" s="128">
        <f>IFERROR(IF(AND(IH13&lt;SMALL(기준일시_입력!$J$21:$J$39,IR$5),II13&gt;SMALL(기준일시_입력!$N$21:$N$39,IR$5)),INDEX(기준일시_입력!$AJ$21:$AJ$39,IR$5*2-1),IF(AND(IH13&gt;=SMALL(기준일시_입력!$J$21:$J$39,IR$5),IH13&lt;SMALL(기준일시_입력!$N$21:$N$39,IR$5)),SMALL(기준일시_입력!$N$21:$N$39,IR$5)-IH13,0)),0)</f>
        <v>0</v>
      </c>
      <c r="IS13" s="128">
        <f>IFERROR(IF(AND(IH13&lt;SMALL(기준일시_입력!$J$21:$J$39,IS$5),II13&gt;SMALL(기준일시_입력!$N$21:$N$39,IS$5)),INDEX(기준일시_입력!$AJ$21:$AJ$39,IS$5*2-1),IF(AND(IH13&gt;=SMALL(기준일시_입력!$J$21:$J$39,IS$5),IH13&lt;SMALL(기준일시_입력!$N$21:$N$39,IS$5)),SMALL(기준일시_입력!$N$21:$N$39,IS$5)-IH13,0)),0)</f>
        <v>0</v>
      </c>
      <c r="IT13" s="125"/>
      <c r="IU13" s="180" t="str">
        <f t="shared" si="184"/>
        <v>8일</v>
      </c>
      <c r="IV13" s="180"/>
      <c r="IW13" s="124" t="str">
        <f t="shared" si="185"/>
        <v>월</v>
      </c>
      <c r="IX13" s="133" t="str">
        <f t="shared" si="186"/>
        <v>V</v>
      </c>
      <c r="IY13" s="184"/>
      <c r="IZ13" s="184"/>
      <c r="JA13" s="184"/>
      <c r="JB13" s="184"/>
      <c r="JC13" s="184"/>
      <c r="JD13" s="184"/>
      <c r="JE13" s="176"/>
      <c r="JF13" s="177"/>
      <c r="JG13" s="129" t="str">
        <f>IF($B13="","",IF(AND(IW$3&lt;&gt;"",$B13-기준일시_입력!$AO$7&lt;=0,IY13="",JB13="",JE13=""),"X",IF(JE13="연차","☆",IF(JE13="월차","★",IF(JE13="병가","♨",IF(JE13="출장","◎",IF(JE13="교육","■",IF(AND(JE13="",IY13&lt;=기준일시_입력!$J$15,JB13&gt;=기준일시_입력!$N$15),"○",IF(AND(JE13="",IY13&lt;&gt;"",IY13&gt;기준일시_입력!$J$15),"▼",IF(AND(JE13="",JB13&lt;&gt;"",JB13&lt;기준일시_입력!$N$15),"△",""))))))))))</f>
        <v/>
      </c>
      <c r="JH13" s="128">
        <f>IFERROR(IF(OR(IY13="",JB13=""),0,IF(AND(JJ13&lt;기준일시_입력!$J$17,JK13&gt;기준일시_입력!$N$17),기준일시_입력!$N$17-기준일시_입력!$J$17,IF(AND(JJ13&gt;=기준일시_입력!$J$17,JK13&gt;기준일시_입력!$N$17),기준일시_입력!$N$17-JJ13,IF(JK13&lt;기준일시_입력!$J$17,0,IF(AND(JJ13&lt;기준일시_입력!$J$17,JK13&lt;=기준일시_입력!$N$17),JK13-기준일시_입력!$J$17,IF(AND(JJ13&gt;=기준일시_입력!$J$17,JK13&lt;=기준일시_입력!$N$17),JK13-JJ13,0)))))),0)</f>
        <v>0</v>
      </c>
      <c r="JI13" s="128">
        <f t="shared" si="187"/>
        <v>0</v>
      </c>
      <c r="JJ13" s="128">
        <f>IF(OR(IY13="",JB13=""),0,IF(IY13&lt;기준일시_입력!$J$15,기준일시_입력!$J$15,IY13))</f>
        <v>0</v>
      </c>
      <c r="JK13" s="128">
        <f t="shared" si="188"/>
        <v>0</v>
      </c>
      <c r="JL13" s="128">
        <f>IFERROR(IF(AND(JJ13&lt;SMALL(기준일시_입력!$J$21:$J$39,JL$5),JK13&gt;SMALL(기준일시_입력!$N$21:$N$39,JL$5)),INDEX(기준일시_입력!$AJ$21:$AJ$39,JL$5*2-1),IF(AND(JJ13&gt;=SMALL(기준일시_입력!$J$21:$J$39,JL$5),JJ13&lt;SMALL(기준일시_입력!$N$21:$N$39,JL$5)),SMALL(기준일시_입력!$N$21:$N$39,JL$5)-JJ13,0)),0)</f>
        <v>0</v>
      </c>
      <c r="JM13" s="128">
        <f>IFERROR(IF(AND(JJ13&lt;SMALL(기준일시_입력!$J$21:$J$39,JM$5),JK13&gt;SMALL(기준일시_입력!$N$21:$N$39,JM$5)),INDEX(기준일시_입력!$AJ$21:$AJ$39,JM$5*2-1),IF(AND(JJ13&gt;=SMALL(기준일시_입력!$J$21:$J$39,JM$5),JJ13&lt;SMALL(기준일시_입력!$N$21:$N$39,JM$5)),SMALL(기준일시_입력!$N$21:$N$39,JM$5)-JJ13,0)),0)</f>
        <v>0</v>
      </c>
      <c r="JN13" s="128">
        <f>IFERROR(IF(AND(JJ13&lt;SMALL(기준일시_입력!$J$21:$J$39,JN$5),JK13&gt;SMALL(기준일시_입력!$N$21:$N$39,JN$5)),INDEX(기준일시_입력!$AJ$21:$AJ$39,JN$5*2-1),IF(AND(JJ13&gt;=SMALL(기준일시_입력!$J$21:$J$39,JN$5),JJ13&lt;SMALL(기준일시_입력!$N$21:$N$39,JN$5)),SMALL(기준일시_입력!$N$21:$N$39,JN$5)-JJ13,0)),0)</f>
        <v>0</v>
      </c>
      <c r="JO13" s="128">
        <f>IFERROR(IF(AND(JJ13&lt;SMALL(기준일시_입력!$J$21:$J$39,JO$5),JK13&gt;SMALL(기준일시_입력!$N$21:$N$39,JO$5)),INDEX(기준일시_입력!$AJ$21:$AJ$39,JO$5*2-1),IF(AND(JJ13&gt;=SMALL(기준일시_입력!$J$21:$J$39,JO$5),JJ13&lt;SMALL(기준일시_입력!$N$21:$N$39,JO$5)),SMALL(기준일시_입력!$N$21:$N$39,JO$5)-JJ13,0)),0)</f>
        <v>0</v>
      </c>
      <c r="JP13" s="128">
        <f>IFERROR(IF(AND(JJ13&lt;SMALL(기준일시_입력!$J$21:$J$39,JP$5),JK13&gt;SMALL(기준일시_입력!$N$21:$N$39,JP$5)),INDEX(기준일시_입력!$AJ$21:$AJ$39,JP$5*2-1),IF(AND(JJ13&gt;=SMALL(기준일시_입력!$J$21:$J$39,JP$5),JJ13&lt;SMALL(기준일시_입력!$N$21:$N$39,JP$5)),SMALL(기준일시_입력!$N$21:$N$39,JP$5)-JJ13,0)),0)</f>
        <v>0</v>
      </c>
      <c r="JQ13" s="128">
        <f>IFERROR(IF(AND(JJ13&lt;SMALL(기준일시_입력!$J$21:$J$39,JQ$5),JK13&gt;SMALL(기준일시_입력!$N$21:$N$39,JQ$5)),INDEX(기준일시_입력!$AJ$21:$AJ$39,JQ$5*2-1),IF(AND(JJ13&gt;=SMALL(기준일시_입력!$J$21:$J$39,JQ$5),JJ13&lt;SMALL(기준일시_입력!$N$21:$N$39,JQ$5)),SMALL(기준일시_입력!$N$21:$N$39,JQ$5)-JJ13,0)),0)</f>
        <v>0</v>
      </c>
      <c r="JR13" s="128">
        <f>IFERROR(IF(AND(JJ13&lt;SMALL(기준일시_입력!$J$21:$J$39,JR$5),JK13&gt;SMALL(기준일시_입력!$N$21:$N$39,JR$5)),INDEX(기준일시_입력!$AJ$21:$AJ$39,JR$5*2-1),IF(AND(JJ13&gt;=SMALL(기준일시_입력!$J$21:$J$39,JR$5),JJ13&lt;SMALL(기준일시_입력!$N$21:$N$39,JR$5)),SMALL(기준일시_입력!$N$21:$N$39,JR$5)-JJ13,0)),0)</f>
        <v>0</v>
      </c>
      <c r="JS13" s="128">
        <f>IFERROR(IF(AND(JJ13&lt;SMALL(기준일시_입력!$J$21:$J$39,JS$5),JK13&gt;SMALL(기준일시_입력!$N$21:$N$39,JS$5)),INDEX(기준일시_입력!$AJ$21:$AJ$39,JS$5*2-1),IF(AND(JJ13&gt;=SMALL(기준일시_입력!$J$21:$J$39,JS$5),JJ13&lt;SMALL(기준일시_입력!$N$21:$N$39,JS$5)),SMALL(기준일시_입력!$N$21:$N$39,JS$5)-JJ13,0)),0)</f>
        <v>0</v>
      </c>
      <c r="JT13" s="128">
        <f>IFERROR(IF(AND(JJ13&lt;SMALL(기준일시_입력!$J$21:$J$39,JT$5),JK13&gt;SMALL(기준일시_입력!$N$21:$N$39,JT$5)),INDEX(기준일시_입력!$AJ$21:$AJ$39,JT$5*2-1),IF(AND(JJ13&gt;=SMALL(기준일시_입력!$J$21:$J$39,JT$5),JJ13&lt;SMALL(기준일시_입력!$N$21:$N$39,JT$5)),SMALL(기준일시_입력!$N$21:$N$39,JT$5)-JJ13,0)),0)</f>
        <v>0</v>
      </c>
      <c r="JU13" s="128">
        <f>IFERROR(IF(AND(JJ13&lt;SMALL(기준일시_입력!$J$21:$J$39,JU$5),JK13&gt;SMALL(기준일시_입력!$N$21:$N$39,JU$5)),INDEX(기준일시_입력!$AJ$21:$AJ$39,JU$5*2-1),IF(AND(JJ13&gt;=SMALL(기준일시_입력!$J$21:$J$39,JU$5),JJ13&lt;SMALL(기준일시_입력!$N$21:$N$39,JU$5)),SMALL(기준일시_입력!$N$21:$N$39,JU$5)-JJ13,0)),0)</f>
        <v>0</v>
      </c>
      <c r="JV13" s="125"/>
      <c r="JW13" s="180" t="str">
        <f t="shared" si="189"/>
        <v>8일</v>
      </c>
      <c r="JX13" s="180"/>
      <c r="JY13" s="124" t="str">
        <f t="shared" si="190"/>
        <v>월</v>
      </c>
      <c r="JZ13" s="133" t="str">
        <f t="shared" si="186"/>
        <v>V</v>
      </c>
      <c r="KA13" s="184"/>
      <c r="KB13" s="184"/>
      <c r="KC13" s="184"/>
      <c r="KD13" s="184"/>
      <c r="KE13" s="184"/>
      <c r="KF13" s="184"/>
      <c r="KG13" s="176"/>
      <c r="KH13" s="177"/>
      <c r="KI13" s="129" t="str">
        <f>IF($B13="","",IF(AND(JY$3&lt;&gt;"",$B13-기준일시_입력!$AO$7&lt;=0,KA13="",KD13="",KG13=""),"X",IF(KG13="연차","☆",IF(KG13="월차","★",IF(KG13="병가","♨",IF(KG13="출장","◎",IF(KG13="교육","■",IF(AND(KG13="",KA13&lt;=기준일시_입력!$J$15,KD13&gt;=기준일시_입력!$N$15),"○",IF(AND(KG13="",KA13&lt;&gt;"",KA13&gt;기준일시_입력!$J$15),"▼",IF(AND(KG13="",KD13&lt;&gt;"",KD13&lt;기준일시_입력!$N$15),"△",""))))))))))</f>
        <v/>
      </c>
      <c r="KJ13" s="128">
        <f>IFERROR(IF(OR(KA13="",KD13=""),0,IF(AND(KL13&lt;기준일시_입력!$J$17,KM13&gt;기준일시_입력!$N$17),기준일시_입력!$N$17-기준일시_입력!$J$17,IF(AND(KL13&gt;=기준일시_입력!$J$17,KM13&gt;기준일시_입력!$N$17),기준일시_입력!$N$17-KL13,IF(KM13&lt;기준일시_입력!$J$17,0,IF(AND(KL13&lt;기준일시_입력!$J$17,KM13&lt;=기준일시_입력!$N$17),KM13-기준일시_입력!$J$17,IF(AND(KL13&gt;=기준일시_입력!$J$17,KM13&lt;=기준일시_입력!$N$17),KM13-KL13,0)))))),0)</f>
        <v>0</v>
      </c>
      <c r="KK13" s="128">
        <f t="shared" si="192"/>
        <v>0</v>
      </c>
      <c r="KL13" s="128">
        <f>IF(OR(KA13="",KD13=""),0,IF(KA13&lt;기준일시_입력!$J$15,기준일시_입력!$J$15,KA13))</f>
        <v>0</v>
      </c>
      <c r="KM13" s="128">
        <f t="shared" si="193"/>
        <v>0</v>
      </c>
      <c r="KN13" s="128">
        <f>IFERROR(IF(AND(KL13&lt;SMALL(기준일시_입력!$J$21:$J$39,KN$5),KM13&gt;SMALL(기준일시_입력!$N$21:$N$39,KN$5)),INDEX(기준일시_입력!$AJ$21:$AJ$39,KN$5*2-1),IF(AND(KL13&gt;=SMALL(기준일시_입력!$J$21:$J$39,KN$5),KL13&lt;SMALL(기준일시_입력!$N$21:$N$39,KN$5)),SMALL(기준일시_입력!$N$21:$N$39,KN$5)-KL13,0)),0)</f>
        <v>0</v>
      </c>
      <c r="KO13" s="128">
        <f>IFERROR(IF(AND(KL13&lt;SMALL(기준일시_입력!$J$21:$J$39,KO$5),KM13&gt;SMALL(기준일시_입력!$N$21:$N$39,KO$5)),INDEX(기준일시_입력!$AJ$21:$AJ$39,KO$5*2-1),IF(AND(KL13&gt;=SMALL(기준일시_입력!$J$21:$J$39,KO$5),KL13&lt;SMALL(기준일시_입력!$N$21:$N$39,KO$5)),SMALL(기준일시_입력!$N$21:$N$39,KO$5)-KL13,0)),0)</f>
        <v>0</v>
      </c>
      <c r="KP13" s="128">
        <f>IFERROR(IF(AND(KL13&lt;SMALL(기준일시_입력!$J$21:$J$39,KP$5),KM13&gt;SMALL(기준일시_입력!$N$21:$N$39,KP$5)),INDEX(기준일시_입력!$AJ$21:$AJ$39,KP$5*2-1),IF(AND(KL13&gt;=SMALL(기준일시_입력!$J$21:$J$39,KP$5),KL13&lt;SMALL(기준일시_입력!$N$21:$N$39,KP$5)),SMALL(기준일시_입력!$N$21:$N$39,KP$5)-KL13,0)),0)</f>
        <v>0</v>
      </c>
      <c r="KQ13" s="128">
        <f>IFERROR(IF(AND(KL13&lt;SMALL(기준일시_입력!$J$21:$J$39,KQ$5),KM13&gt;SMALL(기준일시_입력!$N$21:$N$39,KQ$5)),INDEX(기준일시_입력!$AJ$21:$AJ$39,KQ$5*2-1),IF(AND(KL13&gt;=SMALL(기준일시_입력!$J$21:$J$39,KQ$5),KL13&lt;SMALL(기준일시_입력!$N$21:$N$39,KQ$5)),SMALL(기준일시_입력!$N$21:$N$39,KQ$5)-KL13,0)),0)</f>
        <v>0</v>
      </c>
      <c r="KR13" s="128">
        <f>IFERROR(IF(AND(KL13&lt;SMALL(기준일시_입력!$J$21:$J$39,KR$5),KM13&gt;SMALL(기준일시_입력!$N$21:$N$39,KR$5)),INDEX(기준일시_입력!$AJ$21:$AJ$39,KR$5*2-1),IF(AND(KL13&gt;=SMALL(기준일시_입력!$J$21:$J$39,KR$5),KL13&lt;SMALL(기준일시_입력!$N$21:$N$39,KR$5)),SMALL(기준일시_입력!$N$21:$N$39,KR$5)-KL13,0)),0)</f>
        <v>0</v>
      </c>
      <c r="KS13" s="128">
        <f>IFERROR(IF(AND(KL13&lt;SMALL(기준일시_입력!$J$21:$J$39,KS$5),KM13&gt;SMALL(기준일시_입력!$N$21:$N$39,KS$5)),INDEX(기준일시_입력!$AJ$21:$AJ$39,KS$5*2-1),IF(AND(KL13&gt;=SMALL(기준일시_입력!$J$21:$J$39,KS$5),KL13&lt;SMALL(기준일시_입력!$N$21:$N$39,KS$5)),SMALL(기준일시_입력!$N$21:$N$39,KS$5)-KL13,0)),0)</f>
        <v>0</v>
      </c>
      <c r="KT13" s="128">
        <f>IFERROR(IF(AND(KL13&lt;SMALL(기준일시_입력!$J$21:$J$39,KT$5),KM13&gt;SMALL(기준일시_입력!$N$21:$N$39,KT$5)),INDEX(기준일시_입력!$AJ$21:$AJ$39,KT$5*2-1),IF(AND(KL13&gt;=SMALL(기준일시_입력!$J$21:$J$39,KT$5),KL13&lt;SMALL(기준일시_입력!$N$21:$N$39,KT$5)),SMALL(기준일시_입력!$N$21:$N$39,KT$5)-KL13,0)),0)</f>
        <v>0</v>
      </c>
      <c r="KU13" s="128">
        <f>IFERROR(IF(AND(KL13&lt;SMALL(기준일시_입력!$J$21:$J$39,KU$5),KM13&gt;SMALL(기준일시_입력!$N$21:$N$39,KU$5)),INDEX(기준일시_입력!$AJ$21:$AJ$39,KU$5*2-1),IF(AND(KL13&gt;=SMALL(기준일시_입력!$J$21:$J$39,KU$5),KL13&lt;SMALL(기준일시_입력!$N$21:$N$39,KU$5)),SMALL(기준일시_입력!$N$21:$N$39,KU$5)-KL13,0)),0)</f>
        <v>0</v>
      </c>
      <c r="KV13" s="128">
        <f>IFERROR(IF(AND(KL13&lt;SMALL(기준일시_입력!$J$21:$J$39,KV$5),KM13&gt;SMALL(기준일시_입력!$N$21:$N$39,KV$5)),INDEX(기준일시_입력!$AJ$21:$AJ$39,KV$5*2-1),IF(AND(KL13&gt;=SMALL(기준일시_입력!$J$21:$J$39,KV$5),KL13&lt;SMALL(기준일시_입력!$N$21:$N$39,KV$5)),SMALL(기준일시_입력!$N$21:$N$39,KV$5)-KL13,0)),0)</f>
        <v>0</v>
      </c>
      <c r="KW13" s="128">
        <f>IFERROR(IF(AND(KL13&lt;SMALL(기준일시_입력!$J$21:$J$39,KW$5),KM13&gt;SMALL(기준일시_입력!$N$21:$N$39,KW$5)),INDEX(기준일시_입력!$AJ$21:$AJ$39,KW$5*2-1),IF(AND(KL13&gt;=SMALL(기준일시_입력!$J$21:$J$39,KW$5),KL13&lt;SMALL(기준일시_입력!$N$21:$N$39,KW$5)),SMALL(기준일시_입력!$N$21:$N$39,KW$5)-KL13,0)),0)</f>
        <v>0</v>
      </c>
      <c r="KX13" s="125"/>
      <c r="KY13" s="180" t="str">
        <f t="shared" si="194"/>
        <v>8일</v>
      </c>
      <c r="KZ13" s="180"/>
      <c r="LA13" s="124" t="str">
        <f t="shared" si="195"/>
        <v>월</v>
      </c>
      <c r="LB13" s="133" t="str">
        <f t="shared" si="186"/>
        <v>V</v>
      </c>
      <c r="LC13" s="184"/>
      <c r="LD13" s="184"/>
      <c r="LE13" s="184"/>
      <c r="LF13" s="184"/>
      <c r="LG13" s="184"/>
      <c r="LH13" s="184"/>
      <c r="LI13" s="176"/>
      <c r="LJ13" s="177"/>
      <c r="LK13" s="129" t="str">
        <f>IF($B13="","",IF(AND(LA$3&lt;&gt;"",$B13-기준일시_입력!$AO$7&lt;=0,LC13="",LF13="",LI13=""),"X",IF(LI13="연차","☆",IF(LI13="월차","★",IF(LI13="병가","♨",IF(LI13="출장","◎",IF(LI13="교육","■",IF(AND(LI13="",LC13&lt;=기준일시_입력!$J$15,LF13&gt;=기준일시_입력!$N$15),"○",IF(AND(LI13="",LC13&lt;&gt;"",LC13&gt;기준일시_입력!$J$15),"▼",IF(AND(LI13="",LF13&lt;&gt;"",LF13&lt;기준일시_입력!$N$15),"△",""))))))))))</f>
        <v/>
      </c>
      <c r="LL13" s="128">
        <f>IFERROR(IF(OR(LC13="",LF13=""),0,IF(AND(LN13&lt;기준일시_입력!$J$17,LO13&gt;기준일시_입력!$N$17),기준일시_입력!$N$17-기준일시_입력!$J$17,IF(AND(LN13&gt;=기준일시_입력!$J$17,LO13&gt;기준일시_입력!$N$17),기준일시_입력!$N$17-LN13,IF(LO13&lt;기준일시_입력!$J$17,0,IF(AND(LN13&lt;기준일시_입력!$J$17,LO13&lt;=기준일시_입력!$N$17),LO13-기준일시_입력!$J$17,IF(AND(LN13&gt;=기준일시_입력!$J$17,LO13&lt;=기준일시_입력!$N$17),LO13-LN13,0)))))),0)</f>
        <v>0</v>
      </c>
      <c r="LM13" s="128">
        <f t="shared" si="197"/>
        <v>0</v>
      </c>
      <c r="LN13" s="128">
        <f>IF(OR(LC13="",LF13=""),0,IF(LC13&lt;기준일시_입력!$J$15,기준일시_입력!$J$15,LC13))</f>
        <v>0</v>
      </c>
      <c r="LO13" s="128">
        <f t="shared" si="198"/>
        <v>0</v>
      </c>
      <c r="LP13" s="128">
        <f>IFERROR(IF(AND(LN13&lt;SMALL(기준일시_입력!$J$21:$J$39,LP$5),LO13&gt;SMALL(기준일시_입력!$N$21:$N$39,LP$5)),INDEX(기준일시_입력!$AJ$21:$AJ$39,LP$5*2-1),IF(AND(LN13&gt;=SMALL(기준일시_입력!$J$21:$J$39,LP$5),LN13&lt;SMALL(기준일시_입력!$N$21:$N$39,LP$5)),SMALL(기준일시_입력!$N$21:$N$39,LP$5)-LN13,0)),0)</f>
        <v>0</v>
      </c>
      <c r="LQ13" s="128">
        <f>IFERROR(IF(AND(LN13&lt;SMALL(기준일시_입력!$J$21:$J$39,LQ$5),LO13&gt;SMALL(기준일시_입력!$N$21:$N$39,LQ$5)),INDEX(기준일시_입력!$AJ$21:$AJ$39,LQ$5*2-1),IF(AND(LN13&gt;=SMALL(기준일시_입력!$J$21:$J$39,LQ$5),LN13&lt;SMALL(기준일시_입력!$N$21:$N$39,LQ$5)),SMALL(기준일시_입력!$N$21:$N$39,LQ$5)-LN13,0)),0)</f>
        <v>0</v>
      </c>
      <c r="LR13" s="128">
        <f>IFERROR(IF(AND(LN13&lt;SMALL(기준일시_입력!$J$21:$J$39,LR$5),LO13&gt;SMALL(기준일시_입력!$N$21:$N$39,LR$5)),INDEX(기준일시_입력!$AJ$21:$AJ$39,LR$5*2-1),IF(AND(LN13&gt;=SMALL(기준일시_입력!$J$21:$J$39,LR$5),LN13&lt;SMALL(기준일시_입력!$N$21:$N$39,LR$5)),SMALL(기준일시_입력!$N$21:$N$39,LR$5)-LN13,0)),0)</f>
        <v>0</v>
      </c>
      <c r="LS13" s="128">
        <f>IFERROR(IF(AND(LN13&lt;SMALL(기준일시_입력!$J$21:$J$39,LS$5),LO13&gt;SMALL(기준일시_입력!$N$21:$N$39,LS$5)),INDEX(기준일시_입력!$AJ$21:$AJ$39,LS$5*2-1),IF(AND(LN13&gt;=SMALL(기준일시_입력!$J$21:$J$39,LS$5),LN13&lt;SMALL(기준일시_입력!$N$21:$N$39,LS$5)),SMALL(기준일시_입력!$N$21:$N$39,LS$5)-LN13,0)),0)</f>
        <v>0</v>
      </c>
      <c r="LT13" s="128">
        <f>IFERROR(IF(AND(LN13&lt;SMALL(기준일시_입력!$J$21:$J$39,LT$5),LO13&gt;SMALL(기준일시_입력!$N$21:$N$39,LT$5)),INDEX(기준일시_입력!$AJ$21:$AJ$39,LT$5*2-1),IF(AND(LN13&gt;=SMALL(기준일시_입력!$J$21:$J$39,LT$5),LN13&lt;SMALL(기준일시_입력!$N$21:$N$39,LT$5)),SMALL(기준일시_입력!$N$21:$N$39,LT$5)-LN13,0)),0)</f>
        <v>0</v>
      </c>
      <c r="LU13" s="128">
        <f>IFERROR(IF(AND(LN13&lt;SMALL(기준일시_입력!$J$21:$J$39,LU$5),LO13&gt;SMALL(기준일시_입력!$N$21:$N$39,LU$5)),INDEX(기준일시_입력!$AJ$21:$AJ$39,LU$5*2-1),IF(AND(LN13&gt;=SMALL(기준일시_입력!$J$21:$J$39,LU$5),LN13&lt;SMALL(기준일시_입력!$N$21:$N$39,LU$5)),SMALL(기준일시_입력!$N$21:$N$39,LU$5)-LN13,0)),0)</f>
        <v>0</v>
      </c>
      <c r="LV13" s="128">
        <f>IFERROR(IF(AND(LN13&lt;SMALL(기준일시_입력!$J$21:$J$39,LV$5),LO13&gt;SMALL(기준일시_입력!$N$21:$N$39,LV$5)),INDEX(기준일시_입력!$AJ$21:$AJ$39,LV$5*2-1),IF(AND(LN13&gt;=SMALL(기준일시_입력!$J$21:$J$39,LV$5),LN13&lt;SMALL(기준일시_입력!$N$21:$N$39,LV$5)),SMALL(기준일시_입력!$N$21:$N$39,LV$5)-LN13,0)),0)</f>
        <v>0</v>
      </c>
      <c r="LW13" s="128">
        <f>IFERROR(IF(AND(LN13&lt;SMALL(기준일시_입력!$J$21:$J$39,LW$5),LO13&gt;SMALL(기준일시_입력!$N$21:$N$39,LW$5)),INDEX(기준일시_입력!$AJ$21:$AJ$39,LW$5*2-1),IF(AND(LN13&gt;=SMALL(기준일시_입력!$J$21:$J$39,LW$5),LN13&lt;SMALL(기준일시_입력!$N$21:$N$39,LW$5)),SMALL(기준일시_입력!$N$21:$N$39,LW$5)-LN13,0)),0)</f>
        <v>0</v>
      </c>
      <c r="LX13" s="128">
        <f>IFERROR(IF(AND(LN13&lt;SMALL(기준일시_입력!$J$21:$J$39,LX$5),LO13&gt;SMALL(기준일시_입력!$N$21:$N$39,LX$5)),INDEX(기준일시_입력!$AJ$21:$AJ$39,LX$5*2-1),IF(AND(LN13&gt;=SMALL(기준일시_입력!$J$21:$J$39,LX$5),LN13&lt;SMALL(기준일시_입력!$N$21:$N$39,LX$5)),SMALL(기준일시_입력!$N$21:$N$39,LX$5)-LN13,0)),0)</f>
        <v>0</v>
      </c>
      <c r="LY13" s="128">
        <f>IFERROR(IF(AND(LN13&lt;SMALL(기준일시_입력!$J$21:$J$39,LY$5),LO13&gt;SMALL(기준일시_입력!$N$21:$N$39,LY$5)),INDEX(기준일시_입력!$AJ$21:$AJ$39,LY$5*2-1),IF(AND(LN13&gt;=SMALL(기준일시_입력!$J$21:$J$39,LY$5),LN13&lt;SMALL(기준일시_입력!$N$21:$N$39,LY$5)),SMALL(기준일시_입력!$N$21:$N$39,LY$5)-LN13,0)),0)</f>
        <v>0</v>
      </c>
      <c r="LZ13" s="125"/>
      <c r="MA13" s="180" t="str">
        <f t="shared" si="199"/>
        <v>8일</v>
      </c>
      <c r="MB13" s="180"/>
      <c r="MC13" s="124" t="str">
        <f t="shared" si="200"/>
        <v>월</v>
      </c>
      <c r="MD13" s="133" t="str">
        <f t="shared" si="201"/>
        <v>V</v>
      </c>
      <c r="ME13" s="184"/>
      <c r="MF13" s="184"/>
      <c r="MG13" s="184"/>
      <c r="MH13" s="184"/>
      <c r="MI13" s="184"/>
      <c r="MJ13" s="184"/>
      <c r="MK13" s="176"/>
      <c r="ML13" s="177"/>
      <c r="MM13" s="129" t="str">
        <f>IF($B13="","",IF(AND(MC$3&lt;&gt;"",$B13-기준일시_입력!$AO$7&lt;=0,ME13="",MH13="",MK13=""),"X",IF(MK13="연차","☆",IF(MK13="월차","★",IF(MK13="병가","♨",IF(MK13="출장","◎",IF(MK13="교육","■",IF(AND(MK13="",ME13&lt;=기준일시_입력!$J$15,MH13&gt;=기준일시_입력!$N$15),"○",IF(AND(MK13="",ME13&lt;&gt;"",ME13&gt;기준일시_입력!$J$15),"▼",IF(AND(MK13="",MH13&lt;&gt;"",MH13&lt;기준일시_입력!$N$15),"△",""))))))))))</f>
        <v/>
      </c>
      <c r="MN13" s="128">
        <f>IFERROR(IF(OR(ME13="",MH13=""),0,IF(AND(MP13&lt;기준일시_입력!$J$17,MQ13&gt;기준일시_입력!$N$17),기준일시_입력!$N$17-기준일시_입력!$J$17,IF(AND(MP13&gt;=기준일시_입력!$J$17,MQ13&gt;기준일시_입력!$N$17),기준일시_입력!$N$17-MP13,IF(MQ13&lt;기준일시_입력!$J$17,0,IF(AND(MP13&lt;기준일시_입력!$J$17,MQ13&lt;=기준일시_입력!$N$17),MQ13-기준일시_입력!$J$17,IF(AND(MP13&gt;=기준일시_입력!$J$17,MQ13&lt;=기준일시_입력!$N$17),MQ13-MP13,0)))))),0)</f>
        <v>0</v>
      </c>
      <c r="MO13" s="128">
        <f t="shared" si="202"/>
        <v>0</v>
      </c>
      <c r="MP13" s="128">
        <f>IF(OR(ME13="",MH13=""),0,IF(ME13&lt;기준일시_입력!$J$15,기준일시_입력!$J$15,ME13))</f>
        <v>0</v>
      </c>
      <c r="MQ13" s="128">
        <f t="shared" si="203"/>
        <v>0</v>
      </c>
      <c r="MR13" s="128">
        <f>IFERROR(IF(AND(MP13&lt;SMALL(기준일시_입력!$J$21:$J$39,MR$5),MQ13&gt;SMALL(기준일시_입력!$N$21:$N$39,MR$5)),INDEX(기준일시_입력!$AJ$21:$AJ$39,MR$5*2-1),IF(AND(MP13&gt;=SMALL(기준일시_입력!$J$21:$J$39,MR$5),MP13&lt;SMALL(기준일시_입력!$N$21:$N$39,MR$5)),SMALL(기준일시_입력!$N$21:$N$39,MR$5)-MP13,0)),0)</f>
        <v>0</v>
      </c>
      <c r="MS13" s="128">
        <f>IFERROR(IF(AND(MP13&lt;SMALL(기준일시_입력!$J$21:$J$39,MS$5),MQ13&gt;SMALL(기준일시_입력!$N$21:$N$39,MS$5)),INDEX(기준일시_입력!$AJ$21:$AJ$39,MS$5*2-1),IF(AND(MP13&gt;=SMALL(기준일시_입력!$J$21:$J$39,MS$5),MP13&lt;SMALL(기준일시_입력!$N$21:$N$39,MS$5)),SMALL(기준일시_입력!$N$21:$N$39,MS$5)-MP13,0)),0)</f>
        <v>0</v>
      </c>
      <c r="MT13" s="128">
        <f>IFERROR(IF(AND(MP13&lt;SMALL(기준일시_입력!$J$21:$J$39,MT$5),MQ13&gt;SMALL(기준일시_입력!$N$21:$N$39,MT$5)),INDEX(기준일시_입력!$AJ$21:$AJ$39,MT$5*2-1),IF(AND(MP13&gt;=SMALL(기준일시_입력!$J$21:$J$39,MT$5),MP13&lt;SMALL(기준일시_입력!$N$21:$N$39,MT$5)),SMALL(기준일시_입력!$N$21:$N$39,MT$5)-MP13,0)),0)</f>
        <v>0</v>
      </c>
      <c r="MU13" s="128">
        <f>IFERROR(IF(AND(MP13&lt;SMALL(기준일시_입력!$J$21:$J$39,MU$5),MQ13&gt;SMALL(기준일시_입력!$N$21:$N$39,MU$5)),INDEX(기준일시_입력!$AJ$21:$AJ$39,MU$5*2-1),IF(AND(MP13&gt;=SMALL(기준일시_입력!$J$21:$J$39,MU$5),MP13&lt;SMALL(기준일시_입력!$N$21:$N$39,MU$5)),SMALL(기준일시_입력!$N$21:$N$39,MU$5)-MP13,0)),0)</f>
        <v>0</v>
      </c>
      <c r="MV13" s="128">
        <f>IFERROR(IF(AND(MP13&lt;SMALL(기준일시_입력!$J$21:$J$39,MV$5),MQ13&gt;SMALL(기준일시_입력!$N$21:$N$39,MV$5)),INDEX(기준일시_입력!$AJ$21:$AJ$39,MV$5*2-1),IF(AND(MP13&gt;=SMALL(기준일시_입력!$J$21:$J$39,MV$5),MP13&lt;SMALL(기준일시_입력!$N$21:$N$39,MV$5)),SMALL(기준일시_입력!$N$21:$N$39,MV$5)-MP13,0)),0)</f>
        <v>0</v>
      </c>
      <c r="MW13" s="128">
        <f>IFERROR(IF(AND(MP13&lt;SMALL(기준일시_입력!$J$21:$J$39,MW$5),MQ13&gt;SMALL(기준일시_입력!$N$21:$N$39,MW$5)),INDEX(기준일시_입력!$AJ$21:$AJ$39,MW$5*2-1),IF(AND(MP13&gt;=SMALL(기준일시_입력!$J$21:$J$39,MW$5),MP13&lt;SMALL(기준일시_입력!$N$21:$N$39,MW$5)),SMALL(기준일시_입력!$N$21:$N$39,MW$5)-MP13,0)),0)</f>
        <v>0</v>
      </c>
      <c r="MX13" s="128">
        <f>IFERROR(IF(AND(MP13&lt;SMALL(기준일시_입력!$J$21:$J$39,MX$5),MQ13&gt;SMALL(기준일시_입력!$N$21:$N$39,MX$5)),INDEX(기준일시_입력!$AJ$21:$AJ$39,MX$5*2-1),IF(AND(MP13&gt;=SMALL(기준일시_입력!$J$21:$J$39,MX$5),MP13&lt;SMALL(기준일시_입력!$N$21:$N$39,MX$5)),SMALL(기준일시_입력!$N$21:$N$39,MX$5)-MP13,0)),0)</f>
        <v>0</v>
      </c>
      <c r="MY13" s="128">
        <f>IFERROR(IF(AND(MP13&lt;SMALL(기준일시_입력!$J$21:$J$39,MY$5),MQ13&gt;SMALL(기준일시_입력!$N$21:$N$39,MY$5)),INDEX(기준일시_입력!$AJ$21:$AJ$39,MY$5*2-1),IF(AND(MP13&gt;=SMALL(기준일시_입력!$J$21:$J$39,MY$5),MP13&lt;SMALL(기준일시_입력!$N$21:$N$39,MY$5)),SMALL(기준일시_입력!$N$21:$N$39,MY$5)-MP13,0)),0)</f>
        <v>0</v>
      </c>
      <c r="MZ13" s="128">
        <f>IFERROR(IF(AND(MP13&lt;SMALL(기준일시_입력!$J$21:$J$39,MZ$5),MQ13&gt;SMALL(기준일시_입력!$N$21:$N$39,MZ$5)),INDEX(기준일시_입력!$AJ$21:$AJ$39,MZ$5*2-1),IF(AND(MP13&gt;=SMALL(기준일시_입력!$J$21:$J$39,MZ$5),MP13&lt;SMALL(기준일시_입력!$N$21:$N$39,MZ$5)),SMALL(기준일시_입력!$N$21:$N$39,MZ$5)-MP13,0)),0)</f>
        <v>0</v>
      </c>
      <c r="NA13" s="128">
        <f>IFERROR(IF(AND(MP13&lt;SMALL(기준일시_입력!$J$21:$J$39,NA$5),MQ13&gt;SMALL(기준일시_입력!$N$21:$N$39,NA$5)),INDEX(기준일시_입력!$AJ$21:$AJ$39,NA$5*2-1),IF(AND(MP13&gt;=SMALL(기준일시_입력!$J$21:$J$39,NA$5),MP13&lt;SMALL(기준일시_입력!$N$21:$N$39,NA$5)),SMALL(기준일시_입력!$N$21:$N$39,NA$5)-MP13,0)),0)</f>
        <v>0</v>
      </c>
      <c r="NB13" s="125"/>
      <c r="NC13" s="180" t="str">
        <f t="shared" si="204"/>
        <v>8일</v>
      </c>
      <c r="ND13" s="180"/>
      <c r="NE13" s="124" t="str">
        <f t="shared" si="205"/>
        <v>월</v>
      </c>
      <c r="NF13" s="133" t="str">
        <f t="shared" si="201"/>
        <v>V</v>
      </c>
      <c r="NG13" s="184"/>
      <c r="NH13" s="184"/>
      <c r="NI13" s="184"/>
      <c r="NJ13" s="184"/>
      <c r="NK13" s="184"/>
      <c r="NL13" s="184"/>
      <c r="NM13" s="176"/>
      <c r="NN13" s="177"/>
      <c r="NO13" s="129" t="str">
        <f>IF($B13="","",IF(AND(NE$3&lt;&gt;"",$B13-기준일시_입력!$AO$7&lt;=0,NG13="",NJ13="",NM13=""),"X",IF(NM13="연차","☆",IF(NM13="월차","★",IF(NM13="병가","♨",IF(NM13="출장","◎",IF(NM13="교육","■",IF(AND(NM13="",NG13&lt;=기준일시_입력!$J$15,NJ13&gt;=기준일시_입력!$N$15),"○",IF(AND(NM13="",NG13&lt;&gt;"",NG13&gt;기준일시_입력!$J$15),"▼",IF(AND(NM13="",NJ13&lt;&gt;"",NJ13&lt;기준일시_입력!$N$15),"△",""))))))))))</f>
        <v/>
      </c>
      <c r="NP13" s="128">
        <f>IFERROR(IF(OR(NG13="",NJ13=""),0,IF(AND(NR13&lt;기준일시_입력!$J$17,NS13&gt;기준일시_입력!$N$17),기준일시_입력!$N$17-기준일시_입력!$J$17,IF(AND(NR13&gt;=기준일시_입력!$J$17,NS13&gt;기준일시_입력!$N$17),기준일시_입력!$N$17-NR13,IF(NS13&lt;기준일시_입력!$J$17,0,IF(AND(NR13&lt;기준일시_입력!$J$17,NS13&lt;=기준일시_입력!$N$17),NS13-기준일시_입력!$J$17,IF(AND(NR13&gt;=기준일시_입력!$J$17,NS13&lt;=기준일시_입력!$N$17),NS13-NR13,0)))))),0)</f>
        <v>0</v>
      </c>
      <c r="NQ13" s="128">
        <f t="shared" si="207"/>
        <v>0</v>
      </c>
      <c r="NR13" s="128">
        <f>IF(OR(NG13="",NJ13=""),0,IF(NG13&lt;기준일시_입력!$J$15,기준일시_입력!$J$15,NG13))</f>
        <v>0</v>
      </c>
      <c r="NS13" s="128">
        <f t="shared" si="208"/>
        <v>0</v>
      </c>
      <c r="NT13" s="128">
        <f>IFERROR(IF(AND(NR13&lt;SMALL(기준일시_입력!$J$21:$J$39,NT$5),NS13&gt;SMALL(기준일시_입력!$N$21:$N$39,NT$5)),INDEX(기준일시_입력!$AJ$21:$AJ$39,NT$5*2-1),IF(AND(NR13&gt;=SMALL(기준일시_입력!$J$21:$J$39,NT$5),NR13&lt;SMALL(기준일시_입력!$N$21:$N$39,NT$5)),SMALL(기준일시_입력!$N$21:$N$39,NT$5)-NR13,0)),0)</f>
        <v>0</v>
      </c>
      <c r="NU13" s="128">
        <f>IFERROR(IF(AND(NR13&lt;SMALL(기준일시_입력!$J$21:$J$39,NU$5),NS13&gt;SMALL(기준일시_입력!$N$21:$N$39,NU$5)),INDEX(기준일시_입력!$AJ$21:$AJ$39,NU$5*2-1),IF(AND(NR13&gt;=SMALL(기준일시_입력!$J$21:$J$39,NU$5),NR13&lt;SMALL(기준일시_입력!$N$21:$N$39,NU$5)),SMALL(기준일시_입력!$N$21:$N$39,NU$5)-NR13,0)),0)</f>
        <v>0</v>
      </c>
      <c r="NV13" s="128">
        <f>IFERROR(IF(AND(NR13&lt;SMALL(기준일시_입력!$J$21:$J$39,NV$5),NS13&gt;SMALL(기준일시_입력!$N$21:$N$39,NV$5)),INDEX(기준일시_입력!$AJ$21:$AJ$39,NV$5*2-1),IF(AND(NR13&gt;=SMALL(기준일시_입력!$J$21:$J$39,NV$5),NR13&lt;SMALL(기준일시_입력!$N$21:$N$39,NV$5)),SMALL(기준일시_입력!$N$21:$N$39,NV$5)-NR13,0)),0)</f>
        <v>0</v>
      </c>
      <c r="NW13" s="128">
        <f>IFERROR(IF(AND(NR13&lt;SMALL(기준일시_입력!$J$21:$J$39,NW$5),NS13&gt;SMALL(기준일시_입력!$N$21:$N$39,NW$5)),INDEX(기준일시_입력!$AJ$21:$AJ$39,NW$5*2-1),IF(AND(NR13&gt;=SMALL(기준일시_입력!$J$21:$J$39,NW$5),NR13&lt;SMALL(기준일시_입력!$N$21:$N$39,NW$5)),SMALL(기준일시_입력!$N$21:$N$39,NW$5)-NR13,0)),0)</f>
        <v>0</v>
      </c>
      <c r="NX13" s="128">
        <f>IFERROR(IF(AND(NR13&lt;SMALL(기준일시_입력!$J$21:$J$39,NX$5),NS13&gt;SMALL(기준일시_입력!$N$21:$N$39,NX$5)),INDEX(기준일시_입력!$AJ$21:$AJ$39,NX$5*2-1),IF(AND(NR13&gt;=SMALL(기준일시_입력!$J$21:$J$39,NX$5),NR13&lt;SMALL(기준일시_입력!$N$21:$N$39,NX$5)),SMALL(기준일시_입력!$N$21:$N$39,NX$5)-NR13,0)),0)</f>
        <v>0</v>
      </c>
      <c r="NY13" s="128">
        <f>IFERROR(IF(AND(NR13&lt;SMALL(기준일시_입력!$J$21:$J$39,NY$5),NS13&gt;SMALL(기준일시_입력!$N$21:$N$39,NY$5)),INDEX(기준일시_입력!$AJ$21:$AJ$39,NY$5*2-1),IF(AND(NR13&gt;=SMALL(기준일시_입력!$J$21:$J$39,NY$5),NR13&lt;SMALL(기준일시_입력!$N$21:$N$39,NY$5)),SMALL(기준일시_입력!$N$21:$N$39,NY$5)-NR13,0)),0)</f>
        <v>0</v>
      </c>
      <c r="NZ13" s="128">
        <f>IFERROR(IF(AND(NR13&lt;SMALL(기준일시_입력!$J$21:$J$39,NZ$5),NS13&gt;SMALL(기준일시_입력!$N$21:$N$39,NZ$5)),INDEX(기준일시_입력!$AJ$21:$AJ$39,NZ$5*2-1),IF(AND(NR13&gt;=SMALL(기준일시_입력!$J$21:$J$39,NZ$5),NR13&lt;SMALL(기준일시_입력!$N$21:$N$39,NZ$5)),SMALL(기준일시_입력!$N$21:$N$39,NZ$5)-NR13,0)),0)</f>
        <v>0</v>
      </c>
      <c r="OA13" s="128">
        <f>IFERROR(IF(AND(NR13&lt;SMALL(기준일시_입력!$J$21:$J$39,OA$5),NS13&gt;SMALL(기준일시_입력!$N$21:$N$39,OA$5)),INDEX(기준일시_입력!$AJ$21:$AJ$39,OA$5*2-1),IF(AND(NR13&gt;=SMALL(기준일시_입력!$J$21:$J$39,OA$5),NR13&lt;SMALL(기준일시_입력!$N$21:$N$39,OA$5)),SMALL(기준일시_입력!$N$21:$N$39,OA$5)-NR13,0)),0)</f>
        <v>0</v>
      </c>
      <c r="OB13" s="128">
        <f>IFERROR(IF(AND(NR13&lt;SMALL(기준일시_입력!$J$21:$J$39,OB$5),NS13&gt;SMALL(기준일시_입력!$N$21:$N$39,OB$5)),INDEX(기준일시_입력!$AJ$21:$AJ$39,OB$5*2-1),IF(AND(NR13&gt;=SMALL(기준일시_입력!$J$21:$J$39,OB$5),NR13&lt;SMALL(기준일시_입력!$N$21:$N$39,OB$5)),SMALL(기준일시_입력!$N$21:$N$39,OB$5)-NR13,0)),0)</f>
        <v>0</v>
      </c>
      <c r="OC13" s="128">
        <f>IFERROR(IF(AND(NR13&lt;SMALL(기준일시_입력!$J$21:$J$39,OC$5),NS13&gt;SMALL(기준일시_입력!$N$21:$N$39,OC$5)),INDEX(기준일시_입력!$AJ$21:$AJ$39,OC$5*2-1),IF(AND(NR13&gt;=SMALL(기준일시_입력!$J$21:$J$39,OC$5),NR13&lt;SMALL(기준일시_입력!$N$21:$N$39,OC$5)),SMALL(기준일시_입력!$N$21:$N$39,OC$5)-NR13,0)),0)</f>
        <v>0</v>
      </c>
      <c r="OD13" s="125"/>
      <c r="OE13" s="180" t="str">
        <f t="shared" si="209"/>
        <v>8일</v>
      </c>
      <c r="OF13" s="180"/>
      <c r="OG13" s="124" t="str">
        <f t="shared" si="210"/>
        <v>월</v>
      </c>
      <c r="OH13" s="133" t="str">
        <f t="shared" si="201"/>
        <v>V</v>
      </c>
      <c r="OI13" s="184"/>
      <c r="OJ13" s="184"/>
      <c r="OK13" s="184"/>
      <c r="OL13" s="184"/>
      <c r="OM13" s="184"/>
      <c r="ON13" s="184"/>
      <c r="OO13" s="176"/>
      <c r="OP13" s="177"/>
      <c r="OQ13" s="129" t="str">
        <f>IF($B13="","",IF(AND(OG$3&lt;&gt;"",$B13-기준일시_입력!$AO$7&lt;=0,OI13="",OL13="",OO13=""),"X",IF(OO13="연차","☆",IF(OO13="월차","★",IF(OO13="병가","♨",IF(OO13="출장","◎",IF(OO13="교육","■",IF(AND(OO13="",OI13&lt;=기준일시_입력!$J$15,OL13&gt;=기준일시_입력!$N$15),"○",IF(AND(OO13="",OI13&lt;&gt;"",OI13&gt;기준일시_입력!$J$15),"▼",IF(AND(OO13="",OL13&lt;&gt;"",OL13&lt;기준일시_입력!$N$15),"△",""))))))))))</f>
        <v/>
      </c>
      <c r="OR13" s="128">
        <f>IFERROR(IF(OR(OI13="",OL13=""),0,IF(AND(OT13&lt;기준일시_입력!$J$17,OU13&gt;기준일시_입력!$N$17),기준일시_입력!$N$17-기준일시_입력!$J$17,IF(AND(OT13&gt;=기준일시_입력!$J$17,OU13&gt;기준일시_입력!$N$17),기준일시_입력!$N$17-OT13,IF(OU13&lt;기준일시_입력!$J$17,0,IF(AND(OT13&lt;기준일시_입력!$J$17,OU13&lt;=기준일시_입력!$N$17),OU13-기준일시_입력!$J$17,IF(AND(OT13&gt;=기준일시_입력!$J$17,OU13&lt;=기준일시_입력!$N$17),OU13-OT13,0)))))),0)</f>
        <v>0</v>
      </c>
      <c r="OS13" s="128">
        <f t="shared" si="212"/>
        <v>0</v>
      </c>
      <c r="OT13" s="128">
        <f>IF(OR(OI13="",OL13=""),0,IF(OI13&lt;기준일시_입력!$J$15,기준일시_입력!$J$15,OI13))</f>
        <v>0</v>
      </c>
      <c r="OU13" s="128">
        <f t="shared" si="213"/>
        <v>0</v>
      </c>
      <c r="OV13" s="128">
        <f>IFERROR(IF(AND(OT13&lt;SMALL(기준일시_입력!$J$21:$J$39,OV$5),OU13&gt;SMALL(기준일시_입력!$N$21:$N$39,OV$5)),INDEX(기준일시_입력!$AJ$21:$AJ$39,OV$5*2-1),IF(AND(OT13&gt;=SMALL(기준일시_입력!$J$21:$J$39,OV$5),OT13&lt;SMALL(기준일시_입력!$N$21:$N$39,OV$5)),SMALL(기준일시_입력!$N$21:$N$39,OV$5)-OT13,0)),0)</f>
        <v>0</v>
      </c>
      <c r="OW13" s="128">
        <f>IFERROR(IF(AND(OT13&lt;SMALL(기준일시_입력!$J$21:$J$39,OW$5),OU13&gt;SMALL(기준일시_입력!$N$21:$N$39,OW$5)),INDEX(기준일시_입력!$AJ$21:$AJ$39,OW$5*2-1),IF(AND(OT13&gt;=SMALL(기준일시_입력!$J$21:$J$39,OW$5),OT13&lt;SMALL(기준일시_입력!$N$21:$N$39,OW$5)),SMALL(기준일시_입력!$N$21:$N$39,OW$5)-OT13,0)),0)</f>
        <v>0</v>
      </c>
      <c r="OX13" s="128">
        <f>IFERROR(IF(AND(OT13&lt;SMALL(기준일시_입력!$J$21:$J$39,OX$5),OU13&gt;SMALL(기준일시_입력!$N$21:$N$39,OX$5)),INDEX(기준일시_입력!$AJ$21:$AJ$39,OX$5*2-1),IF(AND(OT13&gt;=SMALL(기준일시_입력!$J$21:$J$39,OX$5),OT13&lt;SMALL(기준일시_입력!$N$21:$N$39,OX$5)),SMALL(기준일시_입력!$N$21:$N$39,OX$5)-OT13,0)),0)</f>
        <v>0</v>
      </c>
      <c r="OY13" s="128">
        <f>IFERROR(IF(AND(OT13&lt;SMALL(기준일시_입력!$J$21:$J$39,OY$5),OU13&gt;SMALL(기준일시_입력!$N$21:$N$39,OY$5)),INDEX(기준일시_입력!$AJ$21:$AJ$39,OY$5*2-1),IF(AND(OT13&gt;=SMALL(기준일시_입력!$J$21:$J$39,OY$5),OT13&lt;SMALL(기준일시_입력!$N$21:$N$39,OY$5)),SMALL(기준일시_입력!$N$21:$N$39,OY$5)-OT13,0)),0)</f>
        <v>0</v>
      </c>
      <c r="OZ13" s="128">
        <f>IFERROR(IF(AND(OT13&lt;SMALL(기준일시_입력!$J$21:$J$39,OZ$5),OU13&gt;SMALL(기준일시_입력!$N$21:$N$39,OZ$5)),INDEX(기준일시_입력!$AJ$21:$AJ$39,OZ$5*2-1),IF(AND(OT13&gt;=SMALL(기준일시_입력!$J$21:$J$39,OZ$5),OT13&lt;SMALL(기준일시_입력!$N$21:$N$39,OZ$5)),SMALL(기준일시_입력!$N$21:$N$39,OZ$5)-OT13,0)),0)</f>
        <v>0</v>
      </c>
      <c r="PA13" s="128">
        <f>IFERROR(IF(AND(OT13&lt;SMALL(기준일시_입력!$J$21:$J$39,PA$5),OU13&gt;SMALL(기준일시_입력!$N$21:$N$39,PA$5)),INDEX(기준일시_입력!$AJ$21:$AJ$39,PA$5*2-1),IF(AND(OT13&gt;=SMALL(기준일시_입력!$J$21:$J$39,PA$5),OT13&lt;SMALL(기준일시_입력!$N$21:$N$39,PA$5)),SMALL(기준일시_입력!$N$21:$N$39,PA$5)-OT13,0)),0)</f>
        <v>0</v>
      </c>
      <c r="PB13" s="128">
        <f>IFERROR(IF(AND(OT13&lt;SMALL(기준일시_입력!$J$21:$J$39,PB$5),OU13&gt;SMALL(기준일시_입력!$N$21:$N$39,PB$5)),INDEX(기준일시_입력!$AJ$21:$AJ$39,PB$5*2-1),IF(AND(OT13&gt;=SMALL(기준일시_입력!$J$21:$J$39,PB$5),OT13&lt;SMALL(기준일시_입력!$N$21:$N$39,PB$5)),SMALL(기준일시_입력!$N$21:$N$39,PB$5)-OT13,0)),0)</f>
        <v>0</v>
      </c>
      <c r="PC13" s="128">
        <f>IFERROR(IF(AND(OT13&lt;SMALL(기준일시_입력!$J$21:$J$39,PC$5),OU13&gt;SMALL(기준일시_입력!$N$21:$N$39,PC$5)),INDEX(기준일시_입력!$AJ$21:$AJ$39,PC$5*2-1),IF(AND(OT13&gt;=SMALL(기준일시_입력!$J$21:$J$39,PC$5),OT13&lt;SMALL(기준일시_입력!$N$21:$N$39,PC$5)),SMALL(기준일시_입력!$N$21:$N$39,PC$5)-OT13,0)),0)</f>
        <v>0</v>
      </c>
      <c r="PD13" s="128">
        <f>IFERROR(IF(AND(OT13&lt;SMALL(기준일시_입력!$J$21:$J$39,PD$5),OU13&gt;SMALL(기준일시_입력!$N$21:$N$39,PD$5)),INDEX(기준일시_입력!$AJ$21:$AJ$39,PD$5*2-1),IF(AND(OT13&gt;=SMALL(기준일시_입력!$J$21:$J$39,PD$5),OT13&lt;SMALL(기준일시_입력!$N$21:$N$39,PD$5)),SMALL(기준일시_입력!$N$21:$N$39,PD$5)-OT13,0)),0)</f>
        <v>0</v>
      </c>
      <c r="PE13" s="128">
        <f>IFERROR(IF(AND(OT13&lt;SMALL(기준일시_입력!$J$21:$J$39,PE$5),OU13&gt;SMALL(기준일시_입력!$N$21:$N$39,PE$5)),INDEX(기준일시_입력!$AJ$21:$AJ$39,PE$5*2-1),IF(AND(OT13&gt;=SMALL(기준일시_입력!$J$21:$J$39,PE$5),OT13&lt;SMALL(기준일시_입력!$N$21:$N$39,PE$5)),SMALL(기준일시_입력!$N$21:$N$39,PE$5)-OT13,0)),0)</f>
        <v>0</v>
      </c>
      <c r="PF13" s="125"/>
      <c r="PG13" s="180" t="str">
        <f t="shared" si="214"/>
        <v>8일</v>
      </c>
      <c r="PH13" s="180"/>
      <c r="PI13" s="124" t="str">
        <f t="shared" si="215"/>
        <v>월</v>
      </c>
      <c r="PJ13" s="133" t="str">
        <f t="shared" si="216"/>
        <v>V</v>
      </c>
      <c r="PK13" s="184"/>
      <c r="PL13" s="184"/>
      <c r="PM13" s="184"/>
      <c r="PN13" s="184"/>
      <c r="PO13" s="184"/>
      <c r="PP13" s="184"/>
      <c r="PQ13" s="176"/>
      <c r="PR13" s="177"/>
      <c r="PS13" s="129" t="str">
        <f>IF($B13="","",IF(AND(PI$3&lt;&gt;"",$B13-기준일시_입력!$AO$7&lt;=0,PK13="",PN13="",PQ13=""),"X",IF(PQ13="연차","☆",IF(PQ13="월차","★",IF(PQ13="병가","♨",IF(PQ13="출장","◎",IF(PQ13="교육","■",IF(AND(PQ13="",PK13&lt;=기준일시_입력!$J$15,PN13&gt;=기준일시_입력!$N$15),"○",IF(AND(PQ13="",PK13&lt;&gt;"",PK13&gt;기준일시_입력!$J$15),"▼",IF(AND(PQ13="",PN13&lt;&gt;"",PN13&lt;기준일시_입력!$N$15),"△",""))))))))))</f>
        <v/>
      </c>
      <c r="PT13" s="128">
        <f>IFERROR(IF(OR(PK13="",PN13=""),0,IF(AND(PV13&lt;기준일시_입력!$J$17,PW13&gt;기준일시_입력!$N$17),기준일시_입력!$N$17-기준일시_입력!$J$17,IF(AND(PV13&gt;=기준일시_입력!$J$17,PW13&gt;기준일시_입력!$N$17),기준일시_입력!$N$17-PV13,IF(PW13&lt;기준일시_입력!$J$17,0,IF(AND(PV13&lt;기준일시_입력!$J$17,PW13&lt;=기준일시_입력!$N$17),PW13-기준일시_입력!$J$17,IF(AND(PV13&gt;=기준일시_입력!$J$17,PW13&lt;=기준일시_입력!$N$17),PW13-PV13,0)))))),0)</f>
        <v>0</v>
      </c>
      <c r="PU13" s="128">
        <f t="shared" si="217"/>
        <v>0</v>
      </c>
      <c r="PV13" s="128">
        <f>IF(OR(PK13="",PN13=""),0,IF(PK13&lt;기준일시_입력!$J$15,기준일시_입력!$J$15,PK13))</f>
        <v>0</v>
      </c>
      <c r="PW13" s="128">
        <f t="shared" si="218"/>
        <v>0</v>
      </c>
      <c r="PX13" s="128">
        <f>IFERROR(IF(AND(PV13&lt;SMALL(기준일시_입력!$J$21:$J$39,PX$5),PW13&gt;SMALL(기준일시_입력!$N$21:$N$39,PX$5)),INDEX(기준일시_입력!$AJ$21:$AJ$39,PX$5*2-1),IF(AND(PV13&gt;=SMALL(기준일시_입력!$J$21:$J$39,PX$5),PV13&lt;SMALL(기준일시_입력!$N$21:$N$39,PX$5)),SMALL(기준일시_입력!$N$21:$N$39,PX$5)-PV13,0)),0)</f>
        <v>0</v>
      </c>
      <c r="PY13" s="128">
        <f>IFERROR(IF(AND(PV13&lt;SMALL(기준일시_입력!$J$21:$J$39,PY$5),PW13&gt;SMALL(기준일시_입력!$N$21:$N$39,PY$5)),INDEX(기준일시_입력!$AJ$21:$AJ$39,PY$5*2-1),IF(AND(PV13&gt;=SMALL(기준일시_입력!$J$21:$J$39,PY$5),PV13&lt;SMALL(기준일시_입력!$N$21:$N$39,PY$5)),SMALL(기준일시_입력!$N$21:$N$39,PY$5)-PV13,0)),0)</f>
        <v>0</v>
      </c>
      <c r="PZ13" s="128">
        <f>IFERROR(IF(AND(PV13&lt;SMALL(기준일시_입력!$J$21:$J$39,PZ$5),PW13&gt;SMALL(기준일시_입력!$N$21:$N$39,PZ$5)),INDEX(기준일시_입력!$AJ$21:$AJ$39,PZ$5*2-1),IF(AND(PV13&gt;=SMALL(기준일시_입력!$J$21:$J$39,PZ$5),PV13&lt;SMALL(기준일시_입력!$N$21:$N$39,PZ$5)),SMALL(기준일시_입력!$N$21:$N$39,PZ$5)-PV13,0)),0)</f>
        <v>0</v>
      </c>
      <c r="QA13" s="128">
        <f>IFERROR(IF(AND(PV13&lt;SMALL(기준일시_입력!$J$21:$J$39,QA$5),PW13&gt;SMALL(기준일시_입력!$N$21:$N$39,QA$5)),INDEX(기준일시_입력!$AJ$21:$AJ$39,QA$5*2-1),IF(AND(PV13&gt;=SMALL(기준일시_입력!$J$21:$J$39,QA$5),PV13&lt;SMALL(기준일시_입력!$N$21:$N$39,QA$5)),SMALL(기준일시_입력!$N$21:$N$39,QA$5)-PV13,0)),0)</f>
        <v>0</v>
      </c>
      <c r="QB13" s="128">
        <f>IFERROR(IF(AND(PV13&lt;SMALL(기준일시_입력!$J$21:$J$39,QB$5),PW13&gt;SMALL(기준일시_입력!$N$21:$N$39,QB$5)),INDEX(기준일시_입력!$AJ$21:$AJ$39,QB$5*2-1),IF(AND(PV13&gt;=SMALL(기준일시_입력!$J$21:$J$39,QB$5),PV13&lt;SMALL(기준일시_입력!$N$21:$N$39,QB$5)),SMALL(기준일시_입력!$N$21:$N$39,QB$5)-PV13,0)),0)</f>
        <v>0</v>
      </c>
      <c r="QC13" s="128">
        <f>IFERROR(IF(AND(PV13&lt;SMALL(기준일시_입력!$J$21:$J$39,QC$5),PW13&gt;SMALL(기준일시_입력!$N$21:$N$39,QC$5)),INDEX(기준일시_입력!$AJ$21:$AJ$39,QC$5*2-1),IF(AND(PV13&gt;=SMALL(기준일시_입력!$J$21:$J$39,QC$5),PV13&lt;SMALL(기준일시_입력!$N$21:$N$39,QC$5)),SMALL(기준일시_입력!$N$21:$N$39,QC$5)-PV13,0)),0)</f>
        <v>0</v>
      </c>
      <c r="QD13" s="128">
        <f>IFERROR(IF(AND(PV13&lt;SMALL(기준일시_입력!$J$21:$J$39,QD$5),PW13&gt;SMALL(기준일시_입력!$N$21:$N$39,QD$5)),INDEX(기준일시_입력!$AJ$21:$AJ$39,QD$5*2-1),IF(AND(PV13&gt;=SMALL(기준일시_입력!$J$21:$J$39,QD$5),PV13&lt;SMALL(기준일시_입력!$N$21:$N$39,QD$5)),SMALL(기준일시_입력!$N$21:$N$39,QD$5)-PV13,0)),0)</f>
        <v>0</v>
      </c>
      <c r="QE13" s="128">
        <f>IFERROR(IF(AND(PV13&lt;SMALL(기준일시_입력!$J$21:$J$39,QE$5),PW13&gt;SMALL(기준일시_입력!$N$21:$N$39,QE$5)),INDEX(기준일시_입력!$AJ$21:$AJ$39,QE$5*2-1),IF(AND(PV13&gt;=SMALL(기준일시_입력!$J$21:$J$39,QE$5),PV13&lt;SMALL(기준일시_입력!$N$21:$N$39,QE$5)),SMALL(기준일시_입력!$N$21:$N$39,QE$5)-PV13,0)),0)</f>
        <v>0</v>
      </c>
      <c r="QF13" s="128">
        <f>IFERROR(IF(AND(PV13&lt;SMALL(기준일시_입력!$J$21:$J$39,QF$5),PW13&gt;SMALL(기준일시_입력!$N$21:$N$39,QF$5)),INDEX(기준일시_입력!$AJ$21:$AJ$39,QF$5*2-1),IF(AND(PV13&gt;=SMALL(기준일시_입력!$J$21:$J$39,QF$5),PV13&lt;SMALL(기준일시_입력!$N$21:$N$39,QF$5)),SMALL(기준일시_입력!$N$21:$N$39,QF$5)-PV13,0)),0)</f>
        <v>0</v>
      </c>
      <c r="QG13" s="128">
        <f>IFERROR(IF(AND(PV13&lt;SMALL(기준일시_입력!$J$21:$J$39,QG$5),PW13&gt;SMALL(기준일시_입력!$N$21:$N$39,QG$5)),INDEX(기준일시_입력!$AJ$21:$AJ$39,QG$5*2-1),IF(AND(PV13&gt;=SMALL(기준일시_입력!$J$21:$J$39,QG$5),PV13&lt;SMALL(기준일시_입력!$N$21:$N$39,QG$5)),SMALL(기준일시_입력!$N$21:$N$39,QG$5)-PV13,0)),0)</f>
        <v>0</v>
      </c>
      <c r="QH13" s="125"/>
      <c r="QI13" s="180" t="str">
        <f t="shared" si="219"/>
        <v>8일</v>
      </c>
      <c r="QJ13" s="180"/>
      <c r="QK13" s="124" t="str">
        <f t="shared" si="220"/>
        <v>월</v>
      </c>
      <c r="QL13" s="133" t="str">
        <f t="shared" si="216"/>
        <v>V</v>
      </c>
      <c r="QM13" s="184"/>
      <c r="QN13" s="184"/>
      <c r="QO13" s="184"/>
      <c r="QP13" s="184"/>
      <c r="QQ13" s="184"/>
      <c r="QR13" s="184"/>
      <c r="QS13" s="176"/>
      <c r="QT13" s="177"/>
      <c r="QU13" s="129" t="str">
        <f>IF($B13="","",IF(AND(QK$3&lt;&gt;"",$B13-기준일시_입력!$AO$7&lt;=0,QM13="",QP13="",QS13=""),"X",IF(QS13="연차","☆",IF(QS13="월차","★",IF(QS13="병가","♨",IF(QS13="출장","◎",IF(QS13="교육","■",IF(AND(QS13="",QM13&lt;=기준일시_입력!$J$15,QP13&gt;=기준일시_입력!$N$15),"○",IF(AND(QS13="",QM13&lt;&gt;"",QM13&gt;기준일시_입력!$J$15),"▼",IF(AND(QS13="",QP13&lt;&gt;"",QP13&lt;기준일시_입력!$N$15),"△",""))))))))))</f>
        <v/>
      </c>
      <c r="QV13" s="128">
        <f>IFERROR(IF(OR(QM13="",QP13=""),0,IF(AND(QX13&lt;기준일시_입력!$J$17,QY13&gt;기준일시_입력!$N$17),기준일시_입력!$N$17-기준일시_입력!$J$17,IF(AND(QX13&gt;=기준일시_입력!$J$17,QY13&gt;기준일시_입력!$N$17),기준일시_입력!$N$17-QX13,IF(QY13&lt;기준일시_입력!$J$17,0,IF(AND(QX13&lt;기준일시_입력!$J$17,QY13&lt;=기준일시_입력!$N$17),QY13-기준일시_입력!$J$17,IF(AND(QX13&gt;=기준일시_입력!$J$17,QY13&lt;=기준일시_입력!$N$17),QY13-QX13,0)))))),0)</f>
        <v>0</v>
      </c>
      <c r="QW13" s="128">
        <f t="shared" si="222"/>
        <v>0</v>
      </c>
      <c r="QX13" s="128">
        <f>IF(OR(QM13="",QP13=""),0,IF(QM13&lt;기준일시_입력!$J$15,기준일시_입력!$J$15,QM13))</f>
        <v>0</v>
      </c>
      <c r="QY13" s="128">
        <f t="shared" si="223"/>
        <v>0</v>
      </c>
      <c r="QZ13" s="128">
        <f>IFERROR(IF(AND(QX13&lt;SMALL(기준일시_입력!$J$21:$J$39,QZ$5),QY13&gt;SMALL(기준일시_입력!$N$21:$N$39,QZ$5)),INDEX(기준일시_입력!$AJ$21:$AJ$39,QZ$5*2-1),IF(AND(QX13&gt;=SMALL(기준일시_입력!$J$21:$J$39,QZ$5),QX13&lt;SMALL(기준일시_입력!$N$21:$N$39,QZ$5)),SMALL(기준일시_입력!$N$21:$N$39,QZ$5)-QX13,0)),0)</f>
        <v>0</v>
      </c>
      <c r="RA13" s="128">
        <f>IFERROR(IF(AND(QX13&lt;SMALL(기준일시_입력!$J$21:$J$39,RA$5),QY13&gt;SMALL(기준일시_입력!$N$21:$N$39,RA$5)),INDEX(기준일시_입력!$AJ$21:$AJ$39,RA$5*2-1),IF(AND(QX13&gt;=SMALL(기준일시_입력!$J$21:$J$39,RA$5),QX13&lt;SMALL(기준일시_입력!$N$21:$N$39,RA$5)),SMALL(기준일시_입력!$N$21:$N$39,RA$5)-QX13,0)),0)</f>
        <v>0</v>
      </c>
      <c r="RB13" s="128">
        <f>IFERROR(IF(AND(QX13&lt;SMALL(기준일시_입력!$J$21:$J$39,RB$5),QY13&gt;SMALL(기준일시_입력!$N$21:$N$39,RB$5)),INDEX(기준일시_입력!$AJ$21:$AJ$39,RB$5*2-1),IF(AND(QX13&gt;=SMALL(기준일시_입력!$J$21:$J$39,RB$5),QX13&lt;SMALL(기준일시_입력!$N$21:$N$39,RB$5)),SMALL(기준일시_입력!$N$21:$N$39,RB$5)-QX13,0)),0)</f>
        <v>0</v>
      </c>
      <c r="RC13" s="128">
        <f>IFERROR(IF(AND(QX13&lt;SMALL(기준일시_입력!$J$21:$J$39,RC$5),QY13&gt;SMALL(기준일시_입력!$N$21:$N$39,RC$5)),INDEX(기준일시_입력!$AJ$21:$AJ$39,RC$5*2-1),IF(AND(QX13&gt;=SMALL(기준일시_입력!$J$21:$J$39,RC$5),QX13&lt;SMALL(기준일시_입력!$N$21:$N$39,RC$5)),SMALL(기준일시_입력!$N$21:$N$39,RC$5)-QX13,0)),0)</f>
        <v>0</v>
      </c>
      <c r="RD13" s="128">
        <f>IFERROR(IF(AND(QX13&lt;SMALL(기준일시_입력!$J$21:$J$39,RD$5),QY13&gt;SMALL(기준일시_입력!$N$21:$N$39,RD$5)),INDEX(기준일시_입력!$AJ$21:$AJ$39,RD$5*2-1),IF(AND(QX13&gt;=SMALL(기준일시_입력!$J$21:$J$39,RD$5),QX13&lt;SMALL(기준일시_입력!$N$21:$N$39,RD$5)),SMALL(기준일시_입력!$N$21:$N$39,RD$5)-QX13,0)),0)</f>
        <v>0</v>
      </c>
      <c r="RE13" s="128">
        <f>IFERROR(IF(AND(QX13&lt;SMALL(기준일시_입력!$J$21:$J$39,RE$5),QY13&gt;SMALL(기준일시_입력!$N$21:$N$39,RE$5)),INDEX(기준일시_입력!$AJ$21:$AJ$39,RE$5*2-1),IF(AND(QX13&gt;=SMALL(기준일시_입력!$J$21:$J$39,RE$5),QX13&lt;SMALL(기준일시_입력!$N$21:$N$39,RE$5)),SMALL(기준일시_입력!$N$21:$N$39,RE$5)-QX13,0)),0)</f>
        <v>0</v>
      </c>
      <c r="RF13" s="128">
        <f>IFERROR(IF(AND(QX13&lt;SMALL(기준일시_입력!$J$21:$J$39,RF$5),QY13&gt;SMALL(기준일시_입력!$N$21:$N$39,RF$5)),INDEX(기준일시_입력!$AJ$21:$AJ$39,RF$5*2-1),IF(AND(QX13&gt;=SMALL(기준일시_입력!$J$21:$J$39,RF$5),QX13&lt;SMALL(기준일시_입력!$N$21:$N$39,RF$5)),SMALL(기준일시_입력!$N$21:$N$39,RF$5)-QX13,0)),0)</f>
        <v>0</v>
      </c>
      <c r="RG13" s="128">
        <f>IFERROR(IF(AND(QX13&lt;SMALL(기준일시_입력!$J$21:$J$39,RG$5),QY13&gt;SMALL(기준일시_입력!$N$21:$N$39,RG$5)),INDEX(기준일시_입력!$AJ$21:$AJ$39,RG$5*2-1),IF(AND(QX13&gt;=SMALL(기준일시_입력!$J$21:$J$39,RG$5),QX13&lt;SMALL(기준일시_입력!$N$21:$N$39,RG$5)),SMALL(기준일시_입력!$N$21:$N$39,RG$5)-QX13,0)),0)</f>
        <v>0</v>
      </c>
      <c r="RH13" s="128">
        <f>IFERROR(IF(AND(QX13&lt;SMALL(기준일시_입력!$J$21:$J$39,RH$5),QY13&gt;SMALL(기준일시_입력!$N$21:$N$39,RH$5)),INDEX(기준일시_입력!$AJ$21:$AJ$39,RH$5*2-1),IF(AND(QX13&gt;=SMALL(기준일시_입력!$J$21:$J$39,RH$5),QX13&lt;SMALL(기준일시_입력!$N$21:$N$39,RH$5)),SMALL(기준일시_입력!$N$21:$N$39,RH$5)-QX13,0)),0)</f>
        <v>0</v>
      </c>
      <c r="RI13" s="128">
        <f>IFERROR(IF(AND(QX13&lt;SMALL(기준일시_입력!$J$21:$J$39,RI$5),QY13&gt;SMALL(기준일시_입력!$N$21:$N$39,RI$5)),INDEX(기준일시_입력!$AJ$21:$AJ$39,RI$5*2-1),IF(AND(QX13&gt;=SMALL(기준일시_입력!$J$21:$J$39,RI$5),QX13&lt;SMALL(기준일시_입력!$N$21:$N$39,RI$5)),SMALL(기준일시_입력!$N$21:$N$39,RI$5)-QX13,0)),0)</f>
        <v>0</v>
      </c>
      <c r="RJ13" s="125"/>
      <c r="RK13" s="180" t="str">
        <f t="shared" si="224"/>
        <v>8일</v>
      </c>
      <c r="RL13" s="180"/>
      <c r="RM13" s="124" t="str">
        <f t="shared" si="225"/>
        <v>월</v>
      </c>
      <c r="RN13" s="133" t="str">
        <f t="shared" si="216"/>
        <v>V</v>
      </c>
      <c r="RO13" s="184"/>
      <c r="RP13" s="184"/>
      <c r="RQ13" s="184"/>
      <c r="RR13" s="184"/>
      <c r="RS13" s="184"/>
      <c r="RT13" s="184"/>
      <c r="RU13" s="176"/>
      <c r="RV13" s="177"/>
      <c r="RW13" s="129" t="str">
        <f>IF($B13="","",IF(AND(RM$3&lt;&gt;"",$B13-기준일시_입력!$AO$7&lt;=0,RO13="",RR13="",RU13=""),"X",IF(RU13="연차","☆",IF(RU13="월차","★",IF(RU13="병가","♨",IF(RU13="출장","◎",IF(RU13="교육","■",IF(AND(RU13="",RO13&lt;=기준일시_입력!$J$15,RR13&gt;=기준일시_입력!$N$15),"○",IF(AND(RU13="",RO13&lt;&gt;"",RO13&gt;기준일시_입력!$J$15),"▼",IF(AND(RU13="",RR13&lt;&gt;"",RR13&lt;기준일시_입력!$N$15),"△",""))))))))))</f>
        <v/>
      </c>
      <c r="RX13" s="128">
        <f>IFERROR(IF(OR(RO13="",RR13=""),0,IF(AND(RZ13&lt;기준일시_입력!$J$17,SA13&gt;기준일시_입력!$N$17),기준일시_입력!$N$17-기준일시_입력!$J$17,IF(AND(RZ13&gt;=기준일시_입력!$J$17,SA13&gt;기준일시_입력!$N$17),기준일시_입력!$N$17-RZ13,IF(SA13&lt;기준일시_입력!$J$17,0,IF(AND(RZ13&lt;기준일시_입력!$J$17,SA13&lt;=기준일시_입력!$N$17),SA13-기준일시_입력!$J$17,IF(AND(RZ13&gt;=기준일시_입력!$J$17,SA13&lt;=기준일시_입력!$N$17),SA13-RZ13,0)))))),0)</f>
        <v>0</v>
      </c>
      <c r="RY13" s="128">
        <f t="shared" si="227"/>
        <v>0</v>
      </c>
      <c r="RZ13" s="128">
        <f>IF(OR(RO13="",RR13=""),0,IF(RO13&lt;기준일시_입력!$J$15,기준일시_입력!$J$15,RO13))</f>
        <v>0</v>
      </c>
      <c r="SA13" s="128">
        <f t="shared" si="228"/>
        <v>0</v>
      </c>
      <c r="SB13" s="128">
        <f>IFERROR(IF(AND(RZ13&lt;SMALL(기준일시_입력!$J$21:$J$39,SB$5),SA13&gt;SMALL(기준일시_입력!$N$21:$N$39,SB$5)),INDEX(기준일시_입력!$AJ$21:$AJ$39,SB$5*2-1),IF(AND(RZ13&gt;=SMALL(기준일시_입력!$J$21:$J$39,SB$5),RZ13&lt;SMALL(기준일시_입력!$N$21:$N$39,SB$5)),SMALL(기준일시_입력!$N$21:$N$39,SB$5)-RZ13,0)),0)</f>
        <v>0</v>
      </c>
      <c r="SC13" s="128">
        <f>IFERROR(IF(AND(RZ13&lt;SMALL(기준일시_입력!$J$21:$J$39,SC$5),SA13&gt;SMALL(기준일시_입력!$N$21:$N$39,SC$5)),INDEX(기준일시_입력!$AJ$21:$AJ$39,SC$5*2-1),IF(AND(RZ13&gt;=SMALL(기준일시_입력!$J$21:$J$39,SC$5),RZ13&lt;SMALL(기준일시_입력!$N$21:$N$39,SC$5)),SMALL(기준일시_입력!$N$21:$N$39,SC$5)-RZ13,0)),0)</f>
        <v>0</v>
      </c>
      <c r="SD13" s="128">
        <f>IFERROR(IF(AND(RZ13&lt;SMALL(기준일시_입력!$J$21:$J$39,SD$5),SA13&gt;SMALL(기준일시_입력!$N$21:$N$39,SD$5)),INDEX(기준일시_입력!$AJ$21:$AJ$39,SD$5*2-1),IF(AND(RZ13&gt;=SMALL(기준일시_입력!$J$21:$J$39,SD$5),RZ13&lt;SMALL(기준일시_입력!$N$21:$N$39,SD$5)),SMALL(기준일시_입력!$N$21:$N$39,SD$5)-RZ13,0)),0)</f>
        <v>0</v>
      </c>
      <c r="SE13" s="128">
        <f>IFERROR(IF(AND(RZ13&lt;SMALL(기준일시_입력!$J$21:$J$39,SE$5),SA13&gt;SMALL(기준일시_입력!$N$21:$N$39,SE$5)),INDEX(기준일시_입력!$AJ$21:$AJ$39,SE$5*2-1),IF(AND(RZ13&gt;=SMALL(기준일시_입력!$J$21:$J$39,SE$5),RZ13&lt;SMALL(기준일시_입력!$N$21:$N$39,SE$5)),SMALL(기준일시_입력!$N$21:$N$39,SE$5)-RZ13,0)),0)</f>
        <v>0</v>
      </c>
      <c r="SF13" s="128">
        <f>IFERROR(IF(AND(RZ13&lt;SMALL(기준일시_입력!$J$21:$J$39,SF$5),SA13&gt;SMALL(기준일시_입력!$N$21:$N$39,SF$5)),INDEX(기준일시_입력!$AJ$21:$AJ$39,SF$5*2-1),IF(AND(RZ13&gt;=SMALL(기준일시_입력!$J$21:$J$39,SF$5),RZ13&lt;SMALL(기준일시_입력!$N$21:$N$39,SF$5)),SMALL(기준일시_입력!$N$21:$N$39,SF$5)-RZ13,0)),0)</f>
        <v>0</v>
      </c>
      <c r="SG13" s="128">
        <f>IFERROR(IF(AND(RZ13&lt;SMALL(기준일시_입력!$J$21:$J$39,SG$5),SA13&gt;SMALL(기준일시_입력!$N$21:$N$39,SG$5)),INDEX(기준일시_입력!$AJ$21:$AJ$39,SG$5*2-1),IF(AND(RZ13&gt;=SMALL(기준일시_입력!$J$21:$J$39,SG$5),RZ13&lt;SMALL(기준일시_입력!$N$21:$N$39,SG$5)),SMALL(기준일시_입력!$N$21:$N$39,SG$5)-RZ13,0)),0)</f>
        <v>0</v>
      </c>
      <c r="SH13" s="128">
        <f>IFERROR(IF(AND(RZ13&lt;SMALL(기준일시_입력!$J$21:$J$39,SH$5),SA13&gt;SMALL(기준일시_입력!$N$21:$N$39,SH$5)),INDEX(기준일시_입력!$AJ$21:$AJ$39,SH$5*2-1),IF(AND(RZ13&gt;=SMALL(기준일시_입력!$J$21:$J$39,SH$5),RZ13&lt;SMALL(기준일시_입력!$N$21:$N$39,SH$5)),SMALL(기준일시_입력!$N$21:$N$39,SH$5)-RZ13,0)),0)</f>
        <v>0</v>
      </c>
      <c r="SI13" s="128">
        <f>IFERROR(IF(AND(RZ13&lt;SMALL(기준일시_입력!$J$21:$J$39,SI$5),SA13&gt;SMALL(기준일시_입력!$N$21:$N$39,SI$5)),INDEX(기준일시_입력!$AJ$21:$AJ$39,SI$5*2-1),IF(AND(RZ13&gt;=SMALL(기준일시_입력!$J$21:$J$39,SI$5),RZ13&lt;SMALL(기준일시_입력!$N$21:$N$39,SI$5)),SMALL(기준일시_입력!$N$21:$N$39,SI$5)-RZ13,0)),0)</f>
        <v>0</v>
      </c>
      <c r="SJ13" s="128">
        <f>IFERROR(IF(AND(RZ13&lt;SMALL(기준일시_입력!$J$21:$J$39,SJ$5),SA13&gt;SMALL(기준일시_입력!$N$21:$N$39,SJ$5)),INDEX(기준일시_입력!$AJ$21:$AJ$39,SJ$5*2-1),IF(AND(RZ13&gt;=SMALL(기준일시_입력!$J$21:$J$39,SJ$5),RZ13&lt;SMALL(기준일시_입력!$N$21:$N$39,SJ$5)),SMALL(기준일시_입력!$N$21:$N$39,SJ$5)-RZ13,0)),0)</f>
        <v>0</v>
      </c>
      <c r="SK13" s="128">
        <f>IFERROR(IF(AND(RZ13&lt;SMALL(기준일시_입력!$J$21:$J$39,SK$5),SA13&gt;SMALL(기준일시_입력!$N$21:$N$39,SK$5)),INDEX(기준일시_입력!$AJ$21:$AJ$39,SK$5*2-1),IF(AND(RZ13&gt;=SMALL(기준일시_입력!$J$21:$J$39,SK$5),RZ13&lt;SMALL(기준일시_입력!$N$21:$N$39,SK$5)),SMALL(기준일시_입력!$N$21:$N$39,SK$5)-RZ13,0)),0)</f>
        <v>0</v>
      </c>
      <c r="SL13" s="125"/>
      <c r="SM13" s="180" t="str">
        <f t="shared" si="229"/>
        <v>8일</v>
      </c>
      <c r="SN13" s="180"/>
      <c r="SO13" s="124" t="str">
        <f t="shared" si="230"/>
        <v>월</v>
      </c>
      <c r="SP13" s="133" t="str">
        <f t="shared" si="231"/>
        <v>V</v>
      </c>
      <c r="SQ13" s="184"/>
      <c r="SR13" s="184"/>
      <c r="SS13" s="184"/>
      <c r="ST13" s="184"/>
      <c r="SU13" s="184"/>
      <c r="SV13" s="184"/>
      <c r="SW13" s="176"/>
      <c r="SX13" s="177"/>
      <c r="SY13" s="129" t="str">
        <f>IF($B13="","",IF(AND(SO$3&lt;&gt;"",$B13-기준일시_입력!$AO$7&lt;=0,SQ13="",ST13="",SW13=""),"X",IF(SW13="연차","☆",IF(SW13="월차","★",IF(SW13="병가","♨",IF(SW13="출장","◎",IF(SW13="교육","■",IF(AND(SW13="",SQ13&lt;=기준일시_입력!$J$15,ST13&gt;=기준일시_입력!$N$15),"○",IF(AND(SW13="",SQ13&lt;&gt;"",SQ13&gt;기준일시_입력!$J$15),"▼",IF(AND(SW13="",ST13&lt;&gt;"",ST13&lt;기준일시_입력!$N$15),"△",""))))))))))</f>
        <v/>
      </c>
      <c r="SZ13" s="128">
        <f>IFERROR(IF(OR(SQ13="",ST13=""),0,IF(AND(TB13&lt;기준일시_입력!$J$17,TC13&gt;기준일시_입력!$N$17),기준일시_입력!$N$17-기준일시_입력!$J$17,IF(AND(TB13&gt;=기준일시_입력!$J$17,TC13&gt;기준일시_입력!$N$17),기준일시_입력!$N$17-TB13,IF(TC13&lt;기준일시_입력!$J$17,0,IF(AND(TB13&lt;기준일시_입력!$J$17,TC13&lt;=기준일시_입력!$N$17),TC13-기준일시_입력!$J$17,IF(AND(TB13&gt;=기준일시_입력!$J$17,TC13&lt;=기준일시_입력!$N$17),TC13-TB13,0)))))),0)</f>
        <v>0</v>
      </c>
      <c r="TA13" s="128">
        <f t="shared" si="232"/>
        <v>0</v>
      </c>
      <c r="TB13" s="128">
        <f>IF(OR(SQ13="",ST13=""),0,IF(SQ13&lt;기준일시_입력!$J$15,기준일시_입력!$J$15,SQ13))</f>
        <v>0</v>
      </c>
      <c r="TC13" s="128">
        <f t="shared" si="233"/>
        <v>0</v>
      </c>
      <c r="TD13" s="128">
        <f>IFERROR(IF(AND(TB13&lt;SMALL(기준일시_입력!$J$21:$J$39,TD$5),TC13&gt;SMALL(기준일시_입력!$N$21:$N$39,TD$5)),INDEX(기준일시_입력!$AJ$21:$AJ$39,TD$5*2-1),IF(AND(TB13&gt;=SMALL(기준일시_입력!$J$21:$J$39,TD$5),TB13&lt;SMALL(기준일시_입력!$N$21:$N$39,TD$5)),SMALL(기준일시_입력!$N$21:$N$39,TD$5)-TB13,0)),0)</f>
        <v>0</v>
      </c>
      <c r="TE13" s="128">
        <f>IFERROR(IF(AND(TB13&lt;SMALL(기준일시_입력!$J$21:$J$39,TE$5),TC13&gt;SMALL(기준일시_입력!$N$21:$N$39,TE$5)),INDEX(기준일시_입력!$AJ$21:$AJ$39,TE$5*2-1),IF(AND(TB13&gt;=SMALL(기준일시_입력!$J$21:$J$39,TE$5),TB13&lt;SMALL(기준일시_입력!$N$21:$N$39,TE$5)),SMALL(기준일시_입력!$N$21:$N$39,TE$5)-TB13,0)),0)</f>
        <v>0</v>
      </c>
      <c r="TF13" s="128">
        <f>IFERROR(IF(AND(TB13&lt;SMALL(기준일시_입력!$J$21:$J$39,TF$5),TC13&gt;SMALL(기준일시_입력!$N$21:$N$39,TF$5)),INDEX(기준일시_입력!$AJ$21:$AJ$39,TF$5*2-1),IF(AND(TB13&gt;=SMALL(기준일시_입력!$J$21:$J$39,TF$5),TB13&lt;SMALL(기준일시_입력!$N$21:$N$39,TF$5)),SMALL(기준일시_입력!$N$21:$N$39,TF$5)-TB13,0)),0)</f>
        <v>0</v>
      </c>
      <c r="TG13" s="128">
        <f>IFERROR(IF(AND(TB13&lt;SMALL(기준일시_입력!$J$21:$J$39,TG$5),TC13&gt;SMALL(기준일시_입력!$N$21:$N$39,TG$5)),INDEX(기준일시_입력!$AJ$21:$AJ$39,TG$5*2-1),IF(AND(TB13&gt;=SMALL(기준일시_입력!$J$21:$J$39,TG$5),TB13&lt;SMALL(기준일시_입력!$N$21:$N$39,TG$5)),SMALL(기준일시_입력!$N$21:$N$39,TG$5)-TB13,0)),0)</f>
        <v>0</v>
      </c>
      <c r="TH13" s="128">
        <f>IFERROR(IF(AND(TB13&lt;SMALL(기준일시_입력!$J$21:$J$39,TH$5),TC13&gt;SMALL(기준일시_입력!$N$21:$N$39,TH$5)),INDEX(기준일시_입력!$AJ$21:$AJ$39,TH$5*2-1),IF(AND(TB13&gt;=SMALL(기준일시_입력!$J$21:$J$39,TH$5),TB13&lt;SMALL(기준일시_입력!$N$21:$N$39,TH$5)),SMALL(기준일시_입력!$N$21:$N$39,TH$5)-TB13,0)),0)</f>
        <v>0</v>
      </c>
      <c r="TI13" s="128">
        <f>IFERROR(IF(AND(TB13&lt;SMALL(기준일시_입력!$J$21:$J$39,TI$5),TC13&gt;SMALL(기준일시_입력!$N$21:$N$39,TI$5)),INDEX(기준일시_입력!$AJ$21:$AJ$39,TI$5*2-1),IF(AND(TB13&gt;=SMALL(기준일시_입력!$J$21:$J$39,TI$5),TB13&lt;SMALL(기준일시_입력!$N$21:$N$39,TI$5)),SMALL(기준일시_입력!$N$21:$N$39,TI$5)-TB13,0)),0)</f>
        <v>0</v>
      </c>
      <c r="TJ13" s="128">
        <f>IFERROR(IF(AND(TB13&lt;SMALL(기준일시_입력!$J$21:$J$39,TJ$5),TC13&gt;SMALL(기준일시_입력!$N$21:$N$39,TJ$5)),INDEX(기준일시_입력!$AJ$21:$AJ$39,TJ$5*2-1),IF(AND(TB13&gt;=SMALL(기준일시_입력!$J$21:$J$39,TJ$5),TB13&lt;SMALL(기준일시_입력!$N$21:$N$39,TJ$5)),SMALL(기준일시_입력!$N$21:$N$39,TJ$5)-TB13,0)),0)</f>
        <v>0</v>
      </c>
      <c r="TK13" s="128">
        <f>IFERROR(IF(AND(TB13&lt;SMALL(기준일시_입력!$J$21:$J$39,TK$5),TC13&gt;SMALL(기준일시_입력!$N$21:$N$39,TK$5)),INDEX(기준일시_입력!$AJ$21:$AJ$39,TK$5*2-1),IF(AND(TB13&gt;=SMALL(기준일시_입력!$J$21:$J$39,TK$5),TB13&lt;SMALL(기준일시_입력!$N$21:$N$39,TK$5)),SMALL(기준일시_입력!$N$21:$N$39,TK$5)-TB13,0)),0)</f>
        <v>0</v>
      </c>
      <c r="TL13" s="128">
        <f>IFERROR(IF(AND(TB13&lt;SMALL(기준일시_입력!$J$21:$J$39,TL$5),TC13&gt;SMALL(기준일시_입력!$N$21:$N$39,TL$5)),INDEX(기준일시_입력!$AJ$21:$AJ$39,TL$5*2-1),IF(AND(TB13&gt;=SMALL(기준일시_입력!$J$21:$J$39,TL$5),TB13&lt;SMALL(기준일시_입력!$N$21:$N$39,TL$5)),SMALL(기준일시_입력!$N$21:$N$39,TL$5)-TB13,0)),0)</f>
        <v>0</v>
      </c>
      <c r="TM13" s="128">
        <f>IFERROR(IF(AND(TB13&lt;SMALL(기준일시_입력!$J$21:$J$39,TM$5),TC13&gt;SMALL(기준일시_입력!$N$21:$N$39,TM$5)),INDEX(기준일시_입력!$AJ$21:$AJ$39,TM$5*2-1),IF(AND(TB13&gt;=SMALL(기준일시_입력!$J$21:$J$39,TM$5),TB13&lt;SMALL(기준일시_입력!$N$21:$N$39,TM$5)),SMALL(기준일시_입력!$N$21:$N$39,TM$5)-TB13,0)),0)</f>
        <v>0</v>
      </c>
      <c r="TN13" s="125"/>
      <c r="TO13" s="180" t="str">
        <f t="shared" si="234"/>
        <v>8일</v>
      </c>
      <c r="TP13" s="180"/>
      <c r="TQ13" s="124" t="str">
        <f t="shared" si="235"/>
        <v>월</v>
      </c>
      <c r="TR13" s="133" t="str">
        <f t="shared" si="231"/>
        <v>V</v>
      </c>
      <c r="TS13" s="184"/>
      <c r="TT13" s="184"/>
      <c r="TU13" s="184"/>
      <c r="TV13" s="184"/>
      <c r="TW13" s="184"/>
      <c r="TX13" s="184"/>
      <c r="TY13" s="176"/>
      <c r="TZ13" s="177"/>
      <c r="UA13" s="129" t="str">
        <f>IF($B13="","",IF(AND(TQ$3&lt;&gt;"",$B13-기준일시_입력!$AO$7&lt;=0,TS13="",TV13="",TY13=""),"X",IF(TY13="연차","☆",IF(TY13="월차","★",IF(TY13="병가","♨",IF(TY13="출장","◎",IF(TY13="교육","■",IF(AND(TY13="",TS13&lt;=기준일시_입력!$J$15,TV13&gt;=기준일시_입력!$N$15),"○",IF(AND(TY13="",TS13&lt;&gt;"",TS13&gt;기준일시_입력!$J$15),"▼",IF(AND(TY13="",TV13&lt;&gt;"",TV13&lt;기준일시_입력!$N$15),"△",""))))))))))</f>
        <v/>
      </c>
      <c r="UB13" s="128">
        <f>IFERROR(IF(OR(TS13="",TV13=""),0,IF(AND(UD13&lt;기준일시_입력!$J$17,UE13&gt;기준일시_입력!$N$17),기준일시_입력!$N$17-기준일시_입력!$J$17,IF(AND(UD13&gt;=기준일시_입력!$J$17,UE13&gt;기준일시_입력!$N$17),기준일시_입력!$N$17-UD13,IF(UE13&lt;기준일시_입력!$J$17,0,IF(AND(UD13&lt;기준일시_입력!$J$17,UE13&lt;=기준일시_입력!$N$17),UE13-기준일시_입력!$J$17,IF(AND(UD13&gt;=기준일시_입력!$J$17,UE13&lt;=기준일시_입력!$N$17),UE13-UD13,0)))))),0)</f>
        <v>0</v>
      </c>
      <c r="UC13" s="128">
        <f t="shared" si="237"/>
        <v>0</v>
      </c>
      <c r="UD13" s="128">
        <f>IF(OR(TS13="",TV13=""),0,IF(TS13&lt;기준일시_입력!$J$15,기준일시_입력!$J$15,TS13))</f>
        <v>0</v>
      </c>
      <c r="UE13" s="128">
        <f t="shared" si="238"/>
        <v>0</v>
      </c>
      <c r="UF13" s="128">
        <f>IFERROR(IF(AND(UD13&lt;SMALL(기준일시_입력!$J$21:$J$39,UF$5),UE13&gt;SMALL(기준일시_입력!$N$21:$N$39,UF$5)),INDEX(기준일시_입력!$AJ$21:$AJ$39,UF$5*2-1),IF(AND(UD13&gt;=SMALL(기준일시_입력!$J$21:$J$39,UF$5),UD13&lt;SMALL(기준일시_입력!$N$21:$N$39,UF$5)),SMALL(기준일시_입력!$N$21:$N$39,UF$5)-UD13,0)),0)</f>
        <v>0</v>
      </c>
      <c r="UG13" s="128">
        <f>IFERROR(IF(AND(UD13&lt;SMALL(기준일시_입력!$J$21:$J$39,UG$5),UE13&gt;SMALL(기준일시_입력!$N$21:$N$39,UG$5)),INDEX(기준일시_입력!$AJ$21:$AJ$39,UG$5*2-1),IF(AND(UD13&gt;=SMALL(기준일시_입력!$J$21:$J$39,UG$5),UD13&lt;SMALL(기준일시_입력!$N$21:$N$39,UG$5)),SMALL(기준일시_입력!$N$21:$N$39,UG$5)-UD13,0)),0)</f>
        <v>0</v>
      </c>
      <c r="UH13" s="128">
        <f>IFERROR(IF(AND(UD13&lt;SMALL(기준일시_입력!$J$21:$J$39,UH$5),UE13&gt;SMALL(기준일시_입력!$N$21:$N$39,UH$5)),INDEX(기준일시_입력!$AJ$21:$AJ$39,UH$5*2-1),IF(AND(UD13&gt;=SMALL(기준일시_입력!$J$21:$J$39,UH$5),UD13&lt;SMALL(기준일시_입력!$N$21:$N$39,UH$5)),SMALL(기준일시_입력!$N$21:$N$39,UH$5)-UD13,0)),0)</f>
        <v>0</v>
      </c>
      <c r="UI13" s="128">
        <f>IFERROR(IF(AND(UD13&lt;SMALL(기준일시_입력!$J$21:$J$39,UI$5),UE13&gt;SMALL(기준일시_입력!$N$21:$N$39,UI$5)),INDEX(기준일시_입력!$AJ$21:$AJ$39,UI$5*2-1),IF(AND(UD13&gt;=SMALL(기준일시_입력!$J$21:$J$39,UI$5),UD13&lt;SMALL(기준일시_입력!$N$21:$N$39,UI$5)),SMALL(기준일시_입력!$N$21:$N$39,UI$5)-UD13,0)),0)</f>
        <v>0</v>
      </c>
      <c r="UJ13" s="128">
        <f>IFERROR(IF(AND(UD13&lt;SMALL(기준일시_입력!$J$21:$J$39,UJ$5),UE13&gt;SMALL(기준일시_입력!$N$21:$N$39,UJ$5)),INDEX(기준일시_입력!$AJ$21:$AJ$39,UJ$5*2-1),IF(AND(UD13&gt;=SMALL(기준일시_입력!$J$21:$J$39,UJ$5),UD13&lt;SMALL(기준일시_입력!$N$21:$N$39,UJ$5)),SMALL(기준일시_입력!$N$21:$N$39,UJ$5)-UD13,0)),0)</f>
        <v>0</v>
      </c>
      <c r="UK13" s="128">
        <f>IFERROR(IF(AND(UD13&lt;SMALL(기준일시_입력!$J$21:$J$39,UK$5),UE13&gt;SMALL(기준일시_입력!$N$21:$N$39,UK$5)),INDEX(기준일시_입력!$AJ$21:$AJ$39,UK$5*2-1),IF(AND(UD13&gt;=SMALL(기준일시_입력!$J$21:$J$39,UK$5),UD13&lt;SMALL(기준일시_입력!$N$21:$N$39,UK$5)),SMALL(기준일시_입력!$N$21:$N$39,UK$5)-UD13,0)),0)</f>
        <v>0</v>
      </c>
      <c r="UL13" s="128">
        <f>IFERROR(IF(AND(UD13&lt;SMALL(기준일시_입력!$J$21:$J$39,UL$5),UE13&gt;SMALL(기준일시_입력!$N$21:$N$39,UL$5)),INDEX(기준일시_입력!$AJ$21:$AJ$39,UL$5*2-1),IF(AND(UD13&gt;=SMALL(기준일시_입력!$J$21:$J$39,UL$5),UD13&lt;SMALL(기준일시_입력!$N$21:$N$39,UL$5)),SMALL(기준일시_입력!$N$21:$N$39,UL$5)-UD13,0)),0)</f>
        <v>0</v>
      </c>
      <c r="UM13" s="128">
        <f>IFERROR(IF(AND(UD13&lt;SMALL(기준일시_입력!$J$21:$J$39,UM$5),UE13&gt;SMALL(기준일시_입력!$N$21:$N$39,UM$5)),INDEX(기준일시_입력!$AJ$21:$AJ$39,UM$5*2-1),IF(AND(UD13&gt;=SMALL(기준일시_입력!$J$21:$J$39,UM$5),UD13&lt;SMALL(기준일시_입력!$N$21:$N$39,UM$5)),SMALL(기준일시_입력!$N$21:$N$39,UM$5)-UD13,0)),0)</f>
        <v>0</v>
      </c>
      <c r="UN13" s="128">
        <f>IFERROR(IF(AND(UD13&lt;SMALL(기준일시_입력!$J$21:$J$39,UN$5),UE13&gt;SMALL(기준일시_입력!$N$21:$N$39,UN$5)),INDEX(기준일시_입력!$AJ$21:$AJ$39,UN$5*2-1),IF(AND(UD13&gt;=SMALL(기준일시_입력!$J$21:$J$39,UN$5),UD13&lt;SMALL(기준일시_입력!$N$21:$N$39,UN$5)),SMALL(기준일시_입력!$N$21:$N$39,UN$5)-UD13,0)),0)</f>
        <v>0</v>
      </c>
      <c r="UO13" s="128">
        <f>IFERROR(IF(AND(UD13&lt;SMALL(기준일시_입력!$J$21:$J$39,UO$5),UE13&gt;SMALL(기준일시_입력!$N$21:$N$39,UO$5)),INDEX(기준일시_입력!$AJ$21:$AJ$39,UO$5*2-1),IF(AND(UD13&gt;=SMALL(기준일시_입력!$J$21:$J$39,UO$5),UD13&lt;SMALL(기준일시_입력!$N$21:$N$39,UO$5)),SMALL(기준일시_입력!$N$21:$N$39,UO$5)-UD13,0)),0)</f>
        <v>0</v>
      </c>
      <c r="UP13" s="125"/>
      <c r="UQ13" s="180" t="str">
        <f t="shared" si="239"/>
        <v>8일</v>
      </c>
      <c r="UR13" s="180"/>
      <c r="US13" s="124" t="str">
        <f t="shared" si="240"/>
        <v>월</v>
      </c>
      <c r="UT13" s="133" t="str">
        <f t="shared" si="231"/>
        <v>V</v>
      </c>
      <c r="UU13" s="184"/>
      <c r="UV13" s="184"/>
      <c r="UW13" s="184"/>
      <c r="UX13" s="184"/>
      <c r="UY13" s="184"/>
      <c r="UZ13" s="184"/>
      <c r="VA13" s="176"/>
      <c r="VB13" s="177"/>
      <c r="VC13" s="129" t="str">
        <f>IF($B13="","",IF(AND(US$3&lt;&gt;"",$B13-기준일시_입력!$AO$7&lt;=0,UU13="",UX13="",VA13=""),"X",IF(VA13="연차","☆",IF(VA13="월차","★",IF(VA13="병가","♨",IF(VA13="출장","◎",IF(VA13="교육","■",IF(AND(VA13="",UU13&lt;=기준일시_입력!$J$15,UX13&gt;=기준일시_입력!$N$15),"○",IF(AND(VA13="",UU13&lt;&gt;"",UU13&gt;기준일시_입력!$J$15),"▼",IF(AND(VA13="",UX13&lt;&gt;"",UX13&lt;기준일시_입력!$N$15),"△",""))))))))))</f>
        <v/>
      </c>
      <c r="VD13" s="128">
        <f>IFERROR(IF(OR(UU13="",UX13=""),0,IF(AND(VF13&lt;기준일시_입력!$J$17,VG13&gt;기준일시_입력!$N$17),기준일시_입력!$N$17-기준일시_입력!$J$17,IF(AND(VF13&gt;=기준일시_입력!$J$17,VG13&gt;기준일시_입력!$N$17),기준일시_입력!$N$17-VF13,IF(VG13&lt;기준일시_입력!$J$17,0,IF(AND(VF13&lt;기준일시_입력!$J$17,VG13&lt;=기준일시_입력!$N$17),VG13-기준일시_입력!$J$17,IF(AND(VF13&gt;=기준일시_입력!$J$17,VG13&lt;=기준일시_입력!$N$17),VG13-VF13,0)))))),0)</f>
        <v>0</v>
      </c>
      <c r="VE13" s="128">
        <f t="shared" si="242"/>
        <v>0</v>
      </c>
      <c r="VF13" s="128">
        <f>IF(OR(UU13="",UX13=""),0,IF(UU13&lt;기준일시_입력!$J$15,기준일시_입력!$J$15,UU13))</f>
        <v>0</v>
      </c>
      <c r="VG13" s="128">
        <f t="shared" si="243"/>
        <v>0</v>
      </c>
      <c r="VH13" s="128">
        <f>IFERROR(IF(AND(VF13&lt;SMALL(기준일시_입력!$J$21:$J$39,VH$5),VG13&gt;SMALL(기준일시_입력!$N$21:$N$39,VH$5)),INDEX(기준일시_입력!$AJ$21:$AJ$39,VH$5*2-1),IF(AND(VF13&gt;=SMALL(기준일시_입력!$J$21:$J$39,VH$5),VF13&lt;SMALL(기준일시_입력!$N$21:$N$39,VH$5)),SMALL(기준일시_입력!$N$21:$N$39,VH$5)-VF13,0)),0)</f>
        <v>0</v>
      </c>
      <c r="VI13" s="128">
        <f>IFERROR(IF(AND(VF13&lt;SMALL(기준일시_입력!$J$21:$J$39,VI$5),VG13&gt;SMALL(기준일시_입력!$N$21:$N$39,VI$5)),INDEX(기준일시_입력!$AJ$21:$AJ$39,VI$5*2-1),IF(AND(VF13&gt;=SMALL(기준일시_입력!$J$21:$J$39,VI$5),VF13&lt;SMALL(기준일시_입력!$N$21:$N$39,VI$5)),SMALL(기준일시_입력!$N$21:$N$39,VI$5)-VF13,0)),0)</f>
        <v>0</v>
      </c>
      <c r="VJ13" s="128">
        <f>IFERROR(IF(AND(VF13&lt;SMALL(기준일시_입력!$J$21:$J$39,VJ$5),VG13&gt;SMALL(기준일시_입력!$N$21:$N$39,VJ$5)),INDEX(기준일시_입력!$AJ$21:$AJ$39,VJ$5*2-1),IF(AND(VF13&gt;=SMALL(기준일시_입력!$J$21:$J$39,VJ$5),VF13&lt;SMALL(기준일시_입력!$N$21:$N$39,VJ$5)),SMALL(기준일시_입력!$N$21:$N$39,VJ$5)-VF13,0)),0)</f>
        <v>0</v>
      </c>
      <c r="VK13" s="128">
        <f>IFERROR(IF(AND(VF13&lt;SMALL(기준일시_입력!$J$21:$J$39,VK$5),VG13&gt;SMALL(기준일시_입력!$N$21:$N$39,VK$5)),INDEX(기준일시_입력!$AJ$21:$AJ$39,VK$5*2-1),IF(AND(VF13&gt;=SMALL(기준일시_입력!$J$21:$J$39,VK$5),VF13&lt;SMALL(기준일시_입력!$N$21:$N$39,VK$5)),SMALL(기준일시_입력!$N$21:$N$39,VK$5)-VF13,0)),0)</f>
        <v>0</v>
      </c>
      <c r="VL13" s="128">
        <f>IFERROR(IF(AND(VF13&lt;SMALL(기준일시_입력!$J$21:$J$39,VL$5),VG13&gt;SMALL(기준일시_입력!$N$21:$N$39,VL$5)),INDEX(기준일시_입력!$AJ$21:$AJ$39,VL$5*2-1),IF(AND(VF13&gt;=SMALL(기준일시_입력!$J$21:$J$39,VL$5),VF13&lt;SMALL(기준일시_입력!$N$21:$N$39,VL$5)),SMALL(기준일시_입력!$N$21:$N$39,VL$5)-VF13,0)),0)</f>
        <v>0</v>
      </c>
      <c r="VM13" s="128">
        <f>IFERROR(IF(AND(VF13&lt;SMALL(기준일시_입력!$J$21:$J$39,VM$5),VG13&gt;SMALL(기준일시_입력!$N$21:$N$39,VM$5)),INDEX(기준일시_입력!$AJ$21:$AJ$39,VM$5*2-1),IF(AND(VF13&gt;=SMALL(기준일시_입력!$J$21:$J$39,VM$5),VF13&lt;SMALL(기준일시_입력!$N$21:$N$39,VM$5)),SMALL(기준일시_입력!$N$21:$N$39,VM$5)-VF13,0)),0)</f>
        <v>0</v>
      </c>
      <c r="VN13" s="128">
        <f>IFERROR(IF(AND(VF13&lt;SMALL(기준일시_입력!$J$21:$J$39,VN$5),VG13&gt;SMALL(기준일시_입력!$N$21:$N$39,VN$5)),INDEX(기준일시_입력!$AJ$21:$AJ$39,VN$5*2-1),IF(AND(VF13&gt;=SMALL(기준일시_입력!$J$21:$J$39,VN$5),VF13&lt;SMALL(기준일시_입력!$N$21:$N$39,VN$5)),SMALL(기준일시_입력!$N$21:$N$39,VN$5)-VF13,0)),0)</f>
        <v>0</v>
      </c>
      <c r="VO13" s="128">
        <f>IFERROR(IF(AND(VF13&lt;SMALL(기준일시_입력!$J$21:$J$39,VO$5),VG13&gt;SMALL(기준일시_입력!$N$21:$N$39,VO$5)),INDEX(기준일시_입력!$AJ$21:$AJ$39,VO$5*2-1),IF(AND(VF13&gt;=SMALL(기준일시_입력!$J$21:$J$39,VO$5),VF13&lt;SMALL(기준일시_입력!$N$21:$N$39,VO$5)),SMALL(기준일시_입력!$N$21:$N$39,VO$5)-VF13,0)),0)</f>
        <v>0</v>
      </c>
      <c r="VP13" s="128">
        <f>IFERROR(IF(AND(VF13&lt;SMALL(기준일시_입력!$J$21:$J$39,VP$5),VG13&gt;SMALL(기준일시_입력!$N$21:$N$39,VP$5)),INDEX(기준일시_입력!$AJ$21:$AJ$39,VP$5*2-1),IF(AND(VF13&gt;=SMALL(기준일시_입력!$J$21:$J$39,VP$5),VF13&lt;SMALL(기준일시_입력!$N$21:$N$39,VP$5)),SMALL(기준일시_입력!$N$21:$N$39,VP$5)-VF13,0)),0)</f>
        <v>0</v>
      </c>
      <c r="VQ13" s="128">
        <f>IFERROR(IF(AND(VF13&lt;SMALL(기준일시_입력!$J$21:$J$39,VQ$5),VG13&gt;SMALL(기준일시_입력!$N$21:$N$39,VQ$5)),INDEX(기준일시_입력!$AJ$21:$AJ$39,VQ$5*2-1),IF(AND(VF13&gt;=SMALL(기준일시_입력!$J$21:$J$39,VQ$5),VF13&lt;SMALL(기준일시_입력!$N$21:$N$39,VQ$5)),SMALL(기준일시_입력!$N$21:$N$39,VQ$5)-VF13,0)),0)</f>
        <v>0</v>
      </c>
      <c r="VR13" s="125"/>
      <c r="VS13" s="180" t="str">
        <f t="shared" si="244"/>
        <v>8일</v>
      </c>
      <c r="VT13" s="180"/>
      <c r="VU13" s="124" t="str">
        <f t="shared" si="245"/>
        <v>월</v>
      </c>
      <c r="VV13" s="133" t="str">
        <f t="shared" si="246"/>
        <v>V</v>
      </c>
      <c r="VW13" s="184"/>
      <c r="VX13" s="184"/>
      <c r="VY13" s="184"/>
      <c r="VZ13" s="184"/>
      <c r="WA13" s="184"/>
      <c r="WB13" s="184"/>
      <c r="WC13" s="176"/>
      <c r="WD13" s="177"/>
      <c r="WE13" s="129" t="str">
        <f>IF($B13="","",IF(AND(VU$3&lt;&gt;"",$B13-기준일시_입력!$AO$7&lt;=0,VW13="",VZ13="",WC13=""),"X",IF(WC13="연차","☆",IF(WC13="월차","★",IF(WC13="병가","♨",IF(WC13="출장","◎",IF(WC13="교육","■",IF(AND(WC13="",VW13&lt;=기준일시_입력!$J$15,VZ13&gt;=기준일시_입력!$N$15),"○",IF(AND(WC13="",VW13&lt;&gt;"",VW13&gt;기준일시_입력!$J$15),"▼",IF(AND(WC13="",VZ13&lt;&gt;"",VZ13&lt;기준일시_입력!$N$15),"△",""))))))))))</f>
        <v/>
      </c>
      <c r="WF13" s="128">
        <f>IFERROR(IF(OR(VW13="",VZ13=""),0,IF(AND(WH13&lt;기준일시_입력!$J$17,WI13&gt;기준일시_입력!$N$17),기준일시_입력!$N$17-기준일시_입력!$J$17,IF(AND(WH13&gt;=기준일시_입력!$J$17,WI13&gt;기준일시_입력!$N$17),기준일시_입력!$N$17-WH13,IF(WI13&lt;기준일시_입력!$J$17,0,IF(AND(WH13&lt;기준일시_입력!$J$17,WI13&lt;=기준일시_입력!$N$17),WI13-기준일시_입력!$J$17,IF(AND(WH13&gt;=기준일시_입력!$J$17,WI13&lt;=기준일시_입력!$N$17),WI13-WH13,0)))))),0)</f>
        <v>0</v>
      </c>
      <c r="WG13" s="128">
        <f t="shared" si="247"/>
        <v>0</v>
      </c>
      <c r="WH13" s="128">
        <f>IF(OR(VW13="",VZ13=""),0,IF(VW13&lt;기준일시_입력!$J$15,기준일시_입력!$J$15,VW13))</f>
        <v>0</v>
      </c>
      <c r="WI13" s="128">
        <f t="shared" si="248"/>
        <v>0</v>
      </c>
      <c r="WJ13" s="128">
        <f>IFERROR(IF(AND(WH13&lt;SMALL(기준일시_입력!$J$21:$J$39,WJ$5),WI13&gt;SMALL(기준일시_입력!$N$21:$N$39,WJ$5)),INDEX(기준일시_입력!$AJ$21:$AJ$39,WJ$5*2-1),IF(AND(WH13&gt;=SMALL(기준일시_입력!$J$21:$J$39,WJ$5),WH13&lt;SMALL(기준일시_입력!$N$21:$N$39,WJ$5)),SMALL(기준일시_입력!$N$21:$N$39,WJ$5)-WH13,0)),0)</f>
        <v>0</v>
      </c>
      <c r="WK13" s="128">
        <f>IFERROR(IF(AND(WH13&lt;SMALL(기준일시_입력!$J$21:$J$39,WK$5),WI13&gt;SMALL(기준일시_입력!$N$21:$N$39,WK$5)),INDEX(기준일시_입력!$AJ$21:$AJ$39,WK$5*2-1),IF(AND(WH13&gt;=SMALL(기준일시_입력!$J$21:$J$39,WK$5),WH13&lt;SMALL(기준일시_입력!$N$21:$N$39,WK$5)),SMALL(기준일시_입력!$N$21:$N$39,WK$5)-WH13,0)),0)</f>
        <v>0</v>
      </c>
      <c r="WL13" s="128">
        <f>IFERROR(IF(AND(WH13&lt;SMALL(기준일시_입력!$J$21:$J$39,WL$5),WI13&gt;SMALL(기준일시_입력!$N$21:$N$39,WL$5)),INDEX(기준일시_입력!$AJ$21:$AJ$39,WL$5*2-1),IF(AND(WH13&gt;=SMALL(기준일시_입력!$J$21:$J$39,WL$5),WH13&lt;SMALL(기준일시_입력!$N$21:$N$39,WL$5)),SMALL(기준일시_입력!$N$21:$N$39,WL$5)-WH13,0)),0)</f>
        <v>0</v>
      </c>
      <c r="WM13" s="128">
        <f>IFERROR(IF(AND(WH13&lt;SMALL(기준일시_입력!$J$21:$J$39,WM$5),WI13&gt;SMALL(기준일시_입력!$N$21:$N$39,WM$5)),INDEX(기준일시_입력!$AJ$21:$AJ$39,WM$5*2-1),IF(AND(WH13&gt;=SMALL(기준일시_입력!$J$21:$J$39,WM$5),WH13&lt;SMALL(기준일시_입력!$N$21:$N$39,WM$5)),SMALL(기준일시_입력!$N$21:$N$39,WM$5)-WH13,0)),0)</f>
        <v>0</v>
      </c>
      <c r="WN13" s="128">
        <f>IFERROR(IF(AND(WH13&lt;SMALL(기준일시_입력!$J$21:$J$39,WN$5),WI13&gt;SMALL(기준일시_입력!$N$21:$N$39,WN$5)),INDEX(기준일시_입력!$AJ$21:$AJ$39,WN$5*2-1),IF(AND(WH13&gt;=SMALL(기준일시_입력!$J$21:$J$39,WN$5),WH13&lt;SMALL(기준일시_입력!$N$21:$N$39,WN$5)),SMALL(기준일시_입력!$N$21:$N$39,WN$5)-WH13,0)),0)</f>
        <v>0</v>
      </c>
      <c r="WO13" s="128">
        <f>IFERROR(IF(AND(WH13&lt;SMALL(기준일시_입력!$J$21:$J$39,WO$5),WI13&gt;SMALL(기준일시_입력!$N$21:$N$39,WO$5)),INDEX(기준일시_입력!$AJ$21:$AJ$39,WO$5*2-1),IF(AND(WH13&gt;=SMALL(기준일시_입력!$J$21:$J$39,WO$5),WH13&lt;SMALL(기준일시_입력!$N$21:$N$39,WO$5)),SMALL(기준일시_입력!$N$21:$N$39,WO$5)-WH13,0)),0)</f>
        <v>0</v>
      </c>
      <c r="WP13" s="128">
        <f>IFERROR(IF(AND(WH13&lt;SMALL(기준일시_입력!$J$21:$J$39,WP$5),WI13&gt;SMALL(기준일시_입력!$N$21:$N$39,WP$5)),INDEX(기준일시_입력!$AJ$21:$AJ$39,WP$5*2-1),IF(AND(WH13&gt;=SMALL(기준일시_입력!$J$21:$J$39,WP$5),WH13&lt;SMALL(기준일시_입력!$N$21:$N$39,WP$5)),SMALL(기준일시_입력!$N$21:$N$39,WP$5)-WH13,0)),0)</f>
        <v>0</v>
      </c>
      <c r="WQ13" s="128">
        <f>IFERROR(IF(AND(WH13&lt;SMALL(기준일시_입력!$J$21:$J$39,WQ$5),WI13&gt;SMALL(기준일시_입력!$N$21:$N$39,WQ$5)),INDEX(기준일시_입력!$AJ$21:$AJ$39,WQ$5*2-1),IF(AND(WH13&gt;=SMALL(기준일시_입력!$J$21:$J$39,WQ$5),WH13&lt;SMALL(기준일시_입력!$N$21:$N$39,WQ$5)),SMALL(기준일시_입력!$N$21:$N$39,WQ$5)-WH13,0)),0)</f>
        <v>0</v>
      </c>
      <c r="WR13" s="128">
        <f>IFERROR(IF(AND(WH13&lt;SMALL(기준일시_입력!$J$21:$J$39,WR$5),WI13&gt;SMALL(기준일시_입력!$N$21:$N$39,WR$5)),INDEX(기준일시_입력!$AJ$21:$AJ$39,WR$5*2-1),IF(AND(WH13&gt;=SMALL(기준일시_입력!$J$21:$J$39,WR$5),WH13&lt;SMALL(기준일시_입력!$N$21:$N$39,WR$5)),SMALL(기준일시_입력!$N$21:$N$39,WR$5)-WH13,0)),0)</f>
        <v>0</v>
      </c>
      <c r="WS13" s="128">
        <f>IFERROR(IF(AND(WH13&lt;SMALL(기준일시_입력!$J$21:$J$39,WS$5),WI13&gt;SMALL(기준일시_입력!$N$21:$N$39,WS$5)),INDEX(기준일시_입력!$AJ$21:$AJ$39,WS$5*2-1),IF(AND(WH13&gt;=SMALL(기준일시_입력!$J$21:$J$39,WS$5),WH13&lt;SMALL(기준일시_입력!$N$21:$N$39,WS$5)),SMALL(기준일시_입력!$N$21:$N$39,WS$5)-WH13,0)),0)</f>
        <v>0</v>
      </c>
      <c r="WT13" s="125"/>
      <c r="WU13" s="180" t="str">
        <f t="shared" si="249"/>
        <v>8일</v>
      </c>
      <c r="WV13" s="180"/>
      <c r="WW13" s="124" t="str">
        <f t="shared" si="250"/>
        <v>월</v>
      </c>
      <c r="WX13" s="133" t="str">
        <f t="shared" si="246"/>
        <v>V</v>
      </c>
      <c r="WY13" s="184"/>
      <c r="WZ13" s="184"/>
      <c r="XA13" s="184"/>
      <c r="XB13" s="184"/>
      <c r="XC13" s="184"/>
      <c r="XD13" s="184"/>
      <c r="XE13" s="176"/>
      <c r="XF13" s="177"/>
      <c r="XG13" s="129" t="str">
        <f>IF($B13="","",IF(AND(WW$3&lt;&gt;"",$B13-기준일시_입력!$AO$7&lt;=0,WY13="",XB13="",XE13=""),"X",IF(XE13="연차","☆",IF(XE13="월차","★",IF(XE13="병가","♨",IF(XE13="출장","◎",IF(XE13="교육","■",IF(AND(XE13="",WY13&lt;=기준일시_입력!$J$15,XB13&gt;=기준일시_입력!$N$15),"○",IF(AND(XE13="",WY13&lt;&gt;"",WY13&gt;기준일시_입력!$J$15),"▼",IF(AND(XE13="",XB13&lt;&gt;"",XB13&lt;기준일시_입력!$N$15),"△",""))))))))))</f>
        <v/>
      </c>
      <c r="XH13" s="128">
        <f>IFERROR(IF(OR(WY13="",XB13=""),0,IF(AND(XJ13&lt;기준일시_입력!$J$17,XK13&gt;기준일시_입력!$N$17),기준일시_입력!$N$17-기준일시_입력!$J$17,IF(AND(XJ13&gt;=기준일시_입력!$J$17,XK13&gt;기준일시_입력!$N$17),기준일시_입력!$N$17-XJ13,IF(XK13&lt;기준일시_입력!$J$17,0,IF(AND(XJ13&lt;기준일시_입력!$J$17,XK13&lt;=기준일시_입력!$N$17),XK13-기준일시_입력!$J$17,IF(AND(XJ13&gt;=기준일시_입력!$J$17,XK13&lt;=기준일시_입력!$N$17),XK13-XJ13,0)))))),0)</f>
        <v>0</v>
      </c>
      <c r="XI13" s="128">
        <f t="shared" si="252"/>
        <v>0</v>
      </c>
      <c r="XJ13" s="128">
        <f>IF(OR(WY13="",XB13=""),0,IF(WY13&lt;기준일시_입력!$J$15,기준일시_입력!$J$15,WY13))</f>
        <v>0</v>
      </c>
      <c r="XK13" s="128">
        <f t="shared" si="253"/>
        <v>0</v>
      </c>
      <c r="XL13" s="128">
        <f>IFERROR(IF(AND(XJ13&lt;SMALL(기준일시_입력!$J$21:$J$39,XL$5),XK13&gt;SMALL(기준일시_입력!$N$21:$N$39,XL$5)),INDEX(기준일시_입력!$AJ$21:$AJ$39,XL$5*2-1),IF(AND(XJ13&gt;=SMALL(기준일시_입력!$J$21:$J$39,XL$5),XJ13&lt;SMALL(기준일시_입력!$N$21:$N$39,XL$5)),SMALL(기준일시_입력!$N$21:$N$39,XL$5)-XJ13,0)),0)</f>
        <v>0</v>
      </c>
      <c r="XM13" s="128">
        <f>IFERROR(IF(AND(XJ13&lt;SMALL(기준일시_입력!$J$21:$J$39,XM$5),XK13&gt;SMALL(기준일시_입력!$N$21:$N$39,XM$5)),INDEX(기준일시_입력!$AJ$21:$AJ$39,XM$5*2-1),IF(AND(XJ13&gt;=SMALL(기준일시_입력!$J$21:$J$39,XM$5),XJ13&lt;SMALL(기준일시_입력!$N$21:$N$39,XM$5)),SMALL(기준일시_입력!$N$21:$N$39,XM$5)-XJ13,0)),0)</f>
        <v>0</v>
      </c>
      <c r="XN13" s="128">
        <f>IFERROR(IF(AND(XJ13&lt;SMALL(기준일시_입력!$J$21:$J$39,XN$5),XK13&gt;SMALL(기준일시_입력!$N$21:$N$39,XN$5)),INDEX(기준일시_입력!$AJ$21:$AJ$39,XN$5*2-1),IF(AND(XJ13&gt;=SMALL(기준일시_입력!$J$21:$J$39,XN$5),XJ13&lt;SMALL(기준일시_입력!$N$21:$N$39,XN$5)),SMALL(기준일시_입력!$N$21:$N$39,XN$5)-XJ13,0)),0)</f>
        <v>0</v>
      </c>
      <c r="XO13" s="128">
        <f>IFERROR(IF(AND(XJ13&lt;SMALL(기준일시_입력!$J$21:$J$39,XO$5),XK13&gt;SMALL(기준일시_입력!$N$21:$N$39,XO$5)),INDEX(기준일시_입력!$AJ$21:$AJ$39,XO$5*2-1),IF(AND(XJ13&gt;=SMALL(기준일시_입력!$J$21:$J$39,XO$5),XJ13&lt;SMALL(기준일시_입력!$N$21:$N$39,XO$5)),SMALL(기준일시_입력!$N$21:$N$39,XO$5)-XJ13,0)),0)</f>
        <v>0</v>
      </c>
      <c r="XP13" s="128">
        <f>IFERROR(IF(AND(XJ13&lt;SMALL(기준일시_입력!$J$21:$J$39,XP$5),XK13&gt;SMALL(기준일시_입력!$N$21:$N$39,XP$5)),INDEX(기준일시_입력!$AJ$21:$AJ$39,XP$5*2-1),IF(AND(XJ13&gt;=SMALL(기준일시_입력!$J$21:$J$39,XP$5),XJ13&lt;SMALL(기준일시_입력!$N$21:$N$39,XP$5)),SMALL(기준일시_입력!$N$21:$N$39,XP$5)-XJ13,0)),0)</f>
        <v>0</v>
      </c>
      <c r="XQ13" s="128">
        <f>IFERROR(IF(AND(XJ13&lt;SMALL(기준일시_입력!$J$21:$J$39,XQ$5),XK13&gt;SMALL(기준일시_입력!$N$21:$N$39,XQ$5)),INDEX(기준일시_입력!$AJ$21:$AJ$39,XQ$5*2-1),IF(AND(XJ13&gt;=SMALL(기준일시_입력!$J$21:$J$39,XQ$5),XJ13&lt;SMALL(기준일시_입력!$N$21:$N$39,XQ$5)),SMALL(기준일시_입력!$N$21:$N$39,XQ$5)-XJ13,0)),0)</f>
        <v>0</v>
      </c>
      <c r="XR13" s="128">
        <f>IFERROR(IF(AND(XJ13&lt;SMALL(기준일시_입력!$J$21:$J$39,XR$5),XK13&gt;SMALL(기준일시_입력!$N$21:$N$39,XR$5)),INDEX(기준일시_입력!$AJ$21:$AJ$39,XR$5*2-1),IF(AND(XJ13&gt;=SMALL(기준일시_입력!$J$21:$J$39,XR$5),XJ13&lt;SMALL(기준일시_입력!$N$21:$N$39,XR$5)),SMALL(기준일시_입력!$N$21:$N$39,XR$5)-XJ13,0)),0)</f>
        <v>0</v>
      </c>
      <c r="XS13" s="128">
        <f>IFERROR(IF(AND(XJ13&lt;SMALL(기준일시_입력!$J$21:$J$39,XS$5),XK13&gt;SMALL(기준일시_입력!$N$21:$N$39,XS$5)),INDEX(기준일시_입력!$AJ$21:$AJ$39,XS$5*2-1),IF(AND(XJ13&gt;=SMALL(기준일시_입력!$J$21:$J$39,XS$5),XJ13&lt;SMALL(기준일시_입력!$N$21:$N$39,XS$5)),SMALL(기준일시_입력!$N$21:$N$39,XS$5)-XJ13,0)),0)</f>
        <v>0</v>
      </c>
      <c r="XT13" s="128">
        <f>IFERROR(IF(AND(XJ13&lt;SMALL(기준일시_입력!$J$21:$J$39,XT$5),XK13&gt;SMALL(기준일시_입력!$N$21:$N$39,XT$5)),INDEX(기준일시_입력!$AJ$21:$AJ$39,XT$5*2-1),IF(AND(XJ13&gt;=SMALL(기준일시_입력!$J$21:$J$39,XT$5),XJ13&lt;SMALL(기준일시_입력!$N$21:$N$39,XT$5)),SMALL(기준일시_입력!$N$21:$N$39,XT$5)-XJ13,0)),0)</f>
        <v>0</v>
      </c>
      <c r="XU13" s="128">
        <f>IFERROR(IF(AND(XJ13&lt;SMALL(기준일시_입력!$J$21:$J$39,XU$5),XK13&gt;SMALL(기준일시_입력!$N$21:$N$39,XU$5)),INDEX(기준일시_입력!$AJ$21:$AJ$39,XU$5*2-1),IF(AND(XJ13&gt;=SMALL(기준일시_입력!$J$21:$J$39,XU$5),XJ13&lt;SMALL(기준일시_입력!$N$21:$N$39,XU$5)),SMALL(기준일시_입력!$N$21:$N$39,XU$5)-XJ13,0)),0)</f>
        <v>0</v>
      </c>
      <c r="XV13" s="125"/>
      <c r="XW13" s="180" t="str">
        <f t="shared" si="254"/>
        <v>8일</v>
      </c>
      <c r="XX13" s="180"/>
      <c r="XY13" s="124" t="str">
        <f t="shared" si="255"/>
        <v>월</v>
      </c>
      <c r="XZ13" s="133" t="str">
        <f t="shared" si="246"/>
        <v>V</v>
      </c>
      <c r="YA13" s="184"/>
      <c r="YB13" s="184"/>
      <c r="YC13" s="184"/>
      <c r="YD13" s="184"/>
      <c r="YE13" s="184"/>
      <c r="YF13" s="184"/>
      <c r="YG13" s="176"/>
      <c r="YH13" s="177"/>
      <c r="YI13" s="129" t="str">
        <f>IF($B13="","",IF(AND(XY$3&lt;&gt;"",$B13-기준일시_입력!$AO$7&lt;=0,YA13="",YD13="",YG13=""),"X",IF(YG13="연차","☆",IF(YG13="월차","★",IF(YG13="병가","♨",IF(YG13="출장","◎",IF(YG13="교육","■",IF(AND(YG13="",YA13&lt;=기준일시_입력!$J$15,YD13&gt;=기준일시_입력!$N$15),"○",IF(AND(YG13="",YA13&lt;&gt;"",YA13&gt;기준일시_입력!$J$15),"▼",IF(AND(YG13="",YD13&lt;&gt;"",YD13&lt;기준일시_입력!$N$15),"△",""))))))))))</f>
        <v/>
      </c>
      <c r="YJ13" s="128">
        <f>IFERROR(IF(OR(YA13="",YD13=""),0,IF(AND(YL13&lt;기준일시_입력!$J$17,YM13&gt;기준일시_입력!$N$17),기준일시_입력!$N$17-기준일시_입력!$J$17,IF(AND(YL13&gt;=기준일시_입력!$J$17,YM13&gt;기준일시_입력!$N$17),기준일시_입력!$N$17-YL13,IF(YM13&lt;기준일시_입력!$J$17,0,IF(AND(YL13&lt;기준일시_입력!$J$17,YM13&lt;=기준일시_입력!$N$17),YM13-기준일시_입력!$J$17,IF(AND(YL13&gt;=기준일시_입력!$J$17,YM13&lt;=기준일시_입력!$N$17),YM13-YL13,0)))))),0)</f>
        <v>0</v>
      </c>
      <c r="YK13" s="128">
        <f t="shared" si="257"/>
        <v>0</v>
      </c>
      <c r="YL13" s="128">
        <f>IF(OR(YA13="",YD13=""),0,IF(YA13&lt;기준일시_입력!$J$15,기준일시_입력!$J$15,YA13))</f>
        <v>0</v>
      </c>
      <c r="YM13" s="128">
        <f t="shared" si="258"/>
        <v>0</v>
      </c>
      <c r="YN13" s="128">
        <f>IFERROR(IF(AND(YL13&lt;SMALL(기준일시_입력!$J$21:$J$39,YN$5),YM13&gt;SMALL(기준일시_입력!$N$21:$N$39,YN$5)),INDEX(기준일시_입력!$AJ$21:$AJ$39,YN$5*2-1),IF(AND(YL13&gt;=SMALL(기준일시_입력!$J$21:$J$39,YN$5),YL13&lt;SMALL(기준일시_입력!$N$21:$N$39,YN$5)),SMALL(기준일시_입력!$N$21:$N$39,YN$5)-YL13,0)),0)</f>
        <v>0</v>
      </c>
      <c r="YO13" s="128">
        <f>IFERROR(IF(AND(YL13&lt;SMALL(기준일시_입력!$J$21:$J$39,YO$5),YM13&gt;SMALL(기준일시_입력!$N$21:$N$39,YO$5)),INDEX(기준일시_입력!$AJ$21:$AJ$39,YO$5*2-1),IF(AND(YL13&gt;=SMALL(기준일시_입력!$J$21:$J$39,YO$5),YL13&lt;SMALL(기준일시_입력!$N$21:$N$39,YO$5)),SMALL(기준일시_입력!$N$21:$N$39,YO$5)-YL13,0)),0)</f>
        <v>0</v>
      </c>
      <c r="YP13" s="128">
        <f>IFERROR(IF(AND(YL13&lt;SMALL(기준일시_입력!$J$21:$J$39,YP$5),YM13&gt;SMALL(기준일시_입력!$N$21:$N$39,YP$5)),INDEX(기준일시_입력!$AJ$21:$AJ$39,YP$5*2-1),IF(AND(YL13&gt;=SMALL(기준일시_입력!$J$21:$J$39,YP$5),YL13&lt;SMALL(기준일시_입력!$N$21:$N$39,YP$5)),SMALL(기준일시_입력!$N$21:$N$39,YP$5)-YL13,0)),0)</f>
        <v>0</v>
      </c>
      <c r="YQ13" s="128">
        <f>IFERROR(IF(AND(YL13&lt;SMALL(기준일시_입력!$J$21:$J$39,YQ$5),YM13&gt;SMALL(기준일시_입력!$N$21:$N$39,YQ$5)),INDEX(기준일시_입력!$AJ$21:$AJ$39,YQ$5*2-1),IF(AND(YL13&gt;=SMALL(기준일시_입력!$J$21:$J$39,YQ$5),YL13&lt;SMALL(기준일시_입력!$N$21:$N$39,YQ$5)),SMALL(기준일시_입력!$N$21:$N$39,YQ$5)-YL13,0)),0)</f>
        <v>0</v>
      </c>
      <c r="YR13" s="128">
        <f>IFERROR(IF(AND(YL13&lt;SMALL(기준일시_입력!$J$21:$J$39,YR$5),YM13&gt;SMALL(기준일시_입력!$N$21:$N$39,YR$5)),INDEX(기준일시_입력!$AJ$21:$AJ$39,YR$5*2-1),IF(AND(YL13&gt;=SMALL(기준일시_입력!$J$21:$J$39,YR$5),YL13&lt;SMALL(기준일시_입력!$N$21:$N$39,YR$5)),SMALL(기준일시_입력!$N$21:$N$39,YR$5)-YL13,0)),0)</f>
        <v>0</v>
      </c>
      <c r="YS13" s="128">
        <f>IFERROR(IF(AND(YL13&lt;SMALL(기준일시_입력!$J$21:$J$39,YS$5),YM13&gt;SMALL(기준일시_입력!$N$21:$N$39,YS$5)),INDEX(기준일시_입력!$AJ$21:$AJ$39,YS$5*2-1),IF(AND(YL13&gt;=SMALL(기준일시_입력!$J$21:$J$39,YS$5),YL13&lt;SMALL(기준일시_입력!$N$21:$N$39,YS$5)),SMALL(기준일시_입력!$N$21:$N$39,YS$5)-YL13,0)),0)</f>
        <v>0</v>
      </c>
      <c r="YT13" s="128">
        <f>IFERROR(IF(AND(YL13&lt;SMALL(기준일시_입력!$J$21:$J$39,YT$5),YM13&gt;SMALL(기준일시_입력!$N$21:$N$39,YT$5)),INDEX(기준일시_입력!$AJ$21:$AJ$39,YT$5*2-1),IF(AND(YL13&gt;=SMALL(기준일시_입력!$J$21:$J$39,YT$5),YL13&lt;SMALL(기준일시_입력!$N$21:$N$39,YT$5)),SMALL(기준일시_입력!$N$21:$N$39,YT$5)-YL13,0)),0)</f>
        <v>0</v>
      </c>
      <c r="YU13" s="128">
        <f>IFERROR(IF(AND(YL13&lt;SMALL(기준일시_입력!$J$21:$J$39,YU$5),YM13&gt;SMALL(기준일시_입력!$N$21:$N$39,YU$5)),INDEX(기준일시_입력!$AJ$21:$AJ$39,YU$5*2-1),IF(AND(YL13&gt;=SMALL(기준일시_입력!$J$21:$J$39,YU$5),YL13&lt;SMALL(기준일시_입력!$N$21:$N$39,YU$5)),SMALL(기준일시_입력!$N$21:$N$39,YU$5)-YL13,0)),0)</f>
        <v>0</v>
      </c>
      <c r="YV13" s="128">
        <f>IFERROR(IF(AND(YL13&lt;SMALL(기준일시_입력!$J$21:$J$39,YV$5),YM13&gt;SMALL(기준일시_입력!$N$21:$N$39,YV$5)),INDEX(기준일시_입력!$AJ$21:$AJ$39,YV$5*2-1),IF(AND(YL13&gt;=SMALL(기준일시_입력!$J$21:$J$39,YV$5),YL13&lt;SMALL(기준일시_입력!$N$21:$N$39,YV$5)),SMALL(기준일시_입력!$N$21:$N$39,YV$5)-YL13,0)),0)</f>
        <v>0</v>
      </c>
      <c r="YW13" s="128">
        <f>IFERROR(IF(AND(YL13&lt;SMALL(기준일시_입력!$J$21:$J$39,YW$5),YM13&gt;SMALL(기준일시_입력!$N$21:$N$39,YW$5)),INDEX(기준일시_입력!$AJ$21:$AJ$39,YW$5*2-1),IF(AND(YL13&gt;=SMALL(기준일시_입력!$J$21:$J$39,YW$5),YL13&lt;SMALL(기준일시_입력!$N$21:$N$39,YW$5)),SMALL(기준일시_입력!$N$21:$N$39,YW$5)-YL13,0)),0)</f>
        <v>0</v>
      </c>
      <c r="YX13" s="125"/>
      <c r="YY13" s="180" t="str">
        <f t="shared" si="259"/>
        <v>8일</v>
      </c>
      <c r="YZ13" s="180"/>
      <c r="ZA13" s="124" t="str">
        <f t="shared" si="260"/>
        <v>월</v>
      </c>
      <c r="ZB13" s="133" t="str">
        <f t="shared" si="261"/>
        <v>V</v>
      </c>
      <c r="ZC13" s="184"/>
      <c r="ZD13" s="184"/>
      <c r="ZE13" s="184"/>
      <c r="ZF13" s="184"/>
      <c r="ZG13" s="184"/>
      <c r="ZH13" s="184"/>
      <c r="ZI13" s="176"/>
      <c r="ZJ13" s="177"/>
      <c r="ZK13" s="129" t="str">
        <f>IF($B13="","",IF(AND(ZA$3&lt;&gt;"",$B13-기준일시_입력!$AO$7&lt;=0,ZC13="",ZF13="",ZI13=""),"X",IF(ZI13="연차","☆",IF(ZI13="월차","★",IF(ZI13="병가","♨",IF(ZI13="출장","◎",IF(ZI13="교육","■",IF(AND(ZI13="",ZC13&lt;=기준일시_입력!$J$15,ZF13&gt;=기준일시_입력!$N$15),"○",IF(AND(ZI13="",ZC13&lt;&gt;"",ZC13&gt;기준일시_입력!$J$15),"▼",IF(AND(ZI13="",ZF13&lt;&gt;"",ZF13&lt;기준일시_입력!$N$15),"△",""))))))))))</f>
        <v/>
      </c>
      <c r="ZL13" s="128">
        <f>IFERROR(IF(OR(ZC13="",ZF13=""),0,IF(AND(ZN13&lt;기준일시_입력!$J$17,ZO13&gt;기준일시_입력!$N$17),기준일시_입력!$N$17-기준일시_입력!$J$17,IF(AND(ZN13&gt;=기준일시_입력!$J$17,ZO13&gt;기준일시_입력!$N$17),기준일시_입력!$N$17-ZN13,IF(ZO13&lt;기준일시_입력!$J$17,0,IF(AND(ZN13&lt;기준일시_입력!$J$17,ZO13&lt;=기준일시_입력!$N$17),ZO13-기준일시_입력!$J$17,IF(AND(ZN13&gt;=기준일시_입력!$J$17,ZO13&lt;=기준일시_입력!$N$17),ZO13-ZN13,0)))))),0)</f>
        <v>0</v>
      </c>
      <c r="ZM13" s="128">
        <f t="shared" si="262"/>
        <v>0</v>
      </c>
      <c r="ZN13" s="128">
        <f>IF(OR(ZC13="",ZF13=""),0,IF(ZC13&lt;기준일시_입력!$J$15,기준일시_입력!$J$15,ZC13))</f>
        <v>0</v>
      </c>
      <c r="ZO13" s="128">
        <f t="shared" si="263"/>
        <v>0</v>
      </c>
      <c r="ZP13" s="128">
        <f>IFERROR(IF(AND(ZN13&lt;SMALL(기준일시_입력!$J$21:$J$39,ZP$5),ZO13&gt;SMALL(기준일시_입력!$N$21:$N$39,ZP$5)),INDEX(기준일시_입력!$AJ$21:$AJ$39,ZP$5*2-1),IF(AND(ZN13&gt;=SMALL(기준일시_입력!$J$21:$J$39,ZP$5),ZN13&lt;SMALL(기준일시_입력!$N$21:$N$39,ZP$5)),SMALL(기준일시_입력!$N$21:$N$39,ZP$5)-ZN13,0)),0)</f>
        <v>0</v>
      </c>
      <c r="ZQ13" s="128">
        <f>IFERROR(IF(AND(ZN13&lt;SMALL(기준일시_입력!$J$21:$J$39,ZQ$5),ZO13&gt;SMALL(기준일시_입력!$N$21:$N$39,ZQ$5)),INDEX(기준일시_입력!$AJ$21:$AJ$39,ZQ$5*2-1),IF(AND(ZN13&gt;=SMALL(기준일시_입력!$J$21:$J$39,ZQ$5),ZN13&lt;SMALL(기준일시_입력!$N$21:$N$39,ZQ$5)),SMALL(기준일시_입력!$N$21:$N$39,ZQ$5)-ZN13,0)),0)</f>
        <v>0</v>
      </c>
      <c r="ZR13" s="128">
        <f>IFERROR(IF(AND(ZN13&lt;SMALL(기준일시_입력!$J$21:$J$39,ZR$5),ZO13&gt;SMALL(기준일시_입력!$N$21:$N$39,ZR$5)),INDEX(기준일시_입력!$AJ$21:$AJ$39,ZR$5*2-1),IF(AND(ZN13&gt;=SMALL(기준일시_입력!$J$21:$J$39,ZR$5),ZN13&lt;SMALL(기준일시_입력!$N$21:$N$39,ZR$5)),SMALL(기준일시_입력!$N$21:$N$39,ZR$5)-ZN13,0)),0)</f>
        <v>0</v>
      </c>
      <c r="ZS13" s="128">
        <f>IFERROR(IF(AND(ZN13&lt;SMALL(기준일시_입력!$J$21:$J$39,ZS$5),ZO13&gt;SMALL(기준일시_입력!$N$21:$N$39,ZS$5)),INDEX(기준일시_입력!$AJ$21:$AJ$39,ZS$5*2-1),IF(AND(ZN13&gt;=SMALL(기준일시_입력!$J$21:$J$39,ZS$5),ZN13&lt;SMALL(기준일시_입력!$N$21:$N$39,ZS$5)),SMALL(기준일시_입력!$N$21:$N$39,ZS$5)-ZN13,0)),0)</f>
        <v>0</v>
      </c>
      <c r="ZT13" s="128">
        <f>IFERROR(IF(AND(ZN13&lt;SMALL(기준일시_입력!$J$21:$J$39,ZT$5),ZO13&gt;SMALL(기준일시_입력!$N$21:$N$39,ZT$5)),INDEX(기준일시_입력!$AJ$21:$AJ$39,ZT$5*2-1),IF(AND(ZN13&gt;=SMALL(기준일시_입력!$J$21:$J$39,ZT$5),ZN13&lt;SMALL(기준일시_입력!$N$21:$N$39,ZT$5)),SMALL(기준일시_입력!$N$21:$N$39,ZT$5)-ZN13,0)),0)</f>
        <v>0</v>
      </c>
      <c r="ZU13" s="128">
        <f>IFERROR(IF(AND(ZN13&lt;SMALL(기준일시_입력!$J$21:$J$39,ZU$5),ZO13&gt;SMALL(기준일시_입력!$N$21:$N$39,ZU$5)),INDEX(기준일시_입력!$AJ$21:$AJ$39,ZU$5*2-1),IF(AND(ZN13&gt;=SMALL(기준일시_입력!$J$21:$J$39,ZU$5),ZN13&lt;SMALL(기준일시_입력!$N$21:$N$39,ZU$5)),SMALL(기준일시_입력!$N$21:$N$39,ZU$5)-ZN13,0)),0)</f>
        <v>0</v>
      </c>
      <c r="ZV13" s="128">
        <f>IFERROR(IF(AND(ZN13&lt;SMALL(기준일시_입력!$J$21:$J$39,ZV$5),ZO13&gt;SMALL(기준일시_입력!$N$21:$N$39,ZV$5)),INDEX(기준일시_입력!$AJ$21:$AJ$39,ZV$5*2-1),IF(AND(ZN13&gt;=SMALL(기준일시_입력!$J$21:$J$39,ZV$5),ZN13&lt;SMALL(기준일시_입력!$N$21:$N$39,ZV$5)),SMALL(기준일시_입력!$N$21:$N$39,ZV$5)-ZN13,0)),0)</f>
        <v>0</v>
      </c>
      <c r="ZW13" s="128">
        <f>IFERROR(IF(AND(ZN13&lt;SMALL(기준일시_입력!$J$21:$J$39,ZW$5),ZO13&gt;SMALL(기준일시_입력!$N$21:$N$39,ZW$5)),INDEX(기준일시_입력!$AJ$21:$AJ$39,ZW$5*2-1),IF(AND(ZN13&gt;=SMALL(기준일시_입력!$J$21:$J$39,ZW$5),ZN13&lt;SMALL(기준일시_입력!$N$21:$N$39,ZW$5)),SMALL(기준일시_입력!$N$21:$N$39,ZW$5)-ZN13,0)),0)</f>
        <v>0</v>
      </c>
      <c r="ZX13" s="128">
        <f>IFERROR(IF(AND(ZN13&lt;SMALL(기준일시_입력!$J$21:$J$39,ZX$5),ZO13&gt;SMALL(기준일시_입력!$N$21:$N$39,ZX$5)),INDEX(기준일시_입력!$AJ$21:$AJ$39,ZX$5*2-1),IF(AND(ZN13&gt;=SMALL(기준일시_입력!$J$21:$J$39,ZX$5),ZN13&lt;SMALL(기준일시_입력!$N$21:$N$39,ZX$5)),SMALL(기준일시_입력!$N$21:$N$39,ZX$5)-ZN13,0)),0)</f>
        <v>0</v>
      </c>
      <c r="ZY13" s="128">
        <f>IFERROR(IF(AND(ZN13&lt;SMALL(기준일시_입력!$J$21:$J$39,ZY$5),ZO13&gt;SMALL(기준일시_입력!$N$21:$N$39,ZY$5)),INDEX(기준일시_입력!$AJ$21:$AJ$39,ZY$5*2-1),IF(AND(ZN13&gt;=SMALL(기준일시_입력!$J$21:$J$39,ZY$5),ZN13&lt;SMALL(기준일시_입력!$N$21:$N$39,ZY$5)),SMALL(기준일시_입력!$N$21:$N$39,ZY$5)-ZN13,0)),0)</f>
        <v>0</v>
      </c>
      <c r="ZZ13" s="125"/>
      <c r="AAA13" s="180" t="str">
        <f t="shared" si="264"/>
        <v>8일</v>
      </c>
      <c r="AAB13" s="180"/>
      <c r="AAC13" s="124" t="str">
        <f t="shared" si="265"/>
        <v>월</v>
      </c>
      <c r="AAD13" s="133" t="str">
        <f t="shared" si="261"/>
        <v>V</v>
      </c>
      <c r="AAE13" s="184"/>
      <c r="AAF13" s="184"/>
      <c r="AAG13" s="184"/>
      <c r="AAH13" s="184"/>
      <c r="AAI13" s="184"/>
      <c r="AAJ13" s="184"/>
      <c r="AAK13" s="176"/>
      <c r="AAL13" s="177"/>
      <c r="AAM13" s="129" t="str">
        <f>IF($B13="","",IF(AND(AAC$3&lt;&gt;"",$B13-기준일시_입력!$AO$7&lt;=0,AAE13="",AAH13="",AAK13=""),"X",IF(AAK13="연차","☆",IF(AAK13="월차","★",IF(AAK13="병가","♨",IF(AAK13="출장","◎",IF(AAK13="교육","■",IF(AND(AAK13="",AAE13&lt;=기준일시_입력!$J$15,AAH13&gt;=기준일시_입력!$N$15),"○",IF(AND(AAK13="",AAE13&lt;&gt;"",AAE13&gt;기준일시_입력!$J$15),"▼",IF(AND(AAK13="",AAH13&lt;&gt;"",AAH13&lt;기준일시_입력!$N$15),"△",""))))))))))</f>
        <v/>
      </c>
      <c r="AAN13" s="128">
        <f>IFERROR(IF(OR(AAE13="",AAH13=""),0,IF(AND(AAP13&lt;기준일시_입력!$J$17,AAQ13&gt;기준일시_입력!$N$17),기준일시_입력!$N$17-기준일시_입력!$J$17,IF(AND(AAP13&gt;=기준일시_입력!$J$17,AAQ13&gt;기준일시_입력!$N$17),기준일시_입력!$N$17-AAP13,IF(AAQ13&lt;기준일시_입력!$J$17,0,IF(AND(AAP13&lt;기준일시_입력!$J$17,AAQ13&lt;=기준일시_입력!$N$17),AAQ13-기준일시_입력!$J$17,IF(AND(AAP13&gt;=기준일시_입력!$J$17,AAQ13&lt;=기준일시_입력!$N$17),AAQ13-AAP13,0)))))),0)</f>
        <v>0</v>
      </c>
      <c r="AAO13" s="128">
        <f t="shared" si="267"/>
        <v>0</v>
      </c>
      <c r="AAP13" s="128">
        <f>IF(OR(AAE13="",AAH13=""),0,IF(AAE13&lt;기준일시_입력!$J$15,기준일시_입력!$J$15,AAE13))</f>
        <v>0</v>
      </c>
      <c r="AAQ13" s="128">
        <f t="shared" si="268"/>
        <v>0</v>
      </c>
      <c r="AAR13" s="128">
        <f>IFERROR(IF(AND(AAP13&lt;SMALL(기준일시_입력!$J$21:$J$39,AAR$5),AAQ13&gt;SMALL(기준일시_입력!$N$21:$N$39,AAR$5)),INDEX(기준일시_입력!$AJ$21:$AJ$39,AAR$5*2-1),IF(AND(AAP13&gt;=SMALL(기준일시_입력!$J$21:$J$39,AAR$5),AAP13&lt;SMALL(기준일시_입력!$N$21:$N$39,AAR$5)),SMALL(기준일시_입력!$N$21:$N$39,AAR$5)-AAP13,0)),0)</f>
        <v>0</v>
      </c>
      <c r="AAS13" s="128">
        <f>IFERROR(IF(AND(AAP13&lt;SMALL(기준일시_입력!$J$21:$J$39,AAS$5),AAQ13&gt;SMALL(기준일시_입력!$N$21:$N$39,AAS$5)),INDEX(기준일시_입력!$AJ$21:$AJ$39,AAS$5*2-1),IF(AND(AAP13&gt;=SMALL(기준일시_입력!$J$21:$J$39,AAS$5),AAP13&lt;SMALL(기준일시_입력!$N$21:$N$39,AAS$5)),SMALL(기준일시_입력!$N$21:$N$39,AAS$5)-AAP13,0)),0)</f>
        <v>0</v>
      </c>
      <c r="AAT13" s="128">
        <f>IFERROR(IF(AND(AAP13&lt;SMALL(기준일시_입력!$J$21:$J$39,AAT$5),AAQ13&gt;SMALL(기준일시_입력!$N$21:$N$39,AAT$5)),INDEX(기준일시_입력!$AJ$21:$AJ$39,AAT$5*2-1),IF(AND(AAP13&gt;=SMALL(기준일시_입력!$J$21:$J$39,AAT$5),AAP13&lt;SMALL(기준일시_입력!$N$21:$N$39,AAT$5)),SMALL(기준일시_입력!$N$21:$N$39,AAT$5)-AAP13,0)),0)</f>
        <v>0</v>
      </c>
      <c r="AAU13" s="128">
        <f>IFERROR(IF(AND(AAP13&lt;SMALL(기준일시_입력!$J$21:$J$39,AAU$5),AAQ13&gt;SMALL(기준일시_입력!$N$21:$N$39,AAU$5)),INDEX(기준일시_입력!$AJ$21:$AJ$39,AAU$5*2-1),IF(AND(AAP13&gt;=SMALL(기준일시_입력!$J$21:$J$39,AAU$5),AAP13&lt;SMALL(기준일시_입력!$N$21:$N$39,AAU$5)),SMALL(기준일시_입력!$N$21:$N$39,AAU$5)-AAP13,0)),0)</f>
        <v>0</v>
      </c>
      <c r="AAV13" s="128">
        <f>IFERROR(IF(AND(AAP13&lt;SMALL(기준일시_입력!$J$21:$J$39,AAV$5),AAQ13&gt;SMALL(기준일시_입력!$N$21:$N$39,AAV$5)),INDEX(기준일시_입력!$AJ$21:$AJ$39,AAV$5*2-1),IF(AND(AAP13&gt;=SMALL(기준일시_입력!$J$21:$J$39,AAV$5),AAP13&lt;SMALL(기준일시_입력!$N$21:$N$39,AAV$5)),SMALL(기준일시_입력!$N$21:$N$39,AAV$5)-AAP13,0)),0)</f>
        <v>0</v>
      </c>
      <c r="AAW13" s="128">
        <f>IFERROR(IF(AND(AAP13&lt;SMALL(기준일시_입력!$J$21:$J$39,AAW$5),AAQ13&gt;SMALL(기준일시_입력!$N$21:$N$39,AAW$5)),INDEX(기준일시_입력!$AJ$21:$AJ$39,AAW$5*2-1),IF(AND(AAP13&gt;=SMALL(기준일시_입력!$J$21:$J$39,AAW$5),AAP13&lt;SMALL(기준일시_입력!$N$21:$N$39,AAW$5)),SMALL(기준일시_입력!$N$21:$N$39,AAW$5)-AAP13,0)),0)</f>
        <v>0</v>
      </c>
      <c r="AAX13" s="128">
        <f>IFERROR(IF(AND(AAP13&lt;SMALL(기준일시_입력!$J$21:$J$39,AAX$5),AAQ13&gt;SMALL(기준일시_입력!$N$21:$N$39,AAX$5)),INDEX(기준일시_입력!$AJ$21:$AJ$39,AAX$5*2-1),IF(AND(AAP13&gt;=SMALL(기준일시_입력!$J$21:$J$39,AAX$5),AAP13&lt;SMALL(기준일시_입력!$N$21:$N$39,AAX$5)),SMALL(기준일시_입력!$N$21:$N$39,AAX$5)-AAP13,0)),0)</f>
        <v>0</v>
      </c>
      <c r="AAY13" s="128">
        <f>IFERROR(IF(AND(AAP13&lt;SMALL(기준일시_입력!$J$21:$J$39,AAY$5),AAQ13&gt;SMALL(기준일시_입력!$N$21:$N$39,AAY$5)),INDEX(기준일시_입력!$AJ$21:$AJ$39,AAY$5*2-1),IF(AND(AAP13&gt;=SMALL(기준일시_입력!$J$21:$J$39,AAY$5),AAP13&lt;SMALL(기준일시_입력!$N$21:$N$39,AAY$5)),SMALL(기준일시_입력!$N$21:$N$39,AAY$5)-AAP13,0)),0)</f>
        <v>0</v>
      </c>
      <c r="AAZ13" s="128">
        <f>IFERROR(IF(AND(AAP13&lt;SMALL(기준일시_입력!$J$21:$J$39,AAZ$5),AAQ13&gt;SMALL(기준일시_입력!$N$21:$N$39,AAZ$5)),INDEX(기준일시_입력!$AJ$21:$AJ$39,AAZ$5*2-1),IF(AND(AAP13&gt;=SMALL(기준일시_입력!$J$21:$J$39,AAZ$5),AAP13&lt;SMALL(기준일시_입력!$N$21:$N$39,AAZ$5)),SMALL(기준일시_입력!$N$21:$N$39,AAZ$5)-AAP13,0)),0)</f>
        <v>0</v>
      </c>
      <c r="ABA13" s="128">
        <f>IFERROR(IF(AND(AAP13&lt;SMALL(기준일시_입력!$J$21:$J$39,ABA$5),AAQ13&gt;SMALL(기준일시_입력!$N$21:$N$39,ABA$5)),INDEX(기준일시_입력!$AJ$21:$AJ$39,ABA$5*2-1),IF(AND(AAP13&gt;=SMALL(기준일시_입력!$J$21:$J$39,ABA$5),AAP13&lt;SMALL(기준일시_입력!$N$21:$N$39,ABA$5)),SMALL(기준일시_입력!$N$21:$N$39,ABA$5)-AAP13,0)),0)</f>
        <v>0</v>
      </c>
      <c r="ABB13" s="125"/>
      <c r="ABC13" s="180" t="str">
        <f t="shared" si="269"/>
        <v>8일</v>
      </c>
      <c r="ABD13" s="180"/>
      <c r="ABE13" s="124" t="str">
        <f t="shared" si="270"/>
        <v>월</v>
      </c>
      <c r="ABF13" s="133" t="str">
        <f t="shared" si="261"/>
        <v>V</v>
      </c>
      <c r="ABG13" s="184"/>
      <c r="ABH13" s="184"/>
      <c r="ABI13" s="184"/>
      <c r="ABJ13" s="184"/>
      <c r="ABK13" s="184"/>
      <c r="ABL13" s="184"/>
      <c r="ABM13" s="176"/>
      <c r="ABN13" s="177"/>
      <c r="ABO13" s="129" t="str">
        <f>IF($B13="","",IF(AND(ABE$3&lt;&gt;"",$B13-기준일시_입력!$AO$7&lt;=0,ABG13="",ABJ13="",ABM13=""),"X",IF(ABM13="연차","☆",IF(ABM13="월차","★",IF(ABM13="병가","♨",IF(ABM13="출장","◎",IF(ABM13="교육","■",IF(AND(ABM13="",ABG13&lt;=기준일시_입력!$J$15,ABJ13&gt;=기준일시_입력!$N$15),"○",IF(AND(ABM13="",ABG13&lt;&gt;"",ABG13&gt;기준일시_입력!$J$15),"▼",IF(AND(ABM13="",ABJ13&lt;&gt;"",ABJ13&lt;기준일시_입력!$N$15),"△",""))))))))))</f>
        <v/>
      </c>
      <c r="ABP13" s="128">
        <f>IFERROR(IF(OR(ABG13="",ABJ13=""),0,IF(AND(ABR13&lt;기준일시_입력!$J$17,ABS13&gt;기준일시_입력!$N$17),기준일시_입력!$N$17-기준일시_입력!$J$17,IF(AND(ABR13&gt;=기준일시_입력!$J$17,ABS13&gt;기준일시_입력!$N$17),기준일시_입력!$N$17-ABR13,IF(ABS13&lt;기준일시_입력!$J$17,0,IF(AND(ABR13&lt;기준일시_입력!$J$17,ABS13&lt;=기준일시_입력!$N$17),ABS13-기준일시_입력!$J$17,IF(AND(ABR13&gt;=기준일시_입력!$J$17,ABS13&lt;=기준일시_입력!$N$17),ABS13-ABR13,0)))))),0)</f>
        <v>0</v>
      </c>
      <c r="ABQ13" s="128">
        <f t="shared" si="272"/>
        <v>0</v>
      </c>
      <c r="ABR13" s="128">
        <f>IF(OR(ABG13="",ABJ13=""),0,IF(ABG13&lt;기준일시_입력!$J$15,기준일시_입력!$J$15,ABG13))</f>
        <v>0</v>
      </c>
      <c r="ABS13" s="128">
        <f t="shared" si="273"/>
        <v>0</v>
      </c>
      <c r="ABT13" s="128">
        <f>IFERROR(IF(AND(ABR13&lt;SMALL(기준일시_입력!$J$21:$J$39,ABT$5),ABS13&gt;SMALL(기준일시_입력!$N$21:$N$39,ABT$5)),INDEX(기준일시_입력!$AJ$21:$AJ$39,ABT$5*2-1),IF(AND(ABR13&gt;=SMALL(기준일시_입력!$J$21:$J$39,ABT$5),ABR13&lt;SMALL(기준일시_입력!$N$21:$N$39,ABT$5)),SMALL(기준일시_입력!$N$21:$N$39,ABT$5)-ABR13,0)),0)</f>
        <v>0</v>
      </c>
      <c r="ABU13" s="128">
        <f>IFERROR(IF(AND(ABR13&lt;SMALL(기준일시_입력!$J$21:$J$39,ABU$5),ABS13&gt;SMALL(기준일시_입력!$N$21:$N$39,ABU$5)),INDEX(기준일시_입력!$AJ$21:$AJ$39,ABU$5*2-1),IF(AND(ABR13&gt;=SMALL(기준일시_입력!$J$21:$J$39,ABU$5),ABR13&lt;SMALL(기준일시_입력!$N$21:$N$39,ABU$5)),SMALL(기준일시_입력!$N$21:$N$39,ABU$5)-ABR13,0)),0)</f>
        <v>0</v>
      </c>
      <c r="ABV13" s="128">
        <f>IFERROR(IF(AND(ABR13&lt;SMALL(기준일시_입력!$J$21:$J$39,ABV$5),ABS13&gt;SMALL(기준일시_입력!$N$21:$N$39,ABV$5)),INDEX(기준일시_입력!$AJ$21:$AJ$39,ABV$5*2-1),IF(AND(ABR13&gt;=SMALL(기준일시_입력!$J$21:$J$39,ABV$5),ABR13&lt;SMALL(기준일시_입력!$N$21:$N$39,ABV$5)),SMALL(기준일시_입력!$N$21:$N$39,ABV$5)-ABR13,0)),0)</f>
        <v>0</v>
      </c>
      <c r="ABW13" s="128">
        <f>IFERROR(IF(AND(ABR13&lt;SMALL(기준일시_입력!$J$21:$J$39,ABW$5),ABS13&gt;SMALL(기준일시_입력!$N$21:$N$39,ABW$5)),INDEX(기준일시_입력!$AJ$21:$AJ$39,ABW$5*2-1),IF(AND(ABR13&gt;=SMALL(기준일시_입력!$J$21:$J$39,ABW$5),ABR13&lt;SMALL(기준일시_입력!$N$21:$N$39,ABW$5)),SMALL(기준일시_입력!$N$21:$N$39,ABW$5)-ABR13,0)),0)</f>
        <v>0</v>
      </c>
      <c r="ABX13" s="128">
        <f>IFERROR(IF(AND(ABR13&lt;SMALL(기준일시_입력!$J$21:$J$39,ABX$5),ABS13&gt;SMALL(기준일시_입력!$N$21:$N$39,ABX$5)),INDEX(기준일시_입력!$AJ$21:$AJ$39,ABX$5*2-1),IF(AND(ABR13&gt;=SMALL(기준일시_입력!$J$21:$J$39,ABX$5),ABR13&lt;SMALL(기준일시_입력!$N$21:$N$39,ABX$5)),SMALL(기준일시_입력!$N$21:$N$39,ABX$5)-ABR13,0)),0)</f>
        <v>0</v>
      </c>
      <c r="ABY13" s="128">
        <f>IFERROR(IF(AND(ABR13&lt;SMALL(기준일시_입력!$J$21:$J$39,ABY$5),ABS13&gt;SMALL(기준일시_입력!$N$21:$N$39,ABY$5)),INDEX(기준일시_입력!$AJ$21:$AJ$39,ABY$5*2-1),IF(AND(ABR13&gt;=SMALL(기준일시_입력!$J$21:$J$39,ABY$5),ABR13&lt;SMALL(기준일시_입력!$N$21:$N$39,ABY$5)),SMALL(기준일시_입력!$N$21:$N$39,ABY$5)-ABR13,0)),0)</f>
        <v>0</v>
      </c>
      <c r="ABZ13" s="128">
        <f>IFERROR(IF(AND(ABR13&lt;SMALL(기준일시_입력!$J$21:$J$39,ABZ$5),ABS13&gt;SMALL(기준일시_입력!$N$21:$N$39,ABZ$5)),INDEX(기준일시_입력!$AJ$21:$AJ$39,ABZ$5*2-1),IF(AND(ABR13&gt;=SMALL(기준일시_입력!$J$21:$J$39,ABZ$5),ABR13&lt;SMALL(기준일시_입력!$N$21:$N$39,ABZ$5)),SMALL(기준일시_입력!$N$21:$N$39,ABZ$5)-ABR13,0)),0)</f>
        <v>0</v>
      </c>
      <c r="ACA13" s="128">
        <f>IFERROR(IF(AND(ABR13&lt;SMALL(기준일시_입력!$J$21:$J$39,ACA$5),ABS13&gt;SMALL(기준일시_입력!$N$21:$N$39,ACA$5)),INDEX(기준일시_입력!$AJ$21:$AJ$39,ACA$5*2-1),IF(AND(ABR13&gt;=SMALL(기준일시_입력!$J$21:$J$39,ACA$5),ABR13&lt;SMALL(기준일시_입력!$N$21:$N$39,ACA$5)),SMALL(기준일시_입력!$N$21:$N$39,ACA$5)-ABR13,0)),0)</f>
        <v>0</v>
      </c>
      <c r="ACB13" s="128">
        <f>IFERROR(IF(AND(ABR13&lt;SMALL(기준일시_입력!$J$21:$J$39,ACB$5),ABS13&gt;SMALL(기준일시_입력!$N$21:$N$39,ACB$5)),INDEX(기준일시_입력!$AJ$21:$AJ$39,ACB$5*2-1),IF(AND(ABR13&gt;=SMALL(기준일시_입력!$J$21:$J$39,ACB$5),ABR13&lt;SMALL(기준일시_입력!$N$21:$N$39,ACB$5)),SMALL(기준일시_입력!$N$21:$N$39,ACB$5)-ABR13,0)),0)</f>
        <v>0</v>
      </c>
      <c r="ACC13" s="128">
        <f>IFERROR(IF(AND(ABR13&lt;SMALL(기준일시_입력!$J$21:$J$39,ACC$5),ABS13&gt;SMALL(기준일시_입력!$N$21:$N$39,ACC$5)),INDEX(기준일시_입력!$AJ$21:$AJ$39,ACC$5*2-1),IF(AND(ABR13&gt;=SMALL(기준일시_입력!$J$21:$J$39,ACC$5),ABR13&lt;SMALL(기준일시_입력!$N$21:$N$39,ACC$5)),SMALL(기준일시_입력!$N$21:$N$39,ACC$5)-ABR13,0)),0)</f>
        <v>0</v>
      </c>
      <c r="ACD13" s="125"/>
      <c r="ACE13" s="180" t="str">
        <f t="shared" si="274"/>
        <v>8일</v>
      </c>
      <c r="ACF13" s="180"/>
      <c r="ACG13" s="124" t="str">
        <f t="shared" si="275"/>
        <v>월</v>
      </c>
      <c r="ACH13" s="133" t="str">
        <f t="shared" si="276"/>
        <v>V</v>
      </c>
      <c r="ACI13" s="184"/>
      <c r="ACJ13" s="184"/>
      <c r="ACK13" s="184"/>
      <c r="ACL13" s="184"/>
      <c r="ACM13" s="184"/>
      <c r="ACN13" s="184"/>
      <c r="ACO13" s="176"/>
      <c r="ACP13" s="177"/>
      <c r="ACQ13" s="129" t="str">
        <f>IF($B13="","",IF(AND(ACG$3&lt;&gt;"",$B13-기준일시_입력!$AO$7&lt;=0,ACI13="",ACL13="",ACO13=""),"X",IF(ACO13="연차","☆",IF(ACO13="월차","★",IF(ACO13="병가","♨",IF(ACO13="출장","◎",IF(ACO13="교육","■",IF(AND(ACO13="",ACI13&lt;=기준일시_입력!$J$15,ACL13&gt;=기준일시_입력!$N$15),"○",IF(AND(ACO13="",ACI13&lt;&gt;"",ACI13&gt;기준일시_입력!$J$15),"▼",IF(AND(ACO13="",ACL13&lt;&gt;"",ACL13&lt;기준일시_입력!$N$15),"△",""))))))))))</f>
        <v/>
      </c>
      <c r="ACR13" s="128">
        <f>IFERROR(IF(OR(ACI13="",ACL13=""),0,IF(AND(ACT13&lt;기준일시_입력!$J$17,ACU13&gt;기준일시_입력!$N$17),기준일시_입력!$N$17-기준일시_입력!$J$17,IF(AND(ACT13&gt;=기준일시_입력!$J$17,ACU13&gt;기준일시_입력!$N$17),기준일시_입력!$N$17-ACT13,IF(ACU13&lt;기준일시_입력!$J$17,0,IF(AND(ACT13&lt;기준일시_입력!$J$17,ACU13&lt;=기준일시_입력!$N$17),ACU13-기준일시_입력!$J$17,IF(AND(ACT13&gt;=기준일시_입력!$J$17,ACU13&lt;=기준일시_입력!$N$17),ACU13-ACT13,0)))))),0)</f>
        <v>0</v>
      </c>
      <c r="ACS13" s="128">
        <f t="shared" si="277"/>
        <v>0</v>
      </c>
      <c r="ACT13" s="128">
        <f>IF(OR(ACI13="",ACL13=""),0,IF(ACI13&lt;기준일시_입력!$J$15,기준일시_입력!$J$15,ACI13))</f>
        <v>0</v>
      </c>
      <c r="ACU13" s="128">
        <f t="shared" si="278"/>
        <v>0</v>
      </c>
      <c r="ACV13" s="128">
        <f>IFERROR(IF(AND(ACT13&lt;SMALL(기준일시_입력!$J$21:$J$39,ACV$5),ACU13&gt;SMALL(기준일시_입력!$N$21:$N$39,ACV$5)),INDEX(기준일시_입력!$AJ$21:$AJ$39,ACV$5*2-1),IF(AND(ACT13&gt;=SMALL(기준일시_입력!$J$21:$J$39,ACV$5),ACT13&lt;SMALL(기준일시_입력!$N$21:$N$39,ACV$5)),SMALL(기준일시_입력!$N$21:$N$39,ACV$5)-ACT13,0)),0)</f>
        <v>0</v>
      </c>
      <c r="ACW13" s="128">
        <f>IFERROR(IF(AND(ACT13&lt;SMALL(기준일시_입력!$J$21:$J$39,ACW$5),ACU13&gt;SMALL(기준일시_입력!$N$21:$N$39,ACW$5)),INDEX(기준일시_입력!$AJ$21:$AJ$39,ACW$5*2-1),IF(AND(ACT13&gt;=SMALL(기준일시_입력!$J$21:$J$39,ACW$5),ACT13&lt;SMALL(기준일시_입력!$N$21:$N$39,ACW$5)),SMALL(기준일시_입력!$N$21:$N$39,ACW$5)-ACT13,0)),0)</f>
        <v>0</v>
      </c>
      <c r="ACX13" s="128">
        <f>IFERROR(IF(AND(ACT13&lt;SMALL(기준일시_입력!$J$21:$J$39,ACX$5),ACU13&gt;SMALL(기준일시_입력!$N$21:$N$39,ACX$5)),INDEX(기준일시_입력!$AJ$21:$AJ$39,ACX$5*2-1),IF(AND(ACT13&gt;=SMALL(기준일시_입력!$J$21:$J$39,ACX$5),ACT13&lt;SMALL(기준일시_입력!$N$21:$N$39,ACX$5)),SMALL(기준일시_입력!$N$21:$N$39,ACX$5)-ACT13,0)),0)</f>
        <v>0</v>
      </c>
      <c r="ACY13" s="128">
        <f>IFERROR(IF(AND(ACT13&lt;SMALL(기준일시_입력!$J$21:$J$39,ACY$5),ACU13&gt;SMALL(기준일시_입력!$N$21:$N$39,ACY$5)),INDEX(기준일시_입력!$AJ$21:$AJ$39,ACY$5*2-1),IF(AND(ACT13&gt;=SMALL(기준일시_입력!$J$21:$J$39,ACY$5),ACT13&lt;SMALL(기준일시_입력!$N$21:$N$39,ACY$5)),SMALL(기준일시_입력!$N$21:$N$39,ACY$5)-ACT13,0)),0)</f>
        <v>0</v>
      </c>
      <c r="ACZ13" s="128">
        <f>IFERROR(IF(AND(ACT13&lt;SMALL(기준일시_입력!$J$21:$J$39,ACZ$5),ACU13&gt;SMALL(기준일시_입력!$N$21:$N$39,ACZ$5)),INDEX(기준일시_입력!$AJ$21:$AJ$39,ACZ$5*2-1),IF(AND(ACT13&gt;=SMALL(기준일시_입력!$J$21:$J$39,ACZ$5),ACT13&lt;SMALL(기준일시_입력!$N$21:$N$39,ACZ$5)),SMALL(기준일시_입력!$N$21:$N$39,ACZ$5)-ACT13,0)),0)</f>
        <v>0</v>
      </c>
      <c r="ADA13" s="128">
        <f>IFERROR(IF(AND(ACT13&lt;SMALL(기준일시_입력!$J$21:$J$39,ADA$5),ACU13&gt;SMALL(기준일시_입력!$N$21:$N$39,ADA$5)),INDEX(기준일시_입력!$AJ$21:$AJ$39,ADA$5*2-1),IF(AND(ACT13&gt;=SMALL(기준일시_입력!$J$21:$J$39,ADA$5),ACT13&lt;SMALL(기준일시_입력!$N$21:$N$39,ADA$5)),SMALL(기준일시_입력!$N$21:$N$39,ADA$5)-ACT13,0)),0)</f>
        <v>0</v>
      </c>
      <c r="ADB13" s="128">
        <f>IFERROR(IF(AND(ACT13&lt;SMALL(기준일시_입력!$J$21:$J$39,ADB$5),ACU13&gt;SMALL(기준일시_입력!$N$21:$N$39,ADB$5)),INDEX(기준일시_입력!$AJ$21:$AJ$39,ADB$5*2-1),IF(AND(ACT13&gt;=SMALL(기준일시_입력!$J$21:$J$39,ADB$5),ACT13&lt;SMALL(기준일시_입력!$N$21:$N$39,ADB$5)),SMALL(기준일시_입력!$N$21:$N$39,ADB$5)-ACT13,0)),0)</f>
        <v>0</v>
      </c>
      <c r="ADC13" s="128">
        <f>IFERROR(IF(AND(ACT13&lt;SMALL(기준일시_입력!$J$21:$J$39,ADC$5),ACU13&gt;SMALL(기준일시_입력!$N$21:$N$39,ADC$5)),INDEX(기준일시_입력!$AJ$21:$AJ$39,ADC$5*2-1),IF(AND(ACT13&gt;=SMALL(기준일시_입력!$J$21:$J$39,ADC$5),ACT13&lt;SMALL(기준일시_입력!$N$21:$N$39,ADC$5)),SMALL(기준일시_입력!$N$21:$N$39,ADC$5)-ACT13,0)),0)</f>
        <v>0</v>
      </c>
      <c r="ADD13" s="128">
        <f>IFERROR(IF(AND(ACT13&lt;SMALL(기준일시_입력!$J$21:$J$39,ADD$5),ACU13&gt;SMALL(기준일시_입력!$N$21:$N$39,ADD$5)),INDEX(기준일시_입력!$AJ$21:$AJ$39,ADD$5*2-1),IF(AND(ACT13&gt;=SMALL(기준일시_입력!$J$21:$J$39,ADD$5),ACT13&lt;SMALL(기준일시_입력!$N$21:$N$39,ADD$5)),SMALL(기준일시_입력!$N$21:$N$39,ADD$5)-ACT13,0)),0)</f>
        <v>0</v>
      </c>
      <c r="ADE13" s="128">
        <f>IFERROR(IF(AND(ACT13&lt;SMALL(기준일시_입력!$J$21:$J$39,ADE$5),ACU13&gt;SMALL(기준일시_입력!$N$21:$N$39,ADE$5)),INDEX(기준일시_입력!$AJ$21:$AJ$39,ADE$5*2-1),IF(AND(ACT13&gt;=SMALL(기준일시_입력!$J$21:$J$39,ADE$5),ACT13&lt;SMALL(기준일시_입력!$N$21:$N$39,ADE$5)),SMALL(기준일시_입력!$N$21:$N$39,ADE$5)-ACT13,0)),0)</f>
        <v>0</v>
      </c>
      <c r="ADF13" s="125"/>
      <c r="ADG13" s="180" t="str">
        <f t="shared" si="279"/>
        <v>8일</v>
      </c>
      <c r="ADH13" s="180"/>
      <c r="ADI13" s="124" t="str">
        <f t="shared" si="280"/>
        <v>월</v>
      </c>
      <c r="ADJ13" s="133" t="str">
        <f t="shared" si="276"/>
        <v>V</v>
      </c>
      <c r="ADK13" s="184"/>
      <c r="ADL13" s="184"/>
      <c r="ADM13" s="184"/>
      <c r="ADN13" s="184"/>
      <c r="ADO13" s="184"/>
      <c r="ADP13" s="184"/>
      <c r="ADQ13" s="176"/>
      <c r="ADR13" s="177"/>
      <c r="ADS13" s="129" t="str">
        <f>IF($B13="","",IF(AND(ADI$3&lt;&gt;"",$B13-기준일시_입력!$AO$7&lt;=0,ADK13="",ADN13="",ADQ13=""),"X",IF(ADQ13="연차","☆",IF(ADQ13="월차","★",IF(ADQ13="병가","♨",IF(ADQ13="출장","◎",IF(ADQ13="교육","■",IF(AND(ADQ13="",ADK13&lt;=기준일시_입력!$J$15,ADN13&gt;=기준일시_입력!$N$15),"○",IF(AND(ADQ13="",ADK13&lt;&gt;"",ADK13&gt;기준일시_입력!$J$15),"▼",IF(AND(ADQ13="",ADN13&lt;&gt;"",ADN13&lt;기준일시_입력!$N$15),"△",""))))))))))</f>
        <v/>
      </c>
      <c r="ADT13" s="128">
        <f>IFERROR(IF(OR(ADK13="",ADN13=""),0,IF(AND(ADV13&lt;기준일시_입력!$J$17,ADW13&gt;기준일시_입력!$N$17),기준일시_입력!$N$17-기준일시_입력!$J$17,IF(AND(ADV13&gt;=기준일시_입력!$J$17,ADW13&gt;기준일시_입력!$N$17),기준일시_입력!$N$17-ADV13,IF(ADW13&lt;기준일시_입력!$J$17,0,IF(AND(ADV13&lt;기준일시_입력!$J$17,ADW13&lt;=기준일시_입력!$N$17),ADW13-기준일시_입력!$J$17,IF(AND(ADV13&gt;=기준일시_입력!$J$17,ADW13&lt;=기준일시_입력!$N$17),ADW13-ADV13,0)))))),0)</f>
        <v>0</v>
      </c>
      <c r="ADU13" s="128">
        <f t="shared" si="282"/>
        <v>0</v>
      </c>
      <c r="ADV13" s="128">
        <f>IF(OR(ADK13="",ADN13=""),0,IF(ADK13&lt;기준일시_입력!$J$15,기준일시_입력!$J$15,ADK13))</f>
        <v>0</v>
      </c>
      <c r="ADW13" s="128">
        <f t="shared" si="283"/>
        <v>0</v>
      </c>
      <c r="ADX13" s="128">
        <f>IFERROR(IF(AND(ADV13&lt;SMALL(기준일시_입력!$J$21:$J$39,ADX$5),ADW13&gt;SMALL(기준일시_입력!$N$21:$N$39,ADX$5)),INDEX(기준일시_입력!$AJ$21:$AJ$39,ADX$5*2-1),IF(AND(ADV13&gt;=SMALL(기준일시_입력!$J$21:$J$39,ADX$5),ADV13&lt;SMALL(기준일시_입력!$N$21:$N$39,ADX$5)),SMALL(기준일시_입력!$N$21:$N$39,ADX$5)-ADV13,0)),0)</f>
        <v>0</v>
      </c>
      <c r="ADY13" s="128">
        <f>IFERROR(IF(AND(ADV13&lt;SMALL(기준일시_입력!$J$21:$J$39,ADY$5),ADW13&gt;SMALL(기준일시_입력!$N$21:$N$39,ADY$5)),INDEX(기준일시_입력!$AJ$21:$AJ$39,ADY$5*2-1),IF(AND(ADV13&gt;=SMALL(기준일시_입력!$J$21:$J$39,ADY$5),ADV13&lt;SMALL(기준일시_입력!$N$21:$N$39,ADY$5)),SMALL(기준일시_입력!$N$21:$N$39,ADY$5)-ADV13,0)),0)</f>
        <v>0</v>
      </c>
      <c r="ADZ13" s="128">
        <f>IFERROR(IF(AND(ADV13&lt;SMALL(기준일시_입력!$J$21:$J$39,ADZ$5),ADW13&gt;SMALL(기준일시_입력!$N$21:$N$39,ADZ$5)),INDEX(기준일시_입력!$AJ$21:$AJ$39,ADZ$5*2-1),IF(AND(ADV13&gt;=SMALL(기준일시_입력!$J$21:$J$39,ADZ$5),ADV13&lt;SMALL(기준일시_입력!$N$21:$N$39,ADZ$5)),SMALL(기준일시_입력!$N$21:$N$39,ADZ$5)-ADV13,0)),0)</f>
        <v>0</v>
      </c>
      <c r="AEA13" s="128">
        <f>IFERROR(IF(AND(ADV13&lt;SMALL(기준일시_입력!$J$21:$J$39,AEA$5),ADW13&gt;SMALL(기준일시_입력!$N$21:$N$39,AEA$5)),INDEX(기준일시_입력!$AJ$21:$AJ$39,AEA$5*2-1),IF(AND(ADV13&gt;=SMALL(기준일시_입력!$J$21:$J$39,AEA$5),ADV13&lt;SMALL(기준일시_입력!$N$21:$N$39,AEA$5)),SMALL(기준일시_입력!$N$21:$N$39,AEA$5)-ADV13,0)),0)</f>
        <v>0</v>
      </c>
      <c r="AEB13" s="128">
        <f>IFERROR(IF(AND(ADV13&lt;SMALL(기준일시_입력!$J$21:$J$39,AEB$5),ADW13&gt;SMALL(기준일시_입력!$N$21:$N$39,AEB$5)),INDEX(기준일시_입력!$AJ$21:$AJ$39,AEB$5*2-1),IF(AND(ADV13&gt;=SMALL(기준일시_입력!$J$21:$J$39,AEB$5),ADV13&lt;SMALL(기준일시_입력!$N$21:$N$39,AEB$5)),SMALL(기준일시_입력!$N$21:$N$39,AEB$5)-ADV13,0)),0)</f>
        <v>0</v>
      </c>
      <c r="AEC13" s="128">
        <f>IFERROR(IF(AND(ADV13&lt;SMALL(기준일시_입력!$J$21:$J$39,AEC$5),ADW13&gt;SMALL(기준일시_입력!$N$21:$N$39,AEC$5)),INDEX(기준일시_입력!$AJ$21:$AJ$39,AEC$5*2-1),IF(AND(ADV13&gt;=SMALL(기준일시_입력!$J$21:$J$39,AEC$5),ADV13&lt;SMALL(기준일시_입력!$N$21:$N$39,AEC$5)),SMALL(기준일시_입력!$N$21:$N$39,AEC$5)-ADV13,0)),0)</f>
        <v>0</v>
      </c>
      <c r="AED13" s="128">
        <f>IFERROR(IF(AND(ADV13&lt;SMALL(기준일시_입력!$J$21:$J$39,AED$5),ADW13&gt;SMALL(기준일시_입력!$N$21:$N$39,AED$5)),INDEX(기준일시_입력!$AJ$21:$AJ$39,AED$5*2-1),IF(AND(ADV13&gt;=SMALL(기준일시_입력!$J$21:$J$39,AED$5),ADV13&lt;SMALL(기준일시_입력!$N$21:$N$39,AED$5)),SMALL(기준일시_입력!$N$21:$N$39,AED$5)-ADV13,0)),0)</f>
        <v>0</v>
      </c>
      <c r="AEE13" s="128">
        <f>IFERROR(IF(AND(ADV13&lt;SMALL(기준일시_입력!$J$21:$J$39,AEE$5),ADW13&gt;SMALL(기준일시_입력!$N$21:$N$39,AEE$5)),INDEX(기준일시_입력!$AJ$21:$AJ$39,AEE$5*2-1),IF(AND(ADV13&gt;=SMALL(기준일시_입력!$J$21:$J$39,AEE$5),ADV13&lt;SMALL(기준일시_입력!$N$21:$N$39,AEE$5)),SMALL(기준일시_입력!$N$21:$N$39,AEE$5)-ADV13,0)),0)</f>
        <v>0</v>
      </c>
      <c r="AEF13" s="128">
        <f>IFERROR(IF(AND(ADV13&lt;SMALL(기준일시_입력!$J$21:$J$39,AEF$5),ADW13&gt;SMALL(기준일시_입력!$N$21:$N$39,AEF$5)),INDEX(기준일시_입력!$AJ$21:$AJ$39,AEF$5*2-1),IF(AND(ADV13&gt;=SMALL(기준일시_입력!$J$21:$J$39,AEF$5),ADV13&lt;SMALL(기준일시_입력!$N$21:$N$39,AEF$5)),SMALL(기준일시_입력!$N$21:$N$39,AEF$5)-ADV13,0)),0)</f>
        <v>0</v>
      </c>
      <c r="AEG13" s="128">
        <f>IFERROR(IF(AND(ADV13&lt;SMALL(기준일시_입력!$J$21:$J$39,AEG$5),ADW13&gt;SMALL(기준일시_입력!$N$21:$N$39,AEG$5)),INDEX(기준일시_입력!$AJ$21:$AJ$39,AEG$5*2-1),IF(AND(ADV13&gt;=SMALL(기준일시_입력!$J$21:$J$39,AEG$5),ADV13&lt;SMALL(기준일시_입력!$N$21:$N$39,AEG$5)),SMALL(기준일시_입력!$N$21:$N$39,AEG$5)-ADV13,0)),0)</f>
        <v>0</v>
      </c>
      <c r="AEH13" s="125"/>
      <c r="AEI13" s="180" t="str">
        <f t="shared" si="284"/>
        <v>8일</v>
      </c>
      <c r="AEJ13" s="180"/>
      <c r="AEK13" s="124" t="str">
        <f t="shared" si="285"/>
        <v>월</v>
      </c>
      <c r="AEL13" s="133" t="str">
        <f t="shared" si="276"/>
        <v>V</v>
      </c>
      <c r="AEM13" s="184"/>
      <c r="AEN13" s="184"/>
      <c r="AEO13" s="184"/>
      <c r="AEP13" s="184"/>
      <c r="AEQ13" s="184"/>
      <c r="AER13" s="184"/>
      <c r="AES13" s="176"/>
      <c r="AET13" s="177"/>
      <c r="AEU13" s="129" t="str">
        <f>IF($B13="","",IF(AND(AEK$3&lt;&gt;"",$B13-기준일시_입력!$AO$7&lt;=0,AEM13="",AEP13="",AES13=""),"X",IF(AES13="연차","☆",IF(AES13="월차","★",IF(AES13="병가","♨",IF(AES13="출장","◎",IF(AES13="교육","■",IF(AND(AES13="",AEM13&lt;=기준일시_입력!$J$15,AEP13&gt;=기준일시_입력!$N$15),"○",IF(AND(AES13="",AEM13&lt;&gt;"",AEM13&gt;기준일시_입력!$J$15),"▼",IF(AND(AES13="",AEP13&lt;&gt;"",AEP13&lt;기준일시_입력!$N$15),"△",""))))))))))</f>
        <v/>
      </c>
      <c r="AEV13" s="128">
        <f>IFERROR(IF(OR(AEM13="",AEP13=""),0,IF(AND(AEX13&lt;기준일시_입력!$J$17,AEY13&gt;기준일시_입력!$N$17),기준일시_입력!$N$17-기준일시_입력!$J$17,IF(AND(AEX13&gt;=기준일시_입력!$J$17,AEY13&gt;기준일시_입력!$N$17),기준일시_입력!$N$17-AEX13,IF(AEY13&lt;기준일시_입력!$J$17,0,IF(AND(AEX13&lt;기준일시_입력!$J$17,AEY13&lt;=기준일시_입력!$N$17),AEY13-기준일시_입력!$J$17,IF(AND(AEX13&gt;=기준일시_입력!$J$17,AEY13&lt;=기준일시_입력!$N$17),AEY13-AEX13,0)))))),0)</f>
        <v>0</v>
      </c>
      <c r="AEW13" s="128">
        <f t="shared" si="287"/>
        <v>0</v>
      </c>
      <c r="AEX13" s="128">
        <f>IF(OR(AEM13="",AEP13=""),0,IF(AEM13&lt;기준일시_입력!$J$15,기준일시_입력!$J$15,AEM13))</f>
        <v>0</v>
      </c>
      <c r="AEY13" s="128">
        <f t="shared" si="288"/>
        <v>0</v>
      </c>
      <c r="AEZ13" s="128">
        <f>IFERROR(IF(AND(AEX13&lt;SMALL(기준일시_입력!$J$21:$J$39,AEZ$5),AEY13&gt;SMALL(기준일시_입력!$N$21:$N$39,AEZ$5)),INDEX(기준일시_입력!$AJ$21:$AJ$39,AEZ$5*2-1),IF(AND(AEX13&gt;=SMALL(기준일시_입력!$J$21:$J$39,AEZ$5),AEX13&lt;SMALL(기준일시_입력!$N$21:$N$39,AEZ$5)),SMALL(기준일시_입력!$N$21:$N$39,AEZ$5)-AEX13,0)),0)</f>
        <v>0</v>
      </c>
      <c r="AFA13" s="128">
        <f>IFERROR(IF(AND(AEX13&lt;SMALL(기준일시_입력!$J$21:$J$39,AFA$5),AEY13&gt;SMALL(기준일시_입력!$N$21:$N$39,AFA$5)),INDEX(기준일시_입력!$AJ$21:$AJ$39,AFA$5*2-1),IF(AND(AEX13&gt;=SMALL(기준일시_입력!$J$21:$J$39,AFA$5),AEX13&lt;SMALL(기준일시_입력!$N$21:$N$39,AFA$5)),SMALL(기준일시_입력!$N$21:$N$39,AFA$5)-AEX13,0)),0)</f>
        <v>0</v>
      </c>
      <c r="AFB13" s="128">
        <f>IFERROR(IF(AND(AEX13&lt;SMALL(기준일시_입력!$J$21:$J$39,AFB$5),AEY13&gt;SMALL(기준일시_입력!$N$21:$N$39,AFB$5)),INDEX(기준일시_입력!$AJ$21:$AJ$39,AFB$5*2-1),IF(AND(AEX13&gt;=SMALL(기준일시_입력!$J$21:$J$39,AFB$5),AEX13&lt;SMALL(기준일시_입력!$N$21:$N$39,AFB$5)),SMALL(기준일시_입력!$N$21:$N$39,AFB$5)-AEX13,0)),0)</f>
        <v>0</v>
      </c>
      <c r="AFC13" s="128">
        <f>IFERROR(IF(AND(AEX13&lt;SMALL(기준일시_입력!$J$21:$J$39,AFC$5),AEY13&gt;SMALL(기준일시_입력!$N$21:$N$39,AFC$5)),INDEX(기준일시_입력!$AJ$21:$AJ$39,AFC$5*2-1),IF(AND(AEX13&gt;=SMALL(기준일시_입력!$J$21:$J$39,AFC$5),AEX13&lt;SMALL(기준일시_입력!$N$21:$N$39,AFC$5)),SMALL(기준일시_입력!$N$21:$N$39,AFC$5)-AEX13,0)),0)</f>
        <v>0</v>
      </c>
      <c r="AFD13" s="128">
        <f>IFERROR(IF(AND(AEX13&lt;SMALL(기준일시_입력!$J$21:$J$39,AFD$5),AEY13&gt;SMALL(기준일시_입력!$N$21:$N$39,AFD$5)),INDEX(기준일시_입력!$AJ$21:$AJ$39,AFD$5*2-1),IF(AND(AEX13&gt;=SMALL(기준일시_입력!$J$21:$J$39,AFD$5),AEX13&lt;SMALL(기준일시_입력!$N$21:$N$39,AFD$5)),SMALL(기준일시_입력!$N$21:$N$39,AFD$5)-AEX13,0)),0)</f>
        <v>0</v>
      </c>
      <c r="AFE13" s="128">
        <f>IFERROR(IF(AND(AEX13&lt;SMALL(기준일시_입력!$J$21:$J$39,AFE$5),AEY13&gt;SMALL(기준일시_입력!$N$21:$N$39,AFE$5)),INDEX(기준일시_입력!$AJ$21:$AJ$39,AFE$5*2-1),IF(AND(AEX13&gt;=SMALL(기준일시_입력!$J$21:$J$39,AFE$5),AEX13&lt;SMALL(기준일시_입력!$N$21:$N$39,AFE$5)),SMALL(기준일시_입력!$N$21:$N$39,AFE$5)-AEX13,0)),0)</f>
        <v>0</v>
      </c>
      <c r="AFF13" s="128">
        <f>IFERROR(IF(AND(AEX13&lt;SMALL(기준일시_입력!$J$21:$J$39,AFF$5),AEY13&gt;SMALL(기준일시_입력!$N$21:$N$39,AFF$5)),INDEX(기준일시_입력!$AJ$21:$AJ$39,AFF$5*2-1),IF(AND(AEX13&gt;=SMALL(기준일시_입력!$J$21:$J$39,AFF$5),AEX13&lt;SMALL(기준일시_입력!$N$21:$N$39,AFF$5)),SMALL(기준일시_입력!$N$21:$N$39,AFF$5)-AEX13,0)),0)</f>
        <v>0</v>
      </c>
      <c r="AFG13" s="128">
        <f>IFERROR(IF(AND(AEX13&lt;SMALL(기준일시_입력!$J$21:$J$39,AFG$5),AEY13&gt;SMALL(기준일시_입력!$N$21:$N$39,AFG$5)),INDEX(기준일시_입력!$AJ$21:$AJ$39,AFG$5*2-1),IF(AND(AEX13&gt;=SMALL(기준일시_입력!$J$21:$J$39,AFG$5),AEX13&lt;SMALL(기준일시_입력!$N$21:$N$39,AFG$5)),SMALL(기준일시_입력!$N$21:$N$39,AFG$5)-AEX13,0)),0)</f>
        <v>0</v>
      </c>
      <c r="AFH13" s="128">
        <f>IFERROR(IF(AND(AEX13&lt;SMALL(기준일시_입력!$J$21:$J$39,AFH$5),AEY13&gt;SMALL(기준일시_입력!$N$21:$N$39,AFH$5)),INDEX(기준일시_입력!$AJ$21:$AJ$39,AFH$5*2-1),IF(AND(AEX13&gt;=SMALL(기준일시_입력!$J$21:$J$39,AFH$5),AEX13&lt;SMALL(기준일시_입력!$N$21:$N$39,AFH$5)),SMALL(기준일시_입력!$N$21:$N$39,AFH$5)-AEX13,0)),0)</f>
        <v>0</v>
      </c>
      <c r="AFI13" s="128">
        <f>IFERROR(IF(AND(AEX13&lt;SMALL(기준일시_입력!$J$21:$J$39,AFI$5),AEY13&gt;SMALL(기준일시_입력!$N$21:$N$39,AFI$5)),INDEX(기준일시_입력!$AJ$21:$AJ$39,AFI$5*2-1),IF(AND(AEX13&gt;=SMALL(기준일시_입력!$J$21:$J$39,AFI$5),AEX13&lt;SMALL(기준일시_입력!$N$21:$N$39,AFI$5)),SMALL(기준일시_입력!$N$21:$N$39,AFI$5)-AEX13,0)),0)</f>
        <v>0</v>
      </c>
      <c r="AFJ13" s="125"/>
      <c r="AFK13" s="180" t="str">
        <f t="shared" si="289"/>
        <v>8일</v>
      </c>
      <c r="AFL13" s="180"/>
      <c r="AFM13" s="124" t="str">
        <f t="shared" si="290"/>
        <v>월</v>
      </c>
      <c r="AFN13" s="133" t="str">
        <f t="shared" si="291"/>
        <v>V</v>
      </c>
      <c r="AFO13" s="184"/>
      <c r="AFP13" s="184"/>
      <c r="AFQ13" s="184"/>
      <c r="AFR13" s="184"/>
      <c r="AFS13" s="184"/>
      <c r="AFT13" s="184"/>
      <c r="AFU13" s="176"/>
      <c r="AFV13" s="177"/>
      <c r="AFW13" s="129" t="str">
        <f>IF($B13="","",IF(AND(AFM$3&lt;&gt;"",$B13-기준일시_입력!$AO$7&lt;=0,AFO13="",AFR13="",AFU13=""),"X",IF(AFU13="연차","☆",IF(AFU13="월차","★",IF(AFU13="병가","♨",IF(AFU13="출장","◎",IF(AFU13="교육","■",IF(AND(AFU13="",AFO13&lt;=기준일시_입력!$J$15,AFR13&gt;=기준일시_입력!$N$15),"○",IF(AND(AFU13="",AFO13&lt;&gt;"",AFO13&gt;기준일시_입력!$J$15),"▼",IF(AND(AFU13="",AFR13&lt;&gt;"",AFR13&lt;기준일시_입력!$N$15),"△",""))))))))))</f>
        <v/>
      </c>
      <c r="AFX13" s="128">
        <f>IFERROR(IF(OR(AFO13="",AFR13=""),0,IF(AND(AFZ13&lt;기준일시_입력!$J$17,AGA13&gt;기준일시_입력!$N$17),기준일시_입력!$N$17-기준일시_입력!$J$17,IF(AND(AFZ13&gt;=기준일시_입력!$J$17,AGA13&gt;기준일시_입력!$N$17),기준일시_입력!$N$17-AFZ13,IF(AGA13&lt;기준일시_입력!$J$17,0,IF(AND(AFZ13&lt;기준일시_입력!$J$17,AGA13&lt;=기준일시_입력!$N$17),AGA13-기준일시_입력!$J$17,IF(AND(AFZ13&gt;=기준일시_입력!$J$17,AGA13&lt;=기준일시_입력!$N$17),AGA13-AFZ13,0)))))),0)</f>
        <v>0</v>
      </c>
      <c r="AFY13" s="128">
        <f t="shared" si="292"/>
        <v>0</v>
      </c>
      <c r="AFZ13" s="128">
        <f>IF(OR(AFO13="",AFR13=""),0,IF(AFO13&lt;기준일시_입력!$J$15,기준일시_입력!$J$15,AFO13))</f>
        <v>0</v>
      </c>
      <c r="AGA13" s="128">
        <f t="shared" si="293"/>
        <v>0</v>
      </c>
      <c r="AGB13" s="128">
        <f>IFERROR(IF(AND(AFZ13&lt;SMALL(기준일시_입력!$J$21:$J$39,AGB$5),AGA13&gt;SMALL(기준일시_입력!$N$21:$N$39,AGB$5)),INDEX(기준일시_입력!$AJ$21:$AJ$39,AGB$5*2-1),IF(AND(AFZ13&gt;=SMALL(기준일시_입력!$J$21:$J$39,AGB$5),AFZ13&lt;SMALL(기준일시_입력!$N$21:$N$39,AGB$5)),SMALL(기준일시_입력!$N$21:$N$39,AGB$5)-AFZ13,0)),0)</f>
        <v>0</v>
      </c>
      <c r="AGC13" s="128">
        <f>IFERROR(IF(AND(AFZ13&lt;SMALL(기준일시_입력!$J$21:$J$39,AGC$5),AGA13&gt;SMALL(기준일시_입력!$N$21:$N$39,AGC$5)),INDEX(기준일시_입력!$AJ$21:$AJ$39,AGC$5*2-1),IF(AND(AFZ13&gt;=SMALL(기준일시_입력!$J$21:$J$39,AGC$5),AFZ13&lt;SMALL(기준일시_입력!$N$21:$N$39,AGC$5)),SMALL(기준일시_입력!$N$21:$N$39,AGC$5)-AFZ13,0)),0)</f>
        <v>0</v>
      </c>
      <c r="AGD13" s="128">
        <f>IFERROR(IF(AND(AFZ13&lt;SMALL(기준일시_입력!$J$21:$J$39,AGD$5),AGA13&gt;SMALL(기준일시_입력!$N$21:$N$39,AGD$5)),INDEX(기준일시_입력!$AJ$21:$AJ$39,AGD$5*2-1),IF(AND(AFZ13&gt;=SMALL(기준일시_입력!$J$21:$J$39,AGD$5),AFZ13&lt;SMALL(기준일시_입력!$N$21:$N$39,AGD$5)),SMALL(기준일시_입력!$N$21:$N$39,AGD$5)-AFZ13,0)),0)</f>
        <v>0</v>
      </c>
      <c r="AGE13" s="128">
        <f>IFERROR(IF(AND(AFZ13&lt;SMALL(기준일시_입력!$J$21:$J$39,AGE$5),AGA13&gt;SMALL(기준일시_입력!$N$21:$N$39,AGE$5)),INDEX(기준일시_입력!$AJ$21:$AJ$39,AGE$5*2-1),IF(AND(AFZ13&gt;=SMALL(기준일시_입력!$J$21:$J$39,AGE$5),AFZ13&lt;SMALL(기준일시_입력!$N$21:$N$39,AGE$5)),SMALL(기준일시_입력!$N$21:$N$39,AGE$5)-AFZ13,0)),0)</f>
        <v>0</v>
      </c>
      <c r="AGF13" s="128">
        <f>IFERROR(IF(AND(AFZ13&lt;SMALL(기준일시_입력!$J$21:$J$39,AGF$5),AGA13&gt;SMALL(기준일시_입력!$N$21:$N$39,AGF$5)),INDEX(기준일시_입력!$AJ$21:$AJ$39,AGF$5*2-1),IF(AND(AFZ13&gt;=SMALL(기준일시_입력!$J$21:$J$39,AGF$5),AFZ13&lt;SMALL(기준일시_입력!$N$21:$N$39,AGF$5)),SMALL(기준일시_입력!$N$21:$N$39,AGF$5)-AFZ13,0)),0)</f>
        <v>0</v>
      </c>
      <c r="AGG13" s="128">
        <f>IFERROR(IF(AND(AFZ13&lt;SMALL(기준일시_입력!$J$21:$J$39,AGG$5),AGA13&gt;SMALL(기준일시_입력!$N$21:$N$39,AGG$5)),INDEX(기준일시_입력!$AJ$21:$AJ$39,AGG$5*2-1),IF(AND(AFZ13&gt;=SMALL(기준일시_입력!$J$21:$J$39,AGG$5),AFZ13&lt;SMALL(기준일시_입력!$N$21:$N$39,AGG$5)),SMALL(기준일시_입력!$N$21:$N$39,AGG$5)-AFZ13,0)),0)</f>
        <v>0</v>
      </c>
      <c r="AGH13" s="128">
        <f>IFERROR(IF(AND(AFZ13&lt;SMALL(기준일시_입력!$J$21:$J$39,AGH$5),AGA13&gt;SMALL(기준일시_입력!$N$21:$N$39,AGH$5)),INDEX(기준일시_입력!$AJ$21:$AJ$39,AGH$5*2-1),IF(AND(AFZ13&gt;=SMALL(기준일시_입력!$J$21:$J$39,AGH$5),AFZ13&lt;SMALL(기준일시_입력!$N$21:$N$39,AGH$5)),SMALL(기준일시_입력!$N$21:$N$39,AGH$5)-AFZ13,0)),0)</f>
        <v>0</v>
      </c>
      <c r="AGI13" s="128">
        <f>IFERROR(IF(AND(AFZ13&lt;SMALL(기준일시_입력!$J$21:$J$39,AGI$5),AGA13&gt;SMALL(기준일시_입력!$N$21:$N$39,AGI$5)),INDEX(기준일시_입력!$AJ$21:$AJ$39,AGI$5*2-1),IF(AND(AFZ13&gt;=SMALL(기준일시_입력!$J$21:$J$39,AGI$5),AFZ13&lt;SMALL(기준일시_입력!$N$21:$N$39,AGI$5)),SMALL(기준일시_입력!$N$21:$N$39,AGI$5)-AFZ13,0)),0)</f>
        <v>0</v>
      </c>
      <c r="AGJ13" s="128">
        <f>IFERROR(IF(AND(AFZ13&lt;SMALL(기준일시_입력!$J$21:$J$39,AGJ$5),AGA13&gt;SMALL(기준일시_입력!$N$21:$N$39,AGJ$5)),INDEX(기준일시_입력!$AJ$21:$AJ$39,AGJ$5*2-1),IF(AND(AFZ13&gt;=SMALL(기준일시_입력!$J$21:$J$39,AGJ$5),AFZ13&lt;SMALL(기준일시_입력!$N$21:$N$39,AGJ$5)),SMALL(기준일시_입력!$N$21:$N$39,AGJ$5)-AFZ13,0)),0)</f>
        <v>0</v>
      </c>
      <c r="AGK13" s="128">
        <f>IFERROR(IF(AND(AFZ13&lt;SMALL(기준일시_입력!$J$21:$J$39,AGK$5),AGA13&gt;SMALL(기준일시_입력!$N$21:$N$39,AGK$5)),INDEX(기준일시_입력!$AJ$21:$AJ$39,AGK$5*2-1),IF(AND(AFZ13&gt;=SMALL(기준일시_입력!$J$21:$J$39,AGK$5),AFZ13&lt;SMALL(기준일시_입력!$N$21:$N$39,AGK$5)),SMALL(기준일시_입력!$N$21:$N$39,AGK$5)-AFZ13,0)),0)</f>
        <v>0</v>
      </c>
      <c r="AGL13" s="125"/>
      <c r="AGM13" s="180" t="str">
        <f t="shared" si="294"/>
        <v>8일</v>
      </c>
      <c r="AGN13" s="180"/>
      <c r="AGO13" s="124" t="str">
        <f t="shared" si="295"/>
        <v>월</v>
      </c>
      <c r="AGP13" s="133" t="str">
        <f t="shared" si="291"/>
        <v>V</v>
      </c>
      <c r="AGQ13" s="184"/>
      <c r="AGR13" s="184"/>
      <c r="AGS13" s="184"/>
      <c r="AGT13" s="184"/>
      <c r="AGU13" s="184"/>
      <c r="AGV13" s="184"/>
      <c r="AGW13" s="176"/>
      <c r="AGX13" s="177"/>
      <c r="AGY13" s="129" t="str">
        <f>IF($B13="","",IF(AND(AGO$3&lt;&gt;"",$B13-기준일시_입력!$AO$7&lt;=0,AGQ13="",AGT13="",AGW13=""),"X",IF(AGW13="연차","☆",IF(AGW13="월차","★",IF(AGW13="병가","♨",IF(AGW13="출장","◎",IF(AGW13="교육","■",IF(AND(AGW13="",AGQ13&lt;=기준일시_입력!$J$15,AGT13&gt;=기준일시_입력!$N$15),"○",IF(AND(AGW13="",AGQ13&lt;&gt;"",AGQ13&gt;기준일시_입력!$J$15),"▼",IF(AND(AGW13="",AGT13&lt;&gt;"",AGT13&lt;기준일시_입력!$N$15),"△",""))))))))))</f>
        <v/>
      </c>
      <c r="AGZ13" s="128">
        <f>IFERROR(IF(OR(AGQ13="",AGT13=""),0,IF(AND(AHB13&lt;기준일시_입력!$J$17,AHC13&gt;기준일시_입력!$N$17),기준일시_입력!$N$17-기준일시_입력!$J$17,IF(AND(AHB13&gt;=기준일시_입력!$J$17,AHC13&gt;기준일시_입력!$N$17),기준일시_입력!$N$17-AHB13,IF(AHC13&lt;기준일시_입력!$J$17,0,IF(AND(AHB13&lt;기준일시_입력!$J$17,AHC13&lt;=기준일시_입력!$N$17),AHC13-기준일시_입력!$J$17,IF(AND(AHB13&gt;=기준일시_입력!$J$17,AHC13&lt;=기준일시_입력!$N$17),AHC13-AHB13,0)))))),0)</f>
        <v>0</v>
      </c>
      <c r="AHA13" s="128">
        <f t="shared" si="297"/>
        <v>0</v>
      </c>
      <c r="AHB13" s="128">
        <f>IF(OR(AGQ13="",AGT13=""),0,IF(AGQ13&lt;기준일시_입력!$J$15,기준일시_입력!$J$15,AGQ13))</f>
        <v>0</v>
      </c>
      <c r="AHC13" s="128">
        <f t="shared" si="298"/>
        <v>0</v>
      </c>
      <c r="AHD13" s="128">
        <f>IFERROR(IF(AND(AHB13&lt;SMALL(기준일시_입력!$J$21:$J$39,AHD$5),AHC13&gt;SMALL(기준일시_입력!$N$21:$N$39,AHD$5)),INDEX(기준일시_입력!$AJ$21:$AJ$39,AHD$5*2-1),IF(AND(AHB13&gt;=SMALL(기준일시_입력!$J$21:$J$39,AHD$5),AHB13&lt;SMALL(기준일시_입력!$N$21:$N$39,AHD$5)),SMALL(기준일시_입력!$N$21:$N$39,AHD$5)-AHB13,0)),0)</f>
        <v>0</v>
      </c>
      <c r="AHE13" s="128">
        <f>IFERROR(IF(AND(AHB13&lt;SMALL(기준일시_입력!$J$21:$J$39,AHE$5),AHC13&gt;SMALL(기준일시_입력!$N$21:$N$39,AHE$5)),INDEX(기준일시_입력!$AJ$21:$AJ$39,AHE$5*2-1),IF(AND(AHB13&gt;=SMALL(기준일시_입력!$J$21:$J$39,AHE$5),AHB13&lt;SMALL(기준일시_입력!$N$21:$N$39,AHE$5)),SMALL(기준일시_입력!$N$21:$N$39,AHE$5)-AHB13,0)),0)</f>
        <v>0</v>
      </c>
      <c r="AHF13" s="128">
        <f>IFERROR(IF(AND(AHB13&lt;SMALL(기준일시_입력!$J$21:$J$39,AHF$5),AHC13&gt;SMALL(기준일시_입력!$N$21:$N$39,AHF$5)),INDEX(기준일시_입력!$AJ$21:$AJ$39,AHF$5*2-1),IF(AND(AHB13&gt;=SMALL(기준일시_입력!$J$21:$J$39,AHF$5),AHB13&lt;SMALL(기준일시_입력!$N$21:$N$39,AHF$5)),SMALL(기준일시_입력!$N$21:$N$39,AHF$5)-AHB13,0)),0)</f>
        <v>0</v>
      </c>
      <c r="AHG13" s="128">
        <f>IFERROR(IF(AND(AHB13&lt;SMALL(기준일시_입력!$J$21:$J$39,AHG$5),AHC13&gt;SMALL(기준일시_입력!$N$21:$N$39,AHG$5)),INDEX(기준일시_입력!$AJ$21:$AJ$39,AHG$5*2-1),IF(AND(AHB13&gt;=SMALL(기준일시_입력!$J$21:$J$39,AHG$5),AHB13&lt;SMALL(기준일시_입력!$N$21:$N$39,AHG$5)),SMALL(기준일시_입력!$N$21:$N$39,AHG$5)-AHB13,0)),0)</f>
        <v>0</v>
      </c>
      <c r="AHH13" s="128">
        <f>IFERROR(IF(AND(AHB13&lt;SMALL(기준일시_입력!$J$21:$J$39,AHH$5),AHC13&gt;SMALL(기준일시_입력!$N$21:$N$39,AHH$5)),INDEX(기준일시_입력!$AJ$21:$AJ$39,AHH$5*2-1),IF(AND(AHB13&gt;=SMALL(기준일시_입력!$J$21:$J$39,AHH$5),AHB13&lt;SMALL(기준일시_입력!$N$21:$N$39,AHH$5)),SMALL(기준일시_입력!$N$21:$N$39,AHH$5)-AHB13,0)),0)</f>
        <v>0</v>
      </c>
      <c r="AHI13" s="128">
        <f>IFERROR(IF(AND(AHB13&lt;SMALL(기준일시_입력!$J$21:$J$39,AHI$5),AHC13&gt;SMALL(기준일시_입력!$N$21:$N$39,AHI$5)),INDEX(기준일시_입력!$AJ$21:$AJ$39,AHI$5*2-1),IF(AND(AHB13&gt;=SMALL(기준일시_입력!$J$21:$J$39,AHI$5),AHB13&lt;SMALL(기준일시_입력!$N$21:$N$39,AHI$5)),SMALL(기준일시_입력!$N$21:$N$39,AHI$5)-AHB13,0)),0)</f>
        <v>0</v>
      </c>
      <c r="AHJ13" s="128">
        <f>IFERROR(IF(AND(AHB13&lt;SMALL(기준일시_입력!$J$21:$J$39,AHJ$5),AHC13&gt;SMALL(기준일시_입력!$N$21:$N$39,AHJ$5)),INDEX(기준일시_입력!$AJ$21:$AJ$39,AHJ$5*2-1),IF(AND(AHB13&gt;=SMALL(기준일시_입력!$J$21:$J$39,AHJ$5),AHB13&lt;SMALL(기준일시_입력!$N$21:$N$39,AHJ$5)),SMALL(기준일시_입력!$N$21:$N$39,AHJ$5)-AHB13,0)),0)</f>
        <v>0</v>
      </c>
      <c r="AHK13" s="128">
        <f>IFERROR(IF(AND(AHB13&lt;SMALL(기준일시_입력!$J$21:$J$39,AHK$5),AHC13&gt;SMALL(기준일시_입력!$N$21:$N$39,AHK$5)),INDEX(기준일시_입력!$AJ$21:$AJ$39,AHK$5*2-1),IF(AND(AHB13&gt;=SMALL(기준일시_입력!$J$21:$J$39,AHK$5),AHB13&lt;SMALL(기준일시_입력!$N$21:$N$39,AHK$5)),SMALL(기준일시_입력!$N$21:$N$39,AHK$5)-AHB13,0)),0)</f>
        <v>0</v>
      </c>
      <c r="AHL13" s="128">
        <f>IFERROR(IF(AND(AHB13&lt;SMALL(기준일시_입력!$J$21:$J$39,AHL$5),AHC13&gt;SMALL(기준일시_입력!$N$21:$N$39,AHL$5)),INDEX(기준일시_입력!$AJ$21:$AJ$39,AHL$5*2-1),IF(AND(AHB13&gt;=SMALL(기준일시_입력!$J$21:$J$39,AHL$5),AHB13&lt;SMALL(기준일시_입력!$N$21:$N$39,AHL$5)),SMALL(기준일시_입력!$N$21:$N$39,AHL$5)-AHB13,0)),0)</f>
        <v>0</v>
      </c>
      <c r="AHM13" s="128">
        <f>IFERROR(IF(AND(AHB13&lt;SMALL(기준일시_입력!$J$21:$J$39,AHM$5),AHC13&gt;SMALL(기준일시_입력!$N$21:$N$39,AHM$5)),INDEX(기준일시_입력!$AJ$21:$AJ$39,AHM$5*2-1),IF(AND(AHB13&gt;=SMALL(기준일시_입력!$J$21:$J$39,AHM$5),AHB13&lt;SMALL(기준일시_입력!$N$21:$N$39,AHM$5)),SMALL(기준일시_입력!$N$21:$N$39,AHM$5)-AHB13,0)),0)</f>
        <v>0</v>
      </c>
      <c r="AHN13" s="125"/>
      <c r="AHO13" s="180" t="str">
        <f t="shared" si="299"/>
        <v>8일</v>
      </c>
      <c r="AHP13" s="180"/>
      <c r="AHQ13" s="124" t="str">
        <f t="shared" si="300"/>
        <v>월</v>
      </c>
      <c r="AHR13" s="133" t="str">
        <f t="shared" si="291"/>
        <v>V</v>
      </c>
      <c r="AHS13" s="184"/>
      <c r="AHT13" s="184"/>
      <c r="AHU13" s="184"/>
      <c r="AHV13" s="184"/>
      <c r="AHW13" s="184"/>
      <c r="AHX13" s="184"/>
      <c r="AHY13" s="176"/>
      <c r="AHZ13" s="177"/>
      <c r="AIA13" s="129" t="str">
        <f>IF($B13="","",IF(AND(AHQ$3&lt;&gt;"",$B13-기준일시_입력!$AO$7&lt;=0,AHS13="",AHV13="",AHY13=""),"X",IF(AHY13="연차","☆",IF(AHY13="월차","★",IF(AHY13="병가","♨",IF(AHY13="출장","◎",IF(AHY13="교육","■",IF(AND(AHY13="",AHS13&lt;=기준일시_입력!$J$15,AHV13&gt;=기준일시_입력!$N$15),"○",IF(AND(AHY13="",AHS13&lt;&gt;"",AHS13&gt;기준일시_입력!$J$15),"▼",IF(AND(AHY13="",AHV13&lt;&gt;"",AHV13&lt;기준일시_입력!$N$15),"△",""))))))))))</f>
        <v/>
      </c>
      <c r="AIB13" s="128">
        <f>IFERROR(IF(OR(AHS13="",AHV13=""),0,IF(AND(AID13&lt;기준일시_입력!$J$17,AIE13&gt;기준일시_입력!$N$17),기준일시_입력!$N$17-기준일시_입력!$J$17,IF(AND(AID13&gt;=기준일시_입력!$J$17,AIE13&gt;기준일시_입력!$N$17),기준일시_입력!$N$17-AID13,IF(AIE13&lt;기준일시_입력!$J$17,0,IF(AND(AID13&lt;기준일시_입력!$J$17,AIE13&lt;=기준일시_입력!$N$17),AIE13-기준일시_입력!$J$17,IF(AND(AID13&gt;=기준일시_입력!$J$17,AIE13&lt;=기준일시_입력!$N$17),AIE13-AID13,0)))))),0)</f>
        <v>0</v>
      </c>
      <c r="AIC13" s="128">
        <f t="shared" si="302"/>
        <v>0</v>
      </c>
      <c r="AID13" s="128">
        <f>IF(OR(AHS13="",AHV13=""),0,IF(AHS13&lt;기준일시_입력!$J$15,기준일시_입력!$J$15,AHS13))</f>
        <v>0</v>
      </c>
      <c r="AIE13" s="128">
        <f t="shared" si="303"/>
        <v>0</v>
      </c>
      <c r="AIF13" s="128">
        <f>IFERROR(IF(AND(AID13&lt;SMALL(기준일시_입력!$J$21:$J$39,AIF$5),AIE13&gt;SMALL(기준일시_입력!$N$21:$N$39,AIF$5)),INDEX(기준일시_입력!$AJ$21:$AJ$39,AIF$5*2-1),IF(AND(AID13&gt;=SMALL(기준일시_입력!$J$21:$J$39,AIF$5),AID13&lt;SMALL(기준일시_입력!$N$21:$N$39,AIF$5)),SMALL(기준일시_입력!$N$21:$N$39,AIF$5)-AID13,0)),0)</f>
        <v>0</v>
      </c>
      <c r="AIG13" s="128">
        <f>IFERROR(IF(AND(AID13&lt;SMALL(기준일시_입력!$J$21:$J$39,AIG$5),AIE13&gt;SMALL(기준일시_입력!$N$21:$N$39,AIG$5)),INDEX(기준일시_입력!$AJ$21:$AJ$39,AIG$5*2-1),IF(AND(AID13&gt;=SMALL(기준일시_입력!$J$21:$J$39,AIG$5),AID13&lt;SMALL(기준일시_입력!$N$21:$N$39,AIG$5)),SMALL(기준일시_입력!$N$21:$N$39,AIG$5)-AID13,0)),0)</f>
        <v>0</v>
      </c>
      <c r="AIH13" s="128">
        <f>IFERROR(IF(AND(AID13&lt;SMALL(기준일시_입력!$J$21:$J$39,AIH$5),AIE13&gt;SMALL(기준일시_입력!$N$21:$N$39,AIH$5)),INDEX(기준일시_입력!$AJ$21:$AJ$39,AIH$5*2-1),IF(AND(AID13&gt;=SMALL(기준일시_입력!$J$21:$J$39,AIH$5),AID13&lt;SMALL(기준일시_입력!$N$21:$N$39,AIH$5)),SMALL(기준일시_입력!$N$21:$N$39,AIH$5)-AID13,0)),0)</f>
        <v>0</v>
      </c>
      <c r="AII13" s="128">
        <f>IFERROR(IF(AND(AID13&lt;SMALL(기준일시_입력!$J$21:$J$39,AII$5),AIE13&gt;SMALL(기준일시_입력!$N$21:$N$39,AII$5)),INDEX(기준일시_입력!$AJ$21:$AJ$39,AII$5*2-1),IF(AND(AID13&gt;=SMALL(기준일시_입력!$J$21:$J$39,AII$5),AID13&lt;SMALL(기준일시_입력!$N$21:$N$39,AII$5)),SMALL(기준일시_입력!$N$21:$N$39,AII$5)-AID13,0)),0)</f>
        <v>0</v>
      </c>
      <c r="AIJ13" s="128">
        <f>IFERROR(IF(AND(AID13&lt;SMALL(기준일시_입력!$J$21:$J$39,AIJ$5),AIE13&gt;SMALL(기준일시_입력!$N$21:$N$39,AIJ$5)),INDEX(기준일시_입력!$AJ$21:$AJ$39,AIJ$5*2-1),IF(AND(AID13&gt;=SMALL(기준일시_입력!$J$21:$J$39,AIJ$5),AID13&lt;SMALL(기준일시_입력!$N$21:$N$39,AIJ$5)),SMALL(기준일시_입력!$N$21:$N$39,AIJ$5)-AID13,0)),0)</f>
        <v>0</v>
      </c>
      <c r="AIK13" s="128">
        <f>IFERROR(IF(AND(AID13&lt;SMALL(기준일시_입력!$J$21:$J$39,AIK$5),AIE13&gt;SMALL(기준일시_입력!$N$21:$N$39,AIK$5)),INDEX(기준일시_입력!$AJ$21:$AJ$39,AIK$5*2-1),IF(AND(AID13&gt;=SMALL(기준일시_입력!$J$21:$J$39,AIK$5),AID13&lt;SMALL(기준일시_입력!$N$21:$N$39,AIK$5)),SMALL(기준일시_입력!$N$21:$N$39,AIK$5)-AID13,0)),0)</f>
        <v>0</v>
      </c>
      <c r="AIL13" s="128">
        <f>IFERROR(IF(AND(AID13&lt;SMALL(기준일시_입력!$J$21:$J$39,AIL$5),AIE13&gt;SMALL(기준일시_입력!$N$21:$N$39,AIL$5)),INDEX(기준일시_입력!$AJ$21:$AJ$39,AIL$5*2-1),IF(AND(AID13&gt;=SMALL(기준일시_입력!$J$21:$J$39,AIL$5),AID13&lt;SMALL(기준일시_입력!$N$21:$N$39,AIL$5)),SMALL(기준일시_입력!$N$21:$N$39,AIL$5)-AID13,0)),0)</f>
        <v>0</v>
      </c>
      <c r="AIM13" s="128">
        <f>IFERROR(IF(AND(AID13&lt;SMALL(기준일시_입력!$J$21:$J$39,AIM$5),AIE13&gt;SMALL(기준일시_입력!$N$21:$N$39,AIM$5)),INDEX(기준일시_입력!$AJ$21:$AJ$39,AIM$5*2-1),IF(AND(AID13&gt;=SMALL(기준일시_입력!$J$21:$J$39,AIM$5),AID13&lt;SMALL(기준일시_입력!$N$21:$N$39,AIM$5)),SMALL(기준일시_입력!$N$21:$N$39,AIM$5)-AID13,0)),0)</f>
        <v>0</v>
      </c>
      <c r="AIN13" s="128">
        <f>IFERROR(IF(AND(AID13&lt;SMALL(기준일시_입력!$J$21:$J$39,AIN$5),AIE13&gt;SMALL(기준일시_입력!$N$21:$N$39,AIN$5)),INDEX(기준일시_입력!$AJ$21:$AJ$39,AIN$5*2-1),IF(AND(AID13&gt;=SMALL(기준일시_입력!$J$21:$J$39,AIN$5),AID13&lt;SMALL(기준일시_입력!$N$21:$N$39,AIN$5)),SMALL(기준일시_입력!$N$21:$N$39,AIN$5)-AID13,0)),0)</f>
        <v>0</v>
      </c>
      <c r="AIO13" s="128">
        <f>IFERROR(IF(AND(AID13&lt;SMALL(기준일시_입력!$J$21:$J$39,AIO$5),AIE13&gt;SMALL(기준일시_입력!$N$21:$N$39,AIO$5)),INDEX(기준일시_입력!$AJ$21:$AJ$39,AIO$5*2-1),IF(AND(AID13&gt;=SMALL(기준일시_입력!$J$21:$J$39,AIO$5),AID13&lt;SMALL(기준일시_입력!$N$21:$N$39,AIO$5)),SMALL(기준일시_입력!$N$21:$N$39,AIO$5)-AID13,0)),0)</f>
        <v>0</v>
      </c>
      <c r="AIP13" s="125"/>
      <c r="AIQ13" s="180" t="str">
        <f t="shared" si="304"/>
        <v>8일</v>
      </c>
      <c r="AIR13" s="180"/>
      <c r="AIS13" s="124" t="str">
        <f t="shared" si="305"/>
        <v>월</v>
      </c>
      <c r="AIT13" s="133" t="str">
        <f t="shared" si="306"/>
        <v>V</v>
      </c>
      <c r="AIU13" s="184"/>
      <c r="AIV13" s="184"/>
      <c r="AIW13" s="184"/>
      <c r="AIX13" s="184"/>
      <c r="AIY13" s="184"/>
      <c r="AIZ13" s="184"/>
      <c r="AJA13" s="176"/>
      <c r="AJB13" s="177"/>
      <c r="AJC13" s="129" t="str">
        <f>IF($B13="","",IF(AND(AIS$3&lt;&gt;"",$B13-기준일시_입력!$AO$7&lt;=0,AIU13="",AIX13="",AJA13=""),"X",IF(AJA13="연차","☆",IF(AJA13="월차","★",IF(AJA13="병가","♨",IF(AJA13="출장","◎",IF(AJA13="교육","■",IF(AND(AJA13="",AIU13&lt;=기준일시_입력!$J$15,AIX13&gt;=기준일시_입력!$N$15),"○",IF(AND(AJA13="",AIU13&lt;&gt;"",AIU13&gt;기준일시_입력!$J$15),"▼",IF(AND(AJA13="",AIX13&lt;&gt;"",AIX13&lt;기준일시_입력!$N$15),"△",""))))))))))</f>
        <v/>
      </c>
      <c r="AJD13" s="128">
        <f>IFERROR(IF(OR(AIU13="",AIX13=""),0,IF(AND(AJF13&lt;기준일시_입력!$J$17,AJG13&gt;기준일시_입력!$N$17),기준일시_입력!$N$17-기준일시_입력!$J$17,IF(AND(AJF13&gt;=기준일시_입력!$J$17,AJG13&gt;기준일시_입력!$N$17),기준일시_입력!$N$17-AJF13,IF(AJG13&lt;기준일시_입력!$J$17,0,IF(AND(AJF13&lt;기준일시_입력!$J$17,AJG13&lt;=기준일시_입력!$N$17),AJG13-기준일시_입력!$J$17,IF(AND(AJF13&gt;=기준일시_입력!$J$17,AJG13&lt;=기준일시_입력!$N$17),AJG13-AJF13,0)))))),0)</f>
        <v>0</v>
      </c>
      <c r="AJE13" s="128">
        <f t="shared" si="307"/>
        <v>0</v>
      </c>
      <c r="AJF13" s="128">
        <f>IF(OR(AIU13="",AIX13=""),0,IF(AIU13&lt;기준일시_입력!$J$15,기준일시_입력!$J$15,AIU13))</f>
        <v>0</v>
      </c>
      <c r="AJG13" s="128">
        <f t="shared" si="308"/>
        <v>0</v>
      </c>
      <c r="AJH13" s="128">
        <f>IFERROR(IF(AND(AJF13&lt;SMALL(기준일시_입력!$J$21:$J$39,AJH$5),AJG13&gt;SMALL(기준일시_입력!$N$21:$N$39,AJH$5)),INDEX(기준일시_입력!$AJ$21:$AJ$39,AJH$5*2-1),IF(AND(AJF13&gt;=SMALL(기준일시_입력!$J$21:$J$39,AJH$5),AJF13&lt;SMALL(기준일시_입력!$N$21:$N$39,AJH$5)),SMALL(기준일시_입력!$N$21:$N$39,AJH$5)-AJF13,0)),0)</f>
        <v>0</v>
      </c>
      <c r="AJI13" s="128">
        <f>IFERROR(IF(AND(AJF13&lt;SMALL(기준일시_입력!$J$21:$J$39,AJI$5),AJG13&gt;SMALL(기준일시_입력!$N$21:$N$39,AJI$5)),INDEX(기준일시_입력!$AJ$21:$AJ$39,AJI$5*2-1),IF(AND(AJF13&gt;=SMALL(기준일시_입력!$J$21:$J$39,AJI$5),AJF13&lt;SMALL(기준일시_입력!$N$21:$N$39,AJI$5)),SMALL(기준일시_입력!$N$21:$N$39,AJI$5)-AJF13,0)),0)</f>
        <v>0</v>
      </c>
      <c r="AJJ13" s="128">
        <f>IFERROR(IF(AND(AJF13&lt;SMALL(기준일시_입력!$J$21:$J$39,AJJ$5),AJG13&gt;SMALL(기준일시_입력!$N$21:$N$39,AJJ$5)),INDEX(기준일시_입력!$AJ$21:$AJ$39,AJJ$5*2-1),IF(AND(AJF13&gt;=SMALL(기준일시_입력!$J$21:$J$39,AJJ$5),AJF13&lt;SMALL(기준일시_입력!$N$21:$N$39,AJJ$5)),SMALL(기준일시_입력!$N$21:$N$39,AJJ$5)-AJF13,0)),0)</f>
        <v>0</v>
      </c>
      <c r="AJK13" s="128">
        <f>IFERROR(IF(AND(AJF13&lt;SMALL(기준일시_입력!$J$21:$J$39,AJK$5),AJG13&gt;SMALL(기준일시_입력!$N$21:$N$39,AJK$5)),INDEX(기준일시_입력!$AJ$21:$AJ$39,AJK$5*2-1),IF(AND(AJF13&gt;=SMALL(기준일시_입력!$J$21:$J$39,AJK$5),AJF13&lt;SMALL(기준일시_입력!$N$21:$N$39,AJK$5)),SMALL(기준일시_입력!$N$21:$N$39,AJK$5)-AJF13,0)),0)</f>
        <v>0</v>
      </c>
      <c r="AJL13" s="128">
        <f>IFERROR(IF(AND(AJF13&lt;SMALL(기준일시_입력!$J$21:$J$39,AJL$5),AJG13&gt;SMALL(기준일시_입력!$N$21:$N$39,AJL$5)),INDEX(기준일시_입력!$AJ$21:$AJ$39,AJL$5*2-1),IF(AND(AJF13&gt;=SMALL(기준일시_입력!$J$21:$J$39,AJL$5),AJF13&lt;SMALL(기준일시_입력!$N$21:$N$39,AJL$5)),SMALL(기준일시_입력!$N$21:$N$39,AJL$5)-AJF13,0)),0)</f>
        <v>0</v>
      </c>
      <c r="AJM13" s="128">
        <f>IFERROR(IF(AND(AJF13&lt;SMALL(기준일시_입력!$J$21:$J$39,AJM$5),AJG13&gt;SMALL(기준일시_입력!$N$21:$N$39,AJM$5)),INDEX(기준일시_입력!$AJ$21:$AJ$39,AJM$5*2-1),IF(AND(AJF13&gt;=SMALL(기준일시_입력!$J$21:$J$39,AJM$5),AJF13&lt;SMALL(기준일시_입력!$N$21:$N$39,AJM$5)),SMALL(기준일시_입력!$N$21:$N$39,AJM$5)-AJF13,0)),0)</f>
        <v>0</v>
      </c>
      <c r="AJN13" s="128">
        <f>IFERROR(IF(AND(AJF13&lt;SMALL(기준일시_입력!$J$21:$J$39,AJN$5),AJG13&gt;SMALL(기준일시_입력!$N$21:$N$39,AJN$5)),INDEX(기준일시_입력!$AJ$21:$AJ$39,AJN$5*2-1),IF(AND(AJF13&gt;=SMALL(기준일시_입력!$J$21:$J$39,AJN$5),AJF13&lt;SMALL(기준일시_입력!$N$21:$N$39,AJN$5)),SMALL(기준일시_입력!$N$21:$N$39,AJN$5)-AJF13,0)),0)</f>
        <v>0</v>
      </c>
      <c r="AJO13" s="128">
        <f>IFERROR(IF(AND(AJF13&lt;SMALL(기준일시_입력!$J$21:$J$39,AJO$5),AJG13&gt;SMALL(기준일시_입력!$N$21:$N$39,AJO$5)),INDEX(기준일시_입력!$AJ$21:$AJ$39,AJO$5*2-1),IF(AND(AJF13&gt;=SMALL(기준일시_입력!$J$21:$J$39,AJO$5),AJF13&lt;SMALL(기준일시_입력!$N$21:$N$39,AJO$5)),SMALL(기준일시_입력!$N$21:$N$39,AJO$5)-AJF13,0)),0)</f>
        <v>0</v>
      </c>
      <c r="AJP13" s="128">
        <f>IFERROR(IF(AND(AJF13&lt;SMALL(기준일시_입력!$J$21:$J$39,AJP$5),AJG13&gt;SMALL(기준일시_입력!$N$21:$N$39,AJP$5)),INDEX(기준일시_입력!$AJ$21:$AJ$39,AJP$5*2-1),IF(AND(AJF13&gt;=SMALL(기준일시_입력!$J$21:$J$39,AJP$5),AJF13&lt;SMALL(기준일시_입력!$N$21:$N$39,AJP$5)),SMALL(기준일시_입력!$N$21:$N$39,AJP$5)-AJF13,0)),0)</f>
        <v>0</v>
      </c>
      <c r="AJQ13" s="128">
        <f>IFERROR(IF(AND(AJF13&lt;SMALL(기준일시_입력!$J$21:$J$39,AJQ$5),AJG13&gt;SMALL(기준일시_입력!$N$21:$N$39,AJQ$5)),INDEX(기준일시_입력!$AJ$21:$AJ$39,AJQ$5*2-1),IF(AND(AJF13&gt;=SMALL(기준일시_입력!$J$21:$J$39,AJQ$5),AJF13&lt;SMALL(기준일시_입력!$N$21:$N$39,AJQ$5)),SMALL(기준일시_입력!$N$21:$N$39,AJQ$5)-AJF13,0)),0)</f>
        <v>0</v>
      </c>
      <c r="AJR13" s="125"/>
      <c r="AJS13" s="180" t="str">
        <f t="shared" si="309"/>
        <v>8일</v>
      </c>
      <c r="AJT13" s="180"/>
      <c r="AJU13" s="124" t="str">
        <f t="shared" si="310"/>
        <v>월</v>
      </c>
      <c r="AJV13" s="133" t="str">
        <f t="shared" si="306"/>
        <v>V</v>
      </c>
      <c r="AJW13" s="184"/>
      <c r="AJX13" s="184"/>
      <c r="AJY13" s="184"/>
      <c r="AJZ13" s="184"/>
      <c r="AKA13" s="184"/>
      <c r="AKB13" s="184"/>
      <c r="AKC13" s="176"/>
      <c r="AKD13" s="177"/>
      <c r="AKE13" s="129" t="str">
        <f>IF($B13="","",IF(AND(AJU$3&lt;&gt;"",$B13-기준일시_입력!$AO$7&lt;=0,AJW13="",AJZ13="",AKC13=""),"X",IF(AKC13="연차","☆",IF(AKC13="월차","★",IF(AKC13="병가","♨",IF(AKC13="출장","◎",IF(AKC13="교육","■",IF(AND(AKC13="",AJW13&lt;=기준일시_입력!$J$15,AJZ13&gt;=기준일시_입력!$N$15),"○",IF(AND(AKC13="",AJW13&lt;&gt;"",AJW13&gt;기준일시_입력!$J$15),"▼",IF(AND(AKC13="",AJZ13&lt;&gt;"",AJZ13&lt;기준일시_입력!$N$15),"△",""))))))))))</f>
        <v/>
      </c>
      <c r="AKF13" s="128">
        <f>IFERROR(IF(OR(AJW13="",AJZ13=""),0,IF(AND(AKH13&lt;기준일시_입력!$J$17,AKI13&gt;기준일시_입력!$N$17),기준일시_입력!$N$17-기준일시_입력!$J$17,IF(AND(AKH13&gt;=기준일시_입력!$J$17,AKI13&gt;기준일시_입력!$N$17),기준일시_입력!$N$17-AKH13,IF(AKI13&lt;기준일시_입력!$J$17,0,IF(AND(AKH13&lt;기준일시_입력!$J$17,AKI13&lt;=기준일시_입력!$N$17),AKI13-기준일시_입력!$J$17,IF(AND(AKH13&gt;=기준일시_입력!$J$17,AKI13&lt;=기준일시_입력!$N$17),AKI13-AKH13,0)))))),0)</f>
        <v>0</v>
      </c>
      <c r="AKG13" s="128">
        <f t="shared" si="312"/>
        <v>0</v>
      </c>
      <c r="AKH13" s="128">
        <f>IF(OR(AJW13="",AJZ13=""),0,IF(AJW13&lt;기준일시_입력!$J$15,기준일시_입력!$J$15,AJW13))</f>
        <v>0</v>
      </c>
      <c r="AKI13" s="128">
        <f t="shared" si="313"/>
        <v>0</v>
      </c>
      <c r="AKJ13" s="128">
        <f>IFERROR(IF(AND(AKH13&lt;SMALL(기준일시_입력!$J$21:$J$39,AKJ$5),AKI13&gt;SMALL(기준일시_입력!$N$21:$N$39,AKJ$5)),INDEX(기준일시_입력!$AJ$21:$AJ$39,AKJ$5*2-1),IF(AND(AKH13&gt;=SMALL(기준일시_입력!$J$21:$J$39,AKJ$5),AKH13&lt;SMALL(기준일시_입력!$N$21:$N$39,AKJ$5)),SMALL(기준일시_입력!$N$21:$N$39,AKJ$5)-AKH13,0)),0)</f>
        <v>0</v>
      </c>
      <c r="AKK13" s="128">
        <f>IFERROR(IF(AND(AKH13&lt;SMALL(기준일시_입력!$J$21:$J$39,AKK$5),AKI13&gt;SMALL(기준일시_입력!$N$21:$N$39,AKK$5)),INDEX(기준일시_입력!$AJ$21:$AJ$39,AKK$5*2-1),IF(AND(AKH13&gt;=SMALL(기준일시_입력!$J$21:$J$39,AKK$5),AKH13&lt;SMALL(기준일시_입력!$N$21:$N$39,AKK$5)),SMALL(기준일시_입력!$N$21:$N$39,AKK$5)-AKH13,0)),0)</f>
        <v>0</v>
      </c>
      <c r="AKL13" s="128">
        <f>IFERROR(IF(AND(AKH13&lt;SMALL(기준일시_입력!$J$21:$J$39,AKL$5),AKI13&gt;SMALL(기준일시_입력!$N$21:$N$39,AKL$5)),INDEX(기준일시_입력!$AJ$21:$AJ$39,AKL$5*2-1),IF(AND(AKH13&gt;=SMALL(기준일시_입력!$J$21:$J$39,AKL$5),AKH13&lt;SMALL(기준일시_입력!$N$21:$N$39,AKL$5)),SMALL(기준일시_입력!$N$21:$N$39,AKL$5)-AKH13,0)),0)</f>
        <v>0</v>
      </c>
      <c r="AKM13" s="128">
        <f>IFERROR(IF(AND(AKH13&lt;SMALL(기준일시_입력!$J$21:$J$39,AKM$5),AKI13&gt;SMALL(기준일시_입력!$N$21:$N$39,AKM$5)),INDEX(기준일시_입력!$AJ$21:$AJ$39,AKM$5*2-1),IF(AND(AKH13&gt;=SMALL(기준일시_입력!$J$21:$J$39,AKM$5),AKH13&lt;SMALL(기준일시_입력!$N$21:$N$39,AKM$5)),SMALL(기준일시_입력!$N$21:$N$39,AKM$5)-AKH13,0)),0)</f>
        <v>0</v>
      </c>
      <c r="AKN13" s="128">
        <f>IFERROR(IF(AND(AKH13&lt;SMALL(기준일시_입력!$J$21:$J$39,AKN$5),AKI13&gt;SMALL(기준일시_입력!$N$21:$N$39,AKN$5)),INDEX(기준일시_입력!$AJ$21:$AJ$39,AKN$5*2-1),IF(AND(AKH13&gt;=SMALL(기준일시_입력!$J$21:$J$39,AKN$5),AKH13&lt;SMALL(기준일시_입력!$N$21:$N$39,AKN$5)),SMALL(기준일시_입력!$N$21:$N$39,AKN$5)-AKH13,0)),0)</f>
        <v>0</v>
      </c>
      <c r="AKO13" s="128">
        <f>IFERROR(IF(AND(AKH13&lt;SMALL(기준일시_입력!$J$21:$J$39,AKO$5),AKI13&gt;SMALL(기준일시_입력!$N$21:$N$39,AKO$5)),INDEX(기준일시_입력!$AJ$21:$AJ$39,AKO$5*2-1),IF(AND(AKH13&gt;=SMALL(기준일시_입력!$J$21:$J$39,AKO$5),AKH13&lt;SMALL(기준일시_입력!$N$21:$N$39,AKO$5)),SMALL(기준일시_입력!$N$21:$N$39,AKO$5)-AKH13,0)),0)</f>
        <v>0</v>
      </c>
      <c r="AKP13" s="128">
        <f>IFERROR(IF(AND(AKH13&lt;SMALL(기준일시_입력!$J$21:$J$39,AKP$5),AKI13&gt;SMALL(기준일시_입력!$N$21:$N$39,AKP$5)),INDEX(기준일시_입력!$AJ$21:$AJ$39,AKP$5*2-1),IF(AND(AKH13&gt;=SMALL(기준일시_입력!$J$21:$J$39,AKP$5),AKH13&lt;SMALL(기준일시_입력!$N$21:$N$39,AKP$5)),SMALL(기준일시_입력!$N$21:$N$39,AKP$5)-AKH13,0)),0)</f>
        <v>0</v>
      </c>
      <c r="AKQ13" s="128">
        <f>IFERROR(IF(AND(AKH13&lt;SMALL(기준일시_입력!$J$21:$J$39,AKQ$5),AKI13&gt;SMALL(기준일시_입력!$N$21:$N$39,AKQ$5)),INDEX(기준일시_입력!$AJ$21:$AJ$39,AKQ$5*2-1),IF(AND(AKH13&gt;=SMALL(기준일시_입력!$J$21:$J$39,AKQ$5),AKH13&lt;SMALL(기준일시_입력!$N$21:$N$39,AKQ$5)),SMALL(기준일시_입력!$N$21:$N$39,AKQ$5)-AKH13,0)),0)</f>
        <v>0</v>
      </c>
      <c r="AKR13" s="128">
        <f>IFERROR(IF(AND(AKH13&lt;SMALL(기준일시_입력!$J$21:$J$39,AKR$5),AKI13&gt;SMALL(기준일시_입력!$N$21:$N$39,AKR$5)),INDEX(기준일시_입력!$AJ$21:$AJ$39,AKR$5*2-1),IF(AND(AKH13&gt;=SMALL(기준일시_입력!$J$21:$J$39,AKR$5),AKH13&lt;SMALL(기준일시_입력!$N$21:$N$39,AKR$5)),SMALL(기준일시_입력!$N$21:$N$39,AKR$5)-AKH13,0)),0)</f>
        <v>0</v>
      </c>
      <c r="AKS13" s="128">
        <f>IFERROR(IF(AND(AKH13&lt;SMALL(기준일시_입력!$J$21:$J$39,AKS$5),AKI13&gt;SMALL(기준일시_입력!$N$21:$N$39,AKS$5)),INDEX(기준일시_입력!$AJ$21:$AJ$39,AKS$5*2-1),IF(AND(AKH13&gt;=SMALL(기준일시_입력!$J$21:$J$39,AKS$5),AKH13&lt;SMALL(기준일시_입력!$N$21:$N$39,AKS$5)),SMALL(기준일시_입력!$N$21:$N$39,AKS$5)-AKH13,0)),0)</f>
        <v>0</v>
      </c>
      <c r="AKT13" s="125"/>
      <c r="AKU13" s="180" t="str">
        <f t="shared" si="314"/>
        <v>8일</v>
      </c>
      <c r="AKV13" s="180"/>
      <c r="AKW13" s="124" t="str">
        <f t="shared" si="315"/>
        <v>월</v>
      </c>
      <c r="AKX13" s="133" t="str">
        <f t="shared" si="306"/>
        <v>V</v>
      </c>
      <c r="AKY13" s="184"/>
      <c r="AKZ13" s="184"/>
      <c r="ALA13" s="184"/>
      <c r="ALB13" s="184"/>
      <c r="ALC13" s="184"/>
      <c r="ALD13" s="184"/>
      <c r="ALE13" s="176"/>
      <c r="ALF13" s="177"/>
      <c r="ALG13" s="129" t="str">
        <f>IF($B13="","",IF(AND(AKW$3&lt;&gt;"",$B13-기준일시_입력!$AO$7&lt;=0,AKY13="",ALB13="",ALE13=""),"X",IF(ALE13="연차","☆",IF(ALE13="월차","★",IF(ALE13="병가","♨",IF(ALE13="출장","◎",IF(ALE13="교육","■",IF(AND(ALE13="",AKY13&lt;=기준일시_입력!$J$15,ALB13&gt;=기준일시_입력!$N$15),"○",IF(AND(ALE13="",AKY13&lt;&gt;"",AKY13&gt;기준일시_입력!$J$15),"▼",IF(AND(ALE13="",ALB13&lt;&gt;"",ALB13&lt;기준일시_입력!$N$15),"△",""))))))))))</f>
        <v/>
      </c>
      <c r="ALH13" s="128">
        <f>IFERROR(IF(OR(AKY13="",ALB13=""),0,IF(AND(ALJ13&lt;기준일시_입력!$J$17,ALK13&gt;기준일시_입력!$N$17),기준일시_입력!$N$17-기준일시_입력!$J$17,IF(AND(ALJ13&gt;=기준일시_입력!$J$17,ALK13&gt;기준일시_입력!$N$17),기준일시_입력!$N$17-ALJ13,IF(ALK13&lt;기준일시_입력!$J$17,0,IF(AND(ALJ13&lt;기준일시_입력!$J$17,ALK13&lt;=기준일시_입력!$N$17),ALK13-기준일시_입력!$J$17,IF(AND(ALJ13&gt;=기준일시_입력!$J$17,ALK13&lt;=기준일시_입력!$N$17),ALK13-ALJ13,0)))))),0)</f>
        <v>0</v>
      </c>
      <c r="ALI13" s="128">
        <f t="shared" si="317"/>
        <v>0</v>
      </c>
      <c r="ALJ13" s="128">
        <f>IF(OR(AKY13="",ALB13=""),0,IF(AKY13&lt;기준일시_입력!$J$15,기준일시_입력!$J$15,AKY13))</f>
        <v>0</v>
      </c>
      <c r="ALK13" s="128">
        <f t="shared" si="318"/>
        <v>0</v>
      </c>
      <c r="ALL13" s="128">
        <f>IFERROR(IF(AND(ALJ13&lt;SMALL(기준일시_입력!$J$21:$J$39,ALL$5),ALK13&gt;SMALL(기준일시_입력!$N$21:$N$39,ALL$5)),INDEX(기준일시_입력!$AJ$21:$AJ$39,ALL$5*2-1),IF(AND(ALJ13&gt;=SMALL(기준일시_입력!$J$21:$J$39,ALL$5),ALJ13&lt;SMALL(기준일시_입력!$N$21:$N$39,ALL$5)),SMALL(기준일시_입력!$N$21:$N$39,ALL$5)-ALJ13,0)),0)</f>
        <v>0</v>
      </c>
      <c r="ALM13" s="128">
        <f>IFERROR(IF(AND(ALJ13&lt;SMALL(기준일시_입력!$J$21:$J$39,ALM$5),ALK13&gt;SMALL(기준일시_입력!$N$21:$N$39,ALM$5)),INDEX(기준일시_입력!$AJ$21:$AJ$39,ALM$5*2-1),IF(AND(ALJ13&gt;=SMALL(기준일시_입력!$J$21:$J$39,ALM$5),ALJ13&lt;SMALL(기준일시_입력!$N$21:$N$39,ALM$5)),SMALL(기준일시_입력!$N$21:$N$39,ALM$5)-ALJ13,0)),0)</f>
        <v>0</v>
      </c>
      <c r="ALN13" s="128">
        <f>IFERROR(IF(AND(ALJ13&lt;SMALL(기준일시_입력!$J$21:$J$39,ALN$5),ALK13&gt;SMALL(기준일시_입력!$N$21:$N$39,ALN$5)),INDEX(기준일시_입력!$AJ$21:$AJ$39,ALN$5*2-1),IF(AND(ALJ13&gt;=SMALL(기준일시_입력!$J$21:$J$39,ALN$5),ALJ13&lt;SMALL(기준일시_입력!$N$21:$N$39,ALN$5)),SMALL(기준일시_입력!$N$21:$N$39,ALN$5)-ALJ13,0)),0)</f>
        <v>0</v>
      </c>
      <c r="ALO13" s="128">
        <f>IFERROR(IF(AND(ALJ13&lt;SMALL(기준일시_입력!$J$21:$J$39,ALO$5),ALK13&gt;SMALL(기준일시_입력!$N$21:$N$39,ALO$5)),INDEX(기준일시_입력!$AJ$21:$AJ$39,ALO$5*2-1),IF(AND(ALJ13&gt;=SMALL(기준일시_입력!$J$21:$J$39,ALO$5),ALJ13&lt;SMALL(기준일시_입력!$N$21:$N$39,ALO$5)),SMALL(기준일시_입력!$N$21:$N$39,ALO$5)-ALJ13,0)),0)</f>
        <v>0</v>
      </c>
      <c r="ALP13" s="128">
        <f>IFERROR(IF(AND(ALJ13&lt;SMALL(기준일시_입력!$J$21:$J$39,ALP$5),ALK13&gt;SMALL(기준일시_입력!$N$21:$N$39,ALP$5)),INDEX(기준일시_입력!$AJ$21:$AJ$39,ALP$5*2-1),IF(AND(ALJ13&gt;=SMALL(기준일시_입력!$J$21:$J$39,ALP$5),ALJ13&lt;SMALL(기준일시_입력!$N$21:$N$39,ALP$5)),SMALL(기준일시_입력!$N$21:$N$39,ALP$5)-ALJ13,0)),0)</f>
        <v>0</v>
      </c>
      <c r="ALQ13" s="128">
        <f>IFERROR(IF(AND(ALJ13&lt;SMALL(기준일시_입력!$J$21:$J$39,ALQ$5),ALK13&gt;SMALL(기준일시_입력!$N$21:$N$39,ALQ$5)),INDEX(기준일시_입력!$AJ$21:$AJ$39,ALQ$5*2-1),IF(AND(ALJ13&gt;=SMALL(기준일시_입력!$J$21:$J$39,ALQ$5),ALJ13&lt;SMALL(기준일시_입력!$N$21:$N$39,ALQ$5)),SMALL(기준일시_입력!$N$21:$N$39,ALQ$5)-ALJ13,0)),0)</f>
        <v>0</v>
      </c>
      <c r="ALR13" s="128">
        <f>IFERROR(IF(AND(ALJ13&lt;SMALL(기준일시_입력!$J$21:$J$39,ALR$5),ALK13&gt;SMALL(기준일시_입력!$N$21:$N$39,ALR$5)),INDEX(기준일시_입력!$AJ$21:$AJ$39,ALR$5*2-1),IF(AND(ALJ13&gt;=SMALL(기준일시_입력!$J$21:$J$39,ALR$5),ALJ13&lt;SMALL(기준일시_입력!$N$21:$N$39,ALR$5)),SMALL(기준일시_입력!$N$21:$N$39,ALR$5)-ALJ13,0)),0)</f>
        <v>0</v>
      </c>
      <c r="ALS13" s="128">
        <f>IFERROR(IF(AND(ALJ13&lt;SMALL(기준일시_입력!$J$21:$J$39,ALS$5),ALK13&gt;SMALL(기준일시_입력!$N$21:$N$39,ALS$5)),INDEX(기준일시_입력!$AJ$21:$AJ$39,ALS$5*2-1),IF(AND(ALJ13&gt;=SMALL(기준일시_입력!$J$21:$J$39,ALS$5),ALJ13&lt;SMALL(기준일시_입력!$N$21:$N$39,ALS$5)),SMALL(기준일시_입력!$N$21:$N$39,ALS$5)-ALJ13,0)),0)</f>
        <v>0</v>
      </c>
      <c r="ALT13" s="128">
        <f>IFERROR(IF(AND(ALJ13&lt;SMALL(기준일시_입력!$J$21:$J$39,ALT$5),ALK13&gt;SMALL(기준일시_입력!$N$21:$N$39,ALT$5)),INDEX(기준일시_입력!$AJ$21:$AJ$39,ALT$5*2-1),IF(AND(ALJ13&gt;=SMALL(기준일시_입력!$J$21:$J$39,ALT$5),ALJ13&lt;SMALL(기준일시_입력!$N$21:$N$39,ALT$5)),SMALL(기준일시_입력!$N$21:$N$39,ALT$5)-ALJ13,0)),0)</f>
        <v>0</v>
      </c>
      <c r="ALU13" s="128">
        <f>IFERROR(IF(AND(ALJ13&lt;SMALL(기준일시_입력!$J$21:$J$39,ALU$5),ALK13&gt;SMALL(기준일시_입력!$N$21:$N$39,ALU$5)),INDEX(기준일시_입력!$AJ$21:$AJ$39,ALU$5*2-1),IF(AND(ALJ13&gt;=SMALL(기준일시_입력!$J$21:$J$39,ALU$5),ALJ13&lt;SMALL(기준일시_입력!$N$21:$N$39,ALU$5)),SMALL(기준일시_입력!$N$21:$N$39,ALU$5)-ALJ13,0)),0)</f>
        <v>0</v>
      </c>
      <c r="ALV13" s="125"/>
      <c r="ALW13" s="180" t="str">
        <f t="shared" si="319"/>
        <v>8일</v>
      </c>
      <c r="ALX13" s="180"/>
      <c r="ALY13" s="124" t="str">
        <f t="shared" si="320"/>
        <v>월</v>
      </c>
      <c r="ALZ13" s="133" t="str">
        <f t="shared" si="321"/>
        <v>V</v>
      </c>
      <c r="AMA13" s="184"/>
      <c r="AMB13" s="184"/>
      <c r="AMC13" s="184"/>
      <c r="AMD13" s="184"/>
      <c r="AME13" s="184"/>
      <c r="AMF13" s="184"/>
      <c r="AMG13" s="176"/>
      <c r="AMH13" s="177"/>
      <c r="AMI13" s="129" t="str">
        <f>IF($B13="","",IF(AND(ALY$3&lt;&gt;"",$B13-기준일시_입력!$AO$7&lt;=0,AMA13="",AMD13="",AMG13=""),"X",IF(AMG13="연차","☆",IF(AMG13="월차","★",IF(AMG13="병가","♨",IF(AMG13="출장","◎",IF(AMG13="교육","■",IF(AND(AMG13="",AMA13&lt;=기준일시_입력!$J$15,AMD13&gt;=기준일시_입력!$N$15),"○",IF(AND(AMG13="",AMA13&lt;&gt;"",AMA13&gt;기준일시_입력!$J$15),"▼",IF(AND(AMG13="",AMD13&lt;&gt;"",AMD13&lt;기준일시_입력!$N$15),"△",""))))))))))</f>
        <v/>
      </c>
      <c r="AMJ13" s="128">
        <f>IFERROR(IF(OR(AMA13="",AMD13=""),0,IF(AND(AML13&lt;기준일시_입력!$J$17,AMM13&gt;기준일시_입력!$N$17),기준일시_입력!$N$17-기준일시_입력!$J$17,IF(AND(AML13&gt;=기준일시_입력!$J$17,AMM13&gt;기준일시_입력!$N$17),기준일시_입력!$N$17-AML13,IF(AMM13&lt;기준일시_입력!$J$17,0,IF(AND(AML13&lt;기준일시_입력!$J$17,AMM13&lt;=기준일시_입력!$N$17),AMM13-기준일시_입력!$J$17,IF(AND(AML13&gt;=기준일시_입력!$J$17,AMM13&lt;=기준일시_입력!$N$17),AMM13-AML13,0)))))),0)</f>
        <v>0</v>
      </c>
      <c r="AMK13" s="128">
        <f t="shared" si="322"/>
        <v>0</v>
      </c>
      <c r="AML13" s="128">
        <f>IF(OR(AMA13="",AMD13=""),0,IF(AMA13&lt;기준일시_입력!$J$15,기준일시_입력!$J$15,AMA13))</f>
        <v>0</v>
      </c>
      <c r="AMM13" s="128">
        <f t="shared" si="323"/>
        <v>0</v>
      </c>
      <c r="AMN13" s="128">
        <f>IFERROR(IF(AND(AML13&lt;SMALL(기준일시_입력!$J$21:$J$39,AMN$5),AMM13&gt;SMALL(기준일시_입력!$N$21:$N$39,AMN$5)),INDEX(기준일시_입력!$AJ$21:$AJ$39,AMN$5*2-1),IF(AND(AML13&gt;=SMALL(기준일시_입력!$J$21:$J$39,AMN$5),AML13&lt;SMALL(기준일시_입력!$N$21:$N$39,AMN$5)),SMALL(기준일시_입력!$N$21:$N$39,AMN$5)-AML13,0)),0)</f>
        <v>0</v>
      </c>
      <c r="AMO13" s="128">
        <f>IFERROR(IF(AND(AML13&lt;SMALL(기준일시_입력!$J$21:$J$39,AMO$5),AMM13&gt;SMALL(기준일시_입력!$N$21:$N$39,AMO$5)),INDEX(기준일시_입력!$AJ$21:$AJ$39,AMO$5*2-1),IF(AND(AML13&gt;=SMALL(기준일시_입력!$J$21:$J$39,AMO$5),AML13&lt;SMALL(기준일시_입력!$N$21:$N$39,AMO$5)),SMALL(기준일시_입력!$N$21:$N$39,AMO$5)-AML13,0)),0)</f>
        <v>0</v>
      </c>
      <c r="AMP13" s="128">
        <f>IFERROR(IF(AND(AML13&lt;SMALL(기준일시_입력!$J$21:$J$39,AMP$5),AMM13&gt;SMALL(기준일시_입력!$N$21:$N$39,AMP$5)),INDEX(기준일시_입력!$AJ$21:$AJ$39,AMP$5*2-1),IF(AND(AML13&gt;=SMALL(기준일시_입력!$J$21:$J$39,AMP$5),AML13&lt;SMALL(기준일시_입력!$N$21:$N$39,AMP$5)),SMALL(기준일시_입력!$N$21:$N$39,AMP$5)-AML13,0)),0)</f>
        <v>0</v>
      </c>
      <c r="AMQ13" s="128">
        <f>IFERROR(IF(AND(AML13&lt;SMALL(기준일시_입력!$J$21:$J$39,AMQ$5),AMM13&gt;SMALL(기준일시_입력!$N$21:$N$39,AMQ$5)),INDEX(기준일시_입력!$AJ$21:$AJ$39,AMQ$5*2-1),IF(AND(AML13&gt;=SMALL(기준일시_입력!$J$21:$J$39,AMQ$5),AML13&lt;SMALL(기준일시_입력!$N$21:$N$39,AMQ$5)),SMALL(기준일시_입력!$N$21:$N$39,AMQ$5)-AML13,0)),0)</f>
        <v>0</v>
      </c>
      <c r="AMR13" s="128">
        <f>IFERROR(IF(AND(AML13&lt;SMALL(기준일시_입력!$J$21:$J$39,AMR$5),AMM13&gt;SMALL(기준일시_입력!$N$21:$N$39,AMR$5)),INDEX(기준일시_입력!$AJ$21:$AJ$39,AMR$5*2-1),IF(AND(AML13&gt;=SMALL(기준일시_입력!$J$21:$J$39,AMR$5),AML13&lt;SMALL(기준일시_입력!$N$21:$N$39,AMR$5)),SMALL(기준일시_입력!$N$21:$N$39,AMR$5)-AML13,0)),0)</f>
        <v>0</v>
      </c>
      <c r="AMS13" s="128">
        <f>IFERROR(IF(AND(AML13&lt;SMALL(기준일시_입력!$J$21:$J$39,AMS$5),AMM13&gt;SMALL(기준일시_입력!$N$21:$N$39,AMS$5)),INDEX(기준일시_입력!$AJ$21:$AJ$39,AMS$5*2-1),IF(AND(AML13&gt;=SMALL(기준일시_입력!$J$21:$J$39,AMS$5),AML13&lt;SMALL(기준일시_입력!$N$21:$N$39,AMS$5)),SMALL(기준일시_입력!$N$21:$N$39,AMS$5)-AML13,0)),0)</f>
        <v>0</v>
      </c>
      <c r="AMT13" s="128">
        <f>IFERROR(IF(AND(AML13&lt;SMALL(기준일시_입력!$J$21:$J$39,AMT$5),AMM13&gt;SMALL(기준일시_입력!$N$21:$N$39,AMT$5)),INDEX(기준일시_입력!$AJ$21:$AJ$39,AMT$5*2-1),IF(AND(AML13&gt;=SMALL(기준일시_입력!$J$21:$J$39,AMT$5),AML13&lt;SMALL(기준일시_입력!$N$21:$N$39,AMT$5)),SMALL(기준일시_입력!$N$21:$N$39,AMT$5)-AML13,0)),0)</f>
        <v>0</v>
      </c>
      <c r="AMU13" s="128">
        <f>IFERROR(IF(AND(AML13&lt;SMALL(기준일시_입력!$J$21:$J$39,AMU$5),AMM13&gt;SMALL(기준일시_입력!$N$21:$N$39,AMU$5)),INDEX(기준일시_입력!$AJ$21:$AJ$39,AMU$5*2-1),IF(AND(AML13&gt;=SMALL(기준일시_입력!$J$21:$J$39,AMU$5),AML13&lt;SMALL(기준일시_입력!$N$21:$N$39,AMU$5)),SMALL(기준일시_입력!$N$21:$N$39,AMU$5)-AML13,0)),0)</f>
        <v>0</v>
      </c>
      <c r="AMV13" s="128">
        <f>IFERROR(IF(AND(AML13&lt;SMALL(기준일시_입력!$J$21:$J$39,AMV$5),AMM13&gt;SMALL(기준일시_입력!$N$21:$N$39,AMV$5)),INDEX(기준일시_입력!$AJ$21:$AJ$39,AMV$5*2-1),IF(AND(AML13&gt;=SMALL(기준일시_입력!$J$21:$J$39,AMV$5),AML13&lt;SMALL(기준일시_입력!$N$21:$N$39,AMV$5)),SMALL(기준일시_입력!$N$21:$N$39,AMV$5)-AML13,0)),0)</f>
        <v>0</v>
      </c>
      <c r="AMW13" s="128">
        <f>IFERROR(IF(AND(AML13&lt;SMALL(기준일시_입력!$J$21:$J$39,AMW$5),AMM13&gt;SMALL(기준일시_입력!$N$21:$N$39,AMW$5)),INDEX(기준일시_입력!$AJ$21:$AJ$39,AMW$5*2-1),IF(AND(AML13&gt;=SMALL(기준일시_입력!$J$21:$J$39,AMW$5),AML13&lt;SMALL(기준일시_입력!$N$21:$N$39,AMW$5)),SMALL(기준일시_입력!$N$21:$N$39,AMW$5)-AML13,0)),0)</f>
        <v>0</v>
      </c>
      <c r="AMX13" s="125"/>
      <c r="AMY13" s="180" t="str">
        <f t="shared" si="324"/>
        <v>8일</v>
      </c>
      <c r="AMZ13" s="180"/>
      <c r="ANA13" s="124" t="str">
        <f t="shared" si="325"/>
        <v>월</v>
      </c>
      <c r="ANB13" s="133" t="str">
        <f t="shared" si="321"/>
        <v>V</v>
      </c>
      <c r="ANC13" s="184"/>
      <c r="AND13" s="184"/>
      <c r="ANE13" s="184"/>
      <c r="ANF13" s="184"/>
      <c r="ANG13" s="184"/>
      <c r="ANH13" s="184"/>
      <c r="ANI13" s="176"/>
      <c r="ANJ13" s="177"/>
      <c r="ANK13" s="129" t="str">
        <f>IF($B13="","",IF(AND(ANA$3&lt;&gt;"",$B13-기준일시_입력!$AO$7&lt;=0,ANC13="",ANF13="",ANI13=""),"X",IF(ANI13="연차","☆",IF(ANI13="월차","★",IF(ANI13="병가","♨",IF(ANI13="출장","◎",IF(ANI13="교육","■",IF(AND(ANI13="",ANC13&lt;=기준일시_입력!$J$15,ANF13&gt;=기준일시_입력!$N$15),"○",IF(AND(ANI13="",ANC13&lt;&gt;"",ANC13&gt;기준일시_입력!$J$15),"▼",IF(AND(ANI13="",ANF13&lt;&gt;"",ANF13&lt;기준일시_입력!$N$15),"△",""))))))))))</f>
        <v/>
      </c>
      <c r="ANL13" s="128">
        <f>IFERROR(IF(OR(ANC13="",ANF13=""),0,IF(AND(ANN13&lt;기준일시_입력!$J$17,ANO13&gt;기준일시_입력!$N$17),기준일시_입력!$N$17-기준일시_입력!$J$17,IF(AND(ANN13&gt;=기준일시_입력!$J$17,ANO13&gt;기준일시_입력!$N$17),기준일시_입력!$N$17-ANN13,IF(ANO13&lt;기준일시_입력!$J$17,0,IF(AND(ANN13&lt;기준일시_입력!$J$17,ANO13&lt;=기준일시_입력!$N$17),ANO13-기준일시_입력!$J$17,IF(AND(ANN13&gt;=기준일시_입력!$J$17,ANO13&lt;=기준일시_입력!$N$17),ANO13-ANN13,0)))))),0)</f>
        <v>0</v>
      </c>
      <c r="ANM13" s="128">
        <f t="shared" si="327"/>
        <v>0</v>
      </c>
      <c r="ANN13" s="128">
        <f>IF(OR(ANC13="",ANF13=""),0,IF(ANC13&lt;기준일시_입력!$J$15,기준일시_입력!$J$15,ANC13))</f>
        <v>0</v>
      </c>
      <c r="ANO13" s="128">
        <f t="shared" si="328"/>
        <v>0</v>
      </c>
      <c r="ANP13" s="128">
        <f>IFERROR(IF(AND(ANN13&lt;SMALL(기준일시_입력!$J$21:$J$39,ANP$5),ANO13&gt;SMALL(기준일시_입력!$N$21:$N$39,ANP$5)),INDEX(기준일시_입력!$AJ$21:$AJ$39,ANP$5*2-1),IF(AND(ANN13&gt;=SMALL(기준일시_입력!$J$21:$J$39,ANP$5),ANN13&lt;SMALL(기준일시_입력!$N$21:$N$39,ANP$5)),SMALL(기준일시_입력!$N$21:$N$39,ANP$5)-ANN13,0)),0)</f>
        <v>0</v>
      </c>
      <c r="ANQ13" s="128">
        <f>IFERROR(IF(AND(ANN13&lt;SMALL(기준일시_입력!$J$21:$J$39,ANQ$5),ANO13&gt;SMALL(기준일시_입력!$N$21:$N$39,ANQ$5)),INDEX(기준일시_입력!$AJ$21:$AJ$39,ANQ$5*2-1),IF(AND(ANN13&gt;=SMALL(기준일시_입력!$J$21:$J$39,ANQ$5),ANN13&lt;SMALL(기준일시_입력!$N$21:$N$39,ANQ$5)),SMALL(기준일시_입력!$N$21:$N$39,ANQ$5)-ANN13,0)),0)</f>
        <v>0</v>
      </c>
      <c r="ANR13" s="128">
        <f>IFERROR(IF(AND(ANN13&lt;SMALL(기준일시_입력!$J$21:$J$39,ANR$5),ANO13&gt;SMALL(기준일시_입력!$N$21:$N$39,ANR$5)),INDEX(기준일시_입력!$AJ$21:$AJ$39,ANR$5*2-1),IF(AND(ANN13&gt;=SMALL(기준일시_입력!$J$21:$J$39,ANR$5),ANN13&lt;SMALL(기준일시_입력!$N$21:$N$39,ANR$5)),SMALL(기준일시_입력!$N$21:$N$39,ANR$5)-ANN13,0)),0)</f>
        <v>0</v>
      </c>
      <c r="ANS13" s="128">
        <f>IFERROR(IF(AND(ANN13&lt;SMALL(기준일시_입력!$J$21:$J$39,ANS$5),ANO13&gt;SMALL(기준일시_입력!$N$21:$N$39,ANS$5)),INDEX(기준일시_입력!$AJ$21:$AJ$39,ANS$5*2-1),IF(AND(ANN13&gt;=SMALL(기준일시_입력!$J$21:$J$39,ANS$5),ANN13&lt;SMALL(기준일시_입력!$N$21:$N$39,ANS$5)),SMALL(기준일시_입력!$N$21:$N$39,ANS$5)-ANN13,0)),0)</f>
        <v>0</v>
      </c>
      <c r="ANT13" s="128">
        <f>IFERROR(IF(AND(ANN13&lt;SMALL(기준일시_입력!$J$21:$J$39,ANT$5),ANO13&gt;SMALL(기준일시_입력!$N$21:$N$39,ANT$5)),INDEX(기준일시_입력!$AJ$21:$AJ$39,ANT$5*2-1),IF(AND(ANN13&gt;=SMALL(기준일시_입력!$J$21:$J$39,ANT$5),ANN13&lt;SMALL(기준일시_입력!$N$21:$N$39,ANT$5)),SMALL(기준일시_입력!$N$21:$N$39,ANT$5)-ANN13,0)),0)</f>
        <v>0</v>
      </c>
      <c r="ANU13" s="128">
        <f>IFERROR(IF(AND(ANN13&lt;SMALL(기준일시_입력!$J$21:$J$39,ANU$5),ANO13&gt;SMALL(기준일시_입력!$N$21:$N$39,ANU$5)),INDEX(기준일시_입력!$AJ$21:$AJ$39,ANU$5*2-1),IF(AND(ANN13&gt;=SMALL(기준일시_입력!$J$21:$J$39,ANU$5),ANN13&lt;SMALL(기준일시_입력!$N$21:$N$39,ANU$5)),SMALL(기준일시_입력!$N$21:$N$39,ANU$5)-ANN13,0)),0)</f>
        <v>0</v>
      </c>
      <c r="ANV13" s="128">
        <f>IFERROR(IF(AND(ANN13&lt;SMALL(기준일시_입력!$J$21:$J$39,ANV$5),ANO13&gt;SMALL(기준일시_입력!$N$21:$N$39,ANV$5)),INDEX(기준일시_입력!$AJ$21:$AJ$39,ANV$5*2-1),IF(AND(ANN13&gt;=SMALL(기준일시_입력!$J$21:$J$39,ANV$5),ANN13&lt;SMALL(기준일시_입력!$N$21:$N$39,ANV$5)),SMALL(기준일시_입력!$N$21:$N$39,ANV$5)-ANN13,0)),0)</f>
        <v>0</v>
      </c>
      <c r="ANW13" s="128">
        <f>IFERROR(IF(AND(ANN13&lt;SMALL(기준일시_입력!$J$21:$J$39,ANW$5),ANO13&gt;SMALL(기준일시_입력!$N$21:$N$39,ANW$5)),INDEX(기준일시_입력!$AJ$21:$AJ$39,ANW$5*2-1),IF(AND(ANN13&gt;=SMALL(기준일시_입력!$J$21:$J$39,ANW$5),ANN13&lt;SMALL(기준일시_입력!$N$21:$N$39,ANW$5)),SMALL(기준일시_입력!$N$21:$N$39,ANW$5)-ANN13,0)),0)</f>
        <v>0</v>
      </c>
      <c r="ANX13" s="128">
        <f>IFERROR(IF(AND(ANN13&lt;SMALL(기준일시_입력!$J$21:$J$39,ANX$5),ANO13&gt;SMALL(기준일시_입력!$N$21:$N$39,ANX$5)),INDEX(기준일시_입력!$AJ$21:$AJ$39,ANX$5*2-1),IF(AND(ANN13&gt;=SMALL(기준일시_입력!$J$21:$J$39,ANX$5),ANN13&lt;SMALL(기준일시_입력!$N$21:$N$39,ANX$5)),SMALL(기준일시_입력!$N$21:$N$39,ANX$5)-ANN13,0)),0)</f>
        <v>0</v>
      </c>
      <c r="ANY13" s="128">
        <f>IFERROR(IF(AND(ANN13&lt;SMALL(기준일시_입력!$J$21:$J$39,ANY$5),ANO13&gt;SMALL(기준일시_입력!$N$21:$N$39,ANY$5)),INDEX(기준일시_입력!$AJ$21:$AJ$39,ANY$5*2-1),IF(AND(ANN13&gt;=SMALL(기준일시_입력!$J$21:$J$39,ANY$5),ANN13&lt;SMALL(기준일시_입력!$N$21:$N$39,ANY$5)),SMALL(기준일시_입력!$N$21:$N$39,ANY$5)-ANN13,0)),0)</f>
        <v>0</v>
      </c>
      <c r="ANZ13" s="125"/>
      <c r="AOA13" s="180" t="str">
        <f t="shared" si="329"/>
        <v>8일</v>
      </c>
      <c r="AOB13" s="180"/>
      <c r="AOC13" s="124" t="str">
        <f t="shared" si="330"/>
        <v>월</v>
      </c>
      <c r="AOD13" s="133" t="str">
        <f t="shared" si="321"/>
        <v>V</v>
      </c>
      <c r="AOE13" s="184"/>
      <c r="AOF13" s="184"/>
      <c r="AOG13" s="184"/>
      <c r="AOH13" s="184"/>
      <c r="AOI13" s="184"/>
      <c r="AOJ13" s="184"/>
      <c r="AOK13" s="176"/>
      <c r="AOL13" s="177"/>
      <c r="AOM13" s="129" t="str">
        <f>IF($B13="","",IF(AND(AOC$3&lt;&gt;"",$B13-기준일시_입력!$AO$7&lt;=0,AOE13="",AOH13="",AOK13=""),"X",IF(AOK13="연차","☆",IF(AOK13="월차","★",IF(AOK13="병가","♨",IF(AOK13="출장","◎",IF(AOK13="교육","■",IF(AND(AOK13="",AOE13&lt;=기준일시_입력!$J$15,AOH13&gt;=기준일시_입력!$N$15),"○",IF(AND(AOK13="",AOE13&lt;&gt;"",AOE13&gt;기준일시_입력!$J$15),"▼",IF(AND(AOK13="",AOH13&lt;&gt;"",AOH13&lt;기준일시_입력!$N$15),"△",""))))))))))</f>
        <v/>
      </c>
      <c r="AON13" s="128">
        <f>IFERROR(IF(OR(AOE13="",AOH13=""),0,IF(AND(AOP13&lt;기준일시_입력!$J$17,AOQ13&gt;기준일시_입력!$N$17),기준일시_입력!$N$17-기준일시_입력!$J$17,IF(AND(AOP13&gt;=기준일시_입력!$J$17,AOQ13&gt;기준일시_입력!$N$17),기준일시_입력!$N$17-AOP13,IF(AOQ13&lt;기준일시_입력!$J$17,0,IF(AND(AOP13&lt;기준일시_입력!$J$17,AOQ13&lt;=기준일시_입력!$N$17),AOQ13-기준일시_입력!$J$17,IF(AND(AOP13&gt;=기준일시_입력!$J$17,AOQ13&lt;=기준일시_입력!$N$17),AOQ13-AOP13,0)))))),0)</f>
        <v>0</v>
      </c>
      <c r="AOO13" s="128">
        <f t="shared" si="332"/>
        <v>0</v>
      </c>
      <c r="AOP13" s="128">
        <f>IF(OR(AOE13="",AOH13=""),0,IF(AOE13&lt;기준일시_입력!$J$15,기준일시_입력!$J$15,AOE13))</f>
        <v>0</v>
      </c>
      <c r="AOQ13" s="128">
        <f t="shared" si="333"/>
        <v>0</v>
      </c>
      <c r="AOR13" s="128">
        <f>IFERROR(IF(AND(AOP13&lt;SMALL(기준일시_입력!$J$21:$J$39,AOR$5),AOQ13&gt;SMALL(기준일시_입력!$N$21:$N$39,AOR$5)),INDEX(기준일시_입력!$AJ$21:$AJ$39,AOR$5*2-1),IF(AND(AOP13&gt;=SMALL(기준일시_입력!$J$21:$J$39,AOR$5),AOP13&lt;SMALL(기준일시_입력!$N$21:$N$39,AOR$5)),SMALL(기준일시_입력!$N$21:$N$39,AOR$5)-AOP13,0)),0)</f>
        <v>0</v>
      </c>
      <c r="AOS13" s="128">
        <f>IFERROR(IF(AND(AOP13&lt;SMALL(기준일시_입력!$J$21:$J$39,AOS$5),AOQ13&gt;SMALL(기준일시_입력!$N$21:$N$39,AOS$5)),INDEX(기준일시_입력!$AJ$21:$AJ$39,AOS$5*2-1),IF(AND(AOP13&gt;=SMALL(기준일시_입력!$J$21:$J$39,AOS$5),AOP13&lt;SMALL(기준일시_입력!$N$21:$N$39,AOS$5)),SMALL(기준일시_입력!$N$21:$N$39,AOS$5)-AOP13,0)),0)</f>
        <v>0</v>
      </c>
      <c r="AOT13" s="128">
        <f>IFERROR(IF(AND(AOP13&lt;SMALL(기준일시_입력!$J$21:$J$39,AOT$5),AOQ13&gt;SMALL(기준일시_입력!$N$21:$N$39,AOT$5)),INDEX(기준일시_입력!$AJ$21:$AJ$39,AOT$5*2-1),IF(AND(AOP13&gt;=SMALL(기준일시_입력!$J$21:$J$39,AOT$5),AOP13&lt;SMALL(기준일시_입력!$N$21:$N$39,AOT$5)),SMALL(기준일시_입력!$N$21:$N$39,AOT$5)-AOP13,0)),0)</f>
        <v>0</v>
      </c>
      <c r="AOU13" s="128">
        <f>IFERROR(IF(AND(AOP13&lt;SMALL(기준일시_입력!$J$21:$J$39,AOU$5),AOQ13&gt;SMALL(기준일시_입력!$N$21:$N$39,AOU$5)),INDEX(기준일시_입력!$AJ$21:$AJ$39,AOU$5*2-1),IF(AND(AOP13&gt;=SMALL(기준일시_입력!$J$21:$J$39,AOU$5),AOP13&lt;SMALL(기준일시_입력!$N$21:$N$39,AOU$5)),SMALL(기준일시_입력!$N$21:$N$39,AOU$5)-AOP13,0)),0)</f>
        <v>0</v>
      </c>
      <c r="AOV13" s="128">
        <f>IFERROR(IF(AND(AOP13&lt;SMALL(기준일시_입력!$J$21:$J$39,AOV$5),AOQ13&gt;SMALL(기준일시_입력!$N$21:$N$39,AOV$5)),INDEX(기준일시_입력!$AJ$21:$AJ$39,AOV$5*2-1),IF(AND(AOP13&gt;=SMALL(기준일시_입력!$J$21:$J$39,AOV$5),AOP13&lt;SMALL(기준일시_입력!$N$21:$N$39,AOV$5)),SMALL(기준일시_입력!$N$21:$N$39,AOV$5)-AOP13,0)),0)</f>
        <v>0</v>
      </c>
      <c r="AOW13" s="128">
        <f>IFERROR(IF(AND(AOP13&lt;SMALL(기준일시_입력!$J$21:$J$39,AOW$5),AOQ13&gt;SMALL(기준일시_입력!$N$21:$N$39,AOW$5)),INDEX(기준일시_입력!$AJ$21:$AJ$39,AOW$5*2-1),IF(AND(AOP13&gt;=SMALL(기준일시_입력!$J$21:$J$39,AOW$5),AOP13&lt;SMALL(기준일시_입력!$N$21:$N$39,AOW$5)),SMALL(기준일시_입력!$N$21:$N$39,AOW$5)-AOP13,0)),0)</f>
        <v>0</v>
      </c>
      <c r="AOX13" s="128">
        <f>IFERROR(IF(AND(AOP13&lt;SMALL(기준일시_입력!$J$21:$J$39,AOX$5),AOQ13&gt;SMALL(기준일시_입력!$N$21:$N$39,AOX$5)),INDEX(기준일시_입력!$AJ$21:$AJ$39,AOX$5*2-1),IF(AND(AOP13&gt;=SMALL(기준일시_입력!$J$21:$J$39,AOX$5),AOP13&lt;SMALL(기준일시_입력!$N$21:$N$39,AOX$5)),SMALL(기준일시_입력!$N$21:$N$39,AOX$5)-AOP13,0)),0)</f>
        <v>0</v>
      </c>
      <c r="AOY13" s="128">
        <f>IFERROR(IF(AND(AOP13&lt;SMALL(기준일시_입력!$J$21:$J$39,AOY$5),AOQ13&gt;SMALL(기준일시_입력!$N$21:$N$39,AOY$5)),INDEX(기준일시_입력!$AJ$21:$AJ$39,AOY$5*2-1),IF(AND(AOP13&gt;=SMALL(기준일시_입력!$J$21:$J$39,AOY$5),AOP13&lt;SMALL(기준일시_입력!$N$21:$N$39,AOY$5)),SMALL(기준일시_입력!$N$21:$N$39,AOY$5)-AOP13,0)),0)</f>
        <v>0</v>
      </c>
      <c r="AOZ13" s="128">
        <f>IFERROR(IF(AND(AOP13&lt;SMALL(기준일시_입력!$J$21:$J$39,AOZ$5),AOQ13&gt;SMALL(기준일시_입력!$N$21:$N$39,AOZ$5)),INDEX(기준일시_입력!$AJ$21:$AJ$39,AOZ$5*2-1),IF(AND(AOP13&gt;=SMALL(기준일시_입력!$J$21:$J$39,AOZ$5),AOP13&lt;SMALL(기준일시_입력!$N$21:$N$39,AOZ$5)),SMALL(기준일시_입력!$N$21:$N$39,AOZ$5)-AOP13,0)),0)</f>
        <v>0</v>
      </c>
      <c r="APA13" s="128">
        <f>IFERROR(IF(AND(AOP13&lt;SMALL(기준일시_입력!$J$21:$J$39,APA$5),AOQ13&gt;SMALL(기준일시_입력!$N$21:$N$39,APA$5)),INDEX(기준일시_입력!$AJ$21:$AJ$39,APA$5*2-1),IF(AND(AOP13&gt;=SMALL(기준일시_입력!$J$21:$J$39,APA$5),AOP13&lt;SMALL(기준일시_입력!$N$21:$N$39,APA$5)),SMALL(기준일시_입력!$N$21:$N$39,APA$5)-AOP13,0)),0)</f>
        <v>0</v>
      </c>
      <c r="APB13" s="125"/>
      <c r="APC13" s="180" t="str">
        <f t="shared" si="334"/>
        <v>8일</v>
      </c>
      <c r="APD13" s="180"/>
      <c r="APE13" s="124" t="str">
        <f t="shared" si="335"/>
        <v>월</v>
      </c>
      <c r="APF13" s="133" t="str">
        <f t="shared" si="336"/>
        <v>V</v>
      </c>
      <c r="APG13" s="184"/>
      <c r="APH13" s="184"/>
      <c r="API13" s="184"/>
      <c r="APJ13" s="184"/>
      <c r="APK13" s="184"/>
      <c r="APL13" s="184"/>
      <c r="APM13" s="176"/>
      <c r="APN13" s="177"/>
      <c r="APO13" s="129" t="str">
        <f>IF($B13="","",IF(AND(APE$3&lt;&gt;"",$B13-기준일시_입력!$AO$7&lt;=0,APG13="",APJ13="",APM13=""),"X",IF(APM13="연차","☆",IF(APM13="월차","★",IF(APM13="병가","♨",IF(APM13="출장","◎",IF(APM13="교육","■",IF(AND(APM13="",APG13&lt;=기준일시_입력!$J$15,APJ13&gt;=기준일시_입력!$N$15),"○",IF(AND(APM13="",APG13&lt;&gt;"",APG13&gt;기준일시_입력!$J$15),"▼",IF(AND(APM13="",APJ13&lt;&gt;"",APJ13&lt;기준일시_입력!$N$15),"△",""))))))))))</f>
        <v/>
      </c>
      <c r="APP13" s="128">
        <f>IFERROR(IF(OR(APG13="",APJ13=""),0,IF(AND(APR13&lt;기준일시_입력!$J$17,APS13&gt;기준일시_입력!$N$17),기준일시_입력!$N$17-기준일시_입력!$J$17,IF(AND(APR13&gt;=기준일시_입력!$J$17,APS13&gt;기준일시_입력!$N$17),기준일시_입력!$N$17-APR13,IF(APS13&lt;기준일시_입력!$J$17,0,IF(AND(APR13&lt;기준일시_입력!$J$17,APS13&lt;=기준일시_입력!$N$17),APS13-기준일시_입력!$J$17,IF(AND(APR13&gt;=기준일시_입력!$J$17,APS13&lt;=기준일시_입력!$N$17),APS13-APR13,0)))))),0)</f>
        <v>0</v>
      </c>
      <c r="APQ13" s="128">
        <f t="shared" si="337"/>
        <v>0</v>
      </c>
      <c r="APR13" s="128">
        <f>IF(OR(APG13="",APJ13=""),0,IF(APG13&lt;기준일시_입력!$J$15,기준일시_입력!$J$15,APG13))</f>
        <v>0</v>
      </c>
      <c r="APS13" s="128">
        <f t="shared" si="338"/>
        <v>0</v>
      </c>
      <c r="APT13" s="128">
        <f>IFERROR(IF(AND(APR13&lt;SMALL(기준일시_입력!$J$21:$J$39,APT$5),APS13&gt;SMALL(기준일시_입력!$N$21:$N$39,APT$5)),INDEX(기준일시_입력!$AJ$21:$AJ$39,APT$5*2-1),IF(AND(APR13&gt;=SMALL(기준일시_입력!$J$21:$J$39,APT$5),APR13&lt;SMALL(기준일시_입력!$N$21:$N$39,APT$5)),SMALL(기준일시_입력!$N$21:$N$39,APT$5)-APR13,0)),0)</f>
        <v>0</v>
      </c>
      <c r="APU13" s="128">
        <f>IFERROR(IF(AND(APR13&lt;SMALL(기준일시_입력!$J$21:$J$39,APU$5),APS13&gt;SMALL(기준일시_입력!$N$21:$N$39,APU$5)),INDEX(기준일시_입력!$AJ$21:$AJ$39,APU$5*2-1),IF(AND(APR13&gt;=SMALL(기준일시_입력!$J$21:$J$39,APU$5),APR13&lt;SMALL(기준일시_입력!$N$21:$N$39,APU$5)),SMALL(기준일시_입력!$N$21:$N$39,APU$5)-APR13,0)),0)</f>
        <v>0</v>
      </c>
      <c r="APV13" s="128">
        <f>IFERROR(IF(AND(APR13&lt;SMALL(기준일시_입력!$J$21:$J$39,APV$5),APS13&gt;SMALL(기준일시_입력!$N$21:$N$39,APV$5)),INDEX(기준일시_입력!$AJ$21:$AJ$39,APV$5*2-1),IF(AND(APR13&gt;=SMALL(기준일시_입력!$J$21:$J$39,APV$5),APR13&lt;SMALL(기준일시_입력!$N$21:$N$39,APV$5)),SMALL(기준일시_입력!$N$21:$N$39,APV$5)-APR13,0)),0)</f>
        <v>0</v>
      </c>
      <c r="APW13" s="128">
        <f>IFERROR(IF(AND(APR13&lt;SMALL(기준일시_입력!$J$21:$J$39,APW$5),APS13&gt;SMALL(기준일시_입력!$N$21:$N$39,APW$5)),INDEX(기준일시_입력!$AJ$21:$AJ$39,APW$5*2-1),IF(AND(APR13&gt;=SMALL(기준일시_입력!$J$21:$J$39,APW$5),APR13&lt;SMALL(기준일시_입력!$N$21:$N$39,APW$5)),SMALL(기준일시_입력!$N$21:$N$39,APW$5)-APR13,0)),0)</f>
        <v>0</v>
      </c>
      <c r="APX13" s="128">
        <f>IFERROR(IF(AND(APR13&lt;SMALL(기준일시_입력!$J$21:$J$39,APX$5),APS13&gt;SMALL(기준일시_입력!$N$21:$N$39,APX$5)),INDEX(기준일시_입력!$AJ$21:$AJ$39,APX$5*2-1),IF(AND(APR13&gt;=SMALL(기준일시_입력!$J$21:$J$39,APX$5),APR13&lt;SMALL(기준일시_입력!$N$21:$N$39,APX$5)),SMALL(기준일시_입력!$N$21:$N$39,APX$5)-APR13,0)),0)</f>
        <v>0</v>
      </c>
      <c r="APY13" s="128">
        <f>IFERROR(IF(AND(APR13&lt;SMALL(기준일시_입력!$J$21:$J$39,APY$5),APS13&gt;SMALL(기준일시_입력!$N$21:$N$39,APY$5)),INDEX(기준일시_입력!$AJ$21:$AJ$39,APY$5*2-1),IF(AND(APR13&gt;=SMALL(기준일시_입력!$J$21:$J$39,APY$5),APR13&lt;SMALL(기준일시_입력!$N$21:$N$39,APY$5)),SMALL(기준일시_입력!$N$21:$N$39,APY$5)-APR13,0)),0)</f>
        <v>0</v>
      </c>
      <c r="APZ13" s="128">
        <f>IFERROR(IF(AND(APR13&lt;SMALL(기준일시_입력!$J$21:$J$39,APZ$5),APS13&gt;SMALL(기준일시_입력!$N$21:$N$39,APZ$5)),INDEX(기준일시_입력!$AJ$21:$AJ$39,APZ$5*2-1),IF(AND(APR13&gt;=SMALL(기준일시_입력!$J$21:$J$39,APZ$5),APR13&lt;SMALL(기준일시_입력!$N$21:$N$39,APZ$5)),SMALL(기준일시_입력!$N$21:$N$39,APZ$5)-APR13,0)),0)</f>
        <v>0</v>
      </c>
      <c r="AQA13" s="128">
        <f>IFERROR(IF(AND(APR13&lt;SMALL(기준일시_입력!$J$21:$J$39,AQA$5),APS13&gt;SMALL(기준일시_입력!$N$21:$N$39,AQA$5)),INDEX(기준일시_입력!$AJ$21:$AJ$39,AQA$5*2-1),IF(AND(APR13&gt;=SMALL(기준일시_입력!$J$21:$J$39,AQA$5),APR13&lt;SMALL(기준일시_입력!$N$21:$N$39,AQA$5)),SMALL(기준일시_입력!$N$21:$N$39,AQA$5)-APR13,0)),0)</f>
        <v>0</v>
      </c>
      <c r="AQB13" s="128">
        <f>IFERROR(IF(AND(APR13&lt;SMALL(기준일시_입력!$J$21:$J$39,AQB$5),APS13&gt;SMALL(기준일시_입력!$N$21:$N$39,AQB$5)),INDEX(기준일시_입력!$AJ$21:$AJ$39,AQB$5*2-1),IF(AND(APR13&gt;=SMALL(기준일시_입력!$J$21:$J$39,AQB$5),APR13&lt;SMALL(기준일시_입력!$N$21:$N$39,AQB$5)),SMALL(기준일시_입력!$N$21:$N$39,AQB$5)-APR13,0)),0)</f>
        <v>0</v>
      </c>
      <c r="AQC13" s="128">
        <f>IFERROR(IF(AND(APR13&lt;SMALL(기준일시_입력!$J$21:$J$39,AQC$5),APS13&gt;SMALL(기준일시_입력!$N$21:$N$39,AQC$5)),INDEX(기준일시_입력!$AJ$21:$AJ$39,AQC$5*2-1),IF(AND(APR13&gt;=SMALL(기준일시_입력!$J$21:$J$39,AQC$5),APR13&lt;SMALL(기준일시_입력!$N$21:$N$39,AQC$5)),SMALL(기준일시_입력!$N$21:$N$39,AQC$5)-APR13,0)),0)</f>
        <v>0</v>
      </c>
      <c r="AQD13" s="125"/>
      <c r="AQE13" s="180" t="str">
        <f t="shared" si="339"/>
        <v>8일</v>
      </c>
      <c r="AQF13" s="180"/>
      <c r="AQG13" s="124" t="str">
        <f t="shared" si="340"/>
        <v>월</v>
      </c>
      <c r="AQH13" s="133" t="str">
        <f t="shared" si="336"/>
        <v>V</v>
      </c>
      <c r="AQI13" s="184"/>
      <c r="AQJ13" s="184"/>
      <c r="AQK13" s="184"/>
      <c r="AQL13" s="184"/>
      <c r="AQM13" s="184"/>
      <c r="AQN13" s="184"/>
      <c r="AQO13" s="176"/>
      <c r="AQP13" s="177"/>
      <c r="AQQ13" s="129" t="str">
        <f>IF($B13="","",IF(AND(AQG$3&lt;&gt;"",$B13-기준일시_입력!$AO$7&lt;=0,AQI13="",AQL13="",AQO13=""),"X",IF(AQO13="연차","☆",IF(AQO13="월차","★",IF(AQO13="병가","♨",IF(AQO13="출장","◎",IF(AQO13="교육","■",IF(AND(AQO13="",AQI13&lt;=기준일시_입력!$J$15,AQL13&gt;=기준일시_입력!$N$15),"○",IF(AND(AQO13="",AQI13&lt;&gt;"",AQI13&gt;기준일시_입력!$J$15),"▼",IF(AND(AQO13="",AQL13&lt;&gt;"",AQL13&lt;기준일시_입력!$N$15),"△",""))))))))))</f>
        <v/>
      </c>
      <c r="AQR13" s="128">
        <f>IFERROR(IF(OR(AQI13="",AQL13=""),0,IF(AND(AQT13&lt;기준일시_입력!$J$17,AQU13&gt;기준일시_입력!$N$17),기준일시_입력!$N$17-기준일시_입력!$J$17,IF(AND(AQT13&gt;=기준일시_입력!$J$17,AQU13&gt;기준일시_입력!$N$17),기준일시_입력!$N$17-AQT13,IF(AQU13&lt;기준일시_입력!$J$17,0,IF(AND(AQT13&lt;기준일시_입력!$J$17,AQU13&lt;=기준일시_입력!$N$17),AQU13-기준일시_입력!$J$17,IF(AND(AQT13&gt;=기준일시_입력!$J$17,AQU13&lt;=기준일시_입력!$N$17),AQU13-AQT13,0)))))),0)</f>
        <v>0</v>
      </c>
      <c r="AQS13" s="128">
        <f t="shared" si="342"/>
        <v>0</v>
      </c>
      <c r="AQT13" s="128">
        <f>IF(OR(AQI13="",AQL13=""),0,IF(AQI13&lt;기준일시_입력!$J$15,기준일시_입력!$J$15,AQI13))</f>
        <v>0</v>
      </c>
      <c r="AQU13" s="128">
        <f t="shared" si="343"/>
        <v>0</v>
      </c>
      <c r="AQV13" s="128">
        <f>IFERROR(IF(AND(AQT13&lt;SMALL(기준일시_입력!$J$21:$J$39,AQV$5),AQU13&gt;SMALL(기준일시_입력!$N$21:$N$39,AQV$5)),INDEX(기준일시_입력!$AJ$21:$AJ$39,AQV$5*2-1),IF(AND(AQT13&gt;=SMALL(기준일시_입력!$J$21:$J$39,AQV$5),AQT13&lt;SMALL(기준일시_입력!$N$21:$N$39,AQV$5)),SMALL(기준일시_입력!$N$21:$N$39,AQV$5)-AQT13,0)),0)</f>
        <v>0</v>
      </c>
      <c r="AQW13" s="128">
        <f>IFERROR(IF(AND(AQT13&lt;SMALL(기준일시_입력!$J$21:$J$39,AQW$5),AQU13&gt;SMALL(기준일시_입력!$N$21:$N$39,AQW$5)),INDEX(기준일시_입력!$AJ$21:$AJ$39,AQW$5*2-1),IF(AND(AQT13&gt;=SMALL(기준일시_입력!$J$21:$J$39,AQW$5),AQT13&lt;SMALL(기준일시_입력!$N$21:$N$39,AQW$5)),SMALL(기준일시_입력!$N$21:$N$39,AQW$5)-AQT13,0)),0)</f>
        <v>0</v>
      </c>
      <c r="AQX13" s="128">
        <f>IFERROR(IF(AND(AQT13&lt;SMALL(기준일시_입력!$J$21:$J$39,AQX$5),AQU13&gt;SMALL(기준일시_입력!$N$21:$N$39,AQX$5)),INDEX(기준일시_입력!$AJ$21:$AJ$39,AQX$5*2-1),IF(AND(AQT13&gt;=SMALL(기준일시_입력!$J$21:$J$39,AQX$5),AQT13&lt;SMALL(기준일시_입력!$N$21:$N$39,AQX$5)),SMALL(기준일시_입력!$N$21:$N$39,AQX$5)-AQT13,0)),0)</f>
        <v>0</v>
      </c>
      <c r="AQY13" s="128">
        <f>IFERROR(IF(AND(AQT13&lt;SMALL(기준일시_입력!$J$21:$J$39,AQY$5),AQU13&gt;SMALL(기준일시_입력!$N$21:$N$39,AQY$5)),INDEX(기준일시_입력!$AJ$21:$AJ$39,AQY$5*2-1),IF(AND(AQT13&gt;=SMALL(기준일시_입력!$J$21:$J$39,AQY$5),AQT13&lt;SMALL(기준일시_입력!$N$21:$N$39,AQY$5)),SMALL(기준일시_입력!$N$21:$N$39,AQY$5)-AQT13,0)),0)</f>
        <v>0</v>
      </c>
      <c r="AQZ13" s="128">
        <f>IFERROR(IF(AND(AQT13&lt;SMALL(기준일시_입력!$J$21:$J$39,AQZ$5),AQU13&gt;SMALL(기준일시_입력!$N$21:$N$39,AQZ$5)),INDEX(기준일시_입력!$AJ$21:$AJ$39,AQZ$5*2-1),IF(AND(AQT13&gt;=SMALL(기준일시_입력!$J$21:$J$39,AQZ$5),AQT13&lt;SMALL(기준일시_입력!$N$21:$N$39,AQZ$5)),SMALL(기준일시_입력!$N$21:$N$39,AQZ$5)-AQT13,0)),0)</f>
        <v>0</v>
      </c>
      <c r="ARA13" s="128">
        <f>IFERROR(IF(AND(AQT13&lt;SMALL(기준일시_입력!$J$21:$J$39,ARA$5),AQU13&gt;SMALL(기준일시_입력!$N$21:$N$39,ARA$5)),INDEX(기준일시_입력!$AJ$21:$AJ$39,ARA$5*2-1),IF(AND(AQT13&gt;=SMALL(기준일시_입력!$J$21:$J$39,ARA$5),AQT13&lt;SMALL(기준일시_입력!$N$21:$N$39,ARA$5)),SMALL(기준일시_입력!$N$21:$N$39,ARA$5)-AQT13,0)),0)</f>
        <v>0</v>
      </c>
      <c r="ARB13" s="128">
        <f>IFERROR(IF(AND(AQT13&lt;SMALL(기준일시_입력!$J$21:$J$39,ARB$5),AQU13&gt;SMALL(기준일시_입력!$N$21:$N$39,ARB$5)),INDEX(기준일시_입력!$AJ$21:$AJ$39,ARB$5*2-1),IF(AND(AQT13&gt;=SMALL(기준일시_입력!$J$21:$J$39,ARB$5),AQT13&lt;SMALL(기준일시_입력!$N$21:$N$39,ARB$5)),SMALL(기준일시_입력!$N$21:$N$39,ARB$5)-AQT13,0)),0)</f>
        <v>0</v>
      </c>
      <c r="ARC13" s="128">
        <f>IFERROR(IF(AND(AQT13&lt;SMALL(기준일시_입력!$J$21:$J$39,ARC$5),AQU13&gt;SMALL(기준일시_입력!$N$21:$N$39,ARC$5)),INDEX(기준일시_입력!$AJ$21:$AJ$39,ARC$5*2-1),IF(AND(AQT13&gt;=SMALL(기준일시_입력!$J$21:$J$39,ARC$5),AQT13&lt;SMALL(기준일시_입력!$N$21:$N$39,ARC$5)),SMALL(기준일시_입력!$N$21:$N$39,ARC$5)-AQT13,0)),0)</f>
        <v>0</v>
      </c>
      <c r="ARD13" s="128">
        <f>IFERROR(IF(AND(AQT13&lt;SMALL(기준일시_입력!$J$21:$J$39,ARD$5),AQU13&gt;SMALL(기준일시_입력!$N$21:$N$39,ARD$5)),INDEX(기준일시_입력!$AJ$21:$AJ$39,ARD$5*2-1),IF(AND(AQT13&gt;=SMALL(기준일시_입력!$J$21:$J$39,ARD$5),AQT13&lt;SMALL(기준일시_입력!$N$21:$N$39,ARD$5)),SMALL(기준일시_입력!$N$21:$N$39,ARD$5)-AQT13,0)),0)</f>
        <v>0</v>
      </c>
      <c r="ARE13" s="128">
        <f>IFERROR(IF(AND(AQT13&lt;SMALL(기준일시_입력!$J$21:$J$39,ARE$5),AQU13&gt;SMALL(기준일시_입력!$N$21:$N$39,ARE$5)),INDEX(기준일시_입력!$AJ$21:$AJ$39,ARE$5*2-1),IF(AND(AQT13&gt;=SMALL(기준일시_입력!$J$21:$J$39,ARE$5),AQT13&lt;SMALL(기준일시_입력!$N$21:$N$39,ARE$5)),SMALL(기준일시_입력!$N$21:$N$39,ARE$5)-AQT13,0)),0)</f>
        <v>0</v>
      </c>
      <c r="ARF13" s="125"/>
      <c r="ARG13" s="180" t="str">
        <f t="shared" si="344"/>
        <v>8일</v>
      </c>
      <c r="ARH13" s="180"/>
      <c r="ARI13" s="124" t="str">
        <f t="shared" si="345"/>
        <v>월</v>
      </c>
      <c r="ARJ13" s="133" t="str">
        <f t="shared" si="336"/>
        <v>V</v>
      </c>
      <c r="ARK13" s="184"/>
      <c r="ARL13" s="184"/>
      <c r="ARM13" s="184"/>
      <c r="ARN13" s="184"/>
      <c r="ARO13" s="184"/>
      <c r="ARP13" s="184"/>
      <c r="ARQ13" s="176"/>
      <c r="ARR13" s="177"/>
      <c r="ARS13" s="129" t="str">
        <f>IF($B13="","",IF(AND(ARI$3&lt;&gt;"",$B13-기준일시_입력!$AO$7&lt;=0,ARK13="",ARN13="",ARQ13=""),"X",IF(ARQ13="연차","☆",IF(ARQ13="월차","★",IF(ARQ13="병가","♨",IF(ARQ13="출장","◎",IF(ARQ13="교육","■",IF(AND(ARQ13="",ARK13&lt;=기준일시_입력!$J$15,ARN13&gt;=기준일시_입력!$N$15),"○",IF(AND(ARQ13="",ARK13&lt;&gt;"",ARK13&gt;기준일시_입력!$J$15),"▼",IF(AND(ARQ13="",ARN13&lt;&gt;"",ARN13&lt;기준일시_입력!$N$15),"△",""))))))))))</f>
        <v/>
      </c>
      <c r="ART13" s="128">
        <f>IFERROR(IF(OR(ARK13="",ARN13=""),0,IF(AND(ARV13&lt;기준일시_입력!$J$17,ARW13&gt;기준일시_입력!$N$17),기준일시_입력!$N$17-기준일시_입력!$J$17,IF(AND(ARV13&gt;=기준일시_입력!$J$17,ARW13&gt;기준일시_입력!$N$17),기준일시_입력!$N$17-ARV13,IF(ARW13&lt;기준일시_입력!$J$17,0,IF(AND(ARV13&lt;기준일시_입력!$J$17,ARW13&lt;=기준일시_입력!$N$17),ARW13-기준일시_입력!$J$17,IF(AND(ARV13&gt;=기준일시_입력!$J$17,ARW13&lt;=기준일시_입력!$N$17),ARW13-ARV13,0)))))),0)</f>
        <v>0</v>
      </c>
      <c r="ARU13" s="128">
        <f t="shared" si="347"/>
        <v>0</v>
      </c>
      <c r="ARV13" s="128">
        <f>IF(OR(ARK13="",ARN13=""),0,IF(ARK13&lt;기준일시_입력!$J$15,기준일시_입력!$J$15,ARK13))</f>
        <v>0</v>
      </c>
      <c r="ARW13" s="128">
        <f t="shared" si="348"/>
        <v>0</v>
      </c>
      <c r="ARX13" s="128">
        <f>IFERROR(IF(AND(ARV13&lt;SMALL(기준일시_입력!$J$21:$J$39,ARX$5),ARW13&gt;SMALL(기준일시_입력!$N$21:$N$39,ARX$5)),INDEX(기준일시_입력!$AJ$21:$AJ$39,ARX$5*2-1),IF(AND(ARV13&gt;=SMALL(기준일시_입력!$J$21:$J$39,ARX$5),ARV13&lt;SMALL(기준일시_입력!$N$21:$N$39,ARX$5)),SMALL(기준일시_입력!$N$21:$N$39,ARX$5)-ARV13,0)),0)</f>
        <v>0</v>
      </c>
      <c r="ARY13" s="128">
        <f>IFERROR(IF(AND(ARV13&lt;SMALL(기준일시_입력!$J$21:$J$39,ARY$5),ARW13&gt;SMALL(기준일시_입력!$N$21:$N$39,ARY$5)),INDEX(기준일시_입력!$AJ$21:$AJ$39,ARY$5*2-1),IF(AND(ARV13&gt;=SMALL(기준일시_입력!$J$21:$J$39,ARY$5),ARV13&lt;SMALL(기준일시_입력!$N$21:$N$39,ARY$5)),SMALL(기준일시_입력!$N$21:$N$39,ARY$5)-ARV13,0)),0)</f>
        <v>0</v>
      </c>
      <c r="ARZ13" s="128">
        <f>IFERROR(IF(AND(ARV13&lt;SMALL(기준일시_입력!$J$21:$J$39,ARZ$5),ARW13&gt;SMALL(기준일시_입력!$N$21:$N$39,ARZ$5)),INDEX(기준일시_입력!$AJ$21:$AJ$39,ARZ$5*2-1),IF(AND(ARV13&gt;=SMALL(기준일시_입력!$J$21:$J$39,ARZ$5),ARV13&lt;SMALL(기준일시_입력!$N$21:$N$39,ARZ$5)),SMALL(기준일시_입력!$N$21:$N$39,ARZ$5)-ARV13,0)),0)</f>
        <v>0</v>
      </c>
      <c r="ASA13" s="128">
        <f>IFERROR(IF(AND(ARV13&lt;SMALL(기준일시_입력!$J$21:$J$39,ASA$5),ARW13&gt;SMALL(기준일시_입력!$N$21:$N$39,ASA$5)),INDEX(기준일시_입력!$AJ$21:$AJ$39,ASA$5*2-1),IF(AND(ARV13&gt;=SMALL(기준일시_입력!$J$21:$J$39,ASA$5),ARV13&lt;SMALL(기준일시_입력!$N$21:$N$39,ASA$5)),SMALL(기준일시_입력!$N$21:$N$39,ASA$5)-ARV13,0)),0)</f>
        <v>0</v>
      </c>
      <c r="ASB13" s="128">
        <f>IFERROR(IF(AND(ARV13&lt;SMALL(기준일시_입력!$J$21:$J$39,ASB$5),ARW13&gt;SMALL(기준일시_입력!$N$21:$N$39,ASB$5)),INDEX(기준일시_입력!$AJ$21:$AJ$39,ASB$5*2-1),IF(AND(ARV13&gt;=SMALL(기준일시_입력!$J$21:$J$39,ASB$5),ARV13&lt;SMALL(기준일시_입력!$N$21:$N$39,ASB$5)),SMALL(기준일시_입력!$N$21:$N$39,ASB$5)-ARV13,0)),0)</f>
        <v>0</v>
      </c>
      <c r="ASC13" s="128">
        <f>IFERROR(IF(AND(ARV13&lt;SMALL(기준일시_입력!$J$21:$J$39,ASC$5),ARW13&gt;SMALL(기준일시_입력!$N$21:$N$39,ASC$5)),INDEX(기준일시_입력!$AJ$21:$AJ$39,ASC$5*2-1),IF(AND(ARV13&gt;=SMALL(기준일시_입력!$J$21:$J$39,ASC$5),ARV13&lt;SMALL(기준일시_입력!$N$21:$N$39,ASC$5)),SMALL(기준일시_입력!$N$21:$N$39,ASC$5)-ARV13,0)),0)</f>
        <v>0</v>
      </c>
      <c r="ASD13" s="128">
        <f>IFERROR(IF(AND(ARV13&lt;SMALL(기준일시_입력!$J$21:$J$39,ASD$5),ARW13&gt;SMALL(기준일시_입력!$N$21:$N$39,ASD$5)),INDEX(기준일시_입력!$AJ$21:$AJ$39,ASD$5*2-1),IF(AND(ARV13&gt;=SMALL(기준일시_입력!$J$21:$J$39,ASD$5),ARV13&lt;SMALL(기준일시_입력!$N$21:$N$39,ASD$5)),SMALL(기준일시_입력!$N$21:$N$39,ASD$5)-ARV13,0)),0)</f>
        <v>0</v>
      </c>
      <c r="ASE13" s="128">
        <f>IFERROR(IF(AND(ARV13&lt;SMALL(기준일시_입력!$J$21:$J$39,ASE$5),ARW13&gt;SMALL(기준일시_입력!$N$21:$N$39,ASE$5)),INDEX(기준일시_입력!$AJ$21:$AJ$39,ASE$5*2-1),IF(AND(ARV13&gt;=SMALL(기준일시_입력!$J$21:$J$39,ASE$5),ARV13&lt;SMALL(기준일시_입력!$N$21:$N$39,ASE$5)),SMALL(기준일시_입력!$N$21:$N$39,ASE$5)-ARV13,0)),0)</f>
        <v>0</v>
      </c>
      <c r="ASF13" s="128">
        <f>IFERROR(IF(AND(ARV13&lt;SMALL(기준일시_입력!$J$21:$J$39,ASF$5),ARW13&gt;SMALL(기준일시_입력!$N$21:$N$39,ASF$5)),INDEX(기준일시_입력!$AJ$21:$AJ$39,ASF$5*2-1),IF(AND(ARV13&gt;=SMALL(기준일시_입력!$J$21:$J$39,ASF$5),ARV13&lt;SMALL(기준일시_입력!$N$21:$N$39,ASF$5)),SMALL(기준일시_입력!$N$21:$N$39,ASF$5)-ARV13,0)),0)</f>
        <v>0</v>
      </c>
      <c r="ASG13" s="128">
        <f>IFERROR(IF(AND(ARV13&lt;SMALL(기준일시_입력!$J$21:$J$39,ASG$5),ARW13&gt;SMALL(기준일시_입력!$N$21:$N$39,ASG$5)),INDEX(기준일시_입력!$AJ$21:$AJ$39,ASG$5*2-1),IF(AND(ARV13&gt;=SMALL(기준일시_입력!$J$21:$J$39,ASG$5),ARV13&lt;SMALL(기준일시_입력!$N$21:$N$39,ASG$5)),SMALL(기준일시_입력!$N$21:$N$39,ASG$5)-ARV13,0)),0)</f>
        <v>0</v>
      </c>
      <c r="ASH13" s="125"/>
      <c r="ASI13" s="180" t="str">
        <f t="shared" si="349"/>
        <v>8일</v>
      </c>
      <c r="ASJ13" s="180"/>
      <c r="ASK13" s="124" t="str">
        <f t="shared" si="350"/>
        <v>월</v>
      </c>
      <c r="ASL13" s="133" t="str">
        <f t="shared" si="351"/>
        <v>V</v>
      </c>
      <c r="ASM13" s="184"/>
      <c r="ASN13" s="184"/>
      <c r="ASO13" s="184"/>
      <c r="ASP13" s="184"/>
      <c r="ASQ13" s="184"/>
      <c r="ASR13" s="184"/>
      <c r="ASS13" s="176"/>
      <c r="AST13" s="177"/>
      <c r="ASU13" s="129" t="str">
        <f>IF($B13="","",IF(AND(ASK$3&lt;&gt;"",$B13-기준일시_입력!$AO$7&lt;=0,ASM13="",ASP13="",ASS13=""),"X",IF(ASS13="연차","☆",IF(ASS13="월차","★",IF(ASS13="병가","♨",IF(ASS13="출장","◎",IF(ASS13="교육","■",IF(AND(ASS13="",ASM13&lt;=기준일시_입력!$J$15,ASP13&gt;=기준일시_입력!$N$15),"○",IF(AND(ASS13="",ASM13&lt;&gt;"",ASM13&gt;기준일시_입력!$J$15),"▼",IF(AND(ASS13="",ASP13&lt;&gt;"",ASP13&lt;기준일시_입력!$N$15),"△",""))))))))))</f>
        <v/>
      </c>
      <c r="ASV13" s="128">
        <f>IFERROR(IF(OR(ASM13="",ASP13=""),0,IF(AND(ASX13&lt;기준일시_입력!$J$17,ASY13&gt;기준일시_입력!$N$17),기준일시_입력!$N$17-기준일시_입력!$J$17,IF(AND(ASX13&gt;=기준일시_입력!$J$17,ASY13&gt;기준일시_입력!$N$17),기준일시_입력!$N$17-ASX13,IF(ASY13&lt;기준일시_입력!$J$17,0,IF(AND(ASX13&lt;기준일시_입력!$J$17,ASY13&lt;=기준일시_입력!$N$17),ASY13-기준일시_입력!$J$17,IF(AND(ASX13&gt;=기준일시_입력!$J$17,ASY13&lt;=기준일시_입력!$N$17),ASY13-ASX13,0)))))),0)</f>
        <v>0</v>
      </c>
      <c r="ASW13" s="128">
        <f t="shared" si="352"/>
        <v>0</v>
      </c>
      <c r="ASX13" s="128">
        <f>IF(OR(ASM13="",ASP13=""),0,IF(ASM13&lt;기준일시_입력!$J$15,기준일시_입력!$J$15,ASM13))</f>
        <v>0</v>
      </c>
      <c r="ASY13" s="128">
        <f t="shared" si="353"/>
        <v>0</v>
      </c>
      <c r="ASZ13" s="128">
        <f>IFERROR(IF(AND(ASX13&lt;SMALL(기준일시_입력!$J$21:$J$39,ASZ$5),ASY13&gt;SMALL(기준일시_입력!$N$21:$N$39,ASZ$5)),INDEX(기준일시_입력!$AJ$21:$AJ$39,ASZ$5*2-1),IF(AND(ASX13&gt;=SMALL(기준일시_입력!$J$21:$J$39,ASZ$5),ASX13&lt;SMALL(기준일시_입력!$N$21:$N$39,ASZ$5)),SMALL(기준일시_입력!$N$21:$N$39,ASZ$5)-ASX13,0)),0)</f>
        <v>0</v>
      </c>
      <c r="ATA13" s="128">
        <f>IFERROR(IF(AND(ASX13&lt;SMALL(기준일시_입력!$J$21:$J$39,ATA$5),ASY13&gt;SMALL(기준일시_입력!$N$21:$N$39,ATA$5)),INDEX(기준일시_입력!$AJ$21:$AJ$39,ATA$5*2-1),IF(AND(ASX13&gt;=SMALL(기준일시_입력!$J$21:$J$39,ATA$5),ASX13&lt;SMALL(기준일시_입력!$N$21:$N$39,ATA$5)),SMALL(기준일시_입력!$N$21:$N$39,ATA$5)-ASX13,0)),0)</f>
        <v>0</v>
      </c>
      <c r="ATB13" s="128">
        <f>IFERROR(IF(AND(ASX13&lt;SMALL(기준일시_입력!$J$21:$J$39,ATB$5),ASY13&gt;SMALL(기준일시_입력!$N$21:$N$39,ATB$5)),INDEX(기준일시_입력!$AJ$21:$AJ$39,ATB$5*2-1),IF(AND(ASX13&gt;=SMALL(기준일시_입력!$J$21:$J$39,ATB$5),ASX13&lt;SMALL(기준일시_입력!$N$21:$N$39,ATB$5)),SMALL(기준일시_입력!$N$21:$N$39,ATB$5)-ASX13,0)),0)</f>
        <v>0</v>
      </c>
      <c r="ATC13" s="128">
        <f>IFERROR(IF(AND(ASX13&lt;SMALL(기준일시_입력!$J$21:$J$39,ATC$5),ASY13&gt;SMALL(기준일시_입력!$N$21:$N$39,ATC$5)),INDEX(기준일시_입력!$AJ$21:$AJ$39,ATC$5*2-1),IF(AND(ASX13&gt;=SMALL(기준일시_입력!$J$21:$J$39,ATC$5),ASX13&lt;SMALL(기준일시_입력!$N$21:$N$39,ATC$5)),SMALL(기준일시_입력!$N$21:$N$39,ATC$5)-ASX13,0)),0)</f>
        <v>0</v>
      </c>
      <c r="ATD13" s="128">
        <f>IFERROR(IF(AND(ASX13&lt;SMALL(기준일시_입력!$J$21:$J$39,ATD$5),ASY13&gt;SMALL(기준일시_입력!$N$21:$N$39,ATD$5)),INDEX(기준일시_입력!$AJ$21:$AJ$39,ATD$5*2-1),IF(AND(ASX13&gt;=SMALL(기준일시_입력!$J$21:$J$39,ATD$5),ASX13&lt;SMALL(기준일시_입력!$N$21:$N$39,ATD$5)),SMALL(기준일시_입력!$N$21:$N$39,ATD$5)-ASX13,0)),0)</f>
        <v>0</v>
      </c>
      <c r="ATE13" s="128">
        <f>IFERROR(IF(AND(ASX13&lt;SMALL(기준일시_입력!$J$21:$J$39,ATE$5),ASY13&gt;SMALL(기준일시_입력!$N$21:$N$39,ATE$5)),INDEX(기준일시_입력!$AJ$21:$AJ$39,ATE$5*2-1),IF(AND(ASX13&gt;=SMALL(기준일시_입력!$J$21:$J$39,ATE$5),ASX13&lt;SMALL(기준일시_입력!$N$21:$N$39,ATE$5)),SMALL(기준일시_입력!$N$21:$N$39,ATE$5)-ASX13,0)),0)</f>
        <v>0</v>
      </c>
      <c r="ATF13" s="128">
        <f>IFERROR(IF(AND(ASX13&lt;SMALL(기준일시_입력!$J$21:$J$39,ATF$5),ASY13&gt;SMALL(기준일시_입력!$N$21:$N$39,ATF$5)),INDEX(기준일시_입력!$AJ$21:$AJ$39,ATF$5*2-1),IF(AND(ASX13&gt;=SMALL(기준일시_입력!$J$21:$J$39,ATF$5),ASX13&lt;SMALL(기준일시_입력!$N$21:$N$39,ATF$5)),SMALL(기준일시_입력!$N$21:$N$39,ATF$5)-ASX13,0)),0)</f>
        <v>0</v>
      </c>
      <c r="ATG13" s="128">
        <f>IFERROR(IF(AND(ASX13&lt;SMALL(기준일시_입력!$J$21:$J$39,ATG$5),ASY13&gt;SMALL(기준일시_입력!$N$21:$N$39,ATG$5)),INDEX(기준일시_입력!$AJ$21:$AJ$39,ATG$5*2-1),IF(AND(ASX13&gt;=SMALL(기준일시_입력!$J$21:$J$39,ATG$5),ASX13&lt;SMALL(기준일시_입력!$N$21:$N$39,ATG$5)),SMALL(기준일시_입력!$N$21:$N$39,ATG$5)-ASX13,0)),0)</f>
        <v>0</v>
      </c>
      <c r="ATH13" s="128">
        <f>IFERROR(IF(AND(ASX13&lt;SMALL(기준일시_입력!$J$21:$J$39,ATH$5),ASY13&gt;SMALL(기준일시_입력!$N$21:$N$39,ATH$5)),INDEX(기준일시_입력!$AJ$21:$AJ$39,ATH$5*2-1),IF(AND(ASX13&gt;=SMALL(기준일시_입력!$J$21:$J$39,ATH$5),ASX13&lt;SMALL(기준일시_입력!$N$21:$N$39,ATH$5)),SMALL(기준일시_입력!$N$21:$N$39,ATH$5)-ASX13,0)),0)</f>
        <v>0</v>
      </c>
      <c r="ATI13" s="128">
        <f>IFERROR(IF(AND(ASX13&lt;SMALL(기준일시_입력!$J$21:$J$39,ATI$5),ASY13&gt;SMALL(기준일시_입력!$N$21:$N$39,ATI$5)),INDEX(기준일시_입력!$AJ$21:$AJ$39,ATI$5*2-1),IF(AND(ASX13&gt;=SMALL(기준일시_입력!$J$21:$J$39,ATI$5),ASX13&lt;SMALL(기준일시_입력!$N$21:$N$39,ATI$5)),SMALL(기준일시_입력!$N$21:$N$39,ATI$5)-ASX13,0)),0)</f>
        <v>0</v>
      </c>
      <c r="ATJ13" s="125"/>
      <c r="ATK13" s="180" t="str">
        <f t="shared" si="354"/>
        <v>8일</v>
      </c>
      <c r="ATL13" s="180"/>
      <c r="ATM13" s="124" t="str">
        <f t="shared" si="355"/>
        <v>월</v>
      </c>
      <c r="ATN13" s="133" t="str">
        <f t="shared" si="351"/>
        <v>V</v>
      </c>
      <c r="ATO13" s="184"/>
      <c r="ATP13" s="184"/>
      <c r="ATQ13" s="184"/>
      <c r="ATR13" s="184"/>
      <c r="ATS13" s="184"/>
      <c r="ATT13" s="184"/>
      <c r="ATU13" s="176"/>
      <c r="ATV13" s="177"/>
      <c r="ATW13" s="129" t="str">
        <f>IF($B13="","",IF(AND(ATM$3&lt;&gt;"",$B13-기준일시_입력!$AO$7&lt;=0,ATO13="",ATR13="",ATU13=""),"X",IF(ATU13="연차","☆",IF(ATU13="월차","★",IF(ATU13="병가","♨",IF(ATU13="출장","◎",IF(ATU13="교육","■",IF(AND(ATU13="",ATO13&lt;=기준일시_입력!$J$15,ATR13&gt;=기준일시_입력!$N$15),"○",IF(AND(ATU13="",ATO13&lt;&gt;"",ATO13&gt;기준일시_입력!$J$15),"▼",IF(AND(ATU13="",ATR13&lt;&gt;"",ATR13&lt;기준일시_입력!$N$15),"△",""))))))))))</f>
        <v/>
      </c>
      <c r="ATX13" s="128">
        <f>IFERROR(IF(OR(ATO13="",ATR13=""),0,IF(AND(ATZ13&lt;기준일시_입력!$J$17,AUA13&gt;기준일시_입력!$N$17),기준일시_입력!$N$17-기준일시_입력!$J$17,IF(AND(ATZ13&gt;=기준일시_입력!$J$17,AUA13&gt;기준일시_입력!$N$17),기준일시_입력!$N$17-ATZ13,IF(AUA13&lt;기준일시_입력!$J$17,0,IF(AND(ATZ13&lt;기준일시_입력!$J$17,AUA13&lt;=기준일시_입력!$N$17),AUA13-기준일시_입력!$J$17,IF(AND(ATZ13&gt;=기준일시_입력!$J$17,AUA13&lt;=기준일시_입력!$N$17),AUA13-ATZ13,0)))))),0)</f>
        <v>0</v>
      </c>
      <c r="ATY13" s="128">
        <f t="shared" si="357"/>
        <v>0</v>
      </c>
      <c r="ATZ13" s="128">
        <f>IF(OR(ATO13="",ATR13=""),0,IF(ATO13&lt;기준일시_입력!$J$15,기준일시_입력!$J$15,ATO13))</f>
        <v>0</v>
      </c>
      <c r="AUA13" s="128">
        <f t="shared" si="358"/>
        <v>0</v>
      </c>
      <c r="AUB13" s="128">
        <f>IFERROR(IF(AND(ATZ13&lt;SMALL(기준일시_입력!$J$21:$J$39,AUB$5),AUA13&gt;SMALL(기준일시_입력!$N$21:$N$39,AUB$5)),INDEX(기준일시_입력!$AJ$21:$AJ$39,AUB$5*2-1),IF(AND(ATZ13&gt;=SMALL(기준일시_입력!$J$21:$J$39,AUB$5),ATZ13&lt;SMALL(기준일시_입력!$N$21:$N$39,AUB$5)),SMALL(기준일시_입력!$N$21:$N$39,AUB$5)-ATZ13,0)),0)</f>
        <v>0</v>
      </c>
      <c r="AUC13" s="128">
        <f>IFERROR(IF(AND(ATZ13&lt;SMALL(기준일시_입력!$J$21:$J$39,AUC$5),AUA13&gt;SMALL(기준일시_입력!$N$21:$N$39,AUC$5)),INDEX(기준일시_입력!$AJ$21:$AJ$39,AUC$5*2-1),IF(AND(ATZ13&gt;=SMALL(기준일시_입력!$J$21:$J$39,AUC$5),ATZ13&lt;SMALL(기준일시_입력!$N$21:$N$39,AUC$5)),SMALL(기준일시_입력!$N$21:$N$39,AUC$5)-ATZ13,0)),0)</f>
        <v>0</v>
      </c>
      <c r="AUD13" s="128">
        <f>IFERROR(IF(AND(ATZ13&lt;SMALL(기준일시_입력!$J$21:$J$39,AUD$5),AUA13&gt;SMALL(기준일시_입력!$N$21:$N$39,AUD$5)),INDEX(기준일시_입력!$AJ$21:$AJ$39,AUD$5*2-1),IF(AND(ATZ13&gt;=SMALL(기준일시_입력!$J$21:$J$39,AUD$5),ATZ13&lt;SMALL(기준일시_입력!$N$21:$N$39,AUD$5)),SMALL(기준일시_입력!$N$21:$N$39,AUD$5)-ATZ13,0)),0)</f>
        <v>0</v>
      </c>
      <c r="AUE13" s="128">
        <f>IFERROR(IF(AND(ATZ13&lt;SMALL(기준일시_입력!$J$21:$J$39,AUE$5),AUA13&gt;SMALL(기준일시_입력!$N$21:$N$39,AUE$5)),INDEX(기준일시_입력!$AJ$21:$AJ$39,AUE$5*2-1),IF(AND(ATZ13&gt;=SMALL(기준일시_입력!$J$21:$J$39,AUE$5),ATZ13&lt;SMALL(기준일시_입력!$N$21:$N$39,AUE$5)),SMALL(기준일시_입력!$N$21:$N$39,AUE$5)-ATZ13,0)),0)</f>
        <v>0</v>
      </c>
      <c r="AUF13" s="128">
        <f>IFERROR(IF(AND(ATZ13&lt;SMALL(기준일시_입력!$J$21:$J$39,AUF$5),AUA13&gt;SMALL(기준일시_입력!$N$21:$N$39,AUF$5)),INDEX(기준일시_입력!$AJ$21:$AJ$39,AUF$5*2-1),IF(AND(ATZ13&gt;=SMALL(기준일시_입력!$J$21:$J$39,AUF$5),ATZ13&lt;SMALL(기준일시_입력!$N$21:$N$39,AUF$5)),SMALL(기준일시_입력!$N$21:$N$39,AUF$5)-ATZ13,0)),0)</f>
        <v>0</v>
      </c>
      <c r="AUG13" s="128">
        <f>IFERROR(IF(AND(ATZ13&lt;SMALL(기준일시_입력!$J$21:$J$39,AUG$5),AUA13&gt;SMALL(기준일시_입력!$N$21:$N$39,AUG$5)),INDEX(기준일시_입력!$AJ$21:$AJ$39,AUG$5*2-1),IF(AND(ATZ13&gt;=SMALL(기준일시_입력!$J$21:$J$39,AUG$5),ATZ13&lt;SMALL(기준일시_입력!$N$21:$N$39,AUG$5)),SMALL(기준일시_입력!$N$21:$N$39,AUG$5)-ATZ13,0)),0)</f>
        <v>0</v>
      </c>
      <c r="AUH13" s="128">
        <f>IFERROR(IF(AND(ATZ13&lt;SMALL(기준일시_입력!$J$21:$J$39,AUH$5),AUA13&gt;SMALL(기준일시_입력!$N$21:$N$39,AUH$5)),INDEX(기준일시_입력!$AJ$21:$AJ$39,AUH$5*2-1),IF(AND(ATZ13&gt;=SMALL(기준일시_입력!$J$21:$J$39,AUH$5),ATZ13&lt;SMALL(기준일시_입력!$N$21:$N$39,AUH$5)),SMALL(기준일시_입력!$N$21:$N$39,AUH$5)-ATZ13,0)),0)</f>
        <v>0</v>
      </c>
      <c r="AUI13" s="128">
        <f>IFERROR(IF(AND(ATZ13&lt;SMALL(기준일시_입력!$J$21:$J$39,AUI$5),AUA13&gt;SMALL(기준일시_입력!$N$21:$N$39,AUI$5)),INDEX(기준일시_입력!$AJ$21:$AJ$39,AUI$5*2-1),IF(AND(ATZ13&gt;=SMALL(기준일시_입력!$J$21:$J$39,AUI$5),ATZ13&lt;SMALL(기준일시_입력!$N$21:$N$39,AUI$5)),SMALL(기준일시_입력!$N$21:$N$39,AUI$5)-ATZ13,0)),0)</f>
        <v>0</v>
      </c>
      <c r="AUJ13" s="128">
        <f>IFERROR(IF(AND(ATZ13&lt;SMALL(기준일시_입력!$J$21:$J$39,AUJ$5),AUA13&gt;SMALL(기준일시_입력!$N$21:$N$39,AUJ$5)),INDEX(기준일시_입력!$AJ$21:$AJ$39,AUJ$5*2-1),IF(AND(ATZ13&gt;=SMALL(기준일시_입력!$J$21:$J$39,AUJ$5),ATZ13&lt;SMALL(기준일시_입력!$N$21:$N$39,AUJ$5)),SMALL(기준일시_입력!$N$21:$N$39,AUJ$5)-ATZ13,0)),0)</f>
        <v>0</v>
      </c>
      <c r="AUK13" s="128">
        <f>IFERROR(IF(AND(ATZ13&lt;SMALL(기준일시_입력!$J$21:$J$39,AUK$5),AUA13&gt;SMALL(기준일시_입력!$N$21:$N$39,AUK$5)),INDEX(기준일시_입력!$AJ$21:$AJ$39,AUK$5*2-1),IF(AND(ATZ13&gt;=SMALL(기준일시_입력!$J$21:$J$39,AUK$5),ATZ13&lt;SMALL(기준일시_입력!$N$21:$N$39,AUK$5)),SMALL(기준일시_입력!$N$21:$N$39,AUK$5)-ATZ13,0)),0)</f>
        <v>0</v>
      </c>
      <c r="AUL13" s="125"/>
      <c r="AUM13" s="180" t="str">
        <f t="shared" si="359"/>
        <v>8일</v>
      </c>
      <c r="AUN13" s="180"/>
      <c r="AUO13" s="124" t="str">
        <f t="shared" si="360"/>
        <v>월</v>
      </c>
      <c r="AUP13" s="133" t="str">
        <f t="shared" si="351"/>
        <v>V</v>
      </c>
      <c r="AUQ13" s="184"/>
      <c r="AUR13" s="184"/>
      <c r="AUS13" s="184"/>
      <c r="AUT13" s="184"/>
      <c r="AUU13" s="184"/>
      <c r="AUV13" s="184"/>
      <c r="AUW13" s="176"/>
      <c r="AUX13" s="177"/>
      <c r="AUY13" s="129" t="str">
        <f>IF($B13="","",IF(AND(AUO$3&lt;&gt;"",$B13-기준일시_입력!$AO$7&lt;=0,AUQ13="",AUT13="",AUW13=""),"X",IF(AUW13="연차","☆",IF(AUW13="월차","★",IF(AUW13="병가","♨",IF(AUW13="출장","◎",IF(AUW13="교육","■",IF(AND(AUW13="",AUQ13&lt;=기준일시_입력!$J$15,AUT13&gt;=기준일시_입력!$N$15),"○",IF(AND(AUW13="",AUQ13&lt;&gt;"",AUQ13&gt;기준일시_입력!$J$15),"▼",IF(AND(AUW13="",AUT13&lt;&gt;"",AUT13&lt;기준일시_입력!$N$15),"△",""))))))))))</f>
        <v/>
      </c>
      <c r="AUZ13" s="128">
        <f>IFERROR(IF(OR(AUQ13="",AUT13=""),0,IF(AND(AVB13&lt;기준일시_입력!$J$17,AVC13&gt;기준일시_입력!$N$17),기준일시_입력!$N$17-기준일시_입력!$J$17,IF(AND(AVB13&gt;=기준일시_입력!$J$17,AVC13&gt;기준일시_입력!$N$17),기준일시_입력!$N$17-AVB13,IF(AVC13&lt;기준일시_입력!$J$17,0,IF(AND(AVB13&lt;기준일시_입력!$J$17,AVC13&lt;=기준일시_입력!$N$17),AVC13-기준일시_입력!$J$17,IF(AND(AVB13&gt;=기준일시_입력!$J$17,AVC13&lt;=기준일시_입력!$N$17),AVC13-AVB13,0)))))),0)</f>
        <v>0</v>
      </c>
      <c r="AVA13" s="128">
        <f t="shared" si="362"/>
        <v>0</v>
      </c>
      <c r="AVB13" s="128">
        <f>IF(OR(AUQ13="",AUT13=""),0,IF(AUQ13&lt;기준일시_입력!$J$15,기준일시_입력!$J$15,AUQ13))</f>
        <v>0</v>
      </c>
      <c r="AVC13" s="128">
        <f t="shared" si="363"/>
        <v>0</v>
      </c>
      <c r="AVD13" s="128">
        <f>IFERROR(IF(AND(AVB13&lt;SMALL(기준일시_입력!$J$21:$J$39,AVD$5),AVC13&gt;SMALL(기준일시_입력!$N$21:$N$39,AVD$5)),INDEX(기준일시_입력!$AJ$21:$AJ$39,AVD$5*2-1),IF(AND(AVB13&gt;=SMALL(기준일시_입력!$J$21:$J$39,AVD$5),AVB13&lt;SMALL(기준일시_입력!$N$21:$N$39,AVD$5)),SMALL(기준일시_입력!$N$21:$N$39,AVD$5)-AVB13,0)),0)</f>
        <v>0</v>
      </c>
      <c r="AVE13" s="128">
        <f>IFERROR(IF(AND(AVB13&lt;SMALL(기준일시_입력!$J$21:$J$39,AVE$5),AVC13&gt;SMALL(기준일시_입력!$N$21:$N$39,AVE$5)),INDEX(기준일시_입력!$AJ$21:$AJ$39,AVE$5*2-1),IF(AND(AVB13&gt;=SMALL(기준일시_입력!$J$21:$J$39,AVE$5),AVB13&lt;SMALL(기준일시_입력!$N$21:$N$39,AVE$5)),SMALL(기준일시_입력!$N$21:$N$39,AVE$5)-AVB13,0)),0)</f>
        <v>0</v>
      </c>
      <c r="AVF13" s="128">
        <f>IFERROR(IF(AND(AVB13&lt;SMALL(기준일시_입력!$J$21:$J$39,AVF$5),AVC13&gt;SMALL(기준일시_입력!$N$21:$N$39,AVF$5)),INDEX(기준일시_입력!$AJ$21:$AJ$39,AVF$5*2-1),IF(AND(AVB13&gt;=SMALL(기준일시_입력!$J$21:$J$39,AVF$5),AVB13&lt;SMALL(기준일시_입력!$N$21:$N$39,AVF$5)),SMALL(기준일시_입력!$N$21:$N$39,AVF$5)-AVB13,0)),0)</f>
        <v>0</v>
      </c>
      <c r="AVG13" s="128">
        <f>IFERROR(IF(AND(AVB13&lt;SMALL(기준일시_입력!$J$21:$J$39,AVG$5),AVC13&gt;SMALL(기준일시_입력!$N$21:$N$39,AVG$5)),INDEX(기준일시_입력!$AJ$21:$AJ$39,AVG$5*2-1),IF(AND(AVB13&gt;=SMALL(기준일시_입력!$J$21:$J$39,AVG$5),AVB13&lt;SMALL(기준일시_입력!$N$21:$N$39,AVG$5)),SMALL(기준일시_입력!$N$21:$N$39,AVG$5)-AVB13,0)),0)</f>
        <v>0</v>
      </c>
      <c r="AVH13" s="128">
        <f>IFERROR(IF(AND(AVB13&lt;SMALL(기준일시_입력!$J$21:$J$39,AVH$5),AVC13&gt;SMALL(기준일시_입력!$N$21:$N$39,AVH$5)),INDEX(기준일시_입력!$AJ$21:$AJ$39,AVH$5*2-1),IF(AND(AVB13&gt;=SMALL(기준일시_입력!$J$21:$J$39,AVH$5),AVB13&lt;SMALL(기준일시_입력!$N$21:$N$39,AVH$5)),SMALL(기준일시_입력!$N$21:$N$39,AVH$5)-AVB13,0)),0)</f>
        <v>0</v>
      </c>
      <c r="AVI13" s="128">
        <f>IFERROR(IF(AND(AVB13&lt;SMALL(기준일시_입력!$J$21:$J$39,AVI$5),AVC13&gt;SMALL(기준일시_입력!$N$21:$N$39,AVI$5)),INDEX(기준일시_입력!$AJ$21:$AJ$39,AVI$5*2-1),IF(AND(AVB13&gt;=SMALL(기준일시_입력!$J$21:$J$39,AVI$5),AVB13&lt;SMALL(기준일시_입력!$N$21:$N$39,AVI$5)),SMALL(기준일시_입력!$N$21:$N$39,AVI$5)-AVB13,0)),0)</f>
        <v>0</v>
      </c>
      <c r="AVJ13" s="128">
        <f>IFERROR(IF(AND(AVB13&lt;SMALL(기준일시_입력!$J$21:$J$39,AVJ$5),AVC13&gt;SMALL(기준일시_입력!$N$21:$N$39,AVJ$5)),INDEX(기준일시_입력!$AJ$21:$AJ$39,AVJ$5*2-1),IF(AND(AVB13&gt;=SMALL(기준일시_입력!$J$21:$J$39,AVJ$5),AVB13&lt;SMALL(기준일시_입력!$N$21:$N$39,AVJ$5)),SMALL(기준일시_입력!$N$21:$N$39,AVJ$5)-AVB13,0)),0)</f>
        <v>0</v>
      </c>
      <c r="AVK13" s="128">
        <f>IFERROR(IF(AND(AVB13&lt;SMALL(기준일시_입력!$J$21:$J$39,AVK$5),AVC13&gt;SMALL(기준일시_입력!$N$21:$N$39,AVK$5)),INDEX(기준일시_입력!$AJ$21:$AJ$39,AVK$5*2-1),IF(AND(AVB13&gt;=SMALL(기준일시_입력!$J$21:$J$39,AVK$5),AVB13&lt;SMALL(기준일시_입력!$N$21:$N$39,AVK$5)),SMALL(기준일시_입력!$N$21:$N$39,AVK$5)-AVB13,0)),0)</f>
        <v>0</v>
      </c>
      <c r="AVL13" s="128">
        <f>IFERROR(IF(AND(AVB13&lt;SMALL(기준일시_입력!$J$21:$J$39,AVL$5),AVC13&gt;SMALL(기준일시_입력!$N$21:$N$39,AVL$5)),INDEX(기준일시_입력!$AJ$21:$AJ$39,AVL$5*2-1),IF(AND(AVB13&gt;=SMALL(기준일시_입력!$J$21:$J$39,AVL$5),AVB13&lt;SMALL(기준일시_입력!$N$21:$N$39,AVL$5)),SMALL(기준일시_입력!$N$21:$N$39,AVL$5)-AVB13,0)),0)</f>
        <v>0</v>
      </c>
      <c r="AVM13" s="128">
        <f>IFERROR(IF(AND(AVB13&lt;SMALL(기준일시_입력!$J$21:$J$39,AVM$5),AVC13&gt;SMALL(기준일시_입력!$N$21:$N$39,AVM$5)),INDEX(기준일시_입력!$AJ$21:$AJ$39,AVM$5*2-1),IF(AND(AVB13&gt;=SMALL(기준일시_입력!$J$21:$J$39,AVM$5),AVB13&lt;SMALL(기준일시_입력!$N$21:$N$39,AVM$5)),SMALL(기준일시_입력!$N$21:$N$39,AVM$5)-AVB13,0)),0)</f>
        <v>0</v>
      </c>
      <c r="AVN13" s="125"/>
      <c r="AVO13" s="180" t="str">
        <f t="shared" si="364"/>
        <v>8일</v>
      </c>
      <c r="AVP13" s="180"/>
      <c r="AVQ13" s="124" t="str">
        <f t="shared" si="365"/>
        <v>월</v>
      </c>
      <c r="AVR13" s="133" t="str">
        <f t="shared" si="366"/>
        <v>V</v>
      </c>
      <c r="AVS13" s="184"/>
      <c r="AVT13" s="184"/>
      <c r="AVU13" s="184"/>
      <c r="AVV13" s="184"/>
      <c r="AVW13" s="184"/>
      <c r="AVX13" s="184"/>
      <c r="AVY13" s="176"/>
      <c r="AVZ13" s="177"/>
      <c r="AWA13" s="129" t="str">
        <f>IF($B13="","",IF(AND(AVQ$3&lt;&gt;"",$B13-기준일시_입력!$AO$7&lt;=0,AVS13="",AVV13="",AVY13=""),"X",IF(AVY13="연차","☆",IF(AVY13="월차","★",IF(AVY13="병가","♨",IF(AVY13="출장","◎",IF(AVY13="교육","■",IF(AND(AVY13="",AVS13&lt;=기준일시_입력!$J$15,AVV13&gt;=기준일시_입력!$N$15),"○",IF(AND(AVY13="",AVS13&lt;&gt;"",AVS13&gt;기준일시_입력!$J$15),"▼",IF(AND(AVY13="",AVV13&lt;&gt;"",AVV13&lt;기준일시_입력!$N$15),"△",""))))))))))</f>
        <v/>
      </c>
      <c r="AWB13" s="128">
        <f>IFERROR(IF(OR(AVS13="",AVV13=""),0,IF(AND(AWD13&lt;기준일시_입력!$J$17,AWE13&gt;기준일시_입력!$N$17),기준일시_입력!$N$17-기준일시_입력!$J$17,IF(AND(AWD13&gt;=기준일시_입력!$J$17,AWE13&gt;기준일시_입력!$N$17),기준일시_입력!$N$17-AWD13,IF(AWE13&lt;기준일시_입력!$J$17,0,IF(AND(AWD13&lt;기준일시_입력!$J$17,AWE13&lt;=기준일시_입력!$N$17),AWE13-기준일시_입력!$J$17,IF(AND(AWD13&gt;=기준일시_입력!$J$17,AWE13&lt;=기준일시_입력!$N$17),AWE13-AWD13,0)))))),0)</f>
        <v>0</v>
      </c>
      <c r="AWC13" s="128">
        <f t="shared" si="367"/>
        <v>0</v>
      </c>
      <c r="AWD13" s="128">
        <f>IF(OR(AVS13="",AVV13=""),0,IF(AVS13&lt;기준일시_입력!$J$15,기준일시_입력!$J$15,AVS13))</f>
        <v>0</v>
      </c>
      <c r="AWE13" s="128">
        <f t="shared" si="368"/>
        <v>0</v>
      </c>
      <c r="AWF13" s="128">
        <f>IFERROR(IF(AND(AWD13&lt;SMALL(기준일시_입력!$J$21:$J$39,AWF$5),AWE13&gt;SMALL(기준일시_입력!$N$21:$N$39,AWF$5)),INDEX(기준일시_입력!$AJ$21:$AJ$39,AWF$5*2-1),IF(AND(AWD13&gt;=SMALL(기준일시_입력!$J$21:$J$39,AWF$5),AWD13&lt;SMALL(기준일시_입력!$N$21:$N$39,AWF$5)),SMALL(기준일시_입력!$N$21:$N$39,AWF$5)-AWD13,0)),0)</f>
        <v>0</v>
      </c>
      <c r="AWG13" s="128">
        <f>IFERROR(IF(AND(AWD13&lt;SMALL(기준일시_입력!$J$21:$J$39,AWG$5),AWE13&gt;SMALL(기준일시_입력!$N$21:$N$39,AWG$5)),INDEX(기준일시_입력!$AJ$21:$AJ$39,AWG$5*2-1),IF(AND(AWD13&gt;=SMALL(기준일시_입력!$J$21:$J$39,AWG$5),AWD13&lt;SMALL(기준일시_입력!$N$21:$N$39,AWG$5)),SMALL(기준일시_입력!$N$21:$N$39,AWG$5)-AWD13,0)),0)</f>
        <v>0</v>
      </c>
      <c r="AWH13" s="128">
        <f>IFERROR(IF(AND(AWD13&lt;SMALL(기준일시_입력!$J$21:$J$39,AWH$5),AWE13&gt;SMALL(기준일시_입력!$N$21:$N$39,AWH$5)),INDEX(기준일시_입력!$AJ$21:$AJ$39,AWH$5*2-1),IF(AND(AWD13&gt;=SMALL(기준일시_입력!$J$21:$J$39,AWH$5),AWD13&lt;SMALL(기준일시_입력!$N$21:$N$39,AWH$5)),SMALL(기준일시_입력!$N$21:$N$39,AWH$5)-AWD13,0)),0)</f>
        <v>0</v>
      </c>
      <c r="AWI13" s="128">
        <f>IFERROR(IF(AND(AWD13&lt;SMALL(기준일시_입력!$J$21:$J$39,AWI$5),AWE13&gt;SMALL(기준일시_입력!$N$21:$N$39,AWI$5)),INDEX(기준일시_입력!$AJ$21:$AJ$39,AWI$5*2-1),IF(AND(AWD13&gt;=SMALL(기준일시_입력!$J$21:$J$39,AWI$5),AWD13&lt;SMALL(기준일시_입력!$N$21:$N$39,AWI$5)),SMALL(기준일시_입력!$N$21:$N$39,AWI$5)-AWD13,0)),0)</f>
        <v>0</v>
      </c>
      <c r="AWJ13" s="128">
        <f>IFERROR(IF(AND(AWD13&lt;SMALL(기준일시_입력!$J$21:$J$39,AWJ$5),AWE13&gt;SMALL(기준일시_입력!$N$21:$N$39,AWJ$5)),INDEX(기준일시_입력!$AJ$21:$AJ$39,AWJ$5*2-1),IF(AND(AWD13&gt;=SMALL(기준일시_입력!$J$21:$J$39,AWJ$5),AWD13&lt;SMALL(기준일시_입력!$N$21:$N$39,AWJ$5)),SMALL(기준일시_입력!$N$21:$N$39,AWJ$5)-AWD13,0)),0)</f>
        <v>0</v>
      </c>
      <c r="AWK13" s="128">
        <f>IFERROR(IF(AND(AWD13&lt;SMALL(기준일시_입력!$J$21:$J$39,AWK$5),AWE13&gt;SMALL(기준일시_입력!$N$21:$N$39,AWK$5)),INDEX(기준일시_입력!$AJ$21:$AJ$39,AWK$5*2-1),IF(AND(AWD13&gt;=SMALL(기준일시_입력!$J$21:$J$39,AWK$5),AWD13&lt;SMALL(기준일시_입력!$N$21:$N$39,AWK$5)),SMALL(기준일시_입력!$N$21:$N$39,AWK$5)-AWD13,0)),0)</f>
        <v>0</v>
      </c>
      <c r="AWL13" s="128">
        <f>IFERROR(IF(AND(AWD13&lt;SMALL(기준일시_입력!$J$21:$J$39,AWL$5),AWE13&gt;SMALL(기준일시_입력!$N$21:$N$39,AWL$5)),INDEX(기준일시_입력!$AJ$21:$AJ$39,AWL$5*2-1),IF(AND(AWD13&gt;=SMALL(기준일시_입력!$J$21:$J$39,AWL$5),AWD13&lt;SMALL(기준일시_입력!$N$21:$N$39,AWL$5)),SMALL(기준일시_입력!$N$21:$N$39,AWL$5)-AWD13,0)),0)</f>
        <v>0</v>
      </c>
      <c r="AWM13" s="128">
        <f>IFERROR(IF(AND(AWD13&lt;SMALL(기준일시_입력!$J$21:$J$39,AWM$5),AWE13&gt;SMALL(기준일시_입력!$N$21:$N$39,AWM$5)),INDEX(기준일시_입력!$AJ$21:$AJ$39,AWM$5*2-1),IF(AND(AWD13&gt;=SMALL(기준일시_입력!$J$21:$J$39,AWM$5),AWD13&lt;SMALL(기준일시_입력!$N$21:$N$39,AWM$5)),SMALL(기준일시_입력!$N$21:$N$39,AWM$5)-AWD13,0)),0)</f>
        <v>0</v>
      </c>
      <c r="AWN13" s="128">
        <f>IFERROR(IF(AND(AWD13&lt;SMALL(기준일시_입력!$J$21:$J$39,AWN$5),AWE13&gt;SMALL(기준일시_입력!$N$21:$N$39,AWN$5)),INDEX(기준일시_입력!$AJ$21:$AJ$39,AWN$5*2-1),IF(AND(AWD13&gt;=SMALL(기준일시_입력!$J$21:$J$39,AWN$5),AWD13&lt;SMALL(기준일시_입력!$N$21:$N$39,AWN$5)),SMALL(기준일시_입력!$N$21:$N$39,AWN$5)-AWD13,0)),0)</f>
        <v>0</v>
      </c>
      <c r="AWO13" s="128">
        <f>IFERROR(IF(AND(AWD13&lt;SMALL(기준일시_입력!$J$21:$J$39,AWO$5),AWE13&gt;SMALL(기준일시_입력!$N$21:$N$39,AWO$5)),INDEX(기준일시_입력!$AJ$21:$AJ$39,AWO$5*2-1),IF(AND(AWD13&gt;=SMALL(기준일시_입력!$J$21:$J$39,AWO$5),AWD13&lt;SMALL(기준일시_입력!$N$21:$N$39,AWO$5)),SMALL(기준일시_입력!$N$21:$N$39,AWO$5)-AWD13,0)),0)</f>
        <v>0</v>
      </c>
      <c r="AWP13" s="125"/>
      <c r="AWQ13" s="180" t="str">
        <f t="shared" si="369"/>
        <v>8일</v>
      </c>
      <c r="AWR13" s="180"/>
      <c r="AWS13" s="124" t="str">
        <f t="shared" si="370"/>
        <v>월</v>
      </c>
      <c r="AWT13" s="133" t="str">
        <f t="shared" si="366"/>
        <v>V</v>
      </c>
      <c r="AWU13" s="184"/>
      <c r="AWV13" s="184"/>
      <c r="AWW13" s="184"/>
      <c r="AWX13" s="184"/>
      <c r="AWY13" s="184"/>
      <c r="AWZ13" s="184"/>
      <c r="AXA13" s="176"/>
      <c r="AXB13" s="177"/>
      <c r="AXC13" s="129" t="str">
        <f>IF($B13="","",IF(AND(AWS$3&lt;&gt;"",$B13-기준일시_입력!$AO$7&lt;=0,AWU13="",AWX13="",AXA13=""),"X",IF(AXA13="연차","☆",IF(AXA13="월차","★",IF(AXA13="병가","♨",IF(AXA13="출장","◎",IF(AXA13="교육","■",IF(AND(AXA13="",AWU13&lt;=기준일시_입력!$J$15,AWX13&gt;=기준일시_입력!$N$15),"○",IF(AND(AXA13="",AWU13&lt;&gt;"",AWU13&gt;기준일시_입력!$J$15),"▼",IF(AND(AXA13="",AWX13&lt;&gt;"",AWX13&lt;기준일시_입력!$N$15),"△",""))))))))))</f>
        <v/>
      </c>
      <c r="AXD13" s="128">
        <f>IFERROR(IF(OR(AWU13="",AWX13=""),0,IF(AND(AXF13&lt;기준일시_입력!$J$17,AXG13&gt;기준일시_입력!$N$17),기준일시_입력!$N$17-기준일시_입력!$J$17,IF(AND(AXF13&gt;=기준일시_입력!$J$17,AXG13&gt;기준일시_입력!$N$17),기준일시_입력!$N$17-AXF13,IF(AXG13&lt;기준일시_입력!$J$17,0,IF(AND(AXF13&lt;기준일시_입력!$J$17,AXG13&lt;=기준일시_입력!$N$17),AXG13-기준일시_입력!$J$17,IF(AND(AXF13&gt;=기준일시_입력!$J$17,AXG13&lt;=기준일시_입력!$N$17),AXG13-AXF13,0)))))),0)</f>
        <v>0</v>
      </c>
      <c r="AXE13" s="128">
        <f t="shared" si="372"/>
        <v>0</v>
      </c>
      <c r="AXF13" s="128">
        <f>IF(OR(AWU13="",AWX13=""),0,IF(AWU13&lt;기준일시_입력!$J$15,기준일시_입력!$J$15,AWU13))</f>
        <v>0</v>
      </c>
      <c r="AXG13" s="128">
        <f t="shared" si="373"/>
        <v>0</v>
      </c>
      <c r="AXH13" s="128">
        <f>IFERROR(IF(AND(AXF13&lt;SMALL(기준일시_입력!$J$21:$J$39,AXH$5),AXG13&gt;SMALL(기준일시_입력!$N$21:$N$39,AXH$5)),INDEX(기준일시_입력!$AJ$21:$AJ$39,AXH$5*2-1),IF(AND(AXF13&gt;=SMALL(기준일시_입력!$J$21:$J$39,AXH$5),AXF13&lt;SMALL(기준일시_입력!$N$21:$N$39,AXH$5)),SMALL(기준일시_입력!$N$21:$N$39,AXH$5)-AXF13,0)),0)</f>
        <v>0</v>
      </c>
      <c r="AXI13" s="128">
        <f>IFERROR(IF(AND(AXF13&lt;SMALL(기준일시_입력!$J$21:$J$39,AXI$5),AXG13&gt;SMALL(기준일시_입력!$N$21:$N$39,AXI$5)),INDEX(기준일시_입력!$AJ$21:$AJ$39,AXI$5*2-1),IF(AND(AXF13&gt;=SMALL(기준일시_입력!$J$21:$J$39,AXI$5),AXF13&lt;SMALL(기준일시_입력!$N$21:$N$39,AXI$5)),SMALL(기준일시_입력!$N$21:$N$39,AXI$5)-AXF13,0)),0)</f>
        <v>0</v>
      </c>
      <c r="AXJ13" s="128">
        <f>IFERROR(IF(AND(AXF13&lt;SMALL(기준일시_입력!$J$21:$J$39,AXJ$5),AXG13&gt;SMALL(기준일시_입력!$N$21:$N$39,AXJ$5)),INDEX(기준일시_입력!$AJ$21:$AJ$39,AXJ$5*2-1),IF(AND(AXF13&gt;=SMALL(기준일시_입력!$J$21:$J$39,AXJ$5),AXF13&lt;SMALL(기준일시_입력!$N$21:$N$39,AXJ$5)),SMALL(기준일시_입력!$N$21:$N$39,AXJ$5)-AXF13,0)),0)</f>
        <v>0</v>
      </c>
      <c r="AXK13" s="128">
        <f>IFERROR(IF(AND(AXF13&lt;SMALL(기준일시_입력!$J$21:$J$39,AXK$5),AXG13&gt;SMALL(기준일시_입력!$N$21:$N$39,AXK$5)),INDEX(기준일시_입력!$AJ$21:$AJ$39,AXK$5*2-1),IF(AND(AXF13&gt;=SMALL(기준일시_입력!$J$21:$J$39,AXK$5),AXF13&lt;SMALL(기준일시_입력!$N$21:$N$39,AXK$5)),SMALL(기준일시_입력!$N$21:$N$39,AXK$5)-AXF13,0)),0)</f>
        <v>0</v>
      </c>
      <c r="AXL13" s="128">
        <f>IFERROR(IF(AND(AXF13&lt;SMALL(기준일시_입력!$J$21:$J$39,AXL$5),AXG13&gt;SMALL(기준일시_입력!$N$21:$N$39,AXL$5)),INDEX(기준일시_입력!$AJ$21:$AJ$39,AXL$5*2-1),IF(AND(AXF13&gt;=SMALL(기준일시_입력!$J$21:$J$39,AXL$5),AXF13&lt;SMALL(기준일시_입력!$N$21:$N$39,AXL$5)),SMALL(기준일시_입력!$N$21:$N$39,AXL$5)-AXF13,0)),0)</f>
        <v>0</v>
      </c>
      <c r="AXM13" s="128">
        <f>IFERROR(IF(AND(AXF13&lt;SMALL(기준일시_입력!$J$21:$J$39,AXM$5),AXG13&gt;SMALL(기준일시_입력!$N$21:$N$39,AXM$5)),INDEX(기준일시_입력!$AJ$21:$AJ$39,AXM$5*2-1),IF(AND(AXF13&gt;=SMALL(기준일시_입력!$J$21:$J$39,AXM$5),AXF13&lt;SMALL(기준일시_입력!$N$21:$N$39,AXM$5)),SMALL(기준일시_입력!$N$21:$N$39,AXM$5)-AXF13,0)),0)</f>
        <v>0</v>
      </c>
      <c r="AXN13" s="128">
        <f>IFERROR(IF(AND(AXF13&lt;SMALL(기준일시_입력!$J$21:$J$39,AXN$5),AXG13&gt;SMALL(기준일시_입력!$N$21:$N$39,AXN$5)),INDEX(기준일시_입력!$AJ$21:$AJ$39,AXN$5*2-1),IF(AND(AXF13&gt;=SMALL(기준일시_입력!$J$21:$J$39,AXN$5),AXF13&lt;SMALL(기준일시_입력!$N$21:$N$39,AXN$5)),SMALL(기준일시_입력!$N$21:$N$39,AXN$5)-AXF13,0)),0)</f>
        <v>0</v>
      </c>
      <c r="AXO13" s="128">
        <f>IFERROR(IF(AND(AXF13&lt;SMALL(기준일시_입력!$J$21:$J$39,AXO$5),AXG13&gt;SMALL(기준일시_입력!$N$21:$N$39,AXO$5)),INDEX(기준일시_입력!$AJ$21:$AJ$39,AXO$5*2-1),IF(AND(AXF13&gt;=SMALL(기준일시_입력!$J$21:$J$39,AXO$5),AXF13&lt;SMALL(기준일시_입력!$N$21:$N$39,AXO$5)),SMALL(기준일시_입력!$N$21:$N$39,AXO$5)-AXF13,0)),0)</f>
        <v>0</v>
      </c>
      <c r="AXP13" s="128">
        <f>IFERROR(IF(AND(AXF13&lt;SMALL(기준일시_입력!$J$21:$J$39,AXP$5),AXG13&gt;SMALL(기준일시_입력!$N$21:$N$39,AXP$5)),INDEX(기준일시_입력!$AJ$21:$AJ$39,AXP$5*2-1),IF(AND(AXF13&gt;=SMALL(기준일시_입력!$J$21:$J$39,AXP$5),AXF13&lt;SMALL(기준일시_입력!$N$21:$N$39,AXP$5)),SMALL(기준일시_입력!$N$21:$N$39,AXP$5)-AXF13,0)),0)</f>
        <v>0</v>
      </c>
      <c r="AXQ13" s="128">
        <f>IFERROR(IF(AND(AXF13&lt;SMALL(기준일시_입력!$J$21:$J$39,AXQ$5),AXG13&gt;SMALL(기준일시_입력!$N$21:$N$39,AXQ$5)),INDEX(기준일시_입력!$AJ$21:$AJ$39,AXQ$5*2-1),IF(AND(AXF13&gt;=SMALL(기준일시_입력!$J$21:$J$39,AXQ$5),AXF13&lt;SMALL(기준일시_입력!$N$21:$N$39,AXQ$5)),SMALL(기준일시_입력!$N$21:$N$39,AXQ$5)-AXF13,0)),0)</f>
        <v>0</v>
      </c>
      <c r="AXR13" s="125"/>
      <c r="AXS13" s="180" t="str">
        <f t="shared" si="374"/>
        <v>8일</v>
      </c>
      <c r="AXT13" s="180"/>
      <c r="AXU13" s="124" t="str">
        <f t="shared" si="375"/>
        <v>월</v>
      </c>
      <c r="AXV13" s="133" t="str">
        <f t="shared" si="366"/>
        <v>V</v>
      </c>
      <c r="AXW13" s="184"/>
      <c r="AXX13" s="184"/>
      <c r="AXY13" s="184"/>
      <c r="AXZ13" s="184"/>
      <c r="AYA13" s="184"/>
      <c r="AYB13" s="184"/>
      <c r="AYC13" s="176"/>
      <c r="AYD13" s="177"/>
      <c r="AYE13" s="129" t="str">
        <f>IF($B13="","",IF(AND(AXU$3&lt;&gt;"",$B13-기준일시_입력!$AO$7&lt;=0,AXW13="",AXZ13="",AYC13=""),"X",IF(AYC13="연차","☆",IF(AYC13="월차","★",IF(AYC13="병가","♨",IF(AYC13="출장","◎",IF(AYC13="교육","■",IF(AND(AYC13="",AXW13&lt;=기준일시_입력!$J$15,AXZ13&gt;=기준일시_입력!$N$15),"○",IF(AND(AYC13="",AXW13&lt;&gt;"",AXW13&gt;기준일시_입력!$J$15),"▼",IF(AND(AYC13="",AXZ13&lt;&gt;"",AXZ13&lt;기준일시_입력!$N$15),"△",""))))))))))</f>
        <v/>
      </c>
      <c r="AYF13" s="128">
        <f>IFERROR(IF(OR(AXW13="",AXZ13=""),0,IF(AND(AYH13&lt;기준일시_입력!$J$17,AYI13&gt;기준일시_입력!$N$17),기준일시_입력!$N$17-기준일시_입력!$J$17,IF(AND(AYH13&gt;=기준일시_입력!$J$17,AYI13&gt;기준일시_입력!$N$17),기준일시_입력!$N$17-AYH13,IF(AYI13&lt;기준일시_입력!$J$17,0,IF(AND(AYH13&lt;기준일시_입력!$J$17,AYI13&lt;=기준일시_입력!$N$17),AYI13-기준일시_입력!$J$17,IF(AND(AYH13&gt;=기준일시_입력!$J$17,AYI13&lt;=기준일시_입력!$N$17),AYI13-AYH13,0)))))),0)</f>
        <v>0</v>
      </c>
      <c r="AYG13" s="128">
        <f t="shared" si="377"/>
        <v>0</v>
      </c>
      <c r="AYH13" s="128">
        <f>IF(OR(AXW13="",AXZ13=""),0,IF(AXW13&lt;기준일시_입력!$J$15,기준일시_입력!$J$15,AXW13))</f>
        <v>0</v>
      </c>
      <c r="AYI13" s="128">
        <f t="shared" si="378"/>
        <v>0</v>
      </c>
      <c r="AYJ13" s="128">
        <f>IFERROR(IF(AND(AYH13&lt;SMALL(기준일시_입력!$J$21:$J$39,AYJ$5),AYI13&gt;SMALL(기준일시_입력!$N$21:$N$39,AYJ$5)),INDEX(기준일시_입력!$AJ$21:$AJ$39,AYJ$5*2-1),IF(AND(AYH13&gt;=SMALL(기준일시_입력!$J$21:$J$39,AYJ$5),AYH13&lt;SMALL(기준일시_입력!$N$21:$N$39,AYJ$5)),SMALL(기준일시_입력!$N$21:$N$39,AYJ$5)-AYH13,0)),0)</f>
        <v>0</v>
      </c>
      <c r="AYK13" s="128">
        <f>IFERROR(IF(AND(AYH13&lt;SMALL(기준일시_입력!$J$21:$J$39,AYK$5),AYI13&gt;SMALL(기준일시_입력!$N$21:$N$39,AYK$5)),INDEX(기준일시_입력!$AJ$21:$AJ$39,AYK$5*2-1),IF(AND(AYH13&gt;=SMALL(기준일시_입력!$J$21:$J$39,AYK$5),AYH13&lt;SMALL(기준일시_입력!$N$21:$N$39,AYK$5)),SMALL(기준일시_입력!$N$21:$N$39,AYK$5)-AYH13,0)),0)</f>
        <v>0</v>
      </c>
      <c r="AYL13" s="128">
        <f>IFERROR(IF(AND(AYH13&lt;SMALL(기준일시_입력!$J$21:$J$39,AYL$5),AYI13&gt;SMALL(기준일시_입력!$N$21:$N$39,AYL$5)),INDEX(기준일시_입력!$AJ$21:$AJ$39,AYL$5*2-1),IF(AND(AYH13&gt;=SMALL(기준일시_입력!$J$21:$J$39,AYL$5),AYH13&lt;SMALL(기준일시_입력!$N$21:$N$39,AYL$5)),SMALL(기준일시_입력!$N$21:$N$39,AYL$5)-AYH13,0)),0)</f>
        <v>0</v>
      </c>
      <c r="AYM13" s="128">
        <f>IFERROR(IF(AND(AYH13&lt;SMALL(기준일시_입력!$J$21:$J$39,AYM$5),AYI13&gt;SMALL(기준일시_입력!$N$21:$N$39,AYM$5)),INDEX(기준일시_입력!$AJ$21:$AJ$39,AYM$5*2-1),IF(AND(AYH13&gt;=SMALL(기준일시_입력!$J$21:$J$39,AYM$5),AYH13&lt;SMALL(기준일시_입력!$N$21:$N$39,AYM$5)),SMALL(기준일시_입력!$N$21:$N$39,AYM$5)-AYH13,0)),0)</f>
        <v>0</v>
      </c>
      <c r="AYN13" s="128">
        <f>IFERROR(IF(AND(AYH13&lt;SMALL(기준일시_입력!$J$21:$J$39,AYN$5),AYI13&gt;SMALL(기준일시_입력!$N$21:$N$39,AYN$5)),INDEX(기준일시_입력!$AJ$21:$AJ$39,AYN$5*2-1),IF(AND(AYH13&gt;=SMALL(기준일시_입력!$J$21:$J$39,AYN$5),AYH13&lt;SMALL(기준일시_입력!$N$21:$N$39,AYN$5)),SMALL(기준일시_입력!$N$21:$N$39,AYN$5)-AYH13,0)),0)</f>
        <v>0</v>
      </c>
      <c r="AYO13" s="128">
        <f>IFERROR(IF(AND(AYH13&lt;SMALL(기준일시_입력!$J$21:$J$39,AYO$5),AYI13&gt;SMALL(기준일시_입력!$N$21:$N$39,AYO$5)),INDEX(기준일시_입력!$AJ$21:$AJ$39,AYO$5*2-1),IF(AND(AYH13&gt;=SMALL(기준일시_입력!$J$21:$J$39,AYO$5),AYH13&lt;SMALL(기준일시_입력!$N$21:$N$39,AYO$5)),SMALL(기준일시_입력!$N$21:$N$39,AYO$5)-AYH13,0)),0)</f>
        <v>0</v>
      </c>
      <c r="AYP13" s="128">
        <f>IFERROR(IF(AND(AYH13&lt;SMALL(기준일시_입력!$J$21:$J$39,AYP$5),AYI13&gt;SMALL(기준일시_입력!$N$21:$N$39,AYP$5)),INDEX(기준일시_입력!$AJ$21:$AJ$39,AYP$5*2-1),IF(AND(AYH13&gt;=SMALL(기준일시_입력!$J$21:$J$39,AYP$5),AYH13&lt;SMALL(기준일시_입력!$N$21:$N$39,AYP$5)),SMALL(기준일시_입력!$N$21:$N$39,AYP$5)-AYH13,0)),0)</f>
        <v>0</v>
      </c>
      <c r="AYQ13" s="128">
        <f>IFERROR(IF(AND(AYH13&lt;SMALL(기준일시_입력!$J$21:$J$39,AYQ$5),AYI13&gt;SMALL(기준일시_입력!$N$21:$N$39,AYQ$5)),INDEX(기준일시_입력!$AJ$21:$AJ$39,AYQ$5*2-1),IF(AND(AYH13&gt;=SMALL(기준일시_입력!$J$21:$J$39,AYQ$5),AYH13&lt;SMALL(기준일시_입력!$N$21:$N$39,AYQ$5)),SMALL(기준일시_입력!$N$21:$N$39,AYQ$5)-AYH13,0)),0)</f>
        <v>0</v>
      </c>
      <c r="AYR13" s="128">
        <f>IFERROR(IF(AND(AYH13&lt;SMALL(기준일시_입력!$J$21:$J$39,AYR$5),AYI13&gt;SMALL(기준일시_입력!$N$21:$N$39,AYR$5)),INDEX(기준일시_입력!$AJ$21:$AJ$39,AYR$5*2-1),IF(AND(AYH13&gt;=SMALL(기준일시_입력!$J$21:$J$39,AYR$5),AYH13&lt;SMALL(기준일시_입력!$N$21:$N$39,AYR$5)),SMALL(기준일시_입력!$N$21:$N$39,AYR$5)-AYH13,0)),0)</f>
        <v>0</v>
      </c>
      <c r="AYS13" s="128">
        <f>IFERROR(IF(AND(AYH13&lt;SMALL(기준일시_입력!$J$21:$J$39,AYS$5),AYI13&gt;SMALL(기준일시_입력!$N$21:$N$39,AYS$5)),INDEX(기준일시_입력!$AJ$21:$AJ$39,AYS$5*2-1),IF(AND(AYH13&gt;=SMALL(기준일시_입력!$J$21:$J$39,AYS$5),AYH13&lt;SMALL(기준일시_입력!$N$21:$N$39,AYS$5)),SMALL(기준일시_입력!$N$21:$N$39,AYS$5)-AYH13,0)),0)</f>
        <v>0</v>
      </c>
      <c r="AYT13" s="125"/>
      <c r="AYU13" s="180" t="str">
        <f t="shared" si="379"/>
        <v>8일</v>
      </c>
      <c r="AYV13" s="180"/>
      <c r="AYW13" s="124" t="str">
        <f t="shared" si="380"/>
        <v>월</v>
      </c>
      <c r="AYX13" s="133" t="str">
        <f t="shared" si="381"/>
        <v>V</v>
      </c>
      <c r="AYY13" s="184"/>
      <c r="AYZ13" s="184"/>
      <c r="AZA13" s="184"/>
      <c r="AZB13" s="184"/>
      <c r="AZC13" s="184"/>
      <c r="AZD13" s="184"/>
      <c r="AZE13" s="176"/>
      <c r="AZF13" s="177"/>
      <c r="AZG13" s="129" t="str">
        <f>IF($B13="","",IF(AND(AYW$3&lt;&gt;"",$B13-기준일시_입력!$AO$7&lt;=0,AYY13="",AZB13="",AZE13=""),"X",IF(AZE13="연차","☆",IF(AZE13="월차","★",IF(AZE13="병가","♨",IF(AZE13="출장","◎",IF(AZE13="교육","■",IF(AND(AZE13="",AYY13&lt;=기준일시_입력!$J$15,AZB13&gt;=기준일시_입력!$N$15),"○",IF(AND(AZE13="",AYY13&lt;&gt;"",AYY13&gt;기준일시_입력!$J$15),"▼",IF(AND(AZE13="",AZB13&lt;&gt;"",AZB13&lt;기준일시_입력!$N$15),"△",""))))))))))</f>
        <v/>
      </c>
      <c r="AZH13" s="128">
        <f>IFERROR(IF(OR(AYY13="",AZB13=""),0,IF(AND(AZJ13&lt;기준일시_입력!$J$17,AZK13&gt;기준일시_입력!$N$17),기준일시_입력!$N$17-기준일시_입력!$J$17,IF(AND(AZJ13&gt;=기준일시_입력!$J$17,AZK13&gt;기준일시_입력!$N$17),기준일시_입력!$N$17-AZJ13,IF(AZK13&lt;기준일시_입력!$J$17,0,IF(AND(AZJ13&lt;기준일시_입력!$J$17,AZK13&lt;=기준일시_입력!$N$17),AZK13-기준일시_입력!$J$17,IF(AND(AZJ13&gt;=기준일시_입력!$J$17,AZK13&lt;=기준일시_입력!$N$17),AZK13-AZJ13,0)))))),0)</f>
        <v>0</v>
      </c>
      <c r="AZI13" s="128">
        <f t="shared" si="382"/>
        <v>0</v>
      </c>
      <c r="AZJ13" s="128">
        <f>IF(OR(AYY13="",AZB13=""),0,IF(AYY13&lt;기준일시_입력!$J$15,기준일시_입력!$J$15,AYY13))</f>
        <v>0</v>
      </c>
      <c r="AZK13" s="128">
        <f t="shared" si="383"/>
        <v>0</v>
      </c>
      <c r="AZL13" s="128">
        <f>IFERROR(IF(AND(AZJ13&lt;SMALL(기준일시_입력!$J$21:$J$39,AZL$5),AZK13&gt;SMALL(기준일시_입력!$N$21:$N$39,AZL$5)),INDEX(기준일시_입력!$AJ$21:$AJ$39,AZL$5*2-1),IF(AND(AZJ13&gt;=SMALL(기준일시_입력!$J$21:$J$39,AZL$5),AZJ13&lt;SMALL(기준일시_입력!$N$21:$N$39,AZL$5)),SMALL(기준일시_입력!$N$21:$N$39,AZL$5)-AZJ13,0)),0)</f>
        <v>0</v>
      </c>
      <c r="AZM13" s="128">
        <f>IFERROR(IF(AND(AZJ13&lt;SMALL(기준일시_입력!$J$21:$J$39,AZM$5),AZK13&gt;SMALL(기준일시_입력!$N$21:$N$39,AZM$5)),INDEX(기준일시_입력!$AJ$21:$AJ$39,AZM$5*2-1),IF(AND(AZJ13&gt;=SMALL(기준일시_입력!$J$21:$J$39,AZM$5),AZJ13&lt;SMALL(기준일시_입력!$N$21:$N$39,AZM$5)),SMALL(기준일시_입력!$N$21:$N$39,AZM$5)-AZJ13,0)),0)</f>
        <v>0</v>
      </c>
      <c r="AZN13" s="128">
        <f>IFERROR(IF(AND(AZJ13&lt;SMALL(기준일시_입력!$J$21:$J$39,AZN$5),AZK13&gt;SMALL(기준일시_입력!$N$21:$N$39,AZN$5)),INDEX(기준일시_입력!$AJ$21:$AJ$39,AZN$5*2-1),IF(AND(AZJ13&gt;=SMALL(기준일시_입력!$J$21:$J$39,AZN$5),AZJ13&lt;SMALL(기준일시_입력!$N$21:$N$39,AZN$5)),SMALL(기준일시_입력!$N$21:$N$39,AZN$5)-AZJ13,0)),0)</f>
        <v>0</v>
      </c>
      <c r="AZO13" s="128">
        <f>IFERROR(IF(AND(AZJ13&lt;SMALL(기준일시_입력!$J$21:$J$39,AZO$5),AZK13&gt;SMALL(기준일시_입력!$N$21:$N$39,AZO$5)),INDEX(기준일시_입력!$AJ$21:$AJ$39,AZO$5*2-1),IF(AND(AZJ13&gt;=SMALL(기준일시_입력!$J$21:$J$39,AZO$5),AZJ13&lt;SMALL(기준일시_입력!$N$21:$N$39,AZO$5)),SMALL(기준일시_입력!$N$21:$N$39,AZO$5)-AZJ13,0)),0)</f>
        <v>0</v>
      </c>
      <c r="AZP13" s="128">
        <f>IFERROR(IF(AND(AZJ13&lt;SMALL(기준일시_입력!$J$21:$J$39,AZP$5),AZK13&gt;SMALL(기준일시_입력!$N$21:$N$39,AZP$5)),INDEX(기준일시_입력!$AJ$21:$AJ$39,AZP$5*2-1),IF(AND(AZJ13&gt;=SMALL(기준일시_입력!$J$21:$J$39,AZP$5),AZJ13&lt;SMALL(기준일시_입력!$N$21:$N$39,AZP$5)),SMALL(기준일시_입력!$N$21:$N$39,AZP$5)-AZJ13,0)),0)</f>
        <v>0</v>
      </c>
      <c r="AZQ13" s="128">
        <f>IFERROR(IF(AND(AZJ13&lt;SMALL(기준일시_입력!$J$21:$J$39,AZQ$5),AZK13&gt;SMALL(기준일시_입력!$N$21:$N$39,AZQ$5)),INDEX(기준일시_입력!$AJ$21:$AJ$39,AZQ$5*2-1),IF(AND(AZJ13&gt;=SMALL(기준일시_입력!$J$21:$J$39,AZQ$5),AZJ13&lt;SMALL(기준일시_입력!$N$21:$N$39,AZQ$5)),SMALL(기준일시_입력!$N$21:$N$39,AZQ$5)-AZJ13,0)),0)</f>
        <v>0</v>
      </c>
      <c r="AZR13" s="128">
        <f>IFERROR(IF(AND(AZJ13&lt;SMALL(기준일시_입력!$J$21:$J$39,AZR$5),AZK13&gt;SMALL(기준일시_입력!$N$21:$N$39,AZR$5)),INDEX(기준일시_입력!$AJ$21:$AJ$39,AZR$5*2-1),IF(AND(AZJ13&gt;=SMALL(기준일시_입력!$J$21:$J$39,AZR$5),AZJ13&lt;SMALL(기준일시_입력!$N$21:$N$39,AZR$5)),SMALL(기준일시_입력!$N$21:$N$39,AZR$5)-AZJ13,0)),0)</f>
        <v>0</v>
      </c>
      <c r="AZS13" s="128">
        <f>IFERROR(IF(AND(AZJ13&lt;SMALL(기준일시_입력!$J$21:$J$39,AZS$5),AZK13&gt;SMALL(기준일시_입력!$N$21:$N$39,AZS$5)),INDEX(기준일시_입력!$AJ$21:$AJ$39,AZS$5*2-1),IF(AND(AZJ13&gt;=SMALL(기준일시_입력!$J$21:$J$39,AZS$5),AZJ13&lt;SMALL(기준일시_입력!$N$21:$N$39,AZS$5)),SMALL(기준일시_입력!$N$21:$N$39,AZS$5)-AZJ13,0)),0)</f>
        <v>0</v>
      </c>
      <c r="AZT13" s="128">
        <f>IFERROR(IF(AND(AZJ13&lt;SMALL(기준일시_입력!$J$21:$J$39,AZT$5),AZK13&gt;SMALL(기준일시_입력!$N$21:$N$39,AZT$5)),INDEX(기준일시_입력!$AJ$21:$AJ$39,AZT$5*2-1),IF(AND(AZJ13&gt;=SMALL(기준일시_입력!$J$21:$J$39,AZT$5),AZJ13&lt;SMALL(기준일시_입력!$N$21:$N$39,AZT$5)),SMALL(기준일시_입력!$N$21:$N$39,AZT$5)-AZJ13,0)),0)</f>
        <v>0</v>
      </c>
      <c r="AZU13" s="128">
        <f>IFERROR(IF(AND(AZJ13&lt;SMALL(기준일시_입력!$J$21:$J$39,AZU$5),AZK13&gt;SMALL(기준일시_입력!$N$21:$N$39,AZU$5)),INDEX(기준일시_입력!$AJ$21:$AJ$39,AZU$5*2-1),IF(AND(AZJ13&gt;=SMALL(기준일시_입력!$J$21:$J$39,AZU$5),AZJ13&lt;SMALL(기준일시_입력!$N$21:$N$39,AZU$5)),SMALL(기준일시_입력!$N$21:$N$39,AZU$5)-AZJ13,0)),0)</f>
        <v>0</v>
      </c>
      <c r="AZV13" s="125"/>
      <c r="AZW13" s="180" t="str">
        <f t="shared" si="384"/>
        <v>8일</v>
      </c>
      <c r="AZX13" s="180"/>
      <c r="AZY13" s="124" t="str">
        <f t="shared" si="385"/>
        <v>월</v>
      </c>
      <c r="AZZ13" s="133" t="str">
        <f t="shared" si="381"/>
        <v>V</v>
      </c>
      <c r="BAA13" s="184"/>
      <c r="BAB13" s="184"/>
      <c r="BAC13" s="184"/>
      <c r="BAD13" s="184"/>
      <c r="BAE13" s="184"/>
      <c r="BAF13" s="184"/>
      <c r="BAG13" s="176"/>
      <c r="BAH13" s="177"/>
      <c r="BAI13" s="129" t="str">
        <f>IF($B13="","",IF(AND(AZY$3&lt;&gt;"",$B13-기준일시_입력!$AO$7&lt;=0,BAA13="",BAD13="",BAG13=""),"X",IF(BAG13="연차","☆",IF(BAG13="월차","★",IF(BAG13="병가","♨",IF(BAG13="출장","◎",IF(BAG13="교육","■",IF(AND(BAG13="",BAA13&lt;=기준일시_입력!$J$15,BAD13&gt;=기준일시_입력!$N$15),"○",IF(AND(BAG13="",BAA13&lt;&gt;"",BAA13&gt;기준일시_입력!$J$15),"▼",IF(AND(BAG13="",BAD13&lt;&gt;"",BAD13&lt;기준일시_입력!$N$15),"△",""))))))))))</f>
        <v/>
      </c>
      <c r="BAJ13" s="128">
        <f>IFERROR(IF(OR(BAA13="",BAD13=""),0,IF(AND(BAL13&lt;기준일시_입력!$J$17,BAM13&gt;기준일시_입력!$N$17),기준일시_입력!$N$17-기준일시_입력!$J$17,IF(AND(BAL13&gt;=기준일시_입력!$J$17,BAM13&gt;기준일시_입력!$N$17),기준일시_입력!$N$17-BAL13,IF(BAM13&lt;기준일시_입력!$J$17,0,IF(AND(BAL13&lt;기준일시_입력!$J$17,BAM13&lt;=기준일시_입력!$N$17),BAM13-기준일시_입력!$J$17,IF(AND(BAL13&gt;=기준일시_입력!$J$17,BAM13&lt;=기준일시_입력!$N$17),BAM13-BAL13,0)))))),0)</f>
        <v>0</v>
      </c>
      <c r="BAK13" s="128">
        <f t="shared" si="387"/>
        <v>0</v>
      </c>
      <c r="BAL13" s="128">
        <f>IF(OR(BAA13="",BAD13=""),0,IF(BAA13&lt;기준일시_입력!$J$15,기준일시_입력!$J$15,BAA13))</f>
        <v>0</v>
      </c>
      <c r="BAM13" s="128">
        <f t="shared" si="388"/>
        <v>0</v>
      </c>
      <c r="BAN13" s="128">
        <f>IFERROR(IF(AND(BAL13&lt;SMALL(기준일시_입력!$J$21:$J$39,BAN$5),BAM13&gt;SMALL(기준일시_입력!$N$21:$N$39,BAN$5)),INDEX(기준일시_입력!$AJ$21:$AJ$39,BAN$5*2-1),IF(AND(BAL13&gt;=SMALL(기준일시_입력!$J$21:$J$39,BAN$5),BAL13&lt;SMALL(기준일시_입력!$N$21:$N$39,BAN$5)),SMALL(기준일시_입력!$N$21:$N$39,BAN$5)-BAL13,0)),0)</f>
        <v>0</v>
      </c>
      <c r="BAO13" s="128">
        <f>IFERROR(IF(AND(BAL13&lt;SMALL(기준일시_입력!$J$21:$J$39,BAO$5),BAM13&gt;SMALL(기준일시_입력!$N$21:$N$39,BAO$5)),INDEX(기준일시_입력!$AJ$21:$AJ$39,BAO$5*2-1),IF(AND(BAL13&gt;=SMALL(기준일시_입력!$J$21:$J$39,BAO$5),BAL13&lt;SMALL(기준일시_입력!$N$21:$N$39,BAO$5)),SMALL(기준일시_입력!$N$21:$N$39,BAO$5)-BAL13,0)),0)</f>
        <v>0</v>
      </c>
      <c r="BAP13" s="128">
        <f>IFERROR(IF(AND(BAL13&lt;SMALL(기준일시_입력!$J$21:$J$39,BAP$5),BAM13&gt;SMALL(기준일시_입력!$N$21:$N$39,BAP$5)),INDEX(기준일시_입력!$AJ$21:$AJ$39,BAP$5*2-1),IF(AND(BAL13&gt;=SMALL(기준일시_입력!$J$21:$J$39,BAP$5),BAL13&lt;SMALL(기준일시_입력!$N$21:$N$39,BAP$5)),SMALL(기준일시_입력!$N$21:$N$39,BAP$5)-BAL13,0)),0)</f>
        <v>0</v>
      </c>
      <c r="BAQ13" s="128">
        <f>IFERROR(IF(AND(BAL13&lt;SMALL(기준일시_입력!$J$21:$J$39,BAQ$5),BAM13&gt;SMALL(기준일시_입력!$N$21:$N$39,BAQ$5)),INDEX(기준일시_입력!$AJ$21:$AJ$39,BAQ$5*2-1),IF(AND(BAL13&gt;=SMALL(기준일시_입력!$J$21:$J$39,BAQ$5),BAL13&lt;SMALL(기준일시_입력!$N$21:$N$39,BAQ$5)),SMALL(기준일시_입력!$N$21:$N$39,BAQ$5)-BAL13,0)),0)</f>
        <v>0</v>
      </c>
      <c r="BAR13" s="128">
        <f>IFERROR(IF(AND(BAL13&lt;SMALL(기준일시_입력!$J$21:$J$39,BAR$5),BAM13&gt;SMALL(기준일시_입력!$N$21:$N$39,BAR$5)),INDEX(기준일시_입력!$AJ$21:$AJ$39,BAR$5*2-1),IF(AND(BAL13&gt;=SMALL(기준일시_입력!$J$21:$J$39,BAR$5),BAL13&lt;SMALL(기준일시_입력!$N$21:$N$39,BAR$5)),SMALL(기준일시_입력!$N$21:$N$39,BAR$5)-BAL13,0)),0)</f>
        <v>0</v>
      </c>
      <c r="BAS13" s="128">
        <f>IFERROR(IF(AND(BAL13&lt;SMALL(기준일시_입력!$J$21:$J$39,BAS$5),BAM13&gt;SMALL(기준일시_입력!$N$21:$N$39,BAS$5)),INDEX(기준일시_입력!$AJ$21:$AJ$39,BAS$5*2-1),IF(AND(BAL13&gt;=SMALL(기준일시_입력!$J$21:$J$39,BAS$5),BAL13&lt;SMALL(기준일시_입력!$N$21:$N$39,BAS$5)),SMALL(기준일시_입력!$N$21:$N$39,BAS$5)-BAL13,0)),0)</f>
        <v>0</v>
      </c>
      <c r="BAT13" s="128">
        <f>IFERROR(IF(AND(BAL13&lt;SMALL(기준일시_입력!$J$21:$J$39,BAT$5),BAM13&gt;SMALL(기준일시_입력!$N$21:$N$39,BAT$5)),INDEX(기준일시_입력!$AJ$21:$AJ$39,BAT$5*2-1),IF(AND(BAL13&gt;=SMALL(기준일시_입력!$J$21:$J$39,BAT$5),BAL13&lt;SMALL(기준일시_입력!$N$21:$N$39,BAT$5)),SMALL(기준일시_입력!$N$21:$N$39,BAT$5)-BAL13,0)),0)</f>
        <v>0</v>
      </c>
      <c r="BAU13" s="128">
        <f>IFERROR(IF(AND(BAL13&lt;SMALL(기준일시_입력!$J$21:$J$39,BAU$5),BAM13&gt;SMALL(기준일시_입력!$N$21:$N$39,BAU$5)),INDEX(기준일시_입력!$AJ$21:$AJ$39,BAU$5*2-1),IF(AND(BAL13&gt;=SMALL(기준일시_입력!$J$21:$J$39,BAU$5),BAL13&lt;SMALL(기준일시_입력!$N$21:$N$39,BAU$5)),SMALL(기준일시_입력!$N$21:$N$39,BAU$5)-BAL13,0)),0)</f>
        <v>0</v>
      </c>
      <c r="BAV13" s="128">
        <f>IFERROR(IF(AND(BAL13&lt;SMALL(기준일시_입력!$J$21:$J$39,BAV$5),BAM13&gt;SMALL(기준일시_입력!$N$21:$N$39,BAV$5)),INDEX(기준일시_입력!$AJ$21:$AJ$39,BAV$5*2-1),IF(AND(BAL13&gt;=SMALL(기준일시_입력!$J$21:$J$39,BAV$5),BAL13&lt;SMALL(기준일시_입력!$N$21:$N$39,BAV$5)),SMALL(기준일시_입력!$N$21:$N$39,BAV$5)-BAL13,0)),0)</f>
        <v>0</v>
      </c>
      <c r="BAW13" s="128">
        <f>IFERROR(IF(AND(BAL13&lt;SMALL(기준일시_입력!$J$21:$J$39,BAW$5),BAM13&gt;SMALL(기준일시_입력!$N$21:$N$39,BAW$5)),INDEX(기준일시_입력!$AJ$21:$AJ$39,BAW$5*2-1),IF(AND(BAL13&gt;=SMALL(기준일시_입력!$J$21:$J$39,BAW$5),BAL13&lt;SMALL(기준일시_입력!$N$21:$N$39,BAW$5)),SMALL(기준일시_입력!$N$21:$N$39,BAW$5)-BAL13,0)),0)</f>
        <v>0</v>
      </c>
      <c r="BAX13" s="125"/>
      <c r="BAY13" s="180" t="str">
        <f t="shared" si="389"/>
        <v>8일</v>
      </c>
      <c r="BAZ13" s="180"/>
      <c r="BBA13" s="124" t="str">
        <f t="shared" si="390"/>
        <v>월</v>
      </c>
      <c r="BBB13" s="133" t="str">
        <f t="shared" si="381"/>
        <v>V</v>
      </c>
      <c r="BBC13" s="184"/>
      <c r="BBD13" s="184"/>
      <c r="BBE13" s="184"/>
      <c r="BBF13" s="184"/>
      <c r="BBG13" s="184"/>
      <c r="BBH13" s="184"/>
      <c r="BBI13" s="176"/>
      <c r="BBJ13" s="177"/>
      <c r="BBK13" s="129" t="str">
        <f>IF($B13="","",IF(AND(BBA$3&lt;&gt;"",$B13-기준일시_입력!$AO$7&lt;=0,BBC13="",BBF13="",BBI13=""),"X",IF(BBI13="연차","☆",IF(BBI13="월차","★",IF(BBI13="병가","♨",IF(BBI13="출장","◎",IF(BBI13="교육","■",IF(AND(BBI13="",BBC13&lt;=기준일시_입력!$J$15,BBF13&gt;=기준일시_입력!$N$15),"○",IF(AND(BBI13="",BBC13&lt;&gt;"",BBC13&gt;기준일시_입력!$J$15),"▼",IF(AND(BBI13="",BBF13&lt;&gt;"",BBF13&lt;기준일시_입력!$N$15),"△",""))))))))))</f>
        <v/>
      </c>
      <c r="BBL13" s="128">
        <f>IFERROR(IF(OR(BBC13="",BBF13=""),0,IF(AND(BBN13&lt;기준일시_입력!$J$17,BBO13&gt;기준일시_입력!$N$17),기준일시_입력!$N$17-기준일시_입력!$J$17,IF(AND(BBN13&gt;=기준일시_입력!$J$17,BBO13&gt;기준일시_입력!$N$17),기준일시_입력!$N$17-BBN13,IF(BBO13&lt;기준일시_입력!$J$17,0,IF(AND(BBN13&lt;기준일시_입력!$J$17,BBO13&lt;=기준일시_입력!$N$17),BBO13-기준일시_입력!$J$17,IF(AND(BBN13&gt;=기준일시_입력!$J$17,BBO13&lt;=기준일시_입력!$N$17),BBO13-BBN13,0)))))),0)</f>
        <v>0</v>
      </c>
      <c r="BBM13" s="128">
        <f t="shared" si="392"/>
        <v>0</v>
      </c>
      <c r="BBN13" s="128">
        <f>IF(OR(BBC13="",BBF13=""),0,IF(BBC13&lt;기준일시_입력!$J$15,기준일시_입력!$J$15,BBC13))</f>
        <v>0</v>
      </c>
      <c r="BBO13" s="128">
        <f t="shared" si="393"/>
        <v>0</v>
      </c>
      <c r="BBP13" s="128">
        <f>IFERROR(IF(AND(BBN13&lt;SMALL(기준일시_입력!$J$21:$J$39,BBP$5),BBO13&gt;SMALL(기준일시_입력!$N$21:$N$39,BBP$5)),INDEX(기준일시_입력!$AJ$21:$AJ$39,BBP$5*2-1),IF(AND(BBN13&gt;=SMALL(기준일시_입력!$J$21:$J$39,BBP$5),BBN13&lt;SMALL(기준일시_입력!$N$21:$N$39,BBP$5)),SMALL(기준일시_입력!$N$21:$N$39,BBP$5)-BBN13,0)),0)</f>
        <v>0</v>
      </c>
      <c r="BBQ13" s="128">
        <f>IFERROR(IF(AND(BBN13&lt;SMALL(기준일시_입력!$J$21:$J$39,BBQ$5),BBO13&gt;SMALL(기준일시_입력!$N$21:$N$39,BBQ$5)),INDEX(기준일시_입력!$AJ$21:$AJ$39,BBQ$5*2-1),IF(AND(BBN13&gt;=SMALL(기준일시_입력!$J$21:$J$39,BBQ$5),BBN13&lt;SMALL(기준일시_입력!$N$21:$N$39,BBQ$5)),SMALL(기준일시_입력!$N$21:$N$39,BBQ$5)-BBN13,0)),0)</f>
        <v>0</v>
      </c>
      <c r="BBR13" s="128">
        <f>IFERROR(IF(AND(BBN13&lt;SMALL(기준일시_입력!$J$21:$J$39,BBR$5),BBO13&gt;SMALL(기준일시_입력!$N$21:$N$39,BBR$5)),INDEX(기준일시_입력!$AJ$21:$AJ$39,BBR$5*2-1),IF(AND(BBN13&gt;=SMALL(기준일시_입력!$J$21:$J$39,BBR$5),BBN13&lt;SMALL(기준일시_입력!$N$21:$N$39,BBR$5)),SMALL(기준일시_입력!$N$21:$N$39,BBR$5)-BBN13,0)),0)</f>
        <v>0</v>
      </c>
      <c r="BBS13" s="128">
        <f>IFERROR(IF(AND(BBN13&lt;SMALL(기준일시_입력!$J$21:$J$39,BBS$5),BBO13&gt;SMALL(기준일시_입력!$N$21:$N$39,BBS$5)),INDEX(기준일시_입력!$AJ$21:$AJ$39,BBS$5*2-1),IF(AND(BBN13&gt;=SMALL(기준일시_입력!$J$21:$J$39,BBS$5),BBN13&lt;SMALL(기준일시_입력!$N$21:$N$39,BBS$5)),SMALL(기준일시_입력!$N$21:$N$39,BBS$5)-BBN13,0)),0)</f>
        <v>0</v>
      </c>
      <c r="BBT13" s="128">
        <f>IFERROR(IF(AND(BBN13&lt;SMALL(기준일시_입력!$J$21:$J$39,BBT$5),BBO13&gt;SMALL(기준일시_입력!$N$21:$N$39,BBT$5)),INDEX(기준일시_입력!$AJ$21:$AJ$39,BBT$5*2-1),IF(AND(BBN13&gt;=SMALL(기준일시_입력!$J$21:$J$39,BBT$5),BBN13&lt;SMALL(기준일시_입력!$N$21:$N$39,BBT$5)),SMALL(기준일시_입력!$N$21:$N$39,BBT$5)-BBN13,0)),0)</f>
        <v>0</v>
      </c>
      <c r="BBU13" s="128">
        <f>IFERROR(IF(AND(BBN13&lt;SMALL(기준일시_입력!$J$21:$J$39,BBU$5),BBO13&gt;SMALL(기준일시_입력!$N$21:$N$39,BBU$5)),INDEX(기준일시_입력!$AJ$21:$AJ$39,BBU$5*2-1),IF(AND(BBN13&gt;=SMALL(기준일시_입력!$J$21:$J$39,BBU$5),BBN13&lt;SMALL(기준일시_입력!$N$21:$N$39,BBU$5)),SMALL(기준일시_입력!$N$21:$N$39,BBU$5)-BBN13,0)),0)</f>
        <v>0</v>
      </c>
      <c r="BBV13" s="128">
        <f>IFERROR(IF(AND(BBN13&lt;SMALL(기준일시_입력!$J$21:$J$39,BBV$5),BBO13&gt;SMALL(기준일시_입력!$N$21:$N$39,BBV$5)),INDEX(기준일시_입력!$AJ$21:$AJ$39,BBV$5*2-1),IF(AND(BBN13&gt;=SMALL(기준일시_입력!$J$21:$J$39,BBV$5),BBN13&lt;SMALL(기준일시_입력!$N$21:$N$39,BBV$5)),SMALL(기준일시_입력!$N$21:$N$39,BBV$5)-BBN13,0)),0)</f>
        <v>0</v>
      </c>
      <c r="BBW13" s="128">
        <f>IFERROR(IF(AND(BBN13&lt;SMALL(기준일시_입력!$J$21:$J$39,BBW$5),BBO13&gt;SMALL(기준일시_입력!$N$21:$N$39,BBW$5)),INDEX(기준일시_입력!$AJ$21:$AJ$39,BBW$5*2-1),IF(AND(BBN13&gt;=SMALL(기준일시_입력!$J$21:$J$39,BBW$5),BBN13&lt;SMALL(기준일시_입력!$N$21:$N$39,BBW$5)),SMALL(기준일시_입력!$N$21:$N$39,BBW$5)-BBN13,0)),0)</f>
        <v>0</v>
      </c>
      <c r="BBX13" s="128">
        <f>IFERROR(IF(AND(BBN13&lt;SMALL(기준일시_입력!$J$21:$J$39,BBX$5),BBO13&gt;SMALL(기준일시_입력!$N$21:$N$39,BBX$5)),INDEX(기준일시_입력!$AJ$21:$AJ$39,BBX$5*2-1),IF(AND(BBN13&gt;=SMALL(기준일시_입력!$J$21:$J$39,BBX$5),BBN13&lt;SMALL(기준일시_입력!$N$21:$N$39,BBX$5)),SMALL(기준일시_입력!$N$21:$N$39,BBX$5)-BBN13,0)),0)</f>
        <v>0</v>
      </c>
      <c r="BBY13" s="128">
        <f>IFERROR(IF(AND(BBN13&lt;SMALL(기준일시_입력!$J$21:$J$39,BBY$5),BBO13&gt;SMALL(기준일시_입력!$N$21:$N$39,BBY$5)),INDEX(기준일시_입력!$AJ$21:$AJ$39,BBY$5*2-1),IF(AND(BBN13&gt;=SMALL(기준일시_입력!$J$21:$J$39,BBY$5),BBN13&lt;SMALL(기준일시_입력!$N$21:$N$39,BBY$5)),SMALL(기준일시_입력!$N$21:$N$39,BBY$5)-BBN13,0)),0)</f>
        <v>0</v>
      </c>
      <c r="BBZ13" s="125"/>
      <c r="BCA13" s="8">
        <v>0</v>
      </c>
    </row>
    <row r="14" spans="1:1431" x14ac:dyDescent="0.2">
      <c r="A14" s="8">
        <v>9</v>
      </c>
      <c r="B14" s="4">
        <f>IF(DAY(기준일시_입력!$AM$7)-$A14&lt;0,"",기준일시_입력!$AM$7-(DAY(기준일시_입력!$AM$7)-$A14))</f>
        <v>42409</v>
      </c>
      <c r="C14" s="180" t="str">
        <f t="shared" si="394"/>
        <v>9일</v>
      </c>
      <c r="D14" s="180"/>
      <c r="E14" s="5" t="str">
        <f t="shared" si="395"/>
        <v>화</v>
      </c>
      <c r="F14" s="20" t="s">
        <v>121</v>
      </c>
      <c r="G14" s="184"/>
      <c r="H14" s="184"/>
      <c r="I14" s="184"/>
      <c r="J14" s="184"/>
      <c r="K14" s="184"/>
      <c r="L14" s="184"/>
      <c r="M14" s="176"/>
      <c r="N14" s="177"/>
      <c r="O14" s="129" t="str">
        <f>IF($B14="","",IF(AND(E$3&lt;&gt;"",$B14-기준일시_입력!$AO$7&lt;=0,G14="",J14="",M14=""),"X",IF(M14="연차","☆",IF(M14="월차","★",IF(M14="병가","♨",IF(M14="출장","◎",IF(M14="교육","■",IF(AND(M14="",G14&lt;=기준일시_입력!$J$15,J14&gt;=기준일시_입력!$N$15),"○",IF(AND(M14="",G14&lt;&gt;"",G14&gt;기준일시_입력!$J$15),"▼",IF(AND(M14="",J14&lt;&gt;"",J14&lt;기준일시_입력!$N$15),"△",""))))))))))</f>
        <v/>
      </c>
      <c r="P14" s="15">
        <f>IFERROR(IF(OR(G14="",J14=""),0,IF(AND(R14&lt;기준일시_입력!$J$17,S14&gt;기준일시_입력!$N$17),기준일시_입력!$N$17-기준일시_입력!$J$17,IF(AND(R14&gt;=기준일시_입력!$J$17,S14&gt;기준일시_입력!$N$17),기준일시_입력!$N$17-R14,IF(S14&lt;기준일시_입력!$J$17,0,IF(AND(R14&lt;기준일시_입력!$J$17,S14&lt;=기준일시_입력!$N$17),S14-기준일시_입력!$J$17,IF(AND(R14&gt;=기준일시_입력!$J$17,S14&lt;=기준일시_입력!$N$17),S14-R14,0)))))),0)</f>
        <v>0</v>
      </c>
      <c r="Q14" s="15">
        <f t="shared" si="398"/>
        <v>0</v>
      </c>
      <c r="R14" s="15">
        <f>IF(OR(G14="",J14=""),0,IF(G14&lt;기준일시_입력!$J$15,기준일시_입력!$J$15,G14))</f>
        <v>0</v>
      </c>
      <c r="S14" s="15">
        <f t="shared" si="150"/>
        <v>0</v>
      </c>
      <c r="T14" s="15">
        <f>IFERROR(IF(AND(R14&lt;SMALL(기준일시_입력!$J$21:$J$39,T$5),S14&gt;SMALL(기준일시_입력!$N$21:$N$39,T$5)),INDEX(기준일시_입력!$AJ$21:$AJ$39,T$5*2-1),IF(AND(R14&gt;=SMALL(기준일시_입력!$J$21:$J$39,T$5),R14&lt;SMALL(기준일시_입력!$N$21:$N$39,T$5)),SMALL(기준일시_입력!$N$21:$N$39,T$5)-R14,0)),0)</f>
        <v>0</v>
      </c>
      <c r="U14" s="15">
        <f>IFERROR(IF(AND(R14&lt;SMALL(기준일시_입력!$J$21:$J$39,U$5),S14&gt;SMALL(기준일시_입력!$N$21:$N$39,U$5)),INDEX(기준일시_입력!$AJ$21:$AJ$39,U$5*2-1),IF(AND(R14&gt;=SMALL(기준일시_입력!$J$21:$J$39,U$5),R14&lt;SMALL(기준일시_입력!$N$21:$N$39,U$5)),SMALL(기준일시_입력!$N$21:$N$39,U$5)-R14,0)),0)</f>
        <v>0</v>
      </c>
      <c r="V14" s="15">
        <f>IFERROR(IF(AND(R14&lt;SMALL(기준일시_입력!$J$21:$J$39,V$5),S14&gt;SMALL(기준일시_입력!$N$21:$N$39,V$5)),INDEX(기준일시_입력!$AJ$21:$AJ$39,V$5*2-1),IF(AND(R14&gt;=SMALL(기준일시_입력!$J$21:$J$39,V$5),R14&lt;SMALL(기준일시_입력!$N$21:$N$39,V$5)),SMALL(기준일시_입력!$N$21:$N$39,V$5)-R14,0)),0)</f>
        <v>0</v>
      </c>
      <c r="W14" s="15">
        <f>IFERROR(IF(AND(R14&lt;SMALL(기준일시_입력!$J$21:$J$39,W$5),S14&gt;SMALL(기준일시_입력!$N$21:$N$39,W$5)),INDEX(기준일시_입력!$AJ$21:$AJ$39,W$5*2-1),IF(AND(R14&gt;=SMALL(기준일시_입력!$J$21:$J$39,W$5),R14&lt;SMALL(기준일시_입력!$N$21:$N$39,W$5)),SMALL(기준일시_입력!$N$21:$N$39,W$5)-R14,0)),0)</f>
        <v>0</v>
      </c>
      <c r="X14" s="15">
        <f>IFERROR(IF(AND(R14&lt;SMALL(기준일시_입력!$J$21:$J$39,X$5),S14&gt;SMALL(기준일시_입력!$N$21:$N$39,X$5)),INDEX(기준일시_입력!$AJ$21:$AJ$39,X$5*2-1),IF(AND(R14&gt;=SMALL(기준일시_입력!$J$21:$J$39,X$5),R14&lt;SMALL(기준일시_입력!$N$21:$N$39,X$5)),SMALL(기준일시_입력!$N$21:$N$39,X$5)-R14,0)),0)</f>
        <v>0</v>
      </c>
      <c r="Y14" s="15">
        <f>IFERROR(IF(AND(R14&lt;SMALL(기준일시_입력!$J$21:$J$39,Y$5),S14&gt;SMALL(기준일시_입력!$N$21:$N$39,Y$5)),INDEX(기준일시_입력!$AJ$21:$AJ$39,Y$5*2-1),IF(AND(R14&gt;=SMALL(기준일시_입력!$J$21:$J$39,Y$5),R14&lt;SMALL(기준일시_입력!$N$21:$N$39,Y$5)),SMALL(기준일시_입력!$N$21:$N$39,Y$5)-R14,0)),0)</f>
        <v>0</v>
      </c>
      <c r="Z14" s="15">
        <f>IFERROR(IF(AND(R14&lt;SMALL(기준일시_입력!$J$21:$J$39,Z$5),S14&gt;SMALL(기준일시_입력!$N$21:$N$39,Z$5)),INDEX(기준일시_입력!$AJ$21:$AJ$39,Z$5*2-1),IF(AND(R14&gt;=SMALL(기준일시_입력!$J$21:$J$39,Z$5),R14&lt;SMALL(기준일시_입력!$N$21:$N$39,Z$5)),SMALL(기준일시_입력!$N$21:$N$39,Z$5)-R14,0)),0)</f>
        <v>0</v>
      </c>
      <c r="AA14" s="15">
        <f>IFERROR(IF(AND(R14&lt;SMALL(기준일시_입력!$J$21:$J$39,AA$5),S14&gt;SMALL(기준일시_입력!$N$21:$N$39,AA$5)),INDEX(기준일시_입력!$AJ$21:$AJ$39,AA$5*2-1),IF(AND(R14&gt;=SMALL(기준일시_입력!$J$21:$J$39,AA$5),R14&lt;SMALL(기준일시_입력!$N$21:$N$39,AA$5)),SMALL(기준일시_입력!$N$21:$N$39,AA$5)-R14,0)),0)</f>
        <v>0</v>
      </c>
      <c r="AB14" s="15">
        <f>IFERROR(IF(AND(R14&lt;SMALL(기준일시_입력!$J$21:$J$39,AB$5),S14&gt;SMALL(기준일시_입력!$N$21:$N$39,AB$5)),INDEX(기준일시_입력!$AJ$21:$AJ$39,AB$5*2-1),IF(AND(R14&gt;=SMALL(기준일시_입력!$J$21:$J$39,AB$5),R14&lt;SMALL(기준일시_입력!$N$21:$N$39,AB$5)),SMALL(기준일시_입력!$N$21:$N$39,AB$5)-R14,0)),0)</f>
        <v>0</v>
      </c>
      <c r="AC14" s="15">
        <f>IFERROR(IF(AND(R14&lt;SMALL(기준일시_입력!$J$21:$J$39,AC$5),S14&gt;SMALL(기준일시_입력!$N$21:$N$39,AC$5)),INDEX(기준일시_입력!$AJ$21:$AJ$39,AC$5*2-1),IF(AND(R14&gt;=SMALL(기준일시_입력!$J$21:$J$39,AC$5),R14&lt;SMALL(기준일시_입력!$N$21:$N$39,AC$5)),SMALL(기준일시_입력!$N$21:$N$39,AC$5)-R14,0)),0)</f>
        <v>0</v>
      </c>
      <c r="AD14" s="10"/>
      <c r="AE14" s="180" t="str">
        <f t="shared" si="151"/>
        <v>9일</v>
      </c>
      <c r="AF14" s="180"/>
      <c r="AG14" s="5" t="str">
        <f t="shared" si="152"/>
        <v>화</v>
      </c>
      <c r="AH14" s="67" t="str">
        <f t="shared" si="396"/>
        <v>V</v>
      </c>
      <c r="AI14" s="184"/>
      <c r="AJ14" s="184"/>
      <c r="AK14" s="184"/>
      <c r="AL14" s="184"/>
      <c r="AM14" s="184"/>
      <c r="AN14" s="184"/>
      <c r="AO14" s="176"/>
      <c r="AP14" s="177"/>
      <c r="AQ14" s="129" t="str">
        <f>IF($B14="","",IF(AND(AG$3&lt;&gt;"",$B14-기준일시_입력!$AO$7&lt;=0,AI14="",AL14="",AO14=""),"X",IF(AO14="연차","☆",IF(AO14="월차","★",IF(AO14="병가","♨",IF(AO14="출장","◎",IF(AO14="교육","■",IF(AND(AO14="",AI14&lt;=기준일시_입력!$J$15,AL14&gt;=기준일시_입력!$N$15),"○",IF(AND(AO14="",AI14&lt;&gt;"",AI14&gt;기준일시_입력!$J$15),"▼",IF(AND(AO14="",AL14&lt;&gt;"",AL14&lt;기준일시_입력!$N$15),"△",""))))))))))</f>
        <v/>
      </c>
      <c r="AR14" s="15">
        <f>IFERROR(IF(OR(AI14="",AL14=""),0,IF(AND(AT14&lt;기준일시_입력!$J$17,AU14&gt;기준일시_입력!$N$17),기준일시_입력!$N$17-기준일시_입력!$J$17,IF(AND(AT14&gt;=기준일시_입력!$J$17,AU14&gt;기준일시_입력!$N$17),기준일시_입력!$N$17-AT14,IF(AU14&lt;기준일시_입력!$J$17,0,IF(AND(AT14&lt;기준일시_입력!$J$17,AU14&lt;=기준일시_입력!$N$17),AU14-기준일시_입력!$J$17,IF(AND(AT14&gt;=기준일시_입력!$J$17,AU14&lt;=기준일시_입력!$N$17),AU14-AT14,0)))))),0)</f>
        <v>0</v>
      </c>
      <c r="AS14" s="15">
        <f t="shared" si="399"/>
        <v>0</v>
      </c>
      <c r="AT14" s="15">
        <f>IF(OR(AI14="",AL14=""),0,IF(AI14&lt;기준일시_입력!$J$15,기준일시_입력!$J$15,AI14))</f>
        <v>0</v>
      </c>
      <c r="AU14" s="15">
        <f t="shared" si="153"/>
        <v>0</v>
      </c>
      <c r="AV14" s="15">
        <f>IFERROR(IF(AND(AT14&lt;SMALL(기준일시_입력!$J$21:$J$39,AV$5),AU14&gt;SMALL(기준일시_입력!$N$21:$N$39,AV$5)),INDEX(기준일시_입력!$AJ$21:$AJ$39,AV$5*2-1),IF(AND(AT14&gt;=SMALL(기준일시_입력!$J$21:$J$39,AV$5),AT14&lt;SMALL(기준일시_입력!$N$21:$N$39,AV$5)),SMALL(기준일시_입력!$N$21:$N$39,AV$5)-AT14,0)),0)</f>
        <v>0</v>
      </c>
      <c r="AW14" s="15">
        <f>IFERROR(IF(AND(AT14&lt;SMALL(기준일시_입력!$J$21:$J$39,AW$5),AU14&gt;SMALL(기준일시_입력!$N$21:$N$39,AW$5)),INDEX(기준일시_입력!$AJ$21:$AJ$39,AW$5*2-1),IF(AND(AT14&gt;=SMALL(기준일시_입력!$J$21:$J$39,AW$5),AT14&lt;SMALL(기준일시_입력!$N$21:$N$39,AW$5)),SMALL(기준일시_입력!$N$21:$N$39,AW$5)-AT14,0)),0)</f>
        <v>0</v>
      </c>
      <c r="AX14" s="15">
        <f>IFERROR(IF(AND(AT14&lt;SMALL(기준일시_입력!$J$21:$J$39,AX$5),AU14&gt;SMALL(기준일시_입력!$N$21:$N$39,AX$5)),INDEX(기준일시_입력!$AJ$21:$AJ$39,AX$5*2-1),IF(AND(AT14&gt;=SMALL(기준일시_입력!$J$21:$J$39,AX$5),AT14&lt;SMALL(기준일시_입력!$N$21:$N$39,AX$5)),SMALL(기준일시_입력!$N$21:$N$39,AX$5)-AT14,0)),0)</f>
        <v>0</v>
      </c>
      <c r="AY14" s="15">
        <f>IFERROR(IF(AND(AT14&lt;SMALL(기준일시_입력!$J$21:$J$39,AY$5),AU14&gt;SMALL(기준일시_입력!$N$21:$N$39,AY$5)),INDEX(기준일시_입력!$AJ$21:$AJ$39,AY$5*2-1),IF(AND(AT14&gt;=SMALL(기준일시_입력!$J$21:$J$39,AY$5),AT14&lt;SMALL(기준일시_입력!$N$21:$N$39,AY$5)),SMALL(기준일시_입력!$N$21:$N$39,AY$5)-AT14,0)),0)</f>
        <v>0</v>
      </c>
      <c r="AZ14" s="15">
        <f>IFERROR(IF(AND(AT14&lt;SMALL(기준일시_입력!$J$21:$J$39,AZ$5),AU14&gt;SMALL(기준일시_입력!$N$21:$N$39,AZ$5)),INDEX(기준일시_입력!$AJ$21:$AJ$39,AZ$5*2-1),IF(AND(AT14&gt;=SMALL(기준일시_입력!$J$21:$J$39,AZ$5),AT14&lt;SMALL(기준일시_입력!$N$21:$N$39,AZ$5)),SMALL(기준일시_입력!$N$21:$N$39,AZ$5)-AT14,0)),0)</f>
        <v>0</v>
      </c>
      <c r="BA14" s="15">
        <f>IFERROR(IF(AND(AT14&lt;SMALL(기준일시_입력!$J$21:$J$39,BA$5),AU14&gt;SMALL(기준일시_입력!$N$21:$N$39,BA$5)),INDEX(기준일시_입력!$AJ$21:$AJ$39,BA$5*2-1),IF(AND(AT14&gt;=SMALL(기준일시_입력!$J$21:$J$39,BA$5),AT14&lt;SMALL(기준일시_입력!$N$21:$N$39,BA$5)),SMALL(기준일시_입력!$N$21:$N$39,BA$5)-AT14,0)),0)</f>
        <v>0</v>
      </c>
      <c r="BB14" s="15">
        <f>IFERROR(IF(AND(AT14&lt;SMALL(기준일시_입력!$J$21:$J$39,BB$5),AU14&gt;SMALL(기준일시_입력!$N$21:$N$39,BB$5)),INDEX(기준일시_입력!$AJ$21:$AJ$39,BB$5*2-1),IF(AND(AT14&gt;=SMALL(기준일시_입력!$J$21:$J$39,BB$5),AT14&lt;SMALL(기준일시_입력!$N$21:$N$39,BB$5)),SMALL(기준일시_입력!$N$21:$N$39,BB$5)-AT14,0)),0)</f>
        <v>0</v>
      </c>
      <c r="BC14" s="15">
        <f>IFERROR(IF(AND(AT14&lt;SMALL(기준일시_입력!$J$21:$J$39,BC$5),AU14&gt;SMALL(기준일시_입력!$N$21:$N$39,BC$5)),INDEX(기준일시_입력!$AJ$21:$AJ$39,BC$5*2-1),IF(AND(AT14&gt;=SMALL(기준일시_입력!$J$21:$J$39,BC$5),AT14&lt;SMALL(기준일시_입력!$N$21:$N$39,BC$5)),SMALL(기준일시_입력!$N$21:$N$39,BC$5)-AT14,0)),0)</f>
        <v>0</v>
      </c>
      <c r="BD14" s="15">
        <f>IFERROR(IF(AND(AT14&lt;SMALL(기준일시_입력!$J$21:$J$39,BD$5),AU14&gt;SMALL(기준일시_입력!$N$21:$N$39,BD$5)),INDEX(기준일시_입력!$AJ$21:$AJ$39,BD$5*2-1),IF(AND(AT14&gt;=SMALL(기준일시_입력!$J$21:$J$39,BD$5),AT14&lt;SMALL(기준일시_입력!$N$21:$N$39,BD$5)),SMALL(기준일시_입력!$N$21:$N$39,BD$5)-AT14,0)),0)</f>
        <v>0</v>
      </c>
      <c r="BE14" s="15">
        <f>IFERROR(IF(AND(AT14&lt;SMALL(기준일시_입력!$J$21:$J$39,BE$5),AU14&gt;SMALL(기준일시_입력!$N$21:$N$39,BE$5)),INDEX(기준일시_입력!$AJ$21:$AJ$39,BE$5*2-1),IF(AND(AT14&gt;=SMALL(기준일시_입력!$J$21:$J$39,BE$5),AT14&lt;SMALL(기준일시_입력!$N$21:$N$39,BE$5)),SMALL(기준일시_입력!$N$21:$N$39,BE$5)-AT14,0)),0)</f>
        <v>0</v>
      </c>
      <c r="BF14" s="6"/>
      <c r="BG14" s="180" t="str">
        <f t="shared" si="154"/>
        <v>9일</v>
      </c>
      <c r="BH14" s="180"/>
      <c r="BI14" s="5" t="str">
        <f t="shared" si="155"/>
        <v>화</v>
      </c>
      <c r="BJ14" s="67" t="str">
        <f t="shared" si="397"/>
        <v>V</v>
      </c>
      <c r="BK14" s="184"/>
      <c r="BL14" s="184"/>
      <c r="BM14" s="184"/>
      <c r="BN14" s="184"/>
      <c r="BO14" s="184"/>
      <c r="BP14" s="184"/>
      <c r="BQ14" s="176"/>
      <c r="BR14" s="177"/>
      <c r="BS14" s="129" t="str">
        <f>IF($B14="","",IF(AND(BI$3&lt;&gt;"",$B14-기준일시_입력!$AO$7&lt;=0,BK14="",BN14="",BQ14=""),"X",IF(BQ14="연차","☆",IF(BQ14="월차","★",IF(BQ14="병가","♨",IF(BQ14="출장","◎",IF(BQ14="교육","■",IF(AND(BQ14="",BK14&lt;=기준일시_입력!$J$15,BN14&gt;=기준일시_입력!$N$15),"○",IF(AND(BQ14="",BK14&lt;&gt;"",BK14&gt;기준일시_입력!$J$15),"▼",IF(AND(BQ14="",BN14&lt;&gt;"",BN14&lt;기준일시_입력!$N$15),"△",""))))))))))</f>
        <v/>
      </c>
      <c r="BT14" s="15">
        <f>IFERROR(IF(OR(BK14="",BN14=""),0,IF(AND(BV14&lt;기준일시_입력!$J$17,BW14&gt;기준일시_입력!$N$17),기준일시_입력!$N$17-기준일시_입력!$J$17,IF(AND(BV14&gt;=기준일시_입력!$J$17,BW14&gt;기준일시_입력!$N$17),기준일시_입력!$N$17-BV14,IF(BW14&lt;기준일시_입력!$J$17,0,IF(AND(BV14&lt;기준일시_입력!$J$17,BW14&lt;=기준일시_입력!$N$17),BW14-기준일시_입력!$J$17,IF(AND(BV14&gt;=기준일시_입력!$J$17,BW14&lt;=기준일시_입력!$N$17),BW14-BV14,0)))))),0)</f>
        <v>0</v>
      </c>
      <c r="BU14" s="15">
        <f t="shared" si="400"/>
        <v>0</v>
      </c>
      <c r="BV14" s="15">
        <f>IF(OR(BK14="",BN14=""),0,IF(BK14&lt;기준일시_입력!$J$15,기준일시_입력!$J$15,BK14))</f>
        <v>0</v>
      </c>
      <c r="BW14" s="15">
        <f t="shared" si="156"/>
        <v>0</v>
      </c>
      <c r="BX14" s="15">
        <f>IFERROR(IF(AND(BV14&lt;SMALL(기준일시_입력!$J$21:$J$39,BX$5),BW14&gt;SMALL(기준일시_입력!$N$21:$N$39,BX$5)),INDEX(기준일시_입력!$AJ$21:$AJ$39,BX$5*2-1),IF(AND(BV14&gt;=SMALL(기준일시_입력!$J$21:$J$39,BX$5),BV14&lt;SMALL(기준일시_입력!$N$21:$N$39,BX$5)),SMALL(기준일시_입력!$N$21:$N$39,BX$5)-BV14,0)),0)</f>
        <v>0</v>
      </c>
      <c r="BY14" s="15">
        <f>IFERROR(IF(AND(BV14&lt;SMALL(기준일시_입력!$J$21:$J$39,BY$5),BW14&gt;SMALL(기준일시_입력!$N$21:$N$39,BY$5)),INDEX(기준일시_입력!$AJ$21:$AJ$39,BY$5*2-1),IF(AND(BV14&gt;=SMALL(기준일시_입력!$J$21:$J$39,BY$5),BV14&lt;SMALL(기준일시_입력!$N$21:$N$39,BY$5)),SMALL(기준일시_입력!$N$21:$N$39,BY$5)-BV14,0)),0)</f>
        <v>0</v>
      </c>
      <c r="BZ14" s="15">
        <f>IFERROR(IF(AND(BV14&lt;SMALL(기준일시_입력!$J$21:$J$39,BZ$5),BW14&gt;SMALL(기준일시_입력!$N$21:$N$39,BZ$5)),INDEX(기준일시_입력!$AJ$21:$AJ$39,BZ$5*2-1),IF(AND(BV14&gt;=SMALL(기준일시_입력!$J$21:$J$39,BZ$5),BV14&lt;SMALL(기준일시_입력!$N$21:$N$39,BZ$5)),SMALL(기준일시_입력!$N$21:$N$39,BZ$5)-BV14,0)),0)</f>
        <v>0</v>
      </c>
      <c r="CA14" s="15">
        <f>IFERROR(IF(AND(BV14&lt;SMALL(기준일시_입력!$J$21:$J$39,CA$5),BW14&gt;SMALL(기준일시_입력!$N$21:$N$39,CA$5)),INDEX(기준일시_입력!$AJ$21:$AJ$39,CA$5*2-1),IF(AND(BV14&gt;=SMALL(기준일시_입력!$J$21:$J$39,CA$5),BV14&lt;SMALL(기준일시_입력!$N$21:$N$39,CA$5)),SMALL(기준일시_입력!$N$21:$N$39,CA$5)-BV14,0)),0)</f>
        <v>0</v>
      </c>
      <c r="CB14" s="15">
        <f>IFERROR(IF(AND(BV14&lt;SMALL(기준일시_입력!$J$21:$J$39,CB$5),BW14&gt;SMALL(기준일시_입력!$N$21:$N$39,CB$5)),INDEX(기준일시_입력!$AJ$21:$AJ$39,CB$5*2-1),IF(AND(BV14&gt;=SMALL(기준일시_입력!$J$21:$J$39,CB$5),BV14&lt;SMALL(기준일시_입력!$N$21:$N$39,CB$5)),SMALL(기준일시_입력!$N$21:$N$39,CB$5)-BV14,0)),0)</f>
        <v>0</v>
      </c>
      <c r="CC14" s="15">
        <f>IFERROR(IF(AND(BV14&lt;SMALL(기준일시_입력!$J$21:$J$39,CC$5),BW14&gt;SMALL(기준일시_입력!$N$21:$N$39,CC$5)),INDEX(기준일시_입력!$AJ$21:$AJ$39,CC$5*2-1),IF(AND(BV14&gt;=SMALL(기준일시_입력!$J$21:$J$39,CC$5),BV14&lt;SMALL(기준일시_입력!$N$21:$N$39,CC$5)),SMALL(기준일시_입력!$N$21:$N$39,CC$5)-BV14,0)),0)</f>
        <v>0</v>
      </c>
      <c r="CD14" s="15">
        <f>IFERROR(IF(AND(BV14&lt;SMALL(기준일시_입력!$J$21:$J$39,CD$5),BW14&gt;SMALL(기준일시_입력!$N$21:$N$39,CD$5)),INDEX(기준일시_입력!$AJ$21:$AJ$39,CD$5*2-1),IF(AND(BV14&gt;=SMALL(기준일시_입력!$J$21:$J$39,CD$5),BV14&lt;SMALL(기준일시_입력!$N$21:$N$39,CD$5)),SMALL(기준일시_입력!$N$21:$N$39,CD$5)-BV14,0)),0)</f>
        <v>0</v>
      </c>
      <c r="CE14" s="15">
        <f>IFERROR(IF(AND(BV14&lt;SMALL(기준일시_입력!$J$21:$J$39,CE$5),BW14&gt;SMALL(기준일시_입력!$N$21:$N$39,CE$5)),INDEX(기준일시_입력!$AJ$21:$AJ$39,CE$5*2-1),IF(AND(BV14&gt;=SMALL(기준일시_입력!$J$21:$J$39,CE$5),BV14&lt;SMALL(기준일시_입력!$N$21:$N$39,CE$5)),SMALL(기준일시_입력!$N$21:$N$39,CE$5)-BV14,0)),0)</f>
        <v>0</v>
      </c>
      <c r="CF14" s="15">
        <f>IFERROR(IF(AND(BV14&lt;SMALL(기준일시_입력!$J$21:$J$39,CF$5),BW14&gt;SMALL(기준일시_입력!$N$21:$N$39,CF$5)),INDEX(기준일시_입력!$AJ$21:$AJ$39,CF$5*2-1),IF(AND(BV14&gt;=SMALL(기준일시_입력!$J$21:$J$39,CF$5),BV14&lt;SMALL(기준일시_입력!$N$21:$N$39,CF$5)),SMALL(기준일시_입력!$N$21:$N$39,CF$5)-BV14,0)),0)</f>
        <v>0</v>
      </c>
      <c r="CG14" s="15">
        <f>IFERROR(IF(AND(BV14&lt;SMALL(기준일시_입력!$J$21:$J$39,CG$5),BW14&gt;SMALL(기준일시_입력!$N$21:$N$39,CG$5)),INDEX(기준일시_입력!$AJ$21:$AJ$39,CG$5*2-1),IF(AND(BV14&gt;=SMALL(기준일시_입력!$J$21:$J$39,CG$5),BV14&lt;SMALL(기준일시_입력!$N$21:$N$39,CG$5)),SMALL(기준일시_입력!$N$21:$N$39,CG$5)-BV14,0)),0)</f>
        <v>0</v>
      </c>
      <c r="CH14" s="6"/>
      <c r="CI14" s="180" t="str">
        <f t="shared" si="157"/>
        <v>9일</v>
      </c>
      <c r="CJ14" s="180"/>
      <c r="CK14" s="5" t="str">
        <f t="shared" si="158"/>
        <v>화</v>
      </c>
      <c r="CL14" s="67" t="str">
        <f t="shared" si="159"/>
        <v>V</v>
      </c>
      <c r="CM14" s="184"/>
      <c r="CN14" s="184"/>
      <c r="CO14" s="184"/>
      <c r="CP14" s="184"/>
      <c r="CQ14" s="184"/>
      <c r="CR14" s="184"/>
      <c r="CS14" s="176"/>
      <c r="CT14" s="177"/>
      <c r="CU14" s="129" t="str">
        <f>IF($B14="","",IF(AND(CK$3&lt;&gt;"",$B14-기준일시_입력!$AO$7&lt;=0,CM14="",CP14="",CS14=""),"X",IF(CS14="연차","☆",IF(CS14="월차","★",IF(CS14="병가","♨",IF(CS14="출장","◎",IF(CS14="교육","■",IF(AND(CS14="",CM14&lt;=기준일시_입력!$J$15,CP14&gt;=기준일시_입력!$N$15),"○",IF(AND(CS14="",CM14&lt;&gt;"",CM14&gt;기준일시_입력!$J$15),"▼",IF(AND(CS14="",CP14&lt;&gt;"",CP14&lt;기준일시_입력!$N$15),"△",""))))))))))</f>
        <v/>
      </c>
      <c r="CV14" s="15">
        <f>IFERROR(IF(OR(CM14="",CP14=""),0,IF(AND(CX14&lt;기준일시_입력!$J$17,CY14&gt;기준일시_입력!$N$17),기준일시_입력!$N$17-기준일시_입력!$J$17,IF(AND(CX14&gt;=기준일시_입력!$J$17,CY14&gt;기준일시_입력!$N$17),기준일시_입력!$N$17-CX14,IF(CY14&lt;기준일시_입력!$J$17,0,IF(AND(CX14&lt;기준일시_입력!$J$17,CY14&lt;=기준일시_입력!$N$17),CY14-기준일시_입력!$J$17,IF(AND(CX14&gt;=기준일시_입력!$J$17,CY14&lt;=기준일시_입력!$N$17),CY14-CX14,0)))))),0)</f>
        <v>0</v>
      </c>
      <c r="CW14" s="15">
        <f t="shared" si="401"/>
        <v>0</v>
      </c>
      <c r="CX14" s="15">
        <f>IF(OR(CM14="",CP14=""),0,IF(CM14&lt;기준일시_입력!$J$15,기준일시_입력!$J$15,CM14))</f>
        <v>0</v>
      </c>
      <c r="CY14" s="15">
        <f t="shared" si="160"/>
        <v>0</v>
      </c>
      <c r="CZ14" s="15">
        <f>IFERROR(IF(AND(CX14&lt;SMALL(기준일시_입력!$J$21:$J$39,CZ$5),CY14&gt;SMALL(기준일시_입력!$N$21:$N$39,CZ$5)),INDEX(기준일시_입력!$AJ$21:$AJ$39,CZ$5*2-1),IF(AND(CX14&gt;=SMALL(기준일시_입력!$J$21:$J$39,CZ$5),CX14&lt;SMALL(기준일시_입력!$N$21:$N$39,CZ$5)),SMALL(기준일시_입력!$N$21:$N$39,CZ$5)-CX14,0)),0)</f>
        <v>0</v>
      </c>
      <c r="DA14" s="15">
        <f>IFERROR(IF(AND(CX14&lt;SMALL(기준일시_입력!$J$21:$J$39,DA$5),CY14&gt;SMALL(기준일시_입력!$N$21:$N$39,DA$5)),INDEX(기준일시_입력!$AJ$21:$AJ$39,DA$5*2-1),IF(AND(CX14&gt;=SMALL(기준일시_입력!$J$21:$J$39,DA$5),CX14&lt;SMALL(기준일시_입력!$N$21:$N$39,DA$5)),SMALL(기준일시_입력!$N$21:$N$39,DA$5)-CX14,0)),0)</f>
        <v>0</v>
      </c>
      <c r="DB14" s="15">
        <f>IFERROR(IF(AND(CX14&lt;SMALL(기준일시_입력!$J$21:$J$39,DB$5),CY14&gt;SMALL(기준일시_입력!$N$21:$N$39,DB$5)),INDEX(기준일시_입력!$AJ$21:$AJ$39,DB$5*2-1),IF(AND(CX14&gt;=SMALL(기준일시_입력!$J$21:$J$39,DB$5),CX14&lt;SMALL(기준일시_입력!$N$21:$N$39,DB$5)),SMALL(기준일시_입력!$N$21:$N$39,DB$5)-CX14,0)),0)</f>
        <v>0</v>
      </c>
      <c r="DC14" s="15">
        <f>IFERROR(IF(AND(CX14&lt;SMALL(기준일시_입력!$J$21:$J$39,DC$5),CY14&gt;SMALL(기준일시_입력!$N$21:$N$39,DC$5)),INDEX(기준일시_입력!$AJ$21:$AJ$39,DC$5*2-1),IF(AND(CX14&gt;=SMALL(기준일시_입력!$J$21:$J$39,DC$5),CX14&lt;SMALL(기준일시_입력!$N$21:$N$39,DC$5)),SMALL(기준일시_입력!$N$21:$N$39,DC$5)-CX14,0)),0)</f>
        <v>0</v>
      </c>
      <c r="DD14" s="15">
        <f>IFERROR(IF(AND(CX14&lt;SMALL(기준일시_입력!$J$21:$J$39,DD$5),CY14&gt;SMALL(기준일시_입력!$N$21:$N$39,DD$5)),INDEX(기준일시_입력!$AJ$21:$AJ$39,DD$5*2-1),IF(AND(CX14&gt;=SMALL(기준일시_입력!$J$21:$J$39,DD$5),CX14&lt;SMALL(기준일시_입력!$N$21:$N$39,DD$5)),SMALL(기준일시_입력!$N$21:$N$39,DD$5)-CX14,0)),0)</f>
        <v>0</v>
      </c>
      <c r="DE14" s="15">
        <f>IFERROR(IF(AND(CX14&lt;SMALL(기준일시_입력!$J$21:$J$39,DE$5),CY14&gt;SMALL(기준일시_입력!$N$21:$N$39,DE$5)),INDEX(기준일시_입력!$AJ$21:$AJ$39,DE$5*2-1),IF(AND(CX14&gt;=SMALL(기준일시_입력!$J$21:$J$39,DE$5),CX14&lt;SMALL(기준일시_입력!$N$21:$N$39,DE$5)),SMALL(기준일시_입력!$N$21:$N$39,DE$5)-CX14,0)),0)</f>
        <v>0</v>
      </c>
      <c r="DF14" s="15">
        <f>IFERROR(IF(AND(CX14&lt;SMALL(기준일시_입력!$J$21:$J$39,DF$5),CY14&gt;SMALL(기준일시_입력!$N$21:$N$39,DF$5)),INDEX(기준일시_입력!$AJ$21:$AJ$39,DF$5*2-1),IF(AND(CX14&gt;=SMALL(기준일시_입력!$J$21:$J$39,DF$5),CX14&lt;SMALL(기준일시_입력!$N$21:$N$39,DF$5)),SMALL(기준일시_입력!$N$21:$N$39,DF$5)-CX14,0)),0)</f>
        <v>0</v>
      </c>
      <c r="DG14" s="15">
        <f>IFERROR(IF(AND(CX14&lt;SMALL(기준일시_입력!$J$21:$J$39,DG$5),CY14&gt;SMALL(기준일시_입력!$N$21:$N$39,DG$5)),INDEX(기준일시_입력!$AJ$21:$AJ$39,DG$5*2-1),IF(AND(CX14&gt;=SMALL(기준일시_입력!$J$21:$J$39,DG$5),CX14&lt;SMALL(기준일시_입력!$N$21:$N$39,DG$5)),SMALL(기준일시_입력!$N$21:$N$39,DG$5)-CX14,0)),0)</f>
        <v>0</v>
      </c>
      <c r="DH14" s="15">
        <f>IFERROR(IF(AND(CX14&lt;SMALL(기준일시_입력!$J$21:$J$39,DH$5),CY14&gt;SMALL(기준일시_입력!$N$21:$N$39,DH$5)),INDEX(기준일시_입력!$AJ$21:$AJ$39,DH$5*2-1),IF(AND(CX14&gt;=SMALL(기준일시_입력!$J$21:$J$39,DH$5),CX14&lt;SMALL(기준일시_입력!$N$21:$N$39,DH$5)),SMALL(기준일시_입력!$N$21:$N$39,DH$5)-CX14,0)),0)</f>
        <v>0</v>
      </c>
      <c r="DI14" s="15">
        <f>IFERROR(IF(AND(CX14&lt;SMALL(기준일시_입력!$J$21:$J$39,DI$5),CY14&gt;SMALL(기준일시_입력!$N$21:$N$39,DI$5)),INDEX(기준일시_입력!$AJ$21:$AJ$39,DI$5*2-1),IF(AND(CX14&gt;=SMALL(기준일시_입력!$J$21:$J$39,DI$5),CX14&lt;SMALL(기준일시_입력!$N$21:$N$39,DI$5)),SMALL(기준일시_입력!$N$21:$N$39,DI$5)-CX14,0)),0)</f>
        <v>0</v>
      </c>
      <c r="DJ14" s="6"/>
      <c r="DK14" s="180" t="str">
        <f t="shared" si="161"/>
        <v>9일</v>
      </c>
      <c r="DL14" s="180"/>
      <c r="DM14" s="5" t="str">
        <f t="shared" si="162"/>
        <v>화</v>
      </c>
      <c r="DN14" s="67" t="str">
        <f t="shared" si="159"/>
        <v>V</v>
      </c>
      <c r="DO14" s="184"/>
      <c r="DP14" s="184"/>
      <c r="DQ14" s="184"/>
      <c r="DR14" s="184"/>
      <c r="DS14" s="184"/>
      <c r="DT14" s="184"/>
      <c r="DU14" s="176"/>
      <c r="DV14" s="177"/>
      <c r="DW14" s="129" t="str">
        <f>IF($B14="","",IF(AND(DM$3&lt;&gt;"",$B14-기준일시_입력!$AO$7&lt;=0,DO14="",DR14="",DU14=""),"X",IF(DU14="연차","☆",IF(DU14="월차","★",IF(DU14="병가","♨",IF(DU14="출장","◎",IF(DU14="교육","■",IF(AND(DU14="",DO14&lt;=기준일시_입력!$J$15,DR14&gt;=기준일시_입력!$N$15),"○",IF(AND(DU14="",DO14&lt;&gt;"",DO14&gt;기준일시_입력!$J$15),"▼",IF(AND(DU14="",DR14&lt;&gt;"",DR14&lt;기준일시_입력!$N$15),"△",""))))))))))</f>
        <v/>
      </c>
      <c r="DX14" s="15">
        <f>IFERROR(IF(OR(DO14="",DR14=""),0,IF(AND(DZ14&lt;기준일시_입력!$J$17,EA14&gt;기준일시_입력!$N$17),기준일시_입력!$N$17-기준일시_입력!$J$17,IF(AND(DZ14&gt;=기준일시_입력!$J$17,EA14&gt;기준일시_입력!$N$17),기준일시_입력!$N$17-DZ14,IF(EA14&lt;기준일시_입력!$J$17,0,IF(AND(DZ14&lt;기준일시_입력!$J$17,EA14&lt;=기준일시_입력!$N$17),EA14-기준일시_입력!$J$17,IF(AND(DZ14&gt;=기준일시_입력!$J$17,EA14&lt;=기준일시_입력!$N$17),EA14-DZ14,0)))))),0)</f>
        <v>0</v>
      </c>
      <c r="DY14" s="15">
        <f t="shared" si="402"/>
        <v>0</v>
      </c>
      <c r="DZ14" s="15">
        <f>IF(OR(DO14="",DR14=""),0,IF(DO14&lt;기준일시_입력!$J$15,기준일시_입력!$J$15,DO14))</f>
        <v>0</v>
      </c>
      <c r="EA14" s="15">
        <f t="shared" si="164"/>
        <v>0</v>
      </c>
      <c r="EB14" s="15">
        <f>IFERROR(IF(AND(DZ14&lt;SMALL(기준일시_입력!$J$21:$J$39,EB$5),EA14&gt;SMALL(기준일시_입력!$N$21:$N$39,EB$5)),INDEX(기준일시_입력!$AJ$21:$AJ$39,EB$5*2-1),IF(AND(DZ14&gt;=SMALL(기준일시_입력!$J$21:$J$39,EB$5),DZ14&lt;SMALL(기준일시_입력!$N$21:$N$39,EB$5)),SMALL(기준일시_입력!$N$21:$N$39,EB$5)-DZ14,0)),0)</f>
        <v>0</v>
      </c>
      <c r="EC14" s="15">
        <f>IFERROR(IF(AND(DZ14&lt;SMALL(기준일시_입력!$J$21:$J$39,EC$5),EA14&gt;SMALL(기준일시_입력!$N$21:$N$39,EC$5)),INDEX(기준일시_입력!$AJ$21:$AJ$39,EC$5*2-1),IF(AND(DZ14&gt;=SMALL(기준일시_입력!$J$21:$J$39,EC$5),DZ14&lt;SMALL(기준일시_입력!$N$21:$N$39,EC$5)),SMALL(기준일시_입력!$N$21:$N$39,EC$5)-DZ14,0)),0)</f>
        <v>0</v>
      </c>
      <c r="ED14" s="15">
        <f>IFERROR(IF(AND(DZ14&lt;SMALL(기준일시_입력!$J$21:$J$39,ED$5),EA14&gt;SMALL(기준일시_입력!$N$21:$N$39,ED$5)),INDEX(기준일시_입력!$AJ$21:$AJ$39,ED$5*2-1),IF(AND(DZ14&gt;=SMALL(기준일시_입력!$J$21:$J$39,ED$5),DZ14&lt;SMALL(기준일시_입력!$N$21:$N$39,ED$5)),SMALL(기준일시_입력!$N$21:$N$39,ED$5)-DZ14,0)),0)</f>
        <v>0</v>
      </c>
      <c r="EE14" s="15">
        <f>IFERROR(IF(AND(DZ14&lt;SMALL(기준일시_입력!$J$21:$J$39,EE$5),EA14&gt;SMALL(기준일시_입력!$N$21:$N$39,EE$5)),INDEX(기준일시_입력!$AJ$21:$AJ$39,EE$5*2-1),IF(AND(DZ14&gt;=SMALL(기준일시_입력!$J$21:$J$39,EE$5),DZ14&lt;SMALL(기준일시_입력!$N$21:$N$39,EE$5)),SMALL(기준일시_입력!$N$21:$N$39,EE$5)-DZ14,0)),0)</f>
        <v>0</v>
      </c>
      <c r="EF14" s="15">
        <f>IFERROR(IF(AND(DZ14&lt;SMALL(기준일시_입력!$J$21:$J$39,EF$5),EA14&gt;SMALL(기준일시_입력!$N$21:$N$39,EF$5)),INDEX(기준일시_입력!$AJ$21:$AJ$39,EF$5*2-1),IF(AND(DZ14&gt;=SMALL(기준일시_입력!$J$21:$J$39,EF$5),DZ14&lt;SMALL(기준일시_입력!$N$21:$N$39,EF$5)),SMALL(기준일시_입력!$N$21:$N$39,EF$5)-DZ14,0)),0)</f>
        <v>0</v>
      </c>
      <c r="EG14" s="15">
        <f>IFERROR(IF(AND(DZ14&lt;SMALL(기준일시_입력!$J$21:$J$39,EG$5),EA14&gt;SMALL(기준일시_입력!$N$21:$N$39,EG$5)),INDEX(기준일시_입력!$AJ$21:$AJ$39,EG$5*2-1),IF(AND(DZ14&gt;=SMALL(기준일시_입력!$J$21:$J$39,EG$5),DZ14&lt;SMALL(기준일시_입력!$N$21:$N$39,EG$5)),SMALL(기준일시_입력!$N$21:$N$39,EG$5)-DZ14,0)),0)</f>
        <v>0</v>
      </c>
      <c r="EH14" s="15">
        <f>IFERROR(IF(AND(DZ14&lt;SMALL(기준일시_입력!$J$21:$J$39,EH$5),EA14&gt;SMALL(기준일시_입력!$N$21:$N$39,EH$5)),INDEX(기준일시_입력!$AJ$21:$AJ$39,EH$5*2-1),IF(AND(DZ14&gt;=SMALL(기준일시_입력!$J$21:$J$39,EH$5),DZ14&lt;SMALL(기준일시_입력!$N$21:$N$39,EH$5)),SMALL(기준일시_입력!$N$21:$N$39,EH$5)-DZ14,0)),0)</f>
        <v>0</v>
      </c>
      <c r="EI14" s="15">
        <f>IFERROR(IF(AND(DZ14&lt;SMALL(기준일시_입력!$J$21:$J$39,EI$5),EA14&gt;SMALL(기준일시_입력!$N$21:$N$39,EI$5)),INDEX(기준일시_입력!$AJ$21:$AJ$39,EI$5*2-1),IF(AND(DZ14&gt;=SMALL(기준일시_입력!$J$21:$J$39,EI$5),DZ14&lt;SMALL(기준일시_입력!$N$21:$N$39,EI$5)),SMALL(기준일시_입력!$N$21:$N$39,EI$5)-DZ14,0)),0)</f>
        <v>0</v>
      </c>
      <c r="EJ14" s="15">
        <f>IFERROR(IF(AND(DZ14&lt;SMALL(기준일시_입력!$J$21:$J$39,EJ$5),EA14&gt;SMALL(기준일시_입력!$N$21:$N$39,EJ$5)),INDEX(기준일시_입력!$AJ$21:$AJ$39,EJ$5*2-1),IF(AND(DZ14&gt;=SMALL(기준일시_입력!$J$21:$J$39,EJ$5),DZ14&lt;SMALL(기준일시_입력!$N$21:$N$39,EJ$5)),SMALL(기준일시_입력!$N$21:$N$39,EJ$5)-DZ14,0)),0)</f>
        <v>0</v>
      </c>
      <c r="EK14" s="15">
        <f>IFERROR(IF(AND(DZ14&lt;SMALL(기준일시_입력!$J$21:$J$39,EK$5),EA14&gt;SMALL(기준일시_입력!$N$21:$N$39,EK$5)),INDEX(기준일시_입력!$AJ$21:$AJ$39,EK$5*2-1),IF(AND(DZ14&gt;=SMALL(기준일시_입력!$J$21:$J$39,EK$5),DZ14&lt;SMALL(기준일시_입력!$N$21:$N$39,EK$5)),SMALL(기준일시_입력!$N$21:$N$39,EK$5)-DZ14,0)),0)</f>
        <v>0</v>
      </c>
      <c r="EL14" s="6"/>
      <c r="EM14" s="180" t="str">
        <f t="shared" si="165"/>
        <v>9일</v>
      </c>
      <c r="EN14" s="180"/>
      <c r="EO14" s="5" t="str">
        <f t="shared" si="166"/>
        <v>화</v>
      </c>
      <c r="EP14" s="67" t="str">
        <f t="shared" si="159"/>
        <v>V</v>
      </c>
      <c r="EQ14" s="184"/>
      <c r="ER14" s="184"/>
      <c r="ES14" s="184"/>
      <c r="ET14" s="184"/>
      <c r="EU14" s="184"/>
      <c r="EV14" s="184"/>
      <c r="EW14" s="176"/>
      <c r="EX14" s="177"/>
      <c r="EY14" s="129" t="str">
        <f>IF($B14="","",IF(AND(EO$3&lt;&gt;"",$B14-기준일시_입력!$AO$7&lt;=0,EQ14="",ET14="",EW14=""),"X",IF(EW14="연차","☆",IF(EW14="월차","★",IF(EW14="병가","♨",IF(EW14="출장","◎",IF(EW14="교육","■",IF(AND(EW14="",EQ14&lt;=기준일시_입력!$J$15,ET14&gt;=기준일시_입력!$N$15),"○",IF(AND(EW14="",EQ14&lt;&gt;"",EQ14&gt;기준일시_입력!$J$15),"▼",IF(AND(EW14="",ET14&lt;&gt;"",ET14&lt;기준일시_입력!$N$15),"△",""))))))))))</f>
        <v/>
      </c>
      <c r="EZ14" s="15">
        <f>IFERROR(IF(OR(EQ14="",ET14=""),0,IF(AND(FB14&lt;기준일시_입력!$J$17,FC14&gt;기준일시_입력!$N$17),기준일시_입력!$N$17-기준일시_입력!$J$17,IF(AND(FB14&gt;=기준일시_입력!$J$17,FC14&gt;기준일시_입력!$N$17),기준일시_입력!$N$17-FB14,IF(FC14&lt;기준일시_입력!$J$17,0,IF(AND(FB14&lt;기준일시_입력!$J$17,FC14&lt;=기준일시_입력!$N$17),FC14-기준일시_입력!$J$17,IF(AND(FB14&gt;=기준일시_입력!$J$17,FC14&lt;=기준일시_입력!$N$17),FC14-FB14,0)))))),0)</f>
        <v>0</v>
      </c>
      <c r="FA14" s="15">
        <f t="shared" si="403"/>
        <v>0</v>
      </c>
      <c r="FB14" s="15">
        <f>IF(OR(EQ14="",ET14=""),0,IF(EQ14&lt;기준일시_입력!$J$15,기준일시_입력!$J$15,EQ14))</f>
        <v>0</v>
      </c>
      <c r="FC14" s="15">
        <f t="shared" si="168"/>
        <v>0</v>
      </c>
      <c r="FD14" s="15">
        <f>IFERROR(IF(AND(FB14&lt;SMALL(기준일시_입력!$J$21:$J$39,FD$5),FC14&gt;SMALL(기준일시_입력!$N$21:$N$39,FD$5)),INDEX(기준일시_입력!$AJ$21:$AJ$39,FD$5*2-1),IF(AND(FB14&gt;=SMALL(기준일시_입력!$J$21:$J$39,FD$5),FB14&lt;SMALL(기준일시_입력!$N$21:$N$39,FD$5)),SMALL(기준일시_입력!$N$21:$N$39,FD$5)-FB14,0)),0)</f>
        <v>0</v>
      </c>
      <c r="FE14" s="15">
        <f>IFERROR(IF(AND(FB14&lt;SMALL(기준일시_입력!$J$21:$J$39,FE$5),FC14&gt;SMALL(기준일시_입력!$N$21:$N$39,FE$5)),INDEX(기준일시_입력!$AJ$21:$AJ$39,FE$5*2-1),IF(AND(FB14&gt;=SMALL(기준일시_입력!$J$21:$J$39,FE$5),FB14&lt;SMALL(기준일시_입력!$N$21:$N$39,FE$5)),SMALL(기준일시_입력!$N$21:$N$39,FE$5)-FB14,0)),0)</f>
        <v>0</v>
      </c>
      <c r="FF14" s="15">
        <f>IFERROR(IF(AND(FB14&lt;SMALL(기준일시_입력!$J$21:$J$39,FF$5),FC14&gt;SMALL(기준일시_입력!$N$21:$N$39,FF$5)),INDEX(기준일시_입력!$AJ$21:$AJ$39,FF$5*2-1),IF(AND(FB14&gt;=SMALL(기준일시_입력!$J$21:$J$39,FF$5),FB14&lt;SMALL(기준일시_입력!$N$21:$N$39,FF$5)),SMALL(기준일시_입력!$N$21:$N$39,FF$5)-FB14,0)),0)</f>
        <v>0</v>
      </c>
      <c r="FG14" s="15">
        <f>IFERROR(IF(AND(FB14&lt;SMALL(기준일시_입력!$J$21:$J$39,FG$5),FC14&gt;SMALL(기준일시_입력!$N$21:$N$39,FG$5)),INDEX(기준일시_입력!$AJ$21:$AJ$39,FG$5*2-1),IF(AND(FB14&gt;=SMALL(기준일시_입력!$J$21:$J$39,FG$5),FB14&lt;SMALL(기준일시_입력!$N$21:$N$39,FG$5)),SMALL(기준일시_입력!$N$21:$N$39,FG$5)-FB14,0)),0)</f>
        <v>0</v>
      </c>
      <c r="FH14" s="15">
        <f>IFERROR(IF(AND(FB14&lt;SMALL(기준일시_입력!$J$21:$J$39,FH$5),FC14&gt;SMALL(기준일시_입력!$N$21:$N$39,FH$5)),INDEX(기준일시_입력!$AJ$21:$AJ$39,FH$5*2-1),IF(AND(FB14&gt;=SMALL(기준일시_입력!$J$21:$J$39,FH$5),FB14&lt;SMALL(기준일시_입력!$N$21:$N$39,FH$5)),SMALL(기준일시_입력!$N$21:$N$39,FH$5)-FB14,0)),0)</f>
        <v>0</v>
      </c>
      <c r="FI14" s="15">
        <f>IFERROR(IF(AND(FB14&lt;SMALL(기준일시_입력!$J$21:$J$39,FI$5),FC14&gt;SMALL(기준일시_입력!$N$21:$N$39,FI$5)),INDEX(기준일시_입력!$AJ$21:$AJ$39,FI$5*2-1),IF(AND(FB14&gt;=SMALL(기준일시_입력!$J$21:$J$39,FI$5),FB14&lt;SMALL(기준일시_입력!$N$21:$N$39,FI$5)),SMALL(기준일시_입력!$N$21:$N$39,FI$5)-FB14,0)),0)</f>
        <v>0</v>
      </c>
      <c r="FJ14" s="15">
        <f>IFERROR(IF(AND(FB14&lt;SMALL(기준일시_입력!$J$21:$J$39,FJ$5),FC14&gt;SMALL(기준일시_입력!$N$21:$N$39,FJ$5)),INDEX(기준일시_입력!$AJ$21:$AJ$39,FJ$5*2-1),IF(AND(FB14&gt;=SMALL(기준일시_입력!$J$21:$J$39,FJ$5),FB14&lt;SMALL(기준일시_입력!$N$21:$N$39,FJ$5)),SMALL(기준일시_입력!$N$21:$N$39,FJ$5)-FB14,0)),0)</f>
        <v>0</v>
      </c>
      <c r="FK14" s="15">
        <f>IFERROR(IF(AND(FB14&lt;SMALL(기준일시_입력!$J$21:$J$39,FK$5),FC14&gt;SMALL(기준일시_입력!$N$21:$N$39,FK$5)),INDEX(기준일시_입력!$AJ$21:$AJ$39,FK$5*2-1),IF(AND(FB14&gt;=SMALL(기준일시_입력!$J$21:$J$39,FK$5),FB14&lt;SMALL(기준일시_입력!$N$21:$N$39,FK$5)),SMALL(기준일시_입력!$N$21:$N$39,FK$5)-FB14,0)),0)</f>
        <v>0</v>
      </c>
      <c r="FL14" s="15">
        <f>IFERROR(IF(AND(FB14&lt;SMALL(기준일시_입력!$J$21:$J$39,FL$5),FC14&gt;SMALL(기준일시_입력!$N$21:$N$39,FL$5)),INDEX(기준일시_입력!$AJ$21:$AJ$39,FL$5*2-1),IF(AND(FB14&gt;=SMALL(기준일시_입력!$J$21:$J$39,FL$5),FB14&lt;SMALL(기준일시_입력!$N$21:$N$39,FL$5)),SMALL(기준일시_입력!$N$21:$N$39,FL$5)-FB14,0)),0)</f>
        <v>0</v>
      </c>
      <c r="FM14" s="15">
        <f>IFERROR(IF(AND(FB14&lt;SMALL(기준일시_입력!$J$21:$J$39,FM$5),FC14&gt;SMALL(기준일시_입력!$N$21:$N$39,FM$5)),INDEX(기준일시_입력!$AJ$21:$AJ$39,FM$5*2-1),IF(AND(FB14&gt;=SMALL(기준일시_입력!$J$21:$J$39,FM$5),FB14&lt;SMALL(기준일시_입력!$N$21:$N$39,FM$5)),SMALL(기준일시_입력!$N$21:$N$39,FM$5)-FB14,0)),0)</f>
        <v>0</v>
      </c>
      <c r="FN14" s="6"/>
      <c r="FO14" s="180" t="str">
        <f t="shared" si="169"/>
        <v>9일</v>
      </c>
      <c r="FP14" s="180"/>
      <c r="FQ14" s="124" t="str">
        <f t="shared" si="170"/>
        <v>화</v>
      </c>
      <c r="FR14" s="133" t="str">
        <f t="shared" si="171"/>
        <v>V</v>
      </c>
      <c r="FS14" s="184"/>
      <c r="FT14" s="184"/>
      <c r="FU14" s="184"/>
      <c r="FV14" s="184"/>
      <c r="FW14" s="184"/>
      <c r="FX14" s="184"/>
      <c r="FY14" s="176"/>
      <c r="FZ14" s="177"/>
      <c r="GA14" s="129" t="str">
        <f>IF($B14="","",IF(AND(FQ$3&lt;&gt;"",$B14-기준일시_입력!$AO$7&lt;=0,FS14="",FV14="",FY14=""),"X",IF(FY14="연차","☆",IF(FY14="월차","★",IF(FY14="병가","♨",IF(FY14="출장","◎",IF(FY14="교육","■",IF(AND(FY14="",FS14&lt;=기준일시_입력!$J$15,FV14&gt;=기준일시_입력!$N$15),"○",IF(AND(FY14="",FS14&lt;&gt;"",FS14&gt;기준일시_입력!$J$15),"▼",IF(AND(FY14="",FV14&lt;&gt;"",FV14&lt;기준일시_입력!$N$15),"△",""))))))))))</f>
        <v/>
      </c>
      <c r="GB14" s="128">
        <f>IFERROR(IF(OR(FS14="",FV14=""),0,IF(AND(GD14&lt;기준일시_입력!$J$17,GE14&gt;기준일시_입력!$N$17),기준일시_입력!$N$17-기준일시_입력!$J$17,IF(AND(GD14&gt;=기준일시_입력!$J$17,GE14&gt;기준일시_입력!$N$17),기준일시_입력!$N$17-GD14,IF(GE14&lt;기준일시_입력!$J$17,0,IF(AND(GD14&lt;기준일시_입력!$J$17,GE14&lt;=기준일시_입력!$N$17),GE14-기준일시_입력!$J$17,IF(AND(GD14&gt;=기준일시_입력!$J$17,GE14&lt;=기준일시_입력!$N$17),GE14-GD14,0)))))),0)</f>
        <v>0</v>
      </c>
      <c r="GC14" s="128">
        <f t="shared" si="172"/>
        <v>0</v>
      </c>
      <c r="GD14" s="128">
        <f>IF(OR(FS14="",FV14=""),0,IF(FS14&lt;기준일시_입력!$J$15,기준일시_입력!$J$15,FS14))</f>
        <v>0</v>
      </c>
      <c r="GE14" s="128">
        <f t="shared" si="173"/>
        <v>0</v>
      </c>
      <c r="GF14" s="128">
        <f>IFERROR(IF(AND(GD14&lt;SMALL(기준일시_입력!$J$21:$J$39,GF$5),GE14&gt;SMALL(기준일시_입력!$N$21:$N$39,GF$5)),INDEX(기준일시_입력!$AJ$21:$AJ$39,GF$5*2-1),IF(AND(GD14&gt;=SMALL(기준일시_입력!$J$21:$J$39,GF$5),GD14&lt;SMALL(기준일시_입력!$N$21:$N$39,GF$5)),SMALL(기준일시_입력!$N$21:$N$39,GF$5)-GD14,0)),0)</f>
        <v>0</v>
      </c>
      <c r="GG14" s="128">
        <f>IFERROR(IF(AND(GD14&lt;SMALL(기준일시_입력!$J$21:$J$39,GG$5),GE14&gt;SMALL(기준일시_입력!$N$21:$N$39,GG$5)),INDEX(기준일시_입력!$AJ$21:$AJ$39,GG$5*2-1),IF(AND(GD14&gt;=SMALL(기준일시_입력!$J$21:$J$39,GG$5),GD14&lt;SMALL(기준일시_입력!$N$21:$N$39,GG$5)),SMALL(기준일시_입력!$N$21:$N$39,GG$5)-GD14,0)),0)</f>
        <v>0</v>
      </c>
      <c r="GH14" s="128">
        <f>IFERROR(IF(AND(GD14&lt;SMALL(기준일시_입력!$J$21:$J$39,GH$5),GE14&gt;SMALL(기준일시_입력!$N$21:$N$39,GH$5)),INDEX(기준일시_입력!$AJ$21:$AJ$39,GH$5*2-1),IF(AND(GD14&gt;=SMALL(기준일시_입력!$J$21:$J$39,GH$5),GD14&lt;SMALL(기준일시_입력!$N$21:$N$39,GH$5)),SMALL(기준일시_입력!$N$21:$N$39,GH$5)-GD14,0)),0)</f>
        <v>0</v>
      </c>
      <c r="GI14" s="128">
        <f>IFERROR(IF(AND(GD14&lt;SMALL(기준일시_입력!$J$21:$J$39,GI$5),GE14&gt;SMALL(기준일시_입력!$N$21:$N$39,GI$5)),INDEX(기준일시_입력!$AJ$21:$AJ$39,GI$5*2-1),IF(AND(GD14&gt;=SMALL(기준일시_입력!$J$21:$J$39,GI$5),GD14&lt;SMALL(기준일시_입력!$N$21:$N$39,GI$5)),SMALL(기준일시_입력!$N$21:$N$39,GI$5)-GD14,0)),0)</f>
        <v>0</v>
      </c>
      <c r="GJ14" s="128">
        <f>IFERROR(IF(AND(GD14&lt;SMALL(기준일시_입력!$J$21:$J$39,GJ$5),GE14&gt;SMALL(기준일시_입력!$N$21:$N$39,GJ$5)),INDEX(기준일시_입력!$AJ$21:$AJ$39,GJ$5*2-1),IF(AND(GD14&gt;=SMALL(기준일시_입력!$J$21:$J$39,GJ$5),GD14&lt;SMALL(기준일시_입력!$N$21:$N$39,GJ$5)),SMALL(기준일시_입력!$N$21:$N$39,GJ$5)-GD14,0)),0)</f>
        <v>0</v>
      </c>
      <c r="GK14" s="128">
        <f>IFERROR(IF(AND(GD14&lt;SMALL(기준일시_입력!$J$21:$J$39,GK$5),GE14&gt;SMALL(기준일시_입력!$N$21:$N$39,GK$5)),INDEX(기준일시_입력!$AJ$21:$AJ$39,GK$5*2-1),IF(AND(GD14&gt;=SMALL(기준일시_입력!$J$21:$J$39,GK$5),GD14&lt;SMALL(기준일시_입력!$N$21:$N$39,GK$5)),SMALL(기준일시_입력!$N$21:$N$39,GK$5)-GD14,0)),0)</f>
        <v>0</v>
      </c>
      <c r="GL14" s="128">
        <f>IFERROR(IF(AND(GD14&lt;SMALL(기준일시_입력!$J$21:$J$39,GL$5),GE14&gt;SMALL(기준일시_입력!$N$21:$N$39,GL$5)),INDEX(기준일시_입력!$AJ$21:$AJ$39,GL$5*2-1),IF(AND(GD14&gt;=SMALL(기준일시_입력!$J$21:$J$39,GL$5),GD14&lt;SMALL(기준일시_입력!$N$21:$N$39,GL$5)),SMALL(기준일시_입력!$N$21:$N$39,GL$5)-GD14,0)),0)</f>
        <v>0</v>
      </c>
      <c r="GM14" s="128">
        <f>IFERROR(IF(AND(GD14&lt;SMALL(기준일시_입력!$J$21:$J$39,GM$5),GE14&gt;SMALL(기준일시_입력!$N$21:$N$39,GM$5)),INDEX(기준일시_입력!$AJ$21:$AJ$39,GM$5*2-1),IF(AND(GD14&gt;=SMALL(기준일시_입력!$J$21:$J$39,GM$5),GD14&lt;SMALL(기준일시_입력!$N$21:$N$39,GM$5)),SMALL(기준일시_입력!$N$21:$N$39,GM$5)-GD14,0)),0)</f>
        <v>0</v>
      </c>
      <c r="GN14" s="128">
        <f>IFERROR(IF(AND(GD14&lt;SMALL(기준일시_입력!$J$21:$J$39,GN$5),GE14&gt;SMALL(기준일시_입력!$N$21:$N$39,GN$5)),INDEX(기준일시_입력!$AJ$21:$AJ$39,GN$5*2-1),IF(AND(GD14&gt;=SMALL(기준일시_입력!$J$21:$J$39,GN$5),GD14&lt;SMALL(기준일시_입력!$N$21:$N$39,GN$5)),SMALL(기준일시_입력!$N$21:$N$39,GN$5)-GD14,0)),0)</f>
        <v>0</v>
      </c>
      <c r="GO14" s="128">
        <f>IFERROR(IF(AND(GD14&lt;SMALL(기준일시_입력!$J$21:$J$39,GO$5),GE14&gt;SMALL(기준일시_입력!$N$21:$N$39,GO$5)),INDEX(기준일시_입력!$AJ$21:$AJ$39,GO$5*2-1),IF(AND(GD14&gt;=SMALL(기준일시_입력!$J$21:$J$39,GO$5),GD14&lt;SMALL(기준일시_입력!$N$21:$N$39,GO$5)),SMALL(기준일시_입력!$N$21:$N$39,GO$5)-GD14,0)),0)</f>
        <v>0</v>
      </c>
      <c r="GP14" s="125"/>
      <c r="GQ14" s="180" t="str">
        <f t="shared" si="174"/>
        <v>9일</v>
      </c>
      <c r="GR14" s="180"/>
      <c r="GS14" s="124" t="str">
        <f t="shared" si="175"/>
        <v>화</v>
      </c>
      <c r="GT14" s="133" t="str">
        <f t="shared" si="171"/>
        <v>V</v>
      </c>
      <c r="GU14" s="184"/>
      <c r="GV14" s="184"/>
      <c r="GW14" s="184"/>
      <c r="GX14" s="184"/>
      <c r="GY14" s="184"/>
      <c r="GZ14" s="184"/>
      <c r="HA14" s="176"/>
      <c r="HB14" s="177"/>
      <c r="HC14" s="129" t="str">
        <f>IF($B14="","",IF(AND(GS$3&lt;&gt;"",$B14-기준일시_입력!$AO$7&lt;=0,GU14="",GX14="",HA14=""),"X",IF(HA14="연차","☆",IF(HA14="월차","★",IF(HA14="병가","♨",IF(HA14="출장","◎",IF(HA14="교육","■",IF(AND(HA14="",GU14&lt;=기준일시_입력!$J$15,GX14&gt;=기준일시_입력!$N$15),"○",IF(AND(HA14="",GU14&lt;&gt;"",GU14&gt;기준일시_입력!$J$15),"▼",IF(AND(HA14="",GX14&lt;&gt;"",GX14&lt;기준일시_입력!$N$15),"△",""))))))))))</f>
        <v/>
      </c>
      <c r="HD14" s="128">
        <f>IFERROR(IF(OR(GU14="",GX14=""),0,IF(AND(HF14&lt;기준일시_입력!$J$17,HG14&gt;기준일시_입력!$N$17),기준일시_입력!$N$17-기준일시_입력!$J$17,IF(AND(HF14&gt;=기준일시_입력!$J$17,HG14&gt;기준일시_입력!$N$17),기준일시_입력!$N$17-HF14,IF(HG14&lt;기준일시_입력!$J$17,0,IF(AND(HF14&lt;기준일시_입력!$J$17,HG14&lt;=기준일시_입력!$N$17),HG14-기준일시_입력!$J$17,IF(AND(HF14&gt;=기준일시_입력!$J$17,HG14&lt;=기준일시_입력!$N$17),HG14-HF14,0)))))),0)</f>
        <v>0</v>
      </c>
      <c r="HE14" s="128">
        <f t="shared" si="177"/>
        <v>0</v>
      </c>
      <c r="HF14" s="128">
        <f>IF(OR(GU14="",GX14=""),0,IF(GU14&lt;기준일시_입력!$J$15,기준일시_입력!$J$15,GU14))</f>
        <v>0</v>
      </c>
      <c r="HG14" s="128">
        <f t="shared" si="178"/>
        <v>0</v>
      </c>
      <c r="HH14" s="128">
        <f>IFERROR(IF(AND(HF14&lt;SMALL(기준일시_입력!$J$21:$J$39,HH$5),HG14&gt;SMALL(기준일시_입력!$N$21:$N$39,HH$5)),INDEX(기준일시_입력!$AJ$21:$AJ$39,HH$5*2-1),IF(AND(HF14&gt;=SMALL(기준일시_입력!$J$21:$J$39,HH$5),HF14&lt;SMALL(기준일시_입력!$N$21:$N$39,HH$5)),SMALL(기준일시_입력!$N$21:$N$39,HH$5)-HF14,0)),0)</f>
        <v>0</v>
      </c>
      <c r="HI14" s="128">
        <f>IFERROR(IF(AND(HF14&lt;SMALL(기준일시_입력!$J$21:$J$39,HI$5),HG14&gt;SMALL(기준일시_입력!$N$21:$N$39,HI$5)),INDEX(기준일시_입력!$AJ$21:$AJ$39,HI$5*2-1),IF(AND(HF14&gt;=SMALL(기준일시_입력!$J$21:$J$39,HI$5),HF14&lt;SMALL(기준일시_입력!$N$21:$N$39,HI$5)),SMALL(기준일시_입력!$N$21:$N$39,HI$5)-HF14,0)),0)</f>
        <v>0</v>
      </c>
      <c r="HJ14" s="128">
        <f>IFERROR(IF(AND(HF14&lt;SMALL(기준일시_입력!$J$21:$J$39,HJ$5),HG14&gt;SMALL(기준일시_입력!$N$21:$N$39,HJ$5)),INDEX(기준일시_입력!$AJ$21:$AJ$39,HJ$5*2-1),IF(AND(HF14&gt;=SMALL(기준일시_입력!$J$21:$J$39,HJ$5),HF14&lt;SMALL(기준일시_입력!$N$21:$N$39,HJ$5)),SMALL(기준일시_입력!$N$21:$N$39,HJ$5)-HF14,0)),0)</f>
        <v>0</v>
      </c>
      <c r="HK14" s="128">
        <f>IFERROR(IF(AND(HF14&lt;SMALL(기준일시_입력!$J$21:$J$39,HK$5),HG14&gt;SMALL(기준일시_입력!$N$21:$N$39,HK$5)),INDEX(기준일시_입력!$AJ$21:$AJ$39,HK$5*2-1),IF(AND(HF14&gt;=SMALL(기준일시_입력!$J$21:$J$39,HK$5),HF14&lt;SMALL(기준일시_입력!$N$21:$N$39,HK$5)),SMALL(기준일시_입력!$N$21:$N$39,HK$5)-HF14,0)),0)</f>
        <v>0</v>
      </c>
      <c r="HL14" s="128">
        <f>IFERROR(IF(AND(HF14&lt;SMALL(기준일시_입력!$J$21:$J$39,HL$5),HG14&gt;SMALL(기준일시_입력!$N$21:$N$39,HL$5)),INDEX(기준일시_입력!$AJ$21:$AJ$39,HL$5*2-1),IF(AND(HF14&gt;=SMALL(기준일시_입력!$J$21:$J$39,HL$5),HF14&lt;SMALL(기준일시_입력!$N$21:$N$39,HL$5)),SMALL(기준일시_입력!$N$21:$N$39,HL$5)-HF14,0)),0)</f>
        <v>0</v>
      </c>
      <c r="HM14" s="128">
        <f>IFERROR(IF(AND(HF14&lt;SMALL(기준일시_입력!$J$21:$J$39,HM$5),HG14&gt;SMALL(기준일시_입력!$N$21:$N$39,HM$5)),INDEX(기준일시_입력!$AJ$21:$AJ$39,HM$5*2-1),IF(AND(HF14&gt;=SMALL(기준일시_입력!$J$21:$J$39,HM$5),HF14&lt;SMALL(기준일시_입력!$N$21:$N$39,HM$5)),SMALL(기준일시_입력!$N$21:$N$39,HM$5)-HF14,0)),0)</f>
        <v>0</v>
      </c>
      <c r="HN14" s="128">
        <f>IFERROR(IF(AND(HF14&lt;SMALL(기준일시_입력!$J$21:$J$39,HN$5),HG14&gt;SMALL(기준일시_입력!$N$21:$N$39,HN$5)),INDEX(기준일시_입력!$AJ$21:$AJ$39,HN$5*2-1),IF(AND(HF14&gt;=SMALL(기준일시_입력!$J$21:$J$39,HN$5),HF14&lt;SMALL(기준일시_입력!$N$21:$N$39,HN$5)),SMALL(기준일시_입력!$N$21:$N$39,HN$5)-HF14,0)),0)</f>
        <v>0</v>
      </c>
      <c r="HO14" s="128">
        <f>IFERROR(IF(AND(HF14&lt;SMALL(기준일시_입력!$J$21:$J$39,HO$5),HG14&gt;SMALL(기준일시_입력!$N$21:$N$39,HO$5)),INDEX(기준일시_입력!$AJ$21:$AJ$39,HO$5*2-1),IF(AND(HF14&gt;=SMALL(기준일시_입력!$J$21:$J$39,HO$5),HF14&lt;SMALL(기준일시_입력!$N$21:$N$39,HO$5)),SMALL(기준일시_입력!$N$21:$N$39,HO$5)-HF14,0)),0)</f>
        <v>0</v>
      </c>
      <c r="HP14" s="128">
        <f>IFERROR(IF(AND(HF14&lt;SMALL(기준일시_입력!$J$21:$J$39,HP$5),HG14&gt;SMALL(기준일시_입력!$N$21:$N$39,HP$5)),INDEX(기준일시_입력!$AJ$21:$AJ$39,HP$5*2-1),IF(AND(HF14&gt;=SMALL(기준일시_입력!$J$21:$J$39,HP$5),HF14&lt;SMALL(기준일시_입력!$N$21:$N$39,HP$5)),SMALL(기준일시_입력!$N$21:$N$39,HP$5)-HF14,0)),0)</f>
        <v>0</v>
      </c>
      <c r="HQ14" s="128">
        <f>IFERROR(IF(AND(HF14&lt;SMALL(기준일시_입력!$J$21:$J$39,HQ$5),HG14&gt;SMALL(기준일시_입력!$N$21:$N$39,HQ$5)),INDEX(기준일시_입력!$AJ$21:$AJ$39,HQ$5*2-1),IF(AND(HF14&gt;=SMALL(기준일시_입력!$J$21:$J$39,HQ$5),HF14&lt;SMALL(기준일시_입력!$N$21:$N$39,HQ$5)),SMALL(기준일시_입력!$N$21:$N$39,HQ$5)-HF14,0)),0)</f>
        <v>0</v>
      </c>
      <c r="HR14" s="125"/>
      <c r="HS14" s="180" t="str">
        <f t="shared" si="179"/>
        <v>9일</v>
      </c>
      <c r="HT14" s="180"/>
      <c r="HU14" s="124" t="str">
        <f t="shared" si="180"/>
        <v>화</v>
      </c>
      <c r="HV14" s="133" t="str">
        <f t="shared" si="171"/>
        <v>V</v>
      </c>
      <c r="HW14" s="184"/>
      <c r="HX14" s="184"/>
      <c r="HY14" s="184"/>
      <c r="HZ14" s="184"/>
      <c r="IA14" s="184"/>
      <c r="IB14" s="184"/>
      <c r="IC14" s="176"/>
      <c r="ID14" s="177"/>
      <c r="IE14" s="129" t="str">
        <f>IF($B14="","",IF(AND(HU$3&lt;&gt;"",$B14-기준일시_입력!$AO$7&lt;=0,HW14="",HZ14="",IC14=""),"X",IF(IC14="연차","☆",IF(IC14="월차","★",IF(IC14="병가","♨",IF(IC14="출장","◎",IF(IC14="교육","■",IF(AND(IC14="",HW14&lt;=기준일시_입력!$J$15,HZ14&gt;=기준일시_입력!$N$15),"○",IF(AND(IC14="",HW14&lt;&gt;"",HW14&gt;기준일시_입력!$J$15),"▼",IF(AND(IC14="",HZ14&lt;&gt;"",HZ14&lt;기준일시_입력!$N$15),"△",""))))))))))</f>
        <v/>
      </c>
      <c r="IF14" s="128">
        <f>IFERROR(IF(OR(HW14="",HZ14=""),0,IF(AND(IH14&lt;기준일시_입력!$J$17,II14&gt;기준일시_입력!$N$17),기준일시_입력!$N$17-기준일시_입력!$J$17,IF(AND(IH14&gt;=기준일시_입력!$J$17,II14&gt;기준일시_입력!$N$17),기준일시_입력!$N$17-IH14,IF(II14&lt;기준일시_입력!$J$17,0,IF(AND(IH14&lt;기준일시_입력!$J$17,II14&lt;=기준일시_입력!$N$17),II14-기준일시_입력!$J$17,IF(AND(IH14&gt;=기준일시_입력!$J$17,II14&lt;=기준일시_입력!$N$17),II14-IH14,0)))))),0)</f>
        <v>0</v>
      </c>
      <c r="IG14" s="128">
        <f t="shared" si="182"/>
        <v>0</v>
      </c>
      <c r="IH14" s="128">
        <f>IF(OR(HW14="",HZ14=""),0,IF(HW14&lt;기준일시_입력!$J$15,기준일시_입력!$J$15,HW14))</f>
        <v>0</v>
      </c>
      <c r="II14" s="128">
        <f t="shared" si="183"/>
        <v>0</v>
      </c>
      <c r="IJ14" s="128">
        <f>IFERROR(IF(AND(IH14&lt;SMALL(기준일시_입력!$J$21:$J$39,IJ$5),II14&gt;SMALL(기준일시_입력!$N$21:$N$39,IJ$5)),INDEX(기준일시_입력!$AJ$21:$AJ$39,IJ$5*2-1),IF(AND(IH14&gt;=SMALL(기준일시_입력!$J$21:$J$39,IJ$5),IH14&lt;SMALL(기준일시_입력!$N$21:$N$39,IJ$5)),SMALL(기준일시_입력!$N$21:$N$39,IJ$5)-IH14,0)),0)</f>
        <v>0</v>
      </c>
      <c r="IK14" s="128">
        <f>IFERROR(IF(AND(IH14&lt;SMALL(기준일시_입력!$J$21:$J$39,IK$5),II14&gt;SMALL(기준일시_입력!$N$21:$N$39,IK$5)),INDEX(기준일시_입력!$AJ$21:$AJ$39,IK$5*2-1),IF(AND(IH14&gt;=SMALL(기준일시_입력!$J$21:$J$39,IK$5),IH14&lt;SMALL(기준일시_입력!$N$21:$N$39,IK$5)),SMALL(기준일시_입력!$N$21:$N$39,IK$5)-IH14,0)),0)</f>
        <v>0</v>
      </c>
      <c r="IL14" s="128">
        <f>IFERROR(IF(AND(IH14&lt;SMALL(기준일시_입력!$J$21:$J$39,IL$5),II14&gt;SMALL(기준일시_입력!$N$21:$N$39,IL$5)),INDEX(기준일시_입력!$AJ$21:$AJ$39,IL$5*2-1),IF(AND(IH14&gt;=SMALL(기준일시_입력!$J$21:$J$39,IL$5),IH14&lt;SMALL(기준일시_입력!$N$21:$N$39,IL$5)),SMALL(기준일시_입력!$N$21:$N$39,IL$5)-IH14,0)),0)</f>
        <v>0</v>
      </c>
      <c r="IM14" s="128">
        <f>IFERROR(IF(AND(IH14&lt;SMALL(기준일시_입력!$J$21:$J$39,IM$5),II14&gt;SMALL(기준일시_입력!$N$21:$N$39,IM$5)),INDEX(기준일시_입력!$AJ$21:$AJ$39,IM$5*2-1),IF(AND(IH14&gt;=SMALL(기준일시_입력!$J$21:$J$39,IM$5),IH14&lt;SMALL(기준일시_입력!$N$21:$N$39,IM$5)),SMALL(기준일시_입력!$N$21:$N$39,IM$5)-IH14,0)),0)</f>
        <v>0</v>
      </c>
      <c r="IN14" s="128">
        <f>IFERROR(IF(AND(IH14&lt;SMALL(기준일시_입력!$J$21:$J$39,IN$5),II14&gt;SMALL(기준일시_입력!$N$21:$N$39,IN$5)),INDEX(기준일시_입력!$AJ$21:$AJ$39,IN$5*2-1),IF(AND(IH14&gt;=SMALL(기준일시_입력!$J$21:$J$39,IN$5),IH14&lt;SMALL(기준일시_입력!$N$21:$N$39,IN$5)),SMALL(기준일시_입력!$N$21:$N$39,IN$5)-IH14,0)),0)</f>
        <v>0</v>
      </c>
      <c r="IO14" s="128">
        <f>IFERROR(IF(AND(IH14&lt;SMALL(기준일시_입력!$J$21:$J$39,IO$5),II14&gt;SMALL(기준일시_입력!$N$21:$N$39,IO$5)),INDEX(기준일시_입력!$AJ$21:$AJ$39,IO$5*2-1),IF(AND(IH14&gt;=SMALL(기준일시_입력!$J$21:$J$39,IO$5),IH14&lt;SMALL(기준일시_입력!$N$21:$N$39,IO$5)),SMALL(기준일시_입력!$N$21:$N$39,IO$5)-IH14,0)),0)</f>
        <v>0</v>
      </c>
      <c r="IP14" s="128">
        <f>IFERROR(IF(AND(IH14&lt;SMALL(기준일시_입력!$J$21:$J$39,IP$5),II14&gt;SMALL(기준일시_입력!$N$21:$N$39,IP$5)),INDEX(기준일시_입력!$AJ$21:$AJ$39,IP$5*2-1),IF(AND(IH14&gt;=SMALL(기준일시_입력!$J$21:$J$39,IP$5),IH14&lt;SMALL(기준일시_입력!$N$21:$N$39,IP$5)),SMALL(기준일시_입력!$N$21:$N$39,IP$5)-IH14,0)),0)</f>
        <v>0</v>
      </c>
      <c r="IQ14" s="128">
        <f>IFERROR(IF(AND(IH14&lt;SMALL(기준일시_입력!$J$21:$J$39,IQ$5),II14&gt;SMALL(기준일시_입력!$N$21:$N$39,IQ$5)),INDEX(기준일시_입력!$AJ$21:$AJ$39,IQ$5*2-1),IF(AND(IH14&gt;=SMALL(기준일시_입력!$J$21:$J$39,IQ$5),IH14&lt;SMALL(기준일시_입력!$N$21:$N$39,IQ$5)),SMALL(기준일시_입력!$N$21:$N$39,IQ$5)-IH14,0)),0)</f>
        <v>0</v>
      </c>
      <c r="IR14" s="128">
        <f>IFERROR(IF(AND(IH14&lt;SMALL(기준일시_입력!$J$21:$J$39,IR$5),II14&gt;SMALL(기준일시_입력!$N$21:$N$39,IR$5)),INDEX(기준일시_입력!$AJ$21:$AJ$39,IR$5*2-1),IF(AND(IH14&gt;=SMALL(기준일시_입력!$J$21:$J$39,IR$5),IH14&lt;SMALL(기준일시_입력!$N$21:$N$39,IR$5)),SMALL(기준일시_입력!$N$21:$N$39,IR$5)-IH14,0)),0)</f>
        <v>0</v>
      </c>
      <c r="IS14" s="128">
        <f>IFERROR(IF(AND(IH14&lt;SMALL(기준일시_입력!$J$21:$J$39,IS$5),II14&gt;SMALL(기준일시_입력!$N$21:$N$39,IS$5)),INDEX(기준일시_입력!$AJ$21:$AJ$39,IS$5*2-1),IF(AND(IH14&gt;=SMALL(기준일시_입력!$J$21:$J$39,IS$5),IH14&lt;SMALL(기준일시_입력!$N$21:$N$39,IS$5)),SMALL(기준일시_입력!$N$21:$N$39,IS$5)-IH14,0)),0)</f>
        <v>0</v>
      </c>
      <c r="IT14" s="125"/>
      <c r="IU14" s="180" t="str">
        <f t="shared" si="184"/>
        <v>9일</v>
      </c>
      <c r="IV14" s="180"/>
      <c r="IW14" s="124" t="str">
        <f t="shared" si="185"/>
        <v>화</v>
      </c>
      <c r="IX14" s="133" t="str">
        <f t="shared" si="186"/>
        <v>V</v>
      </c>
      <c r="IY14" s="184"/>
      <c r="IZ14" s="184"/>
      <c r="JA14" s="184"/>
      <c r="JB14" s="184"/>
      <c r="JC14" s="184"/>
      <c r="JD14" s="184"/>
      <c r="JE14" s="176"/>
      <c r="JF14" s="177"/>
      <c r="JG14" s="129" t="str">
        <f>IF($B14="","",IF(AND(IW$3&lt;&gt;"",$B14-기준일시_입력!$AO$7&lt;=0,IY14="",JB14="",JE14=""),"X",IF(JE14="연차","☆",IF(JE14="월차","★",IF(JE14="병가","♨",IF(JE14="출장","◎",IF(JE14="교육","■",IF(AND(JE14="",IY14&lt;=기준일시_입력!$J$15,JB14&gt;=기준일시_입력!$N$15),"○",IF(AND(JE14="",IY14&lt;&gt;"",IY14&gt;기준일시_입력!$J$15),"▼",IF(AND(JE14="",JB14&lt;&gt;"",JB14&lt;기준일시_입력!$N$15),"△",""))))))))))</f>
        <v/>
      </c>
      <c r="JH14" s="128">
        <f>IFERROR(IF(OR(IY14="",JB14=""),0,IF(AND(JJ14&lt;기준일시_입력!$J$17,JK14&gt;기준일시_입력!$N$17),기준일시_입력!$N$17-기준일시_입력!$J$17,IF(AND(JJ14&gt;=기준일시_입력!$J$17,JK14&gt;기준일시_입력!$N$17),기준일시_입력!$N$17-JJ14,IF(JK14&lt;기준일시_입력!$J$17,0,IF(AND(JJ14&lt;기준일시_입력!$J$17,JK14&lt;=기준일시_입력!$N$17),JK14-기준일시_입력!$J$17,IF(AND(JJ14&gt;=기준일시_입력!$J$17,JK14&lt;=기준일시_입력!$N$17),JK14-JJ14,0)))))),0)</f>
        <v>0</v>
      </c>
      <c r="JI14" s="128">
        <f t="shared" si="187"/>
        <v>0</v>
      </c>
      <c r="JJ14" s="128">
        <f>IF(OR(IY14="",JB14=""),0,IF(IY14&lt;기준일시_입력!$J$15,기준일시_입력!$J$15,IY14))</f>
        <v>0</v>
      </c>
      <c r="JK14" s="128">
        <f t="shared" si="188"/>
        <v>0</v>
      </c>
      <c r="JL14" s="128">
        <f>IFERROR(IF(AND(JJ14&lt;SMALL(기준일시_입력!$J$21:$J$39,JL$5),JK14&gt;SMALL(기준일시_입력!$N$21:$N$39,JL$5)),INDEX(기준일시_입력!$AJ$21:$AJ$39,JL$5*2-1),IF(AND(JJ14&gt;=SMALL(기준일시_입력!$J$21:$J$39,JL$5),JJ14&lt;SMALL(기준일시_입력!$N$21:$N$39,JL$5)),SMALL(기준일시_입력!$N$21:$N$39,JL$5)-JJ14,0)),0)</f>
        <v>0</v>
      </c>
      <c r="JM14" s="128">
        <f>IFERROR(IF(AND(JJ14&lt;SMALL(기준일시_입력!$J$21:$J$39,JM$5),JK14&gt;SMALL(기준일시_입력!$N$21:$N$39,JM$5)),INDEX(기준일시_입력!$AJ$21:$AJ$39,JM$5*2-1),IF(AND(JJ14&gt;=SMALL(기준일시_입력!$J$21:$J$39,JM$5),JJ14&lt;SMALL(기준일시_입력!$N$21:$N$39,JM$5)),SMALL(기준일시_입력!$N$21:$N$39,JM$5)-JJ14,0)),0)</f>
        <v>0</v>
      </c>
      <c r="JN14" s="128">
        <f>IFERROR(IF(AND(JJ14&lt;SMALL(기준일시_입력!$J$21:$J$39,JN$5),JK14&gt;SMALL(기준일시_입력!$N$21:$N$39,JN$5)),INDEX(기준일시_입력!$AJ$21:$AJ$39,JN$5*2-1),IF(AND(JJ14&gt;=SMALL(기준일시_입력!$J$21:$J$39,JN$5),JJ14&lt;SMALL(기준일시_입력!$N$21:$N$39,JN$5)),SMALL(기준일시_입력!$N$21:$N$39,JN$5)-JJ14,0)),0)</f>
        <v>0</v>
      </c>
      <c r="JO14" s="128">
        <f>IFERROR(IF(AND(JJ14&lt;SMALL(기준일시_입력!$J$21:$J$39,JO$5),JK14&gt;SMALL(기준일시_입력!$N$21:$N$39,JO$5)),INDEX(기준일시_입력!$AJ$21:$AJ$39,JO$5*2-1),IF(AND(JJ14&gt;=SMALL(기준일시_입력!$J$21:$J$39,JO$5),JJ14&lt;SMALL(기준일시_입력!$N$21:$N$39,JO$5)),SMALL(기준일시_입력!$N$21:$N$39,JO$5)-JJ14,0)),0)</f>
        <v>0</v>
      </c>
      <c r="JP14" s="128">
        <f>IFERROR(IF(AND(JJ14&lt;SMALL(기준일시_입력!$J$21:$J$39,JP$5),JK14&gt;SMALL(기준일시_입력!$N$21:$N$39,JP$5)),INDEX(기준일시_입력!$AJ$21:$AJ$39,JP$5*2-1),IF(AND(JJ14&gt;=SMALL(기준일시_입력!$J$21:$J$39,JP$5),JJ14&lt;SMALL(기준일시_입력!$N$21:$N$39,JP$5)),SMALL(기준일시_입력!$N$21:$N$39,JP$5)-JJ14,0)),0)</f>
        <v>0</v>
      </c>
      <c r="JQ14" s="128">
        <f>IFERROR(IF(AND(JJ14&lt;SMALL(기준일시_입력!$J$21:$J$39,JQ$5),JK14&gt;SMALL(기준일시_입력!$N$21:$N$39,JQ$5)),INDEX(기준일시_입력!$AJ$21:$AJ$39,JQ$5*2-1),IF(AND(JJ14&gt;=SMALL(기준일시_입력!$J$21:$J$39,JQ$5),JJ14&lt;SMALL(기준일시_입력!$N$21:$N$39,JQ$5)),SMALL(기준일시_입력!$N$21:$N$39,JQ$5)-JJ14,0)),0)</f>
        <v>0</v>
      </c>
      <c r="JR14" s="128">
        <f>IFERROR(IF(AND(JJ14&lt;SMALL(기준일시_입력!$J$21:$J$39,JR$5),JK14&gt;SMALL(기준일시_입력!$N$21:$N$39,JR$5)),INDEX(기준일시_입력!$AJ$21:$AJ$39,JR$5*2-1),IF(AND(JJ14&gt;=SMALL(기준일시_입력!$J$21:$J$39,JR$5),JJ14&lt;SMALL(기준일시_입력!$N$21:$N$39,JR$5)),SMALL(기준일시_입력!$N$21:$N$39,JR$5)-JJ14,0)),0)</f>
        <v>0</v>
      </c>
      <c r="JS14" s="128">
        <f>IFERROR(IF(AND(JJ14&lt;SMALL(기준일시_입력!$J$21:$J$39,JS$5),JK14&gt;SMALL(기준일시_입력!$N$21:$N$39,JS$5)),INDEX(기준일시_입력!$AJ$21:$AJ$39,JS$5*2-1),IF(AND(JJ14&gt;=SMALL(기준일시_입력!$J$21:$J$39,JS$5),JJ14&lt;SMALL(기준일시_입력!$N$21:$N$39,JS$5)),SMALL(기준일시_입력!$N$21:$N$39,JS$5)-JJ14,0)),0)</f>
        <v>0</v>
      </c>
      <c r="JT14" s="128">
        <f>IFERROR(IF(AND(JJ14&lt;SMALL(기준일시_입력!$J$21:$J$39,JT$5),JK14&gt;SMALL(기준일시_입력!$N$21:$N$39,JT$5)),INDEX(기준일시_입력!$AJ$21:$AJ$39,JT$5*2-1),IF(AND(JJ14&gt;=SMALL(기준일시_입력!$J$21:$J$39,JT$5),JJ14&lt;SMALL(기준일시_입력!$N$21:$N$39,JT$5)),SMALL(기준일시_입력!$N$21:$N$39,JT$5)-JJ14,0)),0)</f>
        <v>0</v>
      </c>
      <c r="JU14" s="128">
        <f>IFERROR(IF(AND(JJ14&lt;SMALL(기준일시_입력!$J$21:$J$39,JU$5),JK14&gt;SMALL(기준일시_입력!$N$21:$N$39,JU$5)),INDEX(기준일시_입력!$AJ$21:$AJ$39,JU$5*2-1),IF(AND(JJ14&gt;=SMALL(기준일시_입력!$J$21:$J$39,JU$5),JJ14&lt;SMALL(기준일시_입력!$N$21:$N$39,JU$5)),SMALL(기준일시_입력!$N$21:$N$39,JU$5)-JJ14,0)),0)</f>
        <v>0</v>
      </c>
      <c r="JV14" s="125"/>
      <c r="JW14" s="180" t="str">
        <f t="shared" si="189"/>
        <v>9일</v>
      </c>
      <c r="JX14" s="180"/>
      <c r="JY14" s="124" t="str">
        <f t="shared" si="190"/>
        <v>화</v>
      </c>
      <c r="JZ14" s="133" t="str">
        <f t="shared" si="186"/>
        <v>V</v>
      </c>
      <c r="KA14" s="184"/>
      <c r="KB14" s="184"/>
      <c r="KC14" s="184"/>
      <c r="KD14" s="184"/>
      <c r="KE14" s="184"/>
      <c r="KF14" s="184"/>
      <c r="KG14" s="176"/>
      <c r="KH14" s="177"/>
      <c r="KI14" s="129" t="str">
        <f>IF($B14="","",IF(AND(JY$3&lt;&gt;"",$B14-기준일시_입력!$AO$7&lt;=0,KA14="",KD14="",KG14=""),"X",IF(KG14="연차","☆",IF(KG14="월차","★",IF(KG14="병가","♨",IF(KG14="출장","◎",IF(KG14="교육","■",IF(AND(KG14="",KA14&lt;=기준일시_입력!$J$15,KD14&gt;=기준일시_입력!$N$15),"○",IF(AND(KG14="",KA14&lt;&gt;"",KA14&gt;기준일시_입력!$J$15),"▼",IF(AND(KG14="",KD14&lt;&gt;"",KD14&lt;기준일시_입력!$N$15),"△",""))))))))))</f>
        <v/>
      </c>
      <c r="KJ14" s="128">
        <f>IFERROR(IF(OR(KA14="",KD14=""),0,IF(AND(KL14&lt;기준일시_입력!$J$17,KM14&gt;기준일시_입력!$N$17),기준일시_입력!$N$17-기준일시_입력!$J$17,IF(AND(KL14&gt;=기준일시_입력!$J$17,KM14&gt;기준일시_입력!$N$17),기준일시_입력!$N$17-KL14,IF(KM14&lt;기준일시_입력!$J$17,0,IF(AND(KL14&lt;기준일시_입력!$J$17,KM14&lt;=기준일시_입력!$N$17),KM14-기준일시_입력!$J$17,IF(AND(KL14&gt;=기준일시_입력!$J$17,KM14&lt;=기준일시_입력!$N$17),KM14-KL14,0)))))),0)</f>
        <v>0</v>
      </c>
      <c r="KK14" s="128">
        <f t="shared" si="192"/>
        <v>0</v>
      </c>
      <c r="KL14" s="128">
        <f>IF(OR(KA14="",KD14=""),0,IF(KA14&lt;기준일시_입력!$J$15,기준일시_입력!$J$15,KA14))</f>
        <v>0</v>
      </c>
      <c r="KM14" s="128">
        <f t="shared" si="193"/>
        <v>0</v>
      </c>
      <c r="KN14" s="128">
        <f>IFERROR(IF(AND(KL14&lt;SMALL(기준일시_입력!$J$21:$J$39,KN$5),KM14&gt;SMALL(기준일시_입력!$N$21:$N$39,KN$5)),INDEX(기준일시_입력!$AJ$21:$AJ$39,KN$5*2-1),IF(AND(KL14&gt;=SMALL(기준일시_입력!$J$21:$J$39,KN$5),KL14&lt;SMALL(기준일시_입력!$N$21:$N$39,KN$5)),SMALL(기준일시_입력!$N$21:$N$39,KN$5)-KL14,0)),0)</f>
        <v>0</v>
      </c>
      <c r="KO14" s="128">
        <f>IFERROR(IF(AND(KL14&lt;SMALL(기준일시_입력!$J$21:$J$39,KO$5),KM14&gt;SMALL(기준일시_입력!$N$21:$N$39,KO$5)),INDEX(기준일시_입력!$AJ$21:$AJ$39,KO$5*2-1),IF(AND(KL14&gt;=SMALL(기준일시_입력!$J$21:$J$39,KO$5),KL14&lt;SMALL(기준일시_입력!$N$21:$N$39,KO$5)),SMALL(기준일시_입력!$N$21:$N$39,KO$5)-KL14,0)),0)</f>
        <v>0</v>
      </c>
      <c r="KP14" s="128">
        <f>IFERROR(IF(AND(KL14&lt;SMALL(기준일시_입력!$J$21:$J$39,KP$5),KM14&gt;SMALL(기준일시_입력!$N$21:$N$39,KP$5)),INDEX(기준일시_입력!$AJ$21:$AJ$39,KP$5*2-1),IF(AND(KL14&gt;=SMALL(기준일시_입력!$J$21:$J$39,KP$5),KL14&lt;SMALL(기준일시_입력!$N$21:$N$39,KP$5)),SMALL(기준일시_입력!$N$21:$N$39,KP$5)-KL14,0)),0)</f>
        <v>0</v>
      </c>
      <c r="KQ14" s="128">
        <f>IFERROR(IF(AND(KL14&lt;SMALL(기준일시_입력!$J$21:$J$39,KQ$5),KM14&gt;SMALL(기준일시_입력!$N$21:$N$39,KQ$5)),INDEX(기준일시_입력!$AJ$21:$AJ$39,KQ$5*2-1),IF(AND(KL14&gt;=SMALL(기준일시_입력!$J$21:$J$39,KQ$5),KL14&lt;SMALL(기준일시_입력!$N$21:$N$39,KQ$5)),SMALL(기준일시_입력!$N$21:$N$39,KQ$5)-KL14,0)),0)</f>
        <v>0</v>
      </c>
      <c r="KR14" s="128">
        <f>IFERROR(IF(AND(KL14&lt;SMALL(기준일시_입력!$J$21:$J$39,KR$5),KM14&gt;SMALL(기준일시_입력!$N$21:$N$39,KR$5)),INDEX(기준일시_입력!$AJ$21:$AJ$39,KR$5*2-1),IF(AND(KL14&gt;=SMALL(기준일시_입력!$J$21:$J$39,KR$5),KL14&lt;SMALL(기준일시_입력!$N$21:$N$39,KR$5)),SMALL(기준일시_입력!$N$21:$N$39,KR$5)-KL14,0)),0)</f>
        <v>0</v>
      </c>
      <c r="KS14" s="128">
        <f>IFERROR(IF(AND(KL14&lt;SMALL(기준일시_입력!$J$21:$J$39,KS$5),KM14&gt;SMALL(기준일시_입력!$N$21:$N$39,KS$5)),INDEX(기준일시_입력!$AJ$21:$AJ$39,KS$5*2-1),IF(AND(KL14&gt;=SMALL(기준일시_입력!$J$21:$J$39,KS$5),KL14&lt;SMALL(기준일시_입력!$N$21:$N$39,KS$5)),SMALL(기준일시_입력!$N$21:$N$39,KS$5)-KL14,0)),0)</f>
        <v>0</v>
      </c>
      <c r="KT14" s="128">
        <f>IFERROR(IF(AND(KL14&lt;SMALL(기준일시_입력!$J$21:$J$39,KT$5),KM14&gt;SMALL(기준일시_입력!$N$21:$N$39,KT$5)),INDEX(기준일시_입력!$AJ$21:$AJ$39,KT$5*2-1),IF(AND(KL14&gt;=SMALL(기준일시_입력!$J$21:$J$39,KT$5),KL14&lt;SMALL(기준일시_입력!$N$21:$N$39,KT$5)),SMALL(기준일시_입력!$N$21:$N$39,KT$5)-KL14,0)),0)</f>
        <v>0</v>
      </c>
      <c r="KU14" s="128">
        <f>IFERROR(IF(AND(KL14&lt;SMALL(기준일시_입력!$J$21:$J$39,KU$5),KM14&gt;SMALL(기준일시_입력!$N$21:$N$39,KU$5)),INDEX(기준일시_입력!$AJ$21:$AJ$39,KU$5*2-1),IF(AND(KL14&gt;=SMALL(기준일시_입력!$J$21:$J$39,KU$5),KL14&lt;SMALL(기준일시_입력!$N$21:$N$39,KU$5)),SMALL(기준일시_입력!$N$21:$N$39,KU$5)-KL14,0)),0)</f>
        <v>0</v>
      </c>
      <c r="KV14" s="128">
        <f>IFERROR(IF(AND(KL14&lt;SMALL(기준일시_입력!$J$21:$J$39,KV$5),KM14&gt;SMALL(기준일시_입력!$N$21:$N$39,KV$5)),INDEX(기준일시_입력!$AJ$21:$AJ$39,KV$5*2-1),IF(AND(KL14&gt;=SMALL(기준일시_입력!$J$21:$J$39,KV$5),KL14&lt;SMALL(기준일시_입력!$N$21:$N$39,KV$5)),SMALL(기준일시_입력!$N$21:$N$39,KV$5)-KL14,0)),0)</f>
        <v>0</v>
      </c>
      <c r="KW14" s="128">
        <f>IFERROR(IF(AND(KL14&lt;SMALL(기준일시_입력!$J$21:$J$39,KW$5),KM14&gt;SMALL(기준일시_입력!$N$21:$N$39,KW$5)),INDEX(기준일시_입력!$AJ$21:$AJ$39,KW$5*2-1),IF(AND(KL14&gt;=SMALL(기준일시_입력!$J$21:$J$39,KW$5),KL14&lt;SMALL(기준일시_입력!$N$21:$N$39,KW$5)),SMALL(기준일시_입력!$N$21:$N$39,KW$5)-KL14,0)),0)</f>
        <v>0</v>
      </c>
      <c r="KX14" s="125"/>
      <c r="KY14" s="180" t="str">
        <f t="shared" si="194"/>
        <v>9일</v>
      </c>
      <c r="KZ14" s="180"/>
      <c r="LA14" s="124" t="str">
        <f t="shared" si="195"/>
        <v>화</v>
      </c>
      <c r="LB14" s="133" t="str">
        <f t="shared" si="186"/>
        <v>V</v>
      </c>
      <c r="LC14" s="184"/>
      <c r="LD14" s="184"/>
      <c r="LE14" s="184"/>
      <c r="LF14" s="184"/>
      <c r="LG14" s="184"/>
      <c r="LH14" s="184"/>
      <c r="LI14" s="176"/>
      <c r="LJ14" s="177"/>
      <c r="LK14" s="129" t="str">
        <f>IF($B14="","",IF(AND(LA$3&lt;&gt;"",$B14-기준일시_입력!$AO$7&lt;=0,LC14="",LF14="",LI14=""),"X",IF(LI14="연차","☆",IF(LI14="월차","★",IF(LI14="병가","♨",IF(LI14="출장","◎",IF(LI14="교육","■",IF(AND(LI14="",LC14&lt;=기준일시_입력!$J$15,LF14&gt;=기준일시_입력!$N$15),"○",IF(AND(LI14="",LC14&lt;&gt;"",LC14&gt;기준일시_입력!$J$15),"▼",IF(AND(LI14="",LF14&lt;&gt;"",LF14&lt;기준일시_입력!$N$15),"△",""))))))))))</f>
        <v/>
      </c>
      <c r="LL14" s="128">
        <f>IFERROR(IF(OR(LC14="",LF14=""),0,IF(AND(LN14&lt;기준일시_입력!$J$17,LO14&gt;기준일시_입력!$N$17),기준일시_입력!$N$17-기준일시_입력!$J$17,IF(AND(LN14&gt;=기준일시_입력!$J$17,LO14&gt;기준일시_입력!$N$17),기준일시_입력!$N$17-LN14,IF(LO14&lt;기준일시_입력!$J$17,0,IF(AND(LN14&lt;기준일시_입력!$J$17,LO14&lt;=기준일시_입력!$N$17),LO14-기준일시_입력!$J$17,IF(AND(LN14&gt;=기준일시_입력!$J$17,LO14&lt;=기준일시_입력!$N$17),LO14-LN14,0)))))),0)</f>
        <v>0</v>
      </c>
      <c r="LM14" s="128">
        <f t="shared" si="197"/>
        <v>0</v>
      </c>
      <c r="LN14" s="128">
        <f>IF(OR(LC14="",LF14=""),0,IF(LC14&lt;기준일시_입력!$J$15,기준일시_입력!$J$15,LC14))</f>
        <v>0</v>
      </c>
      <c r="LO14" s="128">
        <f t="shared" si="198"/>
        <v>0</v>
      </c>
      <c r="LP14" s="128">
        <f>IFERROR(IF(AND(LN14&lt;SMALL(기준일시_입력!$J$21:$J$39,LP$5),LO14&gt;SMALL(기준일시_입력!$N$21:$N$39,LP$5)),INDEX(기준일시_입력!$AJ$21:$AJ$39,LP$5*2-1),IF(AND(LN14&gt;=SMALL(기준일시_입력!$J$21:$J$39,LP$5),LN14&lt;SMALL(기준일시_입력!$N$21:$N$39,LP$5)),SMALL(기준일시_입력!$N$21:$N$39,LP$5)-LN14,0)),0)</f>
        <v>0</v>
      </c>
      <c r="LQ14" s="128">
        <f>IFERROR(IF(AND(LN14&lt;SMALL(기준일시_입력!$J$21:$J$39,LQ$5),LO14&gt;SMALL(기준일시_입력!$N$21:$N$39,LQ$5)),INDEX(기준일시_입력!$AJ$21:$AJ$39,LQ$5*2-1),IF(AND(LN14&gt;=SMALL(기준일시_입력!$J$21:$J$39,LQ$5),LN14&lt;SMALL(기준일시_입력!$N$21:$N$39,LQ$5)),SMALL(기준일시_입력!$N$21:$N$39,LQ$5)-LN14,0)),0)</f>
        <v>0</v>
      </c>
      <c r="LR14" s="128">
        <f>IFERROR(IF(AND(LN14&lt;SMALL(기준일시_입력!$J$21:$J$39,LR$5),LO14&gt;SMALL(기준일시_입력!$N$21:$N$39,LR$5)),INDEX(기준일시_입력!$AJ$21:$AJ$39,LR$5*2-1),IF(AND(LN14&gt;=SMALL(기준일시_입력!$J$21:$J$39,LR$5),LN14&lt;SMALL(기준일시_입력!$N$21:$N$39,LR$5)),SMALL(기준일시_입력!$N$21:$N$39,LR$5)-LN14,0)),0)</f>
        <v>0</v>
      </c>
      <c r="LS14" s="128">
        <f>IFERROR(IF(AND(LN14&lt;SMALL(기준일시_입력!$J$21:$J$39,LS$5),LO14&gt;SMALL(기준일시_입력!$N$21:$N$39,LS$5)),INDEX(기준일시_입력!$AJ$21:$AJ$39,LS$5*2-1),IF(AND(LN14&gt;=SMALL(기준일시_입력!$J$21:$J$39,LS$5),LN14&lt;SMALL(기준일시_입력!$N$21:$N$39,LS$5)),SMALL(기준일시_입력!$N$21:$N$39,LS$5)-LN14,0)),0)</f>
        <v>0</v>
      </c>
      <c r="LT14" s="128">
        <f>IFERROR(IF(AND(LN14&lt;SMALL(기준일시_입력!$J$21:$J$39,LT$5),LO14&gt;SMALL(기준일시_입력!$N$21:$N$39,LT$5)),INDEX(기준일시_입력!$AJ$21:$AJ$39,LT$5*2-1),IF(AND(LN14&gt;=SMALL(기준일시_입력!$J$21:$J$39,LT$5),LN14&lt;SMALL(기준일시_입력!$N$21:$N$39,LT$5)),SMALL(기준일시_입력!$N$21:$N$39,LT$5)-LN14,0)),0)</f>
        <v>0</v>
      </c>
      <c r="LU14" s="128">
        <f>IFERROR(IF(AND(LN14&lt;SMALL(기준일시_입력!$J$21:$J$39,LU$5),LO14&gt;SMALL(기준일시_입력!$N$21:$N$39,LU$5)),INDEX(기준일시_입력!$AJ$21:$AJ$39,LU$5*2-1),IF(AND(LN14&gt;=SMALL(기준일시_입력!$J$21:$J$39,LU$5),LN14&lt;SMALL(기준일시_입력!$N$21:$N$39,LU$5)),SMALL(기준일시_입력!$N$21:$N$39,LU$5)-LN14,0)),0)</f>
        <v>0</v>
      </c>
      <c r="LV14" s="128">
        <f>IFERROR(IF(AND(LN14&lt;SMALL(기준일시_입력!$J$21:$J$39,LV$5),LO14&gt;SMALL(기준일시_입력!$N$21:$N$39,LV$5)),INDEX(기준일시_입력!$AJ$21:$AJ$39,LV$5*2-1),IF(AND(LN14&gt;=SMALL(기준일시_입력!$J$21:$J$39,LV$5),LN14&lt;SMALL(기준일시_입력!$N$21:$N$39,LV$5)),SMALL(기준일시_입력!$N$21:$N$39,LV$5)-LN14,0)),0)</f>
        <v>0</v>
      </c>
      <c r="LW14" s="128">
        <f>IFERROR(IF(AND(LN14&lt;SMALL(기준일시_입력!$J$21:$J$39,LW$5),LO14&gt;SMALL(기준일시_입력!$N$21:$N$39,LW$5)),INDEX(기준일시_입력!$AJ$21:$AJ$39,LW$5*2-1),IF(AND(LN14&gt;=SMALL(기준일시_입력!$J$21:$J$39,LW$5),LN14&lt;SMALL(기준일시_입력!$N$21:$N$39,LW$5)),SMALL(기준일시_입력!$N$21:$N$39,LW$5)-LN14,0)),0)</f>
        <v>0</v>
      </c>
      <c r="LX14" s="128">
        <f>IFERROR(IF(AND(LN14&lt;SMALL(기준일시_입력!$J$21:$J$39,LX$5),LO14&gt;SMALL(기준일시_입력!$N$21:$N$39,LX$5)),INDEX(기준일시_입력!$AJ$21:$AJ$39,LX$5*2-1),IF(AND(LN14&gt;=SMALL(기준일시_입력!$J$21:$J$39,LX$5),LN14&lt;SMALL(기준일시_입력!$N$21:$N$39,LX$5)),SMALL(기준일시_입력!$N$21:$N$39,LX$5)-LN14,0)),0)</f>
        <v>0</v>
      </c>
      <c r="LY14" s="128">
        <f>IFERROR(IF(AND(LN14&lt;SMALL(기준일시_입력!$J$21:$J$39,LY$5),LO14&gt;SMALL(기준일시_입력!$N$21:$N$39,LY$5)),INDEX(기준일시_입력!$AJ$21:$AJ$39,LY$5*2-1),IF(AND(LN14&gt;=SMALL(기준일시_입력!$J$21:$J$39,LY$5),LN14&lt;SMALL(기준일시_입력!$N$21:$N$39,LY$5)),SMALL(기준일시_입력!$N$21:$N$39,LY$5)-LN14,0)),0)</f>
        <v>0</v>
      </c>
      <c r="LZ14" s="125"/>
      <c r="MA14" s="180" t="str">
        <f t="shared" si="199"/>
        <v>9일</v>
      </c>
      <c r="MB14" s="180"/>
      <c r="MC14" s="124" t="str">
        <f t="shared" si="200"/>
        <v>화</v>
      </c>
      <c r="MD14" s="133" t="str">
        <f t="shared" si="201"/>
        <v>V</v>
      </c>
      <c r="ME14" s="184"/>
      <c r="MF14" s="184"/>
      <c r="MG14" s="184"/>
      <c r="MH14" s="184"/>
      <c r="MI14" s="184"/>
      <c r="MJ14" s="184"/>
      <c r="MK14" s="176"/>
      <c r="ML14" s="177"/>
      <c r="MM14" s="129" t="str">
        <f>IF($B14="","",IF(AND(MC$3&lt;&gt;"",$B14-기준일시_입력!$AO$7&lt;=0,ME14="",MH14="",MK14=""),"X",IF(MK14="연차","☆",IF(MK14="월차","★",IF(MK14="병가","♨",IF(MK14="출장","◎",IF(MK14="교육","■",IF(AND(MK14="",ME14&lt;=기준일시_입력!$J$15,MH14&gt;=기준일시_입력!$N$15),"○",IF(AND(MK14="",ME14&lt;&gt;"",ME14&gt;기준일시_입력!$J$15),"▼",IF(AND(MK14="",MH14&lt;&gt;"",MH14&lt;기준일시_입력!$N$15),"△",""))))))))))</f>
        <v/>
      </c>
      <c r="MN14" s="128">
        <f>IFERROR(IF(OR(ME14="",MH14=""),0,IF(AND(MP14&lt;기준일시_입력!$J$17,MQ14&gt;기준일시_입력!$N$17),기준일시_입력!$N$17-기준일시_입력!$J$17,IF(AND(MP14&gt;=기준일시_입력!$J$17,MQ14&gt;기준일시_입력!$N$17),기준일시_입력!$N$17-MP14,IF(MQ14&lt;기준일시_입력!$J$17,0,IF(AND(MP14&lt;기준일시_입력!$J$17,MQ14&lt;=기준일시_입력!$N$17),MQ14-기준일시_입력!$J$17,IF(AND(MP14&gt;=기준일시_입력!$J$17,MQ14&lt;=기준일시_입력!$N$17),MQ14-MP14,0)))))),0)</f>
        <v>0</v>
      </c>
      <c r="MO14" s="128">
        <f t="shared" si="202"/>
        <v>0</v>
      </c>
      <c r="MP14" s="128">
        <f>IF(OR(ME14="",MH14=""),0,IF(ME14&lt;기준일시_입력!$J$15,기준일시_입력!$J$15,ME14))</f>
        <v>0</v>
      </c>
      <c r="MQ14" s="128">
        <f t="shared" si="203"/>
        <v>0</v>
      </c>
      <c r="MR14" s="128">
        <f>IFERROR(IF(AND(MP14&lt;SMALL(기준일시_입력!$J$21:$J$39,MR$5),MQ14&gt;SMALL(기준일시_입력!$N$21:$N$39,MR$5)),INDEX(기준일시_입력!$AJ$21:$AJ$39,MR$5*2-1),IF(AND(MP14&gt;=SMALL(기준일시_입력!$J$21:$J$39,MR$5),MP14&lt;SMALL(기준일시_입력!$N$21:$N$39,MR$5)),SMALL(기준일시_입력!$N$21:$N$39,MR$5)-MP14,0)),0)</f>
        <v>0</v>
      </c>
      <c r="MS14" s="128">
        <f>IFERROR(IF(AND(MP14&lt;SMALL(기준일시_입력!$J$21:$J$39,MS$5),MQ14&gt;SMALL(기준일시_입력!$N$21:$N$39,MS$5)),INDEX(기준일시_입력!$AJ$21:$AJ$39,MS$5*2-1),IF(AND(MP14&gt;=SMALL(기준일시_입력!$J$21:$J$39,MS$5),MP14&lt;SMALL(기준일시_입력!$N$21:$N$39,MS$5)),SMALL(기준일시_입력!$N$21:$N$39,MS$5)-MP14,0)),0)</f>
        <v>0</v>
      </c>
      <c r="MT14" s="128">
        <f>IFERROR(IF(AND(MP14&lt;SMALL(기준일시_입력!$J$21:$J$39,MT$5),MQ14&gt;SMALL(기준일시_입력!$N$21:$N$39,MT$5)),INDEX(기준일시_입력!$AJ$21:$AJ$39,MT$5*2-1),IF(AND(MP14&gt;=SMALL(기준일시_입력!$J$21:$J$39,MT$5),MP14&lt;SMALL(기준일시_입력!$N$21:$N$39,MT$5)),SMALL(기준일시_입력!$N$21:$N$39,MT$5)-MP14,0)),0)</f>
        <v>0</v>
      </c>
      <c r="MU14" s="128">
        <f>IFERROR(IF(AND(MP14&lt;SMALL(기준일시_입력!$J$21:$J$39,MU$5),MQ14&gt;SMALL(기준일시_입력!$N$21:$N$39,MU$5)),INDEX(기준일시_입력!$AJ$21:$AJ$39,MU$5*2-1),IF(AND(MP14&gt;=SMALL(기준일시_입력!$J$21:$J$39,MU$5),MP14&lt;SMALL(기준일시_입력!$N$21:$N$39,MU$5)),SMALL(기준일시_입력!$N$21:$N$39,MU$5)-MP14,0)),0)</f>
        <v>0</v>
      </c>
      <c r="MV14" s="128">
        <f>IFERROR(IF(AND(MP14&lt;SMALL(기준일시_입력!$J$21:$J$39,MV$5),MQ14&gt;SMALL(기준일시_입력!$N$21:$N$39,MV$5)),INDEX(기준일시_입력!$AJ$21:$AJ$39,MV$5*2-1),IF(AND(MP14&gt;=SMALL(기준일시_입력!$J$21:$J$39,MV$5),MP14&lt;SMALL(기준일시_입력!$N$21:$N$39,MV$5)),SMALL(기준일시_입력!$N$21:$N$39,MV$5)-MP14,0)),0)</f>
        <v>0</v>
      </c>
      <c r="MW14" s="128">
        <f>IFERROR(IF(AND(MP14&lt;SMALL(기준일시_입력!$J$21:$J$39,MW$5),MQ14&gt;SMALL(기준일시_입력!$N$21:$N$39,MW$5)),INDEX(기준일시_입력!$AJ$21:$AJ$39,MW$5*2-1),IF(AND(MP14&gt;=SMALL(기준일시_입력!$J$21:$J$39,MW$5),MP14&lt;SMALL(기준일시_입력!$N$21:$N$39,MW$5)),SMALL(기준일시_입력!$N$21:$N$39,MW$5)-MP14,0)),0)</f>
        <v>0</v>
      </c>
      <c r="MX14" s="128">
        <f>IFERROR(IF(AND(MP14&lt;SMALL(기준일시_입력!$J$21:$J$39,MX$5),MQ14&gt;SMALL(기준일시_입력!$N$21:$N$39,MX$5)),INDEX(기준일시_입력!$AJ$21:$AJ$39,MX$5*2-1),IF(AND(MP14&gt;=SMALL(기준일시_입력!$J$21:$J$39,MX$5),MP14&lt;SMALL(기준일시_입력!$N$21:$N$39,MX$5)),SMALL(기준일시_입력!$N$21:$N$39,MX$5)-MP14,0)),0)</f>
        <v>0</v>
      </c>
      <c r="MY14" s="128">
        <f>IFERROR(IF(AND(MP14&lt;SMALL(기준일시_입력!$J$21:$J$39,MY$5),MQ14&gt;SMALL(기준일시_입력!$N$21:$N$39,MY$5)),INDEX(기준일시_입력!$AJ$21:$AJ$39,MY$5*2-1),IF(AND(MP14&gt;=SMALL(기준일시_입력!$J$21:$J$39,MY$5),MP14&lt;SMALL(기준일시_입력!$N$21:$N$39,MY$5)),SMALL(기준일시_입력!$N$21:$N$39,MY$5)-MP14,0)),0)</f>
        <v>0</v>
      </c>
      <c r="MZ14" s="128">
        <f>IFERROR(IF(AND(MP14&lt;SMALL(기준일시_입력!$J$21:$J$39,MZ$5),MQ14&gt;SMALL(기준일시_입력!$N$21:$N$39,MZ$5)),INDEX(기준일시_입력!$AJ$21:$AJ$39,MZ$5*2-1),IF(AND(MP14&gt;=SMALL(기준일시_입력!$J$21:$J$39,MZ$5),MP14&lt;SMALL(기준일시_입력!$N$21:$N$39,MZ$5)),SMALL(기준일시_입력!$N$21:$N$39,MZ$5)-MP14,0)),0)</f>
        <v>0</v>
      </c>
      <c r="NA14" s="128">
        <f>IFERROR(IF(AND(MP14&lt;SMALL(기준일시_입력!$J$21:$J$39,NA$5),MQ14&gt;SMALL(기준일시_입력!$N$21:$N$39,NA$5)),INDEX(기준일시_입력!$AJ$21:$AJ$39,NA$5*2-1),IF(AND(MP14&gt;=SMALL(기준일시_입력!$J$21:$J$39,NA$5),MP14&lt;SMALL(기준일시_입력!$N$21:$N$39,NA$5)),SMALL(기준일시_입력!$N$21:$N$39,NA$5)-MP14,0)),0)</f>
        <v>0</v>
      </c>
      <c r="NB14" s="125"/>
      <c r="NC14" s="180" t="str">
        <f t="shared" si="204"/>
        <v>9일</v>
      </c>
      <c r="ND14" s="180"/>
      <c r="NE14" s="124" t="str">
        <f t="shared" si="205"/>
        <v>화</v>
      </c>
      <c r="NF14" s="133" t="str">
        <f t="shared" si="201"/>
        <v>V</v>
      </c>
      <c r="NG14" s="184"/>
      <c r="NH14" s="184"/>
      <c r="NI14" s="184"/>
      <c r="NJ14" s="184"/>
      <c r="NK14" s="184"/>
      <c r="NL14" s="184"/>
      <c r="NM14" s="176"/>
      <c r="NN14" s="177"/>
      <c r="NO14" s="129" t="str">
        <f>IF($B14="","",IF(AND(NE$3&lt;&gt;"",$B14-기준일시_입력!$AO$7&lt;=0,NG14="",NJ14="",NM14=""),"X",IF(NM14="연차","☆",IF(NM14="월차","★",IF(NM14="병가","♨",IF(NM14="출장","◎",IF(NM14="교육","■",IF(AND(NM14="",NG14&lt;=기준일시_입력!$J$15,NJ14&gt;=기준일시_입력!$N$15),"○",IF(AND(NM14="",NG14&lt;&gt;"",NG14&gt;기준일시_입력!$J$15),"▼",IF(AND(NM14="",NJ14&lt;&gt;"",NJ14&lt;기준일시_입력!$N$15),"△",""))))))))))</f>
        <v/>
      </c>
      <c r="NP14" s="128">
        <f>IFERROR(IF(OR(NG14="",NJ14=""),0,IF(AND(NR14&lt;기준일시_입력!$J$17,NS14&gt;기준일시_입력!$N$17),기준일시_입력!$N$17-기준일시_입력!$J$17,IF(AND(NR14&gt;=기준일시_입력!$J$17,NS14&gt;기준일시_입력!$N$17),기준일시_입력!$N$17-NR14,IF(NS14&lt;기준일시_입력!$J$17,0,IF(AND(NR14&lt;기준일시_입력!$J$17,NS14&lt;=기준일시_입력!$N$17),NS14-기준일시_입력!$J$17,IF(AND(NR14&gt;=기준일시_입력!$J$17,NS14&lt;=기준일시_입력!$N$17),NS14-NR14,0)))))),0)</f>
        <v>0</v>
      </c>
      <c r="NQ14" s="128">
        <f t="shared" si="207"/>
        <v>0</v>
      </c>
      <c r="NR14" s="128">
        <f>IF(OR(NG14="",NJ14=""),0,IF(NG14&lt;기준일시_입력!$J$15,기준일시_입력!$J$15,NG14))</f>
        <v>0</v>
      </c>
      <c r="NS14" s="128">
        <f t="shared" si="208"/>
        <v>0</v>
      </c>
      <c r="NT14" s="128">
        <f>IFERROR(IF(AND(NR14&lt;SMALL(기준일시_입력!$J$21:$J$39,NT$5),NS14&gt;SMALL(기준일시_입력!$N$21:$N$39,NT$5)),INDEX(기준일시_입력!$AJ$21:$AJ$39,NT$5*2-1),IF(AND(NR14&gt;=SMALL(기준일시_입력!$J$21:$J$39,NT$5),NR14&lt;SMALL(기준일시_입력!$N$21:$N$39,NT$5)),SMALL(기준일시_입력!$N$21:$N$39,NT$5)-NR14,0)),0)</f>
        <v>0</v>
      </c>
      <c r="NU14" s="128">
        <f>IFERROR(IF(AND(NR14&lt;SMALL(기준일시_입력!$J$21:$J$39,NU$5),NS14&gt;SMALL(기준일시_입력!$N$21:$N$39,NU$5)),INDEX(기준일시_입력!$AJ$21:$AJ$39,NU$5*2-1),IF(AND(NR14&gt;=SMALL(기준일시_입력!$J$21:$J$39,NU$5),NR14&lt;SMALL(기준일시_입력!$N$21:$N$39,NU$5)),SMALL(기준일시_입력!$N$21:$N$39,NU$5)-NR14,0)),0)</f>
        <v>0</v>
      </c>
      <c r="NV14" s="128">
        <f>IFERROR(IF(AND(NR14&lt;SMALL(기준일시_입력!$J$21:$J$39,NV$5),NS14&gt;SMALL(기준일시_입력!$N$21:$N$39,NV$5)),INDEX(기준일시_입력!$AJ$21:$AJ$39,NV$5*2-1),IF(AND(NR14&gt;=SMALL(기준일시_입력!$J$21:$J$39,NV$5),NR14&lt;SMALL(기준일시_입력!$N$21:$N$39,NV$5)),SMALL(기준일시_입력!$N$21:$N$39,NV$5)-NR14,0)),0)</f>
        <v>0</v>
      </c>
      <c r="NW14" s="128">
        <f>IFERROR(IF(AND(NR14&lt;SMALL(기준일시_입력!$J$21:$J$39,NW$5),NS14&gt;SMALL(기준일시_입력!$N$21:$N$39,NW$5)),INDEX(기준일시_입력!$AJ$21:$AJ$39,NW$5*2-1),IF(AND(NR14&gt;=SMALL(기준일시_입력!$J$21:$J$39,NW$5),NR14&lt;SMALL(기준일시_입력!$N$21:$N$39,NW$5)),SMALL(기준일시_입력!$N$21:$N$39,NW$5)-NR14,0)),0)</f>
        <v>0</v>
      </c>
      <c r="NX14" s="128">
        <f>IFERROR(IF(AND(NR14&lt;SMALL(기준일시_입력!$J$21:$J$39,NX$5),NS14&gt;SMALL(기준일시_입력!$N$21:$N$39,NX$5)),INDEX(기준일시_입력!$AJ$21:$AJ$39,NX$5*2-1),IF(AND(NR14&gt;=SMALL(기준일시_입력!$J$21:$J$39,NX$5),NR14&lt;SMALL(기준일시_입력!$N$21:$N$39,NX$5)),SMALL(기준일시_입력!$N$21:$N$39,NX$5)-NR14,0)),0)</f>
        <v>0</v>
      </c>
      <c r="NY14" s="128">
        <f>IFERROR(IF(AND(NR14&lt;SMALL(기준일시_입력!$J$21:$J$39,NY$5),NS14&gt;SMALL(기준일시_입력!$N$21:$N$39,NY$5)),INDEX(기준일시_입력!$AJ$21:$AJ$39,NY$5*2-1),IF(AND(NR14&gt;=SMALL(기준일시_입력!$J$21:$J$39,NY$5),NR14&lt;SMALL(기준일시_입력!$N$21:$N$39,NY$5)),SMALL(기준일시_입력!$N$21:$N$39,NY$5)-NR14,0)),0)</f>
        <v>0</v>
      </c>
      <c r="NZ14" s="128">
        <f>IFERROR(IF(AND(NR14&lt;SMALL(기준일시_입력!$J$21:$J$39,NZ$5),NS14&gt;SMALL(기준일시_입력!$N$21:$N$39,NZ$5)),INDEX(기준일시_입력!$AJ$21:$AJ$39,NZ$5*2-1),IF(AND(NR14&gt;=SMALL(기준일시_입력!$J$21:$J$39,NZ$5),NR14&lt;SMALL(기준일시_입력!$N$21:$N$39,NZ$5)),SMALL(기준일시_입력!$N$21:$N$39,NZ$5)-NR14,0)),0)</f>
        <v>0</v>
      </c>
      <c r="OA14" s="128">
        <f>IFERROR(IF(AND(NR14&lt;SMALL(기준일시_입력!$J$21:$J$39,OA$5),NS14&gt;SMALL(기준일시_입력!$N$21:$N$39,OA$5)),INDEX(기준일시_입력!$AJ$21:$AJ$39,OA$5*2-1),IF(AND(NR14&gt;=SMALL(기준일시_입력!$J$21:$J$39,OA$5),NR14&lt;SMALL(기준일시_입력!$N$21:$N$39,OA$5)),SMALL(기준일시_입력!$N$21:$N$39,OA$5)-NR14,0)),0)</f>
        <v>0</v>
      </c>
      <c r="OB14" s="128">
        <f>IFERROR(IF(AND(NR14&lt;SMALL(기준일시_입력!$J$21:$J$39,OB$5),NS14&gt;SMALL(기준일시_입력!$N$21:$N$39,OB$5)),INDEX(기준일시_입력!$AJ$21:$AJ$39,OB$5*2-1),IF(AND(NR14&gt;=SMALL(기준일시_입력!$J$21:$J$39,OB$5),NR14&lt;SMALL(기준일시_입력!$N$21:$N$39,OB$5)),SMALL(기준일시_입력!$N$21:$N$39,OB$5)-NR14,0)),0)</f>
        <v>0</v>
      </c>
      <c r="OC14" s="128">
        <f>IFERROR(IF(AND(NR14&lt;SMALL(기준일시_입력!$J$21:$J$39,OC$5),NS14&gt;SMALL(기준일시_입력!$N$21:$N$39,OC$5)),INDEX(기준일시_입력!$AJ$21:$AJ$39,OC$5*2-1),IF(AND(NR14&gt;=SMALL(기준일시_입력!$J$21:$J$39,OC$5),NR14&lt;SMALL(기준일시_입력!$N$21:$N$39,OC$5)),SMALL(기준일시_입력!$N$21:$N$39,OC$5)-NR14,0)),0)</f>
        <v>0</v>
      </c>
      <c r="OD14" s="125"/>
      <c r="OE14" s="180" t="str">
        <f t="shared" si="209"/>
        <v>9일</v>
      </c>
      <c r="OF14" s="180"/>
      <c r="OG14" s="124" t="str">
        <f t="shared" si="210"/>
        <v>화</v>
      </c>
      <c r="OH14" s="133" t="str">
        <f t="shared" si="201"/>
        <v>V</v>
      </c>
      <c r="OI14" s="184"/>
      <c r="OJ14" s="184"/>
      <c r="OK14" s="184"/>
      <c r="OL14" s="184"/>
      <c r="OM14" s="184"/>
      <c r="ON14" s="184"/>
      <c r="OO14" s="176"/>
      <c r="OP14" s="177"/>
      <c r="OQ14" s="129" t="str">
        <f>IF($B14="","",IF(AND(OG$3&lt;&gt;"",$B14-기준일시_입력!$AO$7&lt;=0,OI14="",OL14="",OO14=""),"X",IF(OO14="연차","☆",IF(OO14="월차","★",IF(OO14="병가","♨",IF(OO14="출장","◎",IF(OO14="교육","■",IF(AND(OO14="",OI14&lt;=기준일시_입력!$J$15,OL14&gt;=기준일시_입력!$N$15),"○",IF(AND(OO14="",OI14&lt;&gt;"",OI14&gt;기준일시_입력!$J$15),"▼",IF(AND(OO14="",OL14&lt;&gt;"",OL14&lt;기준일시_입력!$N$15),"△",""))))))))))</f>
        <v/>
      </c>
      <c r="OR14" s="128">
        <f>IFERROR(IF(OR(OI14="",OL14=""),0,IF(AND(OT14&lt;기준일시_입력!$J$17,OU14&gt;기준일시_입력!$N$17),기준일시_입력!$N$17-기준일시_입력!$J$17,IF(AND(OT14&gt;=기준일시_입력!$J$17,OU14&gt;기준일시_입력!$N$17),기준일시_입력!$N$17-OT14,IF(OU14&lt;기준일시_입력!$J$17,0,IF(AND(OT14&lt;기준일시_입력!$J$17,OU14&lt;=기준일시_입력!$N$17),OU14-기준일시_입력!$J$17,IF(AND(OT14&gt;=기준일시_입력!$J$17,OU14&lt;=기준일시_입력!$N$17),OU14-OT14,0)))))),0)</f>
        <v>0</v>
      </c>
      <c r="OS14" s="128">
        <f t="shared" si="212"/>
        <v>0</v>
      </c>
      <c r="OT14" s="128">
        <f>IF(OR(OI14="",OL14=""),0,IF(OI14&lt;기준일시_입력!$J$15,기준일시_입력!$J$15,OI14))</f>
        <v>0</v>
      </c>
      <c r="OU14" s="128">
        <f t="shared" si="213"/>
        <v>0</v>
      </c>
      <c r="OV14" s="128">
        <f>IFERROR(IF(AND(OT14&lt;SMALL(기준일시_입력!$J$21:$J$39,OV$5),OU14&gt;SMALL(기준일시_입력!$N$21:$N$39,OV$5)),INDEX(기준일시_입력!$AJ$21:$AJ$39,OV$5*2-1),IF(AND(OT14&gt;=SMALL(기준일시_입력!$J$21:$J$39,OV$5),OT14&lt;SMALL(기준일시_입력!$N$21:$N$39,OV$5)),SMALL(기준일시_입력!$N$21:$N$39,OV$5)-OT14,0)),0)</f>
        <v>0</v>
      </c>
      <c r="OW14" s="128">
        <f>IFERROR(IF(AND(OT14&lt;SMALL(기준일시_입력!$J$21:$J$39,OW$5),OU14&gt;SMALL(기준일시_입력!$N$21:$N$39,OW$5)),INDEX(기준일시_입력!$AJ$21:$AJ$39,OW$5*2-1),IF(AND(OT14&gt;=SMALL(기준일시_입력!$J$21:$J$39,OW$5),OT14&lt;SMALL(기준일시_입력!$N$21:$N$39,OW$5)),SMALL(기준일시_입력!$N$21:$N$39,OW$5)-OT14,0)),0)</f>
        <v>0</v>
      </c>
      <c r="OX14" s="128">
        <f>IFERROR(IF(AND(OT14&lt;SMALL(기준일시_입력!$J$21:$J$39,OX$5),OU14&gt;SMALL(기준일시_입력!$N$21:$N$39,OX$5)),INDEX(기준일시_입력!$AJ$21:$AJ$39,OX$5*2-1),IF(AND(OT14&gt;=SMALL(기준일시_입력!$J$21:$J$39,OX$5),OT14&lt;SMALL(기준일시_입력!$N$21:$N$39,OX$5)),SMALL(기준일시_입력!$N$21:$N$39,OX$5)-OT14,0)),0)</f>
        <v>0</v>
      </c>
      <c r="OY14" s="128">
        <f>IFERROR(IF(AND(OT14&lt;SMALL(기준일시_입력!$J$21:$J$39,OY$5),OU14&gt;SMALL(기준일시_입력!$N$21:$N$39,OY$5)),INDEX(기준일시_입력!$AJ$21:$AJ$39,OY$5*2-1),IF(AND(OT14&gt;=SMALL(기준일시_입력!$J$21:$J$39,OY$5),OT14&lt;SMALL(기준일시_입력!$N$21:$N$39,OY$5)),SMALL(기준일시_입력!$N$21:$N$39,OY$5)-OT14,0)),0)</f>
        <v>0</v>
      </c>
      <c r="OZ14" s="128">
        <f>IFERROR(IF(AND(OT14&lt;SMALL(기준일시_입력!$J$21:$J$39,OZ$5),OU14&gt;SMALL(기준일시_입력!$N$21:$N$39,OZ$5)),INDEX(기준일시_입력!$AJ$21:$AJ$39,OZ$5*2-1),IF(AND(OT14&gt;=SMALL(기준일시_입력!$J$21:$J$39,OZ$5),OT14&lt;SMALL(기준일시_입력!$N$21:$N$39,OZ$5)),SMALL(기준일시_입력!$N$21:$N$39,OZ$5)-OT14,0)),0)</f>
        <v>0</v>
      </c>
      <c r="PA14" s="128">
        <f>IFERROR(IF(AND(OT14&lt;SMALL(기준일시_입력!$J$21:$J$39,PA$5),OU14&gt;SMALL(기준일시_입력!$N$21:$N$39,PA$5)),INDEX(기준일시_입력!$AJ$21:$AJ$39,PA$5*2-1),IF(AND(OT14&gt;=SMALL(기준일시_입력!$J$21:$J$39,PA$5),OT14&lt;SMALL(기준일시_입력!$N$21:$N$39,PA$5)),SMALL(기준일시_입력!$N$21:$N$39,PA$5)-OT14,0)),0)</f>
        <v>0</v>
      </c>
      <c r="PB14" s="128">
        <f>IFERROR(IF(AND(OT14&lt;SMALL(기준일시_입력!$J$21:$J$39,PB$5),OU14&gt;SMALL(기준일시_입력!$N$21:$N$39,PB$5)),INDEX(기준일시_입력!$AJ$21:$AJ$39,PB$5*2-1),IF(AND(OT14&gt;=SMALL(기준일시_입력!$J$21:$J$39,PB$5),OT14&lt;SMALL(기준일시_입력!$N$21:$N$39,PB$5)),SMALL(기준일시_입력!$N$21:$N$39,PB$5)-OT14,0)),0)</f>
        <v>0</v>
      </c>
      <c r="PC14" s="128">
        <f>IFERROR(IF(AND(OT14&lt;SMALL(기준일시_입력!$J$21:$J$39,PC$5),OU14&gt;SMALL(기준일시_입력!$N$21:$N$39,PC$5)),INDEX(기준일시_입력!$AJ$21:$AJ$39,PC$5*2-1),IF(AND(OT14&gt;=SMALL(기준일시_입력!$J$21:$J$39,PC$5),OT14&lt;SMALL(기준일시_입력!$N$21:$N$39,PC$5)),SMALL(기준일시_입력!$N$21:$N$39,PC$5)-OT14,0)),0)</f>
        <v>0</v>
      </c>
      <c r="PD14" s="128">
        <f>IFERROR(IF(AND(OT14&lt;SMALL(기준일시_입력!$J$21:$J$39,PD$5),OU14&gt;SMALL(기준일시_입력!$N$21:$N$39,PD$5)),INDEX(기준일시_입력!$AJ$21:$AJ$39,PD$5*2-1),IF(AND(OT14&gt;=SMALL(기준일시_입력!$J$21:$J$39,PD$5),OT14&lt;SMALL(기준일시_입력!$N$21:$N$39,PD$5)),SMALL(기준일시_입력!$N$21:$N$39,PD$5)-OT14,0)),0)</f>
        <v>0</v>
      </c>
      <c r="PE14" s="128">
        <f>IFERROR(IF(AND(OT14&lt;SMALL(기준일시_입력!$J$21:$J$39,PE$5),OU14&gt;SMALL(기준일시_입력!$N$21:$N$39,PE$5)),INDEX(기준일시_입력!$AJ$21:$AJ$39,PE$5*2-1),IF(AND(OT14&gt;=SMALL(기준일시_입력!$J$21:$J$39,PE$5),OT14&lt;SMALL(기준일시_입력!$N$21:$N$39,PE$5)),SMALL(기준일시_입력!$N$21:$N$39,PE$5)-OT14,0)),0)</f>
        <v>0</v>
      </c>
      <c r="PF14" s="125"/>
      <c r="PG14" s="180" t="str">
        <f t="shared" si="214"/>
        <v>9일</v>
      </c>
      <c r="PH14" s="180"/>
      <c r="PI14" s="124" t="str">
        <f t="shared" si="215"/>
        <v>화</v>
      </c>
      <c r="PJ14" s="133" t="str">
        <f t="shared" si="216"/>
        <v>V</v>
      </c>
      <c r="PK14" s="184"/>
      <c r="PL14" s="184"/>
      <c r="PM14" s="184"/>
      <c r="PN14" s="184"/>
      <c r="PO14" s="184"/>
      <c r="PP14" s="184"/>
      <c r="PQ14" s="176"/>
      <c r="PR14" s="177"/>
      <c r="PS14" s="129" t="str">
        <f>IF($B14="","",IF(AND(PI$3&lt;&gt;"",$B14-기준일시_입력!$AO$7&lt;=0,PK14="",PN14="",PQ14=""),"X",IF(PQ14="연차","☆",IF(PQ14="월차","★",IF(PQ14="병가","♨",IF(PQ14="출장","◎",IF(PQ14="교육","■",IF(AND(PQ14="",PK14&lt;=기준일시_입력!$J$15,PN14&gt;=기준일시_입력!$N$15),"○",IF(AND(PQ14="",PK14&lt;&gt;"",PK14&gt;기준일시_입력!$J$15),"▼",IF(AND(PQ14="",PN14&lt;&gt;"",PN14&lt;기준일시_입력!$N$15),"△",""))))))))))</f>
        <v/>
      </c>
      <c r="PT14" s="128">
        <f>IFERROR(IF(OR(PK14="",PN14=""),0,IF(AND(PV14&lt;기준일시_입력!$J$17,PW14&gt;기준일시_입력!$N$17),기준일시_입력!$N$17-기준일시_입력!$J$17,IF(AND(PV14&gt;=기준일시_입력!$J$17,PW14&gt;기준일시_입력!$N$17),기준일시_입력!$N$17-PV14,IF(PW14&lt;기준일시_입력!$J$17,0,IF(AND(PV14&lt;기준일시_입력!$J$17,PW14&lt;=기준일시_입력!$N$17),PW14-기준일시_입력!$J$17,IF(AND(PV14&gt;=기준일시_입력!$J$17,PW14&lt;=기준일시_입력!$N$17),PW14-PV14,0)))))),0)</f>
        <v>0</v>
      </c>
      <c r="PU14" s="128">
        <f t="shared" si="217"/>
        <v>0</v>
      </c>
      <c r="PV14" s="128">
        <f>IF(OR(PK14="",PN14=""),0,IF(PK14&lt;기준일시_입력!$J$15,기준일시_입력!$J$15,PK14))</f>
        <v>0</v>
      </c>
      <c r="PW14" s="128">
        <f t="shared" si="218"/>
        <v>0</v>
      </c>
      <c r="PX14" s="128">
        <f>IFERROR(IF(AND(PV14&lt;SMALL(기준일시_입력!$J$21:$J$39,PX$5),PW14&gt;SMALL(기준일시_입력!$N$21:$N$39,PX$5)),INDEX(기준일시_입력!$AJ$21:$AJ$39,PX$5*2-1),IF(AND(PV14&gt;=SMALL(기준일시_입력!$J$21:$J$39,PX$5),PV14&lt;SMALL(기준일시_입력!$N$21:$N$39,PX$5)),SMALL(기준일시_입력!$N$21:$N$39,PX$5)-PV14,0)),0)</f>
        <v>0</v>
      </c>
      <c r="PY14" s="128">
        <f>IFERROR(IF(AND(PV14&lt;SMALL(기준일시_입력!$J$21:$J$39,PY$5),PW14&gt;SMALL(기준일시_입력!$N$21:$N$39,PY$5)),INDEX(기준일시_입력!$AJ$21:$AJ$39,PY$5*2-1),IF(AND(PV14&gt;=SMALL(기준일시_입력!$J$21:$J$39,PY$5),PV14&lt;SMALL(기준일시_입력!$N$21:$N$39,PY$5)),SMALL(기준일시_입력!$N$21:$N$39,PY$5)-PV14,0)),0)</f>
        <v>0</v>
      </c>
      <c r="PZ14" s="128">
        <f>IFERROR(IF(AND(PV14&lt;SMALL(기준일시_입력!$J$21:$J$39,PZ$5),PW14&gt;SMALL(기준일시_입력!$N$21:$N$39,PZ$5)),INDEX(기준일시_입력!$AJ$21:$AJ$39,PZ$5*2-1),IF(AND(PV14&gt;=SMALL(기준일시_입력!$J$21:$J$39,PZ$5),PV14&lt;SMALL(기준일시_입력!$N$21:$N$39,PZ$5)),SMALL(기준일시_입력!$N$21:$N$39,PZ$5)-PV14,0)),0)</f>
        <v>0</v>
      </c>
      <c r="QA14" s="128">
        <f>IFERROR(IF(AND(PV14&lt;SMALL(기준일시_입력!$J$21:$J$39,QA$5),PW14&gt;SMALL(기준일시_입력!$N$21:$N$39,QA$5)),INDEX(기준일시_입력!$AJ$21:$AJ$39,QA$5*2-1),IF(AND(PV14&gt;=SMALL(기준일시_입력!$J$21:$J$39,QA$5),PV14&lt;SMALL(기준일시_입력!$N$21:$N$39,QA$5)),SMALL(기준일시_입력!$N$21:$N$39,QA$5)-PV14,0)),0)</f>
        <v>0</v>
      </c>
      <c r="QB14" s="128">
        <f>IFERROR(IF(AND(PV14&lt;SMALL(기준일시_입력!$J$21:$J$39,QB$5),PW14&gt;SMALL(기준일시_입력!$N$21:$N$39,QB$5)),INDEX(기준일시_입력!$AJ$21:$AJ$39,QB$5*2-1),IF(AND(PV14&gt;=SMALL(기준일시_입력!$J$21:$J$39,QB$5),PV14&lt;SMALL(기준일시_입력!$N$21:$N$39,QB$5)),SMALL(기준일시_입력!$N$21:$N$39,QB$5)-PV14,0)),0)</f>
        <v>0</v>
      </c>
      <c r="QC14" s="128">
        <f>IFERROR(IF(AND(PV14&lt;SMALL(기준일시_입력!$J$21:$J$39,QC$5),PW14&gt;SMALL(기준일시_입력!$N$21:$N$39,QC$5)),INDEX(기준일시_입력!$AJ$21:$AJ$39,QC$5*2-1),IF(AND(PV14&gt;=SMALL(기준일시_입력!$J$21:$J$39,QC$5),PV14&lt;SMALL(기준일시_입력!$N$21:$N$39,QC$5)),SMALL(기준일시_입력!$N$21:$N$39,QC$5)-PV14,0)),0)</f>
        <v>0</v>
      </c>
      <c r="QD14" s="128">
        <f>IFERROR(IF(AND(PV14&lt;SMALL(기준일시_입력!$J$21:$J$39,QD$5),PW14&gt;SMALL(기준일시_입력!$N$21:$N$39,QD$5)),INDEX(기준일시_입력!$AJ$21:$AJ$39,QD$5*2-1),IF(AND(PV14&gt;=SMALL(기준일시_입력!$J$21:$J$39,QD$5),PV14&lt;SMALL(기준일시_입력!$N$21:$N$39,QD$5)),SMALL(기준일시_입력!$N$21:$N$39,QD$5)-PV14,0)),0)</f>
        <v>0</v>
      </c>
      <c r="QE14" s="128">
        <f>IFERROR(IF(AND(PV14&lt;SMALL(기준일시_입력!$J$21:$J$39,QE$5),PW14&gt;SMALL(기준일시_입력!$N$21:$N$39,QE$5)),INDEX(기준일시_입력!$AJ$21:$AJ$39,QE$5*2-1),IF(AND(PV14&gt;=SMALL(기준일시_입력!$J$21:$J$39,QE$5),PV14&lt;SMALL(기준일시_입력!$N$21:$N$39,QE$5)),SMALL(기준일시_입력!$N$21:$N$39,QE$5)-PV14,0)),0)</f>
        <v>0</v>
      </c>
      <c r="QF14" s="128">
        <f>IFERROR(IF(AND(PV14&lt;SMALL(기준일시_입력!$J$21:$J$39,QF$5),PW14&gt;SMALL(기준일시_입력!$N$21:$N$39,QF$5)),INDEX(기준일시_입력!$AJ$21:$AJ$39,QF$5*2-1),IF(AND(PV14&gt;=SMALL(기준일시_입력!$J$21:$J$39,QF$5),PV14&lt;SMALL(기준일시_입력!$N$21:$N$39,QF$5)),SMALL(기준일시_입력!$N$21:$N$39,QF$5)-PV14,0)),0)</f>
        <v>0</v>
      </c>
      <c r="QG14" s="128">
        <f>IFERROR(IF(AND(PV14&lt;SMALL(기준일시_입력!$J$21:$J$39,QG$5),PW14&gt;SMALL(기준일시_입력!$N$21:$N$39,QG$5)),INDEX(기준일시_입력!$AJ$21:$AJ$39,QG$5*2-1),IF(AND(PV14&gt;=SMALL(기준일시_입력!$J$21:$J$39,QG$5),PV14&lt;SMALL(기준일시_입력!$N$21:$N$39,QG$5)),SMALL(기준일시_입력!$N$21:$N$39,QG$5)-PV14,0)),0)</f>
        <v>0</v>
      </c>
      <c r="QH14" s="125"/>
      <c r="QI14" s="180" t="str">
        <f t="shared" si="219"/>
        <v>9일</v>
      </c>
      <c r="QJ14" s="180"/>
      <c r="QK14" s="124" t="str">
        <f t="shared" si="220"/>
        <v>화</v>
      </c>
      <c r="QL14" s="133" t="str">
        <f t="shared" si="216"/>
        <v>V</v>
      </c>
      <c r="QM14" s="184"/>
      <c r="QN14" s="184"/>
      <c r="QO14" s="184"/>
      <c r="QP14" s="184"/>
      <c r="QQ14" s="184"/>
      <c r="QR14" s="184"/>
      <c r="QS14" s="176"/>
      <c r="QT14" s="177"/>
      <c r="QU14" s="129" t="str">
        <f>IF($B14="","",IF(AND(QK$3&lt;&gt;"",$B14-기준일시_입력!$AO$7&lt;=0,QM14="",QP14="",QS14=""),"X",IF(QS14="연차","☆",IF(QS14="월차","★",IF(QS14="병가","♨",IF(QS14="출장","◎",IF(QS14="교육","■",IF(AND(QS14="",QM14&lt;=기준일시_입력!$J$15,QP14&gt;=기준일시_입력!$N$15),"○",IF(AND(QS14="",QM14&lt;&gt;"",QM14&gt;기준일시_입력!$J$15),"▼",IF(AND(QS14="",QP14&lt;&gt;"",QP14&lt;기준일시_입력!$N$15),"△",""))))))))))</f>
        <v/>
      </c>
      <c r="QV14" s="128">
        <f>IFERROR(IF(OR(QM14="",QP14=""),0,IF(AND(QX14&lt;기준일시_입력!$J$17,QY14&gt;기준일시_입력!$N$17),기준일시_입력!$N$17-기준일시_입력!$J$17,IF(AND(QX14&gt;=기준일시_입력!$J$17,QY14&gt;기준일시_입력!$N$17),기준일시_입력!$N$17-QX14,IF(QY14&lt;기준일시_입력!$J$17,0,IF(AND(QX14&lt;기준일시_입력!$J$17,QY14&lt;=기준일시_입력!$N$17),QY14-기준일시_입력!$J$17,IF(AND(QX14&gt;=기준일시_입력!$J$17,QY14&lt;=기준일시_입력!$N$17),QY14-QX14,0)))))),0)</f>
        <v>0</v>
      </c>
      <c r="QW14" s="128">
        <f t="shared" si="222"/>
        <v>0</v>
      </c>
      <c r="QX14" s="128">
        <f>IF(OR(QM14="",QP14=""),0,IF(QM14&lt;기준일시_입력!$J$15,기준일시_입력!$J$15,QM14))</f>
        <v>0</v>
      </c>
      <c r="QY14" s="128">
        <f t="shared" si="223"/>
        <v>0</v>
      </c>
      <c r="QZ14" s="128">
        <f>IFERROR(IF(AND(QX14&lt;SMALL(기준일시_입력!$J$21:$J$39,QZ$5),QY14&gt;SMALL(기준일시_입력!$N$21:$N$39,QZ$5)),INDEX(기준일시_입력!$AJ$21:$AJ$39,QZ$5*2-1),IF(AND(QX14&gt;=SMALL(기준일시_입력!$J$21:$J$39,QZ$5),QX14&lt;SMALL(기준일시_입력!$N$21:$N$39,QZ$5)),SMALL(기준일시_입력!$N$21:$N$39,QZ$5)-QX14,0)),0)</f>
        <v>0</v>
      </c>
      <c r="RA14" s="128">
        <f>IFERROR(IF(AND(QX14&lt;SMALL(기준일시_입력!$J$21:$J$39,RA$5),QY14&gt;SMALL(기준일시_입력!$N$21:$N$39,RA$5)),INDEX(기준일시_입력!$AJ$21:$AJ$39,RA$5*2-1),IF(AND(QX14&gt;=SMALL(기준일시_입력!$J$21:$J$39,RA$5),QX14&lt;SMALL(기준일시_입력!$N$21:$N$39,RA$5)),SMALL(기준일시_입력!$N$21:$N$39,RA$5)-QX14,0)),0)</f>
        <v>0</v>
      </c>
      <c r="RB14" s="128">
        <f>IFERROR(IF(AND(QX14&lt;SMALL(기준일시_입력!$J$21:$J$39,RB$5),QY14&gt;SMALL(기준일시_입력!$N$21:$N$39,RB$5)),INDEX(기준일시_입력!$AJ$21:$AJ$39,RB$5*2-1),IF(AND(QX14&gt;=SMALL(기준일시_입력!$J$21:$J$39,RB$5),QX14&lt;SMALL(기준일시_입력!$N$21:$N$39,RB$5)),SMALL(기준일시_입력!$N$21:$N$39,RB$5)-QX14,0)),0)</f>
        <v>0</v>
      </c>
      <c r="RC14" s="128">
        <f>IFERROR(IF(AND(QX14&lt;SMALL(기준일시_입력!$J$21:$J$39,RC$5),QY14&gt;SMALL(기준일시_입력!$N$21:$N$39,RC$5)),INDEX(기준일시_입력!$AJ$21:$AJ$39,RC$5*2-1),IF(AND(QX14&gt;=SMALL(기준일시_입력!$J$21:$J$39,RC$5),QX14&lt;SMALL(기준일시_입력!$N$21:$N$39,RC$5)),SMALL(기준일시_입력!$N$21:$N$39,RC$5)-QX14,0)),0)</f>
        <v>0</v>
      </c>
      <c r="RD14" s="128">
        <f>IFERROR(IF(AND(QX14&lt;SMALL(기준일시_입력!$J$21:$J$39,RD$5),QY14&gt;SMALL(기준일시_입력!$N$21:$N$39,RD$5)),INDEX(기준일시_입력!$AJ$21:$AJ$39,RD$5*2-1),IF(AND(QX14&gt;=SMALL(기준일시_입력!$J$21:$J$39,RD$5),QX14&lt;SMALL(기준일시_입력!$N$21:$N$39,RD$5)),SMALL(기준일시_입력!$N$21:$N$39,RD$5)-QX14,0)),0)</f>
        <v>0</v>
      </c>
      <c r="RE14" s="128">
        <f>IFERROR(IF(AND(QX14&lt;SMALL(기준일시_입력!$J$21:$J$39,RE$5),QY14&gt;SMALL(기준일시_입력!$N$21:$N$39,RE$5)),INDEX(기준일시_입력!$AJ$21:$AJ$39,RE$5*2-1),IF(AND(QX14&gt;=SMALL(기준일시_입력!$J$21:$J$39,RE$5),QX14&lt;SMALL(기준일시_입력!$N$21:$N$39,RE$5)),SMALL(기준일시_입력!$N$21:$N$39,RE$5)-QX14,0)),0)</f>
        <v>0</v>
      </c>
      <c r="RF14" s="128">
        <f>IFERROR(IF(AND(QX14&lt;SMALL(기준일시_입력!$J$21:$J$39,RF$5),QY14&gt;SMALL(기준일시_입력!$N$21:$N$39,RF$5)),INDEX(기준일시_입력!$AJ$21:$AJ$39,RF$5*2-1),IF(AND(QX14&gt;=SMALL(기준일시_입력!$J$21:$J$39,RF$5),QX14&lt;SMALL(기준일시_입력!$N$21:$N$39,RF$5)),SMALL(기준일시_입력!$N$21:$N$39,RF$5)-QX14,0)),0)</f>
        <v>0</v>
      </c>
      <c r="RG14" s="128">
        <f>IFERROR(IF(AND(QX14&lt;SMALL(기준일시_입력!$J$21:$J$39,RG$5),QY14&gt;SMALL(기준일시_입력!$N$21:$N$39,RG$5)),INDEX(기준일시_입력!$AJ$21:$AJ$39,RG$5*2-1),IF(AND(QX14&gt;=SMALL(기준일시_입력!$J$21:$J$39,RG$5),QX14&lt;SMALL(기준일시_입력!$N$21:$N$39,RG$5)),SMALL(기준일시_입력!$N$21:$N$39,RG$5)-QX14,0)),0)</f>
        <v>0</v>
      </c>
      <c r="RH14" s="128">
        <f>IFERROR(IF(AND(QX14&lt;SMALL(기준일시_입력!$J$21:$J$39,RH$5),QY14&gt;SMALL(기준일시_입력!$N$21:$N$39,RH$5)),INDEX(기준일시_입력!$AJ$21:$AJ$39,RH$5*2-1),IF(AND(QX14&gt;=SMALL(기준일시_입력!$J$21:$J$39,RH$5),QX14&lt;SMALL(기준일시_입력!$N$21:$N$39,RH$5)),SMALL(기준일시_입력!$N$21:$N$39,RH$5)-QX14,0)),0)</f>
        <v>0</v>
      </c>
      <c r="RI14" s="128">
        <f>IFERROR(IF(AND(QX14&lt;SMALL(기준일시_입력!$J$21:$J$39,RI$5),QY14&gt;SMALL(기준일시_입력!$N$21:$N$39,RI$5)),INDEX(기준일시_입력!$AJ$21:$AJ$39,RI$5*2-1),IF(AND(QX14&gt;=SMALL(기준일시_입력!$J$21:$J$39,RI$5),QX14&lt;SMALL(기준일시_입력!$N$21:$N$39,RI$5)),SMALL(기준일시_입력!$N$21:$N$39,RI$5)-QX14,0)),0)</f>
        <v>0</v>
      </c>
      <c r="RJ14" s="125"/>
      <c r="RK14" s="180" t="str">
        <f t="shared" si="224"/>
        <v>9일</v>
      </c>
      <c r="RL14" s="180"/>
      <c r="RM14" s="124" t="str">
        <f t="shared" si="225"/>
        <v>화</v>
      </c>
      <c r="RN14" s="133" t="str">
        <f t="shared" si="216"/>
        <v>V</v>
      </c>
      <c r="RO14" s="184"/>
      <c r="RP14" s="184"/>
      <c r="RQ14" s="184"/>
      <c r="RR14" s="184"/>
      <c r="RS14" s="184"/>
      <c r="RT14" s="184"/>
      <c r="RU14" s="176"/>
      <c r="RV14" s="177"/>
      <c r="RW14" s="129" t="str">
        <f>IF($B14="","",IF(AND(RM$3&lt;&gt;"",$B14-기준일시_입력!$AO$7&lt;=0,RO14="",RR14="",RU14=""),"X",IF(RU14="연차","☆",IF(RU14="월차","★",IF(RU14="병가","♨",IF(RU14="출장","◎",IF(RU14="교육","■",IF(AND(RU14="",RO14&lt;=기준일시_입력!$J$15,RR14&gt;=기준일시_입력!$N$15),"○",IF(AND(RU14="",RO14&lt;&gt;"",RO14&gt;기준일시_입력!$J$15),"▼",IF(AND(RU14="",RR14&lt;&gt;"",RR14&lt;기준일시_입력!$N$15),"△",""))))))))))</f>
        <v/>
      </c>
      <c r="RX14" s="128">
        <f>IFERROR(IF(OR(RO14="",RR14=""),0,IF(AND(RZ14&lt;기준일시_입력!$J$17,SA14&gt;기준일시_입력!$N$17),기준일시_입력!$N$17-기준일시_입력!$J$17,IF(AND(RZ14&gt;=기준일시_입력!$J$17,SA14&gt;기준일시_입력!$N$17),기준일시_입력!$N$17-RZ14,IF(SA14&lt;기준일시_입력!$J$17,0,IF(AND(RZ14&lt;기준일시_입력!$J$17,SA14&lt;=기준일시_입력!$N$17),SA14-기준일시_입력!$J$17,IF(AND(RZ14&gt;=기준일시_입력!$J$17,SA14&lt;=기준일시_입력!$N$17),SA14-RZ14,0)))))),0)</f>
        <v>0</v>
      </c>
      <c r="RY14" s="128">
        <f t="shared" si="227"/>
        <v>0</v>
      </c>
      <c r="RZ14" s="128">
        <f>IF(OR(RO14="",RR14=""),0,IF(RO14&lt;기준일시_입력!$J$15,기준일시_입력!$J$15,RO14))</f>
        <v>0</v>
      </c>
      <c r="SA14" s="128">
        <f t="shared" si="228"/>
        <v>0</v>
      </c>
      <c r="SB14" s="128">
        <f>IFERROR(IF(AND(RZ14&lt;SMALL(기준일시_입력!$J$21:$J$39,SB$5),SA14&gt;SMALL(기준일시_입력!$N$21:$N$39,SB$5)),INDEX(기준일시_입력!$AJ$21:$AJ$39,SB$5*2-1),IF(AND(RZ14&gt;=SMALL(기준일시_입력!$J$21:$J$39,SB$5),RZ14&lt;SMALL(기준일시_입력!$N$21:$N$39,SB$5)),SMALL(기준일시_입력!$N$21:$N$39,SB$5)-RZ14,0)),0)</f>
        <v>0</v>
      </c>
      <c r="SC14" s="128">
        <f>IFERROR(IF(AND(RZ14&lt;SMALL(기준일시_입력!$J$21:$J$39,SC$5),SA14&gt;SMALL(기준일시_입력!$N$21:$N$39,SC$5)),INDEX(기준일시_입력!$AJ$21:$AJ$39,SC$5*2-1),IF(AND(RZ14&gt;=SMALL(기준일시_입력!$J$21:$J$39,SC$5),RZ14&lt;SMALL(기준일시_입력!$N$21:$N$39,SC$5)),SMALL(기준일시_입력!$N$21:$N$39,SC$5)-RZ14,0)),0)</f>
        <v>0</v>
      </c>
      <c r="SD14" s="128">
        <f>IFERROR(IF(AND(RZ14&lt;SMALL(기준일시_입력!$J$21:$J$39,SD$5),SA14&gt;SMALL(기준일시_입력!$N$21:$N$39,SD$5)),INDEX(기준일시_입력!$AJ$21:$AJ$39,SD$5*2-1),IF(AND(RZ14&gt;=SMALL(기준일시_입력!$J$21:$J$39,SD$5),RZ14&lt;SMALL(기준일시_입력!$N$21:$N$39,SD$5)),SMALL(기준일시_입력!$N$21:$N$39,SD$5)-RZ14,0)),0)</f>
        <v>0</v>
      </c>
      <c r="SE14" s="128">
        <f>IFERROR(IF(AND(RZ14&lt;SMALL(기준일시_입력!$J$21:$J$39,SE$5),SA14&gt;SMALL(기준일시_입력!$N$21:$N$39,SE$5)),INDEX(기준일시_입력!$AJ$21:$AJ$39,SE$5*2-1),IF(AND(RZ14&gt;=SMALL(기준일시_입력!$J$21:$J$39,SE$5),RZ14&lt;SMALL(기준일시_입력!$N$21:$N$39,SE$5)),SMALL(기준일시_입력!$N$21:$N$39,SE$5)-RZ14,0)),0)</f>
        <v>0</v>
      </c>
      <c r="SF14" s="128">
        <f>IFERROR(IF(AND(RZ14&lt;SMALL(기준일시_입력!$J$21:$J$39,SF$5),SA14&gt;SMALL(기준일시_입력!$N$21:$N$39,SF$5)),INDEX(기준일시_입력!$AJ$21:$AJ$39,SF$5*2-1),IF(AND(RZ14&gt;=SMALL(기준일시_입력!$J$21:$J$39,SF$5),RZ14&lt;SMALL(기준일시_입력!$N$21:$N$39,SF$5)),SMALL(기준일시_입력!$N$21:$N$39,SF$5)-RZ14,0)),0)</f>
        <v>0</v>
      </c>
      <c r="SG14" s="128">
        <f>IFERROR(IF(AND(RZ14&lt;SMALL(기준일시_입력!$J$21:$J$39,SG$5),SA14&gt;SMALL(기준일시_입력!$N$21:$N$39,SG$5)),INDEX(기준일시_입력!$AJ$21:$AJ$39,SG$5*2-1),IF(AND(RZ14&gt;=SMALL(기준일시_입력!$J$21:$J$39,SG$5),RZ14&lt;SMALL(기준일시_입력!$N$21:$N$39,SG$5)),SMALL(기준일시_입력!$N$21:$N$39,SG$5)-RZ14,0)),0)</f>
        <v>0</v>
      </c>
      <c r="SH14" s="128">
        <f>IFERROR(IF(AND(RZ14&lt;SMALL(기준일시_입력!$J$21:$J$39,SH$5),SA14&gt;SMALL(기준일시_입력!$N$21:$N$39,SH$5)),INDEX(기준일시_입력!$AJ$21:$AJ$39,SH$5*2-1),IF(AND(RZ14&gt;=SMALL(기준일시_입력!$J$21:$J$39,SH$5),RZ14&lt;SMALL(기준일시_입력!$N$21:$N$39,SH$5)),SMALL(기준일시_입력!$N$21:$N$39,SH$5)-RZ14,0)),0)</f>
        <v>0</v>
      </c>
      <c r="SI14" s="128">
        <f>IFERROR(IF(AND(RZ14&lt;SMALL(기준일시_입력!$J$21:$J$39,SI$5),SA14&gt;SMALL(기준일시_입력!$N$21:$N$39,SI$5)),INDEX(기준일시_입력!$AJ$21:$AJ$39,SI$5*2-1),IF(AND(RZ14&gt;=SMALL(기준일시_입력!$J$21:$J$39,SI$5),RZ14&lt;SMALL(기준일시_입력!$N$21:$N$39,SI$5)),SMALL(기준일시_입력!$N$21:$N$39,SI$5)-RZ14,0)),0)</f>
        <v>0</v>
      </c>
      <c r="SJ14" s="128">
        <f>IFERROR(IF(AND(RZ14&lt;SMALL(기준일시_입력!$J$21:$J$39,SJ$5),SA14&gt;SMALL(기준일시_입력!$N$21:$N$39,SJ$5)),INDEX(기준일시_입력!$AJ$21:$AJ$39,SJ$5*2-1),IF(AND(RZ14&gt;=SMALL(기준일시_입력!$J$21:$J$39,SJ$5),RZ14&lt;SMALL(기준일시_입력!$N$21:$N$39,SJ$5)),SMALL(기준일시_입력!$N$21:$N$39,SJ$5)-RZ14,0)),0)</f>
        <v>0</v>
      </c>
      <c r="SK14" s="128">
        <f>IFERROR(IF(AND(RZ14&lt;SMALL(기준일시_입력!$J$21:$J$39,SK$5),SA14&gt;SMALL(기준일시_입력!$N$21:$N$39,SK$5)),INDEX(기준일시_입력!$AJ$21:$AJ$39,SK$5*2-1),IF(AND(RZ14&gt;=SMALL(기준일시_입력!$J$21:$J$39,SK$5),RZ14&lt;SMALL(기준일시_입력!$N$21:$N$39,SK$5)),SMALL(기준일시_입력!$N$21:$N$39,SK$5)-RZ14,0)),0)</f>
        <v>0</v>
      </c>
      <c r="SL14" s="125"/>
      <c r="SM14" s="180" t="str">
        <f t="shared" si="229"/>
        <v>9일</v>
      </c>
      <c r="SN14" s="180"/>
      <c r="SO14" s="124" t="str">
        <f t="shared" si="230"/>
        <v>화</v>
      </c>
      <c r="SP14" s="133" t="str">
        <f t="shared" si="231"/>
        <v>V</v>
      </c>
      <c r="SQ14" s="184"/>
      <c r="SR14" s="184"/>
      <c r="SS14" s="184"/>
      <c r="ST14" s="184"/>
      <c r="SU14" s="184"/>
      <c r="SV14" s="184"/>
      <c r="SW14" s="176"/>
      <c r="SX14" s="177"/>
      <c r="SY14" s="129" t="str">
        <f>IF($B14="","",IF(AND(SO$3&lt;&gt;"",$B14-기준일시_입력!$AO$7&lt;=0,SQ14="",ST14="",SW14=""),"X",IF(SW14="연차","☆",IF(SW14="월차","★",IF(SW14="병가","♨",IF(SW14="출장","◎",IF(SW14="교육","■",IF(AND(SW14="",SQ14&lt;=기준일시_입력!$J$15,ST14&gt;=기준일시_입력!$N$15),"○",IF(AND(SW14="",SQ14&lt;&gt;"",SQ14&gt;기준일시_입력!$J$15),"▼",IF(AND(SW14="",ST14&lt;&gt;"",ST14&lt;기준일시_입력!$N$15),"△",""))))))))))</f>
        <v/>
      </c>
      <c r="SZ14" s="128">
        <f>IFERROR(IF(OR(SQ14="",ST14=""),0,IF(AND(TB14&lt;기준일시_입력!$J$17,TC14&gt;기준일시_입력!$N$17),기준일시_입력!$N$17-기준일시_입력!$J$17,IF(AND(TB14&gt;=기준일시_입력!$J$17,TC14&gt;기준일시_입력!$N$17),기준일시_입력!$N$17-TB14,IF(TC14&lt;기준일시_입력!$J$17,0,IF(AND(TB14&lt;기준일시_입력!$J$17,TC14&lt;=기준일시_입력!$N$17),TC14-기준일시_입력!$J$17,IF(AND(TB14&gt;=기준일시_입력!$J$17,TC14&lt;=기준일시_입력!$N$17),TC14-TB14,0)))))),0)</f>
        <v>0</v>
      </c>
      <c r="TA14" s="128">
        <f t="shared" si="232"/>
        <v>0</v>
      </c>
      <c r="TB14" s="128">
        <f>IF(OR(SQ14="",ST14=""),0,IF(SQ14&lt;기준일시_입력!$J$15,기준일시_입력!$J$15,SQ14))</f>
        <v>0</v>
      </c>
      <c r="TC14" s="128">
        <f t="shared" si="233"/>
        <v>0</v>
      </c>
      <c r="TD14" s="128">
        <f>IFERROR(IF(AND(TB14&lt;SMALL(기준일시_입력!$J$21:$J$39,TD$5),TC14&gt;SMALL(기준일시_입력!$N$21:$N$39,TD$5)),INDEX(기준일시_입력!$AJ$21:$AJ$39,TD$5*2-1),IF(AND(TB14&gt;=SMALL(기준일시_입력!$J$21:$J$39,TD$5),TB14&lt;SMALL(기준일시_입력!$N$21:$N$39,TD$5)),SMALL(기준일시_입력!$N$21:$N$39,TD$5)-TB14,0)),0)</f>
        <v>0</v>
      </c>
      <c r="TE14" s="128">
        <f>IFERROR(IF(AND(TB14&lt;SMALL(기준일시_입력!$J$21:$J$39,TE$5),TC14&gt;SMALL(기준일시_입력!$N$21:$N$39,TE$5)),INDEX(기준일시_입력!$AJ$21:$AJ$39,TE$5*2-1),IF(AND(TB14&gt;=SMALL(기준일시_입력!$J$21:$J$39,TE$5),TB14&lt;SMALL(기준일시_입력!$N$21:$N$39,TE$5)),SMALL(기준일시_입력!$N$21:$N$39,TE$5)-TB14,0)),0)</f>
        <v>0</v>
      </c>
      <c r="TF14" s="128">
        <f>IFERROR(IF(AND(TB14&lt;SMALL(기준일시_입력!$J$21:$J$39,TF$5),TC14&gt;SMALL(기준일시_입력!$N$21:$N$39,TF$5)),INDEX(기준일시_입력!$AJ$21:$AJ$39,TF$5*2-1),IF(AND(TB14&gt;=SMALL(기준일시_입력!$J$21:$J$39,TF$5),TB14&lt;SMALL(기준일시_입력!$N$21:$N$39,TF$5)),SMALL(기준일시_입력!$N$21:$N$39,TF$5)-TB14,0)),0)</f>
        <v>0</v>
      </c>
      <c r="TG14" s="128">
        <f>IFERROR(IF(AND(TB14&lt;SMALL(기준일시_입력!$J$21:$J$39,TG$5),TC14&gt;SMALL(기준일시_입력!$N$21:$N$39,TG$5)),INDEX(기준일시_입력!$AJ$21:$AJ$39,TG$5*2-1),IF(AND(TB14&gt;=SMALL(기준일시_입력!$J$21:$J$39,TG$5),TB14&lt;SMALL(기준일시_입력!$N$21:$N$39,TG$5)),SMALL(기준일시_입력!$N$21:$N$39,TG$5)-TB14,0)),0)</f>
        <v>0</v>
      </c>
      <c r="TH14" s="128">
        <f>IFERROR(IF(AND(TB14&lt;SMALL(기준일시_입력!$J$21:$J$39,TH$5),TC14&gt;SMALL(기준일시_입력!$N$21:$N$39,TH$5)),INDEX(기준일시_입력!$AJ$21:$AJ$39,TH$5*2-1),IF(AND(TB14&gt;=SMALL(기준일시_입력!$J$21:$J$39,TH$5),TB14&lt;SMALL(기준일시_입력!$N$21:$N$39,TH$5)),SMALL(기준일시_입력!$N$21:$N$39,TH$5)-TB14,0)),0)</f>
        <v>0</v>
      </c>
      <c r="TI14" s="128">
        <f>IFERROR(IF(AND(TB14&lt;SMALL(기준일시_입력!$J$21:$J$39,TI$5),TC14&gt;SMALL(기준일시_입력!$N$21:$N$39,TI$5)),INDEX(기준일시_입력!$AJ$21:$AJ$39,TI$5*2-1),IF(AND(TB14&gt;=SMALL(기준일시_입력!$J$21:$J$39,TI$5),TB14&lt;SMALL(기준일시_입력!$N$21:$N$39,TI$5)),SMALL(기준일시_입력!$N$21:$N$39,TI$5)-TB14,0)),0)</f>
        <v>0</v>
      </c>
      <c r="TJ14" s="128">
        <f>IFERROR(IF(AND(TB14&lt;SMALL(기준일시_입력!$J$21:$J$39,TJ$5),TC14&gt;SMALL(기준일시_입력!$N$21:$N$39,TJ$5)),INDEX(기준일시_입력!$AJ$21:$AJ$39,TJ$5*2-1),IF(AND(TB14&gt;=SMALL(기준일시_입력!$J$21:$J$39,TJ$5),TB14&lt;SMALL(기준일시_입력!$N$21:$N$39,TJ$5)),SMALL(기준일시_입력!$N$21:$N$39,TJ$5)-TB14,0)),0)</f>
        <v>0</v>
      </c>
      <c r="TK14" s="128">
        <f>IFERROR(IF(AND(TB14&lt;SMALL(기준일시_입력!$J$21:$J$39,TK$5),TC14&gt;SMALL(기준일시_입력!$N$21:$N$39,TK$5)),INDEX(기준일시_입력!$AJ$21:$AJ$39,TK$5*2-1),IF(AND(TB14&gt;=SMALL(기준일시_입력!$J$21:$J$39,TK$5),TB14&lt;SMALL(기준일시_입력!$N$21:$N$39,TK$5)),SMALL(기준일시_입력!$N$21:$N$39,TK$5)-TB14,0)),0)</f>
        <v>0</v>
      </c>
      <c r="TL14" s="128">
        <f>IFERROR(IF(AND(TB14&lt;SMALL(기준일시_입력!$J$21:$J$39,TL$5),TC14&gt;SMALL(기준일시_입력!$N$21:$N$39,TL$5)),INDEX(기준일시_입력!$AJ$21:$AJ$39,TL$5*2-1),IF(AND(TB14&gt;=SMALL(기준일시_입력!$J$21:$J$39,TL$5),TB14&lt;SMALL(기준일시_입력!$N$21:$N$39,TL$5)),SMALL(기준일시_입력!$N$21:$N$39,TL$5)-TB14,0)),0)</f>
        <v>0</v>
      </c>
      <c r="TM14" s="128">
        <f>IFERROR(IF(AND(TB14&lt;SMALL(기준일시_입력!$J$21:$J$39,TM$5),TC14&gt;SMALL(기준일시_입력!$N$21:$N$39,TM$5)),INDEX(기준일시_입력!$AJ$21:$AJ$39,TM$5*2-1),IF(AND(TB14&gt;=SMALL(기준일시_입력!$J$21:$J$39,TM$5),TB14&lt;SMALL(기준일시_입력!$N$21:$N$39,TM$5)),SMALL(기준일시_입력!$N$21:$N$39,TM$5)-TB14,0)),0)</f>
        <v>0</v>
      </c>
      <c r="TN14" s="125"/>
      <c r="TO14" s="180" t="str">
        <f t="shared" si="234"/>
        <v>9일</v>
      </c>
      <c r="TP14" s="180"/>
      <c r="TQ14" s="124" t="str">
        <f t="shared" si="235"/>
        <v>화</v>
      </c>
      <c r="TR14" s="133" t="str">
        <f t="shared" si="231"/>
        <v>V</v>
      </c>
      <c r="TS14" s="184"/>
      <c r="TT14" s="184"/>
      <c r="TU14" s="184"/>
      <c r="TV14" s="184"/>
      <c r="TW14" s="184"/>
      <c r="TX14" s="184"/>
      <c r="TY14" s="176"/>
      <c r="TZ14" s="177"/>
      <c r="UA14" s="129" t="str">
        <f>IF($B14="","",IF(AND(TQ$3&lt;&gt;"",$B14-기준일시_입력!$AO$7&lt;=0,TS14="",TV14="",TY14=""),"X",IF(TY14="연차","☆",IF(TY14="월차","★",IF(TY14="병가","♨",IF(TY14="출장","◎",IF(TY14="교육","■",IF(AND(TY14="",TS14&lt;=기준일시_입력!$J$15,TV14&gt;=기준일시_입력!$N$15),"○",IF(AND(TY14="",TS14&lt;&gt;"",TS14&gt;기준일시_입력!$J$15),"▼",IF(AND(TY14="",TV14&lt;&gt;"",TV14&lt;기준일시_입력!$N$15),"△",""))))))))))</f>
        <v/>
      </c>
      <c r="UB14" s="128">
        <f>IFERROR(IF(OR(TS14="",TV14=""),0,IF(AND(UD14&lt;기준일시_입력!$J$17,UE14&gt;기준일시_입력!$N$17),기준일시_입력!$N$17-기준일시_입력!$J$17,IF(AND(UD14&gt;=기준일시_입력!$J$17,UE14&gt;기준일시_입력!$N$17),기준일시_입력!$N$17-UD14,IF(UE14&lt;기준일시_입력!$J$17,0,IF(AND(UD14&lt;기준일시_입력!$J$17,UE14&lt;=기준일시_입력!$N$17),UE14-기준일시_입력!$J$17,IF(AND(UD14&gt;=기준일시_입력!$J$17,UE14&lt;=기준일시_입력!$N$17),UE14-UD14,0)))))),0)</f>
        <v>0</v>
      </c>
      <c r="UC14" s="128">
        <f t="shared" si="237"/>
        <v>0</v>
      </c>
      <c r="UD14" s="128">
        <f>IF(OR(TS14="",TV14=""),0,IF(TS14&lt;기준일시_입력!$J$15,기준일시_입력!$J$15,TS14))</f>
        <v>0</v>
      </c>
      <c r="UE14" s="128">
        <f t="shared" si="238"/>
        <v>0</v>
      </c>
      <c r="UF14" s="128">
        <f>IFERROR(IF(AND(UD14&lt;SMALL(기준일시_입력!$J$21:$J$39,UF$5),UE14&gt;SMALL(기준일시_입력!$N$21:$N$39,UF$5)),INDEX(기준일시_입력!$AJ$21:$AJ$39,UF$5*2-1),IF(AND(UD14&gt;=SMALL(기준일시_입력!$J$21:$J$39,UF$5),UD14&lt;SMALL(기준일시_입력!$N$21:$N$39,UF$5)),SMALL(기준일시_입력!$N$21:$N$39,UF$5)-UD14,0)),0)</f>
        <v>0</v>
      </c>
      <c r="UG14" s="128">
        <f>IFERROR(IF(AND(UD14&lt;SMALL(기준일시_입력!$J$21:$J$39,UG$5),UE14&gt;SMALL(기준일시_입력!$N$21:$N$39,UG$5)),INDEX(기준일시_입력!$AJ$21:$AJ$39,UG$5*2-1),IF(AND(UD14&gt;=SMALL(기준일시_입력!$J$21:$J$39,UG$5),UD14&lt;SMALL(기준일시_입력!$N$21:$N$39,UG$5)),SMALL(기준일시_입력!$N$21:$N$39,UG$5)-UD14,0)),0)</f>
        <v>0</v>
      </c>
      <c r="UH14" s="128">
        <f>IFERROR(IF(AND(UD14&lt;SMALL(기준일시_입력!$J$21:$J$39,UH$5),UE14&gt;SMALL(기준일시_입력!$N$21:$N$39,UH$5)),INDEX(기준일시_입력!$AJ$21:$AJ$39,UH$5*2-1),IF(AND(UD14&gt;=SMALL(기준일시_입력!$J$21:$J$39,UH$5),UD14&lt;SMALL(기준일시_입력!$N$21:$N$39,UH$5)),SMALL(기준일시_입력!$N$21:$N$39,UH$5)-UD14,0)),0)</f>
        <v>0</v>
      </c>
      <c r="UI14" s="128">
        <f>IFERROR(IF(AND(UD14&lt;SMALL(기준일시_입력!$J$21:$J$39,UI$5),UE14&gt;SMALL(기준일시_입력!$N$21:$N$39,UI$5)),INDEX(기준일시_입력!$AJ$21:$AJ$39,UI$5*2-1),IF(AND(UD14&gt;=SMALL(기준일시_입력!$J$21:$J$39,UI$5),UD14&lt;SMALL(기준일시_입력!$N$21:$N$39,UI$5)),SMALL(기준일시_입력!$N$21:$N$39,UI$5)-UD14,0)),0)</f>
        <v>0</v>
      </c>
      <c r="UJ14" s="128">
        <f>IFERROR(IF(AND(UD14&lt;SMALL(기준일시_입력!$J$21:$J$39,UJ$5),UE14&gt;SMALL(기준일시_입력!$N$21:$N$39,UJ$5)),INDEX(기준일시_입력!$AJ$21:$AJ$39,UJ$5*2-1),IF(AND(UD14&gt;=SMALL(기준일시_입력!$J$21:$J$39,UJ$5),UD14&lt;SMALL(기준일시_입력!$N$21:$N$39,UJ$5)),SMALL(기준일시_입력!$N$21:$N$39,UJ$5)-UD14,0)),0)</f>
        <v>0</v>
      </c>
      <c r="UK14" s="128">
        <f>IFERROR(IF(AND(UD14&lt;SMALL(기준일시_입력!$J$21:$J$39,UK$5),UE14&gt;SMALL(기준일시_입력!$N$21:$N$39,UK$5)),INDEX(기준일시_입력!$AJ$21:$AJ$39,UK$5*2-1),IF(AND(UD14&gt;=SMALL(기준일시_입력!$J$21:$J$39,UK$5),UD14&lt;SMALL(기준일시_입력!$N$21:$N$39,UK$5)),SMALL(기준일시_입력!$N$21:$N$39,UK$5)-UD14,0)),0)</f>
        <v>0</v>
      </c>
      <c r="UL14" s="128">
        <f>IFERROR(IF(AND(UD14&lt;SMALL(기준일시_입력!$J$21:$J$39,UL$5),UE14&gt;SMALL(기준일시_입력!$N$21:$N$39,UL$5)),INDEX(기준일시_입력!$AJ$21:$AJ$39,UL$5*2-1),IF(AND(UD14&gt;=SMALL(기준일시_입력!$J$21:$J$39,UL$5),UD14&lt;SMALL(기준일시_입력!$N$21:$N$39,UL$5)),SMALL(기준일시_입력!$N$21:$N$39,UL$5)-UD14,0)),0)</f>
        <v>0</v>
      </c>
      <c r="UM14" s="128">
        <f>IFERROR(IF(AND(UD14&lt;SMALL(기준일시_입력!$J$21:$J$39,UM$5),UE14&gt;SMALL(기준일시_입력!$N$21:$N$39,UM$5)),INDEX(기준일시_입력!$AJ$21:$AJ$39,UM$5*2-1),IF(AND(UD14&gt;=SMALL(기준일시_입력!$J$21:$J$39,UM$5),UD14&lt;SMALL(기준일시_입력!$N$21:$N$39,UM$5)),SMALL(기준일시_입력!$N$21:$N$39,UM$5)-UD14,0)),0)</f>
        <v>0</v>
      </c>
      <c r="UN14" s="128">
        <f>IFERROR(IF(AND(UD14&lt;SMALL(기준일시_입력!$J$21:$J$39,UN$5),UE14&gt;SMALL(기준일시_입력!$N$21:$N$39,UN$5)),INDEX(기준일시_입력!$AJ$21:$AJ$39,UN$5*2-1),IF(AND(UD14&gt;=SMALL(기준일시_입력!$J$21:$J$39,UN$5),UD14&lt;SMALL(기준일시_입력!$N$21:$N$39,UN$5)),SMALL(기준일시_입력!$N$21:$N$39,UN$5)-UD14,0)),0)</f>
        <v>0</v>
      </c>
      <c r="UO14" s="128">
        <f>IFERROR(IF(AND(UD14&lt;SMALL(기준일시_입력!$J$21:$J$39,UO$5),UE14&gt;SMALL(기준일시_입력!$N$21:$N$39,UO$5)),INDEX(기준일시_입력!$AJ$21:$AJ$39,UO$5*2-1),IF(AND(UD14&gt;=SMALL(기준일시_입력!$J$21:$J$39,UO$5),UD14&lt;SMALL(기준일시_입력!$N$21:$N$39,UO$5)),SMALL(기준일시_입력!$N$21:$N$39,UO$5)-UD14,0)),0)</f>
        <v>0</v>
      </c>
      <c r="UP14" s="125"/>
      <c r="UQ14" s="180" t="str">
        <f t="shared" si="239"/>
        <v>9일</v>
      </c>
      <c r="UR14" s="180"/>
      <c r="US14" s="124" t="str">
        <f t="shared" si="240"/>
        <v>화</v>
      </c>
      <c r="UT14" s="133" t="str">
        <f t="shared" si="231"/>
        <v>V</v>
      </c>
      <c r="UU14" s="184"/>
      <c r="UV14" s="184"/>
      <c r="UW14" s="184"/>
      <c r="UX14" s="184"/>
      <c r="UY14" s="184"/>
      <c r="UZ14" s="184"/>
      <c r="VA14" s="176"/>
      <c r="VB14" s="177"/>
      <c r="VC14" s="129" t="str">
        <f>IF($B14="","",IF(AND(US$3&lt;&gt;"",$B14-기준일시_입력!$AO$7&lt;=0,UU14="",UX14="",VA14=""),"X",IF(VA14="연차","☆",IF(VA14="월차","★",IF(VA14="병가","♨",IF(VA14="출장","◎",IF(VA14="교육","■",IF(AND(VA14="",UU14&lt;=기준일시_입력!$J$15,UX14&gt;=기준일시_입력!$N$15),"○",IF(AND(VA14="",UU14&lt;&gt;"",UU14&gt;기준일시_입력!$J$15),"▼",IF(AND(VA14="",UX14&lt;&gt;"",UX14&lt;기준일시_입력!$N$15),"△",""))))))))))</f>
        <v/>
      </c>
      <c r="VD14" s="128">
        <f>IFERROR(IF(OR(UU14="",UX14=""),0,IF(AND(VF14&lt;기준일시_입력!$J$17,VG14&gt;기준일시_입력!$N$17),기준일시_입력!$N$17-기준일시_입력!$J$17,IF(AND(VF14&gt;=기준일시_입력!$J$17,VG14&gt;기준일시_입력!$N$17),기준일시_입력!$N$17-VF14,IF(VG14&lt;기준일시_입력!$J$17,0,IF(AND(VF14&lt;기준일시_입력!$J$17,VG14&lt;=기준일시_입력!$N$17),VG14-기준일시_입력!$J$17,IF(AND(VF14&gt;=기준일시_입력!$J$17,VG14&lt;=기준일시_입력!$N$17),VG14-VF14,0)))))),0)</f>
        <v>0</v>
      </c>
      <c r="VE14" s="128">
        <f t="shared" si="242"/>
        <v>0</v>
      </c>
      <c r="VF14" s="128">
        <f>IF(OR(UU14="",UX14=""),0,IF(UU14&lt;기준일시_입력!$J$15,기준일시_입력!$J$15,UU14))</f>
        <v>0</v>
      </c>
      <c r="VG14" s="128">
        <f t="shared" si="243"/>
        <v>0</v>
      </c>
      <c r="VH14" s="128">
        <f>IFERROR(IF(AND(VF14&lt;SMALL(기준일시_입력!$J$21:$J$39,VH$5),VG14&gt;SMALL(기준일시_입력!$N$21:$N$39,VH$5)),INDEX(기준일시_입력!$AJ$21:$AJ$39,VH$5*2-1),IF(AND(VF14&gt;=SMALL(기준일시_입력!$J$21:$J$39,VH$5),VF14&lt;SMALL(기준일시_입력!$N$21:$N$39,VH$5)),SMALL(기준일시_입력!$N$21:$N$39,VH$5)-VF14,0)),0)</f>
        <v>0</v>
      </c>
      <c r="VI14" s="128">
        <f>IFERROR(IF(AND(VF14&lt;SMALL(기준일시_입력!$J$21:$J$39,VI$5),VG14&gt;SMALL(기준일시_입력!$N$21:$N$39,VI$5)),INDEX(기준일시_입력!$AJ$21:$AJ$39,VI$5*2-1),IF(AND(VF14&gt;=SMALL(기준일시_입력!$J$21:$J$39,VI$5),VF14&lt;SMALL(기준일시_입력!$N$21:$N$39,VI$5)),SMALL(기준일시_입력!$N$21:$N$39,VI$5)-VF14,0)),0)</f>
        <v>0</v>
      </c>
      <c r="VJ14" s="128">
        <f>IFERROR(IF(AND(VF14&lt;SMALL(기준일시_입력!$J$21:$J$39,VJ$5),VG14&gt;SMALL(기준일시_입력!$N$21:$N$39,VJ$5)),INDEX(기준일시_입력!$AJ$21:$AJ$39,VJ$5*2-1),IF(AND(VF14&gt;=SMALL(기준일시_입력!$J$21:$J$39,VJ$5),VF14&lt;SMALL(기준일시_입력!$N$21:$N$39,VJ$5)),SMALL(기준일시_입력!$N$21:$N$39,VJ$5)-VF14,0)),0)</f>
        <v>0</v>
      </c>
      <c r="VK14" s="128">
        <f>IFERROR(IF(AND(VF14&lt;SMALL(기준일시_입력!$J$21:$J$39,VK$5),VG14&gt;SMALL(기준일시_입력!$N$21:$N$39,VK$5)),INDEX(기준일시_입력!$AJ$21:$AJ$39,VK$5*2-1),IF(AND(VF14&gt;=SMALL(기준일시_입력!$J$21:$J$39,VK$5),VF14&lt;SMALL(기준일시_입력!$N$21:$N$39,VK$5)),SMALL(기준일시_입력!$N$21:$N$39,VK$5)-VF14,0)),0)</f>
        <v>0</v>
      </c>
      <c r="VL14" s="128">
        <f>IFERROR(IF(AND(VF14&lt;SMALL(기준일시_입력!$J$21:$J$39,VL$5),VG14&gt;SMALL(기준일시_입력!$N$21:$N$39,VL$5)),INDEX(기준일시_입력!$AJ$21:$AJ$39,VL$5*2-1),IF(AND(VF14&gt;=SMALL(기준일시_입력!$J$21:$J$39,VL$5),VF14&lt;SMALL(기준일시_입력!$N$21:$N$39,VL$5)),SMALL(기준일시_입력!$N$21:$N$39,VL$5)-VF14,0)),0)</f>
        <v>0</v>
      </c>
      <c r="VM14" s="128">
        <f>IFERROR(IF(AND(VF14&lt;SMALL(기준일시_입력!$J$21:$J$39,VM$5),VG14&gt;SMALL(기준일시_입력!$N$21:$N$39,VM$5)),INDEX(기준일시_입력!$AJ$21:$AJ$39,VM$5*2-1),IF(AND(VF14&gt;=SMALL(기준일시_입력!$J$21:$J$39,VM$5),VF14&lt;SMALL(기준일시_입력!$N$21:$N$39,VM$5)),SMALL(기준일시_입력!$N$21:$N$39,VM$5)-VF14,0)),0)</f>
        <v>0</v>
      </c>
      <c r="VN14" s="128">
        <f>IFERROR(IF(AND(VF14&lt;SMALL(기준일시_입력!$J$21:$J$39,VN$5),VG14&gt;SMALL(기준일시_입력!$N$21:$N$39,VN$5)),INDEX(기준일시_입력!$AJ$21:$AJ$39,VN$5*2-1),IF(AND(VF14&gt;=SMALL(기준일시_입력!$J$21:$J$39,VN$5),VF14&lt;SMALL(기준일시_입력!$N$21:$N$39,VN$5)),SMALL(기준일시_입력!$N$21:$N$39,VN$5)-VF14,0)),0)</f>
        <v>0</v>
      </c>
      <c r="VO14" s="128">
        <f>IFERROR(IF(AND(VF14&lt;SMALL(기준일시_입력!$J$21:$J$39,VO$5),VG14&gt;SMALL(기준일시_입력!$N$21:$N$39,VO$5)),INDEX(기준일시_입력!$AJ$21:$AJ$39,VO$5*2-1),IF(AND(VF14&gt;=SMALL(기준일시_입력!$J$21:$J$39,VO$5),VF14&lt;SMALL(기준일시_입력!$N$21:$N$39,VO$5)),SMALL(기준일시_입력!$N$21:$N$39,VO$5)-VF14,0)),0)</f>
        <v>0</v>
      </c>
      <c r="VP14" s="128">
        <f>IFERROR(IF(AND(VF14&lt;SMALL(기준일시_입력!$J$21:$J$39,VP$5),VG14&gt;SMALL(기준일시_입력!$N$21:$N$39,VP$5)),INDEX(기준일시_입력!$AJ$21:$AJ$39,VP$5*2-1),IF(AND(VF14&gt;=SMALL(기준일시_입력!$J$21:$J$39,VP$5),VF14&lt;SMALL(기준일시_입력!$N$21:$N$39,VP$5)),SMALL(기준일시_입력!$N$21:$N$39,VP$5)-VF14,0)),0)</f>
        <v>0</v>
      </c>
      <c r="VQ14" s="128">
        <f>IFERROR(IF(AND(VF14&lt;SMALL(기준일시_입력!$J$21:$J$39,VQ$5),VG14&gt;SMALL(기준일시_입력!$N$21:$N$39,VQ$5)),INDEX(기준일시_입력!$AJ$21:$AJ$39,VQ$5*2-1),IF(AND(VF14&gt;=SMALL(기준일시_입력!$J$21:$J$39,VQ$5),VF14&lt;SMALL(기준일시_입력!$N$21:$N$39,VQ$5)),SMALL(기준일시_입력!$N$21:$N$39,VQ$5)-VF14,0)),0)</f>
        <v>0</v>
      </c>
      <c r="VR14" s="125"/>
      <c r="VS14" s="180" t="str">
        <f t="shared" si="244"/>
        <v>9일</v>
      </c>
      <c r="VT14" s="180"/>
      <c r="VU14" s="124" t="str">
        <f t="shared" si="245"/>
        <v>화</v>
      </c>
      <c r="VV14" s="133" t="str">
        <f t="shared" si="246"/>
        <v>V</v>
      </c>
      <c r="VW14" s="184"/>
      <c r="VX14" s="184"/>
      <c r="VY14" s="184"/>
      <c r="VZ14" s="184"/>
      <c r="WA14" s="184"/>
      <c r="WB14" s="184"/>
      <c r="WC14" s="176"/>
      <c r="WD14" s="177"/>
      <c r="WE14" s="129" t="str">
        <f>IF($B14="","",IF(AND(VU$3&lt;&gt;"",$B14-기준일시_입력!$AO$7&lt;=0,VW14="",VZ14="",WC14=""),"X",IF(WC14="연차","☆",IF(WC14="월차","★",IF(WC14="병가","♨",IF(WC14="출장","◎",IF(WC14="교육","■",IF(AND(WC14="",VW14&lt;=기준일시_입력!$J$15,VZ14&gt;=기준일시_입력!$N$15),"○",IF(AND(WC14="",VW14&lt;&gt;"",VW14&gt;기준일시_입력!$J$15),"▼",IF(AND(WC14="",VZ14&lt;&gt;"",VZ14&lt;기준일시_입력!$N$15),"△",""))))))))))</f>
        <v/>
      </c>
      <c r="WF14" s="128">
        <f>IFERROR(IF(OR(VW14="",VZ14=""),0,IF(AND(WH14&lt;기준일시_입력!$J$17,WI14&gt;기준일시_입력!$N$17),기준일시_입력!$N$17-기준일시_입력!$J$17,IF(AND(WH14&gt;=기준일시_입력!$J$17,WI14&gt;기준일시_입력!$N$17),기준일시_입력!$N$17-WH14,IF(WI14&lt;기준일시_입력!$J$17,0,IF(AND(WH14&lt;기준일시_입력!$J$17,WI14&lt;=기준일시_입력!$N$17),WI14-기준일시_입력!$J$17,IF(AND(WH14&gt;=기준일시_입력!$J$17,WI14&lt;=기준일시_입력!$N$17),WI14-WH14,0)))))),0)</f>
        <v>0</v>
      </c>
      <c r="WG14" s="128">
        <f t="shared" si="247"/>
        <v>0</v>
      </c>
      <c r="WH14" s="128">
        <f>IF(OR(VW14="",VZ14=""),0,IF(VW14&lt;기준일시_입력!$J$15,기준일시_입력!$J$15,VW14))</f>
        <v>0</v>
      </c>
      <c r="WI14" s="128">
        <f t="shared" si="248"/>
        <v>0</v>
      </c>
      <c r="WJ14" s="128">
        <f>IFERROR(IF(AND(WH14&lt;SMALL(기준일시_입력!$J$21:$J$39,WJ$5),WI14&gt;SMALL(기준일시_입력!$N$21:$N$39,WJ$5)),INDEX(기준일시_입력!$AJ$21:$AJ$39,WJ$5*2-1),IF(AND(WH14&gt;=SMALL(기준일시_입력!$J$21:$J$39,WJ$5),WH14&lt;SMALL(기준일시_입력!$N$21:$N$39,WJ$5)),SMALL(기준일시_입력!$N$21:$N$39,WJ$5)-WH14,0)),0)</f>
        <v>0</v>
      </c>
      <c r="WK14" s="128">
        <f>IFERROR(IF(AND(WH14&lt;SMALL(기준일시_입력!$J$21:$J$39,WK$5),WI14&gt;SMALL(기준일시_입력!$N$21:$N$39,WK$5)),INDEX(기준일시_입력!$AJ$21:$AJ$39,WK$5*2-1),IF(AND(WH14&gt;=SMALL(기준일시_입력!$J$21:$J$39,WK$5),WH14&lt;SMALL(기준일시_입력!$N$21:$N$39,WK$5)),SMALL(기준일시_입력!$N$21:$N$39,WK$5)-WH14,0)),0)</f>
        <v>0</v>
      </c>
      <c r="WL14" s="128">
        <f>IFERROR(IF(AND(WH14&lt;SMALL(기준일시_입력!$J$21:$J$39,WL$5),WI14&gt;SMALL(기준일시_입력!$N$21:$N$39,WL$5)),INDEX(기준일시_입력!$AJ$21:$AJ$39,WL$5*2-1),IF(AND(WH14&gt;=SMALL(기준일시_입력!$J$21:$J$39,WL$5),WH14&lt;SMALL(기준일시_입력!$N$21:$N$39,WL$5)),SMALL(기준일시_입력!$N$21:$N$39,WL$5)-WH14,0)),0)</f>
        <v>0</v>
      </c>
      <c r="WM14" s="128">
        <f>IFERROR(IF(AND(WH14&lt;SMALL(기준일시_입력!$J$21:$J$39,WM$5),WI14&gt;SMALL(기준일시_입력!$N$21:$N$39,WM$5)),INDEX(기준일시_입력!$AJ$21:$AJ$39,WM$5*2-1),IF(AND(WH14&gt;=SMALL(기준일시_입력!$J$21:$J$39,WM$5),WH14&lt;SMALL(기준일시_입력!$N$21:$N$39,WM$5)),SMALL(기준일시_입력!$N$21:$N$39,WM$5)-WH14,0)),0)</f>
        <v>0</v>
      </c>
      <c r="WN14" s="128">
        <f>IFERROR(IF(AND(WH14&lt;SMALL(기준일시_입력!$J$21:$J$39,WN$5),WI14&gt;SMALL(기준일시_입력!$N$21:$N$39,WN$5)),INDEX(기준일시_입력!$AJ$21:$AJ$39,WN$5*2-1),IF(AND(WH14&gt;=SMALL(기준일시_입력!$J$21:$J$39,WN$5),WH14&lt;SMALL(기준일시_입력!$N$21:$N$39,WN$5)),SMALL(기준일시_입력!$N$21:$N$39,WN$5)-WH14,0)),0)</f>
        <v>0</v>
      </c>
      <c r="WO14" s="128">
        <f>IFERROR(IF(AND(WH14&lt;SMALL(기준일시_입력!$J$21:$J$39,WO$5),WI14&gt;SMALL(기준일시_입력!$N$21:$N$39,WO$5)),INDEX(기준일시_입력!$AJ$21:$AJ$39,WO$5*2-1),IF(AND(WH14&gt;=SMALL(기준일시_입력!$J$21:$J$39,WO$5),WH14&lt;SMALL(기준일시_입력!$N$21:$N$39,WO$5)),SMALL(기준일시_입력!$N$21:$N$39,WO$5)-WH14,0)),0)</f>
        <v>0</v>
      </c>
      <c r="WP14" s="128">
        <f>IFERROR(IF(AND(WH14&lt;SMALL(기준일시_입력!$J$21:$J$39,WP$5),WI14&gt;SMALL(기준일시_입력!$N$21:$N$39,WP$5)),INDEX(기준일시_입력!$AJ$21:$AJ$39,WP$5*2-1),IF(AND(WH14&gt;=SMALL(기준일시_입력!$J$21:$J$39,WP$5),WH14&lt;SMALL(기준일시_입력!$N$21:$N$39,WP$5)),SMALL(기준일시_입력!$N$21:$N$39,WP$5)-WH14,0)),0)</f>
        <v>0</v>
      </c>
      <c r="WQ14" s="128">
        <f>IFERROR(IF(AND(WH14&lt;SMALL(기준일시_입력!$J$21:$J$39,WQ$5),WI14&gt;SMALL(기준일시_입력!$N$21:$N$39,WQ$5)),INDEX(기준일시_입력!$AJ$21:$AJ$39,WQ$5*2-1),IF(AND(WH14&gt;=SMALL(기준일시_입력!$J$21:$J$39,WQ$5),WH14&lt;SMALL(기준일시_입력!$N$21:$N$39,WQ$5)),SMALL(기준일시_입력!$N$21:$N$39,WQ$5)-WH14,0)),0)</f>
        <v>0</v>
      </c>
      <c r="WR14" s="128">
        <f>IFERROR(IF(AND(WH14&lt;SMALL(기준일시_입력!$J$21:$J$39,WR$5),WI14&gt;SMALL(기준일시_입력!$N$21:$N$39,WR$5)),INDEX(기준일시_입력!$AJ$21:$AJ$39,WR$5*2-1),IF(AND(WH14&gt;=SMALL(기준일시_입력!$J$21:$J$39,WR$5),WH14&lt;SMALL(기준일시_입력!$N$21:$N$39,WR$5)),SMALL(기준일시_입력!$N$21:$N$39,WR$5)-WH14,0)),0)</f>
        <v>0</v>
      </c>
      <c r="WS14" s="128">
        <f>IFERROR(IF(AND(WH14&lt;SMALL(기준일시_입력!$J$21:$J$39,WS$5),WI14&gt;SMALL(기준일시_입력!$N$21:$N$39,WS$5)),INDEX(기준일시_입력!$AJ$21:$AJ$39,WS$5*2-1),IF(AND(WH14&gt;=SMALL(기준일시_입력!$J$21:$J$39,WS$5),WH14&lt;SMALL(기준일시_입력!$N$21:$N$39,WS$5)),SMALL(기준일시_입력!$N$21:$N$39,WS$5)-WH14,0)),0)</f>
        <v>0</v>
      </c>
      <c r="WT14" s="125"/>
      <c r="WU14" s="180" t="str">
        <f t="shared" si="249"/>
        <v>9일</v>
      </c>
      <c r="WV14" s="180"/>
      <c r="WW14" s="124" t="str">
        <f t="shared" si="250"/>
        <v>화</v>
      </c>
      <c r="WX14" s="133" t="str">
        <f t="shared" si="246"/>
        <v>V</v>
      </c>
      <c r="WY14" s="184"/>
      <c r="WZ14" s="184"/>
      <c r="XA14" s="184"/>
      <c r="XB14" s="184"/>
      <c r="XC14" s="184"/>
      <c r="XD14" s="184"/>
      <c r="XE14" s="176"/>
      <c r="XF14" s="177"/>
      <c r="XG14" s="129" t="str">
        <f>IF($B14="","",IF(AND(WW$3&lt;&gt;"",$B14-기준일시_입력!$AO$7&lt;=0,WY14="",XB14="",XE14=""),"X",IF(XE14="연차","☆",IF(XE14="월차","★",IF(XE14="병가","♨",IF(XE14="출장","◎",IF(XE14="교육","■",IF(AND(XE14="",WY14&lt;=기준일시_입력!$J$15,XB14&gt;=기준일시_입력!$N$15),"○",IF(AND(XE14="",WY14&lt;&gt;"",WY14&gt;기준일시_입력!$J$15),"▼",IF(AND(XE14="",XB14&lt;&gt;"",XB14&lt;기준일시_입력!$N$15),"△",""))))))))))</f>
        <v/>
      </c>
      <c r="XH14" s="128">
        <f>IFERROR(IF(OR(WY14="",XB14=""),0,IF(AND(XJ14&lt;기준일시_입력!$J$17,XK14&gt;기준일시_입력!$N$17),기준일시_입력!$N$17-기준일시_입력!$J$17,IF(AND(XJ14&gt;=기준일시_입력!$J$17,XK14&gt;기준일시_입력!$N$17),기준일시_입력!$N$17-XJ14,IF(XK14&lt;기준일시_입력!$J$17,0,IF(AND(XJ14&lt;기준일시_입력!$J$17,XK14&lt;=기준일시_입력!$N$17),XK14-기준일시_입력!$J$17,IF(AND(XJ14&gt;=기준일시_입력!$J$17,XK14&lt;=기준일시_입력!$N$17),XK14-XJ14,0)))))),0)</f>
        <v>0</v>
      </c>
      <c r="XI14" s="128">
        <f t="shared" si="252"/>
        <v>0</v>
      </c>
      <c r="XJ14" s="128">
        <f>IF(OR(WY14="",XB14=""),0,IF(WY14&lt;기준일시_입력!$J$15,기준일시_입력!$J$15,WY14))</f>
        <v>0</v>
      </c>
      <c r="XK14" s="128">
        <f t="shared" si="253"/>
        <v>0</v>
      </c>
      <c r="XL14" s="128">
        <f>IFERROR(IF(AND(XJ14&lt;SMALL(기준일시_입력!$J$21:$J$39,XL$5),XK14&gt;SMALL(기준일시_입력!$N$21:$N$39,XL$5)),INDEX(기준일시_입력!$AJ$21:$AJ$39,XL$5*2-1),IF(AND(XJ14&gt;=SMALL(기준일시_입력!$J$21:$J$39,XL$5),XJ14&lt;SMALL(기준일시_입력!$N$21:$N$39,XL$5)),SMALL(기준일시_입력!$N$21:$N$39,XL$5)-XJ14,0)),0)</f>
        <v>0</v>
      </c>
      <c r="XM14" s="128">
        <f>IFERROR(IF(AND(XJ14&lt;SMALL(기준일시_입력!$J$21:$J$39,XM$5),XK14&gt;SMALL(기준일시_입력!$N$21:$N$39,XM$5)),INDEX(기준일시_입력!$AJ$21:$AJ$39,XM$5*2-1),IF(AND(XJ14&gt;=SMALL(기준일시_입력!$J$21:$J$39,XM$5),XJ14&lt;SMALL(기준일시_입력!$N$21:$N$39,XM$5)),SMALL(기준일시_입력!$N$21:$N$39,XM$5)-XJ14,0)),0)</f>
        <v>0</v>
      </c>
      <c r="XN14" s="128">
        <f>IFERROR(IF(AND(XJ14&lt;SMALL(기준일시_입력!$J$21:$J$39,XN$5),XK14&gt;SMALL(기준일시_입력!$N$21:$N$39,XN$5)),INDEX(기준일시_입력!$AJ$21:$AJ$39,XN$5*2-1),IF(AND(XJ14&gt;=SMALL(기준일시_입력!$J$21:$J$39,XN$5),XJ14&lt;SMALL(기준일시_입력!$N$21:$N$39,XN$5)),SMALL(기준일시_입력!$N$21:$N$39,XN$5)-XJ14,0)),0)</f>
        <v>0</v>
      </c>
      <c r="XO14" s="128">
        <f>IFERROR(IF(AND(XJ14&lt;SMALL(기준일시_입력!$J$21:$J$39,XO$5),XK14&gt;SMALL(기준일시_입력!$N$21:$N$39,XO$5)),INDEX(기준일시_입력!$AJ$21:$AJ$39,XO$5*2-1),IF(AND(XJ14&gt;=SMALL(기준일시_입력!$J$21:$J$39,XO$5),XJ14&lt;SMALL(기준일시_입력!$N$21:$N$39,XO$5)),SMALL(기준일시_입력!$N$21:$N$39,XO$5)-XJ14,0)),0)</f>
        <v>0</v>
      </c>
      <c r="XP14" s="128">
        <f>IFERROR(IF(AND(XJ14&lt;SMALL(기준일시_입력!$J$21:$J$39,XP$5),XK14&gt;SMALL(기준일시_입력!$N$21:$N$39,XP$5)),INDEX(기준일시_입력!$AJ$21:$AJ$39,XP$5*2-1),IF(AND(XJ14&gt;=SMALL(기준일시_입력!$J$21:$J$39,XP$5),XJ14&lt;SMALL(기준일시_입력!$N$21:$N$39,XP$5)),SMALL(기준일시_입력!$N$21:$N$39,XP$5)-XJ14,0)),0)</f>
        <v>0</v>
      </c>
      <c r="XQ14" s="128">
        <f>IFERROR(IF(AND(XJ14&lt;SMALL(기준일시_입력!$J$21:$J$39,XQ$5),XK14&gt;SMALL(기준일시_입력!$N$21:$N$39,XQ$5)),INDEX(기준일시_입력!$AJ$21:$AJ$39,XQ$5*2-1),IF(AND(XJ14&gt;=SMALL(기준일시_입력!$J$21:$J$39,XQ$5),XJ14&lt;SMALL(기준일시_입력!$N$21:$N$39,XQ$5)),SMALL(기준일시_입력!$N$21:$N$39,XQ$5)-XJ14,0)),0)</f>
        <v>0</v>
      </c>
      <c r="XR14" s="128">
        <f>IFERROR(IF(AND(XJ14&lt;SMALL(기준일시_입력!$J$21:$J$39,XR$5),XK14&gt;SMALL(기준일시_입력!$N$21:$N$39,XR$5)),INDEX(기준일시_입력!$AJ$21:$AJ$39,XR$5*2-1),IF(AND(XJ14&gt;=SMALL(기준일시_입력!$J$21:$J$39,XR$5),XJ14&lt;SMALL(기준일시_입력!$N$21:$N$39,XR$5)),SMALL(기준일시_입력!$N$21:$N$39,XR$5)-XJ14,0)),0)</f>
        <v>0</v>
      </c>
      <c r="XS14" s="128">
        <f>IFERROR(IF(AND(XJ14&lt;SMALL(기준일시_입력!$J$21:$J$39,XS$5),XK14&gt;SMALL(기준일시_입력!$N$21:$N$39,XS$5)),INDEX(기준일시_입력!$AJ$21:$AJ$39,XS$5*2-1),IF(AND(XJ14&gt;=SMALL(기준일시_입력!$J$21:$J$39,XS$5),XJ14&lt;SMALL(기준일시_입력!$N$21:$N$39,XS$5)),SMALL(기준일시_입력!$N$21:$N$39,XS$5)-XJ14,0)),0)</f>
        <v>0</v>
      </c>
      <c r="XT14" s="128">
        <f>IFERROR(IF(AND(XJ14&lt;SMALL(기준일시_입력!$J$21:$J$39,XT$5),XK14&gt;SMALL(기준일시_입력!$N$21:$N$39,XT$5)),INDEX(기준일시_입력!$AJ$21:$AJ$39,XT$5*2-1),IF(AND(XJ14&gt;=SMALL(기준일시_입력!$J$21:$J$39,XT$5),XJ14&lt;SMALL(기준일시_입력!$N$21:$N$39,XT$5)),SMALL(기준일시_입력!$N$21:$N$39,XT$5)-XJ14,0)),0)</f>
        <v>0</v>
      </c>
      <c r="XU14" s="128">
        <f>IFERROR(IF(AND(XJ14&lt;SMALL(기준일시_입력!$J$21:$J$39,XU$5),XK14&gt;SMALL(기준일시_입력!$N$21:$N$39,XU$5)),INDEX(기준일시_입력!$AJ$21:$AJ$39,XU$5*2-1),IF(AND(XJ14&gt;=SMALL(기준일시_입력!$J$21:$J$39,XU$5),XJ14&lt;SMALL(기준일시_입력!$N$21:$N$39,XU$5)),SMALL(기준일시_입력!$N$21:$N$39,XU$5)-XJ14,0)),0)</f>
        <v>0</v>
      </c>
      <c r="XV14" s="125"/>
      <c r="XW14" s="180" t="str">
        <f t="shared" si="254"/>
        <v>9일</v>
      </c>
      <c r="XX14" s="180"/>
      <c r="XY14" s="124" t="str">
        <f t="shared" si="255"/>
        <v>화</v>
      </c>
      <c r="XZ14" s="133" t="str">
        <f t="shared" si="246"/>
        <v>V</v>
      </c>
      <c r="YA14" s="184"/>
      <c r="YB14" s="184"/>
      <c r="YC14" s="184"/>
      <c r="YD14" s="184"/>
      <c r="YE14" s="184"/>
      <c r="YF14" s="184"/>
      <c r="YG14" s="176"/>
      <c r="YH14" s="177"/>
      <c r="YI14" s="129" t="str">
        <f>IF($B14="","",IF(AND(XY$3&lt;&gt;"",$B14-기준일시_입력!$AO$7&lt;=0,YA14="",YD14="",YG14=""),"X",IF(YG14="연차","☆",IF(YG14="월차","★",IF(YG14="병가","♨",IF(YG14="출장","◎",IF(YG14="교육","■",IF(AND(YG14="",YA14&lt;=기준일시_입력!$J$15,YD14&gt;=기준일시_입력!$N$15),"○",IF(AND(YG14="",YA14&lt;&gt;"",YA14&gt;기준일시_입력!$J$15),"▼",IF(AND(YG14="",YD14&lt;&gt;"",YD14&lt;기준일시_입력!$N$15),"△",""))))))))))</f>
        <v/>
      </c>
      <c r="YJ14" s="128">
        <f>IFERROR(IF(OR(YA14="",YD14=""),0,IF(AND(YL14&lt;기준일시_입력!$J$17,YM14&gt;기준일시_입력!$N$17),기준일시_입력!$N$17-기준일시_입력!$J$17,IF(AND(YL14&gt;=기준일시_입력!$J$17,YM14&gt;기준일시_입력!$N$17),기준일시_입력!$N$17-YL14,IF(YM14&lt;기준일시_입력!$J$17,0,IF(AND(YL14&lt;기준일시_입력!$J$17,YM14&lt;=기준일시_입력!$N$17),YM14-기준일시_입력!$J$17,IF(AND(YL14&gt;=기준일시_입력!$J$17,YM14&lt;=기준일시_입력!$N$17),YM14-YL14,0)))))),0)</f>
        <v>0</v>
      </c>
      <c r="YK14" s="128">
        <f t="shared" si="257"/>
        <v>0</v>
      </c>
      <c r="YL14" s="128">
        <f>IF(OR(YA14="",YD14=""),0,IF(YA14&lt;기준일시_입력!$J$15,기준일시_입력!$J$15,YA14))</f>
        <v>0</v>
      </c>
      <c r="YM14" s="128">
        <f t="shared" si="258"/>
        <v>0</v>
      </c>
      <c r="YN14" s="128">
        <f>IFERROR(IF(AND(YL14&lt;SMALL(기준일시_입력!$J$21:$J$39,YN$5),YM14&gt;SMALL(기준일시_입력!$N$21:$N$39,YN$5)),INDEX(기준일시_입력!$AJ$21:$AJ$39,YN$5*2-1),IF(AND(YL14&gt;=SMALL(기준일시_입력!$J$21:$J$39,YN$5),YL14&lt;SMALL(기준일시_입력!$N$21:$N$39,YN$5)),SMALL(기준일시_입력!$N$21:$N$39,YN$5)-YL14,0)),0)</f>
        <v>0</v>
      </c>
      <c r="YO14" s="128">
        <f>IFERROR(IF(AND(YL14&lt;SMALL(기준일시_입력!$J$21:$J$39,YO$5),YM14&gt;SMALL(기준일시_입력!$N$21:$N$39,YO$5)),INDEX(기준일시_입력!$AJ$21:$AJ$39,YO$5*2-1),IF(AND(YL14&gt;=SMALL(기준일시_입력!$J$21:$J$39,YO$5),YL14&lt;SMALL(기준일시_입력!$N$21:$N$39,YO$5)),SMALL(기준일시_입력!$N$21:$N$39,YO$5)-YL14,0)),0)</f>
        <v>0</v>
      </c>
      <c r="YP14" s="128">
        <f>IFERROR(IF(AND(YL14&lt;SMALL(기준일시_입력!$J$21:$J$39,YP$5),YM14&gt;SMALL(기준일시_입력!$N$21:$N$39,YP$5)),INDEX(기준일시_입력!$AJ$21:$AJ$39,YP$5*2-1),IF(AND(YL14&gt;=SMALL(기준일시_입력!$J$21:$J$39,YP$5),YL14&lt;SMALL(기준일시_입력!$N$21:$N$39,YP$5)),SMALL(기준일시_입력!$N$21:$N$39,YP$5)-YL14,0)),0)</f>
        <v>0</v>
      </c>
      <c r="YQ14" s="128">
        <f>IFERROR(IF(AND(YL14&lt;SMALL(기준일시_입력!$J$21:$J$39,YQ$5),YM14&gt;SMALL(기준일시_입력!$N$21:$N$39,YQ$5)),INDEX(기준일시_입력!$AJ$21:$AJ$39,YQ$5*2-1),IF(AND(YL14&gt;=SMALL(기준일시_입력!$J$21:$J$39,YQ$5),YL14&lt;SMALL(기준일시_입력!$N$21:$N$39,YQ$5)),SMALL(기준일시_입력!$N$21:$N$39,YQ$5)-YL14,0)),0)</f>
        <v>0</v>
      </c>
      <c r="YR14" s="128">
        <f>IFERROR(IF(AND(YL14&lt;SMALL(기준일시_입력!$J$21:$J$39,YR$5),YM14&gt;SMALL(기준일시_입력!$N$21:$N$39,YR$5)),INDEX(기준일시_입력!$AJ$21:$AJ$39,YR$5*2-1),IF(AND(YL14&gt;=SMALL(기준일시_입력!$J$21:$J$39,YR$5),YL14&lt;SMALL(기준일시_입력!$N$21:$N$39,YR$5)),SMALL(기준일시_입력!$N$21:$N$39,YR$5)-YL14,0)),0)</f>
        <v>0</v>
      </c>
      <c r="YS14" s="128">
        <f>IFERROR(IF(AND(YL14&lt;SMALL(기준일시_입력!$J$21:$J$39,YS$5),YM14&gt;SMALL(기준일시_입력!$N$21:$N$39,YS$5)),INDEX(기준일시_입력!$AJ$21:$AJ$39,YS$5*2-1),IF(AND(YL14&gt;=SMALL(기준일시_입력!$J$21:$J$39,YS$5),YL14&lt;SMALL(기준일시_입력!$N$21:$N$39,YS$5)),SMALL(기준일시_입력!$N$21:$N$39,YS$5)-YL14,0)),0)</f>
        <v>0</v>
      </c>
      <c r="YT14" s="128">
        <f>IFERROR(IF(AND(YL14&lt;SMALL(기준일시_입력!$J$21:$J$39,YT$5),YM14&gt;SMALL(기준일시_입력!$N$21:$N$39,YT$5)),INDEX(기준일시_입력!$AJ$21:$AJ$39,YT$5*2-1),IF(AND(YL14&gt;=SMALL(기준일시_입력!$J$21:$J$39,YT$5),YL14&lt;SMALL(기준일시_입력!$N$21:$N$39,YT$5)),SMALL(기준일시_입력!$N$21:$N$39,YT$5)-YL14,0)),0)</f>
        <v>0</v>
      </c>
      <c r="YU14" s="128">
        <f>IFERROR(IF(AND(YL14&lt;SMALL(기준일시_입력!$J$21:$J$39,YU$5),YM14&gt;SMALL(기준일시_입력!$N$21:$N$39,YU$5)),INDEX(기준일시_입력!$AJ$21:$AJ$39,YU$5*2-1),IF(AND(YL14&gt;=SMALL(기준일시_입력!$J$21:$J$39,YU$5),YL14&lt;SMALL(기준일시_입력!$N$21:$N$39,YU$5)),SMALL(기준일시_입력!$N$21:$N$39,YU$5)-YL14,0)),0)</f>
        <v>0</v>
      </c>
      <c r="YV14" s="128">
        <f>IFERROR(IF(AND(YL14&lt;SMALL(기준일시_입력!$J$21:$J$39,YV$5),YM14&gt;SMALL(기준일시_입력!$N$21:$N$39,YV$5)),INDEX(기준일시_입력!$AJ$21:$AJ$39,YV$5*2-1),IF(AND(YL14&gt;=SMALL(기준일시_입력!$J$21:$J$39,YV$5),YL14&lt;SMALL(기준일시_입력!$N$21:$N$39,YV$5)),SMALL(기준일시_입력!$N$21:$N$39,YV$5)-YL14,0)),0)</f>
        <v>0</v>
      </c>
      <c r="YW14" s="128">
        <f>IFERROR(IF(AND(YL14&lt;SMALL(기준일시_입력!$J$21:$J$39,YW$5),YM14&gt;SMALL(기준일시_입력!$N$21:$N$39,YW$5)),INDEX(기준일시_입력!$AJ$21:$AJ$39,YW$5*2-1),IF(AND(YL14&gt;=SMALL(기준일시_입력!$J$21:$J$39,YW$5),YL14&lt;SMALL(기준일시_입력!$N$21:$N$39,YW$5)),SMALL(기준일시_입력!$N$21:$N$39,YW$5)-YL14,0)),0)</f>
        <v>0</v>
      </c>
      <c r="YX14" s="125"/>
      <c r="YY14" s="180" t="str">
        <f t="shared" si="259"/>
        <v>9일</v>
      </c>
      <c r="YZ14" s="180"/>
      <c r="ZA14" s="124" t="str">
        <f t="shared" si="260"/>
        <v>화</v>
      </c>
      <c r="ZB14" s="133" t="str">
        <f t="shared" si="261"/>
        <v>V</v>
      </c>
      <c r="ZC14" s="184"/>
      <c r="ZD14" s="184"/>
      <c r="ZE14" s="184"/>
      <c r="ZF14" s="184"/>
      <c r="ZG14" s="184"/>
      <c r="ZH14" s="184"/>
      <c r="ZI14" s="176"/>
      <c r="ZJ14" s="177"/>
      <c r="ZK14" s="129" t="str">
        <f>IF($B14="","",IF(AND(ZA$3&lt;&gt;"",$B14-기준일시_입력!$AO$7&lt;=0,ZC14="",ZF14="",ZI14=""),"X",IF(ZI14="연차","☆",IF(ZI14="월차","★",IF(ZI14="병가","♨",IF(ZI14="출장","◎",IF(ZI14="교육","■",IF(AND(ZI14="",ZC14&lt;=기준일시_입력!$J$15,ZF14&gt;=기준일시_입력!$N$15),"○",IF(AND(ZI14="",ZC14&lt;&gt;"",ZC14&gt;기준일시_입력!$J$15),"▼",IF(AND(ZI14="",ZF14&lt;&gt;"",ZF14&lt;기준일시_입력!$N$15),"△",""))))))))))</f>
        <v/>
      </c>
      <c r="ZL14" s="128">
        <f>IFERROR(IF(OR(ZC14="",ZF14=""),0,IF(AND(ZN14&lt;기준일시_입력!$J$17,ZO14&gt;기준일시_입력!$N$17),기준일시_입력!$N$17-기준일시_입력!$J$17,IF(AND(ZN14&gt;=기준일시_입력!$J$17,ZO14&gt;기준일시_입력!$N$17),기준일시_입력!$N$17-ZN14,IF(ZO14&lt;기준일시_입력!$J$17,0,IF(AND(ZN14&lt;기준일시_입력!$J$17,ZO14&lt;=기준일시_입력!$N$17),ZO14-기준일시_입력!$J$17,IF(AND(ZN14&gt;=기준일시_입력!$J$17,ZO14&lt;=기준일시_입력!$N$17),ZO14-ZN14,0)))))),0)</f>
        <v>0</v>
      </c>
      <c r="ZM14" s="128">
        <f t="shared" si="262"/>
        <v>0</v>
      </c>
      <c r="ZN14" s="128">
        <f>IF(OR(ZC14="",ZF14=""),0,IF(ZC14&lt;기준일시_입력!$J$15,기준일시_입력!$J$15,ZC14))</f>
        <v>0</v>
      </c>
      <c r="ZO14" s="128">
        <f t="shared" si="263"/>
        <v>0</v>
      </c>
      <c r="ZP14" s="128">
        <f>IFERROR(IF(AND(ZN14&lt;SMALL(기준일시_입력!$J$21:$J$39,ZP$5),ZO14&gt;SMALL(기준일시_입력!$N$21:$N$39,ZP$5)),INDEX(기준일시_입력!$AJ$21:$AJ$39,ZP$5*2-1),IF(AND(ZN14&gt;=SMALL(기준일시_입력!$J$21:$J$39,ZP$5),ZN14&lt;SMALL(기준일시_입력!$N$21:$N$39,ZP$5)),SMALL(기준일시_입력!$N$21:$N$39,ZP$5)-ZN14,0)),0)</f>
        <v>0</v>
      </c>
      <c r="ZQ14" s="128">
        <f>IFERROR(IF(AND(ZN14&lt;SMALL(기준일시_입력!$J$21:$J$39,ZQ$5),ZO14&gt;SMALL(기준일시_입력!$N$21:$N$39,ZQ$5)),INDEX(기준일시_입력!$AJ$21:$AJ$39,ZQ$5*2-1),IF(AND(ZN14&gt;=SMALL(기준일시_입력!$J$21:$J$39,ZQ$5),ZN14&lt;SMALL(기준일시_입력!$N$21:$N$39,ZQ$5)),SMALL(기준일시_입력!$N$21:$N$39,ZQ$5)-ZN14,0)),0)</f>
        <v>0</v>
      </c>
      <c r="ZR14" s="128">
        <f>IFERROR(IF(AND(ZN14&lt;SMALL(기준일시_입력!$J$21:$J$39,ZR$5),ZO14&gt;SMALL(기준일시_입력!$N$21:$N$39,ZR$5)),INDEX(기준일시_입력!$AJ$21:$AJ$39,ZR$5*2-1),IF(AND(ZN14&gt;=SMALL(기준일시_입력!$J$21:$J$39,ZR$5),ZN14&lt;SMALL(기준일시_입력!$N$21:$N$39,ZR$5)),SMALL(기준일시_입력!$N$21:$N$39,ZR$5)-ZN14,0)),0)</f>
        <v>0</v>
      </c>
      <c r="ZS14" s="128">
        <f>IFERROR(IF(AND(ZN14&lt;SMALL(기준일시_입력!$J$21:$J$39,ZS$5),ZO14&gt;SMALL(기준일시_입력!$N$21:$N$39,ZS$5)),INDEX(기준일시_입력!$AJ$21:$AJ$39,ZS$5*2-1),IF(AND(ZN14&gt;=SMALL(기준일시_입력!$J$21:$J$39,ZS$5),ZN14&lt;SMALL(기준일시_입력!$N$21:$N$39,ZS$5)),SMALL(기준일시_입력!$N$21:$N$39,ZS$5)-ZN14,0)),0)</f>
        <v>0</v>
      </c>
      <c r="ZT14" s="128">
        <f>IFERROR(IF(AND(ZN14&lt;SMALL(기준일시_입력!$J$21:$J$39,ZT$5),ZO14&gt;SMALL(기준일시_입력!$N$21:$N$39,ZT$5)),INDEX(기준일시_입력!$AJ$21:$AJ$39,ZT$5*2-1),IF(AND(ZN14&gt;=SMALL(기준일시_입력!$J$21:$J$39,ZT$5),ZN14&lt;SMALL(기준일시_입력!$N$21:$N$39,ZT$5)),SMALL(기준일시_입력!$N$21:$N$39,ZT$5)-ZN14,0)),0)</f>
        <v>0</v>
      </c>
      <c r="ZU14" s="128">
        <f>IFERROR(IF(AND(ZN14&lt;SMALL(기준일시_입력!$J$21:$J$39,ZU$5),ZO14&gt;SMALL(기준일시_입력!$N$21:$N$39,ZU$5)),INDEX(기준일시_입력!$AJ$21:$AJ$39,ZU$5*2-1),IF(AND(ZN14&gt;=SMALL(기준일시_입력!$J$21:$J$39,ZU$5),ZN14&lt;SMALL(기준일시_입력!$N$21:$N$39,ZU$5)),SMALL(기준일시_입력!$N$21:$N$39,ZU$5)-ZN14,0)),0)</f>
        <v>0</v>
      </c>
      <c r="ZV14" s="128">
        <f>IFERROR(IF(AND(ZN14&lt;SMALL(기준일시_입력!$J$21:$J$39,ZV$5),ZO14&gt;SMALL(기준일시_입력!$N$21:$N$39,ZV$5)),INDEX(기준일시_입력!$AJ$21:$AJ$39,ZV$5*2-1),IF(AND(ZN14&gt;=SMALL(기준일시_입력!$J$21:$J$39,ZV$5),ZN14&lt;SMALL(기준일시_입력!$N$21:$N$39,ZV$5)),SMALL(기준일시_입력!$N$21:$N$39,ZV$5)-ZN14,0)),0)</f>
        <v>0</v>
      </c>
      <c r="ZW14" s="128">
        <f>IFERROR(IF(AND(ZN14&lt;SMALL(기준일시_입력!$J$21:$J$39,ZW$5),ZO14&gt;SMALL(기준일시_입력!$N$21:$N$39,ZW$5)),INDEX(기준일시_입력!$AJ$21:$AJ$39,ZW$5*2-1),IF(AND(ZN14&gt;=SMALL(기준일시_입력!$J$21:$J$39,ZW$5),ZN14&lt;SMALL(기준일시_입력!$N$21:$N$39,ZW$5)),SMALL(기준일시_입력!$N$21:$N$39,ZW$5)-ZN14,0)),0)</f>
        <v>0</v>
      </c>
      <c r="ZX14" s="128">
        <f>IFERROR(IF(AND(ZN14&lt;SMALL(기준일시_입력!$J$21:$J$39,ZX$5),ZO14&gt;SMALL(기준일시_입력!$N$21:$N$39,ZX$5)),INDEX(기준일시_입력!$AJ$21:$AJ$39,ZX$5*2-1),IF(AND(ZN14&gt;=SMALL(기준일시_입력!$J$21:$J$39,ZX$5),ZN14&lt;SMALL(기준일시_입력!$N$21:$N$39,ZX$5)),SMALL(기준일시_입력!$N$21:$N$39,ZX$5)-ZN14,0)),0)</f>
        <v>0</v>
      </c>
      <c r="ZY14" s="128">
        <f>IFERROR(IF(AND(ZN14&lt;SMALL(기준일시_입력!$J$21:$J$39,ZY$5),ZO14&gt;SMALL(기준일시_입력!$N$21:$N$39,ZY$5)),INDEX(기준일시_입력!$AJ$21:$AJ$39,ZY$5*2-1),IF(AND(ZN14&gt;=SMALL(기준일시_입력!$J$21:$J$39,ZY$5),ZN14&lt;SMALL(기준일시_입력!$N$21:$N$39,ZY$5)),SMALL(기준일시_입력!$N$21:$N$39,ZY$5)-ZN14,0)),0)</f>
        <v>0</v>
      </c>
      <c r="ZZ14" s="125"/>
      <c r="AAA14" s="180" t="str">
        <f t="shared" si="264"/>
        <v>9일</v>
      </c>
      <c r="AAB14" s="180"/>
      <c r="AAC14" s="124" t="str">
        <f t="shared" si="265"/>
        <v>화</v>
      </c>
      <c r="AAD14" s="133" t="str">
        <f t="shared" si="261"/>
        <v>V</v>
      </c>
      <c r="AAE14" s="184"/>
      <c r="AAF14" s="184"/>
      <c r="AAG14" s="184"/>
      <c r="AAH14" s="184"/>
      <c r="AAI14" s="184"/>
      <c r="AAJ14" s="184"/>
      <c r="AAK14" s="176"/>
      <c r="AAL14" s="177"/>
      <c r="AAM14" s="129" t="str">
        <f>IF($B14="","",IF(AND(AAC$3&lt;&gt;"",$B14-기준일시_입력!$AO$7&lt;=0,AAE14="",AAH14="",AAK14=""),"X",IF(AAK14="연차","☆",IF(AAK14="월차","★",IF(AAK14="병가","♨",IF(AAK14="출장","◎",IF(AAK14="교육","■",IF(AND(AAK14="",AAE14&lt;=기준일시_입력!$J$15,AAH14&gt;=기준일시_입력!$N$15),"○",IF(AND(AAK14="",AAE14&lt;&gt;"",AAE14&gt;기준일시_입력!$J$15),"▼",IF(AND(AAK14="",AAH14&lt;&gt;"",AAH14&lt;기준일시_입력!$N$15),"△",""))))))))))</f>
        <v/>
      </c>
      <c r="AAN14" s="128">
        <f>IFERROR(IF(OR(AAE14="",AAH14=""),0,IF(AND(AAP14&lt;기준일시_입력!$J$17,AAQ14&gt;기준일시_입력!$N$17),기준일시_입력!$N$17-기준일시_입력!$J$17,IF(AND(AAP14&gt;=기준일시_입력!$J$17,AAQ14&gt;기준일시_입력!$N$17),기준일시_입력!$N$17-AAP14,IF(AAQ14&lt;기준일시_입력!$J$17,0,IF(AND(AAP14&lt;기준일시_입력!$J$17,AAQ14&lt;=기준일시_입력!$N$17),AAQ14-기준일시_입력!$J$17,IF(AND(AAP14&gt;=기준일시_입력!$J$17,AAQ14&lt;=기준일시_입력!$N$17),AAQ14-AAP14,0)))))),0)</f>
        <v>0</v>
      </c>
      <c r="AAO14" s="128">
        <f t="shared" si="267"/>
        <v>0</v>
      </c>
      <c r="AAP14" s="128">
        <f>IF(OR(AAE14="",AAH14=""),0,IF(AAE14&lt;기준일시_입력!$J$15,기준일시_입력!$J$15,AAE14))</f>
        <v>0</v>
      </c>
      <c r="AAQ14" s="128">
        <f t="shared" si="268"/>
        <v>0</v>
      </c>
      <c r="AAR14" s="128">
        <f>IFERROR(IF(AND(AAP14&lt;SMALL(기준일시_입력!$J$21:$J$39,AAR$5),AAQ14&gt;SMALL(기준일시_입력!$N$21:$N$39,AAR$5)),INDEX(기준일시_입력!$AJ$21:$AJ$39,AAR$5*2-1),IF(AND(AAP14&gt;=SMALL(기준일시_입력!$J$21:$J$39,AAR$5),AAP14&lt;SMALL(기준일시_입력!$N$21:$N$39,AAR$5)),SMALL(기준일시_입력!$N$21:$N$39,AAR$5)-AAP14,0)),0)</f>
        <v>0</v>
      </c>
      <c r="AAS14" s="128">
        <f>IFERROR(IF(AND(AAP14&lt;SMALL(기준일시_입력!$J$21:$J$39,AAS$5),AAQ14&gt;SMALL(기준일시_입력!$N$21:$N$39,AAS$5)),INDEX(기준일시_입력!$AJ$21:$AJ$39,AAS$5*2-1),IF(AND(AAP14&gt;=SMALL(기준일시_입력!$J$21:$J$39,AAS$5),AAP14&lt;SMALL(기준일시_입력!$N$21:$N$39,AAS$5)),SMALL(기준일시_입력!$N$21:$N$39,AAS$5)-AAP14,0)),0)</f>
        <v>0</v>
      </c>
      <c r="AAT14" s="128">
        <f>IFERROR(IF(AND(AAP14&lt;SMALL(기준일시_입력!$J$21:$J$39,AAT$5),AAQ14&gt;SMALL(기준일시_입력!$N$21:$N$39,AAT$5)),INDEX(기준일시_입력!$AJ$21:$AJ$39,AAT$5*2-1),IF(AND(AAP14&gt;=SMALL(기준일시_입력!$J$21:$J$39,AAT$5),AAP14&lt;SMALL(기준일시_입력!$N$21:$N$39,AAT$5)),SMALL(기준일시_입력!$N$21:$N$39,AAT$5)-AAP14,0)),0)</f>
        <v>0</v>
      </c>
      <c r="AAU14" s="128">
        <f>IFERROR(IF(AND(AAP14&lt;SMALL(기준일시_입력!$J$21:$J$39,AAU$5),AAQ14&gt;SMALL(기준일시_입력!$N$21:$N$39,AAU$5)),INDEX(기준일시_입력!$AJ$21:$AJ$39,AAU$5*2-1),IF(AND(AAP14&gt;=SMALL(기준일시_입력!$J$21:$J$39,AAU$5),AAP14&lt;SMALL(기준일시_입력!$N$21:$N$39,AAU$5)),SMALL(기준일시_입력!$N$21:$N$39,AAU$5)-AAP14,0)),0)</f>
        <v>0</v>
      </c>
      <c r="AAV14" s="128">
        <f>IFERROR(IF(AND(AAP14&lt;SMALL(기준일시_입력!$J$21:$J$39,AAV$5),AAQ14&gt;SMALL(기준일시_입력!$N$21:$N$39,AAV$5)),INDEX(기준일시_입력!$AJ$21:$AJ$39,AAV$5*2-1),IF(AND(AAP14&gt;=SMALL(기준일시_입력!$J$21:$J$39,AAV$5),AAP14&lt;SMALL(기준일시_입력!$N$21:$N$39,AAV$5)),SMALL(기준일시_입력!$N$21:$N$39,AAV$5)-AAP14,0)),0)</f>
        <v>0</v>
      </c>
      <c r="AAW14" s="128">
        <f>IFERROR(IF(AND(AAP14&lt;SMALL(기준일시_입력!$J$21:$J$39,AAW$5),AAQ14&gt;SMALL(기준일시_입력!$N$21:$N$39,AAW$5)),INDEX(기준일시_입력!$AJ$21:$AJ$39,AAW$5*2-1),IF(AND(AAP14&gt;=SMALL(기준일시_입력!$J$21:$J$39,AAW$5),AAP14&lt;SMALL(기준일시_입력!$N$21:$N$39,AAW$5)),SMALL(기준일시_입력!$N$21:$N$39,AAW$5)-AAP14,0)),0)</f>
        <v>0</v>
      </c>
      <c r="AAX14" s="128">
        <f>IFERROR(IF(AND(AAP14&lt;SMALL(기준일시_입력!$J$21:$J$39,AAX$5),AAQ14&gt;SMALL(기준일시_입력!$N$21:$N$39,AAX$5)),INDEX(기준일시_입력!$AJ$21:$AJ$39,AAX$5*2-1),IF(AND(AAP14&gt;=SMALL(기준일시_입력!$J$21:$J$39,AAX$5),AAP14&lt;SMALL(기준일시_입력!$N$21:$N$39,AAX$5)),SMALL(기준일시_입력!$N$21:$N$39,AAX$5)-AAP14,0)),0)</f>
        <v>0</v>
      </c>
      <c r="AAY14" s="128">
        <f>IFERROR(IF(AND(AAP14&lt;SMALL(기준일시_입력!$J$21:$J$39,AAY$5),AAQ14&gt;SMALL(기준일시_입력!$N$21:$N$39,AAY$5)),INDEX(기준일시_입력!$AJ$21:$AJ$39,AAY$5*2-1),IF(AND(AAP14&gt;=SMALL(기준일시_입력!$J$21:$J$39,AAY$5),AAP14&lt;SMALL(기준일시_입력!$N$21:$N$39,AAY$5)),SMALL(기준일시_입력!$N$21:$N$39,AAY$5)-AAP14,0)),0)</f>
        <v>0</v>
      </c>
      <c r="AAZ14" s="128">
        <f>IFERROR(IF(AND(AAP14&lt;SMALL(기준일시_입력!$J$21:$J$39,AAZ$5),AAQ14&gt;SMALL(기준일시_입력!$N$21:$N$39,AAZ$5)),INDEX(기준일시_입력!$AJ$21:$AJ$39,AAZ$5*2-1),IF(AND(AAP14&gt;=SMALL(기준일시_입력!$J$21:$J$39,AAZ$5),AAP14&lt;SMALL(기준일시_입력!$N$21:$N$39,AAZ$5)),SMALL(기준일시_입력!$N$21:$N$39,AAZ$5)-AAP14,0)),0)</f>
        <v>0</v>
      </c>
      <c r="ABA14" s="128">
        <f>IFERROR(IF(AND(AAP14&lt;SMALL(기준일시_입력!$J$21:$J$39,ABA$5),AAQ14&gt;SMALL(기준일시_입력!$N$21:$N$39,ABA$5)),INDEX(기준일시_입력!$AJ$21:$AJ$39,ABA$5*2-1),IF(AND(AAP14&gt;=SMALL(기준일시_입력!$J$21:$J$39,ABA$5),AAP14&lt;SMALL(기준일시_입력!$N$21:$N$39,ABA$5)),SMALL(기준일시_입력!$N$21:$N$39,ABA$5)-AAP14,0)),0)</f>
        <v>0</v>
      </c>
      <c r="ABB14" s="125"/>
      <c r="ABC14" s="180" t="str">
        <f t="shared" si="269"/>
        <v>9일</v>
      </c>
      <c r="ABD14" s="180"/>
      <c r="ABE14" s="124" t="str">
        <f t="shared" si="270"/>
        <v>화</v>
      </c>
      <c r="ABF14" s="133" t="str">
        <f t="shared" si="261"/>
        <v>V</v>
      </c>
      <c r="ABG14" s="184"/>
      <c r="ABH14" s="184"/>
      <c r="ABI14" s="184"/>
      <c r="ABJ14" s="184"/>
      <c r="ABK14" s="184"/>
      <c r="ABL14" s="184"/>
      <c r="ABM14" s="176"/>
      <c r="ABN14" s="177"/>
      <c r="ABO14" s="129" t="str">
        <f>IF($B14="","",IF(AND(ABE$3&lt;&gt;"",$B14-기준일시_입력!$AO$7&lt;=0,ABG14="",ABJ14="",ABM14=""),"X",IF(ABM14="연차","☆",IF(ABM14="월차","★",IF(ABM14="병가","♨",IF(ABM14="출장","◎",IF(ABM14="교육","■",IF(AND(ABM14="",ABG14&lt;=기준일시_입력!$J$15,ABJ14&gt;=기준일시_입력!$N$15),"○",IF(AND(ABM14="",ABG14&lt;&gt;"",ABG14&gt;기준일시_입력!$J$15),"▼",IF(AND(ABM14="",ABJ14&lt;&gt;"",ABJ14&lt;기준일시_입력!$N$15),"△",""))))))))))</f>
        <v/>
      </c>
      <c r="ABP14" s="128">
        <f>IFERROR(IF(OR(ABG14="",ABJ14=""),0,IF(AND(ABR14&lt;기준일시_입력!$J$17,ABS14&gt;기준일시_입력!$N$17),기준일시_입력!$N$17-기준일시_입력!$J$17,IF(AND(ABR14&gt;=기준일시_입력!$J$17,ABS14&gt;기준일시_입력!$N$17),기준일시_입력!$N$17-ABR14,IF(ABS14&lt;기준일시_입력!$J$17,0,IF(AND(ABR14&lt;기준일시_입력!$J$17,ABS14&lt;=기준일시_입력!$N$17),ABS14-기준일시_입력!$J$17,IF(AND(ABR14&gt;=기준일시_입력!$J$17,ABS14&lt;=기준일시_입력!$N$17),ABS14-ABR14,0)))))),0)</f>
        <v>0</v>
      </c>
      <c r="ABQ14" s="128">
        <f t="shared" si="272"/>
        <v>0</v>
      </c>
      <c r="ABR14" s="128">
        <f>IF(OR(ABG14="",ABJ14=""),0,IF(ABG14&lt;기준일시_입력!$J$15,기준일시_입력!$J$15,ABG14))</f>
        <v>0</v>
      </c>
      <c r="ABS14" s="128">
        <f t="shared" si="273"/>
        <v>0</v>
      </c>
      <c r="ABT14" s="128">
        <f>IFERROR(IF(AND(ABR14&lt;SMALL(기준일시_입력!$J$21:$J$39,ABT$5),ABS14&gt;SMALL(기준일시_입력!$N$21:$N$39,ABT$5)),INDEX(기준일시_입력!$AJ$21:$AJ$39,ABT$5*2-1),IF(AND(ABR14&gt;=SMALL(기준일시_입력!$J$21:$J$39,ABT$5),ABR14&lt;SMALL(기준일시_입력!$N$21:$N$39,ABT$5)),SMALL(기준일시_입력!$N$21:$N$39,ABT$5)-ABR14,0)),0)</f>
        <v>0</v>
      </c>
      <c r="ABU14" s="128">
        <f>IFERROR(IF(AND(ABR14&lt;SMALL(기준일시_입력!$J$21:$J$39,ABU$5),ABS14&gt;SMALL(기준일시_입력!$N$21:$N$39,ABU$5)),INDEX(기준일시_입력!$AJ$21:$AJ$39,ABU$5*2-1),IF(AND(ABR14&gt;=SMALL(기준일시_입력!$J$21:$J$39,ABU$5),ABR14&lt;SMALL(기준일시_입력!$N$21:$N$39,ABU$5)),SMALL(기준일시_입력!$N$21:$N$39,ABU$5)-ABR14,0)),0)</f>
        <v>0</v>
      </c>
      <c r="ABV14" s="128">
        <f>IFERROR(IF(AND(ABR14&lt;SMALL(기준일시_입력!$J$21:$J$39,ABV$5),ABS14&gt;SMALL(기준일시_입력!$N$21:$N$39,ABV$5)),INDEX(기준일시_입력!$AJ$21:$AJ$39,ABV$5*2-1),IF(AND(ABR14&gt;=SMALL(기준일시_입력!$J$21:$J$39,ABV$5),ABR14&lt;SMALL(기준일시_입력!$N$21:$N$39,ABV$5)),SMALL(기준일시_입력!$N$21:$N$39,ABV$5)-ABR14,0)),0)</f>
        <v>0</v>
      </c>
      <c r="ABW14" s="128">
        <f>IFERROR(IF(AND(ABR14&lt;SMALL(기준일시_입력!$J$21:$J$39,ABW$5),ABS14&gt;SMALL(기준일시_입력!$N$21:$N$39,ABW$5)),INDEX(기준일시_입력!$AJ$21:$AJ$39,ABW$5*2-1),IF(AND(ABR14&gt;=SMALL(기준일시_입력!$J$21:$J$39,ABW$5),ABR14&lt;SMALL(기준일시_입력!$N$21:$N$39,ABW$5)),SMALL(기준일시_입력!$N$21:$N$39,ABW$5)-ABR14,0)),0)</f>
        <v>0</v>
      </c>
      <c r="ABX14" s="128">
        <f>IFERROR(IF(AND(ABR14&lt;SMALL(기준일시_입력!$J$21:$J$39,ABX$5),ABS14&gt;SMALL(기준일시_입력!$N$21:$N$39,ABX$5)),INDEX(기준일시_입력!$AJ$21:$AJ$39,ABX$5*2-1),IF(AND(ABR14&gt;=SMALL(기준일시_입력!$J$21:$J$39,ABX$5),ABR14&lt;SMALL(기준일시_입력!$N$21:$N$39,ABX$5)),SMALL(기준일시_입력!$N$21:$N$39,ABX$5)-ABR14,0)),0)</f>
        <v>0</v>
      </c>
      <c r="ABY14" s="128">
        <f>IFERROR(IF(AND(ABR14&lt;SMALL(기준일시_입력!$J$21:$J$39,ABY$5),ABS14&gt;SMALL(기준일시_입력!$N$21:$N$39,ABY$5)),INDEX(기준일시_입력!$AJ$21:$AJ$39,ABY$5*2-1),IF(AND(ABR14&gt;=SMALL(기준일시_입력!$J$21:$J$39,ABY$5),ABR14&lt;SMALL(기준일시_입력!$N$21:$N$39,ABY$5)),SMALL(기준일시_입력!$N$21:$N$39,ABY$5)-ABR14,0)),0)</f>
        <v>0</v>
      </c>
      <c r="ABZ14" s="128">
        <f>IFERROR(IF(AND(ABR14&lt;SMALL(기준일시_입력!$J$21:$J$39,ABZ$5),ABS14&gt;SMALL(기준일시_입력!$N$21:$N$39,ABZ$5)),INDEX(기준일시_입력!$AJ$21:$AJ$39,ABZ$5*2-1),IF(AND(ABR14&gt;=SMALL(기준일시_입력!$J$21:$J$39,ABZ$5),ABR14&lt;SMALL(기준일시_입력!$N$21:$N$39,ABZ$5)),SMALL(기준일시_입력!$N$21:$N$39,ABZ$5)-ABR14,0)),0)</f>
        <v>0</v>
      </c>
      <c r="ACA14" s="128">
        <f>IFERROR(IF(AND(ABR14&lt;SMALL(기준일시_입력!$J$21:$J$39,ACA$5),ABS14&gt;SMALL(기준일시_입력!$N$21:$N$39,ACA$5)),INDEX(기준일시_입력!$AJ$21:$AJ$39,ACA$5*2-1),IF(AND(ABR14&gt;=SMALL(기준일시_입력!$J$21:$J$39,ACA$5),ABR14&lt;SMALL(기준일시_입력!$N$21:$N$39,ACA$5)),SMALL(기준일시_입력!$N$21:$N$39,ACA$5)-ABR14,0)),0)</f>
        <v>0</v>
      </c>
      <c r="ACB14" s="128">
        <f>IFERROR(IF(AND(ABR14&lt;SMALL(기준일시_입력!$J$21:$J$39,ACB$5),ABS14&gt;SMALL(기준일시_입력!$N$21:$N$39,ACB$5)),INDEX(기준일시_입력!$AJ$21:$AJ$39,ACB$5*2-1),IF(AND(ABR14&gt;=SMALL(기준일시_입력!$J$21:$J$39,ACB$5),ABR14&lt;SMALL(기준일시_입력!$N$21:$N$39,ACB$5)),SMALL(기준일시_입력!$N$21:$N$39,ACB$5)-ABR14,0)),0)</f>
        <v>0</v>
      </c>
      <c r="ACC14" s="128">
        <f>IFERROR(IF(AND(ABR14&lt;SMALL(기준일시_입력!$J$21:$J$39,ACC$5),ABS14&gt;SMALL(기준일시_입력!$N$21:$N$39,ACC$5)),INDEX(기준일시_입력!$AJ$21:$AJ$39,ACC$5*2-1),IF(AND(ABR14&gt;=SMALL(기준일시_입력!$J$21:$J$39,ACC$5),ABR14&lt;SMALL(기준일시_입력!$N$21:$N$39,ACC$5)),SMALL(기준일시_입력!$N$21:$N$39,ACC$5)-ABR14,0)),0)</f>
        <v>0</v>
      </c>
      <c r="ACD14" s="125"/>
      <c r="ACE14" s="180" t="str">
        <f t="shared" si="274"/>
        <v>9일</v>
      </c>
      <c r="ACF14" s="180"/>
      <c r="ACG14" s="124" t="str">
        <f t="shared" si="275"/>
        <v>화</v>
      </c>
      <c r="ACH14" s="133" t="str">
        <f t="shared" si="276"/>
        <v>V</v>
      </c>
      <c r="ACI14" s="184"/>
      <c r="ACJ14" s="184"/>
      <c r="ACK14" s="184"/>
      <c r="ACL14" s="184"/>
      <c r="ACM14" s="184"/>
      <c r="ACN14" s="184"/>
      <c r="ACO14" s="176"/>
      <c r="ACP14" s="177"/>
      <c r="ACQ14" s="129" t="str">
        <f>IF($B14="","",IF(AND(ACG$3&lt;&gt;"",$B14-기준일시_입력!$AO$7&lt;=0,ACI14="",ACL14="",ACO14=""),"X",IF(ACO14="연차","☆",IF(ACO14="월차","★",IF(ACO14="병가","♨",IF(ACO14="출장","◎",IF(ACO14="교육","■",IF(AND(ACO14="",ACI14&lt;=기준일시_입력!$J$15,ACL14&gt;=기준일시_입력!$N$15),"○",IF(AND(ACO14="",ACI14&lt;&gt;"",ACI14&gt;기준일시_입력!$J$15),"▼",IF(AND(ACO14="",ACL14&lt;&gt;"",ACL14&lt;기준일시_입력!$N$15),"△",""))))))))))</f>
        <v/>
      </c>
      <c r="ACR14" s="128">
        <f>IFERROR(IF(OR(ACI14="",ACL14=""),0,IF(AND(ACT14&lt;기준일시_입력!$J$17,ACU14&gt;기준일시_입력!$N$17),기준일시_입력!$N$17-기준일시_입력!$J$17,IF(AND(ACT14&gt;=기준일시_입력!$J$17,ACU14&gt;기준일시_입력!$N$17),기준일시_입력!$N$17-ACT14,IF(ACU14&lt;기준일시_입력!$J$17,0,IF(AND(ACT14&lt;기준일시_입력!$J$17,ACU14&lt;=기준일시_입력!$N$17),ACU14-기준일시_입력!$J$17,IF(AND(ACT14&gt;=기준일시_입력!$J$17,ACU14&lt;=기준일시_입력!$N$17),ACU14-ACT14,0)))))),0)</f>
        <v>0</v>
      </c>
      <c r="ACS14" s="128">
        <f t="shared" si="277"/>
        <v>0</v>
      </c>
      <c r="ACT14" s="128">
        <f>IF(OR(ACI14="",ACL14=""),0,IF(ACI14&lt;기준일시_입력!$J$15,기준일시_입력!$J$15,ACI14))</f>
        <v>0</v>
      </c>
      <c r="ACU14" s="128">
        <f t="shared" si="278"/>
        <v>0</v>
      </c>
      <c r="ACV14" s="128">
        <f>IFERROR(IF(AND(ACT14&lt;SMALL(기준일시_입력!$J$21:$J$39,ACV$5),ACU14&gt;SMALL(기준일시_입력!$N$21:$N$39,ACV$5)),INDEX(기준일시_입력!$AJ$21:$AJ$39,ACV$5*2-1),IF(AND(ACT14&gt;=SMALL(기준일시_입력!$J$21:$J$39,ACV$5),ACT14&lt;SMALL(기준일시_입력!$N$21:$N$39,ACV$5)),SMALL(기준일시_입력!$N$21:$N$39,ACV$5)-ACT14,0)),0)</f>
        <v>0</v>
      </c>
      <c r="ACW14" s="128">
        <f>IFERROR(IF(AND(ACT14&lt;SMALL(기준일시_입력!$J$21:$J$39,ACW$5),ACU14&gt;SMALL(기준일시_입력!$N$21:$N$39,ACW$5)),INDEX(기준일시_입력!$AJ$21:$AJ$39,ACW$5*2-1),IF(AND(ACT14&gt;=SMALL(기준일시_입력!$J$21:$J$39,ACW$5),ACT14&lt;SMALL(기준일시_입력!$N$21:$N$39,ACW$5)),SMALL(기준일시_입력!$N$21:$N$39,ACW$5)-ACT14,0)),0)</f>
        <v>0</v>
      </c>
      <c r="ACX14" s="128">
        <f>IFERROR(IF(AND(ACT14&lt;SMALL(기준일시_입력!$J$21:$J$39,ACX$5),ACU14&gt;SMALL(기준일시_입력!$N$21:$N$39,ACX$5)),INDEX(기준일시_입력!$AJ$21:$AJ$39,ACX$5*2-1),IF(AND(ACT14&gt;=SMALL(기준일시_입력!$J$21:$J$39,ACX$5),ACT14&lt;SMALL(기준일시_입력!$N$21:$N$39,ACX$5)),SMALL(기준일시_입력!$N$21:$N$39,ACX$5)-ACT14,0)),0)</f>
        <v>0</v>
      </c>
      <c r="ACY14" s="128">
        <f>IFERROR(IF(AND(ACT14&lt;SMALL(기준일시_입력!$J$21:$J$39,ACY$5),ACU14&gt;SMALL(기준일시_입력!$N$21:$N$39,ACY$5)),INDEX(기준일시_입력!$AJ$21:$AJ$39,ACY$5*2-1),IF(AND(ACT14&gt;=SMALL(기준일시_입력!$J$21:$J$39,ACY$5),ACT14&lt;SMALL(기준일시_입력!$N$21:$N$39,ACY$5)),SMALL(기준일시_입력!$N$21:$N$39,ACY$5)-ACT14,0)),0)</f>
        <v>0</v>
      </c>
      <c r="ACZ14" s="128">
        <f>IFERROR(IF(AND(ACT14&lt;SMALL(기준일시_입력!$J$21:$J$39,ACZ$5),ACU14&gt;SMALL(기준일시_입력!$N$21:$N$39,ACZ$5)),INDEX(기준일시_입력!$AJ$21:$AJ$39,ACZ$5*2-1),IF(AND(ACT14&gt;=SMALL(기준일시_입력!$J$21:$J$39,ACZ$5),ACT14&lt;SMALL(기준일시_입력!$N$21:$N$39,ACZ$5)),SMALL(기준일시_입력!$N$21:$N$39,ACZ$5)-ACT14,0)),0)</f>
        <v>0</v>
      </c>
      <c r="ADA14" s="128">
        <f>IFERROR(IF(AND(ACT14&lt;SMALL(기준일시_입력!$J$21:$J$39,ADA$5),ACU14&gt;SMALL(기준일시_입력!$N$21:$N$39,ADA$5)),INDEX(기준일시_입력!$AJ$21:$AJ$39,ADA$5*2-1),IF(AND(ACT14&gt;=SMALL(기준일시_입력!$J$21:$J$39,ADA$5),ACT14&lt;SMALL(기준일시_입력!$N$21:$N$39,ADA$5)),SMALL(기준일시_입력!$N$21:$N$39,ADA$5)-ACT14,0)),0)</f>
        <v>0</v>
      </c>
      <c r="ADB14" s="128">
        <f>IFERROR(IF(AND(ACT14&lt;SMALL(기준일시_입력!$J$21:$J$39,ADB$5),ACU14&gt;SMALL(기준일시_입력!$N$21:$N$39,ADB$5)),INDEX(기준일시_입력!$AJ$21:$AJ$39,ADB$5*2-1),IF(AND(ACT14&gt;=SMALL(기준일시_입력!$J$21:$J$39,ADB$5),ACT14&lt;SMALL(기준일시_입력!$N$21:$N$39,ADB$5)),SMALL(기준일시_입력!$N$21:$N$39,ADB$5)-ACT14,0)),0)</f>
        <v>0</v>
      </c>
      <c r="ADC14" s="128">
        <f>IFERROR(IF(AND(ACT14&lt;SMALL(기준일시_입력!$J$21:$J$39,ADC$5),ACU14&gt;SMALL(기준일시_입력!$N$21:$N$39,ADC$5)),INDEX(기준일시_입력!$AJ$21:$AJ$39,ADC$5*2-1),IF(AND(ACT14&gt;=SMALL(기준일시_입력!$J$21:$J$39,ADC$5),ACT14&lt;SMALL(기준일시_입력!$N$21:$N$39,ADC$5)),SMALL(기준일시_입력!$N$21:$N$39,ADC$5)-ACT14,0)),0)</f>
        <v>0</v>
      </c>
      <c r="ADD14" s="128">
        <f>IFERROR(IF(AND(ACT14&lt;SMALL(기준일시_입력!$J$21:$J$39,ADD$5),ACU14&gt;SMALL(기준일시_입력!$N$21:$N$39,ADD$5)),INDEX(기준일시_입력!$AJ$21:$AJ$39,ADD$5*2-1),IF(AND(ACT14&gt;=SMALL(기준일시_입력!$J$21:$J$39,ADD$5),ACT14&lt;SMALL(기준일시_입력!$N$21:$N$39,ADD$5)),SMALL(기준일시_입력!$N$21:$N$39,ADD$5)-ACT14,0)),0)</f>
        <v>0</v>
      </c>
      <c r="ADE14" s="128">
        <f>IFERROR(IF(AND(ACT14&lt;SMALL(기준일시_입력!$J$21:$J$39,ADE$5),ACU14&gt;SMALL(기준일시_입력!$N$21:$N$39,ADE$5)),INDEX(기준일시_입력!$AJ$21:$AJ$39,ADE$5*2-1),IF(AND(ACT14&gt;=SMALL(기준일시_입력!$J$21:$J$39,ADE$5),ACT14&lt;SMALL(기준일시_입력!$N$21:$N$39,ADE$5)),SMALL(기준일시_입력!$N$21:$N$39,ADE$5)-ACT14,0)),0)</f>
        <v>0</v>
      </c>
      <c r="ADF14" s="125"/>
      <c r="ADG14" s="180" t="str">
        <f t="shared" si="279"/>
        <v>9일</v>
      </c>
      <c r="ADH14" s="180"/>
      <c r="ADI14" s="124" t="str">
        <f t="shared" si="280"/>
        <v>화</v>
      </c>
      <c r="ADJ14" s="133" t="str">
        <f t="shared" si="276"/>
        <v>V</v>
      </c>
      <c r="ADK14" s="184"/>
      <c r="ADL14" s="184"/>
      <c r="ADM14" s="184"/>
      <c r="ADN14" s="184"/>
      <c r="ADO14" s="184"/>
      <c r="ADP14" s="184"/>
      <c r="ADQ14" s="176"/>
      <c r="ADR14" s="177"/>
      <c r="ADS14" s="129" t="str">
        <f>IF($B14="","",IF(AND(ADI$3&lt;&gt;"",$B14-기준일시_입력!$AO$7&lt;=0,ADK14="",ADN14="",ADQ14=""),"X",IF(ADQ14="연차","☆",IF(ADQ14="월차","★",IF(ADQ14="병가","♨",IF(ADQ14="출장","◎",IF(ADQ14="교육","■",IF(AND(ADQ14="",ADK14&lt;=기준일시_입력!$J$15,ADN14&gt;=기준일시_입력!$N$15),"○",IF(AND(ADQ14="",ADK14&lt;&gt;"",ADK14&gt;기준일시_입력!$J$15),"▼",IF(AND(ADQ14="",ADN14&lt;&gt;"",ADN14&lt;기준일시_입력!$N$15),"△",""))))))))))</f>
        <v/>
      </c>
      <c r="ADT14" s="128">
        <f>IFERROR(IF(OR(ADK14="",ADN14=""),0,IF(AND(ADV14&lt;기준일시_입력!$J$17,ADW14&gt;기준일시_입력!$N$17),기준일시_입력!$N$17-기준일시_입력!$J$17,IF(AND(ADV14&gt;=기준일시_입력!$J$17,ADW14&gt;기준일시_입력!$N$17),기준일시_입력!$N$17-ADV14,IF(ADW14&lt;기준일시_입력!$J$17,0,IF(AND(ADV14&lt;기준일시_입력!$J$17,ADW14&lt;=기준일시_입력!$N$17),ADW14-기준일시_입력!$J$17,IF(AND(ADV14&gt;=기준일시_입력!$J$17,ADW14&lt;=기준일시_입력!$N$17),ADW14-ADV14,0)))))),0)</f>
        <v>0</v>
      </c>
      <c r="ADU14" s="128">
        <f t="shared" si="282"/>
        <v>0</v>
      </c>
      <c r="ADV14" s="128">
        <f>IF(OR(ADK14="",ADN14=""),0,IF(ADK14&lt;기준일시_입력!$J$15,기준일시_입력!$J$15,ADK14))</f>
        <v>0</v>
      </c>
      <c r="ADW14" s="128">
        <f t="shared" si="283"/>
        <v>0</v>
      </c>
      <c r="ADX14" s="128">
        <f>IFERROR(IF(AND(ADV14&lt;SMALL(기준일시_입력!$J$21:$J$39,ADX$5),ADW14&gt;SMALL(기준일시_입력!$N$21:$N$39,ADX$5)),INDEX(기준일시_입력!$AJ$21:$AJ$39,ADX$5*2-1),IF(AND(ADV14&gt;=SMALL(기준일시_입력!$J$21:$J$39,ADX$5),ADV14&lt;SMALL(기준일시_입력!$N$21:$N$39,ADX$5)),SMALL(기준일시_입력!$N$21:$N$39,ADX$5)-ADV14,0)),0)</f>
        <v>0</v>
      </c>
      <c r="ADY14" s="128">
        <f>IFERROR(IF(AND(ADV14&lt;SMALL(기준일시_입력!$J$21:$J$39,ADY$5),ADW14&gt;SMALL(기준일시_입력!$N$21:$N$39,ADY$5)),INDEX(기준일시_입력!$AJ$21:$AJ$39,ADY$5*2-1),IF(AND(ADV14&gt;=SMALL(기준일시_입력!$J$21:$J$39,ADY$5),ADV14&lt;SMALL(기준일시_입력!$N$21:$N$39,ADY$5)),SMALL(기준일시_입력!$N$21:$N$39,ADY$5)-ADV14,0)),0)</f>
        <v>0</v>
      </c>
      <c r="ADZ14" s="128">
        <f>IFERROR(IF(AND(ADV14&lt;SMALL(기준일시_입력!$J$21:$J$39,ADZ$5),ADW14&gt;SMALL(기준일시_입력!$N$21:$N$39,ADZ$5)),INDEX(기준일시_입력!$AJ$21:$AJ$39,ADZ$5*2-1),IF(AND(ADV14&gt;=SMALL(기준일시_입력!$J$21:$J$39,ADZ$5),ADV14&lt;SMALL(기준일시_입력!$N$21:$N$39,ADZ$5)),SMALL(기준일시_입력!$N$21:$N$39,ADZ$5)-ADV14,0)),0)</f>
        <v>0</v>
      </c>
      <c r="AEA14" s="128">
        <f>IFERROR(IF(AND(ADV14&lt;SMALL(기준일시_입력!$J$21:$J$39,AEA$5),ADW14&gt;SMALL(기준일시_입력!$N$21:$N$39,AEA$5)),INDEX(기준일시_입력!$AJ$21:$AJ$39,AEA$5*2-1),IF(AND(ADV14&gt;=SMALL(기준일시_입력!$J$21:$J$39,AEA$5),ADV14&lt;SMALL(기준일시_입력!$N$21:$N$39,AEA$5)),SMALL(기준일시_입력!$N$21:$N$39,AEA$5)-ADV14,0)),0)</f>
        <v>0</v>
      </c>
      <c r="AEB14" s="128">
        <f>IFERROR(IF(AND(ADV14&lt;SMALL(기준일시_입력!$J$21:$J$39,AEB$5),ADW14&gt;SMALL(기준일시_입력!$N$21:$N$39,AEB$5)),INDEX(기준일시_입력!$AJ$21:$AJ$39,AEB$5*2-1),IF(AND(ADV14&gt;=SMALL(기준일시_입력!$J$21:$J$39,AEB$5),ADV14&lt;SMALL(기준일시_입력!$N$21:$N$39,AEB$5)),SMALL(기준일시_입력!$N$21:$N$39,AEB$5)-ADV14,0)),0)</f>
        <v>0</v>
      </c>
      <c r="AEC14" s="128">
        <f>IFERROR(IF(AND(ADV14&lt;SMALL(기준일시_입력!$J$21:$J$39,AEC$5),ADW14&gt;SMALL(기준일시_입력!$N$21:$N$39,AEC$5)),INDEX(기준일시_입력!$AJ$21:$AJ$39,AEC$5*2-1),IF(AND(ADV14&gt;=SMALL(기준일시_입력!$J$21:$J$39,AEC$5),ADV14&lt;SMALL(기준일시_입력!$N$21:$N$39,AEC$5)),SMALL(기준일시_입력!$N$21:$N$39,AEC$5)-ADV14,0)),0)</f>
        <v>0</v>
      </c>
      <c r="AED14" s="128">
        <f>IFERROR(IF(AND(ADV14&lt;SMALL(기준일시_입력!$J$21:$J$39,AED$5),ADW14&gt;SMALL(기준일시_입력!$N$21:$N$39,AED$5)),INDEX(기준일시_입력!$AJ$21:$AJ$39,AED$5*2-1),IF(AND(ADV14&gt;=SMALL(기준일시_입력!$J$21:$J$39,AED$5),ADV14&lt;SMALL(기준일시_입력!$N$21:$N$39,AED$5)),SMALL(기준일시_입력!$N$21:$N$39,AED$5)-ADV14,0)),0)</f>
        <v>0</v>
      </c>
      <c r="AEE14" s="128">
        <f>IFERROR(IF(AND(ADV14&lt;SMALL(기준일시_입력!$J$21:$J$39,AEE$5),ADW14&gt;SMALL(기준일시_입력!$N$21:$N$39,AEE$5)),INDEX(기준일시_입력!$AJ$21:$AJ$39,AEE$5*2-1),IF(AND(ADV14&gt;=SMALL(기준일시_입력!$J$21:$J$39,AEE$5),ADV14&lt;SMALL(기준일시_입력!$N$21:$N$39,AEE$5)),SMALL(기준일시_입력!$N$21:$N$39,AEE$5)-ADV14,0)),0)</f>
        <v>0</v>
      </c>
      <c r="AEF14" s="128">
        <f>IFERROR(IF(AND(ADV14&lt;SMALL(기준일시_입력!$J$21:$J$39,AEF$5),ADW14&gt;SMALL(기준일시_입력!$N$21:$N$39,AEF$5)),INDEX(기준일시_입력!$AJ$21:$AJ$39,AEF$5*2-1),IF(AND(ADV14&gt;=SMALL(기준일시_입력!$J$21:$J$39,AEF$5),ADV14&lt;SMALL(기준일시_입력!$N$21:$N$39,AEF$5)),SMALL(기준일시_입력!$N$21:$N$39,AEF$5)-ADV14,0)),0)</f>
        <v>0</v>
      </c>
      <c r="AEG14" s="128">
        <f>IFERROR(IF(AND(ADV14&lt;SMALL(기준일시_입력!$J$21:$J$39,AEG$5),ADW14&gt;SMALL(기준일시_입력!$N$21:$N$39,AEG$5)),INDEX(기준일시_입력!$AJ$21:$AJ$39,AEG$5*2-1),IF(AND(ADV14&gt;=SMALL(기준일시_입력!$J$21:$J$39,AEG$5),ADV14&lt;SMALL(기준일시_입력!$N$21:$N$39,AEG$5)),SMALL(기준일시_입력!$N$21:$N$39,AEG$5)-ADV14,0)),0)</f>
        <v>0</v>
      </c>
      <c r="AEH14" s="125"/>
      <c r="AEI14" s="180" t="str">
        <f t="shared" si="284"/>
        <v>9일</v>
      </c>
      <c r="AEJ14" s="180"/>
      <c r="AEK14" s="124" t="str">
        <f t="shared" si="285"/>
        <v>화</v>
      </c>
      <c r="AEL14" s="133" t="str">
        <f t="shared" si="276"/>
        <v>V</v>
      </c>
      <c r="AEM14" s="184"/>
      <c r="AEN14" s="184"/>
      <c r="AEO14" s="184"/>
      <c r="AEP14" s="184"/>
      <c r="AEQ14" s="184"/>
      <c r="AER14" s="184"/>
      <c r="AES14" s="176"/>
      <c r="AET14" s="177"/>
      <c r="AEU14" s="129" t="str">
        <f>IF($B14="","",IF(AND(AEK$3&lt;&gt;"",$B14-기준일시_입력!$AO$7&lt;=0,AEM14="",AEP14="",AES14=""),"X",IF(AES14="연차","☆",IF(AES14="월차","★",IF(AES14="병가","♨",IF(AES14="출장","◎",IF(AES14="교육","■",IF(AND(AES14="",AEM14&lt;=기준일시_입력!$J$15,AEP14&gt;=기준일시_입력!$N$15),"○",IF(AND(AES14="",AEM14&lt;&gt;"",AEM14&gt;기준일시_입력!$J$15),"▼",IF(AND(AES14="",AEP14&lt;&gt;"",AEP14&lt;기준일시_입력!$N$15),"△",""))))))))))</f>
        <v/>
      </c>
      <c r="AEV14" s="128">
        <f>IFERROR(IF(OR(AEM14="",AEP14=""),0,IF(AND(AEX14&lt;기준일시_입력!$J$17,AEY14&gt;기준일시_입력!$N$17),기준일시_입력!$N$17-기준일시_입력!$J$17,IF(AND(AEX14&gt;=기준일시_입력!$J$17,AEY14&gt;기준일시_입력!$N$17),기준일시_입력!$N$17-AEX14,IF(AEY14&lt;기준일시_입력!$J$17,0,IF(AND(AEX14&lt;기준일시_입력!$J$17,AEY14&lt;=기준일시_입력!$N$17),AEY14-기준일시_입력!$J$17,IF(AND(AEX14&gt;=기준일시_입력!$J$17,AEY14&lt;=기준일시_입력!$N$17),AEY14-AEX14,0)))))),0)</f>
        <v>0</v>
      </c>
      <c r="AEW14" s="128">
        <f t="shared" si="287"/>
        <v>0</v>
      </c>
      <c r="AEX14" s="128">
        <f>IF(OR(AEM14="",AEP14=""),0,IF(AEM14&lt;기준일시_입력!$J$15,기준일시_입력!$J$15,AEM14))</f>
        <v>0</v>
      </c>
      <c r="AEY14" s="128">
        <f t="shared" si="288"/>
        <v>0</v>
      </c>
      <c r="AEZ14" s="128">
        <f>IFERROR(IF(AND(AEX14&lt;SMALL(기준일시_입력!$J$21:$J$39,AEZ$5),AEY14&gt;SMALL(기준일시_입력!$N$21:$N$39,AEZ$5)),INDEX(기준일시_입력!$AJ$21:$AJ$39,AEZ$5*2-1),IF(AND(AEX14&gt;=SMALL(기준일시_입력!$J$21:$J$39,AEZ$5),AEX14&lt;SMALL(기준일시_입력!$N$21:$N$39,AEZ$5)),SMALL(기준일시_입력!$N$21:$N$39,AEZ$5)-AEX14,0)),0)</f>
        <v>0</v>
      </c>
      <c r="AFA14" s="128">
        <f>IFERROR(IF(AND(AEX14&lt;SMALL(기준일시_입력!$J$21:$J$39,AFA$5),AEY14&gt;SMALL(기준일시_입력!$N$21:$N$39,AFA$5)),INDEX(기준일시_입력!$AJ$21:$AJ$39,AFA$5*2-1),IF(AND(AEX14&gt;=SMALL(기준일시_입력!$J$21:$J$39,AFA$5),AEX14&lt;SMALL(기준일시_입력!$N$21:$N$39,AFA$5)),SMALL(기준일시_입력!$N$21:$N$39,AFA$5)-AEX14,0)),0)</f>
        <v>0</v>
      </c>
      <c r="AFB14" s="128">
        <f>IFERROR(IF(AND(AEX14&lt;SMALL(기준일시_입력!$J$21:$J$39,AFB$5),AEY14&gt;SMALL(기준일시_입력!$N$21:$N$39,AFB$5)),INDEX(기준일시_입력!$AJ$21:$AJ$39,AFB$5*2-1),IF(AND(AEX14&gt;=SMALL(기준일시_입력!$J$21:$J$39,AFB$5),AEX14&lt;SMALL(기준일시_입력!$N$21:$N$39,AFB$5)),SMALL(기준일시_입력!$N$21:$N$39,AFB$5)-AEX14,0)),0)</f>
        <v>0</v>
      </c>
      <c r="AFC14" s="128">
        <f>IFERROR(IF(AND(AEX14&lt;SMALL(기준일시_입력!$J$21:$J$39,AFC$5),AEY14&gt;SMALL(기준일시_입력!$N$21:$N$39,AFC$5)),INDEX(기준일시_입력!$AJ$21:$AJ$39,AFC$5*2-1),IF(AND(AEX14&gt;=SMALL(기준일시_입력!$J$21:$J$39,AFC$5),AEX14&lt;SMALL(기준일시_입력!$N$21:$N$39,AFC$5)),SMALL(기준일시_입력!$N$21:$N$39,AFC$5)-AEX14,0)),0)</f>
        <v>0</v>
      </c>
      <c r="AFD14" s="128">
        <f>IFERROR(IF(AND(AEX14&lt;SMALL(기준일시_입력!$J$21:$J$39,AFD$5),AEY14&gt;SMALL(기준일시_입력!$N$21:$N$39,AFD$5)),INDEX(기준일시_입력!$AJ$21:$AJ$39,AFD$5*2-1),IF(AND(AEX14&gt;=SMALL(기준일시_입력!$J$21:$J$39,AFD$5),AEX14&lt;SMALL(기준일시_입력!$N$21:$N$39,AFD$5)),SMALL(기준일시_입력!$N$21:$N$39,AFD$5)-AEX14,0)),0)</f>
        <v>0</v>
      </c>
      <c r="AFE14" s="128">
        <f>IFERROR(IF(AND(AEX14&lt;SMALL(기준일시_입력!$J$21:$J$39,AFE$5),AEY14&gt;SMALL(기준일시_입력!$N$21:$N$39,AFE$5)),INDEX(기준일시_입력!$AJ$21:$AJ$39,AFE$5*2-1),IF(AND(AEX14&gt;=SMALL(기준일시_입력!$J$21:$J$39,AFE$5),AEX14&lt;SMALL(기준일시_입력!$N$21:$N$39,AFE$5)),SMALL(기준일시_입력!$N$21:$N$39,AFE$5)-AEX14,0)),0)</f>
        <v>0</v>
      </c>
      <c r="AFF14" s="128">
        <f>IFERROR(IF(AND(AEX14&lt;SMALL(기준일시_입력!$J$21:$J$39,AFF$5),AEY14&gt;SMALL(기준일시_입력!$N$21:$N$39,AFF$5)),INDEX(기준일시_입력!$AJ$21:$AJ$39,AFF$5*2-1),IF(AND(AEX14&gt;=SMALL(기준일시_입력!$J$21:$J$39,AFF$5),AEX14&lt;SMALL(기준일시_입력!$N$21:$N$39,AFF$5)),SMALL(기준일시_입력!$N$21:$N$39,AFF$5)-AEX14,0)),0)</f>
        <v>0</v>
      </c>
      <c r="AFG14" s="128">
        <f>IFERROR(IF(AND(AEX14&lt;SMALL(기준일시_입력!$J$21:$J$39,AFG$5),AEY14&gt;SMALL(기준일시_입력!$N$21:$N$39,AFG$5)),INDEX(기준일시_입력!$AJ$21:$AJ$39,AFG$5*2-1),IF(AND(AEX14&gt;=SMALL(기준일시_입력!$J$21:$J$39,AFG$5),AEX14&lt;SMALL(기준일시_입력!$N$21:$N$39,AFG$5)),SMALL(기준일시_입력!$N$21:$N$39,AFG$5)-AEX14,0)),0)</f>
        <v>0</v>
      </c>
      <c r="AFH14" s="128">
        <f>IFERROR(IF(AND(AEX14&lt;SMALL(기준일시_입력!$J$21:$J$39,AFH$5),AEY14&gt;SMALL(기준일시_입력!$N$21:$N$39,AFH$5)),INDEX(기준일시_입력!$AJ$21:$AJ$39,AFH$5*2-1),IF(AND(AEX14&gt;=SMALL(기준일시_입력!$J$21:$J$39,AFH$5),AEX14&lt;SMALL(기준일시_입력!$N$21:$N$39,AFH$5)),SMALL(기준일시_입력!$N$21:$N$39,AFH$5)-AEX14,0)),0)</f>
        <v>0</v>
      </c>
      <c r="AFI14" s="128">
        <f>IFERROR(IF(AND(AEX14&lt;SMALL(기준일시_입력!$J$21:$J$39,AFI$5),AEY14&gt;SMALL(기준일시_입력!$N$21:$N$39,AFI$5)),INDEX(기준일시_입력!$AJ$21:$AJ$39,AFI$5*2-1),IF(AND(AEX14&gt;=SMALL(기준일시_입력!$J$21:$J$39,AFI$5),AEX14&lt;SMALL(기준일시_입력!$N$21:$N$39,AFI$5)),SMALL(기준일시_입력!$N$21:$N$39,AFI$5)-AEX14,0)),0)</f>
        <v>0</v>
      </c>
      <c r="AFJ14" s="125"/>
      <c r="AFK14" s="180" t="str">
        <f t="shared" si="289"/>
        <v>9일</v>
      </c>
      <c r="AFL14" s="180"/>
      <c r="AFM14" s="124" t="str">
        <f t="shared" si="290"/>
        <v>화</v>
      </c>
      <c r="AFN14" s="133" t="str">
        <f t="shared" si="291"/>
        <v>V</v>
      </c>
      <c r="AFO14" s="184"/>
      <c r="AFP14" s="184"/>
      <c r="AFQ14" s="184"/>
      <c r="AFR14" s="184"/>
      <c r="AFS14" s="184"/>
      <c r="AFT14" s="184"/>
      <c r="AFU14" s="176"/>
      <c r="AFV14" s="177"/>
      <c r="AFW14" s="129" t="str">
        <f>IF($B14="","",IF(AND(AFM$3&lt;&gt;"",$B14-기준일시_입력!$AO$7&lt;=0,AFO14="",AFR14="",AFU14=""),"X",IF(AFU14="연차","☆",IF(AFU14="월차","★",IF(AFU14="병가","♨",IF(AFU14="출장","◎",IF(AFU14="교육","■",IF(AND(AFU14="",AFO14&lt;=기준일시_입력!$J$15,AFR14&gt;=기준일시_입력!$N$15),"○",IF(AND(AFU14="",AFO14&lt;&gt;"",AFO14&gt;기준일시_입력!$J$15),"▼",IF(AND(AFU14="",AFR14&lt;&gt;"",AFR14&lt;기준일시_입력!$N$15),"△",""))))))))))</f>
        <v/>
      </c>
      <c r="AFX14" s="128">
        <f>IFERROR(IF(OR(AFO14="",AFR14=""),0,IF(AND(AFZ14&lt;기준일시_입력!$J$17,AGA14&gt;기준일시_입력!$N$17),기준일시_입력!$N$17-기준일시_입력!$J$17,IF(AND(AFZ14&gt;=기준일시_입력!$J$17,AGA14&gt;기준일시_입력!$N$17),기준일시_입력!$N$17-AFZ14,IF(AGA14&lt;기준일시_입력!$J$17,0,IF(AND(AFZ14&lt;기준일시_입력!$J$17,AGA14&lt;=기준일시_입력!$N$17),AGA14-기준일시_입력!$J$17,IF(AND(AFZ14&gt;=기준일시_입력!$J$17,AGA14&lt;=기준일시_입력!$N$17),AGA14-AFZ14,0)))))),0)</f>
        <v>0</v>
      </c>
      <c r="AFY14" s="128">
        <f t="shared" si="292"/>
        <v>0</v>
      </c>
      <c r="AFZ14" s="128">
        <f>IF(OR(AFO14="",AFR14=""),0,IF(AFO14&lt;기준일시_입력!$J$15,기준일시_입력!$J$15,AFO14))</f>
        <v>0</v>
      </c>
      <c r="AGA14" s="128">
        <f t="shared" si="293"/>
        <v>0</v>
      </c>
      <c r="AGB14" s="128">
        <f>IFERROR(IF(AND(AFZ14&lt;SMALL(기준일시_입력!$J$21:$J$39,AGB$5),AGA14&gt;SMALL(기준일시_입력!$N$21:$N$39,AGB$5)),INDEX(기준일시_입력!$AJ$21:$AJ$39,AGB$5*2-1),IF(AND(AFZ14&gt;=SMALL(기준일시_입력!$J$21:$J$39,AGB$5),AFZ14&lt;SMALL(기준일시_입력!$N$21:$N$39,AGB$5)),SMALL(기준일시_입력!$N$21:$N$39,AGB$5)-AFZ14,0)),0)</f>
        <v>0</v>
      </c>
      <c r="AGC14" s="128">
        <f>IFERROR(IF(AND(AFZ14&lt;SMALL(기준일시_입력!$J$21:$J$39,AGC$5),AGA14&gt;SMALL(기준일시_입력!$N$21:$N$39,AGC$5)),INDEX(기준일시_입력!$AJ$21:$AJ$39,AGC$5*2-1),IF(AND(AFZ14&gt;=SMALL(기준일시_입력!$J$21:$J$39,AGC$5),AFZ14&lt;SMALL(기준일시_입력!$N$21:$N$39,AGC$5)),SMALL(기준일시_입력!$N$21:$N$39,AGC$5)-AFZ14,0)),0)</f>
        <v>0</v>
      </c>
      <c r="AGD14" s="128">
        <f>IFERROR(IF(AND(AFZ14&lt;SMALL(기준일시_입력!$J$21:$J$39,AGD$5),AGA14&gt;SMALL(기준일시_입력!$N$21:$N$39,AGD$5)),INDEX(기준일시_입력!$AJ$21:$AJ$39,AGD$5*2-1),IF(AND(AFZ14&gt;=SMALL(기준일시_입력!$J$21:$J$39,AGD$5),AFZ14&lt;SMALL(기준일시_입력!$N$21:$N$39,AGD$5)),SMALL(기준일시_입력!$N$21:$N$39,AGD$5)-AFZ14,0)),0)</f>
        <v>0</v>
      </c>
      <c r="AGE14" s="128">
        <f>IFERROR(IF(AND(AFZ14&lt;SMALL(기준일시_입력!$J$21:$J$39,AGE$5),AGA14&gt;SMALL(기준일시_입력!$N$21:$N$39,AGE$5)),INDEX(기준일시_입력!$AJ$21:$AJ$39,AGE$5*2-1),IF(AND(AFZ14&gt;=SMALL(기준일시_입력!$J$21:$J$39,AGE$5),AFZ14&lt;SMALL(기준일시_입력!$N$21:$N$39,AGE$5)),SMALL(기준일시_입력!$N$21:$N$39,AGE$5)-AFZ14,0)),0)</f>
        <v>0</v>
      </c>
      <c r="AGF14" s="128">
        <f>IFERROR(IF(AND(AFZ14&lt;SMALL(기준일시_입력!$J$21:$J$39,AGF$5),AGA14&gt;SMALL(기준일시_입력!$N$21:$N$39,AGF$5)),INDEX(기준일시_입력!$AJ$21:$AJ$39,AGF$5*2-1),IF(AND(AFZ14&gt;=SMALL(기준일시_입력!$J$21:$J$39,AGF$5),AFZ14&lt;SMALL(기준일시_입력!$N$21:$N$39,AGF$5)),SMALL(기준일시_입력!$N$21:$N$39,AGF$5)-AFZ14,0)),0)</f>
        <v>0</v>
      </c>
      <c r="AGG14" s="128">
        <f>IFERROR(IF(AND(AFZ14&lt;SMALL(기준일시_입력!$J$21:$J$39,AGG$5),AGA14&gt;SMALL(기준일시_입력!$N$21:$N$39,AGG$5)),INDEX(기준일시_입력!$AJ$21:$AJ$39,AGG$5*2-1),IF(AND(AFZ14&gt;=SMALL(기준일시_입력!$J$21:$J$39,AGG$5),AFZ14&lt;SMALL(기준일시_입력!$N$21:$N$39,AGG$5)),SMALL(기준일시_입력!$N$21:$N$39,AGG$5)-AFZ14,0)),0)</f>
        <v>0</v>
      </c>
      <c r="AGH14" s="128">
        <f>IFERROR(IF(AND(AFZ14&lt;SMALL(기준일시_입력!$J$21:$J$39,AGH$5),AGA14&gt;SMALL(기준일시_입력!$N$21:$N$39,AGH$5)),INDEX(기준일시_입력!$AJ$21:$AJ$39,AGH$5*2-1),IF(AND(AFZ14&gt;=SMALL(기준일시_입력!$J$21:$J$39,AGH$5),AFZ14&lt;SMALL(기준일시_입력!$N$21:$N$39,AGH$5)),SMALL(기준일시_입력!$N$21:$N$39,AGH$5)-AFZ14,0)),0)</f>
        <v>0</v>
      </c>
      <c r="AGI14" s="128">
        <f>IFERROR(IF(AND(AFZ14&lt;SMALL(기준일시_입력!$J$21:$J$39,AGI$5),AGA14&gt;SMALL(기준일시_입력!$N$21:$N$39,AGI$5)),INDEX(기준일시_입력!$AJ$21:$AJ$39,AGI$5*2-1),IF(AND(AFZ14&gt;=SMALL(기준일시_입력!$J$21:$J$39,AGI$5),AFZ14&lt;SMALL(기준일시_입력!$N$21:$N$39,AGI$5)),SMALL(기준일시_입력!$N$21:$N$39,AGI$5)-AFZ14,0)),0)</f>
        <v>0</v>
      </c>
      <c r="AGJ14" s="128">
        <f>IFERROR(IF(AND(AFZ14&lt;SMALL(기준일시_입력!$J$21:$J$39,AGJ$5),AGA14&gt;SMALL(기준일시_입력!$N$21:$N$39,AGJ$5)),INDEX(기준일시_입력!$AJ$21:$AJ$39,AGJ$5*2-1),IF(AND(AFZ14&gt;=SMALL(기준일시_입력!$J$21:$J$39,AGJ$5),AFZ14&lt;SMALL(기준일시_입력!$N$21:$N$39,AGJ$5)),SMALL(기준일시_입력!$N$21:$N$39,AGJ$5)-AFZ14,0)),0)</f>
        <v>0</v>
      </c>
      <c r="AGK14" s="128">
        <f>IFERROR(IF(AND(AFZ14&lt;SMALL(기준일시_입력!$J$21:$J$39,AGK$5),AGA14&gt;SMALL(기준일시_입력!$N$21:$N$39,AGK$5)),INDEX(기준일시_입력!$AJ$21:$AJ$39,AGK$5*2-1),IF(AND(AFZ14&gt;=SMALL(기준일시_입력!$J$21:$J$39,AGK$5),AFZ14&lt;SMALL(기준일시_입력!$N$21:$N$39,AGK$5)),SMALL(기준일시_입력!$N$21:$N$39,AGK$5)-AFZ14,0)),0)</f>
        <v>0</v>
      </c>
      <c r="AGL14" s="125"/>
      <c r="AGM14" s="180" t="str">
        <f t="shared" si="294"/>
        <v>9일</v>
      </c>
      <c r="AGN14" s="180"/>
      <c r="AGO14" s="124" t="str">
        <f t="shared" si="295"/>
        <v>화</v>
      </c>
      <c r="AGP14" s="133" t="str">
        <f t="shared" si="291"/>
        <v>V</v>
      </c>
      <c r="AGQ14" s="184"/>
      <c r="AGR14" s="184"/>
      <c r="AGS14" s="184"/>
      <c r="AGT14" s="184"/>
      <c r="AGU14" s="184"/>
      <c r="AGV14" s="184"/>
      <c r="AGW14" s="176"/>
      <c r="AGX14" s="177"/>
      <c r="AGY14" s="129" t="str">
        <f>IF($B14="","",IF(AND(AGO$3&lt;&gt;"",$B14-기준일시_입력!$AO$7&lt;=0,AGQ14="",AGT14="",AGW14=""),"X",IF(AGW14="연차","☆",IF(AGW14="월차","★",IF(AGW14="병가","♨",IF(AGW14="출장","◎",IF(AGW14="교육","■",IF(AND(AGW14="",AGQ14&lt;=기준일시_입력!$J$15,AGT14&gt;=기준일시_입력!$N$15),"○",IF(AND(AGW14="",AGQ14&lt;&gt;"",AGQ14&gt;기준일시_입력!$J$15),"▼",IF(AND(AGW14="",AGT14&lt;&gt;"",AGT14&lt;기준일시_입력!$N$15),"△",""))))))))))</f>
        <v/>
      </c>
      <c r="AGZ14" s="128">
        <f>IFERROR(IF(OR(AGQ14="",AGT14=""),0,IF(AND(AHB14&lt;기준일시_입력!$J$17,AHC14&gt;기준일시_입력!$N$17),기준일시_입력!$N$17-기준일시_입력!$J$17,IF(AND(AHB14&gt;=기준일시_입력!$J$17,AHC14&gt;기준일시_입력!$N$17),기준일시_입력!$N$17-AHB14,IF(AHC14&lt;기준일시_입력!$J$17,0,IF(AND(AHB14&lt;기준일시_입력!$J$17,AHC14&lt;=기준일시_입력!$N$17),AHC14-기준일시_입력!$J$17,IF(AND(AHB14&gt;=기준일시_입력!$J$17,AHC14&lt;=기준일시_입력!$N$17),AHC14-AHB14,0)))))),0)</f>
        <v>0</v>
      </c>
      <c r="AHA14" s="128">
        <f t="shared" si="297"/>
        <v>0</v>
      </c>
      <c r="AHB14" s="128">
        <f>IF(OR(AGQ14="",AGT14=""),0,IF(AGQ14&lt;기준일시_입력!$J$15,기준일시_입력!$J$15,AGQ14))</f>
        <v>0</v>
      </c>
      <c r="AHC14" s="128">
        <f t="shared" si="298"/>
        <v>0</v>
      </c>
      <c r="AHD14" s="128">
        <f>IFERROR(IF(AND(AHB14&lt;SMALL(기준일시_입력!$J$21:$J$39,AHD$5),AHC14&gt;SMALL(기준일시_입력!$N$21:$N$39,AHD$5)),INDEX(기준일시_입력!$AJ$21:$AJ$39,AHD$5*2-1),IF(AND(AHB14&gt;=SMALL(기준일시_입력!$J$21:$J$39,AHD$5),AHB14&lt;SMALL(기준일시_입력!$N$21:$N$39,AHD$5)),SMALL(기준일시_입력!$N$21:$N$39,AHD$5)-AHB14,0)),0)</f>
        <v>0</v>
      </c>
      <c r="AHE14" s="128">
        <f>IFERROR(IF(AND(AHB14&lt;SMALL(기준일시_입력!$J$21:$J$39,AHE$5),AHC14&gt;SMALL(기준일시_입력!$N$21:$N$39,AHE$5)),INDEX(기준일시_입력!$AJ$21:$AJ$39,AHE$5*2-1),IF(AND(AHB14&gt;=SMALL(기준일시_입력!$J$21:$J$39,AHE$5),AHB14&lt;SMALL(기준일시_입력!$N$21:$N$39,AHE$5)),SMALL(기준일시_입력!$N$21:$N$39,AHE$5)-AHB14,0)),0)</f>
        <v>0</v>
      </c>
      <c r="AHF14" s="128">
        <f>IFERROR(IF(AND(AHB14&lt;SMALL(기준일시_입력!$J$21:$J$39,AHF$5),AHC14&gt;SMALL(기준일시_입력!$N$21:$N$39,AHF$5)),INDEX(기준일시_입력!$AJ$21:$AJ$39,AHF$5*2-1),IF(AND(AHB14&gt;=SMALL(기준일시_입력!$J$21:$J$39,AHF$5),AHB14&lt;SMALL(기준일시_입력!$N$21:$N$39,AHF$5)),SMALL(기준일시_입력!$N$21:$N$39,AHF$5)-AHB14,0)),0)</f>
        <v>0</v>
      </c>
      <c r="AHG14" s="128">
        <f>IFERROR(IF(AND(AHB14&lt;SMALL(기준일시_입력!$J$21:$J$39,AHG$5),AHC14&gt;SMALL(기준일시_입력!$N$21:$N$39,AHG$5)),INDEX(기준일시_입력!$AJ$21:$AJ$39,AHG$5*2-1),IF(AND(AHB14&gt;=SMALL(기준일시_입력!$J$21:$J$39,AHG$5),AHB14&lt;SMALL(기준일시_입력!$N$21:$N$39,AHG$5)),SMALL(기준일시_입력!$N$21:$N$39,AHG$5)-AHB14,0)),0)</f>
        <v>0</v>
      </c>
      <c r="AHH14" s="128">
        <f>IFERROR(IF(AND(AHB14&lt;SMALL(기준일시_입력!$J$21:$J$39,AHH$5),AHC14&gt;SMALL(기준일시_입력!$N$21:$N$39,AHH$5)),INDEX(기준일시_입력!$AJ$21:$AJ$39,AHH$5*2-1),IF(AND(AHB14&gt;=SMALL(기준일시_입력!$J$21:$J$39,AHH$5),AHB14&lt;SMALL(기준일시_입력!$N$21:$N$39,AHH$5)),SMALL(기준일시_입력!$N$21:$N$39,AHH$5)-AHB14,0)),0)</f>
        <v>0</v>
      </c>
      <c r="AHI14" s="128">
        <f>IFERROR(IF(AND(AHB14&lt;SMALL(기준일시_입력!$J$21:$J$39,AHI$5),AHC14&gt;SMALL(기준일시_입력!$N$21:$N$39,AHI$5)),INDEX(기준일시_입력!$AJ$21:$AJ$39,AHI$5*2-1),IF(AND(AHB14&gt;=SMALL(기준일시_입력!$J$21:$J$39,AHI$5),AHB14&lt;SMALL(기준일시_입력!$N$21:$N$39,AHI$5)),SMALL(기준일시_입력!$N$21:$N$39,AHI$5)-AHB14,0)),0)</f>
        <v>0</v>
      </c>
      <c r="AHJ14" s="128">
        <f>IFERROR(IF(AND(AHB14&lt;SMALL(기준일시_입력!$J$21:$J$39,AHJ$5),AHC14&gt;SMALL(기준일시_입력!$N$21:$N$39,AHJ$5)),INDEX(기준일시_입력!$AJ$21:$AJ$39,AHJ$5*2-1),IF(AND(AHB14&gt;=SMALL(기준일시_입력!$J$21:$J$39,AHJ$5),AHB14&lt;SMALL(기준일시_입력!$N$21:$N$39,AHJ$5)),SMALL(기준일시_입력!$N$21:$N$39,AHJ$5)-AHB14,0)),0)</f>
        <v>0</v>
      </c>
      <c r="AHK14" s="128">
        <f>IFERROR(IF(AND(AHB14&lt;SMALL(기준일시_입력!$J$21:$J$39,AHK$5),AHC14&gt;SMALL(기준일시_입력!$N$21:$N$39,AHK$5)),INDEX(기준일시_입력!$AJ$21:$AJ$39,AHK$5*2-1),IF(AND(AHB14&gt;=SMALL(기준일시_입력!$J$21:$J$39,AHK$5),AHB14&lt;SMALL(기준일시_입력!$N$21:$N$39,AHK$5)),SMALL(기준일시_입력!$N$21:$N$39,AHK$5)-AHB14,0)),0)</f>
        <v>0</v>
      </c>
      <c r="AHL14" s="128">
        <f>IFERROR(IF(AND(AHB14&lt;SMALL(기준일시_입력!$J$21:$J$39,AHL$5),AHC14&gt;SMALL(기준일시_입력!$N$21:$N$39,AHL$5)),INDEX(기준일시_입력!$AJ$21:$AJ$39,AHL$5*2-1),IF(AND(AHB14&gt;=SMALL(기준일시_입력!$J$21:$J$39,AHL$5),AHB14&lt;SMALL(기준일시_입력!$N$21:$N$39,AHL$5)),SMALL(기준일시_입력!$N$21:$N$39,AHL$5)-AHB14,0)),0)</f>
        <v>0</v>
      </c>
      <c r="AHM14" s="128">
        <f>IFERROR(IF(AND(AHB14&lt;SMALL(기준일시_입력!$J$21:$J$39,AHM$5),AHC14&gt;SMALL(기준일시_입력!$N$21:$N$39,AHM$5)),INDEX(기준일시_입력!$AJ$21:$AJ$39,AHM$5*2-1),IF(AND(AHB14&gt;=SMALL(기준일시_입력!$J$21:$J$39,AHM$5),AHB14&lt;SMALL(기준일시_입력!$N$21:$N$39,AHM$5)),SMALL(기준일시_입력!$N$21:$N$39,AHM$5)-AHB14,0)),0)</f>
        <v>0</v>
      </c>
      <c r="AHN14" s="125"/>
      <c r="AHO14" s="180" t="str">
        <f t="shared" si="299"/>
        <v>9일</v>
      </c>
      <c r="AHP14" s="180"/>
      <c r="AHQ14" s="124" t="str">
        <f t="shared" si="300"/>
        <v>화</v>
      </c>
      <c r="AHR14" s="133" t="str">
        <f t="shared" si="291"/>
        <v>V</v>
      </c>
      <c r="AHS14" s="184"/>
      <c r="AHT14" s="184"/>
      <c r="AHU14" s="184"/>
      <c r="AHV14" s="184"/>
      <c r="AHW14" s="184"/>
      <c r="AHX14" s="184"/>
      <c r="AHY14" s="176"/>
      <c r="AHZ14" s="177"/>
      <c r="AIA14" s="129" t="str">
        <f>IF($B14="","",IF(AND(AHQ$3&lt;&gt;"",$B14-기준일시_입력!$AO$7&lt;=0,AHS14="",AHV14="",AHY14=""),"X",IF(AHY14="연차","☆",IF(AHY14="월차","★",IF(AHY14="병가","♨",IF(AHY14="출장","◎",IF(AHY14="교육","■",IF(AND(AHY14="",AHS14&lt;=기준일시_입력!$J$15,AHV14&gt;=기준일시_입력!$N$15),"○",IF(AND(AHY14="",AHS14&lt;&gt;"",AHS14&gt;기준일시_입력!$J$15),"▼",IF(AND(AHY14="",AHV14&lt;&gt;"",AHV14&lt;기준일시_입력!$N$15),"△",""))))))))))</f>
        <v/>
      </c>
      <c r="AIB14" s="128">
        <f>IFERROR(IF(OR(AHS14="",AHV14=""),0,IF(AND(AID14&lt;기준일시_입력!$J$17,AIE14&gt;기준일시_입력!$N$17),기준일시_입력!$N$17-기준일시_입력!$J$17,IF(AND(AID14&gt;=기준일시_입력!$J$17,AIE14&gt;기준일시_입력!$N$17),기준일시_입력!$N$17-AID14,IF(AIE14&lt;기준일시_입력!$J$17,0,IF(AND(AID14&lt;기준일시_입력!$J$17,AIE14&lt;=기준일시_입력!$N$17),AIE14-기준일시_입력!$J$17,IF(AND(AID14&gt;=기준일시_입력!$J$17,AIE14&lt;=기준일시_입력!$N$17),AIE14-AID14,0)))))),0)</f>
        <v>0</v>
      </c>
      <c r="AIC14" s="128">
        <f t="shared" si="302"/>
        <v>0</v>
      </c>
      <c r="AID14" s="128">
        <f>IF(OR(AHS14="",AHV14=""),0,IF(AHS14&lt;기준일시_입력!$J$15,기준일시_입력!$J$15,AHS14))</f>
        <v>0</v>
      </c>
      <c r="AIE14" s="128">
        <f t="shared" si="303"/>
        <v>0</v>
      </c>
      <c r="AIF14" s="128">
        <f>IFERROR(IF(AND(AID14&lt;SMALL(기준일시_입력!$J$21:$J$39,AIF$5),AIE14&gt;SMALL(기준일시_입력!$N$21:$N$39,AIF$5)),INDEX(기준일시_입력!$AJ$21:$AJ$39,AIF$5*2-1),IF(AND(AID14&gt;=SMALL(기준일시_입력!$J$21:$J$39,AIF$5),AID14&lt;SMALL(기준일시_입력!$N$21:$N$39,AIF$5)),SMALL(기준일시_입력!$N$21:$N$39,AIF$5)-AID14,0)),0)</f>
        <v>0</v>
      </c>
      <c r="AIG14" s="128">
        <f>IFERROR(IF(AND(AID14&lt;SMALL(기준일시_입력!$J$21:$J$39,AIG$5),AIE14&gt;SMALL(기준일시_입력!$N$21:$N$39,AIG$5)),INDEX(기준일시_입력!$AJ$21:$AJ$39,AIG$5*2-1),IF(AND(AID14&gt;=SMALL(기준일시_입력!$J$21:$J$39,AIG$5),AID14&lt;SMALL(기준일시_입력!$N$21:$N$39,AIG$5)),SMALL(기준일시_입력!$N$21:$N$39,AIG$5)-AID14,0)),0)</f>
        <v>0</v>
      </c>
      <c r="AIH14" s="128">
        <f>IFERROR(IF(AND(AID14&lt;SMALL(기준일시_입력!$J$21:$J$39,AIH$5),AIE14&gt;SMALL(기준일시_입력!$N$21:$N$39,AIH$5)),INDEX(기준일시_입력!$AJ$21:$AJ$39,AIH$5*2-1),IF(AND(AID14&gt;=SMALL(기준일시_입력!$J$21:$J$39,AIH$5),AID14&lt;SMALL(기준일시_입력!$N$21:$N$39,AIH$5)),SMALL(기준일시_입력!$N$21:$N$39,AIH$5)-AID14,0)),0)</f>
        <v>0</v>
      </c>
      <c r="AII14" s="128">
        <f>IFERROR(IF(AND(AID14&lt;SMALL(기준일시_입력!$J$21:$J$39,AII$5),AIE14&gt;SMALL(기준일시_입력!$N$21:$N$39,AII$5)),INDEX(기준일시_입력!$AJ$21:$AJ$39,AII$5*2-1),IF(AND(AID14&gt;=SMALL(기준일시_입력!$J$21:$J$39,AII$5),AID14&lt;SMALL(기준일시_입력!$N$21:$N$39,AII$5)),SMALL(기준일시_입력!$N$21:$N$39,AII$5)-AID14,0)),0)</f>
        <v>0</v>
      </c>
      <c r="AIJ14" s="128">
        <f>IFERROR(IF(AND(AID14&lt;SMALL(기준일시_입력!$J$21:$J$39,AIJ$5),AIE14&gt;SMALL(기준일시_입력!$N$21:$N$39,AIJ$5)),INDEX(기준일시_입력!$AJ$21:$AJ$39,AIJ$5*2-1),IF(AND(AID14&gt;=SMALL(기준일시_입력!$J$21:$J$39,AIJ$5),AID14&lt;SMALL(기준일시_입력!$N$21:$N$39,AIJ$5)),SMALL(기준일시_입력!$N$21:$N$39,AIJ$5)-AID14,0)),0)</f>
        <v>0</v>
      </c>
      <c r="AIK14" s="128">
        <f>IFERROR(IF(AND(AID14&lt;SMALL(기준일시_입력!$J$21:$J$39,AIK$5),AIE14&gt;SMALL(기준일시_입력!$N$21:$N$39,AIK$5)),INDEX(기준일시_입력!$AJ$21:$AJ$39,AIK$5*2-1),IF(AND(AID14&gt;=SMALL(기준일시_입력!$J$21:$J$39,AIK$5),AID14&lt;SMALL(기준일시_입력!$N$21:$N$39,AIK$5)),SMALL(기준일시_입력!$N$21:$N$39,AIK$5)-AID14,0)),0)</f>
        <v>0</v>
      </c>
      <c r="AIL14" s="128">
        <f>IFERROR(IF(AND(AID14&lt;SMALL(기준일시_입력!$J$21:$J$39,AIL$5),AIE14&gt;SMALL(기준일시_입력!$N$21:$N$39,AIL$5)),INDEX(기준일시_입력!$AJ$21:$AJ$39,AIL$5*2-1),IF(AND(AID14&gt;=SMALL(기준일시_입력!$J$21:$J$39,AIL$5),AID14&lt;SMALL(기준일시_입력!$N$21:$N$39,AIL$5)),SMALL(기준일시_입력!$N$21:$N$39,AIL$5)-AID14,0)),0)</f>
        <v>0</v>
      </c>
      <c r="AIM14" s="128">
        <f>IFERROR(IF(AND(AID14&lt;SMALL(기준일시_입력!$J$21:$J$39,AIM$5),AIE14&gt;SMALL(기준일시_입력!$N$21:$N$39,AIM$5)),INDEX(기준일시_입력!$AJ$21:$AJ$39,AIM$5*2-1),IF(AND(AID14&gt;=SMALL(기준일시_입력!$J$21:$J$39,AIM$5),AID14&lt;SMALL(기준일시_입력!$N$21:$N$39,AIM$5)),SMALL(기준일시_입력!$N$21:$N$39,AIM$5)-AID14,0)),0)</f>
        <v>0</v>
      </c>
      <c r="AIN14" s="128">
        <f>IFERROR(IF(AND(AID14&lt;SMALL(기준일시_입력!$J$21:$J$39,AIN$5),AIE14&gt;SMALL(기준일시_입력!$N$21:$N$39,AIN$5)),INDEX(기준일시_입력!$AJ$21:$AJ$39,AIN$5*2-1),IF(AND(AID14&gt;=SMALL(기준일시_입력!$J$21:$J$39,AIN$5),AID14&lt;SMALL(기준일시_입력!$N$21:$N$39,AIN$5)),SMALL(기준일시_입력!$N$21:$N$39,AIN$5)-AID14,0)),0)</f>
        <v>0</v>
      </c>
      <c r="AIO14" s="128">
        <f>IFERROR(IF(AND(AID14&lt;SMALL(기준일시_입력!$J$21:$J$39,AIO$5),AIE14&gt;SMALL(기준일시_입력!$N$21:$N$39,AIO$5)),INDEX(기준일시_입력!$AJ$21:$AJ$39,AIO$5*2-1),IF(AND(AID14&gt;=SMALL(기준일시_입력!$J$21:$J$39,AIO$5),AID14&lt;SMALL(기준일시_입력!$N$21:$N$39,AIO$5)),SMALL(기준일시_입력!$N$21:$N$39,AIO$5)-AID14,0)),0)</f>
        <v>0</v>
      </c>
      <c r="AIP14" s="125"/>
      <c r="AIQ14" s="180" t="str">
        <f t="shared" si="304"/>
        <v>9일</v>
      </c>
      <c r="AIR14" s="180"/>
      <c r="AIS14" s="124" t="str">
        <f t="shared" si="305"/>
        <v>화</v>
      </c>
      <c r="AIT14" s="133" t="str">
        <f t="shared" si="306"/>
        <v>V</v>
      </c>
      <c r="AIU14" s="184"/>
      <c r="AIV14" s="184"/>
      <c r="AIW14" s="184"/>
      <c r="AIX14" s="184"/>
      <c r="AIY14" s="184"/>
      <c r="AIZ14" s="184"/>
      <c r="AJA14" s="176"/>
      <c r="AJB14" s="177"/>
      <c r="AJC14" s="129" t="str">
        <f>IF($B14="","",IF(AND(AIS$3&lt;&gt;"",$B14-기준일시_입력!$AO$7&lt;=0,AIU14="",AIX14="",AJA14=""),"X",IF(AJA14="연차","☆",IF(AJA14="월차","★",IF(AJA14="병가","♨",IF(AJA14="출장","◎",IF(AJA14="교육","■",IF(AND(AJA14="",AIU14&lt;=기준일시_입력!$J$15,AIX14&gt;=기준일시_입력!$N$15),"○",IF(AND(AJA14="",AIU14&lt;&gt;"",AIU14&gt;기준일시_입력!$J$15),"▼",IF(AND(AJA14="",AIX14&lt;&gt;"",AIX14&lt;기준일시_입력!$N$15),"△",""))))))))))</f>
        <v/>
      </c>
      <c r="AJD14" s="128">
        <f>IFERROR(IF(OR(AIU14="",AIX14=""),0,IF(AND(AJF14&lt;기준일시_입력!$J$17,AJG14&gt;기준일시_입력!$N$17),기준일시_입력!$N$17-기준일시_입력!$J$17,IF(AND(AJF14&gt;=기준일시_입력!$J$17,AJG14&gt;기준일시_입력!$N$17),기준일시_입력!$N$17-AJF14,IF(AJG14&lt;기준일시_입력!$J$17,0,IF(AND(AJF14&lt;기준일시_입력!$J$17,AJG14&lt;=기준일시_입력!$N$17),AJG14-기준일시_입력!$J$17,IF(AND(AJF14&gt;=기준일시_입력!$J$17,AJG14&lt;=기준일시_입력!$N$17),AJG14-AJF14,0)))))),0)</f>
        <v>0</v>
      </c>
      <c r="AJE14" s="128">
        <f t="shared" si="307"/>
        <v>0</v>
      </c>
      <c r="AJF14" s="128">
        <f>IF(OR(AIU14="",AIX14=""),0,IF(AIU14&lt;기준일시_입력!$J$15,기준일시_입력!$J$15,AIU14))</f>
        <v>0</v>
      </c>
      <c r="AJG14" s="128">
        <f t="shared" si="308"/>
        <v>0</v>
      </c>
      <c r="AJH14" s="128">
        <f>IFERROR(IF(AND(AJF14&lt;SMALL(기준일시_입력!$J$21:$J$39,AJH$5),AJG14&gt;SMALL(기준일시_입력!$N$21:$N$39,AJH$5)),INDEX(기준일시_입력!$AJ$21:$AJ$39,AJH$5*2-1),IF(AND(AJF14&gt;=SMALL(기준일시_입력!$J$21:$J$39,AJH$5),AJF14&lt;SMALL(기준일시_입력!$N$21:$N$39,AJH$5)),SMALL(기준일시_입력!$N$21:$N$39,AJH$5)-AJF14,0)),0)</f>
        <v>0</v>
      </c>
      <c r="AJI14" s="128">
        <f>IFERROR(IF(AND(AJF14&lt;SMALL(기준일시_입력!$J$21:$J$39,AJI$5),AJG14&gt;SMALL(기준일시_입력!$N$21:$N$39,AJI$5)),INDEX(기준일시_입력!$AJ$21:$AJ$39,AJI$5*2-1),IF(AND(AJF14&gt;=SMALL(기준일시_입력!$J$21:$J$39,AJI$5),AJF14&lt;SMALL(기준일시_입력!$N$21:$N$39,AJI$5)),SMALL(기준일시_입력!$N$21:$N$39,AJI$5)-AJF14,0)),0)</f>
        <v>0</v>
      </c>
      <c r="AJJ14" s="128">
        <f>IFERROR(IF(AND(AJF14&lt;SMALL(기준일시_입력!$J$21:$J$39,AJJ$5),AJG14&gt;SMALL(기준일시_입력!$N$21:$N$39,AJJ$5)),INDEX(기준일시_입력!$AJ$21:$AJ$39,AJJ$5*2-1),IF(AND(AJF14&gt;=SMALL(기준일시_입력!$J$21:$J$39,AJJ$5),AJF14&lt;SMALL(기준일시_입력!$N$21:$N$39,AJJ$5)),SMALL(기준일시_입력!$N$21:$N$39,AJJ$5)-AJF14,0)),0)</f>
        <v>0</v>
      </c>
      <c r="AJK14" s="128">
        <f>IFERROR(IF(AND(AJF14&lt;SMALL(기준일시_입력!$J$21:$J$39,AJK$5),AJG14&gt;SMALL(기준일시_입력!$N$21:$N$39,AJK$5)),INDEX(기준일시_입력!$AJ$21:$AJ$39,AJK$5*2-1),IF(AND(AJF14&gt;=SMALL(기준일시_입력!$J$21:$J$39,AJK$5),AJF14&lt;SMALL(기준일시_입력!$N$21:$N$39,AJK$5)),SMALL(기준일시_입력!$N$21:$N$39,AJK$5)-AJF14,0)),0)</f>
        <v>0</v>
      </c>
      <c r="AJL14" s="128">
        <f>IFERROR(IF(AND(AJF14&lt;SMALL(기준일시_입력!$J$21:$J$39,AJL$5),AJG14&gt;SMALL(기준일시_입력!$N$21:$N$39,AJL$5)),INDEX(기준일시_입력!$AJ$21:$AJ$39,AJL$5*2-1),IF(AND(AJF14&gt;=SMALL(기준일시_입력!$J$21:$J$39,AJL$5),AJF14&lt;SMALL(기준일시_입력!$N$21:$N$39,AJL$5)),SMALL(기준일시_입력!$N$21:$N$39,AJL$5)-AJF14,0)),0)</f>
        <v>0</v>
      </c>
      <c r="AJM14" s="128">
        <f>IFERROR(IF(AND(AJF14&lt;SMALL(기준일시_입력!$J$21:$J$39,AJM$5),AJG14&gt;SMALL(기준일시_입력!$N$21:$N$39,AJM$5)),INDEX(기준일시_입력!$AJ$21:$AJ$39,AJM$5*2-1),IF(AND(AJF14&gt;=SMALL(기준일시_입력!$J$21:$J$39,AJM$5),AJF14&lt;SMALL(기준일시_입력!$N$21:$N$39,AJM$5)),SMALL(기준일시_입력!$N$21:$N$39,AJM$5)-AJF14,0)),0)</f>
        <v>0</v>
      </c>
      <c r="AJN14" s="128">
        <f>IFERROR(IF(AND(AJF14&lt;SMALL(기준일시_입력!$J$21:$J$39,AJN$5),AJG14&gt;SMALL(기준일시_입력!$N$21:$N$39,AJN$5)),INDEX(기준일시_입력!$AJ$21:$AJ$39,AJN$5*2-1),IF(AND(AJF14&gt;=SMALL(기준일시_입력!$J$21:$J$39,AJN$5),AJF14&lt;SMALL(기준일시_입력!$N$21:$N$39,AJN$5)),SMALL(기준일시_입력!$N$21:$N$39,AJN$5)-AJF14,0)),0)</f>
        <v>0</v>
      </c>
      <c r="AJO14" s="128">
        <f>IFERROR(IF(AND(AJF14&lt;SMALL(기준일시_입력!$J$21:$J$39,AJO$5),AJG14&gt;SMALL(기준일시_입력!$N$21:$N$39,AJO$5)),INDEX(기준일시_입력!$AJ$21:$AJ$39,AJO$5*2-1),IF(AND(AJF14&gt;=SMALL(기준일시_입력!$J$21:$J$39,AJO$5),AJF14&lt;SMALL(기준일시_입력!$N$21:$N$39,AJO$5)),SMALL(기준일시_입력!$N$21:$N$39,AJO$5)-AJF14,0)),0)</f>
        <v>0</v>
      </c>
      <c r="AJP14" s="128">
        <f>IFERROR(IF(AND(AJF14&lt;SMALL(기준일시_입력!$J$21:$J$39,AJP$5),AJG14&gt;SMALL(기준일시_입력!$N$21:$N$39,AJP$5)),INDEX(기준일시_입력!$AJ$21:$AJ$39,AJP$5*2-1),IF(AND(AJF14&gt;=SMALL(기준일시_입력!$J$21:$J$39,AJP$5),AJF14&lt;SMALL(기준일시_입력!$N$21:$N$39,AJP$5)),SMALL(기준일시_입력!$N$21:$N$39,AJP$5)-AJF14,0)),0)</f>
        <v>0</v>
      </c>
      <c r="AJQ14" s="128">
        <f>IFERROR(IF(AND(AJF14&lt;SMALL(기준일시_입력!$J$21:$J$39,AJQ$5),AJG14&gt;SMALL(기준일시_입력!$N$21:$N$39,AJQ$5)),INDEX(기준일시_입력!$AJ$21:$AJ$39,AJQ$5*2-1),IF(AND(AJF14&gt;=SMALL(기준일시_입력!$J$21:$J$39,AJQ$5),AJF14&lt;SMALL(기준일시_입력!$N$21:$N$39,AJQ$5)),SMALL(기준일시_입력!$N$21:$N$39,AJQ$5)-AJF14,0)),0)</f>
        <v>0</v>
      </c>
      <c r="AJR14" s="125"/>
      <c r="AJS14" s="180" t="str">
        <f t="shared" si="309"/>
        <v>9일</v>
      </c>
      <c r="AJT14" s="180"/>
      <c r="AJU14" s="124" t="str">
        <f t="shared" si="310"/>
        <v>화</v>
      </c>
      <c r="AJV14" s="133" t="str">
        <f t="shared" si="306"/>
        <v>V</v>
      </c>
      <c r="AJW14" s="184"/>
      <c r="AJX14" s="184"/>
      <c r="AJY14" s="184"/>
      <c r="AJZ14" s="184"/>
      <c r="AKA14" s="184"/>
      <c r="AKB14" s="184"/>
      <c r="AKC14" s="176"/>
      <c r="AKD14" s="177"/>
      <c r="AKE14" s="129" t="str">
        <f>IF($B14="","",IF(AND(AJU$3&lt;&gt;"",$B14-기준일시_입력!$AO$7&lt;=0,AJW14="",AJZ14="",AKC14=""),"X",IF(AKC14="연차","☆",IF(AKC14="월차","★",IF(AKC14="병가","♨",IF(AKC14="출장","◎",IF(AKC14="교육","■",IF(AND(AKC14="",AJW14&lt;=기준일시_입력!$J$15,AJZ14&gt;=기준일시_입력!$N$15),"○",IF(AND(AKC14="",AJW14&lt;&gt;"",AJW14&gt;기준일시_입력!$J$15),"▼",IF(AND(AKC14="",AJZ14&lt;&gt;"",AJZ14&lt;기준일시_입력!$N$15),"△",""))))))))))</f>
        <v/>
      </c>
      <c r="AKF14" s="128">
        <f>IFERROR(IF(OR(AJW14="",AJZ14=""),0,IF(AND(AKH14&lt;기준일시_입력!$J$17,AKI14&gt;기준일시_입력!$N$17),기준일시_입력!$N$17-기준일시_입력!$J$17,IF(AND(AKH14&gt;=기준일시_입력!$J$17,AKI14&gt;기준일시_입력!$N$17),기준일시_입력!$N$17-AKH14,IF(AKI14&lt;기준일시_입력!$J$17,0,IF(AND(AKH14&lt;기준일시_입력!$J$17,AKI14&lt;=기준일시_입력!$N$17),AKI14-기준일시_입력!$J$17,IF(AND(AKH14&gt;=기준일시_입력!$J$17,AKI14&lt;=기준일시_입력!$N$17),AKI14-AKH14,0)))))),0)</f>
        <v>0</v>
      </c>
      <c r="AKG14" s="128">
        <f t="shared" si="312"/>
        <v>0</v>
      </c>
      <c r="AKH14" s="128">
        <f>IF(OR(AJW14="",AJZ14=""),0,IF(AJW14&lt;기준일시_입력!$J$15,기준일시_입력!$J$15,AJW14))</f>
        <v>0</v>
      </c>
      <c r="AKI14" s="128">
        <f t="shared" si="313"/>
        <v>0</v>
      </c>
      <c r="AKJ14" s="128">
        <f>IFERROR(IF(AND(AKH14&lt;SMALL(기준일시_입력!$J$21:$J$39,AKJ$5),AKI14&gt;SMALL(기준일시_입력!$N$21:$N$39,AKJ$5)),INDEX(기준일시_입력!$AJ$21:$AJ$39,AKJ$5*2-1),IF(AND(AKH14&gt;=SMALL(기준일시_입력!$J$21:$J$39,AKJ$5),AKH14&lt;SMALL(기준일시_입력!$N$21:$N$39,AKJ$5)),SMALL(기준일시_입력!$N$21:$N$39,AKJ$5)-AKH14,0)),0)</f>
        <v>0</v>
      </c>
      <c r="AKK14" s="128">
        <f>IFERROR(IF(AND(AKH14&lt;SMALL(기준일시_입력!$J$21:$J$39,AKK$5),AKI14&gt;SMALL(기준일시_입력!$N$21:$N$39,AKK$5)),INDEX(기준일시_입력!$AJ$21:$AJ$39,AKK$5*2-1),IF(AND(AKH14&gt;=SMALL(기준일시_입력!$J$21:$J$39,AKK$5),AKH14&lt;SMALL(기준일시_입력!$N$21:$N$39,AKK$5)),SMALL(기준일시_입력!$N$21:$N$39,AKK$5)-AKH14,0)),0)</f>
        <v>0</v>
      </c>
      <c r="AKL14" s="128">
        <f>IFERROR(IF(AND(AKH14&lt;SMALL(기준일시_입력!$J$21:$J$39,AKL$5),AKI14&gt;SMALL(기준일시_입력!$N$21:$N$39,AKL$5)),INDEX(기준일시_입력!$AJ$21:$AJ$39,AKL$5*2-1),IF(AND(AKH14&gt;=SMALL(기준일시_입력!$J$21:$J$39,AKL$5),AKH14&lt;SMALL(기준일시_입력!$N$21:$N$39,AKL$5)),SMALL(기준일시_입력!$N$21:$N$39,AKL$5)-AKH14,0)),0)</f>
        <v>0</v>
      </c>
      <c r="AKM14" s="128">
        <f>IFERROR(IF(AND(AKH14&lt;SMALL(기준일시_입력!$J$21:$J$39,AKM$5),AKI14&gt;SMALL(기준일시_입력!$N$21:$N$39,AKM$5)),INDEX(기준일시_입력!$AJ$21:$AJ$39,AKM$5*2-1),IF(AND(AKH14&gt;=SMALL(기준일시_입력!$J$21:$J$39,AKM$5),AKH14&lt;SMALL(기준일시_입력!$N$21:$N$39,AKM$5)),SMALL(기준일시_입력!$N$21:$N$39,AKM$5)-AKH14,0)),0)</f>
        <v>0</v>
      </c>
      <c r="AKN14" s="128">
        <f>IFERROR(IF(AND(AKH14&lt;SMALL(기준일시_입력!$J$21:$J$39,AKN$5),AKI14&gt;SMALL(기준일시_입력!$N$21:$N$39,AKN$5)),INDEX(기준일시_입력!$AJ$21:$AJ$39,AKN$5*2-1),IF(AND(AKH14&gt;=SMALL(기준일시_입력!$J$21:$J$39,AKN$5),AKH14&lt;SMALL(기준일시_입력!$N$21:$N$39,AKN$5)),SMALL(기준일시_입력!$N$21:$N$39,AKN$5)-AKH14,0)),0)</f>
        <v>0</v>
      </c>
      <c r="AKO14" s="128">
        <f>IFERROR(IF(AND(AKH14&lt;SMALL(기준일시_입력!$J$21:$J$39,AKO$5),AKI14&gt;SMALL(기준일시_입력!$N$21:$N$39,AKO$5)),INDEX(기준일시_입력!$AJ$21:$AJ$39,AKO$5*2-1),IF(AND(AKH14&gt;=SMALL(기준일시_입력!$J$21:$J$39,AKO$5),AKH14&lt;SMALL(기준일시_입력!$N$21:$N$39,AKO$5)),SMALL(기준일시_입력!$N$21:$N$39,AKO$5)-AKH14,0)),0)</f>
        <v>0</v>
      </c>
      <c r="AKP14" s="128">
        <f>IFERROR(IF(AND(AKH14&lt;SMALL(기준일시_입력!$J$21:$J$39,AKP$5),AKI14&gt;SMALL(기준일시_입력!$N$21:$N$39,AKP$5)),INDEX(기준일시_입력!$AJ$21:$AJ$39,AKP$5*2-1),IF(AND(AKH14&gt;=SMALL(기준일시_입력!$J$21:$J$39,AKP$5),AKH14&lt;SMALL(기준일시_입력!$N$21:$N$39,AKP$5)),SMALL(기준일시_입력!$N$21:$N$39,AKP$5)-AKH14,0)),0)</f>
        <v>0</v>
      </c>
      <c r="AKQ14" s="128">
        <f>IFERROR(IF(AND(AKH14&lt;SMALL(기준일시_입력!$J$21:$J$39,AKQ$5),AKI14&gt;SMALL(기준일시_입력!$N$21:$N$39,AKQ$5)),INDEX(기준일시_입력!$AJ$21:$AJ$39,AKQ$5*2-1),IF(AND(AKH14&gt;=SMALL(기준일시_입력!$J$21:$J$39,AKQ$5),AKH14&lt;SMALL(기준일시_입력!$N$21:$N$39,AKQ$5)),SMALL(기준일시_입력!$N$21:$N$39,AKQ$5)-AKH14,0)),0)</f>
        <v>0</v>
      </c>
      <c r="AKR14" s="128">
        <f>IFERROR(IF(AND(AKH14&lt;SMALL(기준일시_입력!$J$21:$J$39,AKR$5),AKI14&gt;SMALL(기준일시_입력!$N$21:$N$39,AKR$5)),INDEX(기준일시_입력!$AJ$21:$AJ$39,AKR$5*2-1),IF(AND(AKH14&gt;=SMALL(기준일시_입력!$J$21:$J$39,AKR$5),AKH14&lt;SMALL(기준일시_입력!$N$21:$N$39,AKR$5)),SMALL(기준일시_입력!$N$21:$N$39,AKR$5)-AKH14,0)),0)</f>
        <v>0</v>
      </c>
      <c r="AKS14" s="128">
        <f>IFERROR(IF(AND(AKH14&lt;SMALL(기준일시_입력!$J$21:$J$39,AKS$5),AKI14&gt;SMALL(기준일시_입력!$N$21:$N$39,AKS$5)),INDEX(기준일시_입력!$AJ$21:$AJ$39,AKS$5*2-1),IF(AND(AKH14&gt;=SMALL(기준일시_입력!$J$21:$J$39,AKS$5),AKH14&lt;SMALL(기준일시_입력!$N$21:$N$39,AKS$5)),SMALL(기준일시_입력!$N$21:$N$39,AKS$5)-AKH14,0)),0)</f>
        <v>0</v>
      </c>
      <c r="AKT14" s="125"/>
      <c r="AKU14" s="180" t="str">
        <f t="shared" si="314"/>
        <v>9일</v>
      </c>
      <c r="AKV14" s="180"/>
      <c r="AKW14" s="124" t="str">
        <f t="shared" si="315"/>
        <v>화</v>
      </c>
      <c r="AKX14" s="133" t="str">
        <f t="shared" si="306"/>
        <v>V</v>
      </c>
      <c r="AKY14" s="184"/>
      <c r="AKZ14" s="184"/>
      <c r="ALA14" s="184"/>
      <c r="ALB14" s="184"/>
      <c r="ALC14" s="184"/>
      <c r="ALD14" s="184"/>
      <c r="ALE14" s="176"/>
      <c r="ALF14" s="177"/>
      <c r="ALG14" s="129" t="str">
        <f>IF($B14="","",IF(AND(AKW$3&lt;&gt;"",$B14-기준일시_입력!$AO$7&lt;=0,AKY14="",ALB14="",ALE14=""),"X",IF(ALE14="연차","☆",IF(ALE14="월차","★",IF(ALE14="병가","♨",IF(ALE14="출장","◎",IF(ALE14="교육","■",IF(AND(ALE14="",AKY14&lt;=기준일시_입력!$J$15,ALB14&gt;=기준일시_입력!$N$15),"○",IF(AND(ALE14="",AKY14&lt;&gt;"",AKY14&gt;기준일시_입력!$J$15),"▼",IF(AND(ALE14="",ALB14&lt;&gt;"",ALB14&lt;기준일시_입력!$N$15),"△",""))))))))))</f>
        <v/>
      </c>
      <c r="ALH14" s="128">
        <f>IFERROR(IF(OR(AKY14="",ALB14=""),0,IF(AND(ALJ14&lt;기준일시_입력!$J$17,ALK14&gt;기준일시_입력!$N$17),기준일시_입력!$N$17-기준일시_입력!$J$17,IF(AND(ALJ14&gt;=기준일시_입력!$J$17,ALK14&gt;기준일시_입력!$N$17),기준일시_입력!$N$17-ALJ14,IF(ALK14&lt;기준일시_입력!$J$17,0,IF(AND(ALJ14&lt;기준일시_입력!$J$17,ALK14&lt;=기준일시_입력!$N$17),ALK14-기준일시_입력!$J$17,IF(AND(ALJ14&gt;=기준일시_입력!$J$17,ALK14&lt;=기준일시_입력!$N$17),ALK14-ALJ14,0)))))),0)</f>
        <v>0</v>
      </c>
      <c r="ALI14" s="128">
        <f t="shared" si="317"/>
        <v>0</v>
      </c>
      <c r="ALJ14" s="128">
        <f>IF(OR(AKY14="",ALB14=""),0,IF(AKY14&lt;기준일시_입력!$J$15,기준일시_입력!$J$15,AKY14))</f>
        <v>0</v>
      </c>
      <c r="ALK14" s="128">
        <f t="shared" si="318"/>
        <v>0</v>
      </c>
      <c r="ALL14" s="128">
        <f>IFERROR(IF(AND(ALJ14&lt;SMALL(기준일시_입력!$J$21:$J$39,ALL$5),ALK14&gt;SMALL(기준일시_입력!$N$21:$N$39,ALL$5)),INDEX(기준일시_입력!$AJ$21:$AJ$39,ALL$5*2-1),IF(AND(ALJ14&gt;=SMALL(기준일시_입력!$J$21:$J$39,ALL$5),ALJ14&lt;SMALL(기준일시_입력!$N$21:$N$39,ALL$5)),SMALL(기준일시_입력!$N$21:$N$39,ALL$5)-ALJ14,0)),0)</f>
        <v>0</v>
      </c>
      <c r="ALM14" s="128">
        <f>IFERROR(IF(AND(ALJ14&lt;SMALL(기준일시_입력!$J$21:$J$39,ALM$5),ALK14&gt;SMALL(기준일시_입력!$N$21:$N$39,ALM$5)),INDEX(기준일시_입력!$AJ$21:$AJ$39,ALM$5*2-1),IF(AND(ALJ14&gt;=SMALL(기준일시_입력!$J$21:$J$39,ALM$5),ALJ14&lt;SMALL(기준일시_입력!$N$21:$N$39,ALM$5)),SMALL(기준일시_입력!$N$21:$N$39,ALM$5)-ALJ14,0)),0)</f>
        <v>0</v>
      </c>
      <c r="ALN14" s="128">
        <f>IFERROR(IF(AND(ALJ14&lt;SMALL(기준일시_입력!$J$21:$J$39,ALN$5),ALK14&gt;SMALL(기준일시_입력!$N$21:$N$39,ALN$5)),INDEX(기준일시_입력!$AJ$21:$AJ$39,ALN$5*2-1),IF(AND(ALJ14&gt;=SMALL(기준일시_입력!$J$21:$J$39,ALN$5),ALJ14&lt;SMALL(기준일시_입력!$N$21:$N$39,ALN$5)),SMALL(기준일시_입력!$N$21:$N$39,ALN$5)-ALJ14,0)),0)</f>
        <v>0</v>
      </c>
      <c r="ALO14" s="128">
        <f>IFERROR(IF(AND(ALJ14&lt;SMALL(기준일시_입력!$J$21:$J$39,ALO$5),ALK14&gt;SMALL(기준일시_입력!$N$21:$N$39,ALO$5)),INDEX(기준일시_입력!$AJ$21:$AJ$39,ALO$5*2-1),IF(AND(ALJ14&gt;=SMALL(기준일시_입력!$J$21:$J$39,ALO$5),ALJ14&lt;SMALL(기준일시_입력!$N$21:$N$39,ALO$5)),SMALL(기준일시_입력!$N$21:$N$39,ALO$5)-ALJ14,0)),0)</f>
        <v>0</v>
      </c>
      <c r="ALP14" s="128">
        <f>IFERROR(IF(AND(ALJ14&lt;SMALL(기준일시_입력!$J$21:$J$39,ALP$5),ALK14&gt;SMALL(기준일시_입력!$N$21:$N$39,ALP$5)),INDEX(기준일시_입력!$AJ$21:$AJ$39,ALP$5*2-1),IF(AND(ALJ14&gt;=SMALL(기준일시_입력!$J$21:$J$39,ALP$5),ALJ14&lt;SMALL(기준일시_입력!$N$21:$N$39,ALP$5)),SMALL(기준일시_입력!$N$21:$N$39,ALP$5)-ALJ14,0)),0)</f>
        <v>0</v>
      </c>
      <c r="ALQ14" s="128">
        <f>IFERROR(IF(AND(ALJ14&lt;SMALL(기준일시_입력!$J$21:$J$39,ALQ$5),ALK14&gt;SMALL(기준일시_입력!$N$21:$N$39,ALQ$5)),INDEX(기준일시_입력!$AJ$21:$AJ$39,ALQ$5*2-1),IF(AND(ALJ14&gt;=SMALL(기준일시_입력!$J$21:$J$39,ALQ$5),ALJ14&lt;SMALL(기준일시_입력!$N$21:$N$39,ALQ$5)),SMALL(기준일시_입력!$N$21:$N$39,ALQ$5)-ALJ14,0)),0)</f>
        <v>0</v>
      </c>
      <c r="ALR14" s="128">
        <f>IFERROR(IF(AND(ALJ14&lt;SMALL(기준일시_입력!$J$21:$J$39,ALR$5),ALK14&gt;SMALL(기준일시_입력!$N$21:$N$39,ALR$5)),INDEX(기준일시_입력!$AJ$21:$AJ$39,ALR$5*2-1),IF(AND(ALJ14&gt;=SMALL(기준일시_입력!$J$21:$J$39,ALR$5),ALJ14&lt;SMALL(기준일시_입력!$N$21:$N$39,ALR$5)),SMALL(기준일시_입력!$N$21:$N$39,ALR$5)-ALJ14,0)),0)</f>
        <v>0</v>
      </c>
      <c r="ALS14" s="128">
        <f>IFERROR(IF(AND(ALJ14&lt;SMALL(기준일시_입력!$J$21:$J$39,ALS$5),ALK14&gt;SMALL(기준일시_입력!$N$21:$N$39,ALS$5)),INDEX(기준일시_입력!$AJ$21:$AJ$39,ALS$5*2-1),IF(AND(ALJ14&gt;=SMALL(기준일시_입력!$J$21:$J$39,ALS$5),ALJ14&lt;SMALL(기준일시_입력!$N$21:$N$39,ALS$5)),SMALL(기준일시_입력!$N$21:$N$39,ALS$5)-ALJ14,0)),0)</f>
        <v>0</v>
      </c>
      <c r="ALT14" s="128">
        <f>IFERROR(IF(AND(ALJ14&lt;SMALL(기준일시_입력!$J$21:$J$39,ALT$5),ALK14&gt;SMALL(기준일시_입력!$N$21:$N$39,ALT$5)),INDEX(기준일시_입력!$AJ$21:$AJ$39,ALT$5*2-1),IF(AND(ALJ14&gt;=SMALL(기준일시_입력!$J$21:$J$39,ALT$5),ALJ14&lt;SMALL(기준일시_입력!$N$21:$N$39,ALT$5)),SMALL(기준일시_입력!$N$21:$N$39,ALT$5)-ALJ14,0)),0)</f>
        <v>0</v>
      </c>
      <c r="ALU14" s="128">
        <f>IFERROR(IF(AND(ALJ14&lt;SMALL(기준일시_입력!$J$21:$J$39,ALU$5),ALK14&gt;SMALL(기준일시_입력!$N$21:$N$39,ALU$5)),INDEX(기준일시_입력!$AJ$21:$AJ$39,ALU$5*2-1),IF(AND(ALJ14&gt;=SMALL(기준일시_입력!$J$21:$J$39,ALU$5),ALJ14&lt;SMALL(기준일시_입력!$N$21:$N$39,ALU$5)),SMALL(기준일시_입력!$N$21:$N$39,ALU$5)-ALJ14,0)),0)</f>
        <v>0</v>
      </c>
      <c r="ALV14" s="125"/>
      <c r="ALW14" s="180" t="str">
        <f t="shared" si="319"/>
        <v>9일</v>
      </c>
      <c r="ALX14" s="180"/>
      <c r="ALY14" s="124" t="str">
        <f t="shared" si="320"/>
        <v>화</v>
      </c>
      <c r="ALZ14" s="133" t="str">
        <f t="shared" si="321"/>
        <v>V</v>
      </c>
      <c r="AMA14" s="184"/>
      <c r="AMB14" s="184"/>
      <c r="AMC14" s="184"/>
      <c r="AMD14" s="184"/>
      <c r="AME14" s="184"/>
      <c r="AMF14" s="184"/>
      <c r="AMG14" s="176"/>
      <c r="AMH14" s="177"/>
      <c r="AMI14" s="129" t="str">
        <f>IF($B14="","",IF(AND(ALY$3&lt;&gt;"",$B14-기준일시_입력!$AO$7&lt;=0,AMA14="",AMD14="",AMG14=""),"X",IF(AMG14="연차","☆",IF(AMG14="월차","★",IF(AMG14="병가","♨",IF(AMG14="출장","◎",IF(AMG14="교육","■",IF(AND(AMG14="",AMA14&lt;=기준일시_입력!$J$15,AMD14&gt;=기준일시_입력!$N$15),"○",IF(AND(AMG14="",AMA14&lt;&gt;"",AMA14&gt;기준일시_입력!$J$15),"▼",IF(AND(AMG14="",AMD14&lt;&gt;"",AMD14&lt;기준일시_입력!$N$15),"△",""))))))))))</f>
        <v/>
      </c>
      <c r="AMJ14" s="128">
        <f>IFERROR(IF(OR(AMA14="",AMD14=""),0,IF(AND(AML14&lt;기준일시_입력!$J$17,AMM14&gt;기준일시_입력!$N$17),기준일시_입력!$N$17-기준일시_입력!$J$17,IF(AND(AML14&gt;=기준일시_입력!$J$17,AMM14&gt;기준일시_입력!$N$17),기준일시_입력!$N$17-AML14,IF(AMM14&lt;기준일시_입력!$J$17,0,IF(AND(AML14&lt;기준일시_입력!$J$17,AMM14&lt;=기준일시_입력!$N$17),AMM14-기준일시_입력!$J$17,IF(AND(AML14&gt;=기준일시_입력!$J$17,AMM14&lt;=기준일시_입력!$N$17),AMM14-AML14,0)))))),0)</f>
        <v>0</v>
      </c>
      <c r="AMK14" s="128">
        <f t="shared" si="322"/>
        <v>0</v>
      </c>
      <c r="AML14" s="128">
        <f>IF(OR(AMA14="",AMD14=""),0,IF(AMA14&lt;기준일시_입력!$J$15,기준일시_입력!$J$15,AMA14))</f>
        <v>0</v>
      </c>
      <c r="AMM14" s="128">
        <f t="shared" si="323"/>
        <v>0</v>
      </c>
      <c r="AMN14" s="128">
        <f>IFERROR(IF(AND(AML14&lt;SMALL(기준일시_입력!$J$21:$J$39,AMN$5),AMM14&gt;SMALL(기준일시_입력!$N$21:$N$39,AMN$5)),INDEX(기준일시_입력!$AJ$21:$AJ$39,AMN$5*2-1),IF(AND(AML14&gt;=SMALL(기준일시_입력!$J$21:$J$39,AMN$5),AML14&lt;SMALL(기준일시_입력!$N$21:$N$39,AMN$5)),SMALL(기준일시_입력!$N$21:$N$39,AMN$5)-AML14,0)),0)</f>
        <v>0</v>
      </c>
      <c r="AMO14" s="128">
        <f>IFERROR(IF(AND(AML14&lt;SMALL(기준일시_입력!$J$21:$J$39,AMO$5),AMM14&gt;SMALL(기준일시_입력!$N$21:$N$39,AMO$5)),INDEX(기준일시_입력!$AJ$21:$AJ$39,AMO$5*2-1),IF(AND(AML14&gt;=SMALL(기준일시_입력!$J$21:$J$39,AMO$5),AML14&lt;SMALL(기준일시_입력!$N$21:$N$39,AMO$5)),SMALL(기준일시_입력!$N$21:$N$39,AMO$5)-AML14,0)),0)</f>
        <v>0</v>
      </c>
      <c r="AMP14" s="128">
        <f>IFERROR(IF(AND(AML14&lt;SMALL(기준일시_입력!$J$21:$J$39,AMP$5),AMM14&gt;SMALL(기준일시_입력!$N$21:$N$39,AMP$5)),INDEX(기준일시_입력!$AJ$21:$AJ$39,AMP$5*2-1),IF(AND(AML14&gt;=SMALL(기준일시_입력!$J$21:$J$39,AMP$5),AML14&lt;SMALL(기준일시_입력!$N$21:$N$39,AMP$5)),SMALL(기준일시_입력!$N$21:$N$39,AMP$5)-AML14,0)),0)</f>
        <v>0</v>
      </c>
      <c r="AMQ14" s="128">
        <f>IFERROR(IF(AND(AML14&lt;SMALL(기준일시_입력!$J$21:$J$39,AMQ$5),AMM14&gt;SMALL(기준일시_입력!$N$21:$N$39,AMQ$5)),INDEX(기준일시_입력!$AJ$21:$AJ$39,AMQ$5*2-1),IF(AND(AML14&gt;=SMALL(기준일시_입력!$J$21:$J$39,AMQ$5),AML14&lt;SMALL(기준일시_입력!$N$21:$N$39,AMQ$5)),SMALL(기준일시_입력!$N$21:$N$39,AMQ$5)-AML14,0)),0)</f>
        <v>0</v>
      </c>
      <c r="AMR14" s="128">
        <f>IFERROR(IF(AND(AML14&lt;SMALL(기준일시_입력!$J$21:$J$39,AMR$5),AMM14&gt;SMALL(기준일시_입력!$N$21:$N$39,AMR$5)),INDEX(기준일시_입력!$AJ$21:$AJ$39,AMR$5*2-1),IF(AND(AML14&gt;=SMALL(기준일시_입력!$J$21:$J$39,AMR$5),AML14&lt;SMALL(기준일시_입력!$N$21:$N$39,AMR$5)),SMALL(기준일시_입력!$N$21:$N$39,AMR$5)-AML14,0)),0)</f>
        <v>0</v>
      </c>
      <c r="AMS14" s="128">
        <f>IFERROR(IF(AND(AML14&lt;SMALL(기준일시_입력!$J$21:$J$39,AMS$5),AMM14&gt;SMALL(기준일시_입력!$N$21:$N$39,AMS$5)),INDEX(기준일시_입력!$AJ$21:$AJ$39,AMS$5*2-1),IF(AND(AML14&gt;=SMALL(기준일시_입력!$J$21:$J$39,AMS$5),AML14&lt;SMALL(기준일시_입력!$N$21:$N$39,AMS$5)),SMALL(기준일시_입력!$N$21:$N$39,AMS$5)-AML14,0)),0)</f>
        <v>0</v>
      </c>
      <c r="AMT14" s="128">
        <f>IFERROR(IF(AND(AML14&lt;SMALL(기준일시_입력!$J$21:$J$39,AMT$5),AMM14&gt;SMALL(기준일시_입력!$N$21:$N$39,AMT$5)),INDEX(기준일시_입력!$AJ$21:$AJ$39,AMT$5*2-1),IF(AND(AML14&gt;=SMALL(기준일시_입력!$J$21:$J$39,AMT$5),AML14&lt;SMALL(기준일시_입력!$N$21:$N$39,AMT$5)),SMALL(기준일시_입력!$N$21:$N$39,AMT$5)-AML14,0)),0)</f>
        <v>0</v>
      </c>
      <c r="AMU14" s="128">
        <f>IFERROR(IF(AND(AML14&lt;SMALL(기준일시_입력!$J$21:$J$39,AMU$5),AMM14&gt;SMALL(기준일시_입력!$N$21:$N$39,AMU$5)),INDEX(기준일시_입력!$AJ$21:$AJ$39,AMU$5*2-1),IF(AND(AML14&gt;=SMALL(기준일시_입력!$J$21:$J$39,AMU$5),AML14&lt;SMALL(기준일시_입력!$N$21:$N$39,AMU$5)),SMALL(기준일시_입력!$N$21:$N$39,AMU$5)-AML14,0)),0)</f>
        <v>0</v>
      </c>
      <c r="AMV14" s="128">
        <f>IFERROR(IF(AND(AML14&lt;SMALL(기준일시_입력!$J$21:$J$39,AMV$5),AMM14&gt;SMALL(기준일시_입력!$N$21:$N$39,AMV$5)),INDEX(기준일시_입력!$AJ$21:$AJ$39,AMV$5*2-1),IF(AND(AML14&gt;=SMALL(기준일시_입력!$J$21:$J$39,AMV$5),AML14&lt;SMALL(기준일시_입력!$N$21:$N$39,AMV$5)),SMALL(기준일시_입력!$N$21:$N$39,AMV$5)-AML14,0)),0)</f>
        <v>0</v>
      </c>
      <c r="AMW14" s="128">
        <f>IFERROR(IF(AND(AML14&lt;SMALL(기준일시_입력!$J$21:$J$39,AMW$5),AMM14&gt;SMALL(기준일시_입력!$N$21:$N$39,AMW$5)),INDEX(기준일시_입력!$AJ$21:$AJ$39,AMW$5*2-1),IF(AND(AML14&gt;=SMALL(기준일시_입력!$J$21:$J$39,AMW$5),AML14&lt;SMALL(기준일시_입력!$N$21:$N$39,AMW$5)),SMALL(기준일시_입력!$N$21:$N$39,AMW$5)-AML14,0)),0)</f>
        <v>0</v>
      </c>
      <c r="AMX14" s="125"/>
      <c r="AMY14" s="180" t="str">
        <f t="shared" si="324"/>
        <v>9일</v>
      </c>
      <c r="AMZ14" s="180"/>
      <c r="ANA14" s="124" t="str">
        <f t="shared" si="325"/>
        <v>화</v>
      </c>
      <c r="ANB14" s="133" t="str">
        <f t="shared" si="321"/>
        <v>V</v>
      </c>
      <c r="ANC14" s="184"/>
      <c r="AND14" s="184"/>
      <c r="ANE14" s="184"/>
      <c r="ANF14" s="184"/>
      <c r="ANG14" s="184"/>
      <c r="ANH14" s="184"/>
      <c r="ANI14" s="176"/>
      <c r="ANJ14" s="177"/>
      <c r="ANK14" s="129" t="str">
        <f>IF($B14="","",IF(AND(ANA$3&lt;&gt;"",$B14-기준일시_입력!$AO$7&lt;=0,ANC14="",ANF14="",ANI14=""),"X",IF(ANI14="연차","☆",IF(ANI14="월차","★",IF(ANI14="병가","♨",IF(ANI14="출장","◎",IF(ANI14="교육","■",IF(AND(ANI14="",ANC14&lt;=기준일시_입력!$J$15,ANF14&gt;=기준일시_입력!$N$15),"○",IF(AND(ANI14="",ANC14&lt;&gt;"",ANC14&gt;기준일시_입력!$J$15),"▼",IF(AND(ANI14="",ANF14&lt;&gt;"",ANF14&lt;기준일시_입력!$N$15),"△",""))))))))))</f>
        <v/>
      </c>
      <c r="ANL14" s="128">
        <f>IFERROR(IF(OR(ANC14="",ANF14=""),0,IF(AND(ANN14&lt;기준일시_입력!$J$17,ANO14&gt;기준일시_입력!$N$17),기준일시_입력!$N$17-기준일시_입력!$J$17,IF(AND(ANN14&gt;=기준일시_입력!$J$17,ANO14&gt;기준일시_입력!$N$17),기준일시_입력!$N$17-ANN14,IF(ANO14&lt;기준일시_입력!$J$17,0,IF(AND(ANN14&lt;기준일시_입력!$J$17,ANO14&lt;=기준일시_입력!$N$17),ANO14-기준일시_입력!$J$17,IF(AND(ANN14&gt;=기준일시_입력!$J$17,ANO14&lt;=기준일시_입력!$N$17),ANO14-ANN14,0)))))),0)</f>
        <v>0</v>
      </c>
      <c r="ANM14" s="128">
        <f t="shared" si="327"/>
        <v>0</v>
      </c>
      <c r="ANN14" s="128">
        <f>IF(OR(ANC14="",ANF14=""),0,IF(ANC14&lt;기준일시_입력!$J$15,기준일시_입력!$J$15,ANC14))</f>
        <v>0</v>
      </c>
      <c r="ANO14" s="128">
        <f t="shared" si="328"/>
        <v>0</v>
      </c>
      <c r="ANP14" s="128">
        <f>IFERROR(IF(AND(ANN14&lt;SMALL(기준일시_입력!$J$21:$J$39,ANP$5),ANO14&gt;SMALL(기준일시_입력!$N$21:$N$39,ANP$5)),INDEX(기준일시_입력!$AJ$21:$AJ$39,ANP$5*2-1),IF(AND(ANN14&gt;=SMALL(기준일시_입력!$J$21:$J$39,ANP$5),ANN14&lt;SMALL(기준일시_입력!$N$21:$N$39,ANP$5)),SMALL(기준일시_입력!$N$21:$N$39,ANP$5)-ANN14,0)),0)</f>
        <v>0</v>
      </c>
      <c r="ANQ14" s="128">
        <f>IFERROR(IF(AND(ANN14&lt;SMALL(기준일시_입력!$J$21:$J$39,ANQ$5),ANO14&gt;SMALL(기준일시_입력!$N$21:$N$39,ANQ$5)),INDEX(기준일시_입력!$AJ$21:$AJ$39,ANQ$5*2-1),IF(AND(ANN14&gt;=SMALL(기준일시_입력!$J$21:$J$39,ANQ$5),ANN14&lt;SMALL(기준일시_입력!$N$21:$N$39,ANQ$5)),SMALL(기준일시_입력!$N$21:$N$39,ANQ$5)-ANN14,0)),0)</f>
        <v>0</v>
      </c>
      <c r="ANR14" s="128">
        <f>IFERROR(IF(AND(ANN14&lt;SMALL(기준일시_입력!$J$21:$J$39,ANR$5),ANO14&gt;SMALL(기준일시_입력!$N$21:$N$39,ANR$5)),INDEX(기준일시_입력!$AJ$21:$AJ$39,ANR$5*2-1),IF(AND(ANN14&gt;=SMALL(기준일시_입력!$J$21:$J$39,ANR$5),ANN14&lt;SMALL(기준일시_입력!$N$21:$N$39,ANR$5)),SMALL(기준일시_입력!$N$21:$N$39,ANR$5)-ANN14,0)),0)</f>
        <v>0</v>
      </c>
      <c r="ANS14" s="128">
        <f>IFERROR(IF(AND(ANN14&lt;SMALL(기준일시_입력!$J$21:$J$39,ANS$5),ANO14&gt;SMALL(기준일시_입력!$N$21:$N$39,ANS$5)),INDEX(기준일시_입력!$AJ$21:$AJ$39,ANS$5*2-1),IF(AND(ANN14&gt;=SMALL(기준일시_입력!$J$21:$J$39,ANS$5),ANN14&lt;SMALL(기준일시_입력!$N$21:$N$39,ANS$5)),SMALL(기준일시_입력!$N$21:$N$39,ANS$5)-ANN14,0)),0)</f>
        <v>0</v>
      </c>
      <c r="ANT14" s="128">
        <f>IFERROR(IF(AND(ANN14&lt;SMALL(기준일시_입력!$J$21:$J$39,ANT$5),ANO14&gt;SMALL(기준일시_입력!$N$21:$N$39,ANT$5)),INDEX(기준일시_입력!$AJ$21:$AJ$39,ANT$5*2-1),IF(AND(ANN14&gt;=SMALL(기준일시_입력!$J$21:$J$39,ANT$5),ANN14&lt;SMALL(기준일시_입력!$N$21:$N$39,ANT$5)),SMALL(기준일시_입력!$N$21:$N$39,ANT$5)-ANN14,0)),0)</f>
        <v>0</v>
      </c>
      <c r="ANU14" s="128">
        <f>IFERROR(IF(AND(ANN14&lt;SMALL(기준일시_입력!$J$21:$J$39,ANU$5),ANO14&gt;SMALL(기준일시_입력!$N$21:$N$39,ANU$5)),INDEX(기준일시_입력!$AJ$21:$AJ$39,ANU$5*2-1),IF(AND(ANN14&gt;=SMALL(기준일시_입력!$J$21:$J$39,ANU$5),ANN14&lt;SMALL(기준일시_입력!$N$21:$N$39,ANU$5)),SMALL(기준일시_입력!$N$21:$N$39,ANU$5)-ANN14,0)),0)</f>
        <v>0</v>
      </c>
      <c r="ANV14" s="128">
        <f>IFERROR(IF(AND(ANN14&lt;SMALL(기준일시_입력!$J$21:$J$39,ANV$5),ANO14&gt;SMALL(기준일시_입력!$N$21:$N$39,ANV$5)),INDEX(기준일시_입력!$AJ$21:$AJ$39,ANV$5*2-1),IF(AND(ANN14&gt;=SMALL(기준일시_입력!$J$21:$J$39,ANV$5),ANN14&lt;SMALL(기준일시_입력!$N$21:$N$39,ANV$5)),SMALL(기준일시_입력!$N$21:$N$39,ANV$5)-ANN14,0)),0)</f>
        <v>0</v>
      </c>
      <c r="ANW14" s="128">
        <f>IFERROR(IF(AND(ANN14&lt;SMALL(기준일시_입력!$J$21:$J$39,ANW$5),ANO14&gt;SMALL(기준일시_입력!$N$21:$N$39,ANW$5)),INDEX(기준일시_입력!$AJ$21:$AJ$39,ANW$5*2-1),IF(AND(ANN14&gt;=SMALL(기준일시_입력!$J$21:$J$39,ANW$5),ANN14&lt;SMALL(기준일시_입력!$N$21:$N$39,ANW$5)),SMALL(기준일시_입력!$N$21:$N$39,ANW$5)-ANN14,0)),0)</f>
        <v>0</v>
      </c>
      <c r="ANX14" s="128">
        <f>IFERROR(IF(AND(ANN14&lt;SMALL(기준일시_입력!$J$21:$J$39,ANX$5),ANO14&gt;SMALL(기준일시_입력!$N$21:$N$39,ANX$5)),INDEX(기준일시_입력!$AJ$21:$AJ$39,ANX$5*2-1),IF(AND(ANN14&gt;=SMALL(기준일시_입력!$J$21:$J$39,ANX$5),ANN14&lt;SMALL(기준일시_입력!$N$21:$N$39,ANX$5)),SMALL(기준일시_입력!$N$21:$N$39,ANX$5)-ANN14,0)),0)</f>
        <v>0</v>
      </c>
      <c r="ANY14" s="128">
        <f>IFERROR(IF(AND(ANN14&lt;SMALL(기준일시_입력!$J$21:$J$39,ANY$5),ANO14&gt;SMALL(기준일시_입력!$N$21:$N$39,ANY$5)),INDEX(기준일시_입력!$AJ$21:$AJ$39,ANY$5*2-1),IF(AND(ANN14&gt;=SMALL(기준일시_입력!$J$21:$J$39,ANY$5),ANN14&lt;SMALL(기준일시_입력!$N$21:$N$39,ANY$5)),SMALL(기준일시_입력!$N$21:$N$39,ANY$5)-ANN14,0)),0)</f>
        <v>0</v>
      </c>
      <c r="ANZ14" s="125"/>
      <c r="AOA14" s="180" t="str">
        <f t="shared" si="329"/>
        <v>9일</v>
      </c>
      <c r="AOB14" s="180"/>
      <c r="AOC14" s="124" t="str">
        <f t="shared" si="330"/>
        <v>화</v>
      </c>
      <c r="AOD14" s="133" t="str">
        <f t="shared" si="321"/>
        <v>V</v>
      </c>
      <c r="AOE14" s="184"/>
      <c r="AOF14" s="184"/>
      <c r="AOG14" s="184"/>
      <c r="AOH14" s="184"/>
      <c r="AOI14" s="184"/>
      <c r="AOJ14" s="184"/>
      <c r="AOK14" s="176"/>
      <c r="AOL14" s="177"/>
      <c r="AOM14" s="129" t="str">
        <f>IF($B14="","",IF(AND(AOC$3&lt;&gt;"",$B14-기준일시_입력!$AO$7&lt;=0,AOE14="",AOH14="",AOK14=""),"X",IF(AOK14="연차","☆",IF(AOK14="월차","★",IF(AOK14="병가","♨",IF(AOK14="출장","◎",IF(AOK14="교육","■",IF(AND(AOK14="",AOE14&lt;=기준일시_입력!$J$15,AOH14&gt;=기준일시_입력!$N$15),"○",IF(AND(AOK14="",AOE14&lt;&gt;"",AOE14&gt;기준일시_입력!$J$15),"▼",IF(AND(AOK14="",AOH14&lt;&gt;"",AOH14&lt;기준일시_입력!$N$15),"△",""))))))))))</f>
        <v/>
      </c>
      <c r="AON14" s="128">
        <f>IFERROR(IF(OR(AOE14="",AOH14=""),0,IF(AND(AOP14&lt;기준일시_입력!$J$17,AOQ14&gt;기준일시_입력!$N$17),기준일시_입력!$N$17-기준일시_입력!$J$17,IF(AND(AOP14&gt;=기준일시_입력!$J$17,AOQ14&gt;기준일시_입력!$N$17),기준일시_입력!$N$17-AOP14,IF(AOQ14&lt;기준일시_입력!$J$17,0,IF(AND(AOP14&lt;기준일시_입력!$J$17,AOQ14&lt;=기준일시_입력!$N$17),AOQ14-기준일시_입력!$J$17,IF(AND(AOP14&gt;=기준일시_입력!$J$17,AOQ14&lt;=기준일시_입력!$N$17),AOQ14-AOP14,0)))))),0)</f>
        <v>0</v>
      </c>
      <c r="AOO14" s="128">
        <f t="shared" si="332"/>
        <v>0</v>
      </c>
      <c r="AOP14" s="128">
        <f>IF(OR(AOE14="",AOH14=""),0,IF(AOE14&lt;기준일시_입력!$J$15,기준일시_입력!$J$15,AOE14))</f>
        <v>0</v>
      </c>
      <c r="AOQ14" s="128">
        <f t="shared" si="333"/>
        <v>0</v>
      </c>
      <c r="AOR14" s="128">
        <f>IFERROR(IF(AND(AOP14&lt;SMALL(기준일시_입력!$J$21:$J$39,AOR$5),AOQ14&gt;SMALL(기준일시_입력!$N$21:$N$39,AOR$5)),INDEX(기준일시_입력!$AJ$21:$AJ$39,AOR$5*2-1),IF(AND(AOP14&gt;=SMALL(기준일시_입력!$J$21:$J$39,AOR$5),AOP14&lt;SMALL(기준일시_입력!$N$21:$N$39,AOR$5)),SMALL(기준일시_입력!$N$21:$N$39,AOR$5)-AOP14,0)),0)</f>
        <v>0</v>
      </c>
      <c r="AOS14" s="128">
        <f>IFERROR(IF(AND(AOP14&lt;SMALL(기준일시_입력!$J$21:$J$39,AOS$5),AOQ14&gt;SMALL(기준일시_입력!$N$21:$N$39,AOS$5)),INDEX(기준일시_입력!$AJ$21:$AJ$39,AOS$5*2-1),IF(AND(AOP14&gt;=SMALL(기준일시_입력!$J$21:$J$39,AOS$5),AOP14&lt;SMALL(기준일시_입력!$N$21:$N$39,AOS$5)),SMALL(기준일시_입력!$N$21:$N$39,AOS$5)-AOP14,0)),0)</f>
        <v>0</v>
      </c>
      <c r="AOT14" s="128">
        <f>IFERROR(IF(AND(AOP14&lt;SMALL(기준일시_입력!$J$21:$J$39,AOT$5),AOQ14&gt;SMALL(기준일시_입력!$N$21:$N$39,AOT$5)),INDEX(기준일시_입력!$AJ$21:$AJ$39,AOT$5*2-1),IF(AND(AOP14&gt;=SMALL(기준일시_입력!$J$21:$J$39,AOT$5),AOP14&lt;SMALL(기준일시_입력!$N$21:$N$39,AOT$5)),SMALL(기준일시_입력!$N$21:$N$39,AOT$5)-AOP14,0)),0)</f>
        <v>0</v>
      </c>
      <c r="AOU14" s="128">
        <f>IFERROR(IF(AND(AOP14&lt;SMALL(기준일시_입력!$J$21:$J$39,AOU$5),AOQ14&gt;SMALL(기준일시_입력!$N$21:$N$39,AOU$5)),INDEX(기준일시_입력!$AJ$21:$AJ$39,AOU$5*2-1),IF(AND(AOP14&gt;=SMALL(기준일시_입력!$J$21:$J$39,AOU$5),AOP14&lt;SMALL(기준일시_입력!$N$21:$N$39,AOU$5)),SMALL(기준일시_입력!$N$21:$N$39,AOU$5)-AOP14,0)),0)</f>
        <v>0</v>
      </c>
      <c r="AOV14" s="128">
        <f>IFERROR(IF(AND(AOP14&lt;SMALL(기준일시_입력!$J$21:$J$39,AOV$5),AOQ14&gt;SMALL(기준일시_입력!$N$21:$N$39,AOV$5)),INDEX(기준일시_입력!$AJ$21:$AJ$39,AOV$5*2-1),IF(AND(AOP14&gt;=SMALL(기준일시_입력!$J$21:$J$39,AOV$5),AOP14&lt;SMALL(기준일시_입력!$N$21:$N$39,AOV$5)),SMALL(기준일시_입력!$N$21:$N$39,AOV$5)-AOP14,0)),0)</f>
        <v>0</v>
      </c>
      <c r="AOW14" s="128">
        <f>IFERROR(IF(AND(AOP14&lt;SMALL(기준일시_입력!$J$21:$J$39,AOW$5),AOQ14&gt;SMALL(기준일시_입력!$N$21:$N$39,AOW$5)),INDEX(기준일시_입력!$AJ$21:$AJ$39,AOW$5*2-1),IF(AND(AOP14&gt;=SMALL(기준일시_입력!$J$21:$J$39,AOW$5),AOP14&lt;SMALL(기준일시_입력!$N$21:$N$39,AOW$5)),SMALL(기준일시_입력!$N$21:$N$39,AOW$5)-AOP14,0)),0)</f>
        <v>0</v>
      </c>
      <c r="AOX14" s="128">
        <f>IFERROR(IF(AND(AOP14&lt;SMALL(기준일시_입력!$J$21:$J$39,AOX$5),AOQ14&gt;SMALL(기준일시_입력!$N$21:$N$39,AOX$5)),INDEX(기준일시_입력!$AJ$21:$AJ$39,AOX$5*2-1),IF(AND(AOP14&gt;=SMALL(기준일시_입력!$J$21:$J$39,AOX$5),AOP14&lt;SMALL(기준일시_입력!$N$21:$N$39,AOX$5)),SMALL(기준일시_입력!$N$21:$N$39,AOX$5)-AOP14,0)),0)</f>
        <v>0</v>
      </c>
      <c r="AOY14" s="128">
        <f>IFERROR(IF(AND(AOP14&lt;SMALL(기준일시_입력!$J$21:$J$39,AOY$5),AOQ14&gt;SMALL(기준일시_입력!$N$21:$N$39,AOY$5)),INDEX(기준일시_입력!$AJ$21:$AJ$39,AOY$5*2-1),IF(AND(AOP14&gt;=SMALL(기준일시_입력!$J$21:$J$39,AOY$5),AOP14&lt;SMALL(기준일시_입력!$N$21:$N$39,AOY$5)),SMALL(기준일시_입력!$N$21:$N$39,AOY$5)-AOP14,0)),0)</f>
        <v>0</v>
      </c>
      <c r="AOZ14" s="128">
        <f>IFERROR(IF(AND(AOP14&lt;SMALL(기준일시_입력!$J$21:$J$39,AOZ$5),AOQ14&gt;SMALL(기준일시_입력!$N$21:$N$39,AOZ$5)),INDEX(기준일시_입력!$AJ$21:$AJ$39,AOZ$5*2-1),IF(AND(AOP14&gt;=SMALL(기준일시_입력!$J$21:$J$39,AOZ$5),AOP14&lt;SMALL(기준일시_입력!$N$21:$N$39,AOZ$5)),SMALL(기준일시_입력!$N$21:$N$39,AOZ$5)-AOP14,0)),0)</f>
        <v>0</v>
      </c>
      <c r="APA14" s="128">
        <f>IFERROR(IF(AND(AOP14&lt;SMALL(기준일시_입력!$J$21:$J$39,APA$5),AOQ14&gt;SMALL(기준일시_입력!$N$21:$N$39,APA$5)),INDEX(기준일시_입력!$AJ$21:$AJ$39,APA$5*2-1),IF(AND(AOP14&gt;=SMALL(기준일시_입력!$J$21:$J$39,APA$5),AOP14&lt;SMALL(기준일시_입력!$N$21:$N$39,APA$5)),SMALL(기준일시_입력!$N$21:$N$39,APA$5)-AOP14,0)),0)</f>
        <v>0</v>
      </c>
      <c r="APB14" s="125"/>
      <c r="APC14" s="180" t="str">
        <f t="shared" si="334"/>
        <v>9일</v>
      </c>
      <c r="APD14" s="180"/>
      <c r="APE14" s="124" t="str">
        <f t="shared" si="335"/>
        <v>화</v>
      </c>
      <c r="APF14" s="133" t="str">
        <f t="shared" si="336"/>
        <v>V</v>
      </c>
      <c r="APG14" s="184"/>
      <c r="APH14" s="184"/>
      <c r="API14" s="184"/>
      <c r="APJ14" s="184"/>
      <c r="APK14" s="184"/>
      <c r="APL14" s="184"/>
      <c r="APM14" s="176"/>
      <c r="APN14" s="177"/>
      <c r="APO14" s="129" t="str">
        <f>IF($B14="","",IF(AND(APE$3&lt;&gt;"",$B14-기준일시_입력!$AO$7&lt;=0,APG14="",APJ14="",APM14=""),"X",IF(APM14="연차","☆",IF(APM14="월차","★",IF(APM14="병가","♨",IF(APM14="출장","◎",IF(APM14="교육","■",IF(AND(APM14="",APG14&lt;=기준일시_입력!$J$15,APJ14&gt;=기준일시_입력!$N$15),"○",IF(AND(APM14="",APG14&lt;&gt;"",APG14&gt;기준일시_입력!$J$15),"▼",IF(AND(APM14="",APJ14&lt;&gt;"",APJ14&lt;기준일시_입력!$N$15),"△",""))))))))))</f>
        <v/>
      </c>
      <c r="APP14" s="128">
        <f>IFERROR(IF(OR(APG14="",APJ14=""),0,IF(AND(APR14&lt;기준일시_입력!$J$17,APS14&gt;기준일시_입력!$N$17),기준일시_입력!$N$17-기준일시_입력!$J$17,IF(AND(APR14&gt;=기준일시_입력!$J$17,APS14&gt;기준일시_입력!$N$17),기준일시_입력!$N$17-APR14,IF(APS14&lt;기준일시_입력!$J$17,0,IF(AND(APR14&lt;기준일시_입력!$J$17,APS14&lt;=기준일시_입력!$N$17),APS14-기준일시_입력!$J$17,IF(AND(APR14&gt;=기준일시_입력!$J$17,APS14&lt;=기준일시_입력!$N$17),APS14-APR14,0)))))),0)</f>
        <v>0</v>
      </c>
      <c r="APQ14" s="128">
        <f t="shared" si="337"/>
        <v>0</v>
      </c>
      <c r="APR14" s="128">
        <f>IF(OR(APG14="",APJ14=""),0,IF(APG14&lt;기준일시_입력!$J$15,기준일시_입력!$J$15,APG14))</f>
        <v>0</v>
      </c>
      <c r="APS14" s="128">
        <f t="shared" si="338"/>
        <v>0</v>
      </c>
      <c r="APT14" s="128">
        <f>IFERROR(IF(AND(APR14&lt;SMALL(기준일시_입력!$J$21:$J$39,APT$5),APS14&gt;SMALL(기준일시_입력!$N$21:$N$39,APT$5)),INDEX(기준일시_입력!$AJ$21:$AJ$39,APT$5*2-1),IF(AND(APR14&gt;=SMALL(기준일시_입력!$J$21:$J$39,APT$5),APR14&lt;SMALL(기준일시_입력!$N$21:$N$39,APT$5)),SMALL(기준일시_입력!$N$21:$N$39,APT$5)-APR14,0)),0)</f>
        <v>0</v>
      </c>
      <c r="APU14" s="128">
        <f>IFERROR(IF(AND(APR14&lt;SMALL(기준일시_입력!$J$21:$J$39,APU$5),APS14&gt;SMALL(기준일시_입력!$N$21:$N$39,APU$5)),INDEX(기준일시_입력!$AJ$21:$AJ$39,APU$5*2-1),IF(AND(APR14&gt;=SMALL(기준일시_입력!$J$21:$J$39,APU$5),APR14&lt;SMALL(기준일시_입력!$N$21:$N$39,APU$5)),SMALL(기준일시_입력!$N$21:$N$39,APU$5)-APR14,0)),0)</f>
        <v>0</v>
      </c>
      <c r="APV14" s="128">
        <f>IFERROR(IF(AND(APR14&lt;SMALL(기준일시_입력!$J$21:$J$39,APV$5),APS14&gt;SMALL(기준일시_입력!$N$21:$N$39,APV$5)),INDEX(기준일시_입력!$AJ$21:$AJ$39,APV$5*2-1),IF(AND(APR14&gt;=SMALL(기준일시_입력!$J$21:$J$39,APV$5),APR14&lt;SMALL(기준일시_입력!$N$21:$N$39,APV$5)),SMALL(기준일시_입력!$N$21:$N$39,APV$5)-APR14,0)),0)</f>
        <v>0</v>
      </c>
      <c r="APW14" s="128">
        <f>IFERROR(IF(AND(APR14&lt;SMALL(기준일시_입력!$J$21:$J$39,APW$5),APS14&gt;SMALL(기준일시_입력!$N$21:$N$39,APW$5)),INDEX(기준일시_입력!$AJ$21:$AJ$39,APW$5*2-1),IF(AND(APR14&gt;=SMALL(기준일시_입력!$J$21:$J$39,APW$5),APR14&lt;SMALL(기준일시_입력!$N$21:$N$39,APW$5)),SMALL(기준일시_입력!$N$21:$N$39,APW$5)-APR14,0)),0)</f>
        <v>0</v>
      </c>
      <c r="APX14" s="128">
        <f>IFERROR(IF(AND(APR14&lt;SMALL(기준일시_입력!$J$21:$J$39,APX$5),APS14&gt;SMALL(기준일시_입력!$N$21:$N$39,APX$5)),INDEX(기준일시_입력!$AJ$21:$AJ$39,APX$5*2-1),IF(AND(APR14&gt;=SMALL(기준일시_입력!$J$21:$J$39,APX$5),APR14&lt;SMALL(기준일시_입력!$N$21:$N$39,APX$5)),SMALL(기준일시_입력!$N$21:$N$39,APX$5)-APR14,0)),0)</f>
        <v>0</v>
      </c>
      <c r="APY14" s="128">
        <f>IFERROR(IF(AND(APR14&lt;SMALL(기준일시_입력!$J$21:$J$39,APY$5),APS14&gt;SMALL(기준일시_입력!$N$21:$N$39,APY$5)),INDEX(기준일시_입력!$AJ$21:$AJ$39,APY$5*2-1),IF(AND(APR14&gt;=SMALL(기준일시_입력!$J$21:$J$39,APY$5),APR14&lt;SMALL(기준일시_입력!$N$21:$N$39,APY$5)),SMALL(기준일시_입력!$N$21:$N$39,APY$5)-APR14,0)),0)</f>
        <v>0</v>
      </c>
      <c r="APZ14" s="128">
        <f>IFERROR(IF(AND(APR14&lt;SMALL(기준일시_입력!$J$21:$J$39,APZ$5),APS14&gt;SMALL(기준일시_입력!$N$21:$N$39,APZ$5)),INDEX(기준일시_입력!$AJ$21:$AJ$39,APZ$5*2-1),IF(AND(APR14&gt;=SMALL(기준일시_입력!$J$21:$J$39,APZ$5),APR14&lt;SMALL(기준일시_입력!$N$21:$N$39,APZ$5)),SMALL(기준일시_입력!$N$21:$N$39,APZ$5)-APR14,0)),0)</f>
        <v>0</v>
      </c>
      <c r="AQA14" s="128">
        <f>IFERROR(IF(AND(APR14&lt;SMALL(기준일시_입력!$J$21:$J$39,AQA$5),APS14&gt;SMALL(기준일시_입력!$N$21:$N$39,AQA$5)),INDEX(기준일시_입력!$AJ$21:$AJ$39,AQA$5*2-1),IF(AND(APR14&gt;=SMALL(기준일시_입력!$J$21:$J$39,AQA$5),APR14&lt;SMALL(기준일시_입력!$N$21:$N$39,AQA$5)),SMALL(기준일시_입력!$N$21:$N$39,AQA$5)-APR14,0)),0)</f>
        <v>0</v>
      </c>
      <c r="AQB14" s="128">
        <f>IFERROR(IF(AND(APR14&lt;SMALL(기준일시_입력!$J$21:$J$39,AQB$5),APS14&gt;SMALL(기준일시_입력!$N$21:$N$39,AQB$5)),INDEX(기준일시_입력!$AJ$21:$AJ$39,AQB$5*2-1),IF(AND(APR14&gt;=SMALL(기준일시_입력!$J$21:$J$39,AQB$5),APR14&lt;SMALL(기준일시_입력!$N$21:$N$39,AQB$5)),SMALL(기준일시_입력!$N$21:$N$39,AQB$5)-APR14,0)),0)</f>
        <v>0</v>
      </c>
      <c r="AQC14" s="128">
        <f>IFERROR(IF(AND(APR14&lt;SMALL(기준일시_입력!$J$21:$J$39,AQC$5),APS14&gt;SMALL(기준일시_입력!$N$21:$N$39,AQC$5)),INDEX(기준일시_입력!$AJ$21:$AJ$39,AQC$5*2-1),IF(AND(APR14&gt;=SMALL(기준일시_입력!$J$21:$J$39,AQC$5),APR14&lt;SMALL(기준일시_입력!$N$21:$N$39,AQC$5)),SMALL(기준일시_입력!$N$21:$N$39,AQC$5)-APR14,0)),0)</f>
        <v>0</v>
      </c>
      <c r="AQD14" s="125"/>
      <c r="AQE14" s="180" t="str">
        <f t="shared" si="339"/>
        <v>9일</v>
      </c>
      <c r="AQF14" s="180"/>
      <c r="AQG14" s="124" t="str">
        <f t="shared" si="340"/>
        <v>화</v>
      </c>
      <c r="AQH14" s="133" t="str">
        <f t="shared" si="336"/>
        <v>V</v>
      </c>
      <c r="AQI14" s="184"/>
      <c r="AQJ14" s="184"/>
      <c r="AQK14" s="184"/>
      <c r="AQL14" s="184"/>
      <c r="AQM14" s="184"/>
      <c r="AQN14" s="184"/>
      <c r="AQO14" s="176"/>
      <c r="AQP14" s="177"/>
      <c r="AQQ14" s="129" t="str">
        <f>IF($B14="","",IF(AND(AQG$3&lt;&gt;"",$B14-기준일시_입력!$AO$7&lt;=0,AQI14="",AQL14="",AQO14=""),"X",IF(AQO14="연차","☆",IF(AQO14="월차","★",IF(AQO14="병가","♨",IF(AQO14="출장","◎",IF(AQO14="교육","■",IF(AND(AQO14="",AQI14&lt;=기준일시_입력!$J$15,AQL14&gt;=기준일시_입력!$N$15),"○",IF(AND(AQO14="",AQI14&lt;&gt;"",AQI14&gt;기준일시_입력!$J$15),"▼",IF(AND(AQO14="",AQL14&lt;&gt;"",AQL14&lt;기준일시_입력!$N$15),"△",""))))))))))</f>
        <v/>
      </c>
      <c r="AQR14" s="128">
        <f>IFERROR(IF(OR(AQI14="",AQL14=""),0,IF(AND(AQT14&lt;기준일시_입력!$J$17,AQU14&gt;기준일시_입력!$N$17),기준일시_입력!$N$17-기준일시_입력!$J$17,IF(AND(AQT14&gt;=기준일시_입력!$J$17,AQU14&gt;기준일시_입력!$N$17),기준일시_입력!$N$17-AQT14,IF(AQU14&lt;기준일시_입력!$J$17,0,IF(AND(AQT14&lt;기준일시_입력!$J$17,AQU14&lt;=기준일시_입력!$N$17),AQU14-기준일시_입력!$J$17,IF(AND(AQT14&gt;=기준일시_입력!$J$17,AQU14&lt;=기준일시_입력!$N$17),AQU14-AQT14,0)))))),0)</f>
        <v>0</v>
      </c>
      <c r="AQS14" s="128">
        <f t="shared" si="342"/>
        <v>0</v>
      </c>
      <c r="AQT14" s="128">
        <f>IF(OR(AQI14="",AQL14=""),0,IF(AQI14&lt;기준일시_입력!$J$15,기준일시_입력!$J$15,AQI14))</f>
        <v>0</v>
      </c>
      <c r="AQU14" s="128">
        <f t="shared" si="343"/>
        <v>0</v>
      </c>
      <c r="AQV14" s="128">
        <f>IFERROR(IF(AND(AQT14&lt;SMALL(기준일시_입력!$J$21:$J$39,AQV$5),AQU14&gt;SMALL(기준일시_입력!$N$21:$N$39,AQV$5)),INDEX(기준일시_입력!$AJ$21:$AJ$39,AQV$5*2-1),IF(AND(AQT14&gt;=SMALL(기준일시_입력!$J$21:$J$39,AQV$5),AQT14&lt;SMALL(기준일시_입력!$N$21:$N$39,AQV$5)),SMALL(기준일시_입력!$N$21:$N$39,AQV$5)-AQT14,0)),0)</f>
        <v>0</v>
      </c>
      <c r="AQW14" s="128">
        <f>IFERROR(IF(AND(AQT14&lt;SMALL(기준일시_입력!$J$21:$J$39,AQW$5),AQU14&gt;SMALL(기준일시_입력!$N$21:$N$39,AQW$5)),INDEX(기준일시_입력!$AJ$21:$AJ$39,AQW$5*2-1),IF(AND(AQT14&gt;=SMALL(기준일시_입력!$J$21:$J$39,AQW$5),AQT14&lt;SMALL(기준일시_입력!$N$21:$N$39,AQW$5)),SMALL(기준일시_입력!$N$21:$N$39,AQW$5)-AQT14,0)),0)</f>
        <v>0</v>
      </c>
      <c r="AQX14" s="128">
        <f>IFERROR(IF(AND(AQT14&lt;SMALL(기준일시_입력!$J$21:$J$39,AQX$5),AQU14&gt;SMALL(기준일시_입력!$N$21:$N$39,AQX$5)),INDEX(기준일시_입력!$AJ$21:$AJ$39,AQX$5*2-1),IF(AND(AQT14&gt;=SMALL(기준일시_입력!$J$21:$J$39,AQX$5),AQT14&lt;SMALL(기준일시_입력!$N$21:$N$39,AQX$5)),SMALL(기준일시_입력!$N$21:$N$39,AQX$5)-AQT14,0)),0)</f>
        <v>0</v>
      </c>
      <c r="AQY14" s="128">
        <f>IFERROR(IF(AND(AQT14&lt;SMALL(기준일시_입력!$J$21:$J$39,AQY$5),AQU14&gt;SMALL(기준일시_입력!$N$21:$N$39,AQY$5)),INDEX(기준일시_입력!$AJ$21:$AJ$39,AQY$5*2-1),IF(AND(AQT14&gt;=SMALL(기준일시_입력!$J$21:$J$39,AQY$5),AQT14&lt;SMALL(기준일시_입력!$N$21:$N$39,AQY$5)),SMALL(기준일시_입력!$N$21:$N$39,AQY$5)-AQT14,0)),0)</f>
        <v>0</v>
      </c>
      <c r="AQZ14" s="128">
        <f>IFERROR(IF(AND(AQT14&lt;SMALL(기준일시_입력!$J$21:$J$39,AQZ$5),AQU14&gt;SMALL(기준일시_입력!$N$21:$N$39,AQZ$5)),INDEX(기준일시_입력!$AJ$21:$AJ$39,AQZ$5*2-1),IF(AND(AQT14&gt;=SMALL(기준일시_입력!$J$21:$J$39,AQZ$5),AQT14&lt;SMALL(기준일시_입력!$N$21:$N$39,AQZ$5)),SMALL(기준일시_입력!$N$21:$N$39,AQZ$5)-AQT14,0)),0)</f>
        <v>0</v>
      </c>
      <c r="ARA14" s="128">
        <f>IFERROR(IF(AND(AQT14&lt;SMALL(기준일시_입력!$J$21:$J$39,ARA$5),AQU14&gt;SMALL(기준일시_입력!$N$21:$N$39,ARA$5)),INDEX(기준일시_입력!$AJ$21:$AJ$39,ARA$5*2-1),IF(AND(AQT14&gt;=SMALL(기준일시_입력!$J$21:$J$39,ARA$5),AQT14&lt;SMALL(기준일시_입력!$N$21:$N$39,ARA$5)),SMALL(기준일시_입력!$N$21:$N$39,ARA$5)-AQT14,0)),0)</f>
        <v>0</v>
      </c>
      <c r="ARB14" s="128">
        <f>IFERROR(IF(AND(AQT14&lt;SMALL(기준일시_입력!$J$21:$J$39,ARB$5),AQU14&gt;SMALL(기준일시_입력!$N$21:$N$39,ARB$5)),INDEX(기준일시_입력!$AJ$21:$AJ$39,ARB$5*2-1),IF(AND(AQT14&gt;=SMALL(기준일시_입력!$J$21:$J$39,ARB$5),AQT14&lt;SMALL(기준일시_입력!$N$21:$N$39,ARB$5)),SMALL(기준일시_입력!$N$21:$N$39,ARB$5)-AQT14,0)),0)</f>
        <v>0</v>
      </c>
      <c r="ARC14" s="128">
        <f>IFERROR(IF(AND(AQT14&lt;SMALL(기준일시_입력!$J$21:$J$39,ARC$5),AQU14&gt;SMALL(기준일시_입력!$N$21:$N$39,ARC$5)),INDEX(기준일시_입력!$AJ$21:$AJ$39,ARC$5*2-1),IF(AND(AQT14&gt;=SMALL(기준일시_입력!$J$21:$J$39,ARC$5),AQT14&lt;SMALL(기준일시_입력!$N$21:$N$39,ARC$5)),SMALL(기준일시_입력!$N$21:$N$39,ARC$5)-AQT14,0)),0)</f>
        <v>0</v>
      </c>
      <c r="ARD14" s="128">
        <f>IFERROR(IF(AND(AQT14&lt;SMALL(기준일시_입력!$J$21:$J$39,ARD$5),AQU14&gt;SMALL(기준일시_입력!$N$21:$N$39,ARD$5)),INDEX(기준일시_입력!$AJ$21:$AJ$39,ARD$5*2-1),IF(AND(AQT14&gt;=SMALL(기준일시_입력!$J$21:$J$39,ARD$5),AQT14&lt;SMALL(기준일시_입력!$N$21:$N$39,ARD$5)),SMALL(기준일시_입력!$N$21:$N$39,ARD$5)-AQT14,0)),0)</f>
        <v>0</v>
      </c>
      <c r="ARE14" s="128">
        <f>IFERROR(IF(AND(AQT14&lt;SMALL(기준일시_입력!$J$21:$J$39,ARE$5),AQU14&gt;SMALL(기준일시_입력!$N$21:$N$39,ARE$5)),INDEX(기준일시_입력!$AJ$21:$AJ$39,ARE$5*2-1),IF(AND(AQT14&gt;=SMALL(기준일시_입력!$J$21:$J$39,ARE$5),AQT14&lt;SMALL(기준일시_입력!$N$21:$N$39,ARE$5)),SMALL(기준일시_입력!$N$21:$N$39,ARE$5)-AQT14,0)),0)</f>
        <v>0</v>
      </c>
      <c r="ARF14" s="125"/>
      <c r="ARG14" s="180" t="str">
        <f t="shared" si="344"/>
        <v>9일</v>
      </c>
      <c r="ARH14" s="180"/>
      <c r="ARI14" s="124" t="str">
        <f t="shared" si="345"/>
        <v>화</v>
      </c>
      <c r="ARJ14" s="133" t="str">
        <f t="shared" si="336"/>
        <v>V</v>
      </c>
      <c r="ARK14" s="184"/>
      <c r="ARL14" s="184"/>
      <c r="ARM14" s="184"/>
      <c r="ARN14" s="184"/>
      <c r="ARO14" s="184"/>
      <c r="ARP14" s="184"/>
      <c r="ARQ14" s="176"/>
      <c r="ARR14" s="177"/>
      <c r="ARS14" s="129" t="str">
        <f>IF($B14="","",IF(AND(ARI$3&lt;&gt;"",$B14-기준일시_입력!$AO$7&lt;=0,ARK14="",ARN14="",ARQ14=""),"X",IF(ARQ14="연차","☆",IF(ARQ14="월차","★",IF(ARQ14="병가","♨",IF(ARQ14="출장","◎",IF(ARQ14="교육","■",IF(AND(ARQ14="",ARK14&lt;=기준일시_입력!$J$15,ARN14&gt;=기준일시_입력!$N$15),"○",IF(AND(ARQ14="",ARK14&lt;&gt;"",ARK14&gt;기준일시_입력!$J$15),"▼",IF(AND(ARQ14="",ARN14&lt;&gt;"",ARN14&lt;기준일시_입력!$N$15),"△",""))))))))))</f>
        <v/>
      </c>
      <c r="ART14" s="128">
        <f>IFERROR(IF(OR(ARK14="",ARN14=""),0,IF(AND(ARV14&lt;기준일시_입력!$J$17,ARW14&gt;기준일시_입력!$N$17),기준일시_입력!$N$17-기준일시_입력!$J$17,IF(AND(ARV14&gt;=기준일시_입력!$J$17,ARW14&gt;기준일시_입력!$N$17),기준일시_입력!$N$17-ARV14,IF(ARW14&lt;기준일시_입력!$J$17,0,IF(AND(ARV14&lt;기준일시_입력!$J$17,ARW14&lt;=기준일시_입력!$N$17),ARW14-기준일시_입력!$J$17,IF(AND(ARV14&gt;=기준일시_입력!$J$17,ARW14&lt;=기준일시_입력!$N$17),ARW14-ARV14,0)))))),0)</f>
        <v>0</v>
      </c>
      <c r="ARU14" s="128">
        <f t="shared" si="347"/>
        <v>0</v>
      </c>
      <c r="ARV14" s="128">
        <f>IF(OR(ARK14="",ARN14=""),0,IF(ARK14&lt;기준일시_입력!$J$15,기준일시_입력!$J$15,ARK14))</f>
        <v>0</v>
      </c>
      <c r="ARW14" s="128">
        <f t="shared" si="348"/>
        <v>0</v>
      </c>
      <c r="ARX14" s="128">
        <f>IFERROR(IF(AND(ARV14&lt;SMALL(기준일시_입력!$J$21:$J$39,ARX$5),ARW14&gt;SMALL(기준일시_입력!$N$21:$N$39,ARX$5)),INDEX(기준일시_입력!$AJ$21:$AJ$39,ARX$5*2-1),IF(AND(ARV14&gt;=SMALL(기준일시_입력!$J$21:$J$39,ARX$5),ARV14&lt;SMALL(기준일시_입력!$N$21:$N$39,ARX$5)),SMALL(기준일시_입력!$N$21:$N$39,ARX$5)-ARV14,0)),0)</f>
        <v>0</v>
      </c>
      <c r="ARY14" s="128">
        <f>IFERROR(IF(AND(ARV14&lt;SMALL(기준일시_입력!$J$21:$J$39,ARY$5),ARW14&gt;SMALL(기준일시_입력!$N$21:$N$39,ARY$5)),INDEX(기준일시_입력!$AJ$21:$AJ$39,ARY$5*2-1),IF(AND(ARV14&gt;=SMALL(기준일시_입력!$J$21:$J$39,ARY$5),ARV14&lt;SMALL(기준일시_입력!$N$21:$N$39,ARY$5)),SMALL(기준일시_입력!$N$21:$N$39,ARY$5)-ARV14,0)),0)</f>
        <v>0</v>
      </c>
      <c r="ARZ14" s="128">
        <f>IFERROR(IF(AND(ARV14&lt;SMALL(기준일시_입력!$J$21:$J$39,ARZ$5),ARW14&gt;SMALL(기준일시_입력!$N$21:$N$39,ARZ$5)),INDEX(기준일시_입력!$AJ$21:$AJ$39,ARZ$5*2-1),IF(AND(ARV14&gt;=SMALL(기준일시_입력!$J$21:$J$39,ARZ$5),ARV14&lt;SMALL(기준일시_입력!$N$21:$N$39,ARZ$5)),SMALL(기준일시_입력!$N$21:$N$39,ARZ$5)-ARV14,0)),0)</f>
        <v>0</v>
      </c>
      <c r="ASA14" s="128">
        <f>IFERROR(IF(AND(ARV14&lt;SMALL(기준일시_입력!$J$21:$J$39,ASA$5),ARW14&gt;SMALL(기준일시_입력!$N$21:$N$39,ASA$5)),INDEX(기준일시_입력!$AJ$21:$AJ$39,ASA$5*2-1),IF(AND(ARV14&gt;=SMALL(기준일시_입력!$J$21:$J$39,ASA$5),ARV14&lt;SMALL(기준일시_입력!$N$21:$N$39,ASA$5)),SMALL(기준일시_입력!$N$21:$N$39,ASA$5)-ARV14,0)),0)</f>
        <v>0</v>
      </c>
      <c r="ASB14" s="128">
        <f>IFERROR(IF(AND(ARV14&lt;SMALL(기준일시_입력!$J$21:$J$39,ASB$5),ARW14&gt;SMALL(기준일시_입력!$N$21:$N$39,ASB$5)),INDEX(기준일시_입력!$AJ$21:$AJ$39,ASB$5*2-1),IF(AND(ARV14&gt;=SMALL(기준일시_입력!$J$21:$J$39,ASB$5),ARV14&lt;SMALL(기준일시_입력!$N$21:$N$39,ASB$5)),SMALL(기준일시_입력!$N$21:$N$39,ASB$5)-ARV14,0)),0)</f>
        <v>0</v>
      </c>
      <c r="ASC14" s="128">
        <f>IFERROR(IF(AND(ARV14&lt;SMALL(기준일시_입력!$J$21:$J$39,ASC$5),ARW14&gt;SMALL(기준일시_입력!$N$21:$N$39,ASC$5)),INDEX(기준일시_입력!$AJ$21:$AJ$39,ASC$5*2-1),IF(AND(ARV14&gt;=SMALL(기준일시_입력!$J$21:$J$39,ASC$5),ARV14&lt;SMALL(기준일시_입력!$N$21:$N$39,ASC$5)),SMALL(기준일시_입력!$N$21:$N$39,ASC$5)-ARV14,0)),0)</f>
        <v>0</v>
      </c>
      <c r="ASD14" s="128">
        <f>IFERROR(IF(AND(ARV14&lt;SMALL(기준일시_입력!$J$21:$J$39,ASD$5),ARW14&gt;SMALL(기준일시_입력!$N$21:$N$39,ASD$5)),INDEX(기준일시_입력!$AJ$21:$AJ$39,ASD$5*2-1),IF(AND(ARV14&gt;=SMALL(기준일시_입력!$J$21:$J$39,ASD$5),ARV14&lt;SMALL(기준일시_입력!$N$21:$N$39,ASD$5)),SMALL(기준일시_입력!$N$21:$N$39,ASD$5)-ARV14,0)),0)</f>
        <v>0</v>
      </c>
      <c r="ASE14" s="128">
        <f>IFERROR(IF(AND(ARV14&lt;SMALL(기준일시_입력!$J$21:$J$39,ASE$5),ARW14&gt;SMALL(기준일시_입력!$N$21:$N$39,ASE$5)),INDEX(기준일시_입력!$AJ$21:$AJ$39,ASE$5*2-1),IF(AND(ARV14&gt;=SMALL(기준일시_입력!$J$21:$J$39,ASE$5),ARV14&lt;SMALL(기준일시_입력!$N$21:$N$39,ASE$5)),SMALL(기준일시_입력!$N$21:$N$39,ASE$5)-ARV14,0)),0)</f>
        <v>0</v>
      </c>
      <c r="ASF14" s="128">
        <f>IFERROR(IF(AND(ARV14&lt;SMALL(기준일시_입력!$J$21:$J$39,ASF$5),ARW14&gt;SMALL(기준일시_입력!$N$21:$N$39,ASF$5)),INDEX(기준일시_입력!$AJ$21:$AJ$39,ASF$5*2-1),IF(AND(ARV14&gt;=SMALL(기준일시_입력!$J$21:$J$39,ASF$5),ARV14&lt;SMALL(기준일시_입력!$N$21:$N$39,ASF$5)),SMALL(기준일시_입력!$N$21:$N$39,ASF$5)-ARV14,0)),0)</f>
        <v>0</v>
      </c>
      <c r="ASG14" s="128">
        <f>IFERROR(IF(AND(ARV14&lt;SMALL(기준일시_입력!$J$21:$J$39,ASG$5),ARW14&gt;SMALL(기준일시_입력!$N$21:$N$39,ASG$5)),INDEX(기준일시_입력!$AJ$21:$AJ$39,ASG$5*2-1),IF(AND(ARV14&gt;=SMALL(기준일시_입력!$J$21:$J$39,ASG$5),ARV14&lt;SMALL(기준일시_입력!$N$21:$N$39,ASG$5)),SMALL(기준일시_입력!$N$21:$N$39,ASG$5)-ARV14,0)),0)</f>
        <v>0</v>
      </c>
      <c r="ASH14" s="125"/>
      <c r="ASI14" s="180" t="str">
        <f t="shared" si="349"/>
        <v>9일</v>
      </c>
      <c r="ASJ14" s="180"/>
      <c r="ASK14" s="124" t="str">
        <f t="shared" si="350"/>
        <v>화</v>
      </c>
      <c r="ASL14" s="133" t="str">
        <f t="shared" si="351"/>
        <v>V</v>
      </c>
      <c r="ASM14" s="184"/>
      <c r="ASN14" s="184"/>
      <c r="ASO14" s="184"/>
      <c r="ASP14" s="184"/>
      <c r="ASQ14" s="184"/>
      <c r="ASR14" s="184"/>
      <c r="ASS14" s="176"/>
      <c r="AST14" s="177"/>
      <c r="ASU14" s="129" t="str">
        <f>IF($B14="","",IF(AND(ASK$3&lt;&gt;"",$B14-기준일시_입력!$AO$7&lt;=0,ASM14="",ASP14="",ASS14=""),"X",IF(ASS14="연차","☆",IF(ASS14="월차","★",IF(ASS14="병가","♨",IF(ASS14="출장","◎",IF(ASS14="교육","■",IF(AND(ASS14="",ASM14&lt;=기준일시_입력!$J$15,ASP14&gt;=기준일시_입력!$N$15),"○",IF(AND(ASS14="",ASM14&lt;&gt;"",ASM14&gt;기준일시_입력!$J$15),"▼",IF(AND(ASS14="",ASP14&lt;&gt;"",ASP14&lt;기준일시_입력!$N$15),"△",""))))))))))</f>
        <v/>
      </c>
      <c r="ASV14" s="128">
        <f>IFERROR(IF(OR(ASM14="",ASP14=""),0,IF(AND(ASX14&lt;기준일시_입력!$J$17,ASY14&gt;기준일시_입력!$N$17),기준일시_입력!$N$17-기준일시_입력!$J$17,IF(AND(ASX14&gt;=기준일시_입력!$J$17,ASY14&gt;기준일시_입력!$N$17),기준일시_입력!$N$17-ASX14,IF(ASY14&lt;기준일시_입력!$J$17,0,IF(AND(ASX14&lt;기준일시_입력!$J$17,ASY14&lt;=기준일시_입력!$N$17),ASY14-기준일시_입력!$J$17,IF(AND(ASX14&gt;=기준일시_입력!$J$17,ASY14&lt;=기준일시_입력!$N$17),ASY14-ASX14,0)))))),0)</f>
        <v>0</v>
      </c>
      <c r="ASW14" s="128">
        <f t="shared" si="352"/>
        <v>0</v>
      </c>
      <c r="ASX14" s="128">
        <f>IF(OR(ASM14="",ASP14=""),0,IF(ASM14&lt;기준일시_입력!$J$15,기준일시_입력!$J$15,ASM14))</f>
        <v>0</v>
      </c>
      <c r="ASY14" s="128">
        <f t="shared" si="353"/>
        <v>0</v>
      </c>
      <c r="ASZ14" s="128">
        <f>IFERROR(IF(AND(ASX14&lt;SMALL(기준일시_입력!$J$21:$J$39,ASZ$5),ASY14&gt;SMALL(기준일시_입력!$N$21:$N$39,ASZ$5)),INDEX(기준일시_입력!$AJ$21:$AJ$39,ASZ$5*2-1),IF(AND(ASX14&gt;=SMALL(기준일시_입력!$J$21:$J$39,ASZ$5),ASX14&lt;SMALL(기준일시_입력!$N$21:$N$39,ASZ$5)),SMALL(기준일시_입력!$N$21:$N$39,ASZ$5)-ASX14,0)),0)</f>
        <v>0</v>
      </c>
      <c r="ATA14" s="128">
        <f>IFERROR(IF(AND(ASX14&lt;SMALL(기준일시_입력!$J$21:$J$39,ATA$5),ASY14&gt;SMALL(기준일시_입력!$N$21:$N$39,ATA$5)),INDEX(기준일시_입력!$AJ$21:$AJ$39,ATA$5*2-1),IF(AND(ASX14&gt;=SMALL(기준일시_입력!$J$21:$J$39,ATA$5),ASX14&lt;SMALL(기준일시_입력!$N$21:$N$39,ATA$5)),SMALL(기준일시_입력!$N$21:$N$39,ATA$5)-ASX14,0)),0)</f>
        <v>0</v>
      </c>
      <c r="ATB14" s="128">
        <f>IFERROR(IF(AND(ASX14&lt;SMALL(기준일시_입력!$J$21:$J$39,ATB$5),ASY14&gt;SMALL(기준일시_입력!$N$21:$N$39,ATB$5)),INDEX(기준일시_입력!$AJ$21:$AJ$39,ATB$5*2-1),IF(AND(ASX14&gt;=SMALL(기준일시_입력!$J$21:$J$39,ATB$5),ASX14&lt;SMALL(기준일시_입력!$N$21:$N$39,ATB$5)),SMALL(기준일시_입력!$N$21:$N$39,ATB$5)-ASX14,0)),0)</f>
        <v>0</v>
      </c>
      <c r="ATC14" s="128">
        <f>IFERROR(IF(AND(ASX14&lt;SMALL(기준일시_입력!$J$21:$J$39,ATC$5),ASY14&gt;SMALL(기준일시_입력!$N$21:$N$39,ATC$5)),INDEX(기준일시_입력!$AJ$21:$AJ$39,ATC$5*2-1),IF(AND(ASX14&gt;=SMALL(기준일시_입력!$J$21:$J$39,ATC$5),ASX14&lt;SMALL(기준일시_입력!$N$21:$N$39,ATC$5)),SMALL(기준일시_입력!$N$21:$N$39,ATC$5)-ASX14,0)),0)</f>
        <v>0</v>
      </c>
      <c r="ATD14" s="128">
        <f>IFERROR(IF(AND(ASX14&lt;SMALL(기준일시_입력!$J$21:$J$39,ATD$5),ASY14&gt;SMALL(기준일시_입력!$N$21:$N$39,ATD$5)),INDEX(기준일시_입력!$AJ$21:$AJ$39,ATD$5*2-1),IF(AND(ASX14&gt;=SMALL(기준일시_입력!$J$21:$J$39,ATD$5),ASX14&lt;SMALL(기준일시_입력!$N$21:$N$39,ATD$5)),SMALL(기준일시_입력!$N$21:$N$39,ATD$5)-ASX14,0)),0)</f>
        <v>0</v>
      </c>
      <c r="ATE14" s="128">
        <f>IFERROR(IF(AND(ASX14&lt;SMALL(기준일시_입력!$J$21:$J$39,ATE$5),ASY14&gt;SMALL(기준일시_입력!$N$21:$N$39,ATE$5)),INDEX(기준일시_입력!$AJ$21:$AJ$39,ATE$5*2-1),IF(AND(ASX14&gt;=SMALL(기준일시_입력!$J$21:$J$39,ATE$5),ASX14&lt;SMALL(기준일시_입력!$N$21:$N$39,ATE$5)),SMALL(기준일시_입력!$N$21:$N$39,ATE$5)-ASX14,0)),0)</f>
        <v>0</v>
      </c>
      <c r="ATF14" s="128">
        <f>IFERROR(IF(AND(ASX14&lt;SMALL(기준일시_입력!$J$21:$J$39,ATF$5),ASY14&gt;SMALL(기준일시_입력!$N$21:$N$39,ATF$5)),INDEX(기준일시_입력!$AJ$21:$AJ$39,ATF$5*2-1),IF(AND(ASX14&gt;=SMALL(기준일시_입력!$J$21:$J$39,ATF$5),ASX14&lt;SMALL(기준일시_입력!$N$21:$N$39,ATF$5)),SMALL(기준일시_입력!$N$21:$N$39,ATF$5)-ASX14,0)),0)</f>
        <v>0</v>
      </c>
      <c r="ATG14" s="128">
        <f>IFERROR(IF(AND(ASX14&lt;SMALL(기준일시_입력!$J$21:$J$39,ATG$5),ASY14&gt;SMALL(기준일시_입력!$N$21:$N$39,ATG$5)),INDEX(기준일시_입력!$AJ$21:$AJ$39,ATG$5*2-1),IF(AND(ASX14&gt;=SMALL(기준일시_입력!$J$21:$J$39,ATG$5),ASX14&lt;SMALL(기준일시_입력!$N$21:$N$39,ATG$5)),SMALL(기준일시_입력!$N$21:$N$39,ATG$5)-ASX14,0)),0)</f>
        <v>0</v>
      </c>
      <c r="ATH14" s="128">
        <f>IFERROR(IF(AND(ASX14&lt;SMALL(기준일시_입력!$J$21:$J$39,ATH$5),ASY14&gt;SMALL(기준일시_입력!$N$21:$N$39,ATH$5)),INDEX(기준일시_입력!$AJ$21:$AJ$39,ATH$5*2-1),IF(AND(ASX14&gt;=SMALL(기준일시_입력!$J$21:$J$39,ATH$5),ASX14&lt;SMALL(기준일시_입력!$N$21:$N$39,ATH$5)),SMALL(기준일시_입력!$N$21:$N$39,ATH$5)-ASX14,0)),0)</f>
        <v>0</v>
      </c>
      <c r="ATI14" s="128">
        <f>IFERROR(IF(AND(ASX14&lt;SMALL(기준일시_입력!$J$21:$J$39,ATI$5),ASY14&gt;SMALL(기준일시_입력!$N$21:$N$39,ATI$5)),INDEX(기준일시_입력!$AJ$21:$AJ$39,ATI$5*2-1),IF(AND(ASX14&gt;=SMALL(기준일시_입력!$J$21:$J$39,ATI$5),ASX14&lt;SMALL(기준일시_입력!$N$21:$N$39,ATI$5)),SMALL(기준일시_입력!$N$21:$N$39,ATI$5)-ASX14,0)),0)</f>
        <v>0</v>
      </c>
      <c r="ATJ14" s="125"/>
      <c r="ATK14" s="180" t="str">
        <f t="shared" si="354"/>
        <v>9일</v>
      </c>
      <c r="ATL14" s="180"/>
      <c r="ATM14" s="124" t="str">
        <f t="shared" si="355"/>
        <v>화</v>
      </c>
      <c r="ATN14" s="133" t="str">
        <f t="shared" si="351"/>
        <v>V</v>
      </c>
      <c r="ATO14" s="184"/>
      <c r="ATP14" s="184"/>
      <c r="ATQ14" s="184"/>
      <c r="ATR14" s="184"/>
      <c r="ATS14" s="184"/>
      <c r="ATT14" s="184"/>
      <c r="ATU14" s="176"/>
      <c r="ATV14" s="177"/>
      <c r="ATW14" s="129" t="str">
        <f>IF($B14="","",IF(AND(ATM$3&lt;&gt;"",$B14-기준일시_입력!$AO$7&lt;=0,ATO14="",ATR14="",ATU14=""),"X",IF(ATU14="연차","☆",IF(ATU14="월차","★",IF(ATU14="병가","♨",IF(ATU14="출장","◎",IF(ATU14="교육","■",IF(AND(ATU14="",ATO14&lt;=기준일시_입력!$J$15,ATR14&gt;=기준일시_입력!$N$15),"○",IF(AND(ATU14="",ATO14&lt;&gt;"",ATO14&gt;기준일시_입력!$J$15),"▼",IF(AND(ATU14="",ATR14&lt;&gt;"",ATR14&lt;기준일시_입력!$N$15),"△",""))))))))))</f>
        <v/>
      </c>
      <c r="ATX14" s="128">
        <f>IFERROR(IF(OR(ATO14="",ATR14=""),0,IF(AND(ATZ14&lt;기준일시_입력!$J$17,AUA14&gt;기준일시_입력!$N$17),기준일시_입력!$N$17-기준일시_입력!$J$17,IF(AND(ATZ14&gt;=기준일시_입력!$J$17,AUA14&gt;기준일시_입력!$N$17),기준일시_입력!$N$17-ATZ14,IF(AUA14&lt;기준일시_입력!$J$17,0,IF(AND(ATZ14&lt;기준일시_입력!$J$17,AUA14&lt;=기준일시_입력!$N$17),AUA14-기준일시_입력!$J$17,IF(AND(ATZ14&gt;=기준일시_입력!$J$17,AUA14&lt;=기준일시_입력!$N$17),AUA14-ATZ14,0)))))),0)</f>
        <v>0</v>
      </c>
      <c r="ATY14" s="128">
        <f t="shared" si="357"/>
        <v>0</v>
      </c>
      <c r="ATZ14" s="128">
        <f>IF(OR(ATO14="",ATR14=""),0,IF(ATO14&lt;기준일시_입력!$J$15,기준일시_입력!$J$15,ATO14))</f>
        <v>0</v>
      </c>
      <c r="AUA14" s="128">
        <f t="shared" si="358"/>
        <v>0</v>
      </c>
      <c r="AUB14" s="128">
        <f>IFERROR(IF(AND(ATZ14&lt;SMALL(기준일시_입력!$J$21:$J$39,AUB$5),AUA14&gt;SMALL(기준일시_입력!$N$21:$N$39,AUB$5)),INDEX(기준일시_입력!$AJ$21:$AJ$39,AUB$5*2-1),IF(AND(ATZ14&gt;=SMALL(기준일시_입력!$J$21:$J$39,AUB$5),ATZ14&lt;SMALL(기준일시_입력!$N$21:$N$39,AUB$5)),SMALL(기준일시_입력!$N$21:$N$39,AUB$5)-ATZ14,0)),0)</f>
        <v>0</v>
      </c>
      <c r="AUC14" s="128">
        <f>IFERROR(IF(AND(ATZ14&lt;SMALL(기준일시_입력!$J$21:$J$39,AUC$5),AUA14&gt;SMALL(기준일시_입력!$N$21:$N$39,AUC$5)),INDEX(기준일시_입력!$AJ$21:$AJ$39,AUC$5*2-1),IF(AND(ATZ14&gt;=SMALL(기준일시_입력!$J$21:$J$39,AUC$5),ATZ14&lt;SMALL(기준일시_입력!$N$21:$N$39,AUC$5)),SMALL(기준일시_입력!$N$21:$N$39,AUC$5)-ATZ14,0)),0)</f>
        <v>0</v>
      </c>
      <c r="AUD14" s="128">
        <f>IFERROR(IF(AND(ATZ14&lt;SMALL(기준일시_입력!$J$21:$J$39,AUD$5),AUA14&gt;SMALL(기준일시_입력!$N$21:$N$39,AUD$5)),INDEX(기준일시_입력!$AJ$21:$AJ$39,AUD$5*2-1),IF(AND(ATZ14&gt;=SMALL(기준일시_입력!$J$21:$J$39,AUD$5),ATZ14&lt;SMALL(기준일시_입력!$N$21:$N$39,AUD$5)),SMALL(기준일시_입력!$N$21:$N$39,AUD$5)-ATZ14,0)),0)</f>
        <v>0</v>
      </c>
      <c r="AUE14" s="128">
        <f>IFERROR(IF(AND(ATZ14&lt;SMALL(기준일시_입력!$J$21:$J$39,AUE$5),AUA14&gt;SMALL(기준일시_입력!$N$21:$N$39,AUE$5)),INDEX(기준일시_입력!$AJ$21:$AJ$39,AUE$5*2-1),IF(AND(ATZ14&gt;=SMALL(기준일시_입력!$J$21:$J$39,AUE$5),ATZ14&lt;SMALL(기준일시_입력!$N$21:$N$39,AUE$5)),SMALL(기준일시_입력!$N$21:$N$39,AUE$5)-ATZ14,0)),0)</f>
        <v>0</v>
      </c>
      <c r="AUF14" s="128">
        <f>IFERROR(IF(AND(ATZ14&lt;SMALL(기준일시_입력!$J$21:$J$39,AUF$5),AUA14&gt;SMALL(기준일시_입력!$N$21:$N$39,AUF$5)),INDEX(기준일시_입력!$AJ$21:$AJ$39,AUF$5*2-1),IF(AND(ATZ14&gt;=SMALL(기준일시_입력!$J$21:$J$39,AUF$5),ATZ14&lt;SMALL(기준일시_입력!$N$21:$N$39,AUF$5)),SMALL(기준일시_입력!$N$21:$N$39,AUF$5)-ATZ14,0)),0)</f>
        <v>0</v>
      </c>
      <c r="AUG14" s="128">
        <f>IFERROR(IF(AND(ATZ14&lt;SMALL(기준일시_입력!$J$21:$J$39,AUG$5),AUA14&gt;SMALL(기준일시_입력!$N$21:$N$39,AUG$5)),INDEX(기준일시_입력!$AJ$21:$AJ$39,AUG$5*2-1),IF(AND(ATZ14&gt;=SMALL(기준일시_입력!$J$21:$J$39,AUG$5),ATZ14&lt;SMALL(기준일시_입력!$N$21:$N$39,AUG$5)),SMALL(기준일시_입력!$N$21:$N$39,AUG$5)-ATZ14,0)),0)</f>
        <v>0</v>
      </c>
      <c r="AUH14" s="128">
        <f>IFERROR(IF(AND(ATZ14&lt;SMALL(기준일시_입력!$J$21:$J$39,AUH$5),AUA14&gt;SMALL(기준일시_입력!$N$21:$N$39,AUH$5)),INDEX(기준일시_입력!$AJ$21:$AJ$39,AUH$5*2-1),IF(AND(ATZ14&gt;=SMALL(기준일시_입력!$J$21:$J$39,AUH$5),ATZ14&lt;SMALL(기준일시_입력!$N$21:$N$39,AUH$5)),SMALL(기준일시_입력!$N$21:$N$39,AUH$5)-ATZ14,0)),0)</f>
        <v>0</v>
      </c>
      <c r="AUI14" s="128">
        <f>IFERROR(IF(AND(ATZ14&lt;SMALL(기준일시_입력!$J$21:$J$39,AUI$5),AUA14&gt;SMALL(기준일시_입력!$N$21:$N$39,AUI$5)),INDEX(기준일시_입력!$AJ$21:$AJ$39,AUI$5*2-1),IF(AND(ATZ14&gt;=SMALL(기준일시_입력!$J$21:$J$39,AUI$5),ATZ14&lt;SMALL(기준일시_입력!$N$21:$N$39,AUI$5)),SMALL(기준일시_입력!$N$21:$N$39,AUI$5)-ATZ14,0)),0)</f>
        <v>0</v>
      </c>
      <c r="AUJ14" s="128">
        <f>IFERROR(IF(AND(ATZ14&lt;SMALL(기준일시_입력!$J$21:$J$39,AUJ$5),AUA14&gt;SMALL(기준일시_입력!$N$21:$N$39,AUJ$5)),INDEX(기준일시_입력!$AJ$21:$AJ$39,AUJ$5*2-1),IF(AND(ATZ14&gt;=SMALL(기준일시_입력!$J$21:$J$39,AUJ$5),ATZ14&lt;SMALL(기준일시_입력!$N$21:$N$39,AUJ$5)),SMALL(기준일시_입력!$N$21:$N$39,AUJ$5)-ATZ14,0)),0)</f>
        <v>0</v>
      </c>
      <c r="AUK14" s="128">
        <f>IFERROR(IF(AND(ATZ14&lt;SMALL(기준일시_입력!$J$21:$J$39,AUK$5),AUA14&gt;SMALL(기준일시_입력!$N$21:$N$39,AUK$5)),INDEX(기준일시_입력!$AJ$21:$AJ$39,AUK$5*2-1),IF(AND(ATZ14&gt;=SMALL(기준일시_입력!$J$21:$J$39,AUK$5),ATZ14&lt;SMALL(기준일시_입력!$N$21:$N$39,AUK$5)),SMALL(기준일시_입력!$N$21:$N$39,AUK$5)-ATZ14,0)),0)</f>
        <v>0</v>
      </c>
      <c r="AUL14" s="125"/>
      <c r="AUM14" s="180" t="str">
        <f t="shared" si="359"/>
        <v>9일</v>
      </c>
      <c r="AUN14" s="180"/>
      <c r="AUO14" s="124" t="str">
        <f t="shared" si="360"/>
        <v>화</v>
      </c>
      <c r="AUP14" s="133" t="str">
        <f t="shared" si="351"/>
        <v>V</v>
      </c>
      <c r="AUQ14" s="184"/>
      <c r="AUR14" s="184"/>
      <c r="AUS14" s="184"/>
      <c r="AUT14" s="184"/>
      <c r="AUU14" s="184"/>
      <c r="AUV14" s="184"/>
      <c r="AUW14" s="176"/>
      <c r="AUX14" s="177"/>
      <c r="AUY14" s="129" t="str">
        <f>IF($B14="","",IF(AND(AUO$3&lt;&gt;"",$B14-기준일시_입력!$AO$7&lt;=0,AUQ14="",AUT14="",AUW14=""),"X",IF(AUW14="연차","☆",IF(AUW14="월차","★",IF(AUW14="병가","♨",IF(AUW14="출장","◎",IF(AUW14="교육","■",IF(AND(AUW14="",AUQ14&lt;=기준일시_입력!$J$15,AUT14&gt;=기준일시_입력!$N$15),"○",IF(AND(AUW14="",AUQ14&lt;&gt;"",AUQ14&gt;기준일시_입력!$J$15),"▼",IF(AND(AUW14="",AUT14&lt;&gt;"",AUT14&lt;기준일시_입력!$N$15),"△",""))))))))))</f>
        <v/>
      </c>
      <c r="AUZ14" s="128">
        <f>IFERROR(IF(OR(AUQ14="",AUT14=""),0,IF(AND(AVB14&lt;기준일시_입력!$J$17,AVC14&gt;기준일시_입력!$N$17),기준일시_입력!$N$17-기준일시_입력!$J$17,IF(AND(AVB14&gt;=기준일시_입력!$J$17,AVC14&gt;기준일시_입력!$N$17),기준일시_입력!$N$17-AVB14,IF(AVC14&lt;기준일시_입력!$J$17,0,IF(AND(AVB14&lt;기준일시_입력!$J$17,AVC14&lt;=기준일시_입력!$N$17),AVC14-기준일시_입력!$J$17,IF(AND(AVB14&gt;=기준일시_입력!$J$17,AVC14&lt;=기준일시_입력!$N$17),AVC14-AVB14,0)))))),0)</f>
        <v>0</v>
      </c>
      <c r="AVA14" s="128">
        <f t="shared" si="362"/>
        <v>0</v>
      </c>
      <c r="AVB14" s="128">
        <f>IF(OR(AUQ14="",AUT14=""),0,IF(AUQ14&lt;기준일시_입력!$J$15,기준일시_입력!$J$15,AUQ14))</f>
        <v>0</v>
      </c>
      <c r="AVC14" s="128">
        <f t="shared" si="363"/>
        <v>0</v>
      </c>
      <c r="AVD14" s="128">
        <f>IFERROR(IF(AND(AVB14&lt;SMALL(기준일시_입력!$J$21:$J$39,AVD$5),AVC14&gt;SMALL(기준일시_입력!$N$21:$N$39,AVD$5)),INDEX(기준일시_입력!$AJ$21:$AJ$39,AVD$5*2-1),IF(AND(AVB14&gt;=SMALL(기준일시_입력!$J$21:$J$39,AVD$5),AVB14&lt;SMALL(기준일시_입력!$N$21:$N$39,AVD$5)),SMALL(기준일시_입력!$N$21:$N$39,AVD$5)-AVB14,0)),0)</f>
        <v>0</v>
      </c>
      <c r="AVE14" s="128">
        <f>IFERROR(IF(AND(AVB14&lt;SMALL(기준일시_입력!$J$21:$J$39,AVE$5),AVC14&gt;SMALL(기준일시_입력!$N$21:$N$39,AVE$5)),INDEX(기준일시_입력!$AJ$21:$AJ$39,AVE$5*2-1),IF(AND(AVB14&gt;=SMALL(기준일시_입력!$J$21:$J$39,AVE$5),AVB14&lt;SMALL(기준일시_입력!$N$21:$N$39,AVE$5)),SMALL(기준일시_입력!$N$21:$N$39,AVE$5)-AVB14,0)),0)</f>
        <v>0</v>
      </c>
      <c r="AVF14" s="128">
        <f>IFERROR(IF(AND(AVB14&lt;SMALL(기준일시_입력!$J$21:$J$39,AVF$5),AVC14&gt;SMALL(기준일시_입력!$N$21:$N$39,AVF$5)),INDEX(기준일시_입력!$AJ$21:$AJ$39,AVF$5*2-1),IF(AND(AVB14&gt;=SMALL(기준일시_입력!$J$21:$J$39,AVF$5),AVB14&lt;SMALL(기준일시_입력!$N$21:$N$39,AVF$5)),SMALL(기준일시_입력!$N$21:$N$39,AVF$5)-AVB14,0)),0)</f>
        <v>0</v>
      </c>
      <c r="AVG14" s="128">
        <f>IFERROR(IF(AND(AVB14&lt;SMALL(기준일시_입력!$J$21:$J$39,AVG$5),AVC14&gt;SMALL(기준일시_입력!$N$21:$N$39,AVG$5)),INDEX(기준일시_입력!$AJ$21:$AJ$39,AVG$5*2-1),IF(AND(AVB14&gt;=SMALL(기준일시_입력!$J$21:$J$39,AVG$5),AVB14&lt;SMALL(기준일시_입력!$N$21:$N$39,AVG$5)),SMALL(기준일시_입력!$N$21:$N$39,AVG$5)-AVB14,0)),0)</f>
        <v>0</v>
      </c>
      <c r="AVH14" s="128">
        <f>IFERROR(IF(AND(AVB14&lt;SMALL(기준일시_입력!$J$21:$J$39,AVH$5),AVC14&gt;SMALL(기준일시_입력!$N$21:$N$39,AVH$5)),INDEX(기준일시_입력!$AJ$21:$AJ$39,AVH$5*2-1),IF(AND(AVB14&gt;=SMALL(기준일시_입력!$J$21:$J$39,AVH$5),AVB14&lt;SMALL(기준일시_입력!$N$21:$N$39,AVH$5)),SMALL(기준일시_입력!$N$21:$N$39,AVH$5)-AVB14,0)),0)</f>
        <v>0</v>
      </c>
      <c r="AVI14" s="128">
        <f>IFERROR(IF(AND(AVB14&lt;SMALL(기준일시_입력!$J$21:$J$39,AVI$5),AVC14&gt;SMALL(기준일시_입력!$N$21:$N$39,AVI$5)),INDEX(기준일시_입력!$AJ$21:$AJ$39,AVI$5*2-1),IF(AND(AVB14&gt;=SMALL(기준일시_입력!$J$21:$J$39,AVI$5),AVB14&lt;SMALL(기준일시_입력!$N$21:$N$39,AVI$5)),SMALL(기준일시_입력!$N$21:$N$39,AVI$5)-AVB14,0)),0)</f>
        <v>0</v>
      </c>
      <c r="AVJ14" s="128">
        <f>IFERROR(IF(AND(AVB14&lt;SMALL(기준일시_입력!$J$21:$J$39,AVJ$5),AVC14&gt;SMALL(기준일시_입력!$N$21:$N$39,AVJ$5)),INDEX(기준일시_입력!$AJ$21:$AJ$39,AVJ$5*2-1),IF(AND(AVB14&gt;=SMALL(기준일시_입력!$J$21:$J$39,AVJ$5),AVB14&lt;SMALL(기준일시_입력!$N$21:$N$39,AVJ$5)),SMALL(기준일시_입력!$N$21:$N$39,AVJ$5)-AVB14,0)),0)</f>
        <v>0</v>
      </c>
      <c r="AVK14" s="128">
        <f>IFERROR(IF(AND(AVB14&lt;SMALL(기준일시_입력!$J$21:$J$39,AVK$5),AVC14&gt;SMALL(기준일시_입력!$N$21:$N$39,AVK$5)),INDEX(기준일시_입력!$AJ$21:$AJ$39,AVK$5*2-1),IF(AND(AVB14&gt;=SMALL(기준일시_입력!$J$21:$J$39,AVK$5),AVB14&lt;SMALL(기준일시_입력!$N$21:$N$39,AVK$5)),SMALL(기준일시_입력!$N$21:$N$39,AVK$5)-AVB14,0)),0)</f>
        <v>0</v>
      </c>
      <c r="AVL14" s="128">
        <f>IFERROR(IF(AND(AVB14&lt;SMALL(기준일시_입력!$J$21:$J$39,AVL$5),AVC14&gt;SMALL(기준일시_입력!$N$21:$N$39,AVL$5)),INDEX(기준일시_입력!$AJ$21:$AJ$39,AVL$5*2-1),IF(AND(AVB14&gt;=SMALL(기준일시_입력!$J$21:$J$39,AVL$5),AVB14&lt;SMALL(기준일시_입력!$N$21:$N$39,AVL$5)),SMALL(기준일시_입력!$N$21:$N$39,AVL$5)-AVB14,0)),0)</f>
        <v>0</v>
      </c>
      <c r="AVM14" s="128">
        <f>IFERROR(IF(AND(AVB14&lt;SMALL(기준일시_입력!$J$21:$J$39,AVM$5),AVC14&gt;SMALL(기준일시_입력!$N$21:$N$39,AVM$5)),INDEX(기준일시_입력!$AJ$21:$AJ$39,AVM$5*2-1),IF(AND(AVB14&gt;=SMALL(기준일시_입력!$J$21:$J$39,AVM$5),AVB14&lt;SMALL(기준일시_입력!$N$21:$N$39,AVM$5)),SMALL(기준일시_입력!$N$21:$N$39,AVM$5)-AVB14,0)),0)</f>
        <v>0</v>
      </c>
      <c r="AVN14" s="125"/>
      <c r="AVO14" s="180" t="str">
        <f t="shared" si="364"/>
        <v>9일</v>
      </c>
      <c r="AVP14" s="180"/>
      <c r="AVQ14" s="124" t="str">
        <f t="shared" si="365"/>
        <v>화</v>
      </c>
      <c r="AVR14" s="133" t="str">
        <f t="shared" si="366"/>
        <v>V</v>
      </c>
      <c r="AVS14" s="184"/>
      <c r="AVT14" s="184"/>
      <c r="AVU14" s="184"/>
      <c r="AVV14" s="184"/>
      <c r="AVW14" s="184"/>
      <c r="AVX14" s="184"/>
      <c r="AVY14" s="176"/>
      <c r="AVZ14" s="177"/>
      <c r="AWA14" s="129" t="str">
        <f>IF($B14="","",IF(AND(AVQ$3&lt;&gt;"",$B14-기준일시_입력!$AO$7&lt;=0,AVS14="",AVV14="",AVY14=""),"X",IF(AVY14="연차","☆",IF(AVY14="월차","★",IF(AVY14="병가","♨",IF(AVY14="출장","◎",IF(AVY14="교육","■",IF(AND(AVY14="",AVS14&lt;=기준일시_입력!$J$15,AVV14&gt;=기준일시_입력!$N$15),"○",IF(AND(AVY14="",AVS14&lt;&gt;"",AVS14&gt;기준일시_입력!$J$15),"▼",IF(AND(AVY14="",AVV14&lt;&gt;"",AVV14&lt;기준일시_입력!$N$15),"△",""))))))))))</f>
        <v/>
      </c>
      <c r="AWB14" s="128">
        <f>IFERROR(IF(OR(AVS14="",AVV14=""),0,IF(AND(AWD14&lt;기준일시_입력!$J$17,AWE14&gt;기준일시_입력!$N$17),기준일시_입력!$N$17-기준일시_입력!$J$17,IF(AND(AWD14&gt;=기준일시_입력!$J$17,AWE14&gt;기준일시_입력!$N$17),기준일시_입력!$N$17-AWD14,IF(AWE14&lt;기준일시_입력!$J$17,0,IF(AND(AWD14&lt;기준일시_입력!$J$17,AWE14&lt;=기준일시_입력!$N$17),AWE14-기준일시_입력!$J$17,IF(AND(AWD14&gt;=기준일시_입력!$J$17,AWE14&lt;=기준일시_입력!$N$17),AWE14-AWD14,0)))))),0)</f>
        <v>0</v>
      </c>
      <c r="AWC14" s="128">
        <f t="shared" si="367"/>
        <v>0</v>
      </c>
      <c r="AWD14" s="128">
        <f>IF(OR(AVS14="",AVV14=""),0,IF(AVS14&lt;기준일시_입력!$J$15,기준일시_입력!$J$15,AVS14))</f>
        <v>0</v>
      </c>
      <c r="AWE14" s="128">
        <f t="shared" si="368"/>
        <v>0</v>
      </c>
      <c r="AWF14" s="128">
        <f>IFERROR(IF(AND(AWD14&lt;SMALL(기준일시_입력!$J$21:$J$39,AWF$5),AWE14&gt;SMALL(기준일시_입력!$N$21:$N$39,AWF$5)),INDEX(기준일시_입력!$AJ$21:$AJ$39,AWF$5*2-1),IF(AND(AWD14&gt;=SMALL(기준일시_입력!$J$21:$J$39,AWF$5),AWD14&lt;SMALL(기준일시_입력!$N$21:$N$39,AWF$5)),SMALL(기준일시_입력!$N$21:$N$39,AWF$5)-AWD14,0)),0)</f>
        <v>0</v>
      </c>
      <c r="AWG14" s="128">
        <f>IFERROR(IF(AND(AWD14&lt;SMALL(기준일시_입력!$J$21:$J$39,AWG$5),AWE14&gt;SMALL(기준일시_입력!$N$21:$N$39,AWG$5)),INDEX(기준일시_입력!$AJ$21:$AJ$39,AWG$5*2-1),IF(AND(AWD14&gt;=SMALL(기준일시_입력!$J$21:$J$39,AWG$5),AWD14&lt;SMALL(기준일시_입력!$N$21:$N$39,AWG$5)),SMALL(기준일시_입력!$N$21:$N$39,AWG$5)-AWD14,0)),0)</f>
        <v>0</v>
      </c>
      <c r="AWH14" s="128">
        <f>IFERROR(IF(AND(AWD14&lt;SMALL(기준일시_입력!$J$21:$J$39,AWH$5),AWE14&gt;SMALL(기준일시_입력!$N$21:$N$39,AWH$5)),INDEX(기준일시_입력!$AJ$21:$AJ$39,AWH$5*2-1),IF(AND(AWD14&gt;=SMALL(기준일시_입력!$J$21:$J$39,AWH$5),AWD14&lt;SMALL(기준일시_입력!$N$21:$N$39,AWH$5)),SMALL(기준일시_입력!$N$21:$N$39,AWH$5)-AWD14,0)),0)</f>
        <v>0</v>
      </c>
      <c r="AWI14" s="128">
        <f>IFERROR(IF(AND(AWD14&lt;SMALL(기준일시_입력!$J$21:$J$39,AWI$5),AWE14&gt;SMALL(기준일시_입력!$N$21:$N$39,AWI$5)),INDEX(기준일시_입력!$AJ$21:$AJ$39,AWI$5*2-1),IF(AND(AWD14&gt;=SMALL(기준일시_입력!$J$21:$J$39,AWI$5),AWD14&lt;SMALL(기준일시_입력!$N$21:$N$39,AWI$5)),SMALL(기준일시_입력!$N$21:$N$39,AWI$5)-AWD14,0)),0)</f>
        <v>0</v>
      </c>
      <c r="AWJ14" s="128">
        <f>IFERROR(IF(AND(AWD14&lt;SMALL(기준일시_입력!$J$21:$J$39,AWJ$5),AWE14&gt;SMALL(기준일시_입력!$N$21:$N$39,AWJ$5)),INDEX(기준일시_입력!$AJ$21:$AJ$39,AWJ$5*2-1),IF(AND(AWD14&gt;=SMALL(기준일시_입력!$J$21:$J$39,AWJ$5),AWD14&lt;SMALL(기준일시_입력!$N$21:$N$39,AWJ$5)),SMALL(기준일시_입력!$N$21:$N$39,AWJ$5)-AWD14,0)),0)</f>
        <v>0</v>
      </c>
      <c r="AWK14" s="128">
        <f>IFERROR(IF(AND(AWD14&lt;SMALL(기준일시_입력!$J$21:$J$39,AWK$5),AWE14&gt;SMALL(기준일시_입력!$N$21:$N$39,AWK$5)),INDEX(기준일시_입력!$AJ$21:$AJ$39,AWK$5*2-1),IF(AND(AWD14&gt;=SMALL(기준일시_입력!$J$21:$J$39,AWK$5),AWD14&lt;SMALL(기준일시_입력!$N$21:$N$39,AWK$5)),SMALL(기준일시_입력!$N$21:$N$39,AWK$5)-AWD14,0)),0)</f>
        <v>0</v>
      </c>
      <c r="AWL14" s="128">
        <f>IFERROR(IF(AND(AWD14&lt;SMALL(기준일시_입력!$J$21:$J$39,AWL$5),AWE14&gt;SMALL(기준일시_입력!$N$21:$N$39,AWL$5)),INDEX(기준일시_입력!$AJ$21:$AJ$39,AWL$5*2-1),IF(AND(AWD14&gt;=SMALL(기준일시_입력!$J$21:$J$39,AWL$5),AWD14&lt;SMALL(기준일시_입력!$N$21:$N$39,AWL$5)),SMALL(기준일시_입력!$N$21:$N$39,AWL$5)-AWD14,0)),0)</f>
        <v>0</v>
      </c>
      <c r="AWM14" s="128">
        <f>IFERROR(IF(AND(AWD14&lt;SMALL(기준일시_입력!$J$21:$J$39,AWM$5),AWE14&gt;SMALL(기준일시_입력!$N$21:$N$39,AWM$5)),INDEX(기준일시_입력!$AJ$21:$AJ$39,AWM$5*2-1),IF(AND(AWD14&gt;=SMALL(기준일시_입력!$J$21:$J$39,AWM$5),AWD14&lt;SMALL(기준일시_입력!$N$21:$N$39,AWM$5)),SMALL(기준일시_입력!$N$21:$N$39,AWM$5)-AWD14,0)),0)</f>
        <v>0</v>
      </c>
      <c r="AWN14" s="128">
        <f>IFERROR(IF(AND(AWD14&lt;SMALL(기준일시_입력!$J$21:$J$39,AWN$5),AWE14&gt;SMALL(기준일시_입력!$N$21:$N$39,AWN$5)),INDEX(기준일시_입력!$AJ$21:$AJ$39,AWN$5*2-1),IF(AND(AWD14&gt;=SMALL(기준일시_입력!$J$21:$J$39,AWN$5),AWD14&lt;SMALL(기준일시_입력!$N$21:$N$39,AWN$5)),SMALL(기준일시_입력!$N$21:$N$39,AWN$5)-AWD14,0)),0)</f>
        <v>0</v>
      </c>
      <c r="AWO14" s="128">
        <f>IFERROR(IF(AND(AWD14&lt;SMALL(기준일시_입력!$J$21:$J$39,AWO$5),AWE14&gt;SMALL(기준일시_입력!$N$21:$N$39,AWO$5)),INDEX(기준일시_입력!$AJ$21:$AJ$39,AWO$5*2-1),IF(AND(AWD14&gt;=SMALL(기준일시_입력!$J$21:$J$39,AWO$5),AWD14&lt;SMALL(기준일시_입력!$N$21:$N$39,AWO$5)),SMALL(기준일시_입력!$N$21:$N$39,AWO$5)-AWD14,0)),0)</f>
        <v>0</v>
      </c>
      <c r="AWP14" s="125"/>
      <c r="AWQ14" s="180" t="str">
        <f t="shared" si="369"/>
        <v>9일</v>
      </c>
      <c r="AWR14" s="180"/>
      <c r="AWS14" s="124" t="str">
        <f t="shared" si="370"/>
        <v>화</v>
      </c>
      <c r="AWT14" s="133" t="str">
        <f t="shared" si="366"/>
        <v>V</v>
      </c>
      <c r="AWU14" s="184"/>
      <c r="AWV14" s="184"/>
      <c r="AWW14" s="184"/>
      <c r="AWX14" s="184"/>
      <c r="AWY14" s="184"/>
      <c r="AWZ14" s="184"/>
      <c r="AXA14" s="176"/>
      <c r="AXB14" s="177"/>
      <c r="AXC14" s="129" t="str">
        <f>IF($B14="","",IF(AND(AWS$3&lt;&gt;"",$B14-기준일시_입력!$AO$7&lt;=0,AWU14="",AWX14="",AXA14=""),"X",IF(AXA14="연차","☆",IF(AXA14="월차","★",IF(AXA14="병가","♨",IF(AXA14="출장","◎",IF(AXA14="교육","■",IF(AND(AXA14="",AWU14&lt;=기준일시_입력!$J$15,AWX14&gt;=기준일시_입력!$N$15),"○",IF(AND(AXA14="",AWU14&lt;&gt;"",AWU14&gt;기준일시_입력!$J$15),"▼",IF(AND(AXA14="",AWX14&lt;&gt;"",AWX14&lt;기준일시_입력!$N$15),"△",""))))))))))</f>
        <v/>
      </c>
      <c r="AXD14" s="128">
        <f>IFERROR(IF(OR(AWU14="",AWX14=""),0,IF(AND(AXF14&lt;기준일시_입력!$J$17,AXG14&gt;기준일시_입력!$N$17),기준일시_입력!$N$17-기준일시_입력!$J$17,IF(AND(AXF14&gt;=기준일시_입력!$J$17,AXG14&gt;기준일시_입력!$N$17),기준일시_입력!$N$17-AXF14,IF(AXG14&lt;기준일시_입력!$J$17,0,IF(AND(AXF14&lt;기준일시_입력!$J$17,AXG14&lt;=기준일시_입력!$N$17),AXG14-기준일시_입력!$J$17,IF(AND(AXF14&gt;=기준일시_입력!$J$17,AXG14&lt;=기준일시_입력!$N$17),AXG14-AXF14,0)))))),0)</f>
        <v>0</v>
      </c>
      <c r="AXE14" s="128">
        <f t="shared" si="372"/>
        <v>0</v>
      </c>
      <c r="AXF14" s="128">
        <f>IF(OR(AWU14="",AWX14=""),0,IF(AWU14&lt;기준일시_입력!$J$15,기준일시_입력!$J$15,AWU14))</f>
        <v>0</v>
      </c>
      <c r="AXG14" s="128">
        <f t="shared" si="373"/>
        <v>0</v>
      </c>
      <c r="AXH14" s="128">
        <f>IFERROR(IF(AND(AXF14&lt;SMALL(기준일시_입력!$J$21:$J$39,AXH$5),AXG14&gt;SMALL(기준일시_입력!$N$21:$N$39,AXH$5)),INDEX(기준일시_입력!$AJ$21:$AJ$39,AXH$5*2-1),IF(AND(AXF14&gt;=SMALL(기준일시_입력!$J$21:$J$39,AXH$5),AXF14&lt;SMALL(기준일시_입력!$N$21:$N$39,AXH$5)),SMALL(기준일시_입력!$N$21:$N$39,AXH$5)-AXF14,0)),0)</f>
        <v>0</v>
      </c>
      <c r="AXI14" s="128">
        <f>IFERROR(IF(AND(AXF14&lt;SMALL(기준일시_입력!$J$21:$J$39,AXI$5),AXG14&gt;SMALL(기준일시_입력!$N$21:$N$39,AXI$5)),INDEX(기준일시_입력!$AJ$21:$AJ$39,AXI$5*2-1),IF(AND(AXF14&gt;=SMALL(기준일시_입력!$J$21:$J$39,AXI$5),AXF14&lt;SMALL(기준일시_입력!$N$21:$N$39,AXI$5)),SMALL(기준일시_입력!$N$21:$N$39,AXI$5)-AXF14,0)),0)</f>
        <v>0</v>
      </c>
      <c r="AXJ14" s="128">
        <f>IFERROR(IF(AND(AXF14&lt;SMALL(기준일시_입력!$J$21:$J$39,AXJ$5),AXG14&gt;SMALL(기준일시_입력!$N$21:$N$39,AXJ$5)),INDEX(기준일시_입력!$AJ$21:$AJ$39,AXJ$5*2-1),IF(AND(AXF14&gt;=SMALL(기준일시_입력!$J$21:$J$39,AXJ$5),AXF14&lt;SMALL(기준일시_입력!$N$21:$N$39,AXJ$5)),SMALL(기준일시_입력!$N$21:$N$39,AXJ$5)-AXF14,0)),0)</f>
        <v>0</v>
      </c>
      <c r="AXK14" s="128">
        <f>IFERROR(IF(AND(AXF14&lt;SMALL(기준일시_입력!$J$21:$J$39,AXK$5),AXG14&gt;SMALL(기준일시_입력!$N$21:$N$39,AXK$5)),INDEX(기준일시_입력!$AJ$21:$AJ$39,AXK$5*2-1),IF(AND(AXF14&gt;=SMALL(기준일시_입력!$J$21:$J$39,AXK$5),AXF14&lt;SMALL(기준일시_입력!$N$21:$N$39,AXK$5)),SMALL(기준일시_입력!$N$21:$N$39,AXK$5)-AXF14,0)),0)</f>
        <v>0</v>
      </c>
      <c r="AXL14" s="128">
        <f>IFERROR(IF(AND(AXF14&lt;SMALL(기준일시_입력!$J$21:$J$39,AXL$5),AXG14&gt;SMALL(기준일시_입력!$N$21:$N$39,AXL$5)),INDEX(기준일시_입력!$AJ$21:$AJ$39,AXL$5*2-1),IF(AND(AXF14&gt;=SMALL(기준일시_입력!$J$21:$J$39,AXL$5),AXF14&lt;SMALL(기준일시_입력!$N$21:$N$39,AXL$5)),SMALL(기준일시_입력!$N$21:$N$39,AXL$5)-AXF14,0)),0)</f>
        <v>0</v>
      </c>
      <c r="AXM14" s="128">
        <f>IFERROR(IF(AND(AXF14&lt;SMALL(기준일시_입력!$J$21:$J$39,AXM$5),AXG14&gt;SMALL(기준일시_입력!$N$21:$N$39,AXM$5)),INDEX(기준일시_입력!$AJ$21:$AJ$39,AXM$5*2-1),IF(AND(AXF14&gt;=SMALL(기준일시_입력!$J$21:$J$39,AXM$5),AXF14&lt;SMALL(기준일시_입력!$N$21:$N$39,AXM$5)),SMALL(기준일시_입력!$N$21:$N$39,AXM$5)-AXF14,0)),0)</f>
        <v>0</v>
      </c>
      <c r="AXN14" s="128">
        <f>IFERROR(IF(AND(AXF14&lt;SMALL(기준일시_입력!$J$21:$J$39,AXN$5),AXG14&gt;SMALL(기준일시_입력!$N$21:$N$39,AXN$5)),INDEX(기준일시_입력!$AJ$21:$AJ$39,AXN$5*2-1),IF(AND(AXF14&gt;=SMALL(기준일시_입력!$J$21:$J$39,AXN$5),AXF14&lt;SMALL(기준일시_입력!$N$21:$N$39,AXN$5)),SMALL(기준일시_입력!$N$21:$N$39,AXN$5)-AXF14,0)),0)</f>
        <v>0</v>
      </c>
      <c r="AXO14" s="128">
        <f>IFERROR(IF(AND(AXF14&lt;SMALL(기준일시_입력!$J$21:$J$39,AXO$5),AXG14&gt;SMALL(기준일시_입력!$N$21:$N$39,AXO$5)),INDEX(기준일시_입력!$AJ$21:$AJ$39,AXO$5*2-1),IF(AND(AXF14&gt;=SMALL(기준일시_입력!$J$21:$J$39,AXO$5),AXF14&lt;SMALL(기준일시_입력!$N$21:$N$39,AXO$5)),SMALL(기준일시_입력!$N$21:$N$39,AXO$5)-AXF14,0)),0)</f>
        <v>0</v>
      </c>
      <c r="AXP14" s="128">
        <f>IFERROR(IF(AND(AXF14&lt;SMALL(기준일시_입력!$J$21:$J$39,AXP$5),AXG14&gt;SMALL(기준일시_입력!$N$21:$N$39,AXP$5)),INDEX(기준일시_입력!$AJ$21:$AJ$39,AXP$5*2-1),IF(AND(AXF14&gt;=SMALL(기준일시_입력!$J$21:$J$39,AXP$5),AXF14&lt;SMALL(기준일시_입력!$N$21:$N$39,AXP$5)),SMALL(기준일시_입력!$N$21:$N$39,AXP$5)-AXF14,0)),0)</f>
        <v>0</v>
      </c>
      <c r="AXQ14" s="128">
        <f>IFERROR(IF(AND(AXF14&lt;SMALL(기준일시_입력!$J$21:$J$39,AXQ$5),AXG14&gt;SMALL(기준일시_입력!$N$21:$N$39,AXQ$5)),INDEX(기준일시_입력!$AJ$21:$AJ$39,AXQ$5*2-1),IF(AND(AXF14&gt;=SMALL(기준일시_입력!$J$21:$J$39,AXQ$5),AXF14&lt;SMALL(기준일시_입력!$N$21:$N$39,AXQ$5)),SMALL(기준일시_입력!$N$21:$N$39,AXQ$5)-AXF14,0)),0)</f>
        <v>0</v>
      </c>
      <c r="AXR14" s="125"/>
      <c r="AXS14" s="180" t="str">
        <f t="shared" si="374"/>
        <v>9일</v>
      </c>
      <c r="AXT14" s="180"/>
      <c r="AXU14" s="124" t="str">
        <f t="shared" si="375"/>
        <v>화</v>
      </c>
      <c r="AXV14" s="133" t="str">
        <f t="shared" si="366"/>
        <v>V</v>
      </c>
      <c r="AXW14" s="184"/>
      <c r="AXX14" s="184"/>
      <c r="AXY14" s="184"/>
      <c r="AXZ14" s="184"/>
      <c r="AYA14" s="184"/>
      <c r="AYB14" s="184"/>
      <c r="AYC14" s="176"/>
      <c r="AYD14" s="177"/>
      <c r="AYE14" s="129" t="str">
        <f>IF($B14="","",IF(AND(AXU$3&lt;&gt;"",$B14-기준일시_입력!$AO$7&lt;=0,AXW14="",AXZ14="",AYC14=""),"X",IF(AYC14="연차","☆",IF(AYC14="월차","★",IF(AYC14="병가","♨",IF(AYC14="출장","◎",IF(AYC14="교육","■",IF(AND(AYC14="",AXW14&lt;=기준일시_입력!$J$15,AXZ14&gt;=기준일시_입력!$N$15),"○",IF(AND(AYC14="",AXW14&lt;&gt;"",AXW14&gt;기준일시_입력!$J$15),"▼",IF(AND(AYC14="",AXZ14&lt;&gt;"",AXZ14&lt;기준일시_입력!$N$15),"△",""))))))))))</f>
        <v/>
      </c>
      <c r="AYF14" s="128">
        <f>IFERROR(IF(OR(AXW14="",AXZ14=""),0,IF(AND(AYH14&lt;기준일시_입력!$J$17,AYI14&gt;기준일시_입력!$N$17),기준일시_입력!$N$17-기준일시_입력!$J$17,IF(AND(AYH14&gt;=기준일시_입력!$J$17,AYI14&gt;기준일시_입력!$N$17),기준일시_입력!$N$17-AYH14,IF(AYI14&lt;기준일시_입력!$J$17,0,IF(AND(AYH14&lt;기준일시_입력!$J$17,AYI14&lt;=기준일시_입력!$N$17),AYI14-기준일시_입력!$J$17,IF(AND(AYH14&gt;=기준일시_입력!$J$17,AYI14&lt;=기준일시_입력!$N$17),AYI14-AYH14,0)))))),0)</f>
        <v>0</v>
      </c>
      <c r="AYG14" s="128">
        <f t="shared" si="377"/>
        <v>0</v>
      </c>
      <c r="AYH14" s="128">
        <f>IF(OR(AXW14="",AXZ14=""),0,IF(AXW14&lt;기준일시_입력!$J$15,기준일시_입력!$J$15,AXW14))</f>
        <v>0</v>
      </c>
      <c r="AYI14" s="128">
        <f t="shared" si="378"/>
        <v>0</v>
      </c>
      <c r="AYJ14" s="128">
        <f>IFERROR(IF(AND(AYH14&lt;SMALL(기준일시_입력!$J$21:$J$39,AYJ$5),AYI14&gt;SMALL(기준일시_입력!$N$21:$N$39,AYJ$5)),INDEX(기준일시_입력!$AJ$21:$AJ$39,AYJ$5*2-1),IF(AND(AYH14&gt;=SMALL(기준일시_입력!$J$21:$J$39,AYJ$5),AYH14&lt;SMALL(기준일시_입력!$N$21:$N$39,AYJ$5)),SMALL(기준일시_입력!$N$21:$N$39,AYJ$5)-AYH14,0)),0)</f>
        <v>0</v>
      </c>
      <c r="AYK14" s="128">
        <f>IFERROR(IF(AND(AYH14&lt;SMALL(기준일시_입력!$J$21:$J$39,AYK$5),AYI14&gt;SMALL(기준일시_입력!$N$21:$N$39,AYK$5)),INDEX(기준일시_입력!$AJ$21:$AJ$39,AYK$5*2-1),IF(AND(AYH14&gt;=SMALL(기준일시_입력!$J$21:$J$39,AYK$5),AYH14&lt;SMALL(기준일시_입력!$N$21:$N$39,AYK$5)),SMALL(기준일시_입력!$N$21:$N$39,AYK$5)-AYH14,0)),0)</f>
        <v>0</v>
      </c>
      <c r="AYL14" s="128">
        <f>IFERROR(IF(AND(AYH14&lt;SMALL(기준일시_입력!$J$21:$J$39,AYL$5),AYI14&gt;SMALL(기준일시_입력!$N$21:$N$39,AYL$5)),INDEX(기준일시_입력!$AJ$21:$AJ$39,AYL$5*2-1),IF(AND(AYH14&gt;=SMALL(기준일시_입력!$J$21:$J$39,AYL$5),AYH14&lt;SMALL(기준일시_입력!$N$21:$N$39,AYL$5)),SMALL(기준일시_입력!$N$21:$N$39,AYL$5)-AYH14,0)),0)</f>
        <v>0</v>
      </c>
      <c r="AYM14" s="128">
        <f>IFERROR(IF(AND(AYH14&lt;SMALL(기준일시_입력!$J$21:$J$39,AYM$5),AYI14&gt;SMALL(기준일시_입력!$N$21:$N$39,AYM$5)),INDEX(기준일시_입력!$AJ$21:$AJ$39,AYM$5*2-1),IF(AND(AYH14&gt;=SMALL(기준일시_입력!$J$21:$J$39,AYM$5),AYH14&lt;SMALL(기준일시_입력!$N$21:$N$39,AYM$5)),SMALL(기준일시_입력!$N$21:$N$39,AYM$5)-AYH14,0)),0)</f>
        <v>0</v>
      </c>
      <c r="AYN14" s="128">
        <f>IFERROR(IF(AND(AYH14&lt;SMALL(기준일시_입력!$J$21:$J$39,AYN$5),AYI14&gt;SMALL(기준일시_입력!$N$21:$N$39,AYN$5)),INDEX(기준일시_입력!$AJ$21:$AJ$39,AYN$5*2-1),IF(AND(AYH14&gt;=SMALL(기준일시_입력!$J$21:$J$39,AYN$5),AYH14&lt;SMALL(기준일시_입력!$N$21:$N$39,AYN$5)),SMALL(기준일시_입력!$N$21:$N$39,AYN$5)-AYH14,0)),0)</f>
        <v>0</v>
      </c>
      <c r="AYO14" s="128">
        <f>IFERROR(IF(AND(AYH14&lt;SMALL(기준일시_입력!$J$21:$J$39,AYO$5),AYI14&gt;SMALL(기준일시_입력!$N$21:$N$39,AYO$5)),INDEX(기준일시_입력!$AJ$21:$AJ$39,AYO$5*2-1),IF(AND(AYH14&gt;=SMALL(기준일시_입력!$J$21:$J$39,AYO$5),AYH14&lt;SMALL(기준일시_입력!$N$21:$N$39,AYO$5)),SMALL(기준일시_입력!$N$21:$N$39,AYO$5)-AYH14,0)),0)</f>
        <v>0</v>
      </c>
      <c r="AYP14" s="128">
        <f>IFERROR(IF(AND(AYH14&lt;SMALL(기준일시_입력!$J$21:$J$39,AYP$5),AYI14&gt;SMALL(기준일시_입력!$N$21:$N$39,AYP$5)),INDEX(기준일시_입력!$AJ$21:$AJ$39,AYP$5*2-1),IF(AND(AYH14&gt;=SMALL(기준일시_입력!$J$21:$J$39,AYP$5),AYH14&lt;SMALL(기준일시_입력!$N$21:$N$39,AYP$5)),SMALL(기준일시_입력!$N$21:$N$39,AYP$5)-AYH14,0)),0)</f>
        <v>0</v>
      </c>
      <c r="AYQ14" s="128">
        <f>IFERROR(IF(AND(AYH14&lt;SMALL(기준일시_입력!$J$21:$J$39,AYQ$5),AYI14&gt;SMALL(기준일시_입력!$N$21:$N$39,AYQ$5)),INDEX(기준일시_입력!$AJ$21:$AJ$39,AYQ$5*2-1),IF(AND(AYH14&gt;=SMALL(기준일시_입력!$J$21:$J$39,AYQ$5),AYH14&lt;SMALL(기준일시_입력!$N$21:$N$39,AYQ$5)),SMALL(기준일시_입력!$N$21:$N$39,AYQ$5)-AYH14,0)),0)</f>
        <v>0</v>
      </c>
      <c r="AYR14" s="128">
        <f>IFERROR(IF(AND(AYH14&lt;SMALL(기준일시_입력!$J$21:$J$39,AYR$5),AYI14&gt;SMALL(기준일시_입력!$N$21:$N$39,AYR$5)),INDEX(기준일시_입력!$AJ$21:$AJ$39,AYR$5*2-1),IF(AND(AYH14&gt;=SMALL(기준일시_입력!$J$21:$J$39,AYR$5),AYH14&lt;SMALL(기준일시_입력!$N$21:$N$39,AYR$5)),SMALL(기준일시_입력!$N$21:$N$39,AYR$5)-AYH14,0)),0)</f>
        <v>0</v>
      </c>
      <c r="AYS14" s="128">
        <f>IFERROR(IF(AND(AYH14&lt;SMALL(기준일시_입력!$J$21:$J$39,AYS$5),AYI14&gt;SMALL(기준일시_입력!$N$21:$N$39,AYS$5)),INDEX(기준일시_입력!$AJ$21:$AJ$39,AYS$5*2-1),IF(AND(AYH14&gt;=SMALL(기준일시_입력!$J$21:$J$39,AYS$5),AYH14&lt;SMALL(기준일시_입력!$N$21:$N$39,AYS$5)),SMALL(기준일시_입력!$N$21:$N$39,AYS$5)-AYH14,0)),0)</f>
        <v>0</v>
      </c>
      <c r="AYT14" s="125"/>
      <c r="AYU14" s="180" t="str">
        <f t="shared" si="379"/>
        <v>9일</v>
      </c>
      <c r="AYV14" s="180"/>
      <c r="AYW14" s="124" t="str">
        <f t="shared" si="380"/>
        <v>화</v>
      </c>
      <c r="AYX14" s="133" t="str">
        <f t="shared" si="381"/>
        <v>V</v>
      </c>
      <c r="AYY14" s="184"/>
      <c r="AYZ14" s="184"/>
      <c r="AZA14" s="184"/>
      <c r="AZB14" s="184"/>
      <c r="AZC14" s="184"/>
      <c r="AZD14" s="184"/>
      <c r="AZE14" s="176"/>
      <c r="AZF14" s="177"/>
      <c r="AZG14" s="129" t="str">
        <f>IF($B14="","",IF(AND(AYW$3&lt;&gt;"",$B14-기준일시_입력!$AO$7&lt;=0,AYY14="",AZB14="",AZE14=""),"X",IF(AZE14="연차","☆",IF(AZE14="월차","★",IF(AZE14="병가","♨",IF(AZE14="출장","◎",IF(AZE14="교육","■",IF(AND(AZE14="",AYY14&lt;=기준일시_입력!$J$15,AZB14&gt;=기준일시_입력!$N$15),"○",IF(AND(AZE14="",AYY14&lt;&gt;"",AYY14&gt;기준일시_입력!$J$15),"▼",IF(AND(AZE14="",AZB14&lt;&gt;"",AZB14&lt;기준일시_입력!$N$15),"△",""))))))))))</f>
        <v/>
      </c>
      <c r="AZH14" s="128">
        <f>IFERROR(IF(OR(AYY14="",AZB14=""),0,IF(AND(AZJ14&lt;기준일시_입력!$J$17,AZK14&gt;기준일시_입력!$N$17),기준일시_입력!$N$17-기준일시_입력!$J$17,IF(AND(AZJ14&gt;=기준일시_입력!$J$17,AZK14&gt;기준일시_입력!$N$17),기준일시_입력!$N$17-AZJ14,IF(AZK14&lt;기준일시_입력!$J$17,0,IF(AND(AZJ14&lt;기준일시_입력!$J$17,AZK14&lt;=기준일시_입력!$N$17),AZK14-기준일시_입력!$J$17,IF(AND(AZJ14&gt;=기준일시_입력!$J$17,AZK14&lt;=기준일시_입력!$N$17),AZK14-AZJ14,0)))))),0)</f>
        <v>0</v>
      </c>
      <c r="AZI14" s="128">
        <f t="shared" si="382"/>
        <v>0</v>
      </c>
      <c r="AZJ14" s="128">
        <f>IF(OR(AYY14="",AZB14=""),0,IF(AYY14&lt;기준일시_입력!$J$15,기준일시_입력!$J$15,AYY14))</f>
        <v>0</v>
      </c>
      <c r="AZK14" s="128">
        <f t="shared" si="383"/>
        <v>0</v>
      </c>
      <c r="AZL14" s="128">
        <f>IFERROR(IF(AND(AZJ14&lt;SMALL(기준일시_입력!$J$21:$J$39,AZL$5),AZK14&gt;SMALL(기준일시_입력!$N$21:$N$39,AZL$5)),INDEX(기준일시_입력!$AJ$21:$AJ$39,AZL$5*2-1),IF(AND(AZJ14&gt;=SMALL(기준일시_입력!$J$21:$J$39,AZL$5),AZJ14&lt;SMALL(기준일시_입력!$N$21:$N$39,AZL$5)),SMALL(기준일시_입력!$N$21:$N$39,AZL$5)-AZJ14,0)),0)</f>
        <v>0</v>
      </c>
      <c r="AZM14" s="128">
        <f>IFERROR(IF(AND(AZJ14&lt;SMALL(기준일시_입력!$J$21:$J$39,AZM$5),AZK14&gt;SMALL(기준일시_입력!$N$21:$N$39,AZM$5)),INDEX(기준일시_입력!$AJ$21:$AJ$39,AZM$5*2-1),IF(AND(AZJ14&gt;=SMALL(기준일시_입력!$J$21:$J$39,AZM$5),AZJ14&lt;SMALL(기준일시_입력!$N$21:$N$39,AZM$5)),SMALL(기준일시_입력!$N$21:$N$39,AZM$5)-AZJ14,0)),0)</f>
        <v>0</v>
      </c>
      <c r="AZN14" s="128">
        <f>IFERROR(IF(AND(AZJ14&lt;SMALL(기준일시_입력!$J$21:$J$39,AZN$5),AZK14&gt;SMALL(기준일시_입력!$N$21:$N$39,AZN$5)),INDEX(기준일시_입력!$AJ$21:$AJ$39,AZN$5*2-1),IF(AND(AZJ14&gt;=SMALL(기준일시_입력!$J$21:$J$39,AZN$5),AZJ14&lt;SMALL(기준일시_입력!$N$21:$N$39,AZN$5)),SMALL(기준일시_입력!$N$21:$N$39,AZN$5)-AZJ14,0)),0)</f>
        <v>0</v>
      </c>
      <c r="AZO14" s="128">
        <f>IFERROR(IF(AND(AZJ14&lt;SMALL(기준일시_입력!$J$21:$J$39,AZO$5),AZK14&gt;SMALL(기준일시_입력!$N$21:$N$39,AZO$5)),INDEX(기준일시_입력!$AJ$21:$AJ$39,AZO$5*2-1),IF(AND(AZJ14&gt;=SMALL(기준일시_입력!$J$21:$J$39,AZO$5),AZJ14&lt;SMALL(기준일시_입력!$N$21:$N$39,AZO$5)),SMALL(기준일시_입력!$N$21:$N$39,AZO$5)-AZJ14,0)),0)</f>
        <v>0</v>
      </c>
      <c r="AZP14" s="128">
        <f>IFERROR(IF(AND(AZJ14&lt;SMALL(기준일시_입력!$J$21:$J$39,AZP$5),AZK14&gt;SMALL(기준일시_입력!$N$21:$N$39,AZP$5)),INDEX(기준일시_입력!$AJ$21:$AJ$39,AZP$5*2-1),IF(AND(AZJ14&gt;=SMALL(기준일시_입력!$J$21:$J$39,AZP$5),AZJ14&lt;SMALL(기준일시_입력!$N$21:$N$39,AZP$5)),SMALL(기준일시_입력!$N$21:$N$39,AZP$5)-AZJ14,0)),0)</f>
        <v>0</v>
      </c>
      <c r="AZQ14" s="128">
        <f>IFERROR(IF(AND(AZJ14&lt;SMALL(기준일시_입력!$J$21:$J$39,AZQ$5),AZK14&gt;SMALL(기준일시_입력!$N$21:$N$39,AZQ$5)),INDEX(기준일시_입력!$AJ$21:$AJ$39,AZQ$5*2-1),IF(AND(AZJ14&gt;=SMALL(기준일시_입력!$J$21:$J$39,AZQ$5),AZJ14&lt;SMALL(기준일시_입력!$N$21:$N$39,AZQ$5)),SMALL(기준일시_입력!$N$21:$N$39,AZQ$5)-AZJ14,0)),0)</f>
        <v>0</v>
      </c>
      <c r="AZR14" s="128">
        <f>IFERROR(IF(AND(AZJ14&lt;SMALL(기준일시_입력!$J$21:$J$39,AZR$5),AZK14&gt;SMALL(기준일시_입력!$N$21:$N$39,AZR$5)),INDEX(기준일시_입력!$AJ$21:$AJ$39,AZR$5*2-1),IF(AND(AZJ14&gt;=SMALL(기준일시_입력!$J$21:$J$39,AZR$5),AZJ14&lt;SMALL(기준일시_입력!$N$21:$N$39,AZR$5)),SMALL(기준일시_입력!$N$21:$N$39,AZR$5)-AZJ14,0)),0)</f>
        <v>0</v>
      </c>
      <c r="AZS14" s="128">
        <f>IFERROR(IF(AND(AZJ14&lt;SMALL(기준일시_입력!$J$21:$J$39,AZS$5),AZK14&gt;SMALL(기준일시_입력!$N$21:$N$39,AZS$5)),INDEX(기준일시_입력!$AJ$21:$AJ$39,AZS$5*2-1),IF(AND(AZJ14&gt;=SMALL(기준일시_입력!$J$21:$J$39,AZS$5),AZJ14&lt;SMALL(기준일시_입력!$N$21:$N$39,AZS$5)),SMALL(기준일시_입력!$N$21:$N$39,AZS$5)-AZJ14,0)),0)</f>
        <v>0</v>
      </c>
      <c r="AZT14" s="128">
        <f>IFERROR(IF(AND(AZJ14&lt;SMALL(기준일시_입력!$J$21:$J$39,AZT$5),AZK14&gt;SMALL(기준일시_입력!$N$21:$N$39,AZT$5)),INDEX(기준일시_입력!$AJ$21:$AJ$39,AZT$5*2-1),IF(AND(AZJ14&gt;=SMALL(기준일시_입력!$J$21:$J$39,AZT$5),AZJ14&lt;SMALL(기준일시_입력!$N$21:$N$39,AZT$5)),SMALL(기준일시_입력!$N$21:$N$39,AZT$5)-AZJ14,0)),0)</f>
        <v>0</v>
      </c>
      <c r="AZU14" s="128">
        <f>IFERROR(IF(AND(AZJ14&lt;SMALL(기준일시_입력!$J$21:$J$39,AZU$5),AZK14&gt;SMALL(기준일시_입력!$N$21:$N$39,AZU$5)),INDEX(기준일시_입력!$AJ$21:$AJ$39,AZU$5*2-1),IF(AND(AZJ14&gt;=SMALL(기준일시_입력!$J$21:$J$39,AZU$5),AZJ14&lt;SMALL(기준일시_입력!$N$21:$N$39,AZU$5)),SMALL(기준일시_입력!$N$21:$N$39,AZU$5)-AZJ14,0)),0)</f>
        <v>0</v>
      </c>
      <c r="AZV14" s="125"/>
      <c r="AZW14" s="180" t="str">
        <f t="shared" si="384"/>
        <v>9일</v>
      </c>
      <c r="AZX14" s="180"/>
      <c r="AZY14" s="124" t="str">
        <f t="shared" si="385"/>
        <v>화</v>
      </c>
      <c r="AZZ14" s="133" t="str">
        <f t="shared" si="381"/>
        <v>V</v>
      </c>
      <c r="BAA14" s="184"/>
      <c r="BAB14" s="184"/>
      <c r="BAC14" s="184"/>
      <c r="BAD14" s="184"/>
      <c r="BAE14" s="184"/>
      <c r="BAF14" s="184"/>
      <c r="BAG14" s="176"/>
      <c r="BAH14" s="177"/>
      <c r="BAI14" s="129" t="str">
        <f>IF($B14="","",IF(AND(AZY$3&lt;&gt;"",$B14-기준일시_입력!$AO$7&lt;=0,BAA14="",BAD14="",BAG14=""),"X",IF(BAG14="연차","☆",IF(BAG14="월차","★",IF(BAG14="병가","♨",IF(BAG14="출장","◎",IF(BAG14="교육","■",IF(AND(BAG14="",BAA14&lt;=기준일시_입력!$J$15,BAD14&gt;=기준일시_입력!$N$15),"○",IF(AND(BAG14="",BAA14&lt;&gt;"",BAA14&gt;기준일시_입력!$J$15),"▼",IF(AND(BAG14="",BAD14&lt;&gt;"",BAD14&lt;기준일시_입력!$N$15),"△",""))))))))))</f>
        <v/>
      </c>
      <c r="BAJ14" s="128">
        <f>IFERROR(IF(OR(BAA14="",BAD14=""),0,IF(AND(BAL14&lt;기준일시_입력!$J$17,BAM14&gt;기준일시_입력!$N$17),기준일시_입력!$N$17-기준일시_입력!$J$17,IF(AND(BAL14&gt;=기준일시_입력!$J$17,BAM14&gt;기준일시_입력!$N$17),기준일시_입력!$N$17-BAL14,IF(BAM14&lt;기준일시_입력!$J$17,0,IF(AND(BAL14&lt;기준일시_입력!$J$17,BAM14&lt;=기준일시_입력!$N$17),BAM14-기준일시_입력!$J$17,IF(AND(BAL14&gt;=기준일시_입력!$J$17,BAM14&lt;=기준일시_입력!$N$17),BAM14-BAL14,0)))))),0)</f>
        <v>0</v>
      </c>
      <c r="BAK14" s="128">
        <f t="shared" si="387"/>
        <v>0</v>
      </c>
      <c r="BAL14" s="128">
        <f>IF(OR(BAA14="",BAD14=""),0,IF(BAA14&lt;기준일시_입력!$J$15,기준일시_입력!$J$15,BAA14))</f>
        <v>0</v>
      </c>
      <c r="BAM14" s="128">
        <f t="shared" si="388"/>
        <v>0</v>
      </c>
      <c r="BAN14" s="128">
        <f>IFERROR(IF(AND(BAL14&lt;SMALL(기준일시_입력!$J$21:$J$39,BAN$5),BAM14&gt;SMALL(기준일시_입력!$N$21:$N$39,BAN$5)),INDEX(기준일시_입력!$AJ$21:$AJ$39,BAN$5*2-1),IF(AND(BAL14&gt;=SMALL(기준일시_입력!$J$21:$J$39,BAN$5),BAL14&lt;SMALL(기준일시_입력!$N$21:$N$39,BAN$5)),SMALL(기준일시_입력!$N$21:$N$39,BAN$5)-BAL14,0)),0)</f>
        <v>0</v>
      </c>
      <c r="BAO14" s="128">
        <f>IFERROR(IF(AND(BAL14&lt;SMALL(기준일시_입력!$J$21:$J$39,BAO$5),BAM14&gt;SMALL(기준일시_입력!$N$21:$N$39,BAO$5)),INDEX(기준일시_입력!$AJ$21:$AJ$39,BAO$5*2-1),IF(AND(BAL14&gt;=SMALL(기준일시_입력!$J$21:$J$39,BAO$5),BAL14&lt;SMALL(기준일시_입력!$N$21:$N$39,BAO$5)),SMALL(기준일시_입력!$N$21:$N$39,BAO$5)-BAL14,0)),0)</f>
        <v>0</v>
      </c>
      <c r="BAP14" s="128">
        <f>IFERROR(IF(AND(BAL14&lt;SMALL(기준일시_입력!$J$21:$J$39,BAP$5),BAM14&gt;SMALL(기준일시_입력!$N$21:$N$39,BAP$5)),INDEX(기준일시_입력!$AJ$21:$AJ$39,BAP$5*2-1),IF(AND(BAL14&gt;=SMALL(기준일시_입력!$J$21:$J$39,BAP$5),BAL14&lt;SMALL(기준일시_입력!$N$21:$N$39,BAP$5)),SMALL(기준일시_입력!$N$21:$N$39,BAP$5)-BAL14,0)),0)</f>
        <v>0</v>
      </c>
      <c r="BAQ14" s="128">
        <f>IFERROR(IF(AND(BAL14&lt;SMALL(기준일시_입력!$J$21:$J$39,BAQ$5),BAM14&gt;SMALL(기준일시_입력!$N$21:$N$39,BAQ$5)),INDEX(기준일시_입력!$AJ$21:$AJ$39,BAQ$5*2-1),IF(AND(BAL14&gt;=SMALL(기준일시_입력!$J$21:$J$39,BAQ$5),BAL14&lt;SMALL(기준일시_입력!$N$21:$N$39,BAQ$5)),SMALL(기준일시_입력!$N$21:$N$39,BAQ$5)-BAL14,0)),0)</f>
        <v>0</v>
      </c>
      <c r="BAR14" s="128">
        <f>IFERROR(IF(AND(BAL14&lt;SMALL(기준일시_입력!$J$21:$J$39,BAR$5),BAM14&gt;SMALL(기준일시_입력!$N$21:$N$39,BAR$5)),INDEX(기준일시_입력!$AJ$21:$AJ$39,BAR$5*2-1),IF(AND(BAL14&gt;=SMALL(기준일시_입력!$J$21:$J$39,BAR$5),BAL14&lt;SMALL(기준일시_입력!$N$21:$N$39,BAR$5)),SMALL(기준일시_입력!$N$21:$N$39,BAR$5)-BAL14,0)),0)</f>
        <v>0</v>
      </c>
      <c r="BAS14" s="128">
        <f>IFERROR(IF(AND(BAL14&lt;SMALL(기준일시_입력!$J$21:$J$39,BAS$5),BAM14&gt;SMALL(기준일시_입력!$N$21:$N$39,BAS$5)),INDEX(기준일시_입력!$AJ$21:$AJ$39,BAS$5*2-1),IF(AND(BAL14&gt;=SMALL(기준일시_입력!$J$21:$J$39,BAS$5),BAL14&lt;SMALL(기준일시_입력!$N$21:$N$39,BAS$5)),SMALL(기준일시_입력!$N$21:$N$39,BAS$5)-BAL14,0)),0)</f>
        <v>0</v>
      </c>
      <c r="BAT14" s="128">
        <f>IFERROR(IF(AND(BAL14&lt;SMALL(기준일시_입력!$J$21:$J$39,BAT$5),BAM14&gt;SMALL(기준일시_입력!$N$21:$N$39,BAT$5)),INDEX(기준일시_입력!$AJ$21:$AJ$39,BAT$5*2-1),IF(AND(BAL14&gt;=SMALL(기준일시_입력!$J$21:$J$39,BAT$5),BAL14&lt;SMALL(기준일시_입력!$N$21:$N$39,BAT$5)),SMALL(기준일시_입력!$N$21:$N$39,BAT$5)-BAL14,0)),0)</f>
        <v>0</v>
      </c>
      <c r="BAU14" s="128">
        <f>IFERROR(IF(AND(BAL14&lt;SMALL(기준일시_입력!$J$21:$J$39,BAU$5),BAM14&gt;SMALL(기준일시_입력!$N$21:$N$39,BAU$5)),INDEX(기준일시_입력!$AJ$21:$AJ$39,BAU$5*2-1),IF(AND(BAL14&gt;=SMALL(기준일시_입력!$J$21:$J$39,BAU$5),BAL14&lt;SMALL(기준일시_입력!$N$21:$N$39,BAU$5)),SMALL(기준일시_입력!$N$21:$N$39,BAU$5)-BAL14,0)),0)</f>
        <v>0</v>
      </c>
      <c r="BAV14" s="128">
        <f>IFERROR(IF(AND(BAL14&lt;SMALL(기준일시_입력!$J$21:$J$39,BAV$5),BAM14&gt;SMALL(기준일시_입력!$N$21:$N$39,BAV$5)),INDEX(기준일시_입력!$AJ$21:$AJ$39,BAV$5*2-1),IF(AND(BAL14&gt;=SMALL(기준일시_입력!$J$21:$J$39,BAV$5),BAL14&lt;SMALL(기준일시_입력!$N$21:$N$39,BAV$5)),SMALL(기준일시_입력!$N$21:$N$39,BAV$5)-BAL14,0)),0)</f>
        <v>0</v>
      </c>
      <c r="BAW14" s="128">
        <f>IFERROR(IF(AND(BAL14&lt;SMALL(기준일시_입력!$J$21:$J$39,BAW$5),BAM14&gt;SMALL(기준일시_입력!$N$21:$N$39,BAW$5)),INDEX(기준일시_입력!$AJ$21:$AJ$39,BAW$5*2-1),IF(AND(BAL14&gt;=SMALL(기준일시_입력!$J$21:$J$39,BAW$5),BAL14&lt;SMALL(기준일시_입력!$N$21:$N$39,BAW$5)),SMALL(기준일시_입력!$N$21:$N$39,BAW$5)-BAL14,0)),0)</f>
        <v>0</v>
      </c>
      <c r="BAX14" s="125"/>
      <c r="BAY14" s="180" t="str">
        <f t="shared" si="389"/>
        <v>9일</v>
      </c>
      <c r="BAZ14" s="180"/>
      <c r="BBA14" s="124" t="str">
        <f t="shared" si="390"/>
        <v>화</v>
      </c>
      <c r="BBB14" s="133" t="str">
        <f t="shared" si="381"/>
        <v>V</v>
      </c>
      <c r="BBC14" s="184"/>
      <c r="BBD14" s="184"/>
      <c r="BBE14" s="184"/>
      <c r="BBF14" s="184"/>
      <c r="BBG14" s="184"/>
      <c r="BBH14" s="184"/>
      <c r="BBI14" s="176"/>
      <c r="BBJ14" s="177"/>
      <c r="BBK14" s="129" t="str">
        <f>IF($B14="","",IF(AND(BBA$3&lt;&gt;"",$B14-기준일시_입력!$AO$7&lt;=0,BBC14="",BBF14="",BBI14=""),"X",IF(BBI14="연차","☆",IF(BBI14="월차","★",IF(BBI14="병가","♨",IF(BBI14="출장","◎",IF(BBI14="교육","■",IF(AND(BBI14="",BBC14&lt;=기준일시_입력!$J$15,BBF14&gt;=기준일시_입력!$N$15),"○",IF(AND(BBI14="",BBC14&lt;&gt;"",BBC14&gt;기준일시_입력!$J$15),"▼",IF(AND(BBI14="",BBF14&lt;&gt;"",BBF14&lt;기준일시_입력!$N$15),"△",""))))))))))</f>
        <v/>
      </c>
      <c r="BBL14" s="128">
        <f>IFERROR(IF(OR(BBC14="",BBF14=""),0,IF(AND(BBN14&lt;기준일시_입력!$J$17,BBO14&gt;기준일시_입력!$N$17),기준일시_입력!$N$17-기준일시_입력!$J$17,IF(AND(BBN14&gt;=기준일시_입력!$J$17,BBO14&gt;기준일시_입력!$N$17),기준일시_입력!$N$17-BBN14,IF(BBO14&lt;기준일시_입력!$J$17,0,IF(AND(BBN14&lt;기준일시_입력!$J$17,BBO14&lt;=기준일시_입력!$N$17),BBO14-기준일시_입력!$J$17,IF(AND(BBN14&gt;=기준일시_입력!$J$17,BBO14&lt;=기준일시_입력!$N$17),BBO14-BBN14,0)))))),0)</f>
        <v>0</v>
      </c>
      <c r="BBM14" s="128">
        <f t="shared" si="392"/>
        <v>0</v>
      </c>
      <c r="BBN14" s="128">
        <f>IF(OR(BBC14="",BBF14=""),0,IF(BBC14&lt;기준일시_입력!$J$15,기준일시_입력!$J$15,BBC14))</f>
        <v>0</v>
      </c>
      <c r="BBO14" s="128">
        <f t="shared" si="393"/>
        <v>0</v>
      </c>
      <c r="BBP14" s="128">
        <f>IFERROR(IF(AND(BBN14&lt;SMALL(기준일시_입력!$J$21:$J$39,BBP$5),BBO14&gt;SMALL(기준일시_입력!$N$21:$N$39,BBP$5)),INDEX(기준일시_입력!$AJ$21:$AJ$39,BBP$5*2-1),IF(AND(BBN14&gt;=SMALL(기준일시_입력!$J$21:$J$39,BBP$5),BBN14&lt;SMALL(기준일시_입력!$N$21:$N$39,BBP$5)),SMALL(기준일시_입력!$N$21:$N$39,BBP$5)-BBN14,0)),0)</f>
        <v>0</v>
      </c>
      <c r="BBQ14" s="128">
        <f>IFERROR(IF(AND(BBN14&lt;SMALL(기준일시_입력!$J$21:$J$39,BBQ$5),BBO14&gt;SMALL(기준일시_입력!$N$21:$N$39,BBQ$5)),INDEX(기준일시_입력!$AJ$21:$AJ$39,BBQ$5*2-1),IF(AND(BBN14&gt;=SMALL(기준일시_입력!$J$21:$J$39,BBQ$5),BBN14&lt;SMALL(기준일시_입력!$N$21:$N$39,BBQ$5)),SMALL(기준일시_입력!$N$21:$N$39,BBQ$5)-BBN14,0)),0)</f>
        <v>0</v>
      </c>
      <c r="BBR14" s="128">
        <f>IFERROR(IF(AND(BBN14&lt;SMALL(기준일시_입력!$J$21:$J$39,BBR$5),BBO14&gt;SMALL(기준일시_입력!$N$21:$N$39,BBR$5)),INDEX(기준일시_입력!$AJ$21:$AJ$39,BBR$5*2-1),IF(AND(BBN14&gt;=SMALL(기준일시_입력!$J$21:$J$39,BBR$5),BBN14&lt;SMALL(기준일시_입력!$N$21:$N$39,BBR$5)),SMALL(기준일시_입력!$N$21:$N$39,BBR$5)-BBN14,0)),0)</f>
        <v>0</v>
      </c>
      <c r="BBS14" s="128">
        <f>IFERROR(IF(AND(BBN14&lt;SMALL(기준일시_입력!$J$21:$J$39,BBS$5),BBO14&gt;SMALL(기준일시_입력!$N$21:$N$39,BBS$5)),INDEX(기준일시_입력!$AJ$21:$AJ$39,BBS$5*2-1),IF(AND(BBN14&gt;=SMALL(기준일시_입력!$J$21:$J$39,BBS$5),BBN14&lt;SMALL(기준일시_입력!$N$21:$N$39,BBS$5)),SMALL(기준일시_입력!$N$21:$N$39,BBS$5)-BBN14,0)),0)</f>
        <v>0</v>
      </c>
      <c r="BBT14" s="128">
        <f>IFERROR(IF(AND(BBN14&lt;SMALL(기준일시_입력!$J$21:$J$39,BBT$5),BBO14&gt;SMALL(기준일시_입력!$N$21:$N$39,BBT$5)),INDEX(기준일시_입력!$AJ$21:$AJ$39,BBT$5*2-1),IF(AND(BBN14&gt;=SMALL(기준일시_입력!$J$21:$J$39,BBT$5),BBN14&lt;SMALL(기준일시_입력!$N$21:$N$39,BBT$5)),SMALL(기준일시_입력!$N$21:$N$39,BBT$5)-BBN14,0)),0)</f>
        <v>0</v>
      </c>
      <c r="BBU14" s="128">
        <f>IFERROR(IF(AND(BBN14&lt;SMALL(기준일시_입력!$J$21:$J$39,BBU$5),BBO14&gt;SMALL(기준일시_입력!$N$21:$N$39,BBU$5)),INDEX(기준일시_입력!$AJ$21:$AJ$39,BBU$5*2-1),IF(AND(BBN14&gt;=SMALL(기준일시_입력!$J$21:$J$39,BBU$5),BBN14&lt;SMALL(기준일시_입력!$N$21:$N$39,BBU$5)),SMALL(기준일시_입력!$N$21:$N$39,BBU$5)-BBN14,0)),0)</f>
        <v>0</v>
      </c>
      <c r="BBV14" s="128">
        <f>IFERROR(IF(AND(BBN14&lt;SMALL(기준일시_입력!$J$21:$J$39,BBV$5),BBO14&gt;SMALL(기준일시_입력!$N$21:$N$39,BBV$5)),INDEX(기준일시_입력!$AJ$21:$AJ$39,BBV$5*2-1),IF(AND(BBN14&gt;=SMALL(기준일시_입력!$J$21:$J$39,BBV$5),BBN14&lt;SMALL(기준일시_입력!$N$21:$N$39,BBV$5)),SMALL(기준일시_입력!$N$21:$N$39,BBV$5)-BBN14,0)),0)</f>
        <v>0</v>
      </c>
      <c r="BBW14" s="128">
        <f>IFERROR(IF(AND(BBN14&lt;SMALL(기준일시_입력!$J$21:$J$39,BBW$5),BBO14&gt;SMALL(기준일시_입력!$N$21:$N$39,BBW$5)),INDEX(기준일시_입력!$AJ$21:$AJ$39,BBW$5*2-1),IF(AND(BBN14&gt;=SMALL(기준일시_입력!$J$21:$J$39,BBW$5),BBN14&lt;SMALL(기준일시_입력!$N$21:$N$39,BBW$5)),SMALL(기준일시_입력!$N$21:$N$39,BBW$5)-BBN14,0)),0)</f>
        <v>0</v>
      </c>
      <c r="BBX14" s="128">
        <f>IFERROR(IF(AND(BBN14&lt;SMALL(기준일시_입력!$J$21:$J$39,BBX$5),BBO14&gt;SMALL(기준일시_입력!$N$21:$N$39,BBX$5)),INDEX(기준일시_입력!$AJ$21:$AJ$39,BBX$5*2-1),IF(AND(BBN14&gt;=SMALL(기준일시_입력!$J$21:$J$39,BBX$5),BBN14&lt;SMALL(기준일시_입력!$N$21:$N$39,BBX$5)),SMALL(기준일시_입력!$N$21:$N$39,BBX$5)-BBN14,0)),0)</f>
        <v>0</v>
      </c>
      <c r="BBY14" s="128">
        <f>IFERROR(IF(AND(BBN14&lt;SMALL(기준일시_입력!$J$21:$J$39,BBY$5),BBO14&gt;SMALL(기준일시_입력!$N$21:$N$39,BBY$5)),INDEX(기준일시_입력!$AJ$21:$AJ$39,BBY$5*2-1),IF(AND(BBN14&gt;=SMALL(기준일시_입력!$J$21:$J$39,BBY$5),BBN14&lt;SMALL(기준일시_입력!$N$21:$N$39,BBY$5)),SMALL(기준일시_입력!$N$21:$N$39,BBY$5)-BBN14,0)),0)</f>
        <v>0</v>
      </c>
      <c r="BBZ14" s="125"/>
      <c r="BCA14" s="8">
        <v>0</v>
      </c>
    </row>
    <row r="15" spans="1:1431" x14ac:dyDescent="0.2">
      <c r="A15" s="8">
        <v>10</v>
      </c>
      <c r="B15" s="4">
        <f>IF(DAY(기준일시_입력!$AM$7)-$A15&lt;0,"",기준일시_입력!$AM$7-(DAY(기준일시_입력!$AM$7)-$A15))</f>
        <v>42410</v>
      </c>
      <c r="C15" s="180" t="str">
        <f t="shared" si="394"/>
        <v>10일</v>
      </c>
      <c r="D15" s="180"/>
      <c r="E15" s="5" t="str">
        <f t="shared" si="395"/>
        <v>수</v>
      </c>
      <c r="F15" s="20" t="s">
        <v>121</v>
      </c>
      <c r="G15" s="184"/>
      <c r="H15" s="184"/>
      <c r="I15" s="184"/>
      <c r="J15" s="184"/>
      <c r="K15" s="184"/>
      <c r="L15" s="184"/>
      <c r="M15" s="176"/>
      <c r="N15" s="177"/>
      <c r="O15" s="129" t="str">
        <f>IF($B15="","",IF(AND(E$3&lt;&gt;"",$B15-기준일시_입력!$AO$7&lt;=0,G15="",J15="",M15=""),"X",IF(M15="연차","☆",IF(M15="월차","★",IF(M15="병가","♨",IF(M15="출장","◎",IF(M15="교육","■",IF(AND(M15="",G15&lt;=기준일시_입력!$J$15,J15&gt;=기준일시_입력!$N$15),"○",IF(AND(M15="",G15&lt;&gt;"",G15&gt;기준일시_입력!$J$15),"▼",IF(AND(M15="",J15&lt;&gt;"",J15&lt;기준일시_입력!$N$15),"△",""))))))))))</f>
        <v/>
      </c>
      <c r="P15" s="15">
        <f>IFERROR(IF(OR(G15="",J15=""),0,IF(AND(R15&lt;기준일시_입력!$J$17,S15&gt;기준일시_입력!$N$17),기준일시_입력!$N$17-기준일시_입력!$J$17,IF(AND(R15&gt;=기준일시_입력!$J$17,S15&gt;기준일시_입력!$N$17),기준일시_입력!$N$17-R15,IF(S15&lt;기준일시_입력!$J$17,0,IF(AND(R15&lt;기준일시_입력!$J$17,S15&lt;=기준일시_입력!$N$17),S15-기준일시_입력!$J$17,IF(AND(R15&gt;=기준일시_입력!$J$17,S15&lt;=기준일시_입력!$N$17),S15-R15,0)))))),0)</f>
        <v>0</v>
      </c>
      <c r="Q15" s="15">
        <f t="shared" si="398"/>
        <v>0</v>
      </c>
      <c r="R15" s="15">
        <f>IF(OR(G15="",J15=""),0,IF(G15&lt;기준일시_입력!$J$15,기준일시_입력!$J$15,G15))</f>
        <v>0</v>
      </c>
      <c r="S15" s="15">
        <f t="shared" si="150"/>
        <v>0</v>
      </c>
      <c r="T15" s="15">
        <f>IFERROR(IF(AND(R15&lt;SMALL(기준일시_입력!$J$21:$J$39,T$5),S15&gt;SMALL(기준일시_입력!$N$21:$N$39,T$5)),INDEX(기준일시_입력!$AJ$21:$AJ$39,T$5*2-1),IF(AND(R15&gt;=SMALL(기준일시_입력!$J$21:$J$39,T$5),R15&lt;SMALL(기준일시_입력!$N$21:$N$39,T$5)),SMALL(기준일시_입력!$N$21:$N$39,T$5)-R15,0)),0)</f>
        <v>0</v>
      </c>
      <c r="U15" s="15">
        <f>IFERROR(IF(AND(R15&lt;SMALL(기준일시_입력!$J$21:$J$39,U$5),S15&gt;SMALL(기준일시_입력!$N$21:$N$39,U$5)),INDEX(기준일시_입력!$AJ$21:$AJ$39,U$5*2-1),IF(AND(R15&gt;=SMALL(기준일시_입력!$J$21:$J$39,U$5),R15&lt;SMALL(기준일시_입력!$N$21:$N$39,U$5)),SMALL(기준일시_입력!$N$21:$N$39,U$5)-R15,0)),0)</f>
        <v>0</v>
      </c>
      <c r="V15" s="15">
        <f>IFERROR(IF(AND(R15&lt;SMALL(기준일시_입력!$J$21:$J$39,V$5),S15&gt;SMALL(기준일시_입력!$N$21:$N$39,V$5)),INDEX(기준일시_입력!$AJ$21:$AJ$39,V$5*2-1),IF(AND(R15&gt;=SMALL(기준일시_입력!$J$21:$J$39,V$5),R15&lt;SMALL(기준일시_입력!$N$21:$N$39,V$5)),SMALL(기준일시_입력!$N$21:$N$39,V$5)-R15,0)),0)</f>
        <v>0</v>
      </c>
      <c r="W15" s="15">
        <f>IFERROR(IF(AND(R15&lt;SMALL(기준일시_입력!$J$21:$J$39,W$5),S15&gt;SMALL(기준일시_입력!$N$21:$N$39,W$5)),INDEX(기준일시_입력!$AJ$21:$AJ$39,W$5*2-1),IF(AND(R15&gt;=SMALL(기준일시_입력!$J$21:$J$39,W$5),R15&lt;SMALL(기준일시_입력!$N$21:$N$39,W$5)),SMALL(기준일시_입력!$N$21:$N$39,W$5)-R15,0)),0)</f>
        <v>0</v>
      </c>
      <c r="X15" s="15">
        <f>IFERROR(IF(AND(R15&lt;SMALL(기준일시_입력!$J$21:$J$39,X$5),S15&gt;SMALL(기준일시_입력!$N$21:$N$39,X$5)),INDEX(기준일시_입력!$AJ$21:$AJ$39,X$5*2-1),IF(AND(R15&gt;=SMALL(기준일시_입력!$J$21:$J$39,X$5),R15&lt;SMALL(기준일시_입력!$N$21:$N$39,X$5)),SMALL(기준일시_입력!$N$21:$N$39,X$5)-R15,0)),0)</f>
        <v>0</v>
      </c>
      <c r="Y15" s="15">
        <f>IFERROR(IF(AND(R15&lt;SMALL(기준일시_입력!$J$21:$J$39,Y$5),S15&gt;SMALL(기준일시_입력!$N$21:$N$39,Y$5)),INDEX(기준일시_입력!$AJ$21:$AJ$39,Y$5*2-1),IF(AND(R15&gt;=SMALL(기준일시_입력!$J$21:$J$39,Y$5),R15&lt;SMALL(기준일시_입력!$N$21:$N$39,Y$5)),SMALL(기준일시_입력!$N$21:$N$39,Y$5)-R15,0)),0)</f>
        <v>0</v>
      </c>
      <c r="Z15" s="15">
        <f>IFERROR(IF(AND(R15&lt;SMALL(기준일시_입력!$J$21:$J$39,Z$5),S15&gt;SMALL(기준일시_입력!$N$21:$N$39,Z$5)),INDEX(기준일시_입력!$AJ$21:$AJ$39,Z$5*2-1),IF(AND(R15&gt;=SMALL(기준일시_입력!$J$21:$J$39,Z$5),R15&lt;SMALL(기준일시_입력!$N$21:$N$39,Z$5)),SMALL(기준일시_입력!$N$21:$N$39,Z$5)-R15,0)),0)</f>
        <v>0</v>
      </c>
      <c r="AA15" s="15">
        <f>IFERROR(IF(AND(R15&lt;SMALL(기준일시_입력!$J$21:$J$39,AA$5),S15&gt;SMALL(기준일시_입력!$N$21:$N$39,AA$5)),INDEX(기준일시_입력!$AJ$21:$AJ$39,AA$5*2-1),IF(AND(R15&gt;=SMALL(기준일시_입력!$J$21:$J$39,AA$5),R15&lt;SMALL(기준일시_입력!$N$21:$N$39,AA$5)),SMALL(기준일시_입력!$N$21:$N$39,AA$5)-R15,0)),0)</f>
        <v>0</v>
      </c>
      <c r="AB15" s="15">
        <f>IFERROR(IF(AND(R15&lt;SMALL(기준일시_입력!$J$21:$J$39,AB$5),S15&gt;SMALL(기준일시_입력!$N$21:$N$39,AB$5)),INDEX(기준일시_입력!$AJ$21:$AJ$39,AB$5*2-1),IF(AND(R15&gt;=SMALL(기준일시_입력!$J$21:$J$39,AB$5),R15&lt;SMALL(기준일시_입력!$N$21:$N$39,AB$5)),SMALL(기준일시_입력!$N$21:$N$39,AB$5)-R15,0)),0)</f>
        <v>0</v>
      </c>
      <c r="AC15" s="15">
        <f>IFERROR(IF(AND(R15&lt;SMALL(기준일시_입력!$J$21:$J$39,AC$5),S15&gt;SMALL(기준일시_입력!$N$21:$N$39,AC$5)),INDEX(기준일시_입력!$AJ$21:$AJ$39,AC$5*2-1),IF(AND(R15&gt;=SMALL(기준일시_입력!$J$21:$J$39,AC$5),R15&lt;SMALL(기준일시_입력!$N$21:$N$39,AC$5)),SMALL(기준일시_입력!$N$21:$N$39,AC$5)-R15,0)),0)</f>
        <v>0</v>
      </c>
      <c r="AD15" s="10"/>
      <c r="AE15" s="180" t="str">
        <f t="shared" si="151"/>
        <v>10일</v>
      </c>
      <c r="AF15" s="180"/>
      <c r="AG15" s="5" t="str">
        <f t="shared" si="152"/>
        <v>수</v>
      </c>
      <c r="AH15" s="67" t="str">
        <f t="shared" si="396"/>
        <v>V</v>
      </c>
      <c r="AI15" s="184"/>
      <c r="AJ15" s="184"/>
      <c r="AK15" s="184"/>
      <c r="AL15" s="184"/>
      <c r="AM15" s="184"/>
      <c r="AN15" s="184"/>
      <c r="AO15" s="176"/>
      <c r="AP15" s="177"/>
      <c r="AQ15" s="129" t="str">
        <f>IF($B15="","",IF(AND(AG$3&lt;&gt;"",$B15-기준일시_입력!$AO$7&lt;=0,AI15="",AL15="",AO15=""),"X",IF(AO15="연차","☆",IF(AO15="월차","★",IF(AO15="병가","♨",IF(AO15="출장","◎",IF(AO15="교육","■",IF(AND(AO15="",AI15&lt;=기준일시_입력!$J$15,AL15&gt;=기준일시_입력!$N$15),"○",IF(AND(AO15="",AI15&lt;&gt;"",AI15&gt;기준일시_입력!$J$15),"▼",IF(AND(AO15="",AL15&lt;&gt;"",AL15&lt;기준일시_입력!$N$15),"△",""))))))))))</f>
        <v/>
      </c>
      <c r="AR15" s="15">
        <f>IFERROR(IF(OR(AI15="",AL15=""),0,IF(AND(AT15&lt;기준일시_입력!$J$17,AU15&gt;기준일시_입력!$N$17),기준일시_입력!$N$17-기준일시_입력!$J$17,IF(AND(AT15&gt;=기준일시_입력!$J$17,AU15&gt;기준일시_입력!$N$17),기준일시_입력!$N$17-AT15,IF(AU15&lt;기준일시_입력!$J$17,0,IF(AND(AT15&lt;기준일시_입력!$J$17,AU15&lt;=기준일시_입력!$N$17),AU15-기준일시_입력!$J$17,IF(AND(AT15&gt;=기준일시_입력!$J$17,AU15&lt;=기준일시_입력!$N$17),AU15-AT15,0)))))),0)</f>
        <v>0</v>
      </c>
      <c r="AS15" s="15">
        <f t="shared" si="399"/>
        <v>0</v>
      </c>
      <c r="AT15" s="15">
        <f>IF(OR(AI15="",AL15=""),0,IF(AI15&lt;기준일시_입력!$J$15,기준일시_입력!$J$15,AI15))</f>
        <v>0</v>
      </c>
      <c r="AU15" s="15">
        <f t="shared" si="153"/>
        <v>0</v>
      </c>
      <c r="AV15" s="15">
        <f>IFERROR(IF(AND(AT15&lt;SMALL(기준일시_입력!$J$21:$J$39,AV$5),AU15&gt;SMALL(기준일시_입력!$N$21:$N$39,AV$5)),INDEX(기준일시_입력!$AJ$21:$AJ$39,AV$5*2-1),IF(AND(AT15&gt;=SMALL(기준일시_입력!$J$21:$J$39,AV$5),AT15&lt;SMALL(기준일시_입력!$N$21:$N$39,AV$5)),SMALL(기준일시_입력!$N$21:$N$39,AV$5)-AT15,0)),0)</f>
        <v>0</v>
      </c>
      <c r="AW15" s="15">
        <f>IFERROR(IF(AND(AT15&lt;SMALL(기준일시_입력!$J$21:$J$39,AW$5),AU15&gt;SMALL(기준일시_입력!$N$21:$N$39,AW$5)),INDEX(기준일시_입력!$AJ$21:$AJ$39,AW$5*2-1),IF(AND(AT15&gt;=SMALL(기준일시_입력!$J$21:$J$39,AW$5),AT15&lt;SMALL(기준일시_입력!$N$21:$N$39,AW$5)),SMALL(기준일시_입력!$N$21:$N$39,AW$5)-AT15,0)),0)</f>
        <v>0</v>
      </c>
      <c r="AX15" s="15">
        <f>IFERROR(IF(AND(AT15&lt;SMALL(기준일시_입력!$J$21:$J$39,AX$5),AU15&gt;SMALL(기준일시_입력!$N$21:$N$39,AX$5)),INDEX(기준일시_입력!$AJ$21:$AJ$39,AX$5*2-1),IF(AND(AT15&gt;=SMALL(기준일시_입력!$J$21:$J$39,AX$5),AT15&lt;SMALL(기준일시_입력!$N$21:$N$39,AX$5)),SMALL(기준일시_입력!$N$21:$N$39,AX$5)-AT15,0)),0)</f>
        <v>0</v>
      </c>
      <c r="AY15" s="15">
        <f>IFERROR(IF(AND(AT15&lt;SMALL(기준일시_입력!$J$21:$J$39,AY$5),AU15&gt;SMALL(기준일시_입력!$N$21:$N$39,AY$5)),INDEX(기준일시_입력!$AJ$21:$AJ$39,AY$5*2-1),IF(AND(AT15&gt;=SMALL(기준일시_입력!$J$21:$J$39,AY$5),AT15&lt;SMALL(기준일시_입력!$N$21:$N$39,AY$5)),SMALL(기준일시_입력!$N$21:$N$39,AY$5)-AT15,0)),0)</f>
        <v>0</v>
      </c>
      <c r="AZ15" s="15">
        <f>IFERROR(IF(AND(AT15&lt;SMALL(기준일시_입력!$J$21:$J$39,AZ$5),AU15&gt;SMALL(기준일시_입력!$N$21:$N$39,AZ$5)),INDEX(기준일시_입력!$AJ$21:$AJ$39,AZ$5*2-1),IF(AND(AT15&gt;=SMALL(기준일시_입력!$J$21:$J$39,AZ$5),AT15&lt;SMALL(기준일시_입력!$N$21:$N$39,AZ$5)),SMALL(기준일시_입력!$N$21:$N$39,AZ$5)-AT15,0)),0)</f>
        <v>0</v>
      </c>
      <c r="BA15" s="15">
        <f>IFERROR(IF(AND(AT15&lt;SMALL(기준일시_입력!$J$21:$J$39,BA$5),AU15&gt;SMALL(기준일시_입력!$N$21:$N$39,BA$5)),INDEX(기준일시_입력!$AJ$21:$AJ$39,BA$5*2-1),IF(AND(AT15&gt;=SMALL(기준일시_입력!$J$21:$J$39,BA$5),AT15&lt;SMALL(기준일시_입력!$N$21:$N$39,BA$5)),SMALL(기준일시_입력!$N$21:$N$39,BA$5)-AT15,0)),0)</f>
        <v>0</v>
      </c>
      <c r="BB15" s="15">
        <f>IFERROR(IF(AND(AT15&lt;SMALL(기준일시_입력!$J$21:$J$39,BB$5),AU15&gt;SMALL(기준일시_입력!$N$21:$N$39,BB$5)),INDEX(기준일시_입력!$AJ$21:$AJ$39,BB$5*2-1),IF(AND(AT15&gt;=SMALL(기준일시_입력!$J$21:$J$39,BB$5),AT15&lt;SMALL(기준일시_입력!$N$21:$N$39,BB$5)),SMALL(기준일시_입력!$N$21:$N$39,BB$5)-AT15,0)),0)</f>
        <v>0</v>
      </c>
      <c r="BC15" s="15">
        <f>IFERROR(IF(AND(AT15&lt;SMALL(기준일시_입력!$J$21:$J$39,BC$5),AU15&gt;SMALL(기준일시_입력!$N$21:$N$39,BC$5)),INDEX(기준일시_입력!$AJ$21:$AJ$39,BC$5*2-1),IF(AND(AT15&gt;=SMALL(기준일시_입력!$J$21:$J$39,BC$5),AT15&lt;SMALL(기준일시_입력!$N$21:$N$39,BC$5)),SMALL(기준일시_입력!$N$21:$N$39,BC$5)-AT15,0)),0)</f>
        <v>0</v>
      </c>
      <c r="BD15" s="15">
        <f>IFERROR(IF(AND(AT15&lt;SMALL(기준일시_입력!$J$21:$J$39,BD$5),AU15&gt;SMALL(기준일시_입력!$N$21:$N$39,BD$5)),INDEX(기준일시_입력!$AJ$21:$AJ$39,BD$5*2-1),IF(AND(AT15&gt;=SMALL(기준일시_입력!$J$21:$J$39,BD$5),AT15&lt;SMALL(기준일시_입력!$N$21:$N$39,BD$5)),SMALL(기준일시_입력!$N$21:$N$39,BD$5)-AT15,0)),0)</f>
        <v>0</v>
      </c>
      <c r="BE15" s="15">
        <f>IFERROR(IF(AND(AT15&lt;SMALL(기준일시_입력!$J$21:$J$39,BE$5),AU15&gt;SMALL(기준일시_입력!$N$21:$N$39,BE$5)),INDEX(기준일시_입력!$AJ$21:$AJ$39,BE$5*2-1),IF(AND(AT15&gt;=SMALL(기준일시_입력!$J$21:$J$39,BE$5),AT15&lt;SMALL(기준일시_입력!$N$21:$N$39,BE$5)),SMALL(기준일시_입력!$N$21:$N$39,BE$5)-AT15,0)),0)</f>
        <v>0</v>
      </c>
      <c r="BF15" s="6"/>
      <c r="BG15" s="180" t="str">
        <f t="shared" si="154"/>
        <v>10일</v>
      </c>
      <c r="BH15" s="180"/>
      <c r="BI15" s="5" t="str">
        <f t="shared" si="155"/>
        <v>수</v>
      </c>
      <c r="BJ15" s="67" t="str">
        <f t="shared" si="397"/>
        <v>V</v>
      </c>
      <c r="BK15" s="184"/>
      <c r="BL15" s="184"/>
      <c r="BM15" s="184"/>
      <c r="BN15" s="184"/>
      <c r="BO15" s="184"/>
      <c r="BP15" s="184"/>
      <c r="BQ15" s="176"/>
      <c r="BR15" s="177"/>
      <c r="BS15" s="129" t="str">
        <f>IF($B15="","",IF(AND(BI$3&lt;&gt;"",$B15-기준일시_입력!$AO$7&lt;=0,BK15="",BN15="",BQ15=""),"X",IF(BQ15="연차","☆",IF(BQ15="월차","★",IF(BQ15="병가","♨",IF(BQ15="출장","◎",IF(BQ15="교육","■",IF(AND(BQ15="",BK15&lt;=기준일시_입력!$J$15,BN15&gt;=기준일시_입력!$N$15),"○",IF(AND(BQ15="",BK15&lt;&gt;"",BK15&gt;기준일시_입력!$J$15),"▼",IF(AND(BQ15="",BN15&lt;&gt;"",BN15&lt;기준일시_입력!$N$15),"△",""))))))))))</f>
        <v/>
      </c>
      <c r="BT15" s="15">
        <f>IFERROR(IF(OR(BK15="",BN15=""),0,IF(AND(BV15&lt;기준일시_입력!$J$17,BW15&gt;기준일시_입력!$N$17),기준일시_입력!$N$17-기준일시_입력!$J$17,IF(AND(BV15&gt;=기준일시_입력!$J$17,BW15&gt;기준일시_입력!$N$17),기준일시_입력!$N$17-BV15,IF(BW15&lt;기준일시_입력!$J$17,0,IF(AND(BV15&lt;기준일시_입력!$J$17,BW15&lt;=기준일시_입력!$N$17),BW15-기준일시_입력!$J$17,IF(AND(BV15&gt;=기준일시_입력!$J$17,BW15&lt;=기준일시_입력!$N$17),BW15-BV15,0)))))),0)</f>
        <v>0</v>
      </c>
      <c r="BU15" s="15">
        <f t="shared" si="400"/>
        <v>0</v>
      </c>
      <c r="BV15" s="15">
        <f>IF(OR(BK15="",BN15=""),0,IF(BK15&lt;기준일시_입력!$J$15,기준일시_입력!$J$15,BK15))</f>
        <v>0</v>
      </c>
      <c r="BW15" s="15">
        <f t="shared" si="156"/>
        <v>0</v>
      </c>
      <c r="BX15" s="15">
        <f>IFERROR(IF(AND(BV15&lt;SMALL(기준일시_입력!$J$21:$J$39,BX$5),BW15&gt;SMALL(기준일시_입력!$N$21:$N$39,BX$5)),INDEX(기준일시_입력!$AJ$21:$AJ$39,BX$5*2-1),IF(AND(BV15&gt;=SMALL(기준일시_입력!$J$21:$J$39,BX$5),BV15&lt;SMALL(기준일시_입력!$N$21:$N$39,BX$5)),SMALL(기준일시_입력!$N$21:$N$39,BX$5)-BV15,0)),0)</f>
        <v>0</v>
      </c>
      <c r="BY15" s="15">
        <f>IFERROR(IF(AND(BV15&lt;SMALL(기준일시_입력!$J$21:$J$39,BY$5),BW15&gt;SMALL(기준일시_입력!$N$21:$N$39,BY$5)),INDEX(기준일시_입력!$AJ$21:$AJ$39,BY$5*2-1),IF(AND(BV15&gt;=SMALL(기준일시_입력!$J$21:$J$39,BY$5),BV15&lt;SMALL(기준일시_입력!$N$21:$N$39,BY$5)),SMALL(기준일시_입력!$N$21:$N$39,BY$5)-BV15,0)),0)</f>
        <v>0</v>
      </c>
      <c r="BZ15" s="15">
        <f>IFERROR(IF(AND(BV15&lt;SMALL(기준일시_입력!$J$21:$J$39,BZ$5),BW15&gt;SMALL(기준일시_입력!$N$21:$N$39,BZ$5)),INDEX(기준일시_입력!$AJ$21:$AJ$39,BZ$5*2-1),IF(AND(BV15&gt;=SMALL(기준일시_입력!$J$21:$J$39,BZ$5),BV15&lt;SMALL(기준일시_입력!$N$21:$N$39,BZ$5)),SMALL(기준일시_입력!$N$21:$N$39,BZ$5)-BV15,0)),0)</f>
        <v>0</v>
      </c>
      <c r="CA15" s="15">
        <f>IFERROR(IF(AND(BV15&lt;SMALL(기준일시_입력!$J$21:$J$39,CA$5),BW15&gt;SMALL(기준일시_입력!$N$21:$N$39,CA$5)),INDEX(기준일시_입력!$AJ$21:$AJ$39,CA$5*2-1),IF(AND(BV15&gt;=SMALL(기준일시_입력!$J$21:$J$39,CA$5),BV15&lt;SMALL(기준일시_입력!$N$21:$N$39,CA$5)),SMALL(기준일시_입력!$N$21:$N$39,CA$5)-BV15,0)),0)</f>
        <v>0</v>
      </c>
      <c r="CB15" s="15">
        <f>IFERROR(IF(AND(BV15&lt;SMALL(기준일시_입력!$J$21:$J$39,CB$5),BW15&gt;SMALL(기준일시_입력!$N$21:$N$39,CB$5)),INDEX(기준일시_입력!$AJ$21:$AJ$39,CB$5*2-1),IF(AND(BV15&gt;=SMALL(기준일시_입력!$J$21:$J$39,CB$5),BV15&lt;SMALL(기준일시_입력!$N$21:$N$39,CB$5)),SMALL(기준일시_입력!$N$21:$N$39,CB$5)-BV15,0)),0)</f>
        <v>0</v>
      </c>
      <c r="CC15" s="15">
        <f>IFERROR(IF(AND(BV15&lt;SMALL(기준일시_입력!$J$21:$J$39,CC$5),BW15&gt;SMALL(기준일시_입력!$N$21:$N$39,CC$5)),INDEX(기준일시_입력!$AJ$21:$AJ$39,CC$5*2-1),IF(AND(BV15&gt;=SMALL(기준일시_입력!$J$21:$J$39,CC$5),BV15&lt;SMALL(기준일시_입력!$N$21:$N$39,CC$5)),SMALL(기준일시_입력!$N$21:$N$39,CC$5)-BV15,0)),0)</f>
        <v>0</v>
      </c>
      <c r="CD15" s="15">
        <f>IFERROR(IF(AND(BV15&lt;SMALL(기준일시_입력!$J$21:$J$39,CD$5),BW15&gt;SMALL(기준일시_입력!$N$21:$N$39,CD$5)),INDEX(기준일시_입력!$AJ$21:$AJ$39,CD$5*2-1),IF(AND(BV15&gt;=SMALL(기준일시_입력!$J$21:$J$39,CD$5),BV15&lt;SMALL(기준일시_입력!$N$21:$N$39,CD$5)),SMALL(기준일시_입력!$N$21:$N$39,CD$5)-BV15,0)),0)</f>
        <v>0</v>
      </c>
      <c r="CE15" s="15">
        <f>IFERROR(IF(AND(BV15&lt;SMALL(기준일시_입력!$J$21:$J$39,CE$5),BW15&gt;SMALL(기준일시_입력!$N$21:$N$39,CE$5)),INDEX(기준일시_입력!$AJ$21:$AJ$39,CE$5*2-1),IF(AND(BV15&gt;=SMALL(기준일시_입력!$J$21:$J$39,CE$5),BV15&lt;SMALL(기준일시_입력!$N$21:$N$39,CE$5)),SMALL(기준일시_입력!$N$21:$N$39,CE$5)-BV15,0)),0)</f>
        <v>0</v>
      </c>
      <c r="CF15" s="15">
        <f>IFERROR(IF(AND(BV15&lt;SMALL(기준일시_입력!$J$21:$J$39,CF$5),BW15&gt;SMALL(기준일시_입력!$N$21:$N$39,CF$5)),INDEX(기준일시_입력!$AJ$21:$AJ$39,CF$5*2-1),IF(AND(BV15&gt;=SMALL(기준일시_입력!$J$21:$J$39,CF$5),BV15&lt;SMALL(기준일시_입력!$N$21:$N$39,CF$5)),SMALL(기준일시_입력!$N$21:$N$39,CF$5)-BV15,0)),0)</f>
        <v>0</v>
      </c>
      <c r="CG15" s="15">
        <f>IFERROR(IF(AND(BV15&lt;SMALL(기준일시_입력!$J$21:$J$39,CG$5),BW15&gt;SMALL(기준일시_입력!$N$21:$N$39,CG$5)),INDEX(기준일시_입력!$AJ$21:$AJ$39,CG$5*2-1),IF(AND(BV15&gt;=SMALL(기준일시_입력!$J$21:$J$39,CG$5),BV15&lt;SMALL(기준일시_입력!$N$21:$N$39,CG$5)),SMALL(기준일시_입력!$N$21:$N$39,CG$5)-BV15,0)),0)</f>
        <v>0</v>
      </c>
      <c r="CH15" s="6"/>
      <c r="CI15" s="180" t="str">
        <f t="shared" si="157"/>
        <v>10일</v>
      </c>
      <c r="CJ15" s="180"/>
      <c r="CK15" s="5" t="str">
        <f t="shared" si="158"/>
        <v>수</v>
      </c>
      <c r="CL15" s="67" t="str">
        <f t="shared" si="159"/>
        <v>V</v>
      </c>
      <c r="CM15" s="184"/>
      <c r="CN15" s="184"/>
      <c r="CO15" s="184"/>
      <c r="CP15" s="184"/>
      <c r="CQ15" s="184"/>
      <c r="CR15" s="184"/>
      <c r="CS15" s="176"/>
      <c r="CT15" s="177"/>
      <c r="CU15" s="129" t="str">
        <f>IF($B15="","",IF(AND(CK$3&lt;&gt;"",$B15-기준일시_입력!$AO$7&lt;=0,CM15="",CP15="",CS15=""),"X",IF(CS15="연차","☆",IF(CS15="월차","★",IF(CS15="병가","♨",IF(CS15="출장","◎",IF(CS15="교육","■",IF(AND(CS15="",CM15&lt;=기준일시_입력!$J$15,CP15&gt;=기준일시_입력!$N$15),"○",IF(AND(CS15="",CM15&lt;&gt;"",CM15&gt;기준일시_입력!$J$15),"▼",IF(AND(CS15="",CP15&lt;&gt;"",CP15&lt;기준일시_입력!$N$15),"△",""))))))))))</f>
        <v/>
      </c>
      <c r="CV15" s="15">
        <f>IFERROR(IF(OR(CM15="",CP15=""),0,IF(AND(CX15&lt;기준일시_입력!$J$17,CY15&gt;기준일시_입력!$N$17),기준일시_입력!$N$17-기준일시_입력!$J$17,IF(AND(CX15&gt;=기준일시_입력!$J$17,CY15&gt;기준일시_입력!$N$17),기준일시_입력!$N$17-CX15,IF(CY15&lt;기준일시_입력!$J$17,0,IF(AND(CX15&lt;기준일시_입력!$J$17,CY15&lt;=기준일시_입력!$N$17),CY15-기준일시_입력!$J$17,IF(AND(CX15&gt;=기준일시_입력!$J$17,CY15&lt;=기준일시_입력!$N$17),CY15-CX15,0)))))),0)</f>
        <v>0</v>
      </c>
      <c r="CW15" s="15">
        <f t="shared" si="401"/>
        <v>0</v>
      </c>
      <c r="CX15" s="15">
        <f>IF(OR(CM15="",CP15=""),0,IF(CM15&lt;기준일시_입력!$J$15,기준일시_입력!$J$15,CM15))</f>
        <v>0</v>
      </c>
      <c r="CY15" s="15">
        <f t="shared" si="160"/>
        <v>0</v>
      </c>
      <c r="CZ15" s="15">
        <f>IFERROR(IF(AND(CX15&lt;SMALL(기준일시_입력!$J$21:$J$39,CZ$5),CY15&gt;SMALL(기준일시_입력!$N$21:$N$39,CZ$5)),INDEX(기준일시_입력!$AJ$21:$AJ$39,CZ$5*2-1),IF(AND(CX15&gt;=SMALL(기준일시_입력!$J$21:$J$39,CZ$5),CX15&lt;SMALL(기준일시_입력!$N$21:$N$39,CZ$5)),SMALL(기준일시_입력!$N$21:$N$39,CZ$5)-CX15,0)),0)</f>
        <v>0</v>
      </c>
      <c r="DA15" s="15">
        <f>IFERROR(IF(AND(CX15&lt;SMALL(기준일시_입력!$J$21:$J$39,DA$5),CY15&gt;SMALL(기준일시_입력!$N$21:$N$39,DA$5)),INDEX(기준일시_입력!$AJ$21:$AJ$39,DA$5*2-1),IF(AND(CX15&gt;=SMALL(기준일시_입력!$J$21:$J$39,DA$5),CX15&lt;SMALL(기준일시_입력!$N$21:$N$39,DA$5)),SMALL(기준일시_입력!$N$21:$N$39,DA$5)-CX15,0)),0)</f>
        <v>0</v>
      </c>
      <c r="DB15" s="15">
        <f>IFERROR(IF(AND(CX15&lt;SMALL(기준일시_입력!$J$21:$J$39,DB$5),CY15&gt;SMALL(기준일시_입력!$N$21:$N$39,DB$5)),INDEX(기준일시_입력!$AJ$21:$AJ$39,DB$5*2-1),IF(AND(CX15&gt;=SMALL(기준일시_입력!$J$21:$J$39,DB$5),CX15&lt;SMALL(기준일시_입력!$N$21:$N$39,DB$5)),SMALL(기준일시_입력!$N$21:$N$39,DB$5)-CX15,0)),0)</f>
        <v>0</v>
      </c>
      <c r="DC15" s="15">
        <f>IFERROR(IF(AND(CX15&lt;SMALL(기준일시_입력!$J$21:$J$39,DC$5),CY15&gt;SMALL(기준일시_입력!$N$21:$N$39,DC$5)),INDEX(기준일시_입력!$AJ$21:$AJ$39,DC$5*2-1),IF(AND(CX15&gt;=SMALL(기준일시_입력!$J$21:$J$39,DC$5),CX15&lt;SMALL(기준일시_입력!$N$21:$N$39,DC$5)),SMALL(기준일시_입력!$N$21:$N$39,DC$5)-CX15,0)),0)</f>
        <v>0</v>
      </c>
      <c r="DD15" s="15">
        <f>IFERROR(IF(AND(CX15&lt;SMALL(기준일시_입력!$J$21:$J$39,DD$5),CY15&gt;SMALL(기준일시_입력!$N$21:$N$39,DD$5)),INDEX(기준일시_입력!$AJ$21:$AJ$39,DD$5*2-1),IF(AND(CX15&gt;=SMALL(기준일시_입력!$J$21:$J$39,DD$5),CX15&lt;SMALL(기준일시_입력!$N$21:$N$39,DD$5)),SMALL(기준일시_입력!$N$21:$N$39,DD$5)-CX15,0)),0)</f>
        <v>0</v>
      </c>
      <c r="DE15" s="15">
        <f>IFERROR(IF(AND(CX15&lt;SMALL(기준일시_입력!$J$21:$J$39,DE$5),CY15&gt;SMALL(기준일시_입력!$N$21:$N$39,DE$5)),INDEX(기준일시_입력!$AJ$21:$AJ$39,DE$5*2-1),IF(AND(CX15&gt;=SMALL(기준일시_입력!$J$21:$J$39,DE$5),CX15&lt;SMALL(기준일시_입력!$N$21:$N$39,DE$5)),SMALL(기준일시_입력!$N$21:$N$39,DE$5)-CX15,0)),0)</f>
        <v>0</v>
      </c>
      <c r="DF15" s="15">
        <f>IFERROR(IF(AND(CX15&lt;SMALL(기준일시_입력!$J$21:$J$39,DF$5),CY15&gt;SMALL(기준일시_입력!$N$21:$N$39,DF$5)),INDEX(기준일시_입력!$AJ$21:$AJ$39,DF$5*2-1),IF(AND(CX15&gt;=SMALL(기준일시_입력!$J$21:$J$39,DF$5),CX15&lt;SMALL(기준일시_입력!$N$21:$N$39,DF$5)),SMALL(기준일시_입력!$N$21:$N$39,DF$5)-CX15,0)),0)</f>
        <v>0</v>
      </c>
      <c r="DG15" s="15">
        <f>IFERROR(IF(AND(CX15&lt;SMALL(기준일시_입력!$J$21:$J$39,DG$5),CY15&gt;SMALL(기준일시_입력!$N$21:$N$39,DG$5)),INDEX(기준일시_입력!$AJ$21:$AJ$39,DG$5*2-1),IF(AND(CX15&gt;=SMALL(기준일시_입력!$J$21:$J$39,DG$5),CX15&lt;SMALL(기준일시_입력!$N$21:$N$39,DG$5)),SMALL(기준일시_입력!$N$21:$N$39,DG$5)-CX15,0)),0)</f>
        <v>0</v>
      </c>
      <c r="DH15" s="15">
        <f>IFERROR(IF(AND(CX15&lt;SMALL(기준일시_입력!$J$21:$J$39,DH$5),CY15&gt;SMALL(기준일시_입력!$N$21:$N$39,DH$5)),INDEX(기준일시_입력!$AJ$21:$AJ$39,DH$5*2-1),IF(AND(CX15&gt;=SMALL(기준일시_입력!$J$21:$J$39,DH$5),CX15&lt;SMALL(기준일시_입력!$N$21:$N$39,DH$5)),SMALL(기준일시_입력!$N$21:$N$39,DH$5)-CX15,0)),0)</f>
        <v>0</v>
      </c>
      <c r="DI15" s="15">
        <f>IFERROR(IF(AND(CX15&lt;SMALL(기준일시_입력!$J$21:$J$39,DI$5),CY15&gt;SMALL(기준일시_입력!$N$21:$N$39,DI$5)),INDEX(기준일시_입력!$AJ$21:$AJ$39,DI$5*2-1),IF(AND(CX15&gt;=SMALL(기준일시_입력!$J$21:$J$39,DI$5),CX15&lt;SMALL(기준일시_입력!$N$21:$N$39,DI$5)),SMALL(기준일시_입력!$N$21:$N$39,DI$5)-CX15,0)),0)</f>
        <v>0</v>
      </c>
      <c r="DJ15" s="6"/>
      <c r="DK15" s="180" t="str">
        <f t="shared" si="161"/>
        <v>10일</v>
      </c>
      <c r="DL15" s="180"/>
      <c r="DM15" s="5" t="str">
        <f t="shared" si="162"/>
        <v>수</v>
      </c>
      <c r="DN15" s="67" t="str">
        <f t="shared" si="159"/>
        <v>V</v>
      </c>
      <c r="DO15" s="184"/>
      <c r="DP15" s="184"/>
      <c r="DQ15" s="184"/>
      <c r="DR15" s="184"/>
      <c r="DS15" s="184"/>
      <c r="DT15" s="184"/>
      <c r="DU15" s="176"/>
      <c r="DV15" s="177"/>
      <c r="DW15" s="129" t="str">
        <f>IF($B15="","",IF(AND(DM$3&lt;&gt;"",$B15-기준일시_입력!$AO$7&lt;=0,DO15="",DR15="",DU15=""),"X",IF(DU15="연차","☆",IF(DU15="월차","★",IF(DU15="병가","♨",IF(DU15="출장","◎",IF(DU15="교육","■",IF(AND(DU15="",DO15&lt;=기준일시_입력!$J$15,DR15&gt;=기준일시_입력!$N$15),"○",IF(AND(DU15="",DO15&lt;&gt;"",DO15&gt;기준일시_입력!$J$15),"▼",IF(AND(DU15="",DR15&lt;&gt;"",DR15&lt;기준일시_입력!$N$15),"△",""))))))))))</f>
        <v/>
      </c>
      <c r="DX15" s="15">
        <f>IFERROR(IF(OR(DO15="",DR15=""),0,IF(AND(DZ15&lt;기준일시_입력!$J$17,EA15&gt;기준일시_입력!$N$17),기준일시_입력!$N$17-기준일시_입력!$J$17,IF(AND(DZ15&gt;=기준일시_입력!$J$17,EA15&gt;기준일시_입력!$N$17),기준일시_입력!$N$17-DZ15,IF(EA15&lt;기준일시_입력!$J$17,0,IF(AND(DZ15&lt;기준일시_입력!$J$17,EA15&lt;=기준일시_입력!$N$17),EA15-기준일시_입력!$J$17,IF(AND(DZ15&gt;=기준일시_입력!$J$17,EA15&lt;=기준일시_입력!$N$17),EA15-DZ15,0)))))),0)</f>
        <v>0</v>
      </c>
      <c r="DY15" s="15">
        <f t="shared" si="402"/>
        <v>0</v>
      </c>
      <c r="DZ15" s="15">
        <f>IF(OR(DO15="",DR15=""),0,IF(DO15&lt;기준일시_입력!$J$15,기준일시_입력!$J$15,DO15))</f>
        <v>0</v>
      </c>
      <c r="EA15" s="15">
        <f t="shared" si="164"/>
        <v>0</v>
      </c>
      <c r="EB15" s="15">
        <f>IFERROR(IF(AND(DZ15&lt;SMALL(기준일시_입력!$J$21:$J$39,EB$5),EA15&gt;SMALL(기준일시_입력!$N$21:$N$39,EB$5)),INDEX(기준일시_입력!$AJ$21:$AJ$39,EB$5*2-1),IF(AND(DZ15&gt;=SMALL(기준일시_입력!$J$21:$J$39,EB$5),DZ15&lt;SMALL(기준일시_입력!$N$21:$N$39,EB$5)),SMALL(기준일시_입력!$N$21:$N$39,EB$5)-DZ15,0)),0)</f>
        <v>0</v>
      </c>
      <c r="EC15" s="15">
        <f>IFERROR(IF(AND(DZ15&lt;SMALL(기준일시_입력!$J$21:$J$39,EC$5),EA15&gt;SMALL(기준일시_입력!$N$21:$N$39,EC$5)),INDEX(기준일시_입력!$AJ$21:$AJ$39,EC$5*2-1),IF(AND(DZ15&gt;=SMALL(기준일시_입력!$J$21:$J$39,EC$5),DZ15&lt;SMALL(기준일시_입력!$N$21:$N$39,EC$5)),SMALL(기준일시_입력!$N$21:$N$39,EC$5)-DZ15,0)),0)</f>
        <v>0</v>
      </c>
      <c r="ED15" s="15">
        <f>IFERROR(IF(AND(DZ15&lt;SMALL(기준일시_입력!$J$21:$J$39,ED$5),EA15&gt;SMALL(기준일시_입력!$N$21:$N$39,ED$5)),INDEX(기준일시_입력!$AJ$21:$AJ$39,ED$5*2-1),IF(AND(DZ15&gt;=SMALL(기준일시_입력!$J$21:$J$39,ED$5),DZ15&lt;SMALL(기준일시_입력!$N$21:$N$39,ED$5)),SMALL(기준일시_입력!$N$21:$N$39,ED$5)-DZ15,0)),0)</f>
        <v>0</v>
      </c>
      <c r="EE15" s="15">
        <f>IFERROR(IF(AND(DZ15&lt;SMALL(기준일시_입력!$J$21:$J$39,EE$5),EA15&gt;SMALL(기준일시_입력!$N$21:$N$39,EE$5)),INDEX(기준일시_입력!$AJ$21:$AJ$39,EE$5*2-1),IF(AND(DZ15&gt;=SMALL(기준일시_입력!$J$21:$J$39,EE$5),DZ15&lt;SMALL(기준일시_입력!$N$21:$N$39,EE$5)),SMALL(기준일시_입력!$N$21:$N$39,EE$5)-DZ15,0)),0)</f>
        <v>0</v>
      </c>
      <c r="EF15" s="15">
        <f>IFERROR(IF(AND(DZ15&lt;SMALL(기준일시_입력!$J$21:$J$39,EF$5),EA15&gt;SMALL(기준일시_입력!$N$21:$N$39,EF$5)),INDEX(기준일시_입력!$AJ$21:$AJ$39,EF$5*2-1),IF(AND(DZ15&gt;=SMALL(기준일시_입력!$J$21:$J$39,EF$5),DZ15&lt;SMALL(기준일시_입력!$N$21:$N$39,EF$5)),SMALL(기준일시_입력!$N$21:$N$39,EF$5)-DZ15,0)),0)</f>
        <v>0</v>
      </c>
      <c r="EG15" s="15">
        <f>IFERROR(IF(AND(DZ15&lt;SMALL(기준일시_입력!$J$21:$J$39,EG$5),EA15&gt;SMALL(기준일시_입력!$N$21:$N$39,EG$5)),INDEX(기준일시_입력!$AJ$21:$AJ$39,EG$5*2-1),IF(AND(DZ15&gt;=SMALL(기준일시_입력!$J$21:$J$39,EG$5),DZ15&lt;SMALL(기준일시_입력!$N$21:$N$39,EG$5)),SMALL(기준일시_입력!$N$21:$N$39,EG$5)-DZ15,0)),0)</f>
        <v>0</v>
      </c>
      <c r="EH15" s="15">
        <f>IFERROR(IF(AND(DZ15&lt;SMALL(기준일시_입력!$J$21:$J$39,EH$5),EA15&gt;SMALL(기준일시_입력!$N$21:$N$39,EH$5)),INDEX(기준일시_입력!$AJ$21:$AJ$39,EH$5*2-1),IF(AND(DZ15&gt;=SMALL(기준일시_입력!$J$21:$J$39,EH$5),DZ15&lt;SMALL(기준일시_입력!$N$21:$N$39,EH$5)),SMALL(기준일시_입력!$N$21:$N$39,EH$5)-DZ15,0)),0)</f>
        <v>0</v>
      </c>
      <c r="EI15" s="15">
        <f>IFERROR(IF(AND(DZ15&lt;SMALL(기준일시_입력!$J$21:$J$39,EI$5),EA15&gt;SMALL(기준일시_입력!$N$21:$N$39,EI$5)),INDEX(기준일시_입력!$AJ$21:$AJ$39,EI$5*2-1),IF(AND(DZ15&gt;=SMALL(기준일시_입력!$J$21:$J$39,EI$5),DZ15&lt;SMALL(기준일시_입력!$N$21:$N$39,EI$5)),SMALL(기준일시_입력!$N$21:$N$39,EI$5)-DZ15,0)),0)</f>
        <v>0</v>
      </c>
      <c r="EJ15" s="15">
        <f>IFERROR(IF(AND(DZ15&lt;SMALL(기준일시_입력!$J$21:$J$39,EJ$5),EA15&gt;SMALL(기준일시_입력!$N$21:$N$39,EJ$5)),INDEX(기준일시_입력!$AJ$21:$AJ$39,EJ$5*2-1),IF(AND(DZ15&gt;=SMALL(기준일시_입력!$J$21:$J$39,EJ$5),DZ15&lt;SMALL(기준일시_입력!$N$21:$N$39,EJ$5)),SMALL(기준일시_입력!$N$21:$N$39,EJ$5)-DZ15,0)),0)</f>
        <v>0</v>
      </c>
      <c r="EK15" s="15">
        <f>IFERROR(IF(AND(DZ15&lt;SMALL(기준일시_입력!$J$21:$J$39,EK$5),EA15&gt;SMALL(기준일시_입력!$N$21:$N$39,EK$5)),INDEX(기준일시_입력!$AJ$21:$AJ$39,EK$5*2-1),IF(AND(DZ15&gt;=SMALL(기준일시_입력!$J$21:$J$39,EK$5),DZ15&lt;SMALL(기준일시_입력!$N$21:$N$39,EK$5)),SMALL(기준일시_입력!$N$21:$N$39,EK$5)-DZ15,0)),0)</f>
        <v>0</v>
      </c>
      <c r="EL15" s="6"/>
      <c r="EM15" s="180" t="str">
        <f t="shared" si="165"/>
        <v>10일</v>
      </c>
      <c r="EN15" s="180"/>
      <c r="EO15" s="5" t="str">
        <f t="shared" si="166"/>
        <v>수</v>
      </c>
      <c r="EP15" s="67" t="str">
        <f t="shared" si="159"/>
        <v>V</v>
      </c>
      <c r="EQ15" s="184"/>
      <c r="ER15" s="184"/>
      <c r="ES15" s="184"/>
      <c r="ET15" s="184"/>
      <c r="EU15" s="184"/>
      <c r="EV15" s="184"/>
      <c r="EW15" s="176"/>
      <c r="EX15" s="177"/>
      <c r="EY15" s="129" t="str">
        <f>IF($B15="","",IF(AND(EO$3&lt;&gt;"",$B15-기준일시_입력!$AO$7&lt;=0,EQ15="",ET15="",EW15=""),"X",IF(EW15="연차","☆",IF(EW15="월차","★",IF(EW15="병가","♨",IF(EW15="출장","◎",IF(EW15="교육","■",IF(AND(EW15="",EQ15&lt;=기준일시_입력!$J$15,ET15&gt;=기준일시_입력!$N$15),"○",IF(AND(EW15="",EQ15&lt;&gt;"",EQ15&gt;기준일시_입력!$J$15),"▼",IF(AND(EW15="",ET15&lt;&gt;"",ET15&lt;기준일시_입력!$N$15),"△",""))))))))))</f>
        <v/>
      </c>
      <c r="EZ15" s="15">
        <f>IFERROR(IF(OR(EQ15="",ET15=""),0,IF(AND(FB15&lt;기준일시_입력!$J$17,FC15&gt;기준일시_입력!$N$17),기준일시_입력!$N$17-기준일시_입력!$J$17,IF(AND(FB15&gt;=기준일시_입력!$J$17,FC15&gt;기준일시_입력!$N$17),기준일시_입력!$N$17-FB15,IF(FC15&lt;기준일시_입력!$J$17,0,IF(AND(FB15&lt;기준일시_입력!$J$17,FC15&lt;=기준일시_입력!$N$17),FC15-기준일시_입력!$J$17,IF(AND(FB15&gt;=기준일시_입력!$J$17,FC15&lt;=기준일시_입력!$N$17),FC15-FB15,0)))))),0)</f>
        <v>0</v>
      </c>
      <c r="FA15" s="15">
        <f t="shared" si="403"/>
        <v>0</v>
      </c>
      <c r="FB15" s="15">
        <f>IF(OR(EQ15="",ET15=""),0,IF(EQ15&lt;기준일시_입력!$J$15,기준일시_입력!$J$15,EQ15))</f>
        <v>0</v>
      </c>
      <c r="FC15" s="15">
        <f t="shared" si="168"/>
        <v>0</v>
      </c>
      <c r="FD15" s="15">
        <f>IFERROR(IF(AND(FB15&lt;SMALL(기준일시_입력!$J$21:$J$39,FD$5),FC15&gt;SMALL(기준일시_입력!$N$21:$N$39,FD$5)),INDEX(기준일시_입력!$AJ$21:$AJ$39,FD$5*2-1),IF(AND(FB15&gt;=SMALL(기준일시_입력!$J$21:$J$39,FD$5),FB15&lt;SMALL(기준일시_입력!$N$21:$N$39,FD$5)),SMALL(기준일시_입력!$N$21:$N$39,FD$5)-FB15,0)),0)</f>
        <v>0</v>
      </c>
      <c r="FE15" s="15">
        <f>IFERROR(IF(AND(FB15&lt;SMALL(기준일시_입력!$J$21:$J$39,FE$5),FC15&gt;SMALL(기준일시_입력!$N$21:$N$39,FE$5)),INDEX(기준일시_입력!$AJ$21:$AJ$39,FE$5*2-1),IF(AND(FB15&gt;=SMALL(기준일시_입력!$J$21:$J$39,FE$5),FB15&lt;SMALL(기준일시_입력!$N$21:$N$39,FE$5)),SMALL(기준일시_입력!$N$21:$N$39,FE$5)-FB15,0)),0)</f>
        <v>0</v>
      </c>
      <c r="FF15" s="15">
        <f>IFERROR(IF(AND(FB15&lt;SMALL(기준일시_입력!$J$21:$J$39,FF$5),FC15&gt;SMALL(기준일시_입력!$N$21:$N$39,FF$5)),INDEX(기준일시_입력!$AJ$21:$AJ$39,FF$5*2-1),IF(AND(FB15&gt;=SMALL(기준일시_입력!$J$21:$J$39,FF$5),FB15&lt;SMALL(기준일시_입력!$N$21:$N$39,FF$5)),SMALL(기준일시_입력!$N$21:$N$39,FF$5)-FB15,0)),0)</f>
        <v>0</v>
      </c>
      <c r="FG15" s="15">
        <f>IFERROR(IF(AND(FB15&lt;SMALL(기준일시_입력!$J$21:$J$39,FG$5),FC15&gt;SMALL(기준일시_입력!$N$21:$N$39,FG$5)),INDEX(기준일시_입력!$AJ$21:$AJ$39,FG$5*2-1),IF(AND(FB15&gt;=SMALL(기준일시_입력!$J$21:$J$39,FG$5),FB15&lt;SMALL(기준일시_입력!$N$21:$N$39,FG$5)),SMALL(기준일시_입력!$N$21:$N$39,FG$5)-FB15,0)),0)</f>
        <v>0</v>
      </c>
      <c r="FH15" s="15">
        <f>IFERROR(IF(AND(FB15&lt;SMALL(기준일시_입력!$J$21:$J$39,FH$5),FC15&gt;SMALL(기준일시_입력!$N$21:$N$39,FH$5)),INDEX(기준일시_입력!$AJ$21:$AJ$39,FH$5*2-1),IF(AND(FB15&gt;=SMALL(기준일시_입력!$J$21:$J$39,FH$5),FB15&lt;SMALL(기준일시_입력!$N$21:$N$39,FH$5)),SMALL(기준일시_입력!$N$21:$N$39,FH$5)-FB15,0)),0)</f>
        <v>0</v>
      </c>
      <c r="FI15" s="15">
        <f>IFERROR(IF(AND(FB15&lt;SMALL(기준일시_입력!$J$21:$J$39,FI$5),FC15&gt;SMALL(기준일시_입력!$N$21:$N$39,FI$5)),INDEX(기준일시_입력!$AJ$21:$AJ$39,FI$5*2-1),IF(AND(FB15&gt;=SMALL(기준일시_입력!$J$21:$J$39,FI$5),FB15&lt;SMALL(기준일시_입력!$N$21:$N$39,FI$5)),SMALL(기준일시_입력!$N$21:$N$39,FI$5)-FB15,0)),0)</f>
        <v>0</v>
      </c>
      <c r="FJ15" s="15">
        <f>IFERROR(IF(AND(FB15&lt;SMALL(기준일시_입력!$J$21:$J$39,FJ$5),FC15&gt;SMALL(기준일시_입력!$N$21:$N$39,FJ$5)),INDEX(기준일시_입력!$AJ$21:$AJ$39,FJ$5*2-1),IF(AND(FB15&gt;=SMALL(기준일시_입력!$J$21:$J$39,FJ$5),FB15&lt;SMALL(기준일시_입력!$N$21:$N$39,FJ$5)),SMALL(기준일시_입력!$N$21:$N$39,FJ$5)-FB15,0)),0)</f>
        <v>0</v>
      </c>
      <c r="FK15" s="15">
        <f>IFERROR(IF(AND(FB15&lt;SMALL(기준일시_입력!$J$21:$J$39,FK$5),FC15&gt;SMALL(기준일시_입력!$N$21:$N$39,FK$5)),INDEX(기준일시_입력!$AJ$21:$AJ$39,FK$5*2-1),IF(AND(FB15&gt;=SMALL(기준일시_입력!$J$21:$J$39,FK$5),FB15&lt;SMALL(기준일시_입력!$N$21:$N$39,FK$5)),SMALL(기준일시_입력!$N$21:$N$39,FK$5)-FB15,0)),0)</f>
        <v>0</v>
      </c>
      <c r="FL15" s="15">
        <f>IFERROR(IF(AND(FB15&lt;SMALL(기준일시_입력!$J$21:$J$39,FL$5),FC15&gt;SMALL(기준일시_입력!$N$21:$N$39,FL$5)),INDEX(기준일시_입력!$AJ$21:$AJ$39,FL$5*2-1),IF(AND(FB15&gt;=SMALL(기준일시_입력!$J$21:$J$39,FL$5),FB15&lt;SMALL(기준일시_입력!$N$21:$N$39,FL$5)),SMALL(기준일시_입력!$N$21:$N$39,FL$5)-FB15,0)),0)</f>
        <v>0</v>
      </c>
      <c r="FM15" s="15">
        <f>IFERROR(IF(AND(FB15&lt;SMALL(기준일시_입력!$J$21:$J$39,FM$5),FC15&gt;SMALL(기준일시_입력!$N$21:$N$39,FM$5)),INDEX(기준일시_입력!$AJ$21:$AJ$39,FM$5*2-1),IF(AND(FB15&gt;=SMALL(기준일시_입력!$J$21:$J$39,FM$5),FB15&lt;SMALL(기준일시_입력!$N$21:$N$39,FM$5)),SMALL(기준일시_입력!$N$21:$N$39,FM$5)-FB15,0)),0)</f>
        <v>0</v>
      </c>
      <c r="FN15" s="6"/>
      <c r="FO15" s="180" t="str">
        <f t="shared" si="169"/>
        <v>10일</v>
      </c>
      <c r="FP15" s="180"/>
      <c r="FQ15" s="124" t="str">
        <f t="shared" si="170"/>
        <v>수</v>
      </c>
      <c r="FR15" s="133" t="str">
        <f t="shared" si="171"/>
        <v>V</v>
      </c>
      <c r="FS15" s="184"/>
      <c r="FT15" s="184"/>
      <c r="FU15" s="184"/>
      <c r="FV15" s="184"/>
      <c r="FW15" s="184"/>
      <c r="FX15" s="184"/>
      <c r="FY15" s="176"/>
      <c r="FZ15" s="177"/>
      <c r="GA15" s="129" t="str">
        <f>IF($B15="","",IF(AND(FQ$3&lt;&gt;"",$B15-기준일시_입력!$AO$7&lt;=0,FS15="",FV15="",FY15=""),"X",IF(FY15="연차","☆",IF(FY15="월차","★",IF(FY15="병가","♨",IF(FY15="출장","◎",IF(FY15="교육","■",IF(AND(FY15="",FS15&lt;=기준일시_입력!$J$15,FV15&gt;=기준일시_입력!$N$15),"○",IF(AND(FY15="",FS15&lt;&gt;"",FS15&gt;기준일시_입력!$J$15),"▼",IF(AND(FY15="",FV15&lt;&gt;"",FV15&lt;기준일시_입력!$N$15),"△",""))))))))))</f>
        <v/>
      </c>
      <c r="GB15" s="128">
        <f>IFERROR(IF(OR(FS15="",FV15=""),0,IF(AND(GD15&lt;기준일시_입력!$J$17,GE15&gt;기준일시_입력!$N$17),기준일시_입력!$N$17-기준일시_입력!$J$17,IF(AND(GD15&gt;=기준일시_입력!$J$17,GE15&gt;기준일시_입력!$N$17),기준일시_입력!$N$17-GD15,IF(GE15&lt;기준일시_입력!$J$17,0,IF(AND(GD15&lt;기준일시_입력!$J$17,GE15&lt;=기준일시_입력!$N$17),GE15-기준일시_입력!$J$17,IF(AND(GD15&gt;=기준일시_입력!$J$17,GE15&lt;=기준일시_입력!$N$17),GE15-GD15,0)))))),0)</f>
        <v>0</v>
      </c>
      <c r="GC15" s="128">
        <f t="shared" si="172"/>
        <v>0</v>
      </c>
      <c r="GD15" s="128">
        <f>IF(OR(FS15="",FV15=""),0,IF(FS15&lt;기준일시_입력!$J$15,기준일시_입력!$J$15,FS15))</f>
        <v>0</v>
      </c>
      <c r="GE15" s="128">
        <f t="shared" si="173"/>
        <v>0</v>
      </c>
      <c r="GF15" s="128">
        <f>IFERROR(IF(AND(GD15&lt;SMALL(기준일시_입력!$J$21:$J$39,GF$5),GE15&gt;SMALL(기준일시_입력!$N$21:$N$39,GF$5)),INDEX(기준일시_입력!$AJ$21:$AJ$39,GF$5*2-1),IF(AND(GD15&gt;=SMALL(기준일시_입력!$J$21:$J$39,GF$5),GD15&lt;SMALL(기준일시_입력!$N$21:$N$39,GF$5)),SMALL(기준일시_입력!$N$21:$N$39,GF$5)-GD15,0)),0)</f>
        <v>0</v>
      </c>
      <c r="GG15" s="128">
        <f>IFERROR(IF(AND(GD15&lt;SMALL(기준일시_입력!$J$21:$J$39,GG$5),GE15&gt;SMALL(기준일시_입력!$N$21:$N$39,GG$5)),INDEX(기준일시_입력!$AJ$21:$AJ$39,GG$5*2-1),IF(AND(GD15&gt;=SMALL(기준일시_입력!$J$21:$J$39,GG$5),GD15&lt;SMALL(기준일시_입력!$N$21:$N$39,GG$5)),SMALL(기준일시_입력!$N$21:$N$39,GG$5)-GD15,0)),0)</f>
        <v>0</v>
      </c>
      <c r="GH15" s="128">
        <f>IFERROR(IF(AND(GD15&lt;SMALL(기준일시_입력!$J$21:$J$39,GH$5),GE15&gt;SMALL(기준일시_입력!$N$21:$N$39,GH$5)),INDEX(기준일시_입력!$AJ$21:$AJ$39,GH$5*2-1),IF(AND(GD15&gt;=SMALL(기준일시_입력!$J$21:$J$39,GH$5),GD15&lt;SMALL(기준일시_입력!$N$21:$N$39,GH$5)),SMALL(기준일시_입력!$N$21:$N$39,GH$5)-GD15,0)),0)</f>
        <v>0</v>
      </c>
      <c r="GI15" s="128">
        <f>IFERROR(IF(AND(GD15&lt;SMALL(기준일시_입력!$J$21:$J$39,GI$5),GE15&gt;SMALL(기준일시_입력!$N$21:$N$39,GI$5)),INDEX(기준일시_입력!$AJ$21:$AJ$39,GI$5*2-1),IF(AND(GD15&gt;=SMALL(기준일시_입력!$J$21:$J$39,GI$5),GD15&lt;SMALL(기준일시_입력!$N$21:$N$39,GI$5)),SMALL(기준일시_입력!$N$21:$N$39,GI$5)-GD15,0)),0)</f>
        <v>0</v>
      </c>
      <c r="GJ15" s="128">
        <f>IFERROR(IF(AND(GD15&lt;SMALL(기준일시_입력!$J$21:$J$39,GJ$5),GE15&gt;SMALL(기준일시_입력!$N$21:$N$39,GJ$5)),INDEX(기준일시_입력!$AJ$21:$AJ$39,GJ$5*2-1),IF(AND(GD15&gt;=SMALL(기준일시_입력!$J$21:$J$39,GJ$5),GD15&lt;SMALL(기준일시_입력!$N$21:$N$39,GJ$5)),SMALL(기준일시_입력!$N$21:$N$39,GJ$5)-GD15,0)),0)</f>
        <v>0</v>
      </c>
      <c r="GK15" s="128">
        <f>IFERROR(IF(AND(GD15&lt;SMALL(기준일시_입력!$J$21:$J$39,GK$5),GE15&gt;SMALL(기준일시_입력!$N$21:$N$39,GK$5)),INDEX(기준일시_입력!$AJ$21:$AJ$39,GK$5*2-1),IF(AND(GD15&gt;=SMALL(기준일시_입력!$J$21:$J$39,GK$5),GD15&lt;SMALL(기준일시_입력!$N$21:$N$39,GK$5)),SMALL(기준일시_입력!$N$21:$N$39,GK$5)-GD15,0)),0)</f>
        <v>0</v>
      </c>
      <c r="GL15" s="128">
        <f>IFERROR(IF(AND(GD15&lt;SMALL(기준일시_입력!$J$21:$J$39,GL$5),GE15&gt;SMALL(기준일시_입력!$N$21:$N$39,GL$5)),INDEX(기준일시_입력!$AJ$21:$AJ$39,GL$5*2-1),IF(AND(GD15&gt;=SMALL(기준일시_입력!$J$21:$J$39,GL$5),GD15&lt;SMALL(기준일시_입력!$N$21:$N$39,GL$5)),SMALL(기준일시_입력!$N$21:$N$39,GL$5)-GD15,0)),0)</f>
        <v>0</v>
      </c>
      <c r="GM15" s="128">
        <f>IFERROR(IF(AND(GD15&lt;SMALL(기준일시_입력!$J$21:$J$39,GM$5),GE15&gt;SMALL(기준일시_입력!$N$21:$N$39,GM$5)),INDEX(기준일시_입력!$AJ$21:$AJ$39,GM$5*2-1),IF(AND(GD15&gt;=SMALL(기준일시_입력!$J$21:$J$39,GM$5),GD15&lt;SMALL(기준일시_입력!$N$21:$N$39,GM$5)),SMALL(기준일시_입력!$N$21:$N$39,GM$5)-GD15,0)),0)</f>
        <v>0</v>
      </c>
      <c r="GN15" s="128">
        <f>IFERROR(IF(AND(GD15&lt;SMALL(기준일시_입력!$J$21:$J$39,GN$5),GE15&gt;SMALL(기준일시_입력!$N$21:$N$39,GN$5)),INDEX(기준일시_입력!$AJ$21:$AJ$39,GN$5*2-1),IF(AND(GD15&gt;=SMALL(기준일시_입력!$J$21:$J$39,GN$5),GD15&lt;SMALL(기준일시_입력!$N$21:$N$39,GN$5)),SMALL(기준일시_입력!$N$21:$N$39,GN$5)-GD15,0)),0)</f>
        <v>0</v>
      </c>
      <c r="GO15" s="128">
        <f>IFERROR(IF(AND(GD15&lt;SMALL(기준일시_입력!$J$21:$J$39,GO$5),GE15&gt;SMALL(기준일시_입력!$N$21:$N$39,GO$5)),INDEX(기준일시_입력!$AJ$21:$AJ$39,GO$5*2-1),IF(AND(GD15&gt;=SMALL(기준일시_입력!$J$21:$J$39,GO$5),GD15&lt;SMALL(기준일시_입력!$N$21:$N$39,GO$5)),SMALL(기준일시_입력!$N$21:$N$39,GO$5)-GD15,0)),0)</f>
        <v>0</v>
      </c>
      <c r="GP15" s="125"/>
      <c r="GQ15" s="180" t="str">
        <f t="shared" si="174"/>
        <v>10일</v>
      </c>
      <c r="GR15" s="180"/>
      <c r="GS15" s="124" t="str">
        <f t="shared" si="175"/>
        <v>수</v>
      </c>
      <c r="GT15" s="133" t="str">
        <f t="shared" si="171"/>
        <v>V</v>
      </c>
      <c r="GU15" s="184"/>
      <c r="GV15" s="184"/>
      <c r="GW15" s="184"/>
      <c r="GX15" s="184"/>
      <c r="GY15" s="184"/>
      <c r="GZ15" s="184"/>
      <c r="HA15" s="176"/>
      <c r="HB15" s="177"/>
      <c r="HC15" s="129" t="str">
        <f>IF($B15="","",IF(AND(GS$3&lt;&gt;"",$B15-기준일시_입력!$AO$7&lt;=0,GU15="",GX15="",HA15=""),"X",IF(HA15="연차","☆",IF(HA15="월차","★",IF(HA15="병가","♨",IF(HA15="출장","◎",IF(HA15="교육","■",IF(AND(HA15="",GU15&lt;=기준일시_입력!$J$15,GX15&gt;=기준일시_입력!$N$15),"○",IF(AND(HA15="",GU15&lt;&gt;"",GU15&gt;기준일시_입력!$J$15),"▼",IF(AND(HA15="",GX15&lt;&gt;"",GX15&lt;기준일시_입력!$N$15),"△",""))))))))))</f>
        <v/>
      </c>
      <c r="HD15" s="128">
        <f>IFERROR(IF(OR(GU15="",GX15=""),0,IF(AND(HF15&lt;기준일시_입력!$J$17,HG15&gt;기준일시_입력!$N$17),기준일시_입력!$N$17-기준일시_입력!$J$17,IF(AND(HF15&gt;=기준일시_입력!$J$17,HG15&gt;기준일시_입력!$N$17),기준일시_입력!$N$17-HF15,IF(HG15&lt;기준일시_입력!$J$17,0,IF(AND(HF15&lt;기준일시_입력!$J$17,HG15&lt;=기준일시_입력!$N$17),HG15-기준일시_입력!$J$17,IF(AND(HF15&gt;=기준일시_입력!$J$17,HG15&lt;=기준일시_입력!$N$17),HG15-HF15,0)))))),0)</f>
        <v>0</v>
      </c>
      <c r="HE15" s="128">
        <f t="shared" si="177"/>
        <v>0</v>
      </c>
      <c r="HF15" s="128">
        <f>IF(OR(GU15="",GX15=""),0,IF(GU15&lt;기준일시_입력!$J$15,기준일시_입력!$J$15,GU15))</f>
        <v>0</v>
      </c>
      <c r="HG15" s="128">
        <f t="shared" si="178"/>
        <v>0</v>
      </c>
      <c r="HH15" s="128">
        <f>IFERROR(IF(AND(HF15&lt;SMALL(기준일시_입력!$J$21:$J$39,HH$5),HG15&gt;SMALL(기준일시_입력!$N$21:$N$39,HH$5)),INDEX(기준일시_입력!$AJ$21:$AJ$39,HH$5*2-1),IF(AND(HF15&gt;=SMALL(기준일시_입력!$J$21:$J$39,HH$5),HF15&lt;SMALL(기준일시_입력!$N$21:$N$39,HH$5)),SMALL(기준일시_입력!$N$21:$N$39,HH$5)-HF15,0)),0)</f>
        <v>0</v>
      </c>
      <c r="HI15" s="128">
        <f>IFERROR(IF(AND(HF15&lt;SMALL(기준일시_입력!$J$21:$J$39,HI$5),HG15&gt;SMALL(기준일시_입력!$N$21:$N$39,HI$5)),INDEX(기준일시_입력!$AJ$21:$AJ$39,HI$5*2-1),IF(AND(HF15&gt;=SMALL(기준일시_입력!$J$21:$J$39,HI$5),HF15&lt;SMALL(기준일시_입력!$N$21:$N$39,HI$5)),SMALL(기준일시_입력!$N$21:$N$39,HI$5)-HF15,0)),0)</f>
        <v>0</v>
      </c>
      <c r="HJ15" s="128">
        <f>IFERROR(IF(AND(HF15&lt;SMALL(기준일시_입력!$J$21:$J$39,HJ$5),HG15&gt;SMALL(기준일시_입력!$N$21:$N$39,HJ$5)),INDEX(기준일시_입력!$AJ$21:$AJ$39,HJ$5*2-1),IF(AND(HF15&gt;=SMALL(기준일시_입력!$J$21:$J$39,HJ$5),HF15&lt;SMALL(기준일시_입력!$N$21:$N$39,HJ$5)),SMALL(기준일시_입력!$N$21:$N$39,HJ$5)-HF15,0)),0)</f>
        <v>0</v>
      </c>
      <c r="HK15" s="128">
        <f>IFERROR(IF(AND(HF15&lt;SMALL(기준일시_입력!$J$21:$J$39,HK$5),HG15&gt;SMALL(기준일시_입력!$N$21:$N$39,HK$5)),INDEX(기준일시_입력!$AJ$21:$AJ$39,HK$5*2-1),IF(AND(HF15&gt;=SMALL(기준일시_입력!$J$21:$J$39,HK$5),HF15&lt;SMALL(기준일시_입력!$N$21:$N$39,HK$5)),SMALL(기준일시_입력!$N$21:$N$39,HK$5)-HF15,0)),0)</f>
        <v>0</v>
      </c>
      <c r="HL15" s="128">
        <f>IFERROR(IF(AND(HF15&lt;SMALL(기준일시_입력!$J$21:$J$39,HL$5),HG15&gt;SMALL(기준일시_입력!$N$21:$N$39,HL$5)),INDEX(기준일시_입력!$AJ$21:$AJ$39,HL$5*2-1),IF(AND(HF15&gt;=SMALL(기준일시_입력!$J$21:$J$39,HL$5),HF15&lt;SMALL(기준일시_입력!$N$21:$N$39,HL$5)),SMALL(기준일시_입력!$N$21:$N$39,HL$5)-HF15,0)),0)</f>
        <v>0</v>
      </c>
      <c r="HM15" s="128">
        <f>IFERROR(IF(AND(HF15&lt;SMALL(기준일시_입력!$J$21:$J$39,HM$5),HG15&gt;SMALL(기준일시_입력!$N$21:$N$39,HM$5)),INDEX(기준일시_입력!$AJ$21:$AJ$39,HM$5*2-1),IF(AND(HF15&gt;=SMALL(기준일시_입력!$J$21:$J$39,HM$5),HF15&lt;SMALL(기준일시_입력!$N$21:$N$39,HM$5)),SMALL(기준일시_입력!$N$21:$N$39,HM$5)-HF15,0)),0)</f>
        <v>0</v>
      </c>
      <c r="HN15" s="128">
        <f>IFERROR(IF(AND(HF15&lt;SMALL(기준일시_입력!$J$21:$J$39,HN$5),HG15&gt;SMALL(기준일시_입력!$N$21:$N$39,HN$5)),INDEX(기준일시_입력!$AJ$21:$AJ$39,HN$5*2-1),IF(AND(HF15&gt;=SMALL(기준일시_입력!$J$21:$J$39,HN$5),HF15&lt;SMALL(기준일시_입력!$N$21:$N$39,HN$5)),SMALL(기준일시_입력!$N$21:$N$39,HN$5)-HF15,0)),0)</f>
        <v>0</v>
      </c>
      <c r="HO15" s="128">
        <f>IFERROR(IF(AND(HF15&lt;SMALL(기준일시_입력!$J$21:$J$39,HO$5),HG15&gt;SMALL(기준일시_입력!$N$21:$N$39,HO$5)),INDEX(기준일시_입력!$AJ$21:$AJ$39,HO$5*2-1),IF(AND(HF15&gt;=SMALL(기준일시_입력!$J$21:$J$39,HO$5),HF15&lt;SMALL(기준일시_입력!$N$21:$N$39,HO$5)),SMALL(기준일시_입력!$N$21:$N$39,HO$5)-HF15,0)),0)</f>
        <v>0</v>
      </c>
      <c r="HP15" s="128">
        <f>IFERROR(IF(AND(HF15&lt;SMALL(기준일시_입력!$J$21:$J$39,HP$5),HG15&gt;SMALL(기준일시_입력!$N$21:$N$39,HP$5)),INDEX(기준일시_입력!$AJ$21:$AJ$39,HP$5*2-1),IF(AND(HF15&gt;=SMALL(기준일시_입력!$J$21:$J$39,HP$5),HF15&lt;SMALL(기준일시_입력!$N$21:$N$39,HP$5)),SMALL(기준일시_입력!$N$21:$N$39,HP$5)-HF15,0)),0)</f>
        <v>0</v>
      </c>
      <c r="HQ15" s="128">
        <f>IFERROR(IF(AND(HF15&lt;SMALL(기준일시_입력!$J$21:$J$39,HQ$5),HG15&gt;SMALL(기준일시_입력!$N$21:$N$39,HQ$5)),INDEX(기준일시_입력!$AJ$21:$AJ$39,HQ$5*2-1),IF(AND(HF15&gt;=SMALL(기준일시_입력!$J$21:$J$39,HQ$5),HF15&lt;SMALL(기준일시_입력!$N$21:$N$39,HQ$5)),SMALL(기준일시_입력!$N$21:$N$39,HQ$5)-HF15,0)),0)</f>
        <v>0</v>
      </c>
      <c r="HR15" s="125"/>
      <c r="HS15" s="180" t="str">
        <f t="shared" si="179"/>
        <v>10일</v>
      </c>
      <c r="HT15" s="180"/>
      <c r="HU15" s="124" t="str">
        <f t="shared" si="180"/>
        <v>수</v>
      </c>
      <c r="HV15" s="133" t="str">
        <f t="shared" si="171"/>
        <v>V</v>
      </c>
      <c r="HW15" s="184"/>
      <c r="HX15" s="184"/>
      <c r="HY15" s="184"/>
      <c r="HZ15" s="184"/>
      <c r="IA15" s="184"/>
      <c r="IB15" s="184"/>
      <c r="IC15" s="176"/>
      <c r="ID15" s="177"/>
      <c r="IE15" s="129" t="str">
        <f>IF($B15="","",IF(AND(HU$3&lt;&gt;"",$B15-기준일시_입력!$AO$7&lt;=0,HW15="",HZ15="",IC15=""),"X",IF(IC15="연차","☆",IF(IC15="월차","★",IF(IC15="병가","♨",IF(IC15="출장","◎",IF(IC15="교육","■",IF(AND(IC15="",HW15&lt;=기준일시_입력!$J$15,HZ15&gt;=기준일시_입력!$N$15),"○",IF(AND(IC15="",HW15&lt;&gt;"",HW15&gt;기준일시_입력!$J$15),"▼",IF(AND(IC15="",HZ15&lt;&gt;"",HZ15&lt;기준일시_입력!$N$15),"△",""))))))))))</f>
        <v/>
      </c>
      <c r="IF15" s="128">
        <f>IFERROR(IF(OR(HW15="",HZ15=""),0,IF(AND(IH15&lt;기준일시_입력!$J$17,II15&gt;기준일시_입력!$N$17),기준일시_입력!$N$17-기준일시_입력!$J$17,IF(AND(IH15&gt;=기준일시_입력!$J$17,II15&gt;기준일시_입력!$N$17),기준일시_입력!$N$17-IH15,IF(II15&lt;기준일시_입력!$J$17,0,IF(AND(IH15&lt;기준일시_입력!$J$17,II15&lt;=기준일시_입력!$N$17),II15-기준일시_입력!$J$17,IF(AND(IH15&gt;=기준일시_입력!$J$17,II15&lt;=기준일시_입력!$N$17),II15-IH15,0)))))),0)</f>
        <v>0</v>
      </c>
      <c r="IG15" s="128">
        <f t="shared" si="182"/>
        <v>0</v>
      </c>
      <c r="IH15" s="128">
        <f>IF(OR(HW15="",HZ15=""),0,IF(HW15&lt;기준일시_입력!$J$15,기준일시_입력!$J$15,HW15))</f>
        <v>0</v>
      </c>
      <c r="II15" s="128">
        <f t="shared" si="183"/>
        <v>0</v>
      </c>
      <c r="IJ15" s="128">
        <f>IFERROR(IF(AND(IH15&lt;SMALL(기준일시_입력!$J$21:$J$39,IJ$5),II15&gt;SMALL(기준일시_입력!$N$21:$N$39,IJ$5)),INDEX(기준일시_입력!$AJ$21:$AJ$39,IJ$5*2-1),IF(AND(IH15&gt;=SMALL(기준일시_입력!$J$21:$J$39,IJ$5),IH15&lt;SMALL(기준일시_입력!$N$21:$N$39,IJ$5)),SMALL(기준일시_입력!$N$21:$N$39,IJ$5)-IH15,0)),0)</f>
        <v>0</v>
      </c>
      <c r="IK15" s="128">
        <f>IFERROR(IF(AND(IH15&lt;SMALL(기준일시_입력!$J$21:$J$39,IK$5),II15&gt;SMALL(기준일시_입력!$N$21:$N$39,IK$5)),INDEX(기준일시_입력!$AJ$21:$AJ$39,IK$5*2-1),IF(AND(IH15&gt;=SMALL(기준일시_입력!$J$21:$J$39,IK$5),IH15&lt;SMALL(기준일시_입력!$N$21:$N$39,IK$5)),SMALL(기준일시_입력!$N$21:$N$39,IK$5)-IH15,0)),0)</f>
        <v>0</v>
      </c>
      <c r="IL15" s="128">
        <f>IFERROR(IF(AND(IH15&lt;SMALL(기준일시_입력!$J$21:$J$39,IL$5),II15&gt;SMALL(기준일시_입력!$N$21:$N$39,IL$5)),INDEX(기준일시_입력!$AJ$21:$AJ$39,IL$5*2-1),IF(AND(IH15&gt;=SMALL(기준일시_입력!$J$21:$J$39,IL$5),IH15&lt;SMALL(기준일시_입력!$N$21:$N$39,IL$5)),SMALL(기준일시_입력!$N$21:$N$39,IL$5)-IH15,0)),0)</f>
        <v>0</v>
      </c>
      <c r="IM15" s="128">
        <f>IFERROR(IF(AND(IH15&lt;SMALL(기준일시_입력!$J$21:$J$39,IM$5),II15&gt;SMALL(기준일시_입력!$N$21:$N$39,IM$5)),INDEX(기준일시_입력!$AJ$21:$AJ$39,IM$5*2-1),IF(AND(IH15&gt;=SMALL(기준일시_입력!$J$21:$J$39,IM$5),IH15&lt;SMALL(기준일시_입력!$N$21:$N$39,IM$5)),SMALL(기준일시_입력!$N$21:$N$39,IM$5)-IH15,0)),0)</f>
        <v>0</v>
      </c>
      <c r="IN15" s="128">
        <f>IFERROR(IF(AND(IH15&lt;SMALL(기준일시_입력!$J$21:$J$39,IN$5),II15&gt;SMALL(기준일시_입력!$N$21:$N$39,IN$5)),INDEX(기준일시_입력!$AJ$21:$AJ$39,IN$5*2-1),IF(AND(IH15&gt;=SMALL(기준일시_입력!$J$21:$J$39,IN$5),IH15&lt;SMALL(기준일시_입력!$N$21:$N$39,IN$5)),SMALL(기준일시_입력!$N$21:$N$39,IN$5)-IH15,0)),0)</f>
        <v>0</v>
      </c>
      <c r="IO15" s="128">
        <f>IFERROR(IF(AND(IH15&lt;SMALL(기준일시_입력!$J$21:$J$39,IO$5),II15&gt;SMALL(기준일시_입력!$N$21:$N$39,IO$5)),INDEX(기준일시_입력!$AJ$21:$AJ$39,IO$5*2-1),IF(AND(IH15&gt;=SMALL(기준일시_입력!$J$21:$J$39,IO$5),IH15&lt;SMALL(기준일시_입력!$N$21:$N$39,IO$5)),SMALL(기준일시_입력!$N$21:$N$39,IO$5)-IH15,0)),0)</f>
        <v>0</v>
      </c>
      <c r="IP15" s="128">
        <f>IFERROR(IF(AND(IH15&lt;SMALL(기준일시_입력!$J$21:$J$39,IP$5),II15&gt;SMALL(기준일시_입력!$N$21:$N$39,IP$5)),INDEX(기준일시_입력!$AJ$21:$AJ$39,IP$5*2-1),IF(AND(IH15&gt;=SMALL(기준일시_입력!$J$21:$J$39,IP$5),IH15&lt;SMALL(기준일시_입력!$N$21:$N$39,IP$5)),SMALL(기준일시_입력!$N$21:$N$39,IP$5)-IH15,0)),0)</f>
        <v>0</v>
      </c>
      <c r="IQ15" s="128">
        <f>IFERROR(IF(AND(IH15&lt;SMALL(기준일시_입력!$J$21:$J$39,IQ$5),II15&gt;SMALL(기준일시_입력!$N$21:$N$39,IQ$5)),INDEX(기준일시_입력!$AJ$21:$AJ$39,IQ$5*2-1),IF(AND(IH15&gt;=SMALL(기준일시_입력!$J$21:$J$39,IQ$5),IH15&lt;SMALL(기준일시_입력!$N$21:$N$39,IQ$5)),SMALL(기준일시_입력!$N$21:$N$39,IQ$5)-IH15,0)),0)</f>
        <v>0</v>
      </c>
      <c r="IR15" s="128">
        <f>IFERROR(IF(AND(IH15&lt;SMALL(기준일시_입력!$J$21:$J$39,IR$5),II15&gt;SMALL(기준일시_입력!$N$21:$N$39,IR$5)),INDEX(기준일시_입력!$AJ$21:$AJ$39,IR$5*2-1),IF(AND(IH15&gt;=SMALL(기준일시_입력!$J$21:$J$39,IR$5),IH15&lt;SMALL(기준일시_입력!$N$21:$N$39,IR$5)),SMALL(기준일시_입력!$N$21:$N$39,IR$5)-IH15,0)),0)</f>
        <v>0</v>
      </c>
      <c r="IS15" s="128">
        <f>IFERROR(IF(AND(IH15&lt;SMALL(기준일시_입력!$J$21:$J$39,IS$5),II15&gt;SMALL(기준일시_입력!$N$21:$N$39,IS$5)),INDEX(기준일시_입력!$AJ$21:$AJ$39,IS$5*2-1),IF(AND(IH15&gt;=SMALL(기준일시_입력!$J$21:$J$39,IS$5),IH15&lt;SMALL(기준일시_입력!$N$21:$N$39,IS$5)),SMALL(기준일시_입력!$N$21:$N$39,IS$5)-IH15,0)),0)</f>
        <v>0</v>
      </c>
      <c r="IT15" s="125"/>
      <c r="IU15" s="180" t="str">
        <f t="shared" si="184"/>
        <v>10일</v>
      </c>
      <c r="IV15" s="180"/>
      <c r="IW15" s="124" t="str">
        <f t="shared" si="185"/>
        <v>수</v>
      </c>
      <c r="IX15" s="133" t="str">
        <f t="shared" si="186"/>
        <v>V</v>
      </c>
      <c r="IY15" s="184"/>
      <c r="IZ15" s="184"/>
      <c r="JA15" s="184"/>
      <c r="JB15" s="184"/>
      <c r="JC15" s="184"/>
      <c r="JD15" s="184"/>
      <c r="JE15" s="176"/>
      <c r="JF15" s="177"/>
      <c r="JG15" s="129" t="str">
        <f>IF($B15="","",IF(AND(IW$3&lt;&gt;"",$B15-기준일시_입력!$AO$7&lt;=0,IY15="",JB15="",JE15=""),"X",IF(JE15="연차","☆",IF(JE15="월차","★",IF(JE15="병가","♨",IF(JE15="출장","◎",IF(JE15="교육","■",IF(AND(JE15="",IY15&lt;=기준일시_입력!$J$15,JB15&gt;=기준일시_입력!$N$15),"○",IF(AND(JE15="",IY15&lt;&gt;"",IY15&gt;기준일시_입력!$J$15),"▼",IF(AND(JE15="",JB15&lt;&gt;"",JB15&lt;기준일시_입력!$N$15),"△",""))))))))))</f>
        <v/>
      </c>
      <c r="JH15" s="128">
        <f>IFERROR(IF(OR(IY15="",JB15=""),0,IF(AND(JJ15&lt;기준일시_입력!$J$17,JK15&gt;기준일시_입력!$N$17),기준일시_입력!$N$17-기준일시_입력!$J$17,IF(AND(JJ15&gt;=기준일시_입력!$J$17,JK15&gt;기준일시_입력!$N$17),기준일시_입력!$N$17-JJ15,IF(JK15&lt;기준일시_입력!$J$17,0,IF(AND(JJ15&lt;기준일시_입력!$J$17,JK15&lt;=기준일시_입력!$N$17),JK15-기준일시_입력!$J$17,IF(AND(JJ15&gt;=기준일시_입력!$J$17,JK15&lt;=기준일시_입력!$N$17),JK15-JJ15,0)))))),0)</f>
        <v>0</v>
      </c>
      <c r="JI15" s="128">
        <f t="shared" si="187"/>
        <v>0</v>
      </c>
      <c r="JJ15" s="128">
        <f>IF(OR(IY15="",JB15=""),0,IF(IY15&lt;기준일시_입력!$J$15,기준일시_입력!$J$15,IY15))</f>
        <v>0</v>
      </c>
      <c r="JK15" s="128">
        <f t="shared" si="188"/>
        <v>0</v>
      </c>
      <c r="JL15" s="128">
        <f>IFERROR(IF(AND(JJ15&lt;SMALL(기준일시_입력!$J$21:$J$39,JL$5),JK15&gt;SMALL(기준일시_입력!$N$21:$N$39,JL$5)),INDEX(기준일시_입력!$AJ$21:$AJ$39,JL$5*2-1),IF(AND(JJ15&gt;=SMALL(기준일시_입력!$J$21:$J$39,JL$5),JJ15&lt;SMALL(기준일시_입력!$N$21:$N$39,JL$5)),SMALL(기준일시_입력!$N$21:$N$39,JL$5)-JJ15,0)),0)</f>
        <v>0</v>
      </c>
      <c r="JM15" s="128">
        <f>IFERROR(IF(AND(JJ15&lt;SMALL(기준일시_입력!$J$21:$J$39,JM$5),JK15&gt;SMALL(기준일시_입력!$N$21:$N$39,JM$5)),INDEX(기준일시_입력!$AJ$21:$AJ$39,JM$5*2-1),IF(AND(JJ15&gt;=SMALL(기준일시_입력!$J$21:$J$39,JM$5),JJ15&lt;SMALL(기준일시_입력!$N$21:$N$39,JM$5)),SMALL(기준일시_입력!$N$21:$N$39,JM$5)-JJ15,0)),0)</f>
        <v>0</v>
      </c>
      <c r="JN15" s="128">
        <f>IFERROR(IF(AND(JJ15&lt;SMALL(기준일시_입력!$J$21:$J$39,JN$5),JK15&gt;SMALL(기준일시_입력!$N$21:$N$39,JN$5)),INDEX(기준일시_입력!$AJ$21:$AJ$39,JN$5*2-1),IF(AND(JJ15&gt;=SMALL(기준일시_입력!$J$21:$J$39,JN$5),JJ15&lt;SMALL(기준일시_입력!$N$21:$N$39,JN$5)),SMALL(기준일시_입력!$N$21:$N$39,JN$5)-JJ15,0)),0)</f>
        <v>0</v>
      </c>
      <c r="JO15" s="128">
        <f>IFERROR(IF(AND(JJ15&lt;SMALL(기준일시_입력!$J$21:$J$39,JO$5),JK15&gt;SMALL(기준일시_입력!$N$21:$N$39,JO$5)),INDEX(기준일시_입력!$AJ$21:$AJ$39,JO$5*2-1),IF(AND(JJ15&gt;=SMALL(기준일시_입력!$J$21:$J$39,JO$5),JJ15&lt;SMALL(기준일시_입력!$N$21:$N$39,JO$5)),SMALL(기준일시_입력!$N$21:$N$39,JO$5)-JJ15,0)),0)</f>
        <v>0</v>
      </c>
      <c r="JP15" s="128">
        <f>IFERROR(IF(AND(JJ15&lt;SMALL(기준일시_입력!$J$21:$J$39,JP$5),JK15&gt;SMALL(기준일시_입력!$N$21:$N$39,JP$5)),INDEX(기준일시_입력!$AJ$21:$AJ$39,JP$5*2-1),IF(AND(JJ15&gt;=SMALL(기준일시_입력!$J$21:$J$39,JP$5),JJ15&lt;SMALL(기준일시_입력!$N$21:$N$39,JP$5)),SMALL(기준일시_입력!$N$21:$N$39,JP$5)-JJ15,0)),0)</f>
        <v>0</v>
      </c>
      <c r="JQ15" s="128">
        <f>IFERROR(IF(AND(JJ15&lt;SMALL(기준일시_입력!$J$21:$J$39,JQ$5),JK15&gt;SMALL(기준일시_입력!$N$21:$N$39,JQ$5)),INDEX(기준일시_입력!$AJ$21:$AJ$39,JQ$5*2-1),IF(AND(JJ15&gt;=SMALL(기준일시_입력!$J$21:$J$39,JQ$5),JJ15&lt;SMALL(기준일시_입력!$N$21:$N$39,JQ$5)),SMALL(기준일시_입력!$N$21:$N$39,JQ$5)-JJ15,0)),0)</f>
        <v>0</v>
      </c>
      <c r="JR15" s="128">
        <f>IFERROR(IF(AND(JJ15&lt;SMALL(기준일시_입력!$J$21:$J$39,JR$5),JK15&gt;SMALL(기준일시_입력!$N$21:$N$39,JR$5)),INDEX(기준일시_입력!$AJ$21:$AJ$39,JR$5*2-1),IF(AND(JJ15&gt;=SMALL(기준일시_입력!$J$21:$J$39,JR$5),JJ15&lt;SMALL(기준일시_입력!$N$21:$N$39,JR$5)),SMALL(기준일시_입력!$N$21:$N$39,JR$5)-JJ15,0)),0)</f>
        <v>0</v>
      </c>
      <c r="JS15" s="128">
        <f>IFERROR(IF(AND(JJ15&lt;SMALL(기준일시_입력!$J$21:$J$39,JS$5),JK15&gt;SMALL(기준일시_입력!$N$21:$N$39,JS$5)),INDEX(기준일시_입력!$AJ$21:$AJ$39,JS$5*2-1),IF(AND(JJ15&gt;=SMALL(기준일시_입력!$J$21:$J$39,JS$5),JJ15&lt;SMALL(기준일시_입력!$N$21:$N$39,JS$5)),SMALL(기준일시_입력!$N$21:$N$39,JS$5)-JJ15,0)),0)</f>
        <v>0</v>
      </c>
      <c r="JT15" s="128">
        <f>IFERROR(IF(AND(JJ15&lt;SMALL(기준일시_입력!$J$21:$J$39,JT$5),JK15&gt;SMALL(기준일시_입력!$N$21:$N$39,JT$5)),INDEX(기준일시_입력!$AJ$21:$AJ$39,JT$5*2-1),IF(AND(JJ15&gt;=SMALL(기준일시_입력!$J$21:$J$39,JT$5),JJ15&lt;SMALL(기준일시_입력!$N$21:$N$39,JT$5)),SMALL(기준일시_입력!$N$21:$N$39,JT$5)-JJ15,0)),0)</f>
        <v>0</v>
      </c>
      <c r="JU15" s="128">
        <f>IFERROR(IF(AND(JJ15&lt;SMALL(기준일시_입력!$J$21:$J$39,JU$5),JK15&gt;SMALL(기준일시_입력!$N$21:$N$39,JU$5)),INDEX(기준일시_입력!$AJ$21:$AJ$39,JU$5*2-1),IF(AND(JJ15&gt;=SMALL(기준일시_입력!$J$21:$J$39,JU$5),JJ15&lt;SMALL(기준일시_입력!$N$21:$N$39,JU$5)),SMALL(기준일시_입력!$N$21:$N$39,JU$5)-JJ15,0)),0)</f>
        <v>0</v>
      </c>
      <c r="JV15" s="125"/>
      <c r="JW15" s="180" t="str">
        <f t="shared" si="189"/>
        <v>10일</v>
      </c>
      <c r="JX15" s="180"/>
      <c r="JY15" s="124" t="str">
        <f t="shared" si="190"/>
        <v>수</v>
      </c>
      <c r="JZ15" s="133" t="str">
        <f t="shared" si="186"/>
        <v>V</v>
      </c>
      <c r="KA15" s="184"/>
      <c r="KB15" s="184"/>
      <c r="KC15" s="184"/>
      <c r="KD15" s="184"/>
      <c r="KE15" s="184"/>
      <c r="KF15" s="184"/>
      <c r="KG15" s="176"/>
      <c r="KH15" s="177"/>
      <c r="KI15" s="129" t="str">
        <f>IF($B15="","",IF(AND(JY$3&lt;&gt;"",$B15-기준일시_입력!$AO$7&lt;=0,KA15="",KD15="",KG15=""),"X",IF(KG15="연차","☆",IF(KG15="월차","★",IF(KG15="병가","♨",IF(KG15="출장","◎",IF(KG15="교육","■",IF(AND(KG15="",KA15&lt;=기준일시_입력!$J$15,KD15&gt;=기준일시_입력!$N$15),"○",IF(AND(KG15="",KA15&lt;&gt;"",KA15&gt;기준일시_입력!$J$15),"▼",IF(AND(KG15="",KD15&lt;&gt;"",KD15&lt;기준일시_입력!$N$15),"△",""))))))))))</f>
        <v/>
      </c>
      <c r="KJ15" s="128">
        <f>IFERROR(IF(OR(KA15="",KD15=""),0,IF(AND(KL15&lt;기준일시_입력!$J$17,KM15&gt;기준일시_입력!$N$17),기준일시_입력!$N$17-기준일시_입력!$J$17,IF(AND(KL15&gt;=기준일시_입력!$J$17,KM15&gt;기준일시_입력!$N$17),기준일시_입력!$N$17-KL15,IF(KM15&lt;기준일시_입력!$J$17,0,IF(AND(KL15&lt;기준일시_입력!$J$17,KM15&lt;=기준일시_입력!$N$17),KM15-기준일시_입력!$J$17,IF(AND(KL15&gt;=기준일시_입력!$J$17,KM15&lt;=기준일시_입력!$N$17),KM15-KL15,0)))))),0)</f>
        <v>0</v>
      </c>
      <c r="KK15" s="128">
        <f t="shared" si="192"/>
        <v>0</v>
      </c>
      <c r="KL15" s="128">
        <f>IF(OR(KA15="",KD15=""),0,IF(KA15&lt;기준일시_입력!$J$15,기준일시_입력!$J$15,KA15))</f>
        <v>0</v>
      </c>
      <c r="KM15" s="128">
        <f t="shared" si="193"/>
        <v>0</v>
      </c>
      <c r="KN15" s="128">
        <f>IFERROR(IF(AND(KL15&lt;SMALL(기준일시_입력!$J$21:$J$39,KN$5),KM15&gt;SMALL(기준일시_입력!$N$21:$N$39,KN$5)),INDEX(기준일시_입력!$AJ$21:$AJ$39,KN$5*2-1),IF(AND(KL15&gt;=SMALL(기준일시_입력!$J$21:$J$39,KN$5),KL15&lt;SMALL(기준일시_입력!$N$21:$N$39,KN$5)),SMALL(기준일시_입력!$N$21:$N$39,KN$5)-KL15,0)),0)</f>
        <v>0</v>
      </c>
      <c r="KO15" s="128">
        <f>IFERROR(IF(AND(KL15&lt;SMALL(기준일시_입력!$J$21:$J$39,KO$5),KM15&gt;SMALL(기준일시_입력!$N$21:$N$39,KO$5)),INDEX(기준일시_입력!$AJ$21:$AJ$39,KO$5*2-1),IF(AND(KL15&gt;=SMALL(기준일시_입력!$J$21:$J$39,KO$5),KL15&lt;SMALL(기준일시_입력!$N$21:$N$39,KO$5)),SMALL(기준일시_입력!$N$21:$N$39,KO$5)-KL15,0)),0)</f>
        <v>0</v>
      </c>
      <c r="KP15" s="128">
        <f>IFERROR(IF(AND(KL15&lt;SMALL(기준일시_입력!$J$21:$J$39,KP$5),KM15&gt;SMALL(기준일시_입력!$N$21:$N$39,KP$5)),INDEX(기준일시_입력!$AJ$21:$AJ$39,KP$5*2-1),IF(AND(KL15&gt;=SMALL(기준일시_입력!$J$21:$J$39,KP$5),KL15&lt;SMALL(기준일시_입력!$N$21:$N$39,KP$5)),SMALL(기준일시_입력!$N$21:$N$39,KP$5)-KL15,0)),0)</f>
        <v>0</v>
      </c>
      <c r="KQ15" s="128">
        <f>IFERROR(IF(AND(KL15&lt;SMALL(기준일시_입력!$J$21:$J$39,KQ$5),KM15&gt;SMALL(기준일시_입력!$N$21:$N$39,KQ$5)),INDEX(기준일시_입력!$AJ$21:$AJ$39,KQ$5*2-1),IF(AND(KL15&gt;=SMALL(기준일시_입력!$J$21:$J$39,KQ$5),KL15&lt;SMALL(기준일시_입력!$N$21:$N$39,KQ$5)),SMALL(기준일시_입력!$N$21:$N$39,KQ$5)-KL15,0)),0)</f>
        <v>0</v>
      </c>
      <c r="KR15" s="128">
        <f>IFERROR(IF(AND(KL15&lt;SMALL(기준일시_입력!$J$21:$J$39,KR$5),KM15&gt;SMALL(기준일시_입력!$N$21:$N$39,KR$5)),INDEX(기준일시_입력!$AJ$21:$AJ$39,KR$5*2-1),IF(AND(KL15&gt;=SMALL(기준일시_입력!$J$21:$J$39,KR$5),KL15&lt;SMALL(기준일시_입력!$N$21:$N$39,KR$5)),SMALL(기준일시_입력!$N$21:$N$39,KR$5)-KL15,0)),0)</f>
        <v>0</v>
      </c>
      <c r="KS15" s="128">
        <f>IFERROR(IF(AND(KL15&lt;SMALL(기준일시_입력!$J$21:$J$39,KS$5),KM15&gt;SMALL(기준일시_입력!$N$21:$N$39,KS$5)),INDEX(기준일시_입력!$AJ$21:$AJ$39,KS$5*2-1),IF(AND(KL15&gt;=SMALL(기준일시_입력!$J$21:$J$39,KS$5),KL15&lt;SMALL(기준일시_입력!$N$21:$N$39,KS$5)),SMALL(기준일시_입력!$N$21:$N$39,KS$5)-KL15,0)),0)</f>
        <v>0</v>
      </c>
      <c r="KT15" s="128">
        <f>IFERROR(IF(AND(KL15&lt;SMALL(기준일시_입력!$J$21:$J$39,KT$5),KM15&gt;SMALL(기준일시_입력!$N$21:$N$39,KT$5)),INDEX(기준일시_입력!$AJ$21:$AJ$39,KT$5*2-1),IF(AND(KL15&gt;=SMALL(기준일시_입력!$J$21:$J$39,KT$5),KL15&lt;SMALL(기준일시_입력!$N$21:$N$39,KT$5)),SMALL(기준일시_입력!$N$21:$N$39,KT$5)-KL15,0)),0)</f>
        <v>0</v>
      </c>
      <c r="KU15" s="128">
        <f>IFERROR(IF(AND(KL15&lt;SMALL(기준일시_입력!$J$21:$J$39,KU$5),KM15&gt;SMALL(기준일시_입력!$N$21:$N$39,KU$5)),INDEX(기준일시_입력!$AJ$21:$AJ$39,KU$5*2-1),IF(AND(KL15&gt;=SMALL(기준일시_입력!$J$21:$J$39,KU$5),KL15&lt;SMALL(기준일시_입력!$N$21:$N$39,KU$5)),SMALL(기준일시_입력!$N$21:$N$39,KU$5)-KL15,0)),0)</f>
        <v>0</v>
      </c>
      <c r="KV15" s="128">
        <f>IFERROR(IF(AND(KL15&lt;SMALL(기준일시_입력!$J$21:$J$39,KV$5),KM15&gt;SMALL(기준일시_입력!$N$21:$N$39,KV$5)),INDEX(기준일시_입력!$AJ$21:$AJ$39,KV$5*2-1),IF(AND(KL15&gt;=SMALL(기준일시_입력!$J$21:$J$39,KV$5),KL15&lt;SMALL(기준일시_입력!$N$21:$N$39,KV$5)),SMALL(기준일시_입력!$N$21:$N$39,KV$5)-KL15,0)),0)</f>
        <v>0</v>
      </c>
      <c r="KW15" s="128">
        <f>IFERROR(IF(AND(KL15&lt;SMALL(기준일시_입력!$J$21:$J$39,KW$5),KM15&gt;SMALL(기준일시_입력!$N$21:$N$39,KW$5)),INDEX(기준일시_입력!$AJ$21:$AJ$39,KW$5*2-1),IF(AND(KL15&gt;=SMALL(기준일시_입력!$J$21:$J$39,KW$5),KL15&lt;SMALL(기준일시_입력!$N$21:$N$39,KW$5)),SMALL(기준일시_입력!$N$21:$N$39,KW$5)-KL15,0)),0)</f>
        <v>0</v>
      </c>
      <c r="KX15" s="125"/>
      <c r="KY15" s="180" t="str">
        <f t="shared" si="194"/>
        <v>10일</v>
      </c>
      <c r="KZ15" s="180"/>
      <c r="LA15" s="124" t="str">
        <f t="shared" si="195"/>
        <v>수</v>
      </c>
      <c r="LB15" s="133" t="str">
        <f t="shared" si="186"/>
        <v>V</v>
      </c>
      <c r="LC15" s="184"/>
      <c r="LD15" s="184"/>
      <c r="LE15" s="184"/>
      <c r="LF15" s="184"/>
      <c r="LG15" s="184"/>
      <c r="LH15" s="184"/>
      <c r="LI15" s="176"/>
      <c r="LJ15" s="177"/>
      <c r="LK15" s="129" t="str">
        <f>IF($B15="","",IF(AND(LA$3&lt;&gt;"",$B15-기준일시_입력!$AO$7&lt;=0,LC15="",LF15="",LI15=""),"X",IF(LI15="연차","☆",IF(LI15="월차","★",IF(LI15="병가","♨",IF(LI15="출장","◎",IF(LI15="교육","■",IF(AND(LI15="",LC15&lt;=기준일시_입력!$J$15,LF15&gt;=기준일시_입력!$N$15),"○",IF(AND(LI15="",LC15&lt;&gt;"",LC15&gt;기준일시_입력!$J$15),"▼",IF(AND(LI15="",LF15&lt;&gt;"",LF15&lt;기준일시_입력!$N$15),"△",""))))))))))</f>
        <v/>
      </c>
      <c r="LL15" s="128">
        <f>IFERROR(IF(OR(LC15="",LF15=""),0,IF(AND(LN15&lt;기준일시_입력!$J$17,LO15&gt;기준일시_입력!$N$17),기준일시_입력!$N$17-기준일시_입력!$J$17,IF(AND(LN15&gt;=기준일시_입력!$J$17,LO15&gt;기준일시_입력!$N$17),기준일시_입력!$N$17-LN15,IF(LO15&lt;기준일시_입력!$J$17,0,IF(AND(LN15&lt;기준일시_입력!$J$17,LO15&lt;=기준일시_입력!$N$17),LO15-기준일시_입력!$J$17,IF(AND(LN15&gt;=기준일시_입력!$J$17,LO15&lt;=기준일시_입력!$N$17),LO15-LN15,0)))))),0)</f>
        <v>0</v>
      </c>
      <c r="LM15" s="128">
        <f t="shared" si="197"/>
        <v>0</v>
      </c>
      <c r="LN15" s="128">
        <f>IF(OR(LC15="",LF15=""),0,IF(LC15&lt;기준일시_입력!$J$15,기준일시_입력!$J$15,LC15))</f>
        <v>0</v>
      </c>
      <c r="LO15" s="128">
        <f t="shared" si="198"/>
        <v>0</v>
      </c>
      <c r="LP15" s="128">
        <f>IFERROR(IF(AND(LN15&lt;SMALL(기준일시_입력!$J$21:$J$39,LP$5),LO15&gt;SMALL(기준일시_입력!$N$21:$N$39,LP$5)),INDEX(기준일시_입력!$AJ$21:$AJ$39,LP$5*2-1),IF(AND(LN15&gt;=SMALL(기준일시_입력!$J$21:$J$39,LP$5),LN15&lt;SMALL(기준일시_입력!$N$21:$N$39,LP$5)),SMALL(기준일시_입력!$N$21:$N$39,LP$5)-LN15,0)),0)</f>
        <v>0</v>
      </c>
      <c r="LQ15" s="128">
        <f>IFERROR(IF(AND(LN15&lt;SMALL(기준일시_입력!$J$21:$J$39,LQ$5),LO15&gt;SMALL(기준일시_입력!$N$21:$N$39,LQ$5)),INDEX(기준일시_입력!$AJ$21:$AJ$39,LQ$5*2-1),IF(AND(LN15&gt;=SMALL(기준일시_입력!$J$21:$J$39,LQ$5),LN15&lt;SMALL(기준일시_입력!$N$21:$N$39,LQ$5)),SMALL(기준일시_입력!$N$21:$N$39,LQ$5)-LN15,0)),0)</f>
        <v>0</v>
      </c>
      <c r="LR15" s="128">
        <f>IFERROR(IF(AND(LN15&lt;SMALL(기준일시_입력!$J$21:$J$39,LR$5),LO15&gt;SMALL(기준일시_입력!$N$21:$N$39,LR$5)),INDEX(기준일시_입력!$AJ$21:$AJ$39,LR$5*2-1),IF(AND(LN15&gt;=SMALL(기준일시_입력!$J$21:$J$39,LR$5),LN15&lt;SMALL(기준일시_입력!$N$21:$N$39,LR$5)),SMALL(기준일시_입력!$N$21:$N$39,LR$5)-LN15,0)),0)</f>
        <v>0</v>
      </c>
      <c r="LS15" s="128">
        <f>IFERROR(IF(AND(LN15&lt;SMALL(기준일시_입력!$J$21:$J$39,LS$5),LO15&gt;SMALL(기준일시_입력!$N$21:$N$39,LS$5)),INDEX(기준일시_입력!$AJ$21:$AJ$39,LS$5*2-1),IF(AND(LN15&gt;=SMALL(기준일시_입력!$J$21:$J$39,LS$5),LN15&lt;SMALL(기준일시_입력!$N$21:$N$39,LS$5)),SMALL(기준일시_입력!$N$21:$N$39,LS$5)-LN15,0)),0)</f>
        <v>0</v>
      </c>
      <c r="LT15" s="128">
        <f>IFERROR(IF(AND(LN15&lt;SMALL(기준일시_입력!$J$21:$J$39,LT$5),LO15&gt;SMALL(기준일시_입력!$N$21:$N$39,LT$5)),INDEX(기준일시_입력!$AJ$21:$AJ$39,LT$5*2-1),IF(AND(LN15&gt;=SMALL(기준일시_입력!$J$21:$J$39,LT$5),LN15&lt;SMALL(기준일시_입력!$N$21:$N$39,LT$5)),SMALL(기준일시_입력!$N$21:$N$39,LT$5)-LN15,0)),0)</f>
        <v>0</v>
      </c>
      <c r="LU15" s="128">
        <f>IFERROR(IF(AND(LN15&lt;SMALL(기준일시_입력!$J$21:$J$39,LU$5),LO15&gt;SMALL(기준일시_입력!$N$21:$N$39,LU$5)),INDEX(기준일시_입력!$AJ$21:$AJ$39,LU$5*2-1),IF(AND(LN15&gt;=SMALL(기준일시_입력!$J$21:$J$39,LU$5),LN15&lt;SMALL(기준일시_입력!$N$21:$N$39,LU$5)),SMALL(기준일시_입력!$N$21:$N$39,LU$5)-LN15,0)),0)</f>
        <v>0</v>
      </c>
      <c r="LV15" s="128">
        <f>IFERROR(IF(AND(LN15&lt;SMALL(기준일시_입력!$J$21:$J$39,LV$5),LO15&gt;SMALL(기준일시_입력!$N$21:$N$39,LV$5)),INDEX(기준일시_입력!$AJ$21:$AJ$39,LV$5*2-1),IF(AND(LN15&gt;=SMALL(기준일시_입력!$J$21:$J$39,LV$5),LN15&lt;SMALL(기준일시_입력!$N$21:$N$39,LV$5)),SMALL(기준일시_입력!$N$21:$N$39,LV$5)-LN15,0)),0)</f>
        <v>0</v>
      </c>
      <c r="LW15" s="128">
        <f>IFERROR(IF(AND(LN15&lt;SMALL(기준일시_입력!$J$21:$J$39,LW$5),LO15&gt;SMALL(기준일시_입력!$N$21:$N$39,LW$5)),INDEX(기준일시_입력!$AJ$21:$AJ$39,LW$5*2-1),IF(AND(LN15&gt;=SMALL(기준일시_입력!$J$21:$J$39,LW$5),LN15&lt;SMALL(기준일시_입력!$N$21:$N$39,LW$5)),SMALL(기준일시_입력!$N$21:$N$39,LW$5)-LN15,0)),0)</f>
        <v>0</v>
      </c>
      <c r="LX15" s="128">
        <f>IFERROR(IF(AND(LN15&lt;SMALL(기준일시_입력!$J$21:$J$39,LX$5),LO15&gt;SMALL(기준일시_입력!$N$21:$N$39,LX$5)),INDEX(기준일시_입력!$AJ$21:$AJ$39,LX$5*2-1),IF(AND(LN15&gt;=SMALL(기준일시_입력!$J$21:$J$39,LX$5),LN15&lt;SMALL(기준일시_입력!$N$21:$N$39,LX$5)),SMALL(기준일시_입력!$N$21:$N$39,LX$5)-LN15,0)),0)</f>
        <v>0</v>
      </c>
      <c r="LY15" s="128">
        <f>IFERROR(IF(AND(LN15&lt;SMALL(기준일시_입력!$J$21:$J$39,LY$5),LO15&gt;SMALL(기준일시_입력!$N$21:$N$39,LY$5)),INDEX(기준일시_입력!$AJ$21:$AJ$39,LY$5*2-1),IF(AND(LN15&gt;=SMALL(기준일시_입력!$J$21:$J$39,LY$5),LN15&lt;SMALL(기준일시_입력!$N$21:$N$39,LY$5)),SMALL(기준일시_입력!$N$21:$N$39,LY$5)-LN15,0)),0)</f>
        <v>0</v>
      </c>
      <c r="LZ15" s="125"/>
      <c r="MA15" s="180" t="str">
        <f t="shared" si="199"/>
        <v>10일</v>
      </c>
      <c r="MB15" s="180"/>
      <c r="MC15" s="124" t="str">
        <f t="shared" si="200"/>
        <v>수</v>
      </c>
      <c r="MD15" s="133" t="str">
        <f t="shared" si="201"/>
        <v>V</v>
      </c>
      <c r="ME15" s="184"/>
      <c r="MF15" s="184"/>
      <c r="MG15" s="184"/>
      <c r="MH15" s="184"/>
      <c r="MI15" s="184"/>
      <c r="MJ15" s="184"/>
      <c r="MK15" s="176"/>
      <c r="ML15" s="177"/>
      <c r="MM15" s="129" t="str">
        <f>IF($B15="","",IF(AND(MC$3&lt;&gt;"",$B15-기준일시_입력!$AO$7&lt;=0,ME15="",MH15="",MK15=""),"X",IF(MK15="연차","☆",IF(MK15="월차","★",IF(MK15="병가","♨",IF(MK15="출장","◎",IF(MK15="교육","■",IF(AND(MK15="",ME15&lt;=기준일시_입력!$J$15,MH15&gt;=기준일시_입력!$N$15),"○",IF(AND(MK15="",ME15&lt;&gt;"",ME15&gt;기준일시_입력!$J$15),"▼",IF(AND(MK15="",MH15&lt;&gt;"",MH15&lt;기준일시_입력!$N$15),"△",""))))))))))</f>
        <v/>
      </c>
      <c r="MN15" s="128">
        <f>IFERROR(IF(OR(ME15="",MH15=""),0,IF(AND(MP15&lt;기준일시_입력!$J$17,MQ15&gt;기준일시_입력!$N$17),기준일시_입력!$N$17-기준일시_입력!$J$17,IF(AND(MP15&gt;=기준일시_입력!$J$17,MQ15&gt;기준일시_입력!$N$17),기준일시_입력!$N$17-MP15,IF(MQ15&lt;기준일시_입력!$J$17,0,IF(AND(MP15&lt;기준일시_입력!$J$17,MQ15&lt;=기준일시_입력!$N$17),MQ15-기준일시_입력!$J$17,IF(AND(MP15&gt;=기준일시_입력!$J$17,MQ15&lt;=기준일시_입력!$N$17),MQ15-MP15,0)))))),0)</f>
        <v>0</v>
      </c>
      <c r="MO15" s="128">
        <f t="shared" si="202"/>
        <v>0</v>
      </c>
      <c r="MP15" s="128">
        <f>IF(OR(ME15="",MH15=""),0,IF(ME15&lt;기준일시_입력!$J$15,기준일시_입력!$J$15,ME15))</f>
        <v>0</v>
      </c>
      <c r="MQ15" s="128">
        <f t="shared" si="203"/>
        <v>0</v>
      </c>
      <c r="MR15" s="128">
        <f>IFERROR(IF(AND(MP15&lt;SMALL(기준일시_입력!$J$21:$J$39,MR$5),MQ15&gt;SMALL(기준일시_입력!$N$21:$N$39,MR$5)),INDEX(기준일시_입력!$AJ$21:$AJ$39,MR$5*2-1),IF(AND(MP15&gt;=SMALL(기준일시_입력!$J$21:$J$39,MR$5),MP15&lt;SMALL(기준일시_입력!$N$21:$N$39,MR$5)),SMALL(기준일시_입력!$N$21:$N$39,MR$5)-MP15,0)),0)</f>
        <v>0</v>
      </c>
      <c r="MS15" s="128">
        <f>IFERROR(IF(AND(MP15&lt;SMALL(기준일시_입력!$J$21:$J$39,MS$5),MQ15&gt;SMALL(기준일시_입력!$N$21:$N$39,MS$5)),INDEX(기준일시_입력!$AJ$21:$AJ$39,MS$5*2-1),IF(AND(MP15&gt;=SMALL(기준일시_입력!$J$21:$J$39,MS$5),MP15&lt;SMALL(기준일시_입력!$N$21:$N$39,MS$5)),SMALL(기준일시_입력!$N$21:$N$39,MS$5)-MP15,0)),0)</f>
        <v>0</v>
      </c>
      <c r="MT15" s="128">
        <f>IFERROR(IF(AND(MP15&lt;SMALL(기준일시_입력!$J$21:$J$39,MT$5),MQ15&gt;SMALL(기준일시_입력!$N$21:$N$39,MT$5)),INDEX(기준일시_입력!$AJ$21:$AJ$39,MT$5*2-1),IF(AND(MP15&gt;=SMALL(기준일시_입력!$J$21:$J$39,MT$5),MP15&lt;SMALL(기준일시_입력!$N$21:$N$39,MT$5)),SMALL(기준일시_입력!$N$21:$N$39,MT$5)-MP15,0)),0)</f>
        <v>0</v>
      </c>
      <c r="MU15" s="128">
        <f>IFERROR(IF(AND(MP15&lt;SMALL(기준일시_입력!$J$21:$J$39,MU$5),MQ15&gt;SMALL(기준일시_입력!$N$21:$N$39,MU$5)),INDEX(기준일시_입력!$AJ$21:$AJ$39,MU$5*2-1),IF(AND(MP15&gt;=SMALL(기준일시_입력!$J$21:$J$39,MU$5),MP15&lt;SMALL(기준일시_입력!$N$21:$N$39,MU$5)),SMALL(기준일시_입력!$N$21:$N$39,MU$5)-MP15,0)),0)</f>
        <v>0</v>
      </c>
      <c r="MV15" s="128">
        <f>IFERROR(IF(AND(MP15&lt;SMALL(기준일시_입력!$J$21:$J$39,MV$5),MQ15&gt;SMALL(기준일시_입력!$N$21:$N$39,MV$5)),INDEX(기준일시_입력!$AJ$21:$AJ$39,MV$5*2-1),IF(AND(MP15&gt;=SMALL(기준일시_입력!$J$21:$J$39,MV$5),MP15&lt;SMALL(기준일시_입력!$N$21:$N$39,MV$5)),SMALL(기준일시_입력!$N$21:$N$39,MV$5)-MP15,0)),0)</f>
        <v>0</v>
      </c>
      <c r="MW15" s="128">
        <f>IFERROR(IF(AND(MP15&lt;SMALL(기준일시_입력!$J$21:$J$39,MW$5),MQ15&gt;SMALL(기준일시_입력!$N$21:$N$39,MW$5)),INDEX(기준일시_입력!$AJ$21:$AJ$39,MW$5*2-1),IF(AND(MP15&gt;=SMALL(기준일시_입력!$J$21:$J$39,MW$5),MP15&lt;SMALL(기준일시_입력!$N$21:$N$39,MW$5)),SMALL(기준일시_입력!$N$21:$N$39,MW$5)-MP15,0)),0)</f>
        <v>0</v>
      </c>
      <c r="MX15" s="128">
        <f>IFERROR(IF(AND(MP15&lt;SMALL(기준일시_입력!$J$21:$J$39,MX$5),MQ15&gt;SMALL(기준일시_입력!$N$21:$N$39,MX$5)),INDEX(기준일시_입력!$AJ$21:$AJ$39,MX$5*2-1),IF(AND(MP15&gt;=SMALL(기준일시_입력!$J$21:$J$39,MX$5),MP15&lt;SMALL(기준일시_입력!$N$21:$N$39,MX$5)),SMALL(기준일시_입력!$N$21:$N$39,MX$5)-MP15,0)),0)</f>
        <v>0</v>
      </c>
      <c r="MY15" s="128">
        <f>IFERROR(IF(AND(MP15&lt;SMALL(기준일시_입력!$J$21:$J$39,MY$5),MQ15&gt;SMALL(기준일시_입력!$N$21:$N$39,MY$5)),INDEX(기준일시_입력!$AJ$21:$AJ$39,MY$5*2-1),IF(AND(MP15&gt;=SMALL(기준일시_입력!$J$21:$J$39,MY$5),MP15&lt;SMALL(기준일시_입력!$N$21:$N$39,MY$5)),SMALL(기준일시_입력!$N$21:$N$39,MY$5)-MP15,0)),0)</f>
        <v>0</v>
      </c>
      <c r="MZ15" s="128">
        <f>IFERROR(IF(AND(MP15&lt;SMALL(기준일시_입력!$J$21:$J$39,MZ$5),MQ15&gt;SMALL(기준일시_입력!$N$21:$N$39,MZ$5)),INDEX(기준일시_입력!$AJ$21:$AJ$39,MZ$5*2-1),IF(AND(MP15&gt;=SMALL(기준일시_입력!$J$21:$J$39,MZ$5),MP15&lt;SMALL(기준일시_입력!$N$21:$N$39,MZ$5)),SMALL(기준일시_입력!$N$21:$N$39,MZ$5)-MP15,0)),0)</f>
        <v>0</v>
      </c>
      <c r="NA15" s="128">
        <f>IFERROR(IF(AND(MP15&lt;SMALL(기준일시_입력!$J$21:$J$39,NA$5),MQ15&gt;SMALL(기준일시_입력!$N$21:$N$39,NA$5)),INDEX(기준일시_입력!$AJ$21:$AJ$39,NA$5*2-1),IF(AND(MP15&gt;=SMALL(기준일시_입력!$J$21:$J$39,NA$5),MP15&lt;SMALL(기준일시_입력!$N$21:$N$39,NA$5)),SMALL(기준일시_입력!$N$21:$N$39,NA$5)-MP15,0)),0)</f>
        <v>0</v>
      </c>
      <c r="NB15" s="125"/>
      <c r="NC15" s="180" t="str">
        <f t="shared" si="204"/>
        <v>10일</v>
      </c>
      <c r="ND15" s="180"/>
      <c r="NE15" s="124" t="str">
        <f t="shared" si="205"/>
        <v>수</v>
      </c>
      <c r="NF15" s="133" t="str">
        <f t="shared" si="201"/>
        <v>V</v>
      </c>
      <c r="NG15" s="184"/>
      <c r="NH15" s="184"/>
      <c r="NI15" s="184"/>
      <c r="NJ15" s="184"/>
      <c r="NK15" s="184"/>
      <c r="NL15" s="184"/>
      <c r="NM15" s="176"/>
      <c r="NN15" s="177"/>
      <c r="NO15" s="129" t="str">
        <f>IF($B15="","",IF(AND(NE$3&lt;&gt;"",$B15-기준일시_입력!$AO$7&lt;=0,NG15="",NJ15="",NM15=""),"X",IF(NM15="연차","☆",IF(NM15="월차","★",IF(NM15="병가","♨",IF(NM15="출장","◎",IF(NM15="교육","■",IF(AND(NM15="",NG15&lt;=기준일시_입력!$J$15,NJ15&gt;=기준일시_입력!$N$15),"○",IF(AND(NM15="",NG15&lt;&gt;"",NG15&gt;기준일시_입력!$J$15),"▼",IF(AND(NM15="",NJ15&lt;&gt;"",NJ15&lt;기준일시_입력!$N$15),"△",""))))))))))</f>
        <v/>
      </c>
      <c r="NP15" s="128">
        <f>IFERROR(IF(OR(NG15="",NJ15=""),0,IF(AND(NR15&lt;기준일시_입력!$J$17,NS15&gt;기준일시_입력!$N$17),기준일시_입력!$N$17-기준일시_입력!$J$17,IF(AND(NR15&gt;=기준일시_입력!$J$17,NS15&gt;기준일시_입력!$N$17),기준일시_입력!$N$17-NR15,IF(NS15&lt;기준일시_입력!$J$17,0,IF(AND(NR15&lt;기준일시_입력!$J$17,NS15&lt;=기준일시_입력!$N$17),NS15-기준일시_입력!$J$17,IF(AND(NR15&gt;=기준일시_입력!$J$17,NS15&lt;=기준일시_입력!$N$17),NS15-NR15,0)))))),0)</f>
        <v>0</v>
      </c>
      <c r="NQ15" s="128">
        <f t="shared" si="207"/>
        <v>0</v>
      </c>
      <c r="NR15" s="128">
        <f>IF(OR(NG15="",NJ15=""),0,IF(NG15&lt;기준일시_입력!$J$15,기준일시_입력!$J$15,NG15))</f>
        <v>0</v>
      </c>
      <c r="NS15" s="128">
        <f t="shared" si="208"/>
        <v>0</v>
      </c>
      <c r="NT15" s="128">
        <f>IFERROR(IF(AND(NR15&lt;SMALL(기준일시_입력!$J$21:$J$39,NT$5),NS15&gt;SMALL(기준일시_입력!$N$21:$N$39,NT$5)),INDEX(기준일시_입력!$AJ$21:$AJ$39,NT$5*2-1),IF(AND(NR15&gt;=SMALL(기준일시_입력!$J$21:$J$39,NT$5),NR15&lt;SMALL(기준일시_입력!$N$21:$N$39,NT$5)),SMALL(기준일시_입력!$N$21:$N$39,NT$5)-NR15,0)),0)</f>
        <v>0</v>
      </c>
      <c r="NU15" s="128">
        <f>IFERROR(IF(AND(NR15&lt;SMALL(기준일시_입력!$J$21:$J$39,NU$5),NS15&gt;SMALL(기준일시_입력!$N$21:$N$39,NU$5)),INDEX(기준일시_입력!$AJ$21:$AJ$39,NU$5*2-1),IF(AND(NR15&gt;=SMALL(기준일시_입력!$J$21:$J$39,NU$5),NR15&lt;SMALL(기준일시_입력!$N$21:$N$39,NU$5)),SMALL(기준일시_입력!$N$21:$N$39,NU$5)-NR15,0)),0)</f>
        <v>0</v>
      </c>
      <c r="NV15" s="128">
        <f>IFERROR(IF(AND(NR15&lt;SMALL(기준일시_입력!$J$21:$J$39,NV$5),NS15&gt;SMALL(기준일시_입력!$N$21:$N$39,NV$5)),INDEX(기준일시_입력!$AJ$21:$AJ$39,NV$5*2-1),IF(AND(NR15&gt;=SMALL(기준일시_입력!$J$21:$J$39,NV$5),NR15&lt;SMALL(기준일시_입력!$N$21:$N$39,NV$5)),SMALL(기준일시_입력!$N$21:$N$39,NV$5)-NR15,0)),0)</f>
        <v>0</v>
      </c>
      <c r="NW15" s="128">
        <f>IFERROR(IF(AND(NR15&lt;SMALL(기준일시_입력!$J$21:$J$39,NW$5),NS15&gt;SMALL(기준일시_입력!$N$21:$N$39,NW$5)),INDEX(기준일시_입력!$AJ$21:$AJ$39,NW$5*2-1),IF(AND(NR15&gt;=SMALL(기준일시_입력!$J$21:$J$39,NW$5),NR15&lt;SMALL(기준일시_입력!$N$21:$N$39,NW$5)),SMALL(기준일시_입력!$N$21:$N$39,NW$5)-NR15,0)),0)</f>
        <v>0</v>
      </c>
      <c r="NX15" s="128">
        <f>IFERROR(IF(AND(NR15&lt;SMALL(기준일시_입력!$J$21:$J$39,NX$5),NS15&gt;SMALL(기준일시_입력!$N$21:$N$39,NX$5)),INDEX(기준일시_입력!$AJ$21:$AJ$39,NX$5*2-1),IF(AND(NR15&gt;=SMALL(기준일시_입력!$J$21:$J$39,NX$5),NR15&lt;SMALL(기준일시_입력!$N$21:$N$39,NX$5)),SMALL(기준일시_입력!$N$21:$N$39,NX$5)-NR15,0)),0)</f>
        <v>0</v>
      </c>
      <c r="NY15" s="128">
        <f>IFERROR(IF(AND(NR15&lt;SMALL(기준일시_입력!$J$21:$J$39,NY$5),NS15&gt;SMALL(기준일시_입력!$N$21:$N$39,NY$5)),INDEX(기준일시_입력!$AJ$21:$AJ$39,NY$5*2-1),IF(AND(NR15&gt;=SMALL(기준일시_입력!$J$21:$J$39,NY$5),NR15&lt;SMALL(기준일시_입력!$N$21:$N$39,NY$5)),SMALL(기준일시_입력!$N$21:$N$39,NY$5)-NR15,0)),0)</f>
        <v>0</v>
      </c>
      <c r="NZ15" s="128">
        <f>IFERROR(IF(AND(NR15&lt;SMALL(기준일시_입력!$J$21:$J$39,NZ$5),NS15&gt;SMALL(기준일시_입력!$N$21:$N$39,NZ$5)),INDEX(기준일시_입력!$AJ$21:$AJ$39,NZ$5*2-1),IF(AND(NR15&gt;=SMALL(기준일시_입력!$J$21:$J$39,NZ$5),NR15&lt;SMALL(기준일시_입력!$N$21:$N$39,NZ$5)),SMALL(기준일시_입력!$N$21:$N$39,NZ$5)-NR15,0)),0)</f>
        <v>0</v>
      </c>
      <c r="OA15" s="128">
        <f>IFERROR(IF(AND(NR15&lt;SMALL(기준일시_입력!$J$21:$J$39,OA$5),NS15&gt;SMALL(기준일시_입력!$N$21:$N$39,OA$5)),INDEX(기준일시_입력!$AJ$21:$AJ$39,OA$5*2-1),IF(AND(NR15&gt;=SMALL(기준일시_입력!$J$21:$J$39,OA$5),NR15&lt;SMALL(기준일시_입력!$N$21:$N$39,OA$5)),SMALL(기준일시_입력!$N$21:$N$39,OA$5)-NR15,0)),0)</f>
        <v>0</v>
      </c>
      <c r="OB15" s="128">
        <f>IFERROR(IF(AND(NR15&lt;SMALL(기준일시_입력!$J$21:$J$39,OB$5),NS15&gt;SMALL(기준일시_입력!$N$21:$N$39,OB$5)),INDEX(기준일시_입력!$AJ$21:$AJ$39,OB$5*2-1),IF(AND(NR15&gt;=SMALL(기준일시_입력!$J$21:$J$39,OB$5),NR15&lt;SMALL(기준일시_입력!$N$21:$N$39,OB$5)),SMALL(기준일시_입력!$N$21:$N$39,OB$5)-NR15,0)),0)</f>
        <v>0</v>
      </c>
      <c r="OC15" s="128">
        <f>IFERROR(IF(AND(NR15&lt;SMALL(기준일시_입력!$J$21:$J$39,OC$5),NS15&gt;SMALL(기준일시_입력!$N$21:$N$39,OC$5)),INDEX(기준일시_입력!$AJ$21:$AJ$39,OC$5*2-1),IF(AND(NR15&gt;=SMALL(기준일시_입력!$J$21:$J$39,OC$5),NR15&lt;SMALL(기준일시_입력!$N$21:$N$39,OC$5)),SMALL(기준일시_입력!$N$21:$N$39,OC$5)-NR15,0)),0)</f>
        <v>0</v>
      </c>
      <c r="OD15" s="125"/>
      <c r="OE15" s="180" t="str">
        <f t="shared" si="209"/>
        <v>10일</v>
      </c>
      <c r="OF15" s="180"/>
      <c r="OG15" s="124" t="str">
        <f t="shared" si="210"/>
        <v>수</v>
      </c>
      <c r="OH15" s="133" t="str">
        <f t="shared" si="201"/>
        <v>V</v>
      </c>
      <c r="OI15" s="184"/>
      <c r="OJ15" s="184"/>
      <c r="OK15" s="184"/>
      <c r="OL15" s="184"/>
      <c r="OM15" s="184"/>
      <c r="ON15" s="184"/>
      <c r="OO15" s="176"/>
      <c r="OP15" s="177"/>
      <c r="OQ15" s="129" t="str">
        <f>IF($B15="","",IF(AND(OG$3&lt;&gt;"",$B15-기준일시_입력!$AO$7&lt;=0,OI15="",OL15="",OO15=""),"X",IF(OO15="연차","☆",IF(OO15="월차","★",IF(OO15="병가","♨",IF(OO15="출장","◎",IF(OO15="교육","■",IF(AND(OO15="",OI15&lt;=기준일시_입력!$J$15,OL15&gt;=기준일시_입력!$N$15),"○",IF(AND(OO15="",OI15&lt;&gt;"",OI15&gt;기준일시_입력!$J$15),"▼",IF(AND(OO15="",OL15&lt;&gt;"",OL15&lt;기준일시_입력!$N$15),"△",""))))))))))</f>
        <v/>
      </c>
      <c r="OR15" s="128">
        <f>IFERROR(IF(OR(OI15="",OL15=""),0,IF(AND(OT15&lt;기준일시_입력!$J$17,OU15&gt;기준일시_입력!$N$17),기준일시_입력!$N$17-기준일시_입력!$J$17,IF(AND(OT15&gt;=기준일시_입력!$J$17,OU15&gt;기준일시_입력!$N$17),기준일시_입력!$N$17-OT15,IF(OU15&lt;기준일시_입력!$J$17,0,IF(AND(OT15&lt;기준일시_입력!$J$17,OU15&lt;=기준일시_입력!$N$17),OU15-기준일시_입력!$J$17,IF(AND(OT15&gt;=기준일시_입력!$J$17,OU15&lt;=기준일시_입력!$N$17),OU15-OT15,0)))))),0)</f>
        <v>0</v>
      </c>
      <c r="OS15" s="128">
        <f t="shared" si="212"/>
        <v>0</v>
      </c>
      <c r="OT15" s="128">
        <f>IF(OR(OI15="",OL15=""),0,IF(OI15&lt;기준일시_입력!$J$15,기준일시_입력!$J$15,OI15))</f>
        <v>0</v>
      </c>
      <c r="OU15" s="128">
        <f t="shared" si="213"/>
        <v>0</v>
      </c>
      <c r="OV15" s="128">
        <f>IFERROR(IF(AND(OT15&lt;SMALL(기준일시_입력!$J$21:$J$39,OV$5),OU15&gt;SMALL(기준일시_입력!$N$21:$N$39,OV$5)),INDEX(기준일시_입력!$AJ$21:$AJ$39,OV$5*2-1),IF(AND(OT15&gt;=SMALL(기준일시_입력!$J$21:$J$39,OV$5),OT15&lt;SMALL(기준일시_입력!$N$21:$N$39,OV$5)),SMALL(기준일시_입력!$N$21:$N$39,OV$5)-OT15,0)),0)</f>
        <v>0</v>
      </c>
      <c r="OW15" s="128">
        <f>IFERROR(IF(AND(OT15&lt;SMALL(기준일시_입력!$J$21:$J$39,OW$5),OU15&gt;SMALL(기준일시_입력!$N$21:$N$39,OW$5)),INDEX(기준일시_입력!$AJ$21:$AJ$39,OW$5*2-1),IF(AND(OT15&gt;=SMALL(기준일시_입력!$J$21:$J$39,OW$5),OT15&lt;SMALL(기준일시_입력!$N$21:$N$39,OW$5)),SMALL(기준일시_입력!$N$21:$N$39,OW$5)-OT15,0)),0)</f>
        <v>0</v>
      </c>
      <c r="OX15" s="128">
        <f>IFERROR(IF(AND(OT15&lt;SMALL(기준일시_입력!$J$21:$J$39,OX$5),OU15&gt;SMALL(기준일시_입력!$N$21:$N$39,OX$5)),INDEX(기준일시_입력!$AJ$21:$AJ$39,OX$5*2-1),IF(AND(OT15&gt;=SMALL(기준일시_입력!$J$21:$J$39,OX$5),OT15&lt;SMALL(기준일시_입력!$N$21:$N$39,OX$5)),SMALL(기준일시_입력!$N$21:$N$39,OX$5)-OT15,0)),0)</f>
        <v>0</v>
      </c>
      <c r="OY15" s="128">
        <f>IFERROR(IF(AND(OT15&lt;SMALL(기준일시_입력!$J$21:$J$39,OY$5),OU15&gt;SMALL(기준일시_입력!$N$21:$N$39,OY$5)),INDEX(기준일시_입력!$AJ$21:$AJ$39,OY$5*2-1),IF(AND(OT15&gt;=SMALL(기준일시_입력!$J$21:$J$39,OY$5),OT15&lt;SMALL(기준일시_입력!$N$21:$N$39,OY$5)),SMALL(기준일시_입력!$N$21:$N$39,OY$5)-OT15,0)),0)</f>
        <v>0</v>
      </c>
      <c r="OZ15" s="128">
        <f>IFERROR(IF(AND(OT15&lt;SMALL(기준일시_입력!$J$21:$J$39,OZ$5),OU15&gt;SMALL(기준일시_입력!$N$21:$N$39,OZ$5)),INDEX(기준일시_입력!$AJ$21:$AJ$39,OZ$5*2-1),IF(AND(OT15&gt;=SMALL(기준일시_입력!$J$21:$J$39,OZ$5),OT15&lt;SMALL(기준일시_입력!$N$21:$N$39,OZ$5)),SMALL(기준일시_입력!$N$21:$N$39,OZ$5)-OT15,0)),0)</f>
        <v>0</v>
      </c>
      <c r="PA15" s="128">
        <f>IFERROR(IF(AND(OT15&lt;SMALL(기준일시_입력!$J$21:$J$39,PA$5),OU15&gt;SMALL(기준일시_입력!$N$21:$N$39,PA$5)),INDEX(기준일시_입력!$AJ$21:$AJ$39,PA$5*2-1),IF(AND(OT15&gt;=SMALL(기준일시_입력!$J$21:$J$39,PA$5),OT15&lt;SMALL(기준일시_입력!$N$21:$N$39,PA$5)),SMALL(기준일시_입력!$N$21:$N$39,PA$5)-OT15,0)),0)</f>
        <v>0</v>
      </c>
      <c r="PB15" s="128">
        <f>IFERROR(IF(AND(OT15&lt;SMALL(기준일시_입력!$J$21:$J$39,PB$5),OU15&gt;SMALL(기준일시_입력!$N$21:$N$39,PB$5)),INDEX(기준일시_입력!$AJ$21:$AJ$39,PB$5*2-1),IF(AND(OT15&gt;=SMALL(기준일시_입력!$J$21:$J$39,PB$5),OT15&lt;SMALL(기준일시_입력!$N$21:$N$39,PB$5)),SMALL(기준일시_입력!$N$21:$N$39,PB$5)-OT15,0)),0)</f>
        <v>0</v>
      </c>
      <c r="PC15" s="128">
        <f>IFERROR(IF(AND(OT15&lt;SMALL(기준일시_입력!$J$21:$J$39,PC$5),OU15&gt;SMALL(기준일시_입력!$N$21:$N$39,PC$5)),INDEX(기준일시_입력!$AJ$21:$AJ$39,PC$5*2-1),IF(AND(OT15&gt;=SMALL(기준일시_입력!$J$21:$J$39,PC$5),OT15&lt;SMALL(기준일시_입력!$N$21:$N$39,PC$5)),SMALL(기준일시_입력!$N$21:$N$39,PC$5)-OT15,0)),0)</f>
        <v>0</v>
      </c>
      <c r="PD15" s="128">
        <f>IFERROR(IF(AND(OT15&lt;SMALL(기준일시_입력!$J$21:$J$39,PD$5),OU15&gt;SMALL(기준일시_입력!$N$21:$N$39,PD$5)),INDEX(기준일시_입력!$AJ$21:$AJ$39,PD$5*2-1),IF(AND(OT15&gt;=SMALL(기준일시_입력!$J$21:$J$39,PD$5),OT15&lt;SMALL(기준일시_입력!$N$21:$N$39,PD$5)),SMALL(기준일시_입력!$N$21:$N$39,PD$5)-OT15,0)),0)</f>
        <v>0</v>
      </c>
      <c r="PE15" s="128">
        <f>IFERROR(IF(AND(OT15&lt;SMALL(기준일시_입력!$J$21:$J$39,PE$5),OU15&gt;SMALL(기준일시_입력!$N$21:$N$39,PE$5)),INDEX(기준일시_입력!$AJ$21:$AJ$39,PE$5*2-1),IF(AND(OT15&gt;=SMALL(기준일시_입력!$J$21:$J$39,PE$5),OT15&lt;SMALL(기준일시_입력!$N$21:$N$39,PE$5)),SMALL(기준일시_입력!$N$21:$N$39,PE$5)-OT15,0)),0)</f>
        <v>0</v>
      </c>
      <c r="PF15" s="125"/>
      <c r="PG15" s="180" t="str">
        <f t="shared" si="214"/>
        <v>10일</v>
      </c>
      <c r="PH15" s="180"/>
      <c r="PI15" s="124" t="str">
        <f t="shared" si="215"/>
        <v>수</v>
      </c>
      <c r="PJ15" s="133" t="str">
        <f t="shared" si="216"/>
        <v>V</v>
      </c>
      <c r="PK15" s="184"/>
      <c r="PL15" s="184"/>
      <c r="PM15" s="184"/>
      <c r="PN15" s="184"/>
      <c r="PO15" s="184"/>
      <c r="PP15" s="184"/>
      <c r="PQ15" s="176"/>
      <c r="PR15" s="177"/>
      <c r="PS15" s="129" t="str">
        <f>IF($B15="","",IF(AND(PI$3&lt;&gt;"",$B15-기준일시_입력!$AO$7&lt;=0,PK15="",PN15="",PQ15=""),"X",IF(PQ15="연차","☆",IF(PQ15="월차","★",IF(PQ15="병가","♨",IF(PQ15="출장","◎",IF(PQ15="교육","■",IF(AND(PQ15="",PK15&lt;=기준일시_입력!$J$15,PN15&gt;=기준일시_입력!$N$15),"○",IF(AND(PQ15="",PK15&lt;&gt;"",PK15&gt;기준일시_입력!$J$15),"▼",IF(AND(PQ15="",PN15&lt;&gt;"",PN15&lt;기준일시_입력!$N$15),"△",""))))))))))</f>
        <v/>
      </c>
      <c r="PT15" s="128">
        <f>IFERROR(IF(OR(PK15="",PN15=""),0,IF(AND(PV15&lt;기준일시_입력!$J$17,PW15&gt;기준일시_입력!$N$17),기준일시_입력!$N$17-기준일시_입력!$J$17,IF(AND(PV15&gt;=기준일시_입력!$J$17,PW15&gt;기준일시_입력!$N$17),기준일시_입력!$N$17-PV15,IF(PW15&lt;기준일시_입력!$J$17,0,IF(AND(PV15&lt;기준일시_입력!$J$17,PW15&lt;=기준일시_입력!$N$17),PW15-기준일시_입력!$J$17,IF(AND(PV15&gt;=기준일시_입력!$J$17,PW15&lt;=기준일시_입력!$N$17),PW15-PV15,0)))))),0)</f>
        <v>0</v>
      </c>
      <c r="PU15" s="128">
        <f t="shared" si="217"/>
        <v>0</v>
      </c>
      <c r="PV15" s="128">
        <f>IF(OR(PK15="",PN15=""),0,IF(PK15&lt;기준일시_입력!$J$15,기준일시_입력!$J$15,PK15))</f>
        <v>0</v>
      </c>
      <c r="PW15" s="128">
        <f t="shared" si="218"/>
        <v>0</v>
      </c>
      <c r="PX15" s="128">
        <f>IFERROR(IF(AND(PV15&lt;SMALL(기준일시_입력!$J$21:$J$39,PX$5),PW15&gt;SMALL(기준일시_입력!$N$21:$N$39,PX$5)),INDEX(기준일시_입력!$AJ$21:$AJ$39,PX$5*2-1),IF(AND(PV15&gt;=SMALL(기준일시_입력!$J$21:$J$39,PX$5),PV15&lt;SMALL(기준일시_입력!$N$21:$N$39,PX$5)),SMALL(기준일시_입력!$N$21:$N$39,PX$5)-PV15,0)),0)</f>
        <v>0</v>
      </c>
      <c r="PY15" s="128">
        <f>IFERROR(IF(AND(PV15&lt;SMALL(기준일시_입력!$J$21:$J$39,PY$5),PW15&gt;SMALL(기준일시_입력!$N$21:$N$39,PY$5)),INDEX(기준일시_입력!$AJ$21:$AJ$39,PY$5*2-1),IF(AND(PV15&gt;=SMALL(기준일시_입력!$J$21:$J$39,PY$5),PV15&lt;SMALL(기준일시_입력!$N$21:$N$39,PY$5)),SMALL(기준일시_입력!$N$21:$N$39,PY$5)-PV15,0)),0)</f>
        <v>0</v>
      </c>
      <c r="PZ15" s="128">
        <f>IFERROR(IF(AND(PV15&lt;SMALL(기준일시_입력!$J$21:$J$39,PZ$5),PW15&gt;SMALL(기준일시_입력!$N$21:$N$39,PZ$5)),INDEX(기준일시_입력!$AJ$21:$AJ$39,PZ$5*2-1),IF(AND(PV15&gt;=SMALL(기준일시_입력!$J$21:$J$39,PZ$5),PV15&lt;SMALL(기준일시_입력!$N$21:$N$39,PZ$5)),SMALL(기준일시_입력!$N$21:$N$39,PZ$5)-PV15,0)),0)</f>
        <v>0</v>
      </c>
      <c r="QA15" s="128">
        <f>IFERROR(IF(AND(PV15&lt;SMALL(기준일시_입력!$J$21:$J$39,QA$5),PW15&gt;SMALL(기준일시_입력!$N$21:$N$39,QA$5)),INDEX(기준일시_입력!$AJ$21:$AJ$39,QA$5*2-1),IF(AND(PV15&gt;=SMALL(기준일시_입력!$J$21:$J$39,QA$5),PV15&lt;SMALL(기준일시_입력!$N$21:$N$39,QA$5)),SMALL(기준일시_입력!$N$21:$N$39,QA$5)-PV15,0)),0)</f>
        <v>0</v>
      </c>
      <c r="QB15" s="128">
        <f>IFERROR(IF(AND(PV15&lt;SMALL(기준일시_입력!$J$21:$J$39,QB$5),PW15&gt;SMALL(기준일시_입력!$N$21:$N$39,QB$5)),INDEX(기준일시_입력!$AJ$21:$AJ$39,QB$5*2-1),IF(AND(PV15&gt;=SMALL(기준일시_입력!$J$21:$J$39,QB$5),PV15&lt;SMALL(기준일시_입력!$N$21:$N$39,QB$5)),SMALL(기준일시_입력!$N$21:$N$39,QB$5)-PV15,0)),0)</f>
        <v>0</v>
      </c>
      <c r="QC15" s="128">
        <f>IFERROR(IF(AND(PV15&lt;SMALL(기준일시_입력!$J$21:$J$39,QC$5),PW15&gt;SMALL(기준일시_입력!$N$21:$N$39,QC$5)),INDEX(기준일시_입력!$AJ$21:$AJ$39,QC$5*2-1),IF(AND(PV15&gt;=SMALL(기준일시_입력!$J$21:$J$39,QC$5),PV15&lt;SMALL(기준일시_입력!$N$21:$N$39,QC$5)),SMALL(기준일시_입력!$N$21:$N$39,QC$5)-PV15,0)),0)</f>
        <v>0</v>
      </c>
      <c r="QD15" s="128">
        <f>IFERROR(IF(AND(PV15&lt;SMALL(기준일시_입력!$J$21:$J$39,QD$5),PW15&gt;SMALL(기준일시_입력!$N$21:$N$39,QD$5)),INDEX(기준일시_입력!$AJ$21:$AJ$39,QD$5*2-1),IF(AND(PV15&gt;=SMALL(기준일시_입력!$J$21:$J$39,QD$5),PV15&lt;SMALL(기준일시_입력!$N$21:$N$39,QD$5)),SMALL(기준일시_입력!$N$21:$N$39,QD$5)-PV15,0)),0)</f>
        <v>0</v>
      </c>
      <c r="QE15" s="128">
        <f>IFERROR(IF(AND(PV15&lt;SMALL(기준일시_입력!$J$21:$J$39,QE$5),PW15&gt;SMALL(기준일시_입력!$N$21:$N$39,QE$5)),INDEX(기준일시_입력!$AJ$21:$AJ$39,QE$5*2-1),IF(AND(PV15&gt;=SMALL(기준일시_입력!$J$21:$J$39,QE$5),PV15&lt;SMALL(기준일시_입력!$N$21:$N$39,QE$5)),SMALL(기준일시_입력!$N$21:$N$39,QE$5)-PV15,0)),0)</f>
        <v>0</v>
      </c>
      <c r="QF15" s="128">
        <f>IFERROR(IF(AND(PV15&lt;SMALL(기준일시_입력!$J$21:$J$39,QF$5),PW15&gt;SMALL(기준일시_입력!$N$21:$N$39,QF$5)),INDEX(기준일시_입력!$AJ$21:$AJ$39,QF$5*2-1),IF(AND(PV15&gt;=SMALL(기준일시_입력!$J$21:$J$39,QF$5),PV15&lt;SMALL(기준일시_입력!$N$21:$N$39,QF$5)),SMALL(기준일시_입력!$N$21:$N$39,QF$5)-PV15,0)),0)</f>
        <v>0</v>
      </c>
      <c r="QG15" s="128">
        <f>IFERROR(IF(AND(PV15&lt;SMALL(기준일시_입력!$J$21:$J$39,QG$5),PW15&gt;SMALL(기준일시_입력!$N$21:$N$39,QG$5)),INDEX(기준일시_입력!$AJ$21:$AJ$39,QG$5*2-1),IF(AND(PV15&gt;=SMALL(기준일시_입력!$J$21:$J$39,QG$5),PV15&lt;SMALL(기준일시_입력!$N$21:$N$39,QG$5)),SMALL(기준일시_입력!$N$21:$N$39,QG$5)-PV15,0)),0)</f>
        <v>0</v>
      </c>
      <c r="QH15" s="125"/>
      <c r="QI15" s="180" t="str">
        <f t="shared" si="219"/>
        <v>10일</v>
      </c>
      <c r="QJ15" s="180"/>
      <c r="QK15" s="124" t="str">
        <f t="shared" si="220"/>
        <v>수</v>
      </c>
      <c r="QL15" s="133" t="str">
        <f t="shared" si="216"/>
        <v>V</v>
      </c>
      <c r="QM15" s="184"/>
      <c r="QN15" s="184"/>
      <c r="QO15" s="184"/>
      <c r="QP15" s="184"/>
      <c r="QQ15" s="184"/>
      <c r="QR15" s="184"/>
      <c r="QS15" s="176"/>
      <c r="QT15" s="177"/>
      <c r="QU15" s="129" t="str">
        <f>IF($B15="","",IF(AND(QK$3&lt;&gt;"",$B15-기준일시_입력!$AO$7&lt;=0,QM15="",QP15="",QS15=""),"X",IF(QS15="연차","☆",IF(QS15="월차","★",IF(QS15="병가","♨",IF(QS15="출장","◎",IF(QS15="교육","■",IF(AND(QS15="",QM15&lt;=기준일시_입력!$J$15,QP15&gt;=기준일시_입력!$N$15),"○",IF(AND(QS15="",QM15&lt;&gt;"",QM15&gt;기준일시_입력!$J$15),"▼",IF(AND(QS15="",QP15&lt;&gt;"",QP15&lt;기준일시_입력!$N$15),"△",""))))))))))</f>
        <v/>
      </c>
      <c r="QV15" s="128">
        <f>IFERROR(IF(OR(QM15="",QP15=""),0,IF(AND(QX15&lt;기준일시_입력!$J$17,QY15&gt;기준일시_입력!$N$17),기준일시_입력!$N$17-기준일시_입력!$J$17,IF(AND(QX15&gt;=기준일시_입력!$J$17,QY15&gt;기준일시_입력!$N$17),기준일시_입력!$N$17-QX15,IF(QY15&lt;기준일시_입력!$J$17,0,IF(AND(QX15&lt;기준일시_입력!$J$17,QY15&lt;=기준일시_입력!$N$17),QY15-기준일시_입력!$J$17,IF(AND(QX15&gt;=기준일시_입력!$J$17,QY15&lt;=기준일시_입력!$N$17),QY15-QX15,0)))))),0)</f>
        <v>0</v>
      </c>
      <c r="QW15" s="128">
        <f t="shared" si="222"/>
        <v>0</v>
      </c>
      <c r="QX15" s="128">
        <f>IF(OR(QM15="",QP15=""),0,IF(QM15&lt;기준일시_입력!$J$15,기준일시_입력!$J$15,QM15))</f>
        <v>0</v>
      </c>
      <c r="QY15" s="128">
        <f t="shared" si="223"/>
        <v>0</v>
      </c>
      <c r="QZ15" s="128">
        <f>IFERROR(IF(AND(QX15&lt;SMALL(기준일시_입력!$J$21:$J$39,QZ$5),QY15&gt;SMALL(기준일시_입력!$N$21:$N$39,QZ$5)),INDEX(기준일시_입력!$AJ$21:$AJ$39,QZ$5*2-1),IF(AND(QX15&gt;=SMALL(기준일시_입력!$J$21:$J$39,QZ$5),QX15&lt;SMALL(기준일시_입력!$N$21:$N$39,QZ$5)),SMALL(기준일시_입력!$N$21:$N$39,QZ$5)-QX15,0)),0)</f>
        <v>0</v>
      </c>
      <c r="RA15" s="128">
        <f>IFERROR(IF(AND(QX15&lt;SMALL(기준일시_입력!$J$21:$J$39,RA$5),QY15&gt;SMALL(기준일시_입력!$N$21:$N$39,RA$5)),INDEX(기준일시_입력!$AJ$21:$AJ$39,RA$5*2-1),IF(AND(QX15&gt;=SMALL(기준일시_입력!$J$21:$J$39,RA$5),QX15&lt;SMALL(기준일시_입력!$N$21:$N$39,RA$5)),SMALL(기준일시_입력!$N$21:$N$39,RA$5)-QX15,0)),0)</f>
        <v>0</v>
      </c>
      <c r="RB15" s="128">
        <f>IFERROR(IF(AND(QX15&lt;SMALL(기준일시_입력!$J$21:$J$39,RB$5),QY15&gt;SMALL(기준일시_입력!$N$21:$N$39,RB$5)),INDEX(기준일시_입력!$AJ$21:$AJ$39,RB$5*2-1),IF(AND(QX15&gt;=SMALL(기준일시_입력!$J$21:$J$39,RB$5),QX15&lt;SMALL(기준일시_입력!$N$21:$N$39,RB$5)),SMALL(기준일시_입력!$N$21:$N$39,RB$5)-QX15,0)),0)</f>
        <v>0</v>
      </c>
      <c r="RC15" s="128">
        <f>IFERROR(IF(AND(QX15&lt;SMALL(기준일시_입력!$J$21:$J$39,RC$5),QY15&gt;SMALL(기준일시_입력!$N$21:$N$39,RC$5)),INDEX(기준일시_입력!$AJ$21:$AJ$39,RC$5*2-1),IF(AND(QX15&gt;=SMALL(기준일시_입력!$J$21:$J$39,RC$5),QX15&lt;SMALL(기준일시_입력!$N$21:$N$39,RC$5)),SMALL(기준일시_입력!$N$21:$N$39,RC$5)-QX15,0)),0)</f>
        <v>0</v>
      </c>
      <c r="RD15" s="128">
        <f>IFERROR(IF(AND(QX15&lt;SMALL(기준일시_입력!$J$21:$J$39,RD$5),QY15&gt;SMALL(기준일시_입력!$N$21:$N$39,RD$5)),INDEX(기준일시_입력!$AJ$21:$AJ$39,RD$5*2-1),IF(AND(QX15&gt;=SMALL(기준일시_입력!$J$21:$J$39,RD$5),QX15&lt;SMALL(기준일시_입력!$N$21:$N$39,RD$5)),SMALL(기준일시_입력!$N$21:$N$39,RD$5)-QX15,0)),0)</f>
        <v>0</v>
      </c>
      <c r="RE15" s="128">
        <f>IFERROR(IF(AND(QX15&lt;SMALL(기준일시_입력!$J$21:$J$39,RE$5),QY15&gt;SMALL(기준일시_입력!$N$21:$N$39,RE$5)),INDEX(기준일시_입력!$AJ$21:$AJ$39,RE$5*2-1),IF(AND(QX15&gt;=SMALL(기준일시_입력!$J$21:$J$39,RE$5),QX15&lt;SMALL(기준일시_입력!$N$21:$N$39,RE$5)),SMALL(기준일시_입력!$N$21:$N$39,RE$5)-QX15,0)),0)</f>
        <v>0</v>
      </c>
      <c r="RF15" s="128">
        <f>IFERROR(IF(AND(QX15&lt;SMALL(기준일시_입력!$J$21:$J$39,RF$5),QY15&gt;SMALL(기준일시_입력!$N$21:$N$39,RF$5)),INDEX(기준일시_입력!$AJ$21:$AJ$39,RF$5*2-1),IF(AND(QX15&gt;=SMALL(기준일시_입력!$J$21:$J$39,RF$5),QX15&lt;SMALL(기준일시_입력!$N$21:$N$39,RF$5)),SMALL(기준일시_입력!$N$21:$N$39,RF$5)-QX15,0)),0)</f>
        <v>0</v>
      </c>
      <c r="RG15" s="128">
        <f>IFERROR(IF(AND(QX15&lt;SMALL(기준일시_입력!$J$21:$J$39,RG$5),QY15&gt;SMALL(기준일시_입력!$N$21:$N$39,RG$5)),INDEX(기준일시_입력!$AJ$21:$AJ$39,RG$5*2-1),IF(AND(QX15&gt;=SMALL(기준일시_입력!$J$21:$J$39,RG$5),QX15&lt;SMALL(기준일시_입력!$N$21:$N$39,RG$5)),SMALL(기준일시_입력!$N$21:$N$39,RG$5)-QX15,0)),0)</f>
        <v>0</v>
      </c>
      <c r="RH15" s="128">
        <f>IFERROR(IF(AND(QX15&lt;SMALL(기준일시_입력!$J$21:$J$39,RH$5),QY15&gt;SMALL(기준일시_입력!$N$21:$N$39,RH$5)),INDEX(기준일시_입력!$AJ$21:$AJ$39,RH$5*2-1),IF(AND(QX15&gt;=SMALL(기준일시_입력!$J$21:$J$39,RH$5),QX15&lt;SMALL(기준일시_입력!$N$21:$N$39,RH$5)),SMALL(기준일시_입력!$N$21:$N$39,RH$5)-QX15,0)),0)</f>
        <v>0</v>
      </c>
      <c r="RI15" s="128">
        <f>IFERROR(IF(AND(QX15&lt;SMALL(기준일시_입력!$J$21:$J$39,RI$5),QY15&gt;SMALL(기준일시_입력!$N$21:$N$39,RI$5)),INDEX(기준일시_입력!$AJ$21:$AJ$39,RI$5*2-1),IF(AND(QX15&gt;=SMALL(기준일시_입력!$J$21:$J$39,RI$5),QX15&lt;SMALL(기준일시_입력!$N$21:$N$39,RI$5)),SMALL(기준일시_입력!$N$21:$N$39,RI$5)-QX15,0)),0)</f>
        <v>0</v>
      </c>
      <c r="RJ15" s="125"/>
      <c r="RK15" s="180" t="str">
        <f t="shared" si="224"/>
        <v>10일</v>
      </c>
      <c r="RL15" s="180"/>
      <c r="RM15" s="124" t="str">
        <f t="shared" si="225"/>
        <v>수</v>
      </c>
      <c r="RN15" s="133" t="str">
        <f t="shared" si="216"/>
        <v>V</v>
      </c>
      <c r="RO15" s="184"/>
      <c r="RP15" s="184"/>
      <c r="RQ15" s="184"/>
      <c r="RR15" s="184"/>
      <c r="RS15" s="184"/>
      <c r="RT15" s="184"/>
      <c r="RU15" s="176"/>
      <c r="RV15" s="177"/>
      <c r="RW15" s="129" t="str">
        <f>IF($B15="","",IF(AND(RM$3&lt;&gt;"",$B15-기준일시_입력!$AO$7&lt;=0,RO15="",RR15="",RU15=""),"X",IF(RU15="연차","☆",IF(RU15="월차","★",IF(RU15="병가","♨",IF(RU15="출장","◎",IF(RU15="교육","■",IF(AND(RU15="",RO15&lt;=기준일시_입력!$J$15,RR15&gt;=기준일시_입력!$N$15),"○",IF(AND(RU15="",RO15&lt;&gt;"",RO15&gt;기준일시_입력!$J$15),"▼",IF(AND(RU15="",RR15&lt;&gt;"",RR15&lt;기준일시_입력!$N$15),"△",""))))))))))</f>
        <v/>
      </c>
      <c r="RX15" s="128">
        <f>IFERROR(IF(OR(RO15="",RR15=""),0,IF(AND(RZ15&lt;기준일시_입력!$J$17,SA15&gt;기준일시_입력!$N$17),기준일시_입력!$N$17-기준일시_입력!$J$17,IF(AND(RZ15&gt;=기준일시_입력!$J$17,SA15&gt;기준일시_입력!$N$17),기준일시_입력!$N$17-RZ15,IF(SA15&lt;기준일시_입력!$J$17,0,IF(AND(RZ15&lt;기준일시_입력!$J$17,SA15&lt;=기준일시_입력!$N$17),SA15-기준일시_입력!$J$17,IF(AND(RZ15&gt;=기준일시_입력!$J$17,SA15&lt;=기준일시_입력!$N$17),SA15-RZ15,0)))))),0)</f>
        <v>0</v>
      </c>
      <c r="RY15" s="128">
        <f t="shared" si="227"/>
        <v>0</v>
      </c>
      <c r="RZ15" s="128">
        <f>IF(OR(RO15="",RR15=""),0,IF(RO15&lt;기준일시_입력!$J$15,기준일시_입력!$J$15,RO15))</f>
        <v>0</v>
      </c>
      <c r="SA15" s="128">
        <f t="shared" si="228"/>
        <v>0</v>
      </c>
      <c r="SB15" s="128">
        <f>IFERROR(IF(AND(RZ15&lt;SMALL(기준일시_입력!$J$21:$J$39,SB$5),SA15&gt;SMALL(기준일시_입력!$N$21:$N$39,SB$5)),INDEX(기준일시_입력!$AJ$21:$AJ$39,SB$5*2-1),IF(AND(RZ15&gt;=SMALL(기준일시_입력!$J$21:$J$39,SB$5),RZ15&lt;SMALL(기준일시_입력!$N$21:$N$39,SB$5)),SMALL(기준일시_입력!$N$21:$N$39,SB$5)-RZ15,0)),0)</f>
        <v>0</v>
      </c>
      <c r="SC15" s="128">
        <f>IFERROR(IF(AND(RZ15&lt;SMALL(기준일시_입력!$J$21:$J$39,SC$5),SA15&gt;SMALL(기준일시_입력!$N$21:$N$39,SC$5)),INDEX(기준일시_입력!$AJ$21:$AJ$39,SC$5*2-1),IF(AND(RZ15&gt;=SMALL(기준일시_입력!$J$21:$J$39,SC$5),RZ15&lt;SMALL(기준일시_입력!$N$21:$N$39,SC$5)),SMALL(기준일시_입력!$N$21:$N$39,SC$5)-RZ15,0)),0)</f>
        <v>0</v>
      </c>
      <c r="SD15" s="128">
        <f>IFERROR(IF(AND(RZ15&lt;SMALL(기준일시_입력!$J$21:$J$39,SD$5),SA15&gt;SMALL(기준일시_입력!$N$21:$N$39,SD$5)),INDEX(기준일시_입력!$AJ$21:$AJ$39,SD$5*2-1),IF(AND(RZ15&gt;=SMALL(기준일시_입력!$J$21:$J$39,SD$5),RZ15&lt;SMALL(기준일시_입력!$N$21:$N$39,SD$5)),SMALL(기준일시_입력!$N$21:$N$39,SD$5)-RZ15,0)),0)</f>
        <v>0</v>
      </c>
      <c r="SE15" s="128">
        <f>IFERROR(IF(AND(RZ15&lt;SMALL(기준일시_입력!$J$21:$J$39,SE$5),SA15&gt;SMALL(기준일시_입력!$N$21:$N$39,SE$5)),INDEX(기준일시_입력!$AJ$21:$AJ$39,SE$5*2-1),IF(AND(RZ15&gt;=SMALL(기준일시_입력!$J$21:$J$39,SE$5),RZ15&lt;SMALL(기준일시_입력!$N$21:$N$39,SE$5)),SMALL(기준일시_입력!$N$21:$N$39,SE$5)-RZ15,0)),0)</f>
        <v>0</v>
      </c>
      <c r="SF15" s="128">
        <f>IFERROR(IF(AND(RZ15&lt;SMALL(기준일시_입력!$J$21:$J$39,SF$5),SA15&gt;SMALL(기준일시_입력!$N$21:$N$39,SF$5)),INDEX(기준일시_입력!$AJ$21:$AJ$39,SF$5*2-1),IF(AND(RZ15&gt;=SMALL(기준일시_입력!$J$21:$J$39,SF$5),RZ15&lt;SMALL(기준일시_입력!$N$21:$N$39,SF$5)),SMALL(기준일시_입력!$N$21:$N$39,SF$5)-RZ15,0)),0)</f>
        <v>0</v>
      </c>
      <c r="SG15" s="128">
        <f>IFERROR(IF(AND(RZ15&lt;SMALL(기준일시_입력!$J$21:$J$39,SG$5),SA15&gt;SMALL(기준일시_입력!$N$21:$N$39,SG$5)),INDEX(기준일시_입력!$AJ$21:$AJ$39,SG$5*2-1),IF(AND(RZ15&gt;=SMALL(기준일시_입력!$J$21:$J$39,SG$5),RZ15&lt;SMALL(기준일시_입력!$N$21:$N$39,SG$5)),SMALL(기준일시_입력!$N$21:$N$39,SG$5)-RZ15,0)),0)</f>
        <v>0</v>
      </c>
      <c r="SH15" s="128">
        <f>IFERROR(IF(AND(RZ15&lt;SMALL(기준일시_입력!$J$21:$J$39,SH$5),SA15&gt;SMALL(기준일시_입력!$N$21:$N$39,SH$5)),INDEX(기준일시_입력!$AJ$21:$AJ$39,SH$5*2-1),IF(AND(RZ15&gt;=SMALL(기준일시_입력!$J$21:$J$39,SH$5),RZ15&lt;SMALL(기준일시_입력!$N$21:$N$39,SH$5)),SMALL(기준일시_입력!$N$21:$N$39,SH$5)-RZ15,0)),0)</f>
        <v>0</v>
      </c>
      <c r="SI15" s="128">
        <f>IFERROR(IF(AND(RZ15&lt;SMALL(기준일시_입력!$J$21:$J$39,SI$5),SA15&gt;SMALL(기준일시_입력!$N$21:$N$39,SI$5)),INDEX(기준일시_입력!$AJ$21:$AJ$39,SI$5*2-1),IF(AND(RZ15&gt;=SMALL(기준일시_입력!$J$21:$J$39,SI$5),RZ15&lt;SMALL(기준일시_입력!$N$21:$N$39,SI$5)),SMALL(기준일시_입력!$N$21:$N$39,SI$5)-RZ15,0)),0)</f>
        <v>0</v>
      </c>
      <c r="SJ15" s="128">
        <f>IFERROR(IF(AND(RZ15&lt;SMALL(기준일시_입력!$J$21:$J$39,SJ$5),SA15&gt;SMALL(기준일시_입력!$N$21:$N$39,SJ$5)),INDEX(기준일시_입력!$AJ$21:$AJ$39,SJ$5*2-1),IF(AND(RZ15&gt;=SMALL(기준일시_입력!$J$21:$J$39,SJ$5),RZ15&lt;SMALL(기준일시_입력!$N$21:$N$39,SJ$5)),SMALL(기준일시_입력!$N$21:$N$39,SJ$5)-RZ15,0)),0)</f>
        <v>0</v>
      </c>
      <c r="SK15" s="128">
        <f>IFERROR(IF(AND(RZ15&lt;SMALL(기준일시_입력!$J$21:$J$39,SK$5),SA15&gt;SMALL(기준일시_입력!$N$21:$N$39,SK$5)),INDEX(기준일시_입력!$AJ$21:$AJ$39,SK$5*2-1),IF(AND(RZ15&gt;=SMALL(기준일시_입력!$J$21:$J$39,SK$5),RZ15&lt;SMALL(기준일시_입력!$N$21:$N$39,SK$5)),SMALL(기준일시_입력!$N$21:$N$39,SK$5)-RZ15,0)),0)</f>
        <v>0</v>
      </c>
      <c r="SL15" s="125"/>
      <c r="SM15" s="180" t="str">
        <f t="shared" si="229"/>
        <v>10일</v>
      </c>
      <c r="SN15" s="180"/>
      <c r="SO15" s="124" t="str">
        <f t="shared" si="230"/>
        <v>수</v>
      </c>
      <c r="SP15" s="133" t="str">
        <f t="shared" si="231"/>
        <v>V</v>
      </c>
      <c r="SQ15" s="184"/>
      <c r="SR15" s="184"/>
      <c r="SS15" s="184"/>
      <c r="ST15" s="184"/>
      <c r="SU15" s="184"/>
      <c r="SV15" s="184"/>
      <c r="SW15" s="176"/>
      <c r="SX15" s="177"/>
      <c r="SY15" s="129" t="str">
        <f>IF($B15="","",IF(AND(SO$3&lt;&gt;"",$B15-기준일시_입력!$AO$7&lt;=0,SQ15="",ST15="",SW15=""),"X",IF(SW15="연차","☆",IF(SW15="월차","★",IF(SW15="병가","♨",IF(SW15="출장","◎",IF(SW15="교육","■",IF(AND(SW15="",SQ15&lt;=기준일시_입력!$J$15,ST15&gt;=기준일시_입력!$N$15),"○",IF(AND(SW15="",SQ15&lt;&gt;"",SQ15&gt;기준일시_입력!$J$15),"▼",IF(AND(SW15="",ST15&lt;&gt;"",ST15&lt;기준일시_입력!$N$15),"△",""))))))))))</f>
        <v/>
      </c>
      <c r="SZ15" s="128">
        <f>IFERROR(IF(OR(SQ15="",ST15=""),0,IF(AND(TB15&lt;기준일시_입력!$J$17,TC15&gt;기준일시_입력!$N$17),기준일시_입력!$N$17-기준일시_입력!$J$17,IF(AND(TB15&gt;=기준일시_입력!$J$17,TC15&gt;기준일시_입력!$N$17),기준일시_입력!$N$17-TB15,IF(TC15&lt;기준일시_입력!$J$17,0,IF(AND(TB15&lt;기준일시_입력!$J$17,TC15&lt;=기준일시_입력!$N$17),TC15-기준일시_입력!$J$17,IF(AND(TB15&gt;=기준일시_입력!$J$17,TC15&lt;=기준일시_입력!$N$17),TC15-TB15,0)))))),0)</f>
        <v>0</v>
      </c>
      <c r="TA15" s="128">
        <f t="shared" si="232"/>
        <v>0</v>
      </c>
      <c r="TB15" s="128">
        <f>IF(OR(SQ15="",ST15=""),0,IF(SQ15&lt;기준일시_입력!$J$15,기준일시_입력!$J$15,SQ15))</f>
        <v>0</v>
      </c>
      <c r="TC15" s="128">
        <f t="shared" si="233"/>
        <v>0</v>
      </c>
      <c r="TD15" s="128">
        <f>IFERROR(IF(AND(TB15&lt;SMALL(기준일시_입력!$J$21:$J$39,TD$5),TC15&gt;SMALL(기준일시_입력!$N$21:$N$39,TD$5)),INDEX(기준일시_입력!$AJ$21:$AJ$39,TD$5*2-1),IF(AND(TB15&gt;=SMALL(기준일시_입력!$J$21:$J$39,TD$5),TB15&lt;SMALL(기준일시_입력!$N$21:$N$39,TD$5)),SMALL(기준일시_입력!$N$21:$N$39,TD$5)-TB15,0)),0)</f>
        <v>0</v>
      </c>
      <c r="TE15" s="128">
        <f>IFERROR(IF(AND(TB15&lt;SMALL(기준일시_입력!$J$21:$J$39,TE$5),TC15&gt;SMALL(기준일시_입력!$N$21:$N$39,TE$5)),INDEX(기준일시_입력!$AJ$21:$AJ$39,TE$5*2-1),IF(AND(TB15&gt;=SMALL(기준일시_입력!$J$21:$J$39,TE$5),TB15&lt;SMALL(기준일시_입력!$N$21:$N$39,TE$5)),SMALL(기준일시_입력!$N$21:$N$39,TE$5)-TB15,0)),0)</f>
        <v>0</v>
      </c>
      <c r="TF15" s="128">
        <f>IFERROR(IF(AND(TB15&lt;SMALL(기준일시_입력!$J$21:$J$39,TF$5),TC15&gt;SMALL(기준일시_입력!$N$21:$N$39,TF$5)),INDEX(기준일시_입력!$AJ$21:$AJ$39,TF$5*2-1),IF(AND(TB15&gt;=SMALL(기준일시_입력!$J$21:$J$39,TF$5),TB15&lt;SMALL(기준일시_입력!$N$21:$N$39,TF$5)),SMALL(기준일시_입력!$N$21:$N$39,TF$5)-TB15,0)),0)</f>
        <v>0</v>
      </c>
      <c r="TG15" s="128">
        <f>IFERROR(IF(AND(TB15&lt;SMALL(기준일시_입력!$J$21:$J$39,TG$5),TC15&gt;SMALL(기준일시_입력!$N$21:$N$39,TG$5)),INDEX(기준일시_입력!$AJ$21:$AJ$39,TG$5*2-1),IF(AND(TB15&gt;=SMALL(기준일시_입력!$J$21:$J$39,TG$5),TB15&lt;SMALL(기준일시_입력!$N$21:$N$39,TG$5)),SMALL(기준일시_입력!$N$21:$N$39,TG$5)-TB15,0)),0)</f>
        <v>0</v>
      </c>
      <c r="TH15" s="128">
        <f>IFERROR(IF(AND(TB15&lt;SMALL(기준일시_입력!$J$21:$J$39,TH$5),TC15&gt;SMALL(기준일시_입력!$N$21:$N$39,TH$5)),INDEX(기준일시_입력!$AJ$21:$AJ$39,TH$5*2-1),IF(AND(TB15&gt;=SMALL(기준일시_입력!$J$21:$J$39,TH$5),TB15&lt;SMALL(기준일시_입력!$N$21:$N$39,TH$5)),SMALL(기준일시_입력!$N$21:$N$39,TH$5)-TB15,0)),0)</f>
        <v>0</v>
      </c>
      <c r="TI15" s="128">
        <f>IFERROR(IF(AND(TB15&lt;SMALL(기준일시_입력!$J$21:$J$39,TI$5),TC15&gt;SMALL(기준일시_입력!$N$21:$N$39,TI$5)),INDEX(기준일시_입력!$AJ$21:$AJ$39,TI$5*2-1),IF(AND(TB15&gt;=SMALL(기준일시_입력!$J$21:$J$39,TI$5),TB15&lt;SMALL(기준일시_입력!$N$21:$N$39,TI$5)),SMALL(기준일시_입력!$N$21:$N$39,TI$5)-TB15,0)),0)</f>
        <v>0</v>
      </c>
      <c r="TJ15" s="128">
        <f>IFERROR(IF(AND(TB15&lt;SMALL(기준일시_입력!$J$21:$J$39,TJ$5),TC15&gt;SMALL(기준일시_입력!$N$21:$N$39,TJ$5)),INDEX(기준일시_입력!$AJ$21:$AJ$39,TJ$5*2-1),IF(AND(TB15&gt;=SMALL(기준일시_입력!$J$21:$J$39,TJ$5),TB15&lt;SMALL(기준일시_입력!$N$21:$N$39,TJ$5)),SMALL(기준일시_입력!$N$21:$N$39,TJ$5)-TB15,0)),0)</f>
        <v>0</v>
      </c>
      <c r="TK15" s="128">
        <f>IFERROR(IF(AND(TB15&lt;SMALL(기준일시_입력!$J$21:$J$39,TK$5),TC15&gt;SMALL(기준일시_입력!$N$21:$N$39,TK$5)),INDEX(기준일시_입력!$AJ$21:$AJ$39,TK$5*2-1),IF(AND(TB15&gt;=SMALL(기준일시_입력!$J$21:$J$39,TK$5),TB15&lt;SMALL(기준일시_입력!$N$21:$N$39,TK$5)),SMALL(기준일시_입력!$N$21:$N$39,TK$5)-TB15,0)),0)</f>
        <v>0</v>
      </c>
      <c r="TL15" s="128">
        <f>IFERROR(IF(AND(TB15&lt;SMALL(기준일시_입력!$J$21:$J$39,TL$5),TC15&gt;SMALL(기준일시_입력!$N$21:$N$39,TL$5)),INDEX(기준일시_입력!$AJ$21:$AJ$39,TL$5*2-1),IF(AND(TB15&gt;=SMALL(기준일시_입력!$J$21:$J$39,TL$5),TB15&lt;SMALL(기준일시_입력!$N$21:$N$39,TL$5)),SMALL(기준일시_입력!$N$21:$N$39,TL$5)-TB15,0)),0)</f>
        <v>0</v>
      </c>
      <c r="TM15" s="128">
        <f>IFERROR(IF(AND(TB15&lt;SMALL(기준일시_입력!$J$21:$J$39,TM$5),TC15&gt;SMALL(기준일시_입력!$N$21:$N$39,TM$5)),INDEX(기준일시_입력!$AJ$21:$AJ$39,TM$5*2-1),IF(AND(TB15&gt;=SMALL(기준일시_입력!$J$21:$J$39,TM$5),TB15&lt;SMALL(기준일시_입력!$N$21:$N$39,TM$5)),SMALL(기준일시_입력!$N$21:$N$39,TM$5)-TB15,0)),0)</f>
        <v>0</v>
      </c>
      <c r="TN15" s="125"/>
      <c r="TO15" s="180" t="str">
        <f t="shared" si="234"/>
        <v>10일</v>
      </c>
      <c r="TP15" s="180"/>
      <c r="TQ15" s="124" t="str">
        <f t="shared" si="235"/>
        <v>수</v>
      </c>
      <c r="TR15" s="133" t="str">
        <f t="shared" si="231"/>
        <v>V</v>
      </c>
      <c r="TS15" s="184"/>
      <c r="TT15" s="184"/>
      <c r="TU15" s="184"/>
      <c r="TV15" s="184"/>
      <c r="TW15" s="184"/>
      <c r="TX15" s="184"/>
      <c r="TY15" s="176"/>
      <c r="TZ15" s="177"/>
      <c r="UA15" s="129" t="str">
        <f>IF($B15="","",IF(AND(TQ$3&lt;&gt;"",$B15-기준일시_입력!$AO$7&lt;=0,TS15="",TV15="",TY15=""),"X",IF(TY15="연차","☆",IF(TY15="월차","★",IF(TY15="병가","♨",IF(TY15="출장","◎",IF(TY15="교육","■",IF(AND(TY15="",TS15&lt;=기준일시_입력!$J$15,TV15&gt;=기준일시_입력!$N$15),"○",IF(AND(TY15="",TS15&lt;&gt;"",TS15&gt;기준일시_입력!$J$15),"▼",IF(AND(TY15="",TV15&lt;&gt;"",TV15&lt;기준일시_입력!$N$15),"△",""))))))))))</f>
        <v/>
      </c>
      <c r="UB15" s="128">
        <f>IFERROR(IF(OR(TS15="",TV15=""),0,IF(AND(UD15&lt;기준일시_입력!$J$17,UE15&gt;기준일시_입력!$N$17),기준일시_입력!$N$17-기준일시_입력!$J$17,IF(AND(UD15&gt;=기준일시_입력!$J$17,UE15&gt;기준일시_입력!$N$17),기준일시_입력!$N$17-UD15,IF(UE15&lt;기준일시_입력!$J$17,0,IF(AND(UD15&lt;기준일시_입력!$J$17,UE15&lt;=기준일시_입력!$N$17),UE15-기준일시_입력!$J$17,IF(AND(UD15&gt;=기준일시_입력!$J$17,UE15&lt;=기준일시_입력!$N$17),UE15-UD15,0)))))),0)</f>
        <v>0</v>
      </c>
      <c r="UC15" s="128">
        <f t="shared" si="237"/>
        <v>0</v>
      </c>
      <c r="UD15" s="128">
        <f>IF(OR(TS15="",TV15=""),0,IF(TS15&lt;기준일시_입력!$J$15,기준일시_입력!$J$15,TS15))</f>
        <v>0</v>
      </c>
      <c r="UE15" s="128">
        <f t="shared" si="238"/>
        <v>0</v>
      </c>
      <c r="UF15" s="128">
        <f>IFERROR(IF(AND(UD15&lt;SMALL(기준일시_입력!$J$21:$J$39,UF$5),UE15&gt;SMALL(기준일시_입력!$N$21:$N$39,UF$5)),INDEX(기준일시_입력!$AJ$21:$AJ$39,UF$5*2-1),IF(AND(UD15&gt;=SMALL(기준일시_입력!$J$21:$J$39,UF$5),UD15&lt;SMALL(기준일시_입력!$N$21:$N$39,UF$5)),SMALL(기준일시_입력!$N$21:$N$39,UF$5)-UD15,0)),0)</f>
        <v>0</v>
      </c>
      <c r="UG15" s="128">
        <f>IFERROR(IF(AND(UD15&lt;SMALL(기준일시_입력!$J$21:$J$39,UG$5),UE15&gt;SMALL(기준일시_입력!$N$21:$N$39,UG$5)),INDEX(기준일시_입력!$AJ$21:$AJ$39,UG$5*2-1),IF(AND(UD15&gt;=SMALL(기준일시_입력!$J$21:$J$39,UG$5),UD15&lt;SMALL(기준일시_입력!$N$21:$N$39,UG$5)),SMALL(기준일시_입력!$N$21:$N$39,UG$5)-UD15,0)),0)</f>
        <v>0</v>
      </c>
      <c r="UH15" s="128">
        <f>IFERROR(IF(AND(UD15&lt;SMALL(기준일시_입력!$J$21:$J$39,UH$5),UE15&gt;SMALL(기준일시_입력!$N$21:$N$39,UH$5)),INDEX(기준일시_입력!$AJ$21:$AJ$39,UH$5*2-1),IF(AND(UD15&gt;=SMALL(기준일시_입력!$J$21:$J$39,UH$5),UD15&lt;SMALL(기준일시_입력!$N$21:$N$39,UH$5)),SMALL(기준일시_입력!$N$21:$N$39,UH$5)-UD15,0)),0)</f>
        <v>0</v>
      </c>
      <c r="UI15" s="128">
        <f>IFERROR(IF(AND(UD15&lt;SMALL(기준일시_입력!$J$21:$J$39,UI$5),UE15&gt;SMALL(기준일시_입력!$N$21:$N$39,UI$5)),INDEX(기준일시_입력!$AJ$21:$AJ$39,UI$5*2-1),IF(AND(UD15&gt;=SMALL(기준일시_입력!$J$21:$J$39,UI$5),UD15&lt;SMALL(기준일시_입력!$N$21:$N$39,UI$5)),SMALL(기준일시_입력!$N$21:$N$39,UI$5)-UD15,0)),0)</f>
        <v>0</v>
      </c>
      <c r="UJ15" s="128">
        <f>IFERROR(IF(AND(UD15&lt;SMALL(기준일시_입력!$J$21:$J$39,UJ$5),UE15&gt;SMALL(기준일시_입력!$N$21:$N$39,UJ$5)),INDEX(기준일시_입력!$AJ$21:$AJ$39,UJ$5*2-1),IF(AND(UD15&gt;=SMALL(기준일시_입력!$J$21:$J$39,UJ$5),UD15&lt;SMALL(기준일시_입력!$N$21:$N$39,UJ$5)),SMALL(기준일시_입력!$N$21:$N$39,UJ$5)-UD15,0)),0)</f>
        <v>0</v>
      </c>
      <c r="UK15" s="128">
        <f>IFERROR(IF(AND(UD15&lt;SMALL(기준일시_입력!$J$21:$J$39,UK$5),UE15&gt;SMALL(기준일시_입력!$N$21:$N$39,UK$5)),INDEX(기준일시_입력!$AJ$21:$AJ$39,UK$5*2-1),IF(AND(UD15&gt;=SMALL(기준일시_입력!$J$21:$J$39,UK$5),UD15&lt;SMALL(기준일시_입력!$N$21:$N$39,UK$5)),SMALL(기준일시_입력!$N$21:$N$39,UK$5)-UD15,0)),0)</f>
        <v>0</v>
      </c>
      <c r="UL15" s="128">
        <f>IFERROR(IF(AND(UD15&lt;SMALL(기준일시_입력!$J$21:$J$39,UL$5),UE15&gt;SMALL(기준일시_입력!$N$21:$N$39,UL$5)),INDEX(기준일시_입력!$AJ$21:$AJ$39,UL$5*2-1),IF(AND(UD15&gt;=SMALL(기준일시_입력!$J$21:$J$39,UL$5),UD15&lt;SMALL(기준일시_입력!$N$21:$N$39,UL$5)),SMALL(기준일시_입력!$N$21:$N$39,UL$5)-UD15,0)),0)</f>
        <v>0</v>
      </c>
      <c r="UM15" s="128">
        <f>IFERROR(IF(AND(UD15&lt;SMALL(기준일시_입력!$J$21:$J$39,UM$5),UE15&gt;SMALL(기준일시_입력!$N$21:$N$39,UM$5)),INDEX(기준일시_입력!$AJ$21:$AJ$39,UM$5*2-1),IF(AND(UD15&gt;=SMALL(기준일시_입력!$J$21:$J$39,UM$5),UD15&lt;SMALL(기준일시_입력!$N$21:$N$39,UM$5)),SMALL(기준일시_입력!$N$21:$N$39,UM$5)-UD15,0)),0)</f>
        <v>0</v>
      </c>
      <c r="UN15" s="128">
        <f>IFERROR(IF(AND(UD15&lt;SMALL(기준일시_입력!$J$21:$J$39,UN$5),UE15&gt;SMALL(기준일시_입력!$N$21:$N$39,UN$5)),INDEX(기준일시_입력!$AJ$21:$AJ$39,UN$5*2-1),IF(AND(UD15&gt;=SMALL(기준일시_입력!$J$21:$J$39,UN$5),UD15&lt;SMALL(기준일시_입력!$N$21:$N$39,UN$5)),SMALL(기준일시_입력!$N$21:$N$39,UN$5)-UD15,0)),0)</f>
        <v>0</v>
      </c>
      <c r="UO15" s="128">
        <f>IFERROR(IF(AND(UD15&lt;SMALL(기준일시_입력!$J$21:$J$39,UO$5),UE15&gt;SMALL(기준일시_입력!$N$21:$N$39,UO$5)),INDEX(기준일시_입력!$AJ$21:$AJ$39,UO$5*2-1),IF(AND(UD15&gt;=SMALL(기준일시_입력!$J$21:$J$39,UO$5),UD15&lt;SMALL(기준일시_입력!$N$21:$N$39,UO$5)),SMALL(기준일시_입력!$N$21:$N$39,UO$5)-UD15,0)),0)</f>
        <v>0</v>
      </c>
      <c r="UP15" s="125"/>
      <c r="UQ15" s="180" t="str">
        <f t="shared" si="239"/>
        <v>10일</v>
      </c>
      <c r="UR15" s="180"/>
      <c r="US15" s="124" t="str">
        <f t="shared" si="240"/>
        <v>수</v>
      </c>
      <c r="UT15" s="133" t="str">
        <f t="shared" si="231"/>
        <v>V</v>
      </c>
      <c r="UU15" s="184"/>
      <c r="UV15" s="184"/>
      <c r="UW15" s="184"/>
      <c r="UX15" s="184"/>
      <c r="UY15" s="184"/>
      <c r="UZ15" s="184"/>
      <c r="VA15" s="176"/>
      <c r="VB15" s="177"/>
      <c r="VC15" s="129" t="str">
        <f>IF($B15="","",IF(AND(US$3&lt;&gt;"",$B15-기준일시_입력!$AO$7&lt;=0,UU15="",UX15="",VA15=""),"X",IF(VA15="연차","☆",IF(VA15="월차","★",IF(VA15="병가","♨",IF(VA15="출장","◎",IF(VA15="교육","■",IF(AND(VA15="",UU15&lt;=기준일시_입력!$J$15,UX15&gt;=기준일시_입력!$N$15),"○",IF(AND(VA15="",UU15&lt;&gt;"",UU15&gt;기준일시_입력!$J$15),"▼",IF(AND(VA15="",UX15&lt;&gt;"",UX15&lt;기준일시_입력!$N$15),"△",""))))))))))</f>
        <v/>
      </c>
      <c r="VD15" s="128">
        <f>IFERROR(IF(OR(UU15="",UX15=""),0,IF(AND(VF15&lt;기준일시_입력!$J$17,VG15&gt;기준일시_입력!$N$17),기준일시_입력!$N$17-기준일시_입력!$J$17,IF(AND(VF15&gt;=기준일시_입력!$J$17,VG15&gt;기준일시_입력!$N$17),기준일시_입력!$N$17-VF15,IF(VG15&lt;기준일시_입력!$J$17,0,IF(AND(VF15&lt;기준일시_입력!$J$17,VG15&lt;=기준일시_입력!$N$17),VG15-기준일시_입력!$J$17,IF(AND(VF15&gt;=기준일시_입력!$J$17,VG15&lt;=기준일시_입력!$N$17),VG15-VF15,0)))))),0)</f>
        <v>0</v>
      </c>
      <c r="VE15" s="128">
        <f t="shared" si="242"/>
        <v>0</v>
      </c>
      <c r="VF15" s="128">
        <f>IF(OR(UU15="",UX15=""),0,IF(UU15&lt;기준일시_입력!$J$15,기준일시_입력!$J$15,UU15))</f>
        <v>0</v>
      </c>
      <c r="VG15" s="128">
        <f t="shared" si="243"/>
        <v>0</v>
      </c>
      <c r="VH15" s="128">
        <f>IFERROR(IF(AND(VF15&lt;SMALL(기준일시_입력!$J$21:$J$39,VH$5),VG15&gt;SMALL(기준일시_입력!$N$21:$N$39,VH$5)),INDEX(기준일시_입력!$AJ$21:$AJ$39,VH$5*2-1),IF(AND(VF15&gt;=SMALL(기준일시_입력!$J$21:$J$39,VH$5),VF15&lt;SMALL(기준일시_입력!$N$21:$N$39,VH$5)),SMALL(기준일시_입력!$N$21:$N$39,VH$5)-VF15,0)),0)</f>
        <v>0</v>
      </c>
      <c r="VI15" s="128">
        <f>IFERROR(IF(AND(VF15&lt;SMALL(기준일시_입력!$J$21:$J$39,VI$5),VG15&gt;SMALL(기준일시_입력!$N$21:$N$39,VI$5)),INDEX(기준일시_입력!$AJ$21:$AJ$39,VI$5*2-1),IF(AND(VF15&gt;=SMALL(기준일시_입력!$J$21:$J$39,VI$5),VF15&lt;SMALL(기준일시_입력!$N$21:$N$39,VI$5)),SMALL(기준일시_입력!$N$21:$N$39,VI$5)-VF15,0)),0)</f>
        <v>0</v>
      </c>
      <c r="VJ15" s="128">
        <f>IFERROR(IF(AND(VF15&lt;SMALL(기준일시_입력!$J$21:$J$39,VJ$5),VG15&gt;SMALL(기준일시_입력!$N$21:$N$39,VJ$5)),INDEX(기준일시_입력!$AJ$21:$AJ$39,VJ$5*2-1),IF(AND(VF15&gt;=SMALL(기준일시_입력!$J$21:$J$39,VJ$5),VF15&lt;SMALL(기준일시_입력!$N$21:$N$39,VJ$5)),SMALL(기준일시_입력!$N$21:$N$39,VJ$5)-VF15,0)),0)</f>
        <v>0</v>
      </c>
      <c r="VK15" s="128">
        <f>IFERROR(IF(AND(VF15&lt;SMALL(기준일시_입력!$J$21:$J$39,VK$5),VG15&gt;SMALL(기준일시_입력!$N$21:$N$39,VK$5)),INDEX(기준일시_입력!$AJ$21:$AJ$39,VK$5*2-1),IF(AND(VF15&gt;=SMALL(기준일시_입력!$J$21:$J$39,VK$5),VF15&lt;SMALL(기준일시_입력!$N$21:$N$39,VK$5)),SMALL(기준일시_입력!$N$21:$N$39,VK$5)-VF15,0)),0)</f>
        <v>0</v>
      </c>
      <c r="VL15" s="128">
        <f>IFERROR(IF(AND(VF15&lt;SMALL(기준일시_입력!$J$21:$J$39,VL$5),VG15&gt;SMALL(기준일시_입력!$N$21:$N$39,VL$5)),INDEX(기준일시_입력!$AJ$21:$AJ$39,VL$5*2-1),IF(AND(VF15&gt;=SMALL(기준일시_입력!$J$21:$J$39,VL$5),VF15&lt;SMALL(기준일시_입력!$N$21:$N$39,VL$5)),SMALL(기준일시_입력!$N$21:$N$39,VL$5)-VF15,0)),0)</f>
        <v>0</v>
      </c>
      <c r="VM15" s="128">
        <f>IFERROR(IF(AND(VF15&lt;SMALL(기준일시_입력!$J$21:$J$39,VM$5),VG15&gt;SMALL(기준일시_입력!$N$21:$N$39,VM$5)),INDEX(기준일시_입력!$AJ$21:$AJ$39,VM$5*2-1),IF(AND(VF15&gt;=SMALL(기준일시_입력!$J$21:$J$39,VM$5),VF15&lt;SMALL(기준일시_입력!$N$21:$N$39,VM$5)),SMALL(기준일시_입력!$N$21:$N$39,VM$5)-VF15,0)),0)</f>
        <v>0</v>
      </c>
      <c r="VN15" s="128">
        <f>IFERROR(IF(AND(VF15&lt;SMALL(기준일시_입력!$J$21:$J$39,VN$5),VG15&gt;SMALL(기준일시_입력!$N$21:$N$39,VN$5)),INDEX(기준일시_입력!$AJ$21:$AJ$39,VN$5*2-1),IF(AND(VF15&gt;=SMALL(기준일시_입력!$J$21:$J$39,VN$5),VF15&lt;SMALL(기준일시_입력!$N$21:$N$39,VN$5)),SMALL(기준일시_입력!$N$21:$N$39,VN$5)-VF15,0)),0)</f>
        <v>0</v>
      </c>
      <c r="VO15" s="128">
        <f>IFERROR(IF(AND(VF15&lt;SMALL(기준일시_입력!$J$21:$J$39,VO$5),VG15&gt;SMALL(기준일시_입력!$N$21:$N$39,VO$5)),INDEX(기준일시_입력!$AJ$21:$AJ$39,VO$5*2-1),IF(AND(VF15&gt;=SMALL(기준일시_입력!$J$21:$J$39,VO$5),VF15&lt;SMALL(기준일시_입력!$N$21:$N$39,VO$5)),SMALL(기준일시_입력!$N$21:$N$39,VO$5)-VF15,0)),0)</f>
        <v>0</v>
      </c>
      <c r="VP15" s="128">
        <f>IFERROR(IF(AND(VF15&lt;SMALL(기준일시_입력!$J$21:$J$39,VP$5),VG15&gt;SMALL(기준일시_입력!$N$21:$N$39,VP$5)),INDEX(기준일시_입력!$AJ$21:$AJ$39,VP$5*2-1),IF(AND(VF15&gt;=SMALL(기준일시_입력!$J$21:$J$39,VP$5),VF15&lt;SMALL(기준일시_입력!$N$21:$N$39,VP$5)),SMALL(기준일시_입력!$N$21:$N$39,VP$5)-VF15,0)),0)</f>
        <v>0</v>
      </c>
      <c r="VQ15" s="128">
        <f>IFERROR(IF(AND(VF15&lt;SMALL(기준일시_입력!$J$21:$J$39,VQ$5),VG15&gt;SMALL(기준일시_입력!$N$21:$N$39,VQ$5)),INDEX(기준일시_입력!$AJ$21:$AJ$39,VQ$5*2-1),IF(AND(VF15&gt;=SMALL(기준일시_입력!$J$21:$J$39,VQ$5),VF15&lt;SMALL(기준일시_입력!$N$21:$N$39,VQ$5)),SMALL(기준일시_입력!$N$21:$N$39,VQ$5)-VF15,0)),0)</f>
        <v>0</v>
      </c>
      <c r="VR15" s="125"/>
      <c r="VS15" s="180" t="str">
        <f t="shared" si="244"/>
        <v>10일</v>
      </c>
      <c r="VT15" s="180"/>
      <c r="VU15" s="124" t="str">
        <f t="shared" si="245"/>
        <v>수</v>
      </c>
      <c r="VV15" s="133" t="str">
        <f t="shared" si="246"/>
        <v>V</v>
      </c>
      <c r="VW15" s="184"/>
      <c r="VX15" s="184"/>
      <c r="VY15" s="184"/>
      <c r="VZ15" s="184"/>
      <c r="WA15" s="184"/>
      <c r="WB15" s="184"/>
      <c r="WC15" s="176"/>
      <c r="WD15" s="177"/>
      <c r="WE15" s="129" t="str">
        <f>IF($B15="","",IF(AND(VU$3&lt;&gt;"",$B15-기준일시_입력!$AO$7&lt;=0,VW15="",VZ15="",WC15=""),"X",IF(WC15="연차","☆",IF(WC15="월차","★",IF(WC15="병가","♨",IF(WC15="출장","◎",IF(WC15="교육","■",IF(AND(WC15="",VW15&lt;=기준일시_입력!$J$15,VZ15&gt;=기준일시_입력!$N$15),"○",IF(AND(WC15="",VW15&lt;&gt;"",VW15&gt;기준일시_입력!$J$15),"▼",IF(AND(WC15="",VZ15&lt;&gt;"",VZ15&lt;기준일시_입력!$N$15),"△",""))))))))))</f>
        <v/>
      </c>
      <c r="WF15" s="128">
        <f>IFERROR(IF(OR(VW15="",VZ15=""),0,IF(AND(WH15&lt;기준일시_입력!$J$17,WI15&gt;기준일시_입력!$N$17),기준일시_입력!$N$17-기준일시_입력!$J$17,IF(AND(WH15&gt;=기준일시_입력!$J$17,WI15&gt;기준일시_입력!$N$17),기준일시_입력!$N$17-WH15,IF(WI15&lt;기준일시_입력!$J$17,0,IF(AND(WH15&lt;기준일시_입력!$J$17,WI15&lt;=기준일시_입력!$N$17),WI15-기준일시_입력!$J$17,IF(AND(WH15&gt;=기준일시_입력!$J$17,WI15&lt;=기준일시_입력!$N$17),WI15-WH15,0)))))),0)</f>
        <v>0</v>
      </c>
      <c r="WG15" s="128">
        <f t="shared" si="247"/>
        <v>0</v>
      </c>
      <c r="WH15" s="128">
        <f>IF(OR(VW15="",VZ15=""),0,IF(VW15&lt;기준일시_입력!$J$15,기준일시_입력!$J$15,VW15))</f>
        <v>0</v>
      </c>
      <c r="WI15" s="128">
        <f t="shared" si="248"/>
        <v>0</v>
      </c>
      <c r="WJ15" s="128">
        <f>IFERROR(IF(AND(WH15&lt;SMALL(기준일시_입력!$J$21:$J$39,WJ$5),WI15&gt;SMALL(기준일시_입력!$N$21:$N$39,WJ$5)),INDEX(기준일시_입력!$AJ$21:$AJ$39,WJ$5*2-1),IF(AND(WH15&gt;=SMALL(기준일시_입력!$J$21:$J$39,WJ$5),WH15&lt;SMALL(기준일시_입력!$N$21:$N$39,WJ$5)),SMALL(기준일시_입력!$N$21:$N$39,WJ$5)-WH15,0)),0)</f>
        <v>0</v>
      </c>
      <c r="WK15" s="128">
        <f>IFERROR(IF(AND(WH15&lt;SMALL(기준일시_입력!$J$21:$J$39,WK$5),WI15&gt;SMALL(기준일시_입력!$N$21:$N$39,WK$5)),INDEX(기준일시_입력!$AJ$21:$AJ$39,WK$5*2-1),IF(AND(WH15&gt;=SMALL(기준일시_입력!$J$21:$J$39,WK$5),WH15&lt;SMALL(기준일시_입력!$N$21:$N$39,WK$5)),SMALL(기준일시_입력!$N$21:$N$39,WK$5)-WH15,0)),0)</f>
        <v>0</v>
      </c>
      <c r="WL15" s="128">
        <f>IFERROR(IF(AND(WH15&lt;SMALL(기준일시_입력!$J$21:$J$39,WL$5),WI15&gt;SMALL(기준일시_입력!$N$21:$N$39,WL$5)),INDEX(기준일시_입력!$AJ$21:$AJ$39,WL$5*2-1),IF(AND(WH15&gt;=SMALL(기준일시_입력!$J$21:$J$39,WL$5),WH15&lt;SMALL(기준일시_입력!$N$21:$N$39,WL$5)),SMALL(기준일시_입력!$N$21:$N$39,WL$5)-WH15,0)),0)</f>
        <v>0</v>
      </c>
      <c r="WM15" s="128">
        <f>IFERROR(IF(AND(WH15&lt;SMALL(기준일시_입력!$J$21:$J$39,WM$5),WI15&gt;SMALL(기준일시_입력!$N$21:$N$39,WM$5)),INDEX(기준일시_입력!$AJ$21:$AJ$39,WM$5*2-1),IF(AND(WH15&gt;=SMALL(기준일시_입력!$J$21:$J$39,WM$5),WH15&lt;SMALL(기준일시_입력!$N$21:$N$39,WM$5)),SMALL(기준일시_입력!$N$21:$N$39,WM$5)-WH15,0)),0)</f>
        <v>0</v>
      </c>
      <c r="WN15" s="128">
        <f>IFERROR(IF(AND(WH15&lt;SMALL(기준일시_입력!$J$21:$J$39,WN$5),WI15&gt;SMALL(기준일시_입력!$N$21:$N$39,WN$5)),INDEX(기준일시_입력!$AJ$21:$AJ$39,WN$5*2-1),IF(AND(WH15&gt;=SMALL(기준일시_입력!$J$21:$J$39,WN$5),WH15&lt;SMALL(기준일시_입력!$N$21:$N$39,WN$5)),SMALL(기준일시_입력!$N$21:$N$39,WN$5)-WH15,0)),0)</f>
        <v>0</v>
      </c>
      <c r="WO15" s="128">
        <f>IFERROR(IF(AND(WH15&lt;SMALL(기준일시_입력!$J$21:$J$39,WO$5),WI15&gt;SMALL(기준일시_입력!$N$21:$N$39,WO$5)),INDEX(기준일시_입력!$AJ$21:$AJ$39,WO$5*2-1),IF(AND(WH15&gt;=SMALL(기준일시_입력!$J$21:$J$39,WO$5),WH15&lt;SMALL(기준일시_입력!$N$21:$N$39,WO$5)),SMALL(기준일시_입력!$N$21:$N$39,WO$5)-WH15,0)),0)</f>
        <v>0</v>
      </c>
      <c r="WP15" s="128">
        <f>IFERROR(IF(AND(WH15&lt;SMALL(기준일시_입력!$J$21:$J$39,WP$5),WI15&gt;SMALL(기준일시_입력!$N$21:$N$39,WP$5)),INDEX(기준일시_입력!$AJ$21:$AJ$39,WP$5*2-1),IF(AND(WH15&gt;=SMALL(기준일시_입력!$J$21:$J$39,WP$5),WH15&lt;SMALL(기준일시_입력!$N$21:$N$39,WP$5)),SMALL(기준일시_입력!$N$21:$N$39,WP$5)-WH15,0)),0)</f>
        <v>0</v>
      </c>
      <c r="WQ15" s="128">
        <f>IFERROR(IF(AND(WH15&lt;SMALL(기준일시_입력!$J$21:$J$39,WQ$5),WI15&gt;SMALL(기준일시_입력!$N$21:$N$39,WQ$5)),INDEX(기준일시_입력!$AJ$21:$AJ$39,WQ$5*2-1),IF(AND(WH15&gt;=SMALL(기준일시_입력!$J$21:$J$39,WQ$5),WH15&lt;SMALL(기준일시_입력!$N$21:$N$39,WQ$5)),SMALL(기준일시_입력!$N$21:$N$39,WQ$5)-WH15,0)),0)</f>
        <v>0</v>
      </c>
      <c r="WR15" s="128">
        <f>IFERROR(IF(AND(WH15&lt;SMALL(기준일시_입력!$J$21:$J$39,WR$5),WI15&gt;SMALL(기준일시_입력!$N$21:$N$39,WR$5)),INDEX(기준일시_입력!$AJ$21:$AJ$39,WR$5*2-1),IF(AND(WH15&gt;=SMALL(기준일시_입력!$J$21:$J$39,WR$5),WH15&lt;SMALL(기준일시_입력!$N$21:$N$39,WR$5)),SMALL(기준일시_입력!$N$21:$N$39,WR$5)-WH15,0)),0)</f>
        <v>0</v>
      </c>
      <c r="WS15" s="128">
        <f>IFERROR(IF(AND(WH15&lt;SMALL(기준일시_입력!$J$21:$J$39,WS$5),WI15&gt;SMALL(기준일시_입력!$N$21:$N$39,WS$5)),INDEX(기준일시_입력!$AJ$21:$AJ$39,WS$5*2-1),IF(AND(WH15&gt;=SMALL(기준일시_입력!$J$21:$J$39,WS$5),WH15&lt;SMALL(기준일시_입력!$N$21:$N$39,WS$5)),SMALL(기준일시_입력!$N$21:$N$39,WS$5)-WH15,0)),0)</f>
        <v>0</v>
      </c>
      <c r="WT15" s="125"/>
      <c r="WU15" s="180" t="str">
        <f t="shared" si="249"/>
        <v>10일</v>
      </c>
      <c r="WV15" s="180"/>
      <c r="WW15" s="124" t="str">
        <f t="shared" si="250"/>
        <v>수</v>
      </c>
      <c r="WX15" s="133" t="str">
        <f t="shared" si="246"/>
        <v>V</v>
      </c>
      <c r="WY15" s="184"/>
      <c r="WZ15" s="184"/>
      <c r="XA15" s="184"/>
      <c r="XB15" s="184"/>
      <c r="XC15" s="184"/>
      <c r="XD15" s="184"/>
      <c r="XE15" s="176"/>
      <c r="XF15" s="177"/>
      <c r="XG15" s="129" t="str">
        <f>IF($B15="","",IF(AND(WW$3&lt;&gt;"",$B15-기준일시_입력!$AO$7&lt;=0,WY15="",XB15="",XE15=""),"X",IF(XE15="연차","☆",IF(XE15="월차","★",IF(XE15="병가","♨",IF(XE15="출장","◎",IF(XE15="교육","■",IF(AND(XE15="",WY15&lt;=기준일시_입력!$J$15,XB15&gt;=기준일시_입력!$N$15),"○",IF(AND(XE15="",WY15&lt;&gt;"",WY15&gt;기준일시_입력!$J$15),"▼",IF(AND(XE15="",XB15&lt;&gt;"",XB15&lt;기준일시_입력!$N$15),"△",""))))))))))</f>
        <v/>
      </c>
      <c r="XH15" s="128">
        <f>IFERROR(IF(OR(WY15="",XB15=""),0,IF(AND(XJ15&lt;기준일시_입력!$J$17,XK15&gt;기준일시_입력!$N$17),기준일시_입력!$N$17-기준일시_입력!$J$17,IF(AND(XJ15&gt;=기준일시_입력!$J$17,XK15&gt;기준일시_입력!$N$17),기준일시_입력!$N$17-XJ15,IF(XK15&lt;기준일시_입력!$J$17,0,IF(AND(XJ15&lt;기준일시_입력!$J$17,XK15&lt;=기준일시_입력!$N$17),XK15-기준일시_입력!$J$17,IF(AND(XJ15&gt;=기준일시_입력!$J$17,XK15&lt;=기준일시_입력!$N$17),XK15-XJ15,0)))))),0)</f>
        <v>0</v>
      </c>
      <c r="XI15" s="128">
        <f t="shared" si="252"/>
        <v>0</v>
      </c>
      <c r="XJ15" s="128">
        <f>IF(OR(WY15="",XB15=""),0,IF(WY15&lt;기준일시_입력!$J$15,기준일시_입력!$J$15,WY15))</f>
        <v>0</v>
      </c>
      <c r="XK15" s="128">
        <f t="shared" si="253"/>
        <v>0</v>
      </c>
      <c r="XL15" s="128">
        <f>IFERROR(IF(AND(XJ15&lt;SMALL(기준일시_입력!$J$21:$J$39,XL$5),XK15&gt;SMALL(기준일시_입력!$N$21:$N$39,XL$5)),INDEX(기준일시_입력!$AJ$21:$AJ$39,XL$5*2-1),IF(AND(XJ15&gt;=SMALL(기준일시_입력!$J$21:$J$39,XL$5),XJ15&lt;SMALL(기준일시_입력!$N$21:$N$39,XL$5)),SMALL(기준일시_입력!$N$21:$N$39,XL$5)-XJ15,0)),0)</f>
        <v>0</v>
      </c>
      <c r="XM15" s="128">
        <f>IFERROR(IF(AND(XJ15&lt;SMALL(기준일시_입력!$J$21:$J$39,XM$5),XK15&gt;SMALL(기준일시_입력!$N$21:$N$39,XM$5)),INDEX(기준일시_입력!$AJ$21:$AJ$39,XM$5*2-1),IF(AND(XJ15&gt;=SMALL(기준일시_입력!$J$21:$J$39,XM$5),XJ15&lt;SMALL(기준일시_입력!$N$21:$N$39,XM$5)),SMALL(기준일시_입력!$N$21:$N$39,XM$5)-XJ15,0)),0)</f>
        <v>0</v>
      </c>
      <c r="XN15" s="128">
        <f>IFERROR(IF(AND(XJ15&lt;SMALL(기준일시_입력!$J$21:$J$39,XN$5),XK15&gt;SMALL(기준일시_입력!$N$21:$N$39,XN$5)),INDEX(기준일시_입력!$AJ$21:$AJ$39,XN$5*2-1),IF(AND(XJ15&gt;=SMALL(기준일시_입력!$J$21:$J$39,XN$5),XJ15&lt;SMALL(기준일시_입력!$N$21:$N$39,XN$5)),SMALL(기준일시_입력!$N$21:$N$39,XN$5)-XJ15,0)),0)</f>
        <v>0</v>
      </c>
      <c r="XO15" s="128">
        <f>IFERROR(IF(AND(XJ15&lt;SMALL(기준일시_입력!$J$21:$J$39,XO$5),XK15&gt;SMALL(기준일시_입력!$N$21:$N$39,XO$5)),INDEX(기준일시_입력!$AJ$21:$AJ$39,XO$5*2-1),IF(AND(XJ15&gt;=SMALL(기준일시_입력!$J$21:$J$39,XO$5),XJ15&lt;SMALL(기준일시_입력!$N$21:$N$39,XO$5)),SMALL(기준일시_입력!$N$21:$N$39,XO$5)-XJ15,0)),0)</f>
        <v>0</v>
      </c>
      <c r="XP15" s="128">
        <f>IFERROR(IF(AND(XJ15&lt;SMALL(기준일시_입력!$J$21:$J$39,XP$5),XK15&gt;SMALL(기준일시_입력!$N$21:$N$39,XP$5)),INDEX(기준일시_입력!$AJ$21:$AJ$39,XP$5*2-1),IF(AND(XJ15&gt;=SMALL(기준일시_입력!$J$21:$J$39,XP$5),XJ15&lt;SMALL(기준일시_입력!$N$21:$N$39,XP$5)),SMALL(기준일시_입력!$N$21:$N$39,XP$5)-XJ15,0)),0)</f>
        <v>0</v>
      </c>
      <c r="XQ15" s="128">
        <f>IFERROR(IF(AND(XJ15&lt;SMALL(기준일시_입력!$J$21:$J$39,XQ$5),XK15&gt;SMALL(기준일시_입력!$N$21:$N$39,XQ$5)),INDEX(기준일시_입력!$AJ$21:$AJ$39,XQ$5*2-1),IF(AND(XJ15&gt;=SMALL(기준일시_입력!$J$21:$J$39,XQ$5),XJ15&lt;SMALL(기준일시_입력!$N$21:$N$39,XQ$5)),SMALL(기준일시_입력!$N$21:$N$39,XQ$5)-XJ15,0)),0)</f>
        <v>0</v>
      </c>
      <c r="XR15" s="128">
        <f>IFERROR(IF(AND(XJ15&lt;SMALL(기준일시_입력!$J$21:$J$39,XR$5),XK15&gt;SMALL(기준일시_입력!$N$21:$N$39,XR$5)),INDEX(기준일시_입력!$AJ$21:$AJ$39,XR$5*2-1),IF(AND(XJ15&gt;=SMALL(기준일시_입력!$J$21:$J$39,XR$5),XJ15&lt;SMALL(기준일시_입력!$N$21:$N$39,XR$5)),SMALL(기준일시_입력!$N$21:$N$39,XR$5)-XJ15,0)),0)</f>
        <v>0</v>
      </c>
      <c r="XS15" s="128">
        <f>IFERROR(IF(AND(XJ15&lt;SMALL(기준일시_입력!$J$21:$J$39,XS$5),XK15&gt;SMALL(기준일시_입력!$N$21:$N$39,XS$5)),INDEX(기준일시_입력!$AJ$21:$AJ$39,XS$5*2-1),IF(AND(XJ15&gt;=SMALL(기준일시_입력!$J$21:$J$39,XS$5),XJ15&lt;SMALL(기준일시_입력!$N$21:$N$39,XS$5)),SMALL(기준일시_입력!$N$21:$N$39,XS$5)-XJ15,0)),0)</f>
        <v>0</v>
      </c>
      <c r="XT15" s="128">
        <f>IFERROR(IF(AND(XJ15&lt;SMALL(기준일시_입력!$J$21:$J$39,XT$5),XK15&gt;SMALL(기준일시_입력!$N$21:$N$39,XT$5)),INDEX(기준일시_입력!$AJ$21:$AJ$39,XT$5*2-1),IF(AND(XJ15&gt;=SMALL(기준일시_입력!$J$21:$J$39,XT$5),XJ15&lt;SMALL(기준일시_입력!$N$21:$N$39,XT$5)),SMALL(기준일시_입력!$N$21:$N$39,XT$5)-XJ15,0)),0)</f>
        <v>0</v>
      </c>
      <c r="XU15" s="128">
        <f>IFERROR(IF(AND(XJ15&lt;SMALL(기준일시_입력!$J$21:$J$39,XU$5),XK15&gt;SMALL(기준일시_입력!$N$21:$N$39,XU$5)),INDEX(기준일시_입력!$AJ$21:$AJ$39,XU$5*2-1),IF(AND(XJ15&gt;=SMALL(기준일시_입력!$J$21:$J$39,XU$5),XJ15&lt;SMALL(기준일시_입력!$N$21:$N$39,XU$5)),SMALL(기준일시_입력!$N$21:$N$39,XU$5)-XJ15,0)),0)</f>
        <v>0</v>
      </c>
      <c r="XV15" s="125"/>
      <c r="XW15" s="180" t="str">
        <f t="shared" si="254"/>
        <v>10일</v>
      </c>
      <c r="XX15" s="180"/>
      <c r="XY15" s="124" t="str">
        <f t="shared" si="255"/>
        <v>수</v>
      </c>
      <c r="XZ15" s="133" t="str">
        <f t="shared" si="246"/>
        <v>V</v>
      </c>
      <c r="YA15" s="184"/>
      <c r="YB15" s="184"/>
      <c r="YC15" s="184"/>
      <c r="YD15" s="184"/>
      <c r="YE15" s="184"/>
      <c r="YF15" s="184"/>
      <c r="YG15" s="176"/>
      <c r="YH15" s="177"/>
      <c r="YI15" s="129" t="str">
        <f>IF($B15="","",IF(AND(XY$3&lt;&gt;"",$B15-기준일시_입력!$AO$7&lt;=0,YA15="",YD15="",YG15=""),"X",IF(YG15="연차","☆",IF(YG15="월차","★",IF(YG15="병가","♨",IF(YG15="출장","◎",IF(YG15="교육","■",IF(AND(YG15="",YA15&lt;=기준일시_입력!$J$15,YD15&gt;=기준일시_입력!$N$15),"○",IF(AND(YG15="",YA15&lt;&gt;"",YA15&gt;기준일시_입력!$J$15),"▼",IF(AND(YG15="",YD15&lt;&gt;"",YD15&lt;기준일시_입력!$N$15),"△",""))))))))))</f>
        <v/>
      </c>
      <c r="YJ15" s="128">
        <f>IFERROR(IF(OR(YA15="",YD15=""),0,IF(AND(YL15&lt;기준일시_입력!$J$17,YM15&gt;기준일시_입력!$N$17),기준일시_입력!$N$17-기준일시_입력!$J$17,IF(AND(YL15&gt;=기준일시_입력!$J$17,YM15&gt;기준일시_입력!$N$17),기준일시_입력!$N$17-YL15,IF(YM15&lt;기준일시_입력!$J$17,0,IF(AND(YL15&lt;기준일시_입력!$J$17,YM15&lt;=기준일시_입력!$N$17),YM15-기준일시_입력!$J$17,IF(AND(YL15&gt;=기준일시_입력!$J$17,YM15&lt;=기준일시_입력!$N$17),YM15-YL15,0)))))),0)</f>
        <v>0</v>
      </c>
      <c r="YK15" s="128">
        <f t="shared" si="257"/>
        <v>0</v>
      </c>
      <c r="YL15" s="128">
        <f>IF(OR(YA15="",YD15=""),0,IF(YA15&lt;기준일시_입력!$J$15,기준일시_입력!$J$15,YA15))</f>
        <v>0</v>
      </c>
      <c r="YM15" s="128">
        <f t="shared" si="258"/>
        <v>0</v>
      </c>
      <c r="YN15" s="128">
        <f>IFERROR(IF(AND(YL15&lt;SMALL(기준일시_입력!$J$21:$J$39,YN$5),YM15&gt;SMALL(기준일시_입력!$N$21:$N$39,YN$5)),INDEX(기준일시_입력!$AJ$21:$AJ$39,YN$5*2-1),IF(AND(YL15&gt;=SMALL(기준일시_입력!$J$21:$J$39,YN$5),YL15&lt;SMALL(기준일시_입력!$N$21:$N$39,YN$5)),SMALL(기준일시_입력!$N$21:$N$39,YN$5)-YL15,0)),0)</f>
        <v>0</v>
      </c>
      <c r="YO15" s="128">
        <f>IFERROR(IF(AND(YL15&lt;SMALL(기준일시_입력!$J$21:$J$39,YO$5),YM15&gt;SMALL(기준일시_입력!$N$21:$N$39,YO$5)),INDEX(기준일시_입력!$AJ$21:$AJ$39,YO$5*2-1),IF(AND(YL15&gt;=SMALL(기준일시_입력!$J$21:$J$39,YO$5),YL15&lt;SMALL(기준일시_입력!$N$21:$N$39,YO$5)),SMALL(기준일시_입력!$N$21:$N$39,YO$5)-YL15,0)),0)</f>
        <v>0</v>
      </c>
      <c r="YP15" s="128">
        <f>IFERROR(IF(AND(YL15&lt;SMALL(기준일시_입력!$J$21:$J$39,YP$5),YM15&gt;SMALL(기준일시_입력!$N$21:$N$39,YP$5)),INDEX(기준일시_입력!$AJ$21:$AJ$39,YP$5*2-1),IF(AND(YL15&gt;=SMALL(기준일시_입력!$J$21:$J$39,YP$5),YL15&lt;SMALL(기준일시_입력!$N$21:$N$39,YP$5)),SMALL(기준일시_입력!$N$21:$N$39,YP$5)-YL15,0)),0)</f>
        <v>0</v>
      </c>
      <c r="YQ15" s="128">
        <f>IFERROR(IF(AND(YL15&lt;SMALL(기준일시_입력!$J$21:$J$39,YQ$5),YM15&gt;SMALL(기준일시_입력!$N$21:$N$39,YQ$5)),INDEX(기준일시_입력!$AJ$21:$AJ$39,YQ$5*2-1),IF(AND(YL15&gt;=SMALL(기준일시_입력!$J$21:$J$39,YQ$5),YL15&lt;SMALL(기준일시_입력!$N$21:$N$39,YQ$5)),SMALL(기준일시_입력!$N$21:$N$39,YQ$5)-YL15,0)),0)</f>
        <v>0</v>
      </c>
      <c r="YR15" s="128">
        <f>IFERROR(IF(AND(YL15&lt;SMALL(기준일시_입력!$J$21:$J$39,YR$5),YM15&gt;SMALL(기준일시_입력!$N$21:$N$39,YR$5)),INDEX(기준일시_입력!$AJ$21:$AJ$39,YR$5*2-1),IF(AND(YL15&gt;=SMALL(기준일시_입력!$J$21:$J$39,YR$5),YL15&lt;SMALL(기준일시_입력!$N$21:$N$39,YR$5)),SMALL(기준일시_입력!$N$21:$N$39,YR$5)-YL15,0)),0)</f>
        <v>0</v>
      </c>
      <c r="YS15" s="128">
        <f>IFERROR(IF(AND(YL15&lt;SMALL(기준일시_입력!$J$21:$J$39,YS$5),YM15&gt;SMALL(기준일시_입력!$N$21:$N$39,YS$5)),INDEX(기준일시_입력!$AJ$21:$AJ$39,YS$5*2-1),IF(AND(YL15&gt;=SMALL(기준일시_입력!$J$21:$J$39,YS$5),YL15&lt;SMALL(기준일시_입력!$N$21:$N$39,YS$5)),SMALL(기준일시_입력!$N$21:$N$39,YS$5)-YL15,0)),0)</f>
        <v>0</v>
      </c>
      <c r="YT15" s="128">
        <f>IFERROR(IF(AND(YL15&lt;SMALL(기준일시_입력!$J$21:$J$39,YT$5),YM15&gt;SMALL(기준일시_입력!$N$21:$N$39,YT$5)),INDEX(기준일시_입력!$AJ$21:$AJ$39,YT$5*2-1),IF(AND(YL15&gt;=SMALL(기준일시_입력!$J$21:$J$39,YT$5),YL15&lt;SMALL(기준일시_입력!$N$21:$N$39,YT$5)),SMALL(기준일시_입력!$N$21:$N$39,YT$5)-YL15,0)),0)</f>
        <v>0</v>
      </c>
      <c r="YU15" s="128">
        <f>IFERROR(IF(AND(YL15&lt;SMALL(기준일시_입력!$J$21:$J$39,YU$5),YM15&gt;SMALL(기준일시_입력!$N$21:$N$39,YU$5)),INDEX(기준일시_입력!$AJ$21:$AJ$39,YU$5*2-1),IF(AND(YL15&gt;=SMALL(기준일시_입력!$J$21:$J$39,YU$5),YL15&lt;SMALL(기준일시_입력!$N$21:$N$39,YU$5)),SMALL(기준일시_입력!$N$21:$N$39,YU$5)-YL15,0)),0)</f>
        <v>0</v>
      </c>
      <c r="YV15" s="128">
        <f>IFERROR(IF(AND(YL15&lt;SMALL(기준일시_입력!$J$21:$J$39,YV$5),YM15&gt;SMALL(기준일시_입력!$N$21:$N$39,YV$5)),INDEX(기준일시_입력!$AJ$21:$AJ$39,YV$5*2-1),IF(AND(YL15&gt;=SMALL(기준일시_입력!$J$21:$J$39,YV$5),YL15&lt;SMALL(기준일시_입력!$N$21:$N$39,YV$5)),SMALL(기준일시_입력!$N$21:$N$39,YV$5)-YL15,0)),0)</f>
        <v>0</v>
      </c>
      <c r="YW15" s="128">
        <f>IFERROR(IF(AND(YL15&lt;SMALL(기준일시_입력!$J$21:$J$39,YW$5),YM15&gt;SMALL(기준일시_입력!$N$21:$N$39,YW$5)),INDEX(기준일시_입력!$AJ$21:$AJ$39,YW$5*2-1),IF(AND(YL15&gt;=SMALL(기준일시_입력!$J$21:$J$39,YW$5),YL15&lt;SMALL(기준일시_입력!$N$21:$N$39,YW$5)),SMALL(기준일시_입력!$N$21:$N$39,YW$5)-YL15,0)),0)</f>
        <v>0</v>
      </c>
      <c r="YX15" s="125"/>
      <c r="YY15" s="180" t="str">
        <f t="shared" si="259"/>
        <v>10일</v>
      </c>
      <c r="YZ15" s="180"/>
      <c r="ZA15" s="124" t="str">
        <f t="shared" si="260"/>
        <v>수</v>
      </c>
      <c r="ZB15" s="133" t="str">
        <f t="shared" si="261"/>
        <v>V</v>
      </c>
      <c r="ZC15" s="184"/>
      <c r="ZD15" s="184"/>
      <c r="ZE15" s="184"/>
      <c r="ZF15" s="184"/>
      <c r="ZG15" s="184"/>
      <c r="ZH15" s="184"/>
      <c r="ZI15" s="176"/>
      <c r="ZJ15" s="177"/>
      <c r="ZK15" s="129" t="str">
        <f>IF($B15="","",IF(AND(ZA$3&lt;&gt;"",$B15-기준일시_입력!$AO$7&lt;=0,ZC15="",ZF15="",ZI15=""),"X",IF(ZI15="연차","☆",IF(ZI15="월차","★",IF(ZI15="병가","♨",IF(ZI15="출장","◎",IF(ZI15="교육","■",IF(AND(ZI15="",ZC15&lt;=기준일시_입력!$J$15,ZF15&gt;=기준일시_입력!$N$15),"○",IF(AND(ZI15="",ZC15&lt;&gt;"",ZC15&gt;기준일시_입력!$J$15),"▼",IF(AND(ZI15="",ZF15&lt;&gt;"",ZF15&lt;기준일시_입력!$N$15),"△",""))))))))))</f>
        <v/>
      </c>
      <c r="ZL15" s="128">
        <f>IFERROR(IF(OR(ZC15="",ZF15=""),0,IF(AND(ZN15&lt;기준일시_입력!$J$17,ZO15&gt;기준일시_입력!$N$17),기준일시_입력!$N$17-기준일시_입력!$J$17,IF(AND(ZN15&gt;=기준일시_입력!$J$17,ZO15&gt;기준일시_입력!$N$17),기준일시_입력!$N$17-ZN15,IF(ZO15&lt;기준일시_입력!$J$17,0,IF(AND(ZN15&lt;기준일시_입력!$J$17,ZO15&lt;=기준일시_입력!$N$17),ZO15-기준일시_입력!$J$17,IF(AND(ZN15&gt;=기준일시_입력!$J$17,ZO15&lt;=기준일시_입력!$N$17),ZO15-ZN15,0)))))),0)</f>
        <v>0</v>
      </c>
      <c r="ZM15" s="128">
        <f t="shared" si="262"/>
        <v>0</v>
      </c>
      <c r="ZN15" s="128">
        <f>IF(OR(ZC15="",ZF15=""),0,IF(ZC15&lt;기준일시_입력!$J$15,기준일시_입력!$J$15,ZC15))</f>
        <v>0</v>
      </c>
      <c r="ZO15" s="128">
        <f t="shared" si="263"/>
        <v>0</v>
      </c>
      <c r="ZP15" s="128">
        <f>IFERROR(IF(AND(ZN15&lt;SMALL(기준일시_입력!$J$21:$J$39,ZP$5),ZO15&gt;SMALL(기준일시_입력!$N$21:$N$39,ZP$5)),INDEX(기준일시_입력!$AJ$21:$AJ$39,ZP$5*2-1),IF(AND(ZN15&gt;=SMALL(기준일시_입력!$J$21:$J$39,ZP$5),ZN15&lt;SMALL(기준일시_입력!$N$21:$N$39,ZP$5)),SMALL(기준일시_입력!$N$21:$N$39,ZP$5)-ZN15,0)),0)</f>
        <v>0</v>
      </c>
      <c r="ZQ15" s="128">
        <f>IFERROR(IF(AND(ZN15&lt;SMALL(기준일시_입력!$J$21:$J$39,ZQ$5),ZO15&gt;SMALL(기준일시_입력!$N$21:$N$39,ZQ$5)),INDEX(기준일시_입력!$AJ$21:$AJ$39,ZQ$5*2-1),IF(AND(ZN15&gt;=SMALL(기준일시_입력!$J$21:$J$39,ZQ$5),ZN15&lt;SMALL(기준일시_입력!$N$21:$N$39,ZQ$5)),SMALL(기준일시_입력!$N$21:$N$39,ZQ$5)-ZN15,0)),0)</f>
        <v>0</v>
      </c>
      <c r="ZR15" s="128">
        <f>IFERROR(IF(AND(ZN15&lt;SMALL(기준일시_입력!$J$21:$J$39,ZR$5),ZO15&gt;SMALL(기준일시_입력!$N$21:$N$39,ZR$5)),INDEX(기준일시_입력!$AJ$21:$AJ$39,ZR$5*2-1),IF(AND(ZN15&gt;=SMALL(기준일시_입력!$J$21:$J$39,ZR$5),ZN15&lt;SMALL(기준일시_입력!$N$21:$N$39,ZR$5)),SMALL(기준일시_입력!$N$21:$N$39,ZR$5)-ZN15,0)),0)</f>
        <v>0</v>
      </c>
      <c r="ZS15" s="128">
        <f>IFERROR(IF(AND(ZN15&lt;SMALL(기준일시_입력!$J$21:$J$39,ZS$5),ZO15&gt;SMALL(기준일시_입력!$N$21:$N$39,ZS$5)),INDEX(기준일시_입력!$AJ$21:$AJ$39,ZS$5*2-1),IF(AND(ZN15&gt;=SMALL(기준일시_입력!$J$21:$J$39,ZS$5),ZN15&lt;SMALL(기준일시_입력!$N$21:$N$39,ZS$5)),SMALL(기준일시_입력!$N$21:$N$39,ZS$5)-ZN15,0)),0)</f>
        <v>0</v>
      </c>
      <c r="ZT15" s="128">
        <f>IFERROR(IF(AND(ZN15&lt;SMALL(기준일시_입력!$J$21:$J$39,ZT$5),ZO15&gt;SMALL(기준일시_입력!$N$21:$N$39,ZT$5)),INDEX(기준일시_입력!$AJ$21:$AJ$39,ZT$5*2-1),IF(AND(ZN15&gt;=SMALL(기준일시_입력!$J$21:$J$39,ZT$5),ZN15&lt;SMALL(기준일시_입력!$N$21:$N$39,ZT$5)),SMALL(기준일시_입력!$N$21:$N$39,ZT$5)-ZN15,0)),0)</f>
        <v>0</v>
      </c>
      <c r="ZU15" s="128">
        <f>IFERROR(IF(AND(ZN15&lt;SMALL(기준일시_입력!$J$21:$J$39,ZU$5),ZO15&gt;SMALL(기준일시_입력!$N$21:$N$39,ZU$5)),INDEX(기준일시_입력!$AJ$21:$AJ$39,ZU$5*2-1),IF(AND(ZN15&gt;=SMALL(기준일시_입력!$J$21:$J$39,ZU$5),ZN15&lt;SMALL(기준일시_입력!$N$21:$N$39,ZU$5)),SMALL(기준일시_입력!$N$21:$N$39,ZU$5)-ZN15,0)),0)</f>
        <v>0</v>
      </c>
      <c r="ZV15" s="128">
        <f>IFERROR(IF(AND(ZN15&lt;SMALL(기준일시_입력!$J$21:$J$39,ZV$5),ZO15&gt;SMALL(기준일시_입력!$N$21:$N$39,ZV$5)),INDEX(기준일시_입력!$AJ$21:$AJ$39,ZV$5*2-1),IF(AND(ZN15&gt;=SMALL(기준일시_입력!$J$21:$J$39,ZV$5),ZN15&lt;SMALL(기준일시_입력!$N$21:$N$39,ZV$5)),SMALL(기준일시_입력!$N$21:$N$39,ZV$5)-ZN15,0)),0)</f>
        <v>0</v>
      </c>
      <c r="ZW15" s="128">
        <f>IFERROR(IF(AND(ZN15&lt;SMALL(기준일시_입력!$J$21:$J$39,ZW$5),ZO15&gt;SMALL(기준일시_입력!$N$21:$N$39,ZW$5)),INDEX(기준일시_입력!$AJ$21:$AJ$39,ZW$5*2-1),IF(AND(ZN15&gt;=SMALL(기준일시_입력!$J$21:$J$39,ZW$5),ZN15&lt;SMALL(기준일시_입력!$N$21:$N$39,ZW$5)),SMALL(기준일시_입력!$N$21:$N$39,ZW$5)-ZN15,0)),0)</f>
        <v>0</v>
      </c>
      <c r="ZX15" s="128">
        <f>IFERROR(IF(AND(ZN15&lt;SMALL(기준일시_입력!$J$21:$J$39,ZX$5),ZO15&gt;SMALL(기준일시_입력!$N$21:$N$39,ZX$5)),INDEX(기준일시_입력!$AJ$21:$AJ$39,ZX$5*2-1),IF(AND(ZN15&gt;=SMALL(기준일시_입력!$J$21:$J$39,ZX$5),ZN15&lt;SMALL(기준일시_입력!$N$21:$N$39,ZX$5)),SMALL(기준일시_입력!$N$21:$N$39,ZX$5)-ZN15,0)),0)</f>
        <v>0</v>
      </c>
      <c r="ZY15" s="128">
        <f>IFERROR(IF(AND(ZN15&lt;SMALL(기준일시_입력!$J$21:$J$39,ZY$5),ZO15&gt;SMALL(기준일시_입력!$N$21:$N$39,ZY$5)),INDEX(기준일시_입력!$AJ$21:$AJ$39,ZY$5*2-1),IF(AND(ZN15&gt;=SMALL(기준일시_입력!$J$21:$J$39,ZY$5),ZN15&lt;SMALL(기준일시_입력!$N$21:$N$39,ZY$5)),SMALL(기준일시_입력!$N$21:$N$39,ZY$5)-ZN15,0)),0)</f>
        <v>0</v>
      </c>
      <c r="ZZ15" s="125"/>
      <c r="AAA15" s="180" t="str">
        <f t="shared" si="264"/>
        <v>10일</v>
      </c>
      <c r="AAB15" s="180"/>
      <c r="AAC15" s="124" t="str">
        <f t="shared" si="265"/>
        <v>수</v>
      </c>
      <c r="AAD15" s="133" t="str">
        <f t="shared" si="261"/>
        <v>V</v>
      </c>
      <c r="AAE15" s="184"/>
      <c r="AAF15" s="184"/>
      <c r="AAG15" s="184"/>
      <c r="AAH15" s="184"/>
      <c r="AAI15" s="184"/>
      <c r="AAJ15" s="184"/>
      <c r="AAK15" s="176"/>
      <c r="AAL15" s="177"/>
      <c r="AAM15" s="129" t="str">
        <f>IF($B15="","",IF(AND(AAC$3&lt;&gt;"",$B15-기준일시_입력!$AO$7&lt;=0,AAE15="",AAH15="",AAK15=""),"X",IF(AAK15="연차","☆",IF(AAK15="월차","★",IF(AAK15="병가","♨",IF(AAK15="출장","◎",IF(AAK15="교육","■",IF(AND(AAK15="",AAE15&lt;=기준일시_입력!$J$15,AAH15&gt;=기준일시_입력!$N$15),"○",IF(AND(AAK15="",AAE15&lt;&gt;"",AAE15&gt;기준일시_입력!$J$15),"▼",IF(AND(AAK15="",AAH15&lt;&gt;"",AAH15&lt;기준일시_입력!$N$15),"△",""))))))))))</f>
        <v/>
      </c>
      <c r="AAN15" s="128">
        <f>IFERROR(IF(OR(AAE15="",AAH15=""),0,IF(AND(AAP15&lt;기준일시_입력!$J$17,AAQ15&gt;기준일시_입력!$N$17),기준일시_입력!$N$17-기준일시_입력!$J$17,IF(AND(AAP15&gt;=기준일시_입력!$J$17,AAQ15&gt;기준일시_입력!$N$17),기준일시_입력!$N$17-AAP15,IF(AAQ15&lt;기준일시_입력!$J$17,0,IF(AND(AAP15&lt;기준일시_입력!$J$17,AAQ15&lt;=기준일시_입력!$N$17),AAQ15-기준일시_입력!$J$17,IF(AND(AAP15&gt;=기준일시_입력!$J$17,AAQ15&lt;=기준일시_입력!$N$17),AAQ15-AAP15,0)))))),0)</f>
        <v>0</v>
      </c>
      <c r="AAO15" s="128">
        <f t="shared" si="267"/>
        <v>0</v>
      </c>
      <c r="AAP15" s="128">
        <f>IF(OR(AAE15="",AAH15=""),0,IF(AAE15&lt;기준일시_입력!$J$15,기준일시_입력!$J$15,AAE15))</f>
        <v>0</v>
      </c>
      <c r="AAQ15" s="128">
        <f t="shared" si="268"/>
        <v>0</v>
      </c>
      <c r="AAR15" s="128">
        <f>IFERROR(IF(AND(AAP15&lt;SMALL(기준일시_입력!$J$21:$J$39,AAR$5),AAQ15&gt;SMALL(기준일시_입력!$N$21:$N$39,AAR$5)),INDEX(기준일시_입력!$AJ$21:$AJ$39,AAR$5*2-1),IF(AND(AAP15&gt;=SMALL(기준일시_입력!$J$21:$J$39,AAR$5),AAP15&lt;SMALL(기준일시_입력!$N$21:$N$39,AAR$5)),SMALL(기준일시_입력!$N$21:$N$39,AAR$5)-AAP15,0)),0)</f>
        <v>0</v>
      </c>
      <c r="AAS15" s="128">
        <f>IFERROR(IF(AND(AAP15&lt;SMALL(기준일시_입력!$J$21:$J$39,AAS$5),AAQ15&gt;SMALL(기준일시_입력!$N$21:$N$39,AAS$5)),INDEX(기준일시_입력!$AJ$21:$AJ$39,AAS$5*2-1),IF(AND(AAP15&gt;=SMALL(기준일시_입력!$J$21:$J$39,AAS$5),AAP15&lt;SMALL(기준일시_입력!$N$21:$N$39,AAS$5)),SMALL(기준일시_입력!$N$21:$N$39,AAS$5)-AAP15,0)),0)</f>
        <v>0</v>
      </c>
      <c r="AAT15" s="128">
        <f>IFERROR(IF(AND(AAP15&lt;SMALL(기준일시_입력!$J$21:$J$39,AAT$5),AAQ15&gt;SMALL(기준일시_입력!$N$21:$N$39,AAT$5)),INDEX(기준일시_입력!$AJ$21:$AJ$39,AAT$5*2-1),IF(AND(AAP15&gt;=SMALL(기준일시_입력!$J$21:$J$39,AAT$5),AAP15&lt;SMALL(기준일시_입력!$N$21:$N$39,AAT$5)),SMALL(기준일시_입력!$N$21:$N$39,AAT$5)-AAP15,0)),0)</f>
        <v>0</v>
      </c>
      <c r="AAU15" s="128">
        <f>IFERROR(IF(AND(AAP15&lt;SMALL(기준일시_입력!$J$21:$J$39,AAU$5),AAQ15&gt;SMALL(기준일시_입력!$N$21:$N$39,AAU$5)),INDEX(기준일시_입력!$AJ$21:$AJ$39,AAU$5*2-1),IF(AND(AAP15&gt;=SMALL(기준일시_입력!$J$21:$J$39,AAU$5),AAP15&lt;SMALL(기준일시_입력!$N$21:$N$39,AAU$5)),SMALL(기준일시_입력!$N$21:$N$39,AAU$5)-AAP15,0)),0)</f>
        <v>0</v>
      </c>
      <c r="AAV15" s="128">
        <f>IFERROR(IF(AND(AAP15&lt;SMALL(기준일시_입력!$J$21:$J$39,AAV$5),AAQ15&gt;SMALL(기준일시_입력!$N$21:$N$39,AAV$5)),INDEX(기준일시_입력!$AJ$21:$AJ$39,AAV$5*2-1),IF(AND(AAP15&gt;=SMALL(기준일시_입력!$J$21:$J$39,AAV$5),AAP15&lt;SMALL(기준일시_입력!$N$21:$N$39,AAV$5)),SMALL(기준일시_입력!$N$21:$N$39,AAV$5)-AAP15,0)),0)</f>
        <v>0</v>
      </c>
      <c r="AAW15" s="128">
        <f>IFERROR(IF(AND(AAP15&lt;SMALL(기준일시_입력!$J$21:$J$39,AAW$5),AAQ15&gt;SMALL(기준일시_입력!$N$21:$N$39,AAW$5)),INDEX(기준일시_입력!$AJ$21:$AJ$39,AAW$5*2-1),IF(AND(AAP15&gt;=SMALL(기준일시_입력!$J$21:$J$39,AAW$5),AAP15&lt;SMALL(기준일시_입력!$N$21:$N$39,AAW$5)),SMALL(기준일시_입력!$N$21:$N$39,AAW$5)-AAP15,0)),0)</f>
        <v>0</v>
      </c>
      <c r="AAX15" s="128">
        <f>IFERROR(IF(AND(AAP15&lt;SMALL(기준일시_입력!$J$21:$J$39,AAX$5),AAQ15&gt;SMALL(기준일시_입력!$N$21:$N$39,AAX$5)),INDEX(기준일시_입력!$AJ$21:$AJ$39,AAX$5*2-1),IF(AND(AAP15&gt;=SMALL(기준일시_입력!$J$21:$J$39,AAX$5),AAP15&lt;SMALL(기준일시_입력!$N$21:$N$39,AAX$5)),SMALL(기준일시_입력!$N$21:$N$39,AAX$5)-AAP15,0)),0)</f>
        <v>0</v>
      </c>
      <c r="AAY15" s="128">
        <f>IFERROR(IF(AND(AAP15&lt;SMALL(기준일시_입력!$J$21:$J$39,AAY$5),AAQ15&gt;SMALL(기준일시_입력!$N$21:$N$39,AAY$5)),INDEX(기준일시_입력!$AJ$21:$AJ$39,AAY$5*2-1),IF(AND(AAP15&gt;=SMALL(기준일시_입력!$J$21:$J$39,AAY$5),AAP15&lt;SMALL(기준일시_입력!$N$21:$N$39,AAY$5)),SMALL(기준일시_입력!$N$21:$N$39,AAY$5)-AAP15,0)),0)</f>
        <v>0</v>
      </c>
      <c r="AAZ15" s="128">
        <f>IFERROR(IF(AND(AAP15&lt;SMALL(기준일시_입력!$J$21:$J$39,AAZ$5),AAQ15&gt;SMALL(기준일시_입력!$N$21:$N$39,AAZ$5)),INDEX(기준일시_입력!$AJ$21:$AJ$39,AAZ$5*2-1),IF(AND(AAP15&gt;=SMALL(기준일시_입력!$J$21:$J$39,AAZ$5),AAP15&lt;SMALL(기준일시_입력!$N$21:$N$39,AAZ$5)),SMALL(기준일시_입력!$N$21:$N$39,AAZ$5)-AAP15,0)),0)</f>
        <v>0</v>
      </c>
      <c r="ABA15" s="128">
        <f>IFERROR(IF(AND(AAP15&lt;SMALL(기준일시_입력!$J$21:$J$39,ABA$5),AAQ15&gt;SMALL(기준일시_입력!$N$21:$N$39,ABA$5)),INDEX(기준일시_입력!$AJ$21:$AJ$39,ABA$5*2-1),IF(AND(AAP15&gt;=SMALL(기준일시_입력!$J$21:$J$39,ABA$5),AAP15&lt;SMALL(기준일시_입력!$N$21:$N$39,ABA$5)),SMALL(기준일시_입력!$N$21:$N$39,ABA$5)-AAP15,0)),0)</f>
        <v>0</v>
      </c>
      <c r="ABB15" s="125"/>
      <c r="ABC15" s="180" t="str">
        <f t="shared" si="269"/>
        <v>10일</v>
      </c>
      <c r="ABD15" s="180"/>
      <c r="ABE15" s="124" t="str">
        <f t="shared" si="270"/>
        <v>수</v>
      </c>
      <c r="ABF15" s="133" t="str">
        <f t="shared" si="261"/>
        <v>V</v>
      </c>
      <c r="ABG15" s="184"/>
      <c r="ABH15" s="184"/>
      <c r="ABI15" s="184"/>
      <c r="ABJ15" s="184"/>
      <c r="ABK15" s="184"/>
      <c r="ABL15" s="184"/>
      <c r="ABM15" s="176"/>
      <c r="ABN15" s="177"/>
      <c r="ABO15" s="129" t="str">
        <f>IF($B15="","",IF(AND(ABE$3&lt;&gt;"",$B15-기준일시_입력!$AO$7&lt;=0,ABG15="",ABJ15="",ABM15=""),"X",IF(ABM15="연차","☆",IF(ABM15="월차","★",IF(ABM15="병가","♨",IF(ABM15="출장","◎",IF(ABM15="교육","■",IF(AND(ABM15="",ABG15&lt;=기준일시_입력!$J$15,ABJ15&gt;=기준일시_입력!$N$15),"○",IF(AND(ABM15="",ABG15&lt;&gt;"",ABG15&gt;기준일시_입력!$J$15),"▼",IF(AND(ABM15="",ABJ15&lt;&gt;"",ABJ15&lt;기준일시_입력!$N$15),"△",""))))))))))</f>
        <v/>
      </c>
      <c r="ABP15" s="128">
        <f>IFERROR(IF(OR(ABG15="",ABJ15=""),0,IF(AND(ABR15&lt;기준일시_입력!$J$17,ABS15&gt;기준일시_입력!$N$17),기준일시_입력!$N$17-기준일시_입력!$J$17,IF(AND(ABR15&gt;=기준일시_입력!$J$17,ABS15&gt;기준일시_입력!$N$17),기준일시_입력!$N$17-ABR15,IF(ABS15&lt;기준일시_입력!$J$17,0,IF(AND(ABR15&lt;기준일시_입력!$J$17,ABS15&lt;=기준일시_입력!$N$17),ABS15-기준일시_입력!$J$17,IF(AND(ABR15&gt;=기준일시_입력!$J$17,ABS15&lt;=기준일시_입력!$N$17),ABS15-ABR15,0)))))),0)</f>
        <v>0</v>
      </c>
      <c r="ABQ15" s="128">
        <f t="shared" si="272"/>
        <v>0</v>
      </c>
      <c r="ABR15" s="128">
        <f>IF(OR(ABG15="",ABJ15=""),0,IF(ABG15&lt;기준일시_입력!$J$15,기준일시_입력!$J$15,ABG15))</f>
        <v>0</v>
      </c>
      <c r="ABS15" s="128">
        <f t="shared" si="273"/>
        <v>0</v>
      </c>
      <c r="ABT15" s="128">
        <f>IFERROR(IF(AND(ABR15&lt;SMALL(기준일시_입력!$J$21:$J$39,ABT$5),ABS15&gt;SMALL(기준일시_입력!$N$21:$N$39,ABT$5)),INDEX(기준일시_입력!$AJ$21:$AJ$39,ABT$5*2-1),IF(AND(ABR15&gt;=SMALL(기준일시_입력!$J$21:$J$39,ABT$5),ABR15&lt;SMALL(기준일시_입력!$N$21:$N$39,ABT$5)),SMALL(기준일시_입력!$N$21:$N$39,ABT$5)-ABR15,0)),0)</f>
        <v>0</v>
      </c>
      <c r="ABU15" s="128">
        <f>IFERROR(IF(AND(ABR15&lt;SMALL(기준일시_입력!$J$21:$J$39,ABU$5),ABS15&gt;SMALL(기준일시_입력!$N$21:$N$39,ABU$5)),INDEX(기준일시_입력!$AJ$21:$AJ$39,ABU$5*2-1),IF(AND(ABR15&gt;=SMALL(기준일시_입력!$J$21:$J$39,ABU$5),ABR15&lt;SMALL(기준일시_입력!$N$21:$N$39,ABU$5)),SMALL(기준일시_입력!$N$21:$N$39,ABU$5)-ABR15,0)),0)</f>
        <v>0</v>
      </c>
      <c r="ABV15" s="128">
        <f>IFERROR(IF(AND(ABR15&lt;SMALL(기준일시_입력!$J$21:$J$39,ABV$5),ABS15&gt;SMALL(기준일시_입력!$N$21:$N$39,ABV$5)),INDEX(기준일시_입력!$AJ$21:$AJ$39,ABV$5*2-1),IF(AND(ABR15&gt;=SMALL(기준일시_입력!$J$21:$J$39,ABV$5),ABR15&lt;SMALL(기준일시_입력!$N$21:$N$39,ABV$5)),SMALL(기준일시_입력!$N$21:$N$39,ABV$5)-ABR15,0)),0)</f>
        <v>0</v>
      </c>
      <c r="ABW15" s="128">
        <f>IFERROR(IF(AND(ABR15&lt;SMALL(기준일시_입력!$J$21:$J$39,ABW$5),ABS15&gt;SMALL(기준일시_입력!$N$21:$N$39,ABW$5)),INDEX(기준일시_입력!$AJ$21:$AJ$39,ABW$5*2-1),IF(AND(ABR15&gt;=SMALL(기준일시_입력!$J$21:$J$39,ABW$5),ABR15&lt;SMALL(기준일시_입력!$N$21:$N$39,ABW$5)),SMALL(기준일시_입력!$N$21:$N$39,ABW$5)-ABR15,0)),0)</f>
        <v>0</v>
      </c>
      <c r="ABX15" s="128">
        <f>IFERROR(IF(AND(ABR15&lt;SMALL(기준일시_입력!$J$21:$J$39,ABX$5),ABS15&gt;SMALL(기준일시_입력!$N$21:$N$39,ABX$5)),INDEX(기준일시_입력!$AJ$21:$AJ$39,ABX$5*2-1),IF(AND(ABR15&gt;=SMALL(기준일시_입력!$J$21:$J$39,ABX$5),ABR15&lt;SMALL(기준일시_입력!$N$21:$N$39,ABX$5)),SMALL(기준일시_입력!$N$21:$N$39,ABX$5)-ABR15,0)),0)</f>
        <v>0</v>
      </c>
      <c r="ABY15" s="128">
        <f>IFERROR(IF(AND(ABR15&lt;SMALL(기준일시_입력!$J$21:$J$39,ABY$5),ABS15&gt;SMALL(기준일시_입력!$N$21:$N$39,ABY$5)),INDEX(기준일시_입력!$AJ$21:$AJ$39,ABY$5*2-1),IF(AND(ABR15&gt;=SMALL(기준일시_입력!$J$21:$J$39,ABY$5),ABR15&lt;SMALL(기준일시_입력!$N$21:$N$39,ABY$5)),SMALL(기준일시_입력!$N$21:$N$39,ABY$5)-ABR15,0)),0)</f>
        <v>0</v>
      </c>
      <c r="ABZ15" s="128">
        <f>IFERROR(IF(AND(ABR15&lt;SMALL(기준일시_입력!$J$21:$J$39,ABZ$5),ABS15&gt;SMALL(기준일시_입력!$N$21:$N$39,ABZ$5)),INDEX(기준일시_입력!$AJ$21:$AJ$39,ABZ$5*2-1),IF(AND(ABR15&gt;=SMALL(기준일시_입력!$J$21:$J$39,ABZ$5),ABR15&lt;SMALL(기준일시_입력!$N$21:$N$39,ABZ$5)),SMALL(기준일시_입력!$N$21:$N$39,ABZ$5)-ABR15,0)),0)</f>
        <v>0</v>
      </c>
      <c r="ACA15" s="128">
        <f>IFERROR(IF(AND(ABR15&lt;SMALL(기준일시_입력!$J$21:$J$39,ACA$5),ABS15&gt;SMALL(기준일시_입력!$N$21:$N$39,ACA$5)),INDEX(기준일시_입력!$AJ$21:$AJ$39,ACA$5*2-1),IF(AND(ABR15&gt;=SMALL(기준일시_입력!$J$21:$J$39,ACA$5),ABR15&lt;SMALL(기준일시_입력!$N$21:$N$39,ACA$5)),SMALL(기준일시_입력!$N$21:$N$39,ACA$5)-ABR15,0)),0)</f>
        <v>0</v>
      </c>
      <c r="ACB15" s="128">
        <f>IFERROR(IF(AND(ABR15&lt;SMALL(기준일시_입력!$J$21:$J$39,ACB$5),ABS15&gt;SMALL(기준일시_입력!$N$21:$N$39,ACB$5)),INDEX(기준일시_입력!$AJ$21:$AJ$39,ACB$5*2-1),IF(AND(ABR15&gt;=SMALL(기준일시_입력!$J$21:$J$39,ACB$5),ABR15&lt;SMALL(기준일시_입력!$N$21:$N$39,ACB$5)),SMALL(기준일시_입력!$N$21:$N$39,ACB$5)-ABR15,0)),0)</f>
        <v>0</v>
      </c>
      <c r="ACC15" s="128">
        <f>IFERROR(IF(AND(ABR15&lt;SMALL(기준일시_입력!$J$21:$J$39,ACC$5),ABS15&gt;SMALL(기준일시_입력!$N$21:$N$39,ACC$5)),INDEX(기준일시_입력!$AJ$21:$AJ$39,ACC$5*2-1),IF(AND(ABR15&gt;=SMALL(기준일시_입력!$J$21:$J$39,ACC$5),ABR15&lt;SMALL(기준일시_입력!$N$21:$N$39,ACC$5)),SMALL(기준일시_입력!$N$21:$N$39,ACC$5)-ABR15,0)),0)</f>
        <v>0</v>
      </c>
      <c r="ACD15" s="125"/>
      <c r="ACE15" s="180" t="str">
        <f t="shared" si="274"/>
        <v>10일</v>
      </c>
      <c r="ACF15" s="180"/>
      <c r="ACG15" s="124" t="str">
        <f t="shared" si="275"/>
        <v>수</v>
      </c>
      <c r="ACH15" s="133" t="str">
        <f t="shared" si="276"/>
        <v>V</v>
      </c>
      <c r="ACI15" s="184"/>
      <c r="ACJ15" s="184"/>
      <c r="ACK15" s="184"/>
      <c r="ACL15" s="184"/>
      <c r="ACM15" s="184"/>
      <c r="ACN15" s="184"/>
      <c r="ACO15" s="176"/>
      <c r="ACP15" s="177"/>
      <c r="ACQ15" s="129" t="str">
        <f>IF($B15="","",IF(AND(ACG$3&lt;&gt;"",$B15-기준일시_입력!$AO$7&lt;=0,ACI15="",ACL15="",ACO15=""),"X",IF(ACO15="연차","☆",IF(ACO15="월차","★",IF(ACO15="병가","♨",IF(ACO15="출장","◎",IF(ACO15="교육","■",IF(AND(ACO15="",ACI15&lt;=기준일시_입력!$J$15,ACL15&gt;=기준일시_입력!$N$15),"○",IF(AND(ACO15="",ACI15&lt;&gt;"",ACI15&gt;기준일시_입력!$J$15),"▼",IF(AND(ACO15="",ACL15&lt;&gt;"",ACL15&lt;기준일시_입력!$N$15),"△",""))))))))))</f>
        <v/>
      </c>
      <c r="ACR15" s="128">
        <f>IFERROR(IF(OR(ACI15="",ACL15=""),0,IF(AND(ACT15&lt;기준일시_입력!$J$17,ACU15&gt;기준일시_입력!$N$17),기준일시_입력!$N$17-기준일시_입력!$J$17,IF(AND(ACT15&gt;=기준일시_입력!$J$17,ACU15&gt;기준일시_입력!$N$17),기준일시_입력!$N$17-ACT15,IF(ACU15&lt;기준일시_입력!$J$17,0,IF(AND(ACT15&lt;기준일시_입력!$J$17,ACU15&lt;=기준일시_입력!$N$17),ACU15-기준일시_입력!$J$17,IF(AND(ACT15&gt;=기준일시_입력!$J$17,ACU15&lt;=기준일시_입력!$N$17),ACU15-ACT15,0)))))),0)</f>
        <v>0</v>
      </c>
      <c r="ACS15" s="128">
        <f t="shared" si="277"/>
        <v>0</v>
      </c>
      <c r="ACT15" s="128">
        <f>IF(OR(ACI15="",ACL15=""),0,IF(ACI15&lt;기준일시_입력!$J$15,기준일시_입력!$J$15,ACI15))</f>
        <v>0</v>
      </c>
      <c r="ACU15" s="128">
        <f t="shared" si="278"/>
        <v>0</v>
      </c>
      <c r="ACV15" s="128">
        <f>IFERROR(IF(AND(ACT15&lt;SMALL(기준일시_입력!$J$21:$J$39,ACV$5),ACU15&gt;SMALL(기준일시_입력!$N$21:$N$39,ACV$5)),INDEX(기준일시_입력!$AJ$21:$AJ$39,ACV$5*2-1),IF(AND(ACT15&gt;=SMALL(기준일시_입력!$J$21:$J$39,ACV$5),ACT15&lt;SMALL(기준일시_입력!$N$21:$N$39,ACV$5)),SMALL(기준일시_입력!$N$21:$N$39,ACV$5)-ACT15,0)),0)</f>
        <v>0</v>
      </c>
      <c r="ACW15" s="128">
        <f>IFERROR(IF(AND(ACT15&lt;SMALL(기준일시_입력!$J$21:$J$39,ACW$5),ACU15&gt;SMALL(기준일시_입력!$N$21:$N$39,ACW$5)),INDEX(기준일시_입력!$AJ$21:$AJ$39,ACW$5*2-1),IF(AND(ACT15&gt;=SMALL(기준일시_입력!$J$21:$J$39,ACW$5),ACT15&lt;SMALL(기준일시_입력!$N$21:$N$39,ACW$5)),SMALL(기준일시_입력!$N$21:$N$39,ACW$5)-ACT15,0)),0)</f>
        <v>0</v>
      </c>
      <c r="ACX15" s="128">
        <f>IFERROR(IF(AND(ACT15&lt;SMALL(기준일시_입력!$J$21:$J$39,ACX$5),ACU15&gt;SMALL(기준일시_입력!$N$21:$N$39,ACX$5)),INDEX(기준일시_입력!$AJ$21:$AJ$39,ACX$5*2-1),IF(AND(ACT15&gt;=SMALL(기준일시_입력!$J$21:$J$39,ACX$5),ACT15&lt;SMALL(기준일시_입력!$N$21:$N$39,ACX$5)),SMALL(기준일시_입력!$N$21:$N$39,ACX$5)-ACT15,0)),0)</f>
        <v>0</v>
      </c>
      <c r="ACY15" s="128">
        <f>IFERROR(IF(AND(ACT15&lt;SMALL(기준일시_입력!$J$21:$J$39,ACY$5),ACU15&gt;SMALL(기준일시_입력!$N$21:$N$39,ACY$5)),INDEX(기준일시_입력!$AJ$21:$AJ$39,ACY$5*2-1),IF(AND(ACT15&gt;=SMALL(기준일시_입력!$J$21:$J$39,ACY$5),ACT15&lt;SMALL(기준일시_입력!$N$21:$N$39,ACY$5)),SMALL(기준일시_입력!$N$21:$N$39,ACY$5)-ACT15,0)),0)</f>
        <v>0</v>
      </c>
      <c r="ACZ15" s="128">
        <f>IFERROR(IF(AND(ACT15&lt;SMALL(기준일시_입력!$J$21:$J$39,ACZ$5),ACU15&gt;SMALL(기준일시_입력!$N$21:$N$39,ACZ$5)),INDEX(기준일시_입력!$AJ$21:$AJ$39,ACZ$5*2-1),IF(AND(ACT15&gt;=SMALL(기준일시_입력!$J$21:$J$39,ACZ$5),ACT15&lt;SMALL(기준일시_입력!$N$21:$N$39,ACZ$5)),SMALL(기준일시_입력!$N$21:$N$39,ACZ$5)-ACT15,0)),0)</f>
        <v>0</v>
      </c>
      <c r="ADA15" s="128">
        <f>IFERROR(IF(AND(ACT15&lt;SMALL(기준일시_입력!$J$21:$J$39,ADA$5),ACU15&gt;SMALL(기준일시_입력!$N$21:$N$39,ADA$5)),INDEX(기준일시_입력!$AJ$21:$AJ$39,ADA$5*2-1),IF(AND(ACT15&gt;=SMALL(기준일시_입력!$J$21:$J$39,ADA$5),ACT15&lt;SMALL(기준일시_입력!$N$21:$N$39,ADA$5)),SMALL(기준일시_입력!$N$21:$N$39,ADA$5)-ACT15,0)),0)</f>
        <v>0</v>
      </c>
      <c r="ADB15" s="128">
        <f>IFERROR(IF(AND(ACT15&lt;SMALL(기준일시_입력!$J$21:$J$39,ADB$5),ACU15&gt;SMALL(기준일시_입력!$N$21:$N$39,ADB$5)),INDEX(기준일시_입력!$AJ$21:$AJ$39,ADB$5*2-1),IF(AND(ACT15&gt;=SMALL(기준일시_입력!$J$21:$J$39,ADB$5),ACT15&lt;SMALL(기준일시_입력!$N$21:$N$39,ADB$5)),SMALL(기준일시_입력!$N$21:$N$39,ADB$5)-ACT15,0)),0)</f>
        <v>0</v>
      </c>
      <c r="ADC15" s="128">
        <f>IFERROR(IF(AND(ACT15&lt;SMALL(기준일시_입력!$J$21:$J$39,ADC$5),ACU15&gt;SMALL(기준일시_입력!$N$21:$N$39,ADC$5)),INDEX(기준일시_입력!$AJ$21:$AJ$39,ADC$5*2-1),IF(AND(ACT15&gt;=SMALL(기준일시_입력!$J$21:$J$39,ADC$5),ACT15&lt;SMALL(기준일시_입력!$N$21:$N$39,ADC$5)),SMALL(기준일시_입력!$N$21:$N$39,ADC$5)-ACT15,0)),0)</f>
        <v>0</v>
      </c>
      <c r="ADD15" s="128">
        <f>IFERROR(IF(AND(ACT15&lt;SMALL(기준일시_입력!$J$21:$J$39,ADD$5),ACU15&gt;SMALL(기준일시_입력!$N$21:$N$39,ADD$5)),INDEX(기준일시_입력!$AJ$21:$AJ$39,ADD$5*2-1),IF(AND(ACT15&gt;=SMALL(기준일시_입력!$J$21:$J$39,ADD$5),ACT15&lt;SMALL(기준일시_입력!$N$21:$N$39,ADD$5)),SMALL(기준일시_입력!$N$21:$N$39,ADD$5)-ACT15,0)),0)</f>
        <v>0</v>
      </c>
      <c r="ADE15" s="128">
        <f>IFERROR(IF(AND(ACT15&lt;SMALL(기준일시_입력!$J$21:$J$39,ADE$5),ACU15&gt;SMALL(기준일시_입력!$N$21:$N$39,ADE$5)),INDEX(기준일시_입력!$AJ$21:$AJ$39,ADE$5*2-1),IF(AND(ACT15&gt;=SMALL(기준일시_입력!$J$21:$J$39,ADE$5),ACT15&lt;SMALL(기준일시_입력!$N$21:$N$39,ADE$5)),SMALL(기준일시_입력!$N$21:$N$39,ADE$5)-ACT15,0)),0)</f>
        <v>0</v>
      </c>
      <c r="ADF15" s="125"/>
      <c r="ADG15" s="180" t="str">
        <f t="shared" si="279"/>
        <v>10일</v>
      </c>
      <c r="ADH15" s="180"/>
      <c r="ADI15" s="124" t="str">
        <f t="shared" si="280"/>
        <v>수</v>
      </c>
      <c r="ADJ15" s="133" t="str">
        <f t="shared" si="276"/>
        <v>V</v>
      </c>
      <c r="ADK15" s="184"/>
      <c r="ADL15" s="184"/>
      <c r="ADM15" s="184"/>
      <c r="ADN15" s="184"/>
      <c r="ADO15" s="184"/>
      <c r="ADP15" s="184"/>
      <c r="ADQ15" s="176"/>
      <c r="ADR15" s="177"/>
      <c r="ADS15" s="129" t="str">
        <f>IF($B15="","",IF(AND(ADI$3&lt;&gt;"",$B15-기준일시_입력!$AO$7&lt;=0,ADK15="",ADN15="",ADQ15=""),"X",IF(ADQ15="연차","☆",IF(ADQ15="월차","★",IF(ADQ15="병가","♨",IF(ADQ15="출장","◎",IF(ADQ15="교육","■",IF(AND(ADQ15="",ADK15&lt;=기준일시_입력!$J$15,ADN15&gt;=기준일시_입력!$N$15),"○",IF(AND(ADQ15="",ADK15&lt;&gt;"",ADK15&gt;기준일시_입력!$J$15),"▼",IF(AND(ADQ15="",ADN15&lt;&gt;"",ADN15&lt;기준일시_입력!$N$15),"△",""))))))))))</f>
        <v/>
      </c>
      <c r="ADT15" s="128">
        <f>IFERROR(IF(OR(ADK15="",ADN15=""),0,IF(AND(ADV15&lt;기준일시_입력!$J$17,ADW15&gt;기준일시_입력!$N$17),기준일시_입력!$N$17-기준일시_입력!$J$17,IF(AND(ADV15&gt;=기준일시_입력!$J$17,ADW15&gt;기준일시_입력!$N$17),기준일시_입력!$N$17-ADV15,IF(ADW15&lt;기준일시_입력!$J$17,0,IF(AND(ADV15&lt;기준일시_입력!$J$17,ADW15&lt;=기준일시_입력!$N$17),ADW15-기준일시_입력!$J$17,IF(AND(ADV15&gt;=기준일시_입력!$J$17,ADW15&lt;=기준일시_입력!$N$17),ADW15-ADV15,0)))))),0)</f>
        <v>0</v>
      </c>
      <c r="ADU15" s="128">
        <f t="shared" si="282"/>
        <v>0</v>
      </c>
      <c r="ADV15" s="128">
        <f>IF(OR(ADK15="",ADN15=""),0,IF(ADK15&lt;기준일시_입력!$J$15,기준일시_입력!$J$15,ADK15))</f>
        <v>0</v>
      </c>
      <c r="ADW15" s="128">
        <f t="shared" si="283"/>
        <v>0</v>
      </c>
      <c r="ADX15" s="128">
        <f>IFERROR(IF(AND(ADV15&lt;SMALL(기준일시_입력!$J$21:$J$39,ADX$5),ADW15&gt;SMALL(기준일시_입력!$N$21:$N$39,ADX$5)),INDEX(기준일시_입력!$AJ$21:$AJ$39,ADX$5*2-1),IF(AND(ADV15&gt;=SMALL(기준일시_입력!$J$21:$J$39,ADX$5),ADV15&lt;SMALL(기준일시_입력!$N$21:$N$39,ADX$5)),SMALL(기준일시_입력!$N$21:$N$39,ADX$5)-ADV15,0)),0)</f>
        <v>0</v>
      </c>
      <c r="ADY15" s="128">
        <f>IFERROR(IF(AND(ADV15&lt;SMALL(기준일시_입력!$J$21:$J$39,ADY$5),ADW15&gt;SMALL(기준일시_입력!$N$21:$N$39,ADY$5)),INDEX(기준일시_입력!$AJ$21:$AJ$39,ADY$5*2-1),IF(AND(ADV15&gt;=SMALL(기준일시_입력!$J$21:$J$39,ADY$5),ADV15&lt;SMALL(기준일시_입력!$N$21:$N$39,ADY$5)),SMALL(기준일시_입력!$N$21:$N$39,ADY$5)-ADV15,0)),0)</f>
        <v>0</v>
      </c>
      <c r="ADZ15" s="128">
        <f>IFERROR(IF(AND(ADV15&lt;SMALL(기준일시_입력!$J$21:$J$39,ADZ$5),ADW15&gt;SMALL(기준일시_입력!$N$21:$N$39,ADZ$5)),INDEX(기준일시_입력!$AJ$21:$AJ$39,ADZ$5*2-1),IF(AND(ADV15&gt;=SMALL(기준일시_입력!$J$21:$J$39,ADZ$5),ADV15&lt;SMALL(기준일시_입력!$N$21:$N$39,ADZ$5)),SMALL(기준일시_입력!$N$21:$N$39,ADZ$5)-ADV15,0)),0)</f>
        <v>0</v>
      </c>
      <c r="AEA15" s="128">
        <f>IFERROR(IF(AND(ADV15&lt;SMALL(기준일시_입력!$J$21:$J$39,AEA$5),ADW15&gt;SMALL(기준일시_입력!$N$21:$N$39,AEA$5)),INDEX(기준일시_입력!$AJ$21:$AJ$39,AEA$5*2-1),IF(AND(ADV15&gt;=SMALL(기준일시_입력!$J$21:$J$39,AEA$5),ADV15&lt;SMALL(기준일시_입력!$N$21:$N$39,AEA$5)),SMALL(기준일시_입력!$N$21:$N$39,AEA$5)-ADV15,0)),0)</f>
        <v>0</v>
      </c>
      <c r="AEB15" s="128">
        <f>IFERROR(IF(AND(ADV15&lt;SMALL(기준일시_입력!$J$21:$J$39,AEB$5),ADW15&gt;SMALL(기준일시_입력!$N$21:$N$39,AEB$5)),INDEX(기준일시_입력!$AJ$21:$AJ$39,AEB$5*2-1),IF(AND(ADV15&gt;=SMALL(기준일시_입력!$J$21:$J$39,AEB$5),ADV15&lt;SMALL(기준일시_입력!$N$21:$N$39,AEB$5)),SMALL(기준일시_입력!$N$21:$N$39,AEB$5)-ADV15,0)),0)</f>
        <v>0</v>
      </c>
      <c r="AEC15" s="128">
        <f>IFERROR(IF(AND(ADV15&lt;SMALL(기준일시_입력!$J$21:$J$39,AEC$5),ADW15&gt;SMALL(기준일시_입력!$N$21:$N$39,AEC$5)),INDEX(기준일시_입력!$AJ$21:$AJ$39,AEC$5*2-1),IF(AND(ADV15&gt;=SMALL(기준일시_입력!$J$21:$J$39,AEC$5),ADV15&lt;SMALL(기준일시_입력!$N$21:$N$39,AEC$5)),SMALL(기준일시_입력!$N$21:$N$39,AEC$5)-ADV15,0)),0)</f>
        <v>0</v>
      </c>
      <c r="AED15" s="128">
        <f>IFERROR(IF(AND(ADV15&lt;SMALL(기준일시_입력!$J$21:$J$39,AED$5),ADW15&gt;SMALL(기준일시_입력!$N$21:$N$39,AED$5)),INDEX(기준일시_입력!$AJ$21:$AJ$39,AED$5*2-1),IF(AND(ADV15&gt;=SMALL(기준일시_입력!$J$21:$J$39,AED$5),ADV15&lt;SMALL(기준일시_입력!$N$21:$N$39,AED$5)),SMALL(기준일시_입력!$N$21:$N$39,AED$5)-ADV15,0)),0)</f>
        <v>0</v>
      </c>
      <c r="AEE15" s="128">
        <f>IFERROR(IF(AND(ADV15&lt;SMALL(기준일시_입력!$J$21:$J$39,AEE$5),ADW15&gt;SMALL(기준일시_입력!$N$21:$N$39,AEE$5)),INDEX(기준일시_입력!$AJ$21:$AJ$39,AEE$5*2-1),IF(AND(ADV15&gt;=SMALL(기준일시_입력!$J$21:$J$39,AEE$5),ADV15&lt;SMALL(기준일시_입력!$N$21:$N$39,AEE$5)),SMALL(기준일시_입력!$N$21:$N$39,AEE$5)-ADV15,0)),0)</f>
        <v>0</v>
      </c>
      <c r="AEF15" s="128">
        <f>IFERROR(IF(AND(ADV15&lt;SMALL(기준일시_입력!$J$21:$J$39,AEF$5),ADW15&gt;SMALL(기준일시_입력!$N$21:$N$39,AEF$5)),INDEX(기준일시_입력!$AJ$21:$AJ$39,AEF$5*2-1),IF(AND(ADV15&gt;=SMALL(기준일시_입력!$J$21:$J$39,AEF$5),ADV15&lt;SMALL(기준일시_입력!$N$21:$N$39,AEF$5)),SMALL(기준일시_입력!$N$21:$N$39,AEF$5)-ADV15,0)),0)</f>
        <v>0</v>
      </c>
      <c r="AEG15" s="128">
        <f>IFERROR(IF(AND(ADV15&lt;SMALL(기준일시_입력!$J$21:$J$39,AEG$5),ADW15&gt;SMALL(기준일시_입력!$N$21:$N$39,AEG$5)),INDEX(기준일시_입력!$AJ$21:$AJ$39,AEG$5*2-1),IF(AND(ADV15&gt;=SMALL(기준일시_입력!$J$21:$J$39,AEG$5),ADV15&lt;SMALL(기준일시_입력!$N$21:$N$39,AEG$5)),SMALL(기준일시_입력!$N$21:$N$39,AEG$5)-ADV15,0)),0)</f>
        <v>0</v>
      </c>
      <c r="AEH15" s="125"/>
      <c r="AEI15" s="180" t="str">
        <f t="shared" si="284"/>
        <v>10일</v>
      </c>
      <c r="AEJ15" s="180"/>
      <c r="AEK15" s="124" t="str">
        <f t="shared" si="285"/>
        <v>수</v>
      </c>
      <c r="AEL15" s="133" t="str">
        <f t="shared" si="276"/>
        <v>V</v>
      </c>
      <c r="AEM15" s="184"/>
      <c r="AEN15" s="184"/>
      <c r="AEO15" s="184"/>
      <c r="AEP15" s="184"/>
      <c r="AEQ15" s="184"/>
      <c r="AER15" s="184"/>
      <c r="AES15" s="176"/>
      <c r="AET15" s="177"/>
      <c r="AEU15" s="129" t="str">
        <f>IF($B15="","",IF(AND(AEK$3&lt;&gt;"",$B15-기준일시_입력!$AO$7&lt;=0,AEM15="",AEP15="",AES15=""),"X",IF(AES15="연차","☆",IF(AES15="월차","★",IF(AES15="병가","♨",IF(AES15="출장","◎",IF(AES15="교육","■",IF(AND(AES15="",AEM15&lt;=기준일시_입력!$J$15,AEP15&gt;=기준일시_입력!$N$15),"○",IF(AND(AES15="",AEM15&lt;&gt;"",AEM15&gt;기준일시_입력!$J$15),"▼",IF(AND(AES15="",AEP15&lt;&gt;"",AEP15&lt;기준일시_입력!$N$15),"△",""))))))))))</f>
        <v/>
      </c>
      <c r="AEV15" s="128">
        <f>IFERROR(IF(OR(AEM15="",AEP15=""),0,IF(AND(AEX15&lt;기준일시_입력!$J$17,AEY15&gt;기준일시_입력!$N$17),기준일시_입력!$N$17-기준일시_입력!$J$17,IF(AND(AEX15&gt;=기준일시_입력!$J$17,AEY15&gt;기준일시_입력!$N$17),기준일시_입력!$N$17-AEX15,IF(AEY15&lt;기준일시_입력!$J$17,0,IF(AND(AEX15&lt;기준일시_입력!$J$17,AEY15&lt;=기준일시_입력!$N$17),AEY15-기준일시_입력!$J$17,IF(AND(AEX15&gt;=기준일시_입력!$J$17,AEY15&lt;=기준일시_입력!$N$17),AEY15-AEX15,0)))))),0)</f>
        <v>0</v>
      </c>
      <c r="AEW15" s="128">
        <f t="shared" si="287"/>
        <v>0</v>
      </c>
      <c r="AEX15" s="128">
        <f>IF(OR(AEM15="",AEP15=""),0,IF(AEM15&lt;기준일시_입력!$J$15,기준일시_입력!$J$15,AEM15))</f>
        <v>0</v>
      </c>
      <c r="AEY15" s="128">
        <f t="shared" si="288"/>
        <v>0</v>
      </c>
      <c r="AEZ15" s="128">
        <f>IFERROR(IF(AND(AEX15&lt;SMALL(기준일시_입력!$J$21:$J$39,AEZ$5),AEY15&gt;SMALL(기준일시_입력!$N$21:$N$39,AEZ$5)),INDEX(기준일시_입력!$AJ$21:$AJ$39,AEZ$5*2-1),IF(AND(AEX15&gt;=SMALL(기준일시_입력!$J$21:$J$39,AEZ$5),AEX15&lt;SMALL(기준일시_입력!$N$21:$N$39,AEZ$5)),SMALL(기준일시_입력!$N$21:$N$39,AEZ$5)-AEX15,0)),0)</f>
        <v>0</v>
      </c>
      <c r="AFA15" s="128">
        <f>IFERROR(IF(AND(AEX15&lt;SMALL(기준일시_입력!$J$21:$J$39,AFA$5),AEY15&gt;SMALL(기준일시_입력!$N$21:$N$39,AFA$5)),INDEX(기준일시_입력!$AJ$21:$AJ$39,AFA$5*2-1),IF(AND(AEX15&gt;=SMALL(기준일시_입력!$J$21:$J$39,AFA$5),AEX15&lt;SMALL(기준일시_입력!$N$21:$N$39,AFA$5)),SMALL(기준일시_입력!$N$21:$N$39,AFA$5)-AEX15,0)),0)</f>
        <v>0</v>
      </c>
      <c r="AFB15" s="128">
        <f>IFERROR(IF(AND(AEX15&lt;SMALL(기준일시_입력!$J$21:$J$39,AFB$5),AEY15&gt;SMALL(기준일시_입력!$N$21:$N$39,AFB$5)),INDEX(기준일시_입력!$AJ$21:$AJ$39,AFB$5*2-1),IF(AND(AEX15&gt;=SMALL(기준일시_입력!$J$21:$J$39,AFB$5),AEX15&lt;SMALL(기준일시_입력!$N$21:$N$39,AFB$5)),SMALL(기준일시_입력!$N$21:$N$39,AFB$5)-AEX15,0)),0)</f>
        <v>0</v>
      </c>
      <c r="AFC15" s="128">
        <f>IFERROR(IF(AND(AEX15&lt;SMALL(기준일시_입력!$J$21:$J$39,AFC$5),AEY15&gt;SMALL(기준일시_입력!$N$21:$N$39,AFC$5)),INDEX(기준일시_입력!$AJ$21:$AJ$39,AFC$5*2-1),IF(AND(AEX15&gt;=SMALL(기준일시_입력!$J$21:$J$39,AFC$5),AEX15&lt;SMALL(기준일시_입력!$N$21:$N$39,AFC$5)),SMALL(기준일시_입력!$N$21:$N$39,AFC$5)-AEX15,0)),0)</f>
        <v>0</v>
      </c>
      <c r="AFD15" s="128">
        <f>IFERROR(IF(AND(AEX15&lt;SMALL(기준일시_입력!$J$21:$J$39,AFD$5),AEY15&gt;SMALL(기준일시_입력!$N$21:$N$39,AFD$5)),INDEX(기준일시_입력!$AJ$21:$AJ$39,AFD$5*2-1),IF(AND(AEX15&gt;=SMALL(기준일시_입력!$J$21:$J$39,AFD$5),AEX15&lt;SMALL(기준일시_입력!$N$21:$N$39,AFD$5)),SMALL(기준일시_입력!$N$21:$N$39,AFD$5)-AEX15,0)),0)</f>
        <v>0</v>
      </c>
      <c r="AFE15" s="128">
        <f>IFERROR(IF(AND(AEX15&lt;SMALL(기준일시_입력!$J$21:$J$39,AFE$5),AEY15&gt;SMALL(기준일시_입력!$N$21:$N$39,AFE$5)),INDEX(기준일시_입력!$AJ$21:$AJ$39,AFE$5*2-1),IF(AND(AEX15&gt;=SMALL(기준일시_입력!$J$21:$J$39,AFE$5),AEX15&lt;SMALL(기준일시_입력!$N$21:$N$39,AFE$5)),SMALL(기준일시_입력!$N$21:$N$39,AFE$5)-AEX15,0)),0)</f>
        <v>0</v>
      </c>
      <c r="AFF15" s="128">
        <f>IFERROR(IF(AND(AEX15&lt;SMALL(기준일시_입력!$J$21:$J$39,AFF$5),AEY15&gt;SMALL(기준일시_입력!$N$21:$N$39,AFF$5)),INDEX(기준일시_입력!$AJ$21:$AJ$39,AFF$5*2-1),IF(AND(AEX15&gt;=SMALL(기준일시_입력!$J$21:$J$39,AFF$5),AEX15&lt;SMALL(기준일시_입력!$N$21:$N$39,AFF$5)),SMALL(기준일시_입력!$N$21:$N$39,AFF$5)-AEX15,0)),0)</f>
        <v>0</v>
      </c>
      <c r="AFG15" s="128">
        <f>IFERROR(IF(AND(AEX15&lt;SMALL(기준일시_입력!$J$21:$J$39,AFG$5),AEY15&gt;SMALL(기준일시_입력!$N$21:$N$39,AFG$5)),INDEX(기준일시_입력!$AJ$21:$AJ$39,AFG$5*2-1),IF(AND(AEX15&gt;=SMALL(기준일시_입력!$J$21:$J$39,AFG$5),AEX15&lt;SMALL(기준일시_입력!$N$21:$N$39,AFG$5)),SMALL(기준일시_입력!$N$21:$N$39,AFG$5)-AEX15,0)),0)</f>
        <v>0</v>
      </c>
      <c r="AFH15" s="128">
        <f>IFERROR(IF(AND(AEX15&lt;SMALL(기준일시_입력!$J$21:$J$39,AFH$5),AEY15&gt;SMALL(기준일시_입력!$N$21:$N$39,AFH$5)),INDEX(기준일시_입력!$AJ$21:$AJ$39,AFH$5*2-1),IF(AND(AEX15&gt;=SMALL(기준일시_입력!$J$21:$J$39,AFH$5),AEX15&lt;SMALL(기준일시_입력!$N$21:$N$39,AFH$5)),SMALL(기준일시_입력!$N$21:$N$39,AFH$5)-AEX15,0)),0)</f>
        <v>0</v>
      </c>
      <c r="AFI15" s="128">
        <f>IFERROR(IF(AND(AEX15&lt;SMALL(기준일시_입력!$J$21:$J$39,AFI$5),AEY15&gt;SMALL(기준일시_입력!$N$21:$N$39,AFI$5)),INDEX(기준일시_입력!$AJ$21:$AJ$39,AFI$5*2-1),IF(AND(AEX15&gt;=SMALL(기준일시_입력!$J$21:$J$39,AFI$5),AEX15&lt;SMALL(기준일시_입력!$N$21:$N$39,AFI$5)),SMALL(기준일시_입력!$N$21:$N$39,AFI$5)-AEX15,0)),0)</f>
        <v>0</v>
      </c>
      <c r="AFJ15" s="125"/>
      <c r="AFK15" s="180" t="str">
        <f t="shared" si="289"/>
        <v>10일</v>
      </c>
      <c r="AFL15" s="180"/>
      <c r="AFM15" s="124" t="str">
        <f t="shared" si="290"/>
        <v>수</v>
      </c>
      <c r="AFN15" s="133" t="str">
        <f t="shared" si="291"/>
        <v>V</v>
      </c>
      <c r="AFO15" s="184"/>
      <c r="AFP15" s="184"/>
      <c r="AFQ15" s="184"/>
      <c r="AFR15" s="184"/>
      <c r="AFS15" s="184"/>
      <c r="AFT15" s="184"/>
      <c r="AFU15" s="176"/>
      <c r="AFV15" s="177"/>
      <c r="AFW15" s="129" t="str">
        <f>IF($B15="","",IF(AND(AFM$3&lt;&gt;"",$B15-기준일시_입력!$AO$7&lt;=0,AFO15="",AFR15="",AFU15=""),"X",IF(AFU15="연차","☆",IF(AFU15="월차","★",IF(AFU15="병가","♨",IF(AFU15="출장","◎",IF(AFU15="교육","■",IF(AND(AFU15="",AFO15&lt;=기준일시_입력!$J$15,AFR15&gt;=기준일시_입력!$N$15),"○",IF(AND(AFU15="",AFO15&lt;&gt;"",AFO15&gt;기준일시_입력!$J$15),"▼",IF(AND(AFU15="",AFR15&lt;&gt;"",AFR15&lt;기준일시_입력!$N$15),"△",""))))))))))</f>
        <v/>
      </c>
      <c r="AFX15" s="128">
        <f>IFERROR(IF(OR(AFO15="",AFR15=""),0,IF(AND(AFZ15&lt;기준일시_입력!$J$17,AGA15&gt;기준일시_입력!$N$17),기준일시_입력!$N$17-기준일시_입력!$J$17,IF(AND(AFZ15&gt;=기준일시_입력!$J$17,AGA15&gt;기준일시_입력!$N$17),기준일시_입력!$N$17-AFZ15,IF(AGA15&lt;기준일시_입력!$J$17,0,IF(AND(AFZ15&lt;기준일시_입력!$J$17,AGA15&lt;=기준일시_입력!$N$17),AGA15-기준일시_입력!$J$17,IF(AND(AFZ15&gt;=기준일시_입력!$J$17,AGA15&lt;=기준일시_입력!$N$17),AGA15-AFZ15,0)))))),0)</f>
        <v>0</v>
      </c>
      <c r="AFY15" s="128">
        <f t="shared" si="292"/>
        <v>0</v>
      </c>
      <c r="AFZ15" s="128">
        <f>IF(OR(AFO15="",AFR15=""),0,IF(AFO15&lt;기준일시_입력!$J$15,기준일시_입력!$J$15,AFO15))</f>
        <v>0</v>
      </c>
      <c r="AGA15" s="128">
        <f t="shared" si="293"/>
        <v>0</v>
      </c>
      <c r="AGB15" s="128">
        <f>IFERROR(IF(AND(AFZ15&lt;SMALL(기준일시_입력!$J$21:$J$39,AGB$5),AGA15&gt;SMALL(기준일시_입력!$N$21:$N$39,AGB$5)),INDEX(기준일시_입력!$AJ$21:$AJ$39,AGB$5*2-1),IF(AND(AFZ15&gt;=SMALL(기준일시_입력!$J$21:$J$39,AGB$5),AFZ15&lt;SMALL(기준일시_입력!$N$21:$N$39,AGB$5)),SMALL(기준일시_입력!$N$21:$N$39,AGB$5)-AFZ15,0)),0)</f>
        <v>0</v>
      </c>
      <c r="AGC15" s="128">
        <f>IFERROR(IF(AND(AFZ15&lt;SMALL(기준일시_입력!$J$21:$J$39,AGC$5),AGA15&gt;SMALL(기준일시_입력!$N$21:$N$39,AGC$5)),INDEX(기준일시_입력!$AJ$21:$AJ$39,AGC$5*2-1),IF(AND(AFZ15&gt;=SMALL(기준일시_입력!$J$21:$J$39,AGC$5),AFZ15&lt;SMALL(기준일시_입력!$N$21:$N$39,AGC$5)),SMALL(기준일시_입력!$N$21:$N$39,AGC$5)-AFZ15,0)),0)</f>
        <v>0</v>
      </c>
      <c r="AGD15" s="128">
        <f>IFERROR(IF(AND(AFZ15&lt;SMALL(기준일시_입력!$J$21:$J$39,AGD$5),AGA15&gt;SMALL(기준일시_입력!$N$21:$N$39,AGD$5)),INDEX(기준일시_입력!$AJ$21:$AJ$39,AGD$5*2-1),IF(AND(AFZ15&gt;=SMALL(기준일시_입력!$J$21:$J$39,AGD$5),AFZ15&lt;SMALL(기준일시_입력!$N$21:$N$39,AGD$5)),SMALL(기준일시_입력!$N$21:$N$39,AGD$5)-AFZ15,0)),0)</f>
        <v>0</v>
      </c>
      <c r="AGE15" s="128">
        <f>IFERROR(IF(AND(AFZ15&lt;SMALL(기준일시_입력!$J$21:$J$39,AGE$5),AGA15&gt;SMALL(기준일시_입력!$N$21:$N$39,AGE$5)),INDEX(기준일시_입력!$AJ$21:$AJ$39,AGE$5*2-1),IF(AND(AFZ15&gt;=SMALL(기준일시_입력!$J$21:$J$39,AGE$5),AFZ15&lt;SMALL(기준일시_입력!$N$21:$N$39,AGE$5)),SMALL(기준일시_입력!$N$21:$N$39,AGE$5)-AFZ15,0)),0)</f>
        <v>0</v>
      </c>
      <c r="AGF15" s="128">
        <f>IFERROR(IF(AND(AFZ15&lt;SMALL(기준일시_입력!$J$21:$J$39,AGF$5),AGA15&gt;SMALL(기준일시_입력!$N$21:$N$39,AGF$5)),INDEX(기준일시_입력!$AJ$21:$AJ$39,AGF$5*2-1),IF(AND(AFZ15&gt;=SMALL(기준일시_입력!$J$21:$J$39,AGF$5),AFZ15&lt;SMALL(기준일시_입력!$N$21:$N$39,AGF$5)),SMALL(기준일시_입력!$N$21:$N$39,AGF$5)-AFZ15,0)),0)</f>
        <v>0</v>
      </c>
      <c r="AGG15" s="128">
        <f>IFERROR(IF(AND(AFZ15&lt;SMALL(기준일시_입력!$J$21:$J$39,AGG$5),AGA15&gt;SMALL(기준일시_입력!$N$21:$N$39,AGG$5)),INDEX(기준일시_입력!$AJ$21:$AJ$39,AGG$5*2-1),IF(AND(AFZ15&gt;=SMALL(기준일시_입력!$J$21:$J$39,AGG$5),AFZ15&lt;SMALL(기준일시_입력!$N$21:$N$39,AGG$5)),SMALL(기준일시_입력!$N$21:$N$39,AGG$5)-AFZ15,0)),0)</f>
        <v>0</v>
      </c>
      <c r="AGH15" s="128">
        <f>IFERROR(IF(AND(AFZ15&lt;SMALL(기준일시_입력!$J$21:$J$39,AGH$5),AGA15&gt;SMALL(기준일시_입력!$N$21:$N$39,AGH$5)),INDEX(기준일시_입력!$AJ$21:$AJ$39,AGH$5*2-1),IF(AND(AFZ15&gt;=SMALL(기준일시_입력!$J$21:$J$39,AGH$5),AFZ15&lt;SMALL(기준일시_입력!$N$21:$N$39,AGH$5)),SMALL(기준일시_입력!$N$21:$N$39,AGH$5)-AFZ15,0)),0)</f>
        <v>0</v>
      </c>
      <c r="AGI15" s="128">
        <f>IFERROR(IF(AND(AFZ15&lt;SMALL(기준일시_입력!$J$21:$J$39,AGI$5),AGA15&gt;SMALL(기준일시_입력!$N$21:$N$39,AGI$5)),INDEX(기준일시_입력!$AJ$21:$AJ$39,AGI$5*2-1),IF(AND(AFZ15&gt;=SMALL(기준일시_입력!$J$21:$J$39,AGI$5),AFZ15&lt;SMALL(기준일시_입력!$N$21:$N$39,AGI$5)),SMALL(기준일시_입력!$N$21:$N$39,AGI$5)-AFZ15,0)),0)</f>
        <v>0</v>
      </c>
      <c r="AGJ15" s="128">
        <f>IFERROR(IF(AND(AFZ15&lt;SMALL(기준일시_입력!$J$21:$J$39,AGJ$5),AGA15&gt;SMALL(기준일시_입력!$N$21:$N$39,AGJ$5)),INDEX(기준일시_입력!$AJ$21:$AJ$39,AGJ$5*2-1),IF(AND(AFZ15&gt;=SMALL(기준일시_입력!$J$21:$J$39,AGJ$5),AFZ15&lt;SMALL(기준일시_입력!$N$21:$N$39,AGJ$5)),SMALL(기준일시_입력!$N$21:$N$39,AGJ$5)-AFZ15,0)),0)</f>
        <v>0</v>
      </c>
      <c r="AGK15" s="128">
        <f>IFERROR(IF(AND(AFZ15&lt;SMALL(기준일시_입력!$J$21:$J$39,AGK$5),AGA15&gt;SMALL(기준일시_입력!$N$21:$N$39,AGK$5)),INDEX(기준일시_입력!$AJ$21:$AJ$39,AGK$5*2-1),IF(AND(AFZ15&gt;=SMALL(기준일시_입력!$J$21:$J$39,AGK$5),AFZ15&lt;SMALL(기준일시_입력!$N$21:$N$39,AGK$5)),SMALL(기준일시_입력!$N$21:$N$39,AGK$5)-AFZ15,0)),0)</f>
        <v>0</v>
      </c>
      <c r="AGL15" s="125"/>
      <c r="AGM15" s="180" t="str">
        <f t="shared" si="294"/>
        <v>10일</v>
      </c>
      <c r="AGN15" s="180"/>
      <c r="AGO15" s="124" t="str">
        <f t="shared" si="295"/>
        <v>수</v>
      </c>
      <c r="AGP15" s="133" t="str">
        <f t="shared" si="291"/>
        <v>V</v>
      </c>
      <c r="AGQ15" s="184"/>
      <c r="AGR15" s="184"/>
      <c r="AGS15" s="184"/>
      <c r="AGT15" s="184"/>
      <c r="AGU15" s="184"/>
      <c r="AGV15" s="184"/>
      <c r="AGW15" s="176"/>
      <c r="AGX15" s="177"/>
      <c r="AGY15" s="129" t="str">
        <f>IF($B15="","",IF(AND(AGO$3&lt;&gt;"",$B15-기준일시_입력!$AO$7&lt;=0,AGQ15="",AGT15="",AGW15=""),"X",IF(AGW15="연차","☆",IF(AGW15="월차","★",IF(AGW15="병가","♨",IF(AGW15="출장","◎",IF(AGW15="교육","■",IF(AND(AGW15="",AGQ15&lt;=기준일시_입력!$J$15,AGT15&gt;=기준일시_입력!$N$15),"○",IF(AND(AGW15="",AGQ15&lt;&gt;"",AGQ15&gt;기준일시_입력!$J$15),"▼",IF(AND(AGW15="",AGT15&lt;&gt;"",AGT15&lt;기준일시_입력!$N$15),"△",""))))))))))</f>
        <v/>
      </c>
      <c r="AGZ15" s="128">
        <f>IFERROR(IF(OR(AGQ15="",AGT15=""),0,IF(AND(AHB15&lt;기준일시_입력!$J$17,AHC15&gt;기준일시_입력!$N$17),기준일시_입력!$N$17-기준일시_입력!$J$17,IF(AND(AHB15&gt;=기준일시_입력!$J$17,AHC15&gt;기준일시_입력!$N$17),기준일시_입력!$N$17-AHB15,IF(AHC15&lt;기준일시_입력!$J$17,0,IF(AND(AHB15&lt;기준일시_입력!$J$17,AHC15&lt;=기준일시_입력!$N$17),AHC15-기준일시_입력!$J$17,IF(AND(AHB15&gt;=기준일시_입력!$J$17,AHC15&lt;=기준일시_입력!$N$17),AHC15-AHB15,0)))))),0)</f>
        <v>0</v>
      </c>
      <c r="AHA15" s="128">
        <f t="shared" si="297"/>
        <v>0</v>
      </c>
      <c r="AHB15" s="128">
        <f>IF(OR(AGQ15="",AGT15=""),0,IF(AGQ15&lt;기준일시_입력!$J$15,기준일시_입력!$J$15,AGQ15))</f>
        <v>0</v>
      </c>
      <c r="AHC15" s="128">
        <f t="shared" si="298"/>
        <v>0</v>
      </c>
      <c r="AHD15" s="128">
        <f>IFERROR(IF(AND(AHB15&lt;SMALL(기준일시_입력!$J$21:$J$39,AHD$5),AHC15&gt;SMALL(기준일시_입력!$N$21:$N$39,AHD$5)),INDEX(기준일시_입력!$AJ$21:$AJ$39,AHD$5*2-1),IF(AND(AHB15&gt;=SMALL(기준일시_입력!$J$21:$J$39,AHD$5),AHB15&lt;SMALL(기준일시_입력!$N$21:$N$39,AHD$5)),SMALL(기준일시_입력!$N$21:$N$39,AHD$5)-AHB15,0)),0)</f>
        <v>0</v>
      </c>
      <c r="AHE15" s="128">
        <f>IFERROR(IF(AND(AHB15&lt;SMALL(기준일시_입력!$J$21:$J$39,AHE$5),AHC15&gt;SMALL(기준일시_입력!$N$21:$N$39,AHE$5)),INDEX(기준일시_입력!$AJ$21:$AJ$39,AHE$5*2-1),IF(AND(AHB15&gt;=SMALL(기준일시_입력!$J$21:$J$39,AHE$5),AHB15&lt;SMALL(기준일시_입력!$N$21:$N$39,AHE$5)),SMALL(기준일시_입력!$N$21:$N$39,AHE$5)-AHB15,0)),0)</f>
        <v>0</v>
      </c>
      <c r="AHF15" s="128">
        <f>IFERROR(IF(AND(AHB15&lt;SMALL(기준일시_입력!$J$21:$J$39,AHF$5),AHC15&gt;SMALL(기준일시_입력!$N$21:$N$39,AHF$5)),INDEX(기준일시_입력!$AJ$21:$AJ$39,AHF$5*2-1),IF(AND(AHB15&gt;=SMALL(기준일시_입력!$J$21:$J$39,AHF$5),AHB15&lt;SMALL(기준일시_입력!$N$21:$N$39,AHF$5)),SMALL(기준일시_입력!$N$21:$N$39,AHF$5)-AHB15,0)),0)</f>
        <v>0</v>
      </c>
      <c r="AHG15" s="128">
        <f>IFERROR(IF(AND(AHB15&lt;SMALL(기준일시_입력!$J$21:$J$39,AHG$5),AHC15&gt;SMALL(기준일시_입력!$N$21:$N$39,AHG$5)),INDEX(기준일시_입력!$AJ$21:$AJ$39,AHG$5*2-1),IF(AND(AHB15&gt;=SMALL(기준일시_입력!$J$21:$J$39,AHG$5),AHB15&lt;SMALL(기준일시_입력!$N$21:$N$39,AHG$5)),SMALL(기준일시_입력!$N$21:$N$39,AHG$5)-AHB15,0)),0)</f>
        <v>0</v>
      </c>
      <c r="AHH15" s="128">
        <f>IFERROR(IF(AND(AHB15&lt;SMALL(기준일시_입력!$J$21:$J$39,AHH$5),AHC15&gt;SMALL(기준일시_입력!$N$21:$N$39,AHH$5)),INDEX(기준일시_입력!$AJ$21:$AJ$39,AHH$5*2-1),IF(AND(AHB15&gt;=SMALL(기준일시_입력!$J$21:$J$39,AHH$5),AHB15&lt;SMALL(기준일시_입력!$N$21:$N$39,AHH$5)),SMALL(기준일시_입력!$N$21:$N$39,AHH$5)-AHB15,0)),0)</f>
        <v>0</v>
      </c>
      <c r="AHI15" s="128">
        <f>IFERROR(IF(AND(AHB15&lt;SMALL(기준일시_입력!$J$21:$J$39,AHI$5),AHC15&gt;SMALL(기준일시_입력!$N$21:$N$39,AHI$5)),INDEX(기준일시_입력!$AJ$21:$AJ$39,AHI$5*2-1),IF(AND(AHB15&gt;=SMALL(기준일시_입력!$J$21:$J$39,AHI$5),AHB15&lt;SMALL(기준일시_입력!$N$21:$N$39,AHI$5)),SMALL(기준일시_입력!$N$21:$N$39,AHI$5)-AHB15,0)),0)</f>
        <v>0</v>
      </c>
      <c r="AHJ15" s="128">
        <f>IFERROR(IF(AND(AHB15&lt;SMALL(기준일시_입력!$J$21:$J$39,AHJ$5),AHC15&gt;SMALL(기준일시_입력!$N$21:$N$39,AHJ$5)),INDEX(기준일시_입력!$AJ$21:$AJ$39,AHJ$5*2-1),IF(AND(AHB15&gt;=SMALL(기준일시_입력!$J$21:$J$39,AHJ$5),AHB15&lt;SMALL(기준일시_입력!$N$21:$N$39,AHJ$5)),SMALL(기준일시_입력!$N$21:$N$39,AHJ$5)-AHB15,0)),0)</f>
        <v>0</v>
      </c>
      <c r="AHK15" s="128">
        <f>IFERROR(IF(AND(AHB15&lt;SMALL(기준일시_입력!$J$21:$J$39,AHK$5),AHC15&gt;SMALL(기준일시_입력!$N$21:$N$39,AHK$5)),INDEX(기준일시_입력!$AJ$21:$AJ$39,AHK$5*2-1),IF(AND(AHB15&gt;=SMALL(기준일시_입력!$J$21:$J$39,AHK$5),AHB15&lt;SMALL(기준일시_입력!$N$21:$N$39,AHK$5)),SMALL(기준일시_입력!$N$21:$N$39,AHK$5)-AHB15,0)),0)</f>
        <v>0</v>
      </c>
      <c r="AHL15" s="128">
        <f>IFERROR(IF(AND(AHB15&lt;SMALL(기준일시_입력!$J$21:$J$39,AHL$5),AHC15&gt;SMALL(기준일시_입력!$N$21:$N$39,AHL$5)),INDEX(기준일시_입력!$AJ$21:$AJ$39,AHL$5*2-1),IF(AND(AHB15&gt;=SMALL(기준일시_입력!$J$21:$J$39,AHL$5),AHB15&lt;SMALL(기준일시_입력!$N$21:$N$39,AHL$5)),SMALL(기준일시_입력!$N$21:$N$39,AHL$5)-AHB15,0)),0)</f>
        <v>0</v>
      </c>
      <c r="AHM15" s="128">
        <f>IFERROR(IF(AND(AHB15&lt;SMALL(기준일시_입력!$J$21:$J$39,AHM$5),AHC15&gt;SMALL(기준일시_입력!$N$21:$N$39,AHM$5)),INDEX(기준일시_입력!$AJ$21:$AJ$39,AHM$5*2-1),IF(AND(AHB15&gt;=SMALL(기준일시_입력!$J$21:$J$39,AHM$5),AHB15&lt;SMALL(기준일시_입력!$N$21:$N$39,AHM$5)),SMALL(기준일시_입력!$N$21:$N$39,AHM$5)-AHB15,0)),0)</f>
        <v>0</v>
      </c>
      <c r="AHN15" s="125"/>
      <c r="AHO15" s="180" t="str">
        <f t="shared" si="299"/>
        <v>10일</v>
      </c>
      <c r="AHP15" s="180"/>
      <c r="AHQ15" s="124" t="str">
        <f t="shared" si="300"/>
        <v>수</v>
      </c>
      <c r="AHR15" s="133" t="str">
        <f t="shared" si="291"/>
        <v>V</v>
      </c>
      <c r="AHS15" s="184"/>
      <c r="AHT15" s="184"/>
      <c r="AHU15" s="184"/>
      <c r="AHV15" s="184"/>
      <c r="AHW15" s="184"/>
      <c r="AHX15" s="184"/>
      <c r="AHY15" s="176"/>
      <c r="AHZ15" s="177"/>
      <c r="AIA15" s="129" t="str">
        <f>IF($B15="","",IF(AND(AHQ$3&lt;&gt;"",$B15-기준일시_입력!$AO$7&lt;=0,AHS15="",AHV15="",AHY15=""),"X",IF(AHY15="연차","☆",IF(AHY15="월차","★",IF(AHY15="병가","♨",IF(AHY15="출장","◎",IF(AHY15="교육","■",IF(AND(AHY15="",AHS15&lt;=기준일시_입력!$J$15,AHV15&gt;=기준일시_입력!$N$15),"○",IF(AND(AHY15="",AHS15&lt;&gt;"",AHS15&gt;기준일시_입력!$J$15),"▼",IF(AND(AHY15="",AHV15&lt;&gt;"",AHV15&lt;기준일시_입력!$N$15),"△",""))))))))))</f>
        <v/>
      </c>
      <c r="AIB15" s="128">
        <f>IFERROR(IF(OR(AHS15="",AHV15=""),0,IF(AND(AID15&lt;기준일시_입력!$J$17,AIE15&gt;기준일시_입력!$N$17),기준일시_입력!$N$17-기준일시_입력!$J$17,IF(AND(AID15&gt;=기준일시_입력!$J$17,AIE15&gt;기준일시_입력!$N$17),기준일시_입력!$N$17-AID15,IF(AIE15&lt;기준일시_입력!$J$17,0,IF(AND(AID15&lt;기준일시_입력!$J$17,AIE15&lt;=기준일시_입력!$N$17),AIE15-기준일시_입력!$J$17,IF(AND(AID15&gt;=기준일시_입력!$J$17,AIE15&lt;=기준일시_입력!$N$17),AIE15-AID15,0)))))),0)</f>
        <v>0</v>
      </c>
      <c r="AIC15" s="128">
        <f t="shared" si="302"/>
        <v>0</v>
      </c>
      <c r="AID15" s="128">
        <f>IF(OR(AHS15="",AHV15=""),0,IF(AHS15&lt;기준일시_입력!$J$15,기준일시_입력!$J$15,AHS15))</f>
        <v>0</v>
      </c>
      <c r="AIE15" s="128">
        <f t="shared" si="303"/>
        <v>0</v>
      </c>
      <c r="AIF15" s="128">
        <f>IFERROR(IF(AND(AID15&lt;SMALL(기준일시_입력!$J$21:$J$39,AIF$5),AIE15&gt;SMALL(기준일시_입력!$N$21:$N$39,AIF$5)),INDEX(기준일시_입력!$AJ$21:$AJ$39,AIF$5*2-1),IF(AND(AID15&gt;=SMALL(기준일시_입력!$J$21:$J$39,AIF$5),AID15&lt;SMALL(기준일시_입력!$N$21:$N$39,AIF$5)),SMALL(기준일시_입력!$N$21:$N$39,AIF$5)-AID15,0)),0)</f>
        <v>0</v>
      </c>
      <c r="AIG15" s="128">
        <f>IFERROR(IF(AND(AID15&lt;SMALL(기준일시_입력!$J$21:$J$39,AIG$5),AIE15&gt;SMALL(기준일시_입력!$N$21:$N$39,AIG$5)),INDEX(기준일시_입력!$AJ$21:$AJ$39,AIG$5*2-1),IF(AND(AID15&gt;=SMALL(기준일시_입력!$J$21:$J$39,AIG$5),AID15&lt;SMALL(기준일시_입력!$N$21:$N$39,AIG$5)),SMALL(기준일시_입력!$N$21:$N$39,AIG$5)-AID15,0)),0)</f>
        <v>0</v>
      </c>
      <c r="AIH15" s="128">
        <f>IFERROR(IF(AND(AID15&lt;SMALL(기준일시_입력!$J$21:$J$39,AIH$5),AIE15&gt;SMALL(기준일시_입력!$N$21:$N$39,AIH$5)),INDEX(기준일시_입력!$AJ$21:$AJ$39,AIH$5*2-1),IF(AND(AID15&gt;=SMALL(기준일시_입력!$J$21:$J$39,AIH$5),AID15&lt;SMALL(기준일시_입력!$N$21:$N$39,AIH$5)),SMALL(기준일시_입력!$N$21:$N$39,AIH$5)-AID15,0)),0)</f>
        <v>0</v>
      </c>
      <c r="AII15" s="128">
        <f>IFERROR(IF(AND(AID15&lt;SMALL(기준일시_입력!$J$21:$J$39,AII$5),AIE15&gt;SMALL(기준일시_입력!$N$21:$N$39,AII$5)),INDEX(기준일시_입력!$AJ$21:$AJ$39,AII$5*2-1),IF(AND(AID15&gt;=SMALL(기준일시_입력!$J$21:$J$39,AII$5),AID15&lt;SMALL(기준일시_입력!$N$21:$N$39,AII$5)),SMALL(기준일시_입력!$N$21:$N$39,AII$5)-AID15,0)),0)</f>
        <v>0</v>
      </c>
      <c r="AIJ15" s="128">
        <f>IFERROR(IF(AND(AID15&lt;SMALL(기준일시_입력!$J$21:$J$39,AIJ$5),AIE15&gt;SMALL(기준일시_입력!$N$21:$N$39,AIJ$5)),INDEX(기준일시_입력!$AJ$21:$AJ$39,AIJ$5*2-1),IF(AND(AID15&gt;=SMALL(기준일시_입력!$J$21:$J$39,AIJ$5),AID15&lt;SMALL(기준일시_입력!$N$21:$N$39,AIJ$5)),SMALL(기준일시_입력!$N$21:$N$39,AIJ$5)-AID15,0)),0)</f>
        <v>0</v>
      </c>
      <c r="AIK15" s="128">
        <f>IFERROR(IF(AND(AID15&lt;SMALL(기준일시_입력!$J$21:$J$39,AIK$5),AIE15&gt;SMALL(기준일시_입력!$N$21:$N$39,AIK$5)),INDEX(기준일시_입력!$AJ$21:$AJ$39,AIK$5*2-1),IF(AND(AID15&gt;=SMALL(기준일시_입력!$J$21:$J$39,AIK$5),AID15&lt;SMALL(기준일시_입력!$N$21:$N$39,AIK$5)),SMALL(기준일시_입력!$N$21:$N$39,AIK$5)-AID15,0)),0)</f>
        <v>0</v>
      </c>
      <c r="AIL15" s="128">
        <f>IFERROR(IF(AND(AID15&lt;SMALL(기준일시_입력!$J$21:$J$39,AIL$5),AIE15&gt;SMALL(기준일시_입력!$N$21:$N$39,AIL$5)),INDEX(기준일시_입력!$AJ$21:$AJ$39,AIL$5*2-1),IF(AND(AID15&gt;=SMALL(기준일시_입력!$J$21:$J$39,AIL$5),AID15&lt;SMALL(기준일시_입력!$N$21:$N$39,AIL$5)),SMALL(기준일시_입력!$N$21:$N$39,AIL$5)-AID15,0)),0)</f>
        <v>0</v>
      </c>
      <c r="AIM15" s="128">
        <f>IFERROR(IF(AND(AID15&lt;SMALL(기준일시_입력!$J$21:$J$39,AIM$5),AIE15&gt;SMALL(기준일시_입력!$N$21:$N$39,AIM$5)),INDEX(기준일시_입력!$AJ$21:$AJ$39,AIM$5*2-1),IF(AND(AID15&gt;=SMALL(기준일시_입력!$J$21:$J$39,AIM$5),AID15&lt;SMALL(기준일시_입력!$N$21:$N$39,AIM$5)),SMALL(기준일시_입력!$N$21:$N$39,AIM$5)-AID15,0)),0)</f>
        <v>0</v>
      </c>
      <c r="AIN15" s="128">
        <f>IFERROR(IF(AND(AID15&lt;SMALL(기준일시_입력!$J$21:$J$39,AIN$5),AIE15&gt;SMALL(기준일시_입력!$N$21:$N$39,AIN$5)),INDEX(기준일시_입력!$AJ$21:$AJ$39,AIN$5*2-1),IF(AND(AID15&gt;=SMALL(기준일시_입력!$J$21:$J$39,AIN$5),AID15&lt;SMALL(기준일시_입력!$N$21:$N$39,AIN$5)),SMALL(기준일시_입력!$N$21:$N$39,AIN$5)-AID15,0)),0)</f>
        <v>0</v>
      </c>
      <c r="AIO15" s="128">
        <f>IFERROR(IF(AND(AID15&lt;SMALL(기준일시_입력!$J$21:$J$39,AIO$5),AIE15&gt;SMALL(기준일시_입력!$N$21:$N$39,AIO$5)),INDEX(기준일시_입력!$AJ$21:$AJ$39,AIO$5*2-1),IF(AND(AID15&gt;=SMALL(기준일시_입력!$J$21:$J$39,AIO$5),AID15&lt;SMALL(기준일시_입력!$N$21:$N$39,AIO$5)),SMALL(기준일시_입력!$N$21:$N$39,AIO$5)-AID15,0)),0)</f>
        <v>0</v>
      </c>
      <c r="AIP15" s="125"/>
      <c r="AIQ15" s="180" t="str">
        <f t="shared" si="304"/>
        <v>10일</v>
      </c>
      <c r="AIR15" s="180"/>
      <c r="AIS15" s="124" t="str">
        <f t="shared" si="305"/>
        <v>수</v>
      </c>
      <c r="AIT15" s="133" t="str">
        <f t="shared" si="306"/>
        <v>V</v>
      </c>
      <c r="AIU15" s="184"/>
      <c r="AIV15" s="184"/>
      <c r="AIW15" s="184"/>
      <c r="AIX15" s="184"/>
      <c r="AIY15" s="184"/>
      <c r="AIZ15" s="184"/>
      <c r="AJA15" s="176"/>
      <c r="AJB15" s="177"/>
      <c r="AJC15" s="129" t="str">
        <f>IF($B15="","",IF(AND(AIS$3&lt;&gt;"",$B15-기준일시_입력!$AO$7&lt;=0,AIU15="",AIX15="",AJA15=""),"X",IF(AJA15="연차","☆",IF(AJA15="월차","★",IF(AJA15="병가","♨",IF(AJA15="출장","◎",IF(AJA15="교육","■",IF(AND(AJA15="",AIU15&lt;=기준일시_입력!$J$15,AIX15&gt;=기준일시_입력!$N$15),"○",IF(AND(AJA15="",AIU15&lt;&gt;"",AIU15&gt;기준일시_입력!$J$15),"▼",IF(AND(AJA15="",AIX15&lt;&gt;"",AIX15&lt;기준일시_입력!$N$15),"△",""))))))))))</f>
        <v/>
      </c>
      <c r="AJD15" s="128">
        <f>IFERROR(IF(OR(AIU15="",AIX15=""),0,IF(AND(AJF15&lt;기준일시_입력!$J$17,AJG15&gt;기준일시_입력!$N$17),기준일시_입력!$N$17-기준일시_입력!$J$17,IF(AND(AJF15&gt;=기준일시_입력!$J$17,AJG15&gt;기준일시_입력!$N$17),기준일시_입력!$N$17-AJF15,IF(AJG15&lt;기준일시_입력!$J$17,0,IF(AND(AJF15&lt;기준일시_입력!$J$17,AJG15&lt;=기준일시_입력!$N$17),AJG15-기준일시_입력!$J$17,IF(AND(AJF15&gt;=기준일시_입력!$J$17,AJG15&lt;=기준일시_입력!$N$17),AJG15-AJF15,0)))))),0)</f>
        <v>0</v>
      </c>
      <c r="AJE15" s="128">
        <f t="shared" si="307"/>
        <v>0</v>
      </c>
      <c r="AJF15" s="128">
        <f>IF(OR(AIU15="",AIX15=""),0,IF(AIU15&lt;기준일시_입력!$J$15,기준일시_입력!$J$15,AIU15))</f>
        <v>0</v>
      </c>
      <c r="AJG15" s="128">
        <f t="shared" si="308"/>
        <v>0</v>
      </c>
      <c r="AJH15" s="128">
        <f>IFERROR(IF(AND(AJF15&lt;SMALL(기준일시_입력!$J$21:$J$39,AJH$5),AJG15&gt;SMALL(기준일시_입력!$N$21:$N$39,AJH$5)),INDEX(기준일시_입력!$AJ$21:$AJ$39,AJH$5*2-1),IF(AND(AJF15&gt;=SMALL(기준일시_입력!$J$21:$J$39,AJH$5),AJF15&lt;SMALL(기준일시_입력!$N$21:$N$39,AJH$5)),SMALL(기준일시_입력!$N$21:$N$39,AJH$5)-AJF15,0)),0)</f>
        <v>0</v>
      </c>
      <c r="AJI15" s="128">
        <f>IFERROR(IF(AND(AJF15&lt;SMALL(기준일시_입력!$J$21:$J$39,AJI$5),AJG15&gt;SMALL(기준일시_입력!$N$21:$N$39,AJI$5)),INDEX(기준일시_입력!$AJ$21:$AJ$39,AJI$5*2-1),IF(AND(AJF15&gt;=SMALL(기준일시_입력!$J$21:$J$39,AJI$5),AJF15&lt;SMALL(기준일시_입력!$N$21:$N$39,AJI$5)),SMALL(기준일시_입력!$N$21:$N$39,AJI$5)-AJF15,0)),0)</f>
        <v>0</v>
      </c>
      <c r="AJJ15" s="128">
        <f>IFERROR(IF(AND(AJF15&lt;SMALL(기준일시_입력!$J$21:$J$39,AJJ$5),AJG15&gt;SMALL(기준일시_입력!$N$21:$N$39,AJJ$5)),INDEX(기준일시_입력!$AJ$21:$AJ$39,AJJ$5*2-1),IF(AND(AJF15&gt;=SMALL(기준일시_입력!$J$21:$J$39,AJJ$5),AJF15&lt;SMALL(기준일시_입력!$N$21:$N$39,AJJ$5)),SMALL(기준일시_입력!$N$21:$N$39,AJJ$5)-AJF15,0)),0)</f>
        <v>0</v>
      </c>
      <c r="AJK15" s="128">
        <f>IFERROR(IF(AND(AJF15&lt;SMALL(기준일시_입력!$J$21:$J$39,AJK$5),AJG15&gt;SMALL(기준일시_입력!$N$21:$N$39,AJK$5)),INDEX(기준일시_입력!$AJ$21:$AJ$39,AJK$5*2-1),IF(AND(AJF15&gt;=SMALL(기준일시_입력!$J$21:$J$39,AJK$5),AJF15&lt;SMALL(기준일시_입력!$N$21:$N$39,AJK$5)),SMALL(기준일시_입력!$N$21:$N$39,AJK$5)-AJF15,0)),0)</f>
        <v>0</v>
      </c>
      <c r="AJL15" s="128">
        <f>IFERROR(IF(AND(AJF15&lt;SMALL(기준일시_입력!$J$21:$J$39,AJL$5),AJG15&gt;SMALL(기준일시_입력!$N$21:$N$39,AJL$5)),INDEX(기준일시_입력!$AJ$21:$AJ$39,AJL$5*2-1),IF(AND(AJF15&gt;=SMALL(기준일시_입력!$J$21:$J$39,AJL$5),AJF15&lt;SMALL(기준일시_입력!$N$21:$N$39,AJL$5)),SMALL(기준일시_입력!$N$21:$N$39,AJL$5)-AJF15,0)),0)</f>
        <v>0</v>
      </c>
      <c r="AJM15" s="128">
        <f>IFERROR(IF(AND(AJF15&lt;SMALL(기준일시_입력!$J$21:$J$39,AJM$5),AJG15&gt;SMALL(기준일시_입력!$N$21:$N$39,AJM$5)),INDEX(기준일시_입력!$AJ$21:$AJ$39,AJM$5*2-1),IF(AND(AJF15&gt;=SMALL(기준일시_입력!$J$21:$J$39,AJM$5),AJF15&lt;SMALL(기준일시_입력!$N$21:$N$39,AJM$5)),SMALL(기준일시_입력!$N$21:$N$39,AJM$5)-AJF15,0)),0)</f>
        <v>0</v>
      </c>
      <c r="AJN15" s="128">
        <f>IFERROR(IF(AND(AJF15&lt;SMALL(기준일시_입력!$J$21:$J$39,AJN$5),AJG15&gt;SMALL(기준일시_입력!$N$21:$N$39,AJN$5)),INDEX(기준일시_입력!$AJ$21:$AJ$39,AJN$5*2-1),IF(AND(AJF15&gt;=SMALL(기준일시_입력!$J$21:$J$39,AJN$5),AJF15&lt;SMALL(기준일시_입력!$N$21:$N$39,AJN$5)),SMALL(기준일시_입력!$N$21:$N$39,AJN$5)-AJF15,0)),0)</f>
        <v>0</v>
      </c>
      <c r="AJO15" s="128">
        <f>IFERROR(IF(AND(AJF15&lt;SMALL(기준일시_입력!$J$21:$J$39,AJO$5),AJG15&gt;SMALL(기준일시_입력!$N$21:$N$39,AJO$5)),INDEX(기준일시_입력!$AJ$21:$AJ$39,AJO$5*2-1),IF(AND(AJF15&gt;=SMALL(기준일시_입력!$J$21:$J$39,AJO$5),AJF15&lt;SMALL(기준일시_입력!$N$21:$N$39,AJO$5)),SMALL(기준일시_입력!$N$21:$N$39,AJO$5)-AJF15,0)),0)</f>
        <v>0</v>
      </c>
      <c r="AJP15" s="128">
        <f>IFERROR(IF(AND(AJF15&lt;SMALL(기준일시_입력!$J$21:$J$39,AJP$5),AJG15&gt;SMALL(기준일시_입력!$N$21:$N$39,AJP$5)),INDEX(기준일시_입력!$AJ$21:$AJ$39,AJP$5*2-1),IF(AND(AJF15&gt;=SMALL(기준일시_입력!$J$21:$J$39,AJP$5),AJF15&lt;SMALL(기준일시_입력!$N$21:$N$39,AJP$5)),SMALL(기준일시_입력!$N$21:$N$39,AJP$5)-AJF15,0)),0)</f>
        <v>0</v>
      </c>
      <c r="AJQ15" s="128">
        <f>IFERROR(IF(AND(AJF15&lt;SMALL(기준일시_입력!$J$21:$J$39,AJQ$5),AJG15&gt;SMALL(기준일시_입력!$N$21:$N$39,AJQ$5)),INDEX(기준일시_입력!$AJ$21:$AJ$39,AJQ$5*2-1),IF(AND(AJF15&gt;=SMALL(기준일시_입력!$J$21:$J$39,AJQ$5),AJF15&lt;SMALL(기준일시_입력!$N$21:$N$39,AJQ$5)),SMALL(기준일시_입력!$N$21:$N$39,AJQ$5)-AJF15,0)),0)</f>
        <v>0</v>
      </c>
      <c r="AJR15" s="125"/>
      <c r="AJS15" s="180" t="str">
        <f t="shared" si="309"/>
        <v>10일</v>
      </c>
      <c r="AJT15" s="180"/>
      <c r="AJU15" s="124" t="str">
        <f t="shared" si="310"/>
        <v>수</v>
      </c>
      <c r="AJV15" s="133" t="str">
        <f t="shared" si="306"/>
        <v>V</v>
      </c>
      <c r="AJW15" s="184"/>
      <c r="AJX15" s="184"/>
      <c r="AJY15" s="184"/>
      <c r="AJZ15" s="184"/>
      <c r="AKA15" s="184"/>
      <c r="AKB15" s="184"/>
      <c r="AKC15" s="176"/>
      <c r="AKD15" s="177"/>
      <c r="AKE15" s="129" t="str">
        <f>IF($B15="","",IF(AND(AJU$3&lt;&gt;"",$B15-기준일시_입력!$AO$7&lt;=0,AJW15="",AJZ15="",AKC15=""),"X",IF(AKC15="연차","☆",IF(AKC15="월차","★",IF(AKC15="병가","♨",IF(AKC15="출장","◎",IF(AKC15="교육","■",IF(AND(AKC15="",AJW15&lt;=기준일시_입력!$J$15,AJZ15&gt;=기준일시_입력!$N$15),"○",IF(AND(AKC15="",AJW15&lt;&gt;"",AJW15&gt;기준일시_입력!$J$15),"▼",IF(AND(AKC15="",AJZ15&lt;&gt;"",AJZ15&lt;기준일시_입력!$N$15),"△",""))))))))))</f>
        <v/>
      </c>
      <c r="AKF15" s="128">
        <f>IFERROR(IF(OR(AJW15="",AJZ15=""),0,IF(AND(AKH15&lt;기준일시_입력!$J$17,AKI15&gt;기준일시_입력!$N$17),기준일시_입력!$N$17-기준일시_입력!$J$17,IF(AND(AKH15&gt;=기준일시_입력!$J$17,AKI15&gt;기준일시_입력!$N$17),기준일시_입력!$N$17-AKH15,IF(AKI15&lt;기준일시_입력!$J$17,0,IF(AND(AKH15&lt;기준일시_입력!$J$17,AKI15&lt;=기준일시_입력!$N$17),AKI15-기준일시_입력!$J$17,IF(AND(AKH15&gt;=기준일시_입력!$J$17,AKI15&lt;=기준일시_입력!$N$17),AKI15-AKH15,0)))))),0)</f>
        <v>0</v>
      </c>
      <c r="AKG15" s="128">
        <f t="shared" si="312"/>
        <v>0</v>
      </c>
      <c r="AKH15" s="128">
        <f>IF(OR(AJW15="",AJZ15=""),0,IF(AJW15&lt;기준일시_입력!$J$15,기준일시_입력!$J$15,AJW15))</f>
        <v>0</v>
      </c>
      <c r="AKI15" s="128">
        <f t="shared" si="313"/>
        <v>0</v>
      </c>
      <c r="AKJ15" s="128">
        <f>IFERROR(IF(AND(AKH15&lt;SMALL(기준일시_입력!$J$21:$J$39,AKJ$5),AKI15&gt;SMALL(기준일시_입력!$N$21:$N$39,AKJ$5)),INDEX(기준일시_입력!$AJ$21:$AJ$39,AKJ$5*2-1),IF(AND(AKH15&gt;=SMALL(기준일시_입력!$J$21:$J$39,AKJ$5),AKH15&lt;SMALL(기준일시_입력!$N$21:$N$39,AKJ$5)),SMALL(기준일시_입력!$N$21:$N$39,AKJ$5)-AKH15,0)),0)</f>
        <v>0</v>
      </c>
      <c r="AKK15" s="128">
        <f>IFERROR(IF(AND(AKH15&lt;SMALL(기준일시_입력!$J$21:$J$39,AKK$5),AKI15&gt;SMALL(기준일시_입력!$N$21:$N$39,AKK$5)),INDEX(기준일시_입력!$AJ$21:$AJ$39,AKK$5*2-1),IF(AND(AKH15&gt;=SMALL(기준일시_입력!$J$21:$J$39,AKK$5),AKH15&lt;SMALL(기준일시_입력!$N$21:$N$39,AKK$5)),SMALL(기준일시_입력!$N$21:$N$39,AKK$5)-AKH15,0)),0)</f>
        <v>0</v>
      </c>
      <c r="AKL15" s="128">
        <f>IFERROR(IF(AND(AKH15&lt;SMALL(기준일시_입력!$J$21:$J$39,AKL$5),AKI15&gt;SMALL(기준일시_입력!$N$21:$N$39,AKL$5)),INDEX(기준일시_입력!$AJ$21:$AJ$39,AKL$5*2-1),IF(AND(AKH15&gt;=SMALL(기준일시_입력!$J$21:$J$39,AKL$5),AKH15&lt;SMALL(기준일시_입력!$N$21:$N$39,AKL$5)),SMALL(기준일시_입력!$N$21:$N$39,AKL$5)-AKH15,0)),0)</f>
        <v>0</v>
      </c>
      <c r="AKM15" s="128">
        <f>IFERROR(IF(AND(AKH15&lt;SMALL(기준일시_입력!$J$21:$J$39,AKM$5),AKI15&gt;SMALL(기준일시_입력!$N$21:$N$39,AKM$5)),INDEX(기준일시_입력!$AJ$21:$AJ$39,AKM$5*2-1),IF(AND(AKH15&gt;=SMALL(기준일시_입력!$J$21:$J$39,AKM$5),AKH15&lt;SMALL(기준일시_입력!$N$21:$N$39,AKM$5)),SMALL(기준일시_입력!$N$21:$N$39,AKM$5)-AKH15,0)),0)</f>
        <v>0</v>
      </c>
      <c r="AKN15" s="128">
        <f>IFERROR(IF(AND(AKH15&lt;SMALL(기준일시_입력!$J$21:$J$39,AKN$5),AKI15&gt;SMALL(기준일시_입력!$N$21:$N$39,AKN$5)),INDEX(기준일시_입력!$AJ$21:$AJ$39,AKN$5*2-1),IF(AND(AKH15&gt;=SMALL(기준일시_입력!$J$21:$J$39,AKN$5),AKH15&lt;SMALL(기준일시_입력!$N$21:$N$39,AKN$5)),SMALL(기준일시_입력!$N$21:$N$39,AKN$5)-AKH15,0)),0)</f>
        <v>0</v>
      </c>
      <c r="AKO15" s="128">
        <f>IFERROR(IF(AND(AKH15&lt;SMALL(기준일시_입력!$J$21:$J$39,AKO$5),AKI15&gt;SMALL(기준일시_입력!$N$21:$N$39,AKO$5)),INDEX(기준일시_입력!$AJ$21:$AJ$39,AKO$5*2-1),IF(AND(AKH15&gt;=SMALL(기준일시_입력!$J$21:$J$39,AKO$5),AKH15&lt;SMALL(기준일시_입력!$N$21:$N$39,AKO$5)),SMALL(기준일시_입력!$N$21:$N$39,AKO$5)-AKH15,0)),0)</f>
        <v>0</v>
      </c>
      <c r="AKP15" s="128">
        <f>IFERROR(IF(AND(AKH15&lt;SMALL(기준일시_입력!$J$21:$J$39,AKP$5),AKI15&gt;SMALL(기준일시_입력!$N$21:$N$39,AKP$5)),INDEX(기준일시_입력!$AJ$21:$AJ$39,AKP$5*2-1),IF(AND(AKH15&gt;=SMALL(기준일시_입력!$J$21:$J$39,AKP$5),AKH15&lt;SMALL(기준일시_입력!$N$21:$N$39,AKP$5)),SMALL(기준일시_입력!$N$21:$N$39,AKP$5)-AKH15,0)),0)</f>
        <v>0</v>
      </c>
      <c r="AKQ15" s="128">
        <f>IFERROR(IF(AND(AKH15&lt;SMALL(기준일시_입력!$J$21:$J$39,AKQ$5),AKI15&gt;SMALL(기준일시_입력!$N$21:$N$39,AKQ$5)),INDEX(기준일시_입력!$AJ$21:$AJ$39,AKQ$5*2-1),IF(AND(AKH15&gt;=SMALL(기준일시_입력!$J$21:$J$39,AKQ$5),AKH15&lt;SMALL(기준일시_입력!$N$21:$N$39,AKQ$5)),SMALL(기준일시_입력!$N$21:$N$39,AKQ$5)-AKH15,0)),0)</f>
        <v>0</v>
      </c>
      <c r="AKR15" s="128">
        <f>IFERROR(IF(AND(AKH15&lt;SMALL(기준일시_입력!$J$21:$J$39,AKR$5),AKI15&gt;SMALL(기준일시_입력!$N$21:$N$39,AKR$5)),INDEX(기준일시_입력!$AJ$21:$AJ$39,AKR$5*2-1),IF(AND(AKH15&gt;=SMALL(기준일시_입력!$J$21:$J$39,AKR$5),AKH15&lt;SMALL(기준일시_입력!$N$21:$N$39,AKR$5)),SMALL(기준일시_입력!$N$21:$N$39,AKR$5)-AKH15,0)),0)</f>
        <v>0</v>
      </c>
      <c r="AKS15" s="128">
        <f>IFERROR(IF(AND(AKH15&lt;SMALL(기준일시_입력!$J$21:$J$39,AKS$5),AKI15&gt;SMALL(기준일시_입력!$N$21:$N$39,AKS$5)),INDEX(기준일시_입력!$AJ$21:$AJ$39,AKS$5*2-1),IF(AND(AKH15&gt;=SMALL(기준일시_입력!$J$21:$J$39,AKS$5),AKH15&lt;SMALL(기준일시_입력!$N$21:$N$39,AKS$5)),SMALL(기준일시_입력!$N$21:$N$39,AKS$5)-AKH15,0)),0)</f>
        <v>0</v>
      </c>
      <c r="AKT15" s="125"/>
      <c r="AKU15" s="180" t="str">
        <f t="shared" si="314"/>
        <v>10일</v>
      </c>
      <c r="AKV15" s="180"/>
      <c r="AKW15" s="124" t="str">
        <f t="shared" si="315"/>
        <v>수</v>
      </c>
      <c r="AKX15" s="133" t="str">
        <f t="shared" si="306"/>
        <v>V</v>
      </c>
      <c r="AKY15" s="184"/>
      <c r="AKZ15" s="184"/>
      <c r="ALA15" s="184"/>
      <c r="ALB15" s="184"/>
      <c r="ALC15" s="184"/>
      <c r="ALD15" s="184"/>
      <c r="ALE15" s="176"/>
      <c r="ALF15" s="177"/>
      <c r="ALG15" s="129" t="str">
        <f>IF($B15="","",IF(AND(AKW$3&lt;&gt;"",$B15-기준일시_입력!$AO$7&lt;=0,AKY15="",ALB15="",ALE15=""),"X",IF(ALE15="연차","☆",IF(ALE15="월차","★",IF(ALE15="병가","♨",IF(ALE15="출장","◎",IF(ALE15="교육","■",IF(AND(ALE15="",AKY15&lt;=기준일시_입력!$J$15,ALB15&gt;=기준일시_입력!$N$15),"○",IF(AND(ALE15="",AKY15&lt;&gt;"",AKY15&gt;기준일시_입력!$J$15),"▼",IF(AND(ALE15="",ALB15&lt;&gt;"",ALB15&lt;기준일시_입력!$N$15),"△",""))))))))))</f>
        <v/>
      </c>
      <c r="ALH15" s="128">
        <f>IFERROR(IF(OR(AKY15="",ALB15=""),0,IF(AND(ALJ15&lt;기준일시_입력!$J$17,ALK15&gt;기준일시_입력!$N$17),기준일시_입력!$N$17-기준일시_입력!$J$17,IF(AND(ALJ15&gt;=기준일시_입력!$J$17,ALK15&gt;기준일시_입력!$N$17),기준일시_입력!$N$17-ALJ15,IF(ALK15&lt;기준일시_입력!$J$17,0,IF(AND(ALJ15&lt;기준일시_입력!$J$17,ALK15&lt;=기준일시_입력!$N$17),ALK15-기준일시_입력!$J$17,IF(AND(ALJ15&gt;=기준일시_입력!$J$17,ALK15&lt;=기준일시_입력!$N$17),ALK15-ALJ15,0)))))),0)</f>
        <v>0</v>
      </c>
      <c r="ALI15" s="128">
        <f t="shared" si="317"/>
        <v>0</v>
      </c>
      <c r="ALJ15" s="128">
        <f>IF(OR(AKY15="",ALB15=""),0,IF(AKY15&lt;기준일시_입력!$J$15,기준일시_입력!$J$15,AKY15))</f>
        <v>0</v>
      </c>
      <c r="ALK15" s="128">
        <f t="shared" si="318"/>
        <v>0</v>
      </c>
      <c r="ALL15" s="128">
        <f>IFERROR(IF(AND(ALJ15&lt;SMALL(기준일시_입력!$J$21:$J$39,ALL$5),ALK15&gt;SMALL(기준일시_입력!$N$21:$N$39,ALL$5)),INDEX(기준일시_입력!$AJ$21:$AJ$39,ALL$5*2-1),IF(AND(ALJ15&gt;=SMALL(기준일시_입력!$J$21:$J$39,ALL$5),ALJ15&lt;SMALL(기준일시_입력!$N$21:$N$39,ALL$5)),SMALL(기준일시_입력!$N$21:$N$39,ALL$5)-ALJ15,0)),0)</f>
        <v>0</v>
      </c>
      <c r="ALM15" s="128">
        <f>IFERROR(IF(AND(ALJ15&lt;SMALL(기준일시_입력!$J$21:$J$39,ALM$5),ALK15&gt;SMALL(기준일시_입력!$N$21:$N$39,ALM$5)),INDEX(기준일시_입력!$AJ$21:$AJ$39,ALM$5*2-1),IF(AND(ALJ15&gt;=SMALL(기준일시_입력!$J$21:$J$39,ALM$5),ALJ15&lt;SMALL(기준일시_입력!$N$21:$N$39,ALM$5)),SMALL(기준일시_입력!$N$21:$N$39,ALM$5)-ALJ15,0)),0)</f>
        <v>0</v>
      </c>
      <c r="ALN15" s="128">
        <f>IFERROR(IF(AND(ALJ15&lt;SMALL(기준일시_입력!$J$21:$J$39,ALN$5),ALK15&gt;SMALL(기준일시_입력!$N$21:$N$39,ALN$5)),INDEX(기준일시_입력!$AJ$21:$AJ$39,ALN$5*2-1),IF(AND(ALJ15&gt;=SMALL(기준일시_입력!$J$21:$J$39,ALN$5),ALJ15&lt;SMALL(기준일시_입력!$N$21:$N$39,ALN$5)),SMALL(기준일시_입력!$N$21:$N$39,ALN$5)-ALJ15,0)),0)</f>
        <v>0</v>
      </c>
      <c r="ALO15" s="128">
        <f>IFERROR(IF(AND(ALJ15&lt;SMALL(기준일시_입력!$J$21:$J$39,ALO$5),ALK15&gt;SMALL(기준일시_입력!$N$21:$N$39,ALO$5)),INDEX(기준일시_입력!$AJ$21:$AJ$39,ALO$5*2-1),IF(AND(ALJ15&gt;=SMALL(기준일시_입력!$J$21:$J$39,ALO$5),ALJ15&lt;SMALL(기준일시_입력!$N$21:$N$39,ALO$5)),SMALL(기준일시_입력!$N$21:$N$39,ALO$5)-ALJ15,0)),0)</f>
        <v>0</v>
      </c>
      <c r="ALP15" s="128">
        <f>IFERROR(IF(AND(ALJ15&lt;SMALL(기준일시_입력!$J$21:$J$39,ALP$5),ALK15&gt;SMALL(기준일시_입력!$N$21:$N$39,ALP$5)),INDEX(기준일시_입력!$AJ$21:$AJ$39,ALP$5*2-1),IF(AND(ALJ15&gt;=SMALL(기준일시_입력!$J$21:$J$39,ALP$5),ALJ15&lt;SMALL(기준일시_입력!$N$21:$N$39,ALP$5)),SMALL(기준일시_입력!$N$21:$N$39,ALP$5)-ALJ15,0)),0)</f>
        <v>0</v>
      </c>
      <c r="ALQ15" s="128">
        <f>IFERROR(IF(AND(ALJ15&lt;SMALL(기준일시_입력!$J$21:$J$39,ALQ$5),ALK15&gt;SMALL(기준일시_입력!$N$21:$N$39,ALQ$5)),INDEX(기준일시_입력!$AJ$21:$AJ$39,ALQ$5*2-1),IF(AND(ALJ15&gt;=SMALL(기준일시_입력!$J$21:$J$39,ALQ$5),ALJ15&lt;SMALL(기준일시_입력!$N$21:$N$39,ALQ$5)),SMALL(기준일시_입력!$N$21:$N$39,ALQ$5)-ALJ15,0)),0)</f>
        <v>0</v>
      </c>
      <c r="ALR15" s="128">
        <f>IFERROR(IF(AND(ALJ15&lt;SMALL(기준일시_입력!$J$21:$J$39,ALR$5),ALK15&gt;SMALL(기준일시_입력!$N$21:$N$39,ALR$5)),INDEX(기준일시_입력!$AJ$21:$AJ$39,ALR$5*2-1),IF(AND(ALJ15&gt;=SMALL(기준일시_입력!$J$21:$J$39,ALR$5),ALJ15&lt;SMALL(기준일시_입력!$N$21:$N$39,ALR$5)),SMALL(기준일시_입력!$N$21:$N$39,ALR$5)-ALJ15,0)),0)</f>
        <v>0</v>
      </c>
      <c r="ALS15" s="128">
        <f>IFERROR(IF(AND(ALJ15&lt;SMALL(기준일시_입력!$J$21:$J$39,ALS$5),ALK15&gt;SMALL(기준일시_입력!$N$21:$N$39,ALS$5)),INDEX(기준일시_입력!$AJ$21:$AJ$39,ALS$5*2-1),IF(AND(ALJ15&gt;=SMALL(기준일시_입력!$J$21:$J$39,ALS$5),ALJ15&lt;SMALL(기준일시_입력!$N$21:$N$39,ALS$5)),SMALL(기준일시_입력!$N$21:$N$39,ALS$5)-ALJ15,0)),0)</f>
        <v>0</v>
      </c>
      <c r="ALT15" s="128">
        <f>IFERROR(IF(AND(ALJ15&lt;SMALL(기준일시_입력!$J$21:$J$39,ALT$5),ALK15&gt;SMALL(기준일시_입력!$N$21:$N$39,ALT$5)),INDEX(기준일시_입력!$AJ$21:$AJ$39,ALT$5*2-1),IF(AND(ALJ15&gt;=SMALL(기준일시_입력!$J$21:$J$39,ALT$5),ALJ15&lt;SMALL(기준일시_입력!$N$21:$N$39,ALT$5)),SMALL(기준일시_입력!$N$21:$N$39,ALT$5)-ALJ15,0)),0)</f>
        <v>0</v>
      </c>
      <c r="ALU15" s="128">
        <f>IFERROR(IF(AND(ALJ15&lt;SMALL(기준일시_입력!$J$21:$J$39,ALU$5),ALK15&gt;SMALL(기준일시_입력!$N$21:$N$39,ALU$5)),INDEX(기준일시_입력!$AJ$21:$AJ$39,ALU$5*2-1),IF(AND(ALJ15&gt;=SMALL(기준일시_입력!$J$21:$J$39,ALU$5),ALJ15&lt;SMALL(기준일시_입력!$N$21:$N$39,ALU$5)),SMALL(기준일시_입력!$N$21:$N$39,ALU$5)-ALJ15,0)),0)</f>
        <v>0</v>
      </c>
      <c r="ALV15" s="125"/>
      <c r="ALW15" s="180" t="str">
        <f t="shared" si="319"/>
        <v>10일</v>
      </c>
      <c r="ALX15" s="180"/>
      <c r="ALY15" s="124" t="str">
        <f t="shared" si="320"/>
        <v>수</v>
      </c>
      <c r="ALZ15" s="133" t="str">
        <f t="shared" si="321"/>
        <v>V</v>
      </c>
      <c r="AMA15" s="184"/>
      <c r="AMB15" s="184"/>
      <c r="AMC15" s="184"/>
      <c r="AMD15" s="184"/>
      <c r="AME15" s="184"/>
      <c r="AMF15" s="184"/>
      <c r="AMG15" s="176"/>
      <c r="AMH15" s="177"/>
      <c r="AMI15" s="129" t="str">
        <f>IF($B15="","",IF(AND(ALY$3&lt;&gt;"",$B15-기준일시_입력!$AO$7&lt;=0,AMA15="",AMD15="",AMG15=""),"X",IF(AMG15="연차","☆",IF(AMG15="월차","★",IF(AMG15="병가","♨",IF(AMG15="출장","◎",IF(AMG15="교육","■",IF(AND(AMG15="",AMA15&lt;=기준일시_입력!$J$15,AMD15&gt;=기준일시_입력!$N$15),"○",IF(AND(AMG15="",AMA15&lt;&gt;"",AMA15&gt;기준일시_입력!$J$15),"▼",IF(AND(AMG15="",AMD15&lt;&gt;"",AMD15&lt;기준일시_입력!$N$15),"△",""))))))))))</f>
        <v/>
      </c>
      <c r="AMJ15" s="128">
        <f>IFERROR(IF(OR(AMA15="",AMD15=""),0,IF(AND(AML15&lt;기준일시_입력!$J$17,AMM15&gt;기준일시_입력!$N$17),기준일시_입력!$N$17-기준일시_입력!$J$17,IF(AND(AML15&gt;=기준일시_입력!$J$17,AMM15&gt;기준일시_입력!$N$17),기준일시_입력!$N$17-AML15,IF(AMM15&lt;기준일시_입력!$J$17,0,IF(AND(AML15&lt;기준일시_입력!$J$17,AMM15&lt;=기준일시_입력!$N$17),AMM15-기준일시_입력!$J$17,IF(AND(AML15&gt;=기준일시_입력!$J$17,AMM15&lt;=기준일시_입력!$N$17),AMM15-AML15,0)))))),0)</f>
        <v>0</v>
      </c>
      <c r="AMK15" s="128">
        <f t="shared" si="322"/>
        <v>0</v>
      </c>
      <c r="AML15" s="128">
        <f>IF(OR(AMA15="",AMD15=""),0,IF(AMA15&lt;기준일시_입력!$J$15,기준일시_입력!$J$15,AMA15))</f>
        <v>0</v>
      </c>
      <c r="AMM15" s="128">
        <f t="shared" si="323"/>
        <v>0</v>
      </c>
      <c r="AMN15" s="128">
        <f>IFERROR(IF(AND(AML15&lt;SMALL(기준일시_입력!$J$21:$J$39,AMN$5),AMM15&gt;SMALL(기준일시_입력!$N$21:$N$39,AMN$5)),INDEX(기준일시_입력!$AJ$21:$AJ$39,AMN$5*2-1),IF(AND(AML15&gt;=SMALL(기준일시_입력!$J$21:$J$39,AMN$5),AML15&lt;SMALL(기준일시_입력!$N$21:$N$39,AMN$5)),SMALL(기준일시_입력!$N$21:$N$39,AMN$5)-AML15,0)),0)</f>
        <v>0</v>
      </c>
      <c r="AMO15" s="128">
        <f>IFERROR(IF(AND(AML15&lt;SMALL(기준일시_입력!$J$21:$J$39,AMO$5),AMM15&gt;SMALL(기준일시_입력!$N$21:$N$39,AMO$5)),INDEX(기준일시_입력!$AJ$21:$AJ$39,AMO$5*2-1),IF(AND(AML15&gt;=SMALL(기준일시_입력!$J$21:$J$39,AMO$5),AML15&lt;SMALL(기준일시_입력!$N$21:$N$39,AMO$5)),SMALL(기준일시_입력!$N$21:$N$39,AMO$5)-AML15,0)),0)</f>
        <v>0</v>
      </c>
      <c r="AMP15" s="128">
        <f>IFERROR(IF(AND(AML15&lt;SMALL(기준일시_입력!$J$21:$J$39,AMP$5),AMM15&gt;SMALL(기준일시_입력!$N$21:$N$39,AMP$5)),INDEX(기준일시_입력!$AJ$21:$AJ$39,AMP$5*2-1),IF(AND(AML15&gt;=SMALL(기준일시_입력!$J$21:$J$39,AMP$5),AML15&lt;SMALL(기준일시_입력!$N$21:$N$39,AMP$5)),SMALL(기준일시_입력!$N$21:$N$39,AMP$5)-AML15,0)),0)</f>
        <v>0</v>
      </c>
      <c r="AMQ15" s="128">
        <f>IFERROR(IF(AND(AML15&lt;SMALL(기준일시_입력!$J$21:$J$39,AMQ$5),AMM15&gt;SMALL(기준일시_입력!$N$21:$N$39,AMQ$5)),INDEX(기준일시_입력!$AJ$21:$AJ$39,AMQ$5*2-1),IF(AND(AML15&gt;=SMALL(기준일시_입력!$J$21:$J$39,AMQ$5),AML15&lt;SMALL(기준일시_입력!$N$21:$N$39,AMQ$5)),SMALL(기준일시_입력!$N$21:$N$39,AMQ$5)-AML15,0)),0)</f>
        <v>0</v>
      </c>
      <c r="AMR15" s="128">
        <f>IFERROR(IF(AND(AML15&lt;SMALL(기준일시_입력!$J$21:$J$39,AMR$5),AMM15&gt;SMALL(기준일시_입력!$N$21:$N$39,AMR$5)),INDEX(기준일시_입력!$AJ$21:$AJ$39,AMR$5*2-1),IF(AND(AML15&gt;=SMALL(기준일시_입력!$J$21:$J$39,AMR$5),AML15&lt;SMALL(기준일시_입력!$N$21:$N$39,AMR$5)),SMALL(기준일시_입력!$N$21:$N$39,AMR$5)-AML15,0)),0)</f>
        <v>0</v>
      </c>
      <c r="AMS15" s="128">
        <f>IFERROR(IF(AND(AML15&lt;SMALL(기준일시_입력!$J$21:$J$39,AMS$5),AMM15&gt;SMALL(기준일시_입력!$N$21:$N$39,AMS$5)),INDEX(기준일시_입력!$AJ$21:$AJ$39,AMS$5*2-1),IF(AND(AML15&gt;=SMALL(기준일시_입력!$J$21:$J$39,AMS$5),AML15&lt;SMALL(기준일시_입력!$N$21:$N$39,AMS$5)),SMALL(기준일시_입력!$N$21:$N$39,AMS$5)-AML15,0)),0)</f>
        <v>0</v>
      </c>
      <c r="AMT15" s="128">
        <f>IFERROR(IF(AND(AML15&lt;SMALL(기준일시_입력!$J$21:$J$39,AMT$5),AMM15&gt;SMALL(기준일시_입력!$N$21:$N$39,AMT$5)),INDEX(기준일시_입력!$AJ$21:$AJ$39,AMT$5*2-1),IF(AND(AML15&gt;=SMALL(기준일시_입력!$J$21:$J$39,AMT$5),AML15&lt;SMALL(기준일시_입력!$N$21:$N$39,AMT$5)),SMALL(기준일시_입력!$N$21:$N$39,AMT$5)-AML15,0)),0)</f>
        <v>0</v>
      </c>
      <c r="AMU15" s="128">
        <f>IFERROR(IF(AND(AML15&lt;SMALL(기준일시_입력!$J$21:$J$39,AMU$5),AMM15&gt;SMALL(기준일시_입력!$N$21:$N$39,AMU$5)),INDEX(기준일시_입력!$AJ$21:$AJ$39,AMU$5*2-1),IF(AND(AML15&gt;=SMALL(기준일시_입력!$J$21:$J$39,AMU$5),AML15&lt;SMALL(기준일시_입력!$N$21:$N$39,AMU$5)),SMALL(기준일시_입력!$N$21:$N$39,AMU$5)-AML15,0)),0)</f>
        <v>0</v>
      </c>
      <c r="AMV15" s="128">
        <f>IFERROR(IF(AND(AML15&lt;SMALL(기준일시_입력!$J$21:$J$39,AMV$5),AMM15&gt;SMALL(기준일시_입력!$N$21:$N$39,AMV$5)),INDEX(기준일시_입력!$AJ$21:$AJ$39,AMV$5*2-1),IF(AND(AML15&gt;=SMALL(기준일시_입력!$J$21:$J$39,AMV$5),AML15&lt;SMALL(기준일시_입력!$N$21:$N$39,AMV$5)),SMALL(기준일시_입력!$N$21:$N$39,AMV$5)-AML15,0)),0)</f>
        <v>0</v>
      </c>
      <c r="AMW15" s="128">
        <f>IFERROR(IF(AND(AML15&lt;SMALL(기준일시_입력!$J$21:$J$39,AMW$5),AMM15&gt;SMALL(기준일시_입력!$N$21:$N$39,AMW$5)),INDEX(기준일시_입력!$AJ$21:$AJ$39,AMW$5*2-1),IF(AND(AML15&gt;=SMALL(기준일시_입력!$J$21:$J$39,AMW$5),AML15&lt;SMALL(기준일시_입력!$N$21:$N$39,AMW$5)),SMALL(기준일시_입력!$N$21:$N$39,AMW$5)-AML15,0)),0)</f>
        <v>0</v>
      </c>
      <c r="AMX15" s="125"/>
      <c r="AMY15" s="180" t="str">
        <f t="shared" si="324"/>
        <v>10일</v>
      </c>
      <c r="AMZ15" s="180"/>
      <c r="ANA15" s="124" t="str">
        <f t="shared" si="325"/>
        <v>수</v>
      </c>
      <c r="ANB15" s="133" t="str">
        <f t="shared" si="321"/>
        <v>V</v>
      </c>
      <c r="ANC15" s="184"/>
      <c r="AND15" s="184"/>
      <c r="ANE15" s="184"/>
      <c r="ANF15" s="184"/>
      <c r="ANG15" s="184"/>
      <c r="ANH15" s="184"/>
      <c r="ANI15" s="176"/>
      <c r="ANJ15" s="177"/>
      <c r="ANK15" s="129" t="str">
        <f>IF($B15="","",IF(AND(ANA$3&lt;&gt;"",$B15-기준일시_입력!$AO$7&lt;=0,ANC15="",ANF15="",ANI15=""),"X",IF(ANI15="연차","☆",IF(ANI15="월차","★",IF(ANI15="병가","♨",IF(ANI15="출장","◎",IF(ANI15="교육","■",IF(AND(ANI15="",ANC15&lt;=기준일시_입력!$J$15,ANF15&gt;=기준일시_입력!$N$15),"○",IF(AND(ANI15="",ANC15&lt;&gt;"",ANC15&gt;기준일시_입력!$J$15),"▼",IF(AND(ANI15="",ANF15&lt;&gt;"",ANF15&lt;기준일시_입력!$N$15),"△",""))))))))))</f>
        <v/>
      </c>
      <c r="ANL15" s="128">
        <f>IFERROR(IF(OR(ANC15="",ANF15=""),0,IF(AND(ANN15&lt;기준일시_입력!$J$17,ANO15&gt;기준일시_입력!$N$17),기준일시_입력!$N$17-기준일시_입력!$J$17,IF(AND(ANN15&gt;=기준일시_입력!$J$17,ANO15&gt;기준일시_입력!$N$17),기준일시_입력!$N$17-ANN15,IF(ANO15&lt;기준일시_입력!$J$17,0,IF(AND(ANN15&lt;기준일시_입력!$J$17,ANO15&lt;=기준일시_입력!$N$17),ANO15-기준일시_입력!$J$17,IF(AND(ANN15&gt;=기준일시_입력!$J$17,ANO15&lt;=기준일시_입력!$N$17),ANO15-ANN15,0)))))),0)</f>
        <v>0</v>
      </c>
      <c r="ANM15" s="128">
        <f t="shared" si="327"/>
        <v>0</v>
      </c>
      <c r="ANN15" s="128">
        <f>IF(OR(ANC15="",ANF15=""),0,IF(ANC15&lt;기준일시_입력!$J$15,기준일시_입력!$J$15,ANC15))</f>
        <v>0</v>
      </c>
      <c r="ANO15" s="128">
        <f t="shared" si="328"/>
        <v>0</v>
      </c>
      <c r="ANP15" s="128">
        <f>IFERROR(IF(AND(ANN15&lt;SMALL(기준일시_입력!$J$21:$J$39,ANP$5),ANO15&gt;SMALL(기준일시_입력!$N$21:$N$39,ANP$5)),INDEX(기준일시_입력!$AJ$21:$AJ$39,ANP$5*2-1),IF(AND(ANN15&gt;=SMALL(기준일시_입력!$J$21:$J$39,ANP$5),ANN15&lt;SMALL(기준일시_입력!$N$21:$N$39,ANP$5)),SMALL(기준일시_입력!$N$21:$N$39,ANP$5)-ANN15,0)),0)</f>
        <v>0</v>
      </c>
      <c r="ANQ15" s="128">
        <f>IFERROR(IF(AND(ANN15&lt;SMALL(기준일시_입력!$J$21:$J$39,ANQ$5),ANO15&gt;SMALL(기준일시_입력!$N$21:$N$39,ANQ$5)),INDEX(기준일시_입력!$AJ$21:$AJ$39,ANQ$5*2-1),IF(AND(ANN15&gt;=SMALL(기준일시_입력!$J$21:$J$39,ANQ$5),ANN15&lt;SMALL(기준일시_입력!$N$21:$N$39,ANQ$5)),SMALL(기준일시_입력!$N$21:$N$39,ANQ$5)-ANN15,0)),0)</f>
        <v>0</v>
      </c>
      <c r="ANR15" s="128">
        <f>IFERROR(IF(AND(ANN15&lt;SMALL(기준일시_입력!$J$21:$J$39,ANR$5),ANO15&gt;SMALL(기준일시_입력!$N$21:$N$39,ANR$5)),INDEX(기준일시_입력!$AJ$21:$AJ$39,ANR$5*2-1),IF(AND(ANN15&gt;=SMALL(기준일시_입력!$J$21:$J$39,ANR$5),ANN15&lt;SMALL(기준일시_입력!$N$21:$N$39,ANR$5)),SMALL(기준일시_입력!$N$21:$N$39,ANR$5)-ANN15,0)),0)</f>
        <v>0</v>
      </c>
      <c r="ANS15" s="128">
        <f>IFERROR(IF(AND(ANN15&lt;SMALL(기준일시_입력!$J$21:$J$39,ANS$5),ANO15&gt;SMALL(기준일시_입력!$N$21:$N$39,ANS$5)),INDEX(기준일시_입력!$AJ$21:$AJ$39,ANS$5*2-1),IF(AND(ANN15&gt;=SMALL(기준일시_입력!$J$21:$J$39,ANS$5),ANN15&lt;SMALL(기준일시_입력!$N$21:$N$39,ANS$5)),SMALL(기준일시_입력!$N$21:$N$39,ANS$5)-ANN15,0)),0)</f>
        <v>0</v>
      </c>
      <c r="ANT15" s="128">
        <f>IFERROR(IF(AND(ANN15&lt;SMALL(기준일시_입력!$J$21:$J$39,ANT$5),ANO15&gt;SMALL(기준일시_입력!$N$21:$N$39,ANT$5)),INDEX(기준일시_입력!$AJ$21:$AJ$39,ANT$5*2-1),IF(AND(ANN15&gt;=SMALL(기준일시_입력!$J$21:$J$39,ANT$5),ANN15&lt;SMALL(기준일시_입력!$N$21:$N$39,ANT$5)),SMALL(기준일시_입력!$N$21:$N$39,ANT$5)-ANN15,0)),0)</f>
        <v>0</v>
      </c>
      <c r="ANU15" s="128">
        <f>IFERROR(IF(AND(ANN15&lt;SMALL(기준일시_입력!$J$21:$J$39,ANU$5),ANO15&gt;SMALL(기준일시_입력!$N$21:$N$39,ANU$5)),INDEX(기준일시_입력!$AJ$21:$AJ$39,ANU$5*2-1),IF(AND(ANN15&gt;=SMALL(기준일시_입력!$J$21:$J$39,ANU$5),ANN15&lt;SMALL(기준일시_입력!$N$21:$N$39,ANU$5)),SMALL(기준일시_입력!$N$21:$N$39,ANU$5)-ANN15,0)),0)</f>
        <v>0</v>
      </c>
      <c r="ANV15" s="128">
        <f>IFERROR(IF(AND(ANN15&lt;SMALL(기준일시_입력!$J$21:$J$39,ANV$5),ANO15&gt;SMALL(기준일시_입력!$N$21:$N$39,ANV$5)),INDEX(기준일시_입력!$AJ$21:$AJ$39,ANV$5*2-1),IF(AND(ANN15&gt;=SMALL(기준일시_입력!$J$21:$J$39,ANV$5),ANN15&lt;SMALL(기준일시_입력!$N$21:$N$39,ANV$5)),SMALL(기준일시_입력!$N$21:$N$39,ANV$5)-ANN15,0)),0)</f>
        <v>0</v>
      </c>
      <c r="ANW15" s="128">
        <f>IFERROR(IF(AND(ANN15&lt;SMALL(기준일시_입력!$J$21:$J$39,ANW$5),ANO15&gt;SMALL(기준일시_입력!$N$21:$N$39,ANW$5)),INDEX(기준일시_입력!$AJ$21:$AJ$39,ANW$5*2-1),IF(AND(ANN15&gt;=SMALL(기준일시_입력!$J$21:$J$39,ANW$5),ANN15&lt;SMALL(기준일시_입력!$N$21:$N$39,ANW$5)),SMALL(기준일시_입력!$N$21:$N$39,ANW$5)-ANN15,0)),0)</f>
        <v>0</v>
      </c>
      <c r="ANX15" s="128">
        <f>IFERROR(IF(AND(ANN15&lt;SMALL(기준일시_입력!$J$21:$J$39,ANX$5),ANO15&gt;SMALL(기준일시_입력!$N$21:$N$39,ANX$5)),INDEX(기준일시_입력!$AJ$21:$AJ$39,ANX$5*2-1),IF(AND(ANN15&gt;=SMALL(기준일시_입력!$J$21:$J$39,ANX$5),ANN15&lt;SMALL(기준일시_입력!$N$21:$N$39,ANX$5)),SMALL(기준일시_입력!$N$21:$N$39,ANX$5)-ANN15,0)),0)</f>
        <v>0</v>
      </c>
      <c r="ANY15" s="128">
        <f>IFERROR(IF(AND(ANN15&lt;SMALL(기준일시_입력!$J$21:$J$39,ANY$5),ANO15&gt;SMALL(기준일시_입력!$N$21:$N$39,ANY$5)),INDEX(기준일시_입력!$AJ$21:$AJ$39,ANY$5*2-1),IF(AND(ANN15&gt;=SMALL(기준일시_입력!$J$21:$J$39,ANY$5),ANN15&lt;SMALL(기준일시_입력!$N$21:$N$39,ANY$5)),SMALL(기준일시_입력!$N$21:$N$39,ANY$5)-ANN15,0)),0)</f>
        <v>0</v>
      </c>
      <c r="ANZ15" s="125"/>
      <c r="AOA15" s="180" t="str">
        <f t="shared" si="329"/>
        <v>10일</v>
      </c>
      <c r="AOB15" s="180"/>
      <c r="AOC15" s="124" t="str">
        <f t="shared" si="330"/>
        <v>수</v>
      </c>
      <c r="AOD15" s="133" t="str">
        <f t="shared" si="321"/>
        <v>V</v>
      </c>
      <c r="AOE15" s="184"/>
      <c r="AOF15" s="184"/>
      <c r="AOG15" s="184"/>
      <c r="AOH15" s="184"/>
      <c r="AOI15" s="184"/>
      <c r="AOJ15" s="184"/>
      <c r="AOK15" s="176"/>
      <c r="AOL15" s="177"/>
      <c r="AOM15" s="129" t="str">
        <f>IF($B15="","",IF(AND(AOC$3&lt;&gt;"",$B15-기준일시_입력!$AO$7&lt;=0,AOE15="",AOH15="",AOK15=""),"X",IF(AOK15="연차","☆",IF(AOK15="월차","★",IF(AOK15="병가","♨",IF(AOK15="출장","◎",IF(AOK15="교육","■",IF(AND(AOK15="",AOE15&lt;=기준일시_입력!$J$15,AOH15&gt;=기준일시_입력!$N$15),"○",IF(AND(AOK15="",AOE15&lt;&gt;"",AOE15&gt;기준일시_입력!$J$15),"▼",IF(AND(AOK15="",AOH15&lt;&gt;"",AOH15&lt;기준일시_입력!$N$15),"△",""))))))))))</f>
        <v/>
      </c>
      <c r="AON15" s="128">
        <f>IFERROR(IF(OR(AOE15="",AOH15=""),0,IF(AND(AOP15&lt;기준일시_입력!$J$17,AOQ15&gt;기준일시_입력!$N$17),기준일시_입력!$N$17-기준일시_입력!$J$17,IF(AND(AOP15&gt;=기준일시_입력!$J$17,AOQ15&gt;기준일시_입력!$N$17),기준일시_입력!$N$17-AOP15,IF(AOQ15&lt;기준일시_입력!$J$17,0,IF(AND(AOP15&lt;기준일시_입력!$J$17,AOQ15&lt;=기준일시_입력!$N$17),AOQ15-기준일시_입력!$J$17,IF(AND(AOP15&gt;=기준일시_입력!$J$17,AOQ15&lt;=기준일시_입력!$N$17),AOQ15-AOP15,0)))))),0)</f>
        <v>0</v>
      </c>
      <c r="AOO15" s="128">
        <f t="shared" si="332"/>
        <v>0</v>
      </c>
      <c r="AOP15" s="128">
        <f>IF(OR(AOE15="",AOH15=""),0,IF(AOE15&lt;기준일시_입력!$J$15,기준일시_입력!$J$15,AOE15))</f>
        <v>0</v>
      </c>
      <c r="AOQ15" s="128">
        <f t="shared" si="333"/>
        <v>0</v>
      </c>
      <c r="AOR15" s="128">
        <f>IFERROR(IF(AND(AOP15&lt;SMALL(기준일시_입력!$J$21:$J$39,AOR$5),AOQ15&gt;SMALL(기준일시_입력!$N$21:$N$39,AOR$5)),INDEX(기준일시_입력!$AJ$21:$AJ$39,AOR$5*2-1),IF(AND(AOP15&gt;=SMALL(기준일시_입력!$J$21:$J$39,AOR$5),AOP15&lt;SMALL(기준일시_입력!$N$21:$N$39,AOR$5)),SMALL(기준일시_입력!$N$21:$N$39,AOR$5)-AOP15,0)),0)</f>
        <v>0</v>
      </c>
      <c r="AOS15" s="128">
        <f>IFERROR(IF(AND(AOP15&lt;SMALL(기준일시_입력!$J$21:$J$39,AOS$5),AOQ15&gt;SMALL(기준일시_입력!$N$21:$N$39,AOS$5)),INDEX(기준일시_입력!$AJ$21:$AJ$39,AOS$5*2-1),IF(AND(AOP15&gt;=SMALL(기준일시_입력!$J$21:$J$39,AOS$5),AOP15&lt;SMALL(기준일시_입력!$N$21:$N$39,AOS$5)),SMALL(기준일시_입력!$N$21:$N$39,AOS$5)-AOP15,0)),0)</f>
        <v>0</v>
      </c>
      <c r="AOT15" s="128">
        <f>IFERROR(IF(AND(AOP15&lt;SMALL(기준일시_입력!$J$21:$J$39,AOT$5),AOQ15&gt;SMALL(기준일시_입력!$N$21:$N$39,AOT$5)),INDEX(기준일시_입력!$AJ$21:$AJ$39,AOT$5*2-1),IF(AND(AOP15&gt;=SMALL(기준일시_입력!$J$21:$J$39,AOT$5),AOP15&lt;SMALL(기준일시_입력!$N$21:$N$39,AOT$5)),SMALL(기준일시_입력!$N$21:$N$39,AOT$5)-AOP15,0)),0)</f>
        <v>0</v>
      </c>
      <c r="AOU15" s="128">
        <f>IFERROR(IF(AND(AOP15&lt;SMALL(기준일시_입력!$J$21:$J$39,AOU$5),AOQ15&gt;SMALL(기준일시_입력!$N$21:$N$39,AOU$5)),INDEX(기준일시_입력!$AJ$21:$AJ$39,AOU$5*2-1),IF(AND(AOP15&gt;=SMALL(기준일시_입력!$J$21:$J$39,AOU$5),AOP15&lt;SMALL(기준일시_입력!$N$21:$N$39,AOU$5)),SMALL(기준일시_입력!$N$21:$N$39,AOU$5)-AOP15,0)),0)</f>
        <v>0</v>
      </c>
      <c r="AOV15" s="128">
        <f>IFERROR(IF(AND(AOP15&lt;SMALL(기준일시_입력!$J$21:$J$39,AOV$5),AOQ15&gt;SMALL(기준일시_입력!$N$21:$N$39,AOV$5)),INDEX(기준일시_입력!$AJ$21:$AJ$39,AOV$5*2-1),IF(AND(AOP15&gt;=SMALL(기준일시_입력!$J$21:$J$39,AOV$5),AOP15&lt;SMALL(기준일시_입력!$N$21:$N$39,AOV$5)),SMALL(기준일시_입력!$N$21:$N$39,AOV$5)-AOP15,0)),0)</f>
        <v>0</v>
      </c>
      <c r="AOW15" s="128">
        <f>IFERROR(IF(AND(AOP15&lt;SMALL(기준일시_입력!$J$21:$J$39,AOW$5),AOQ15&gt;SMALL(기준일시_입력!$N$21:$N$39,AOW$5)),INDEX(기준일시_입력!$AJ$21:$AJ$39,AOW$5*2-1),IF(AND(AOP15&gt;=SMALL(기준일시_입력!$J$21:$J$39,AOW$5),AOP15&lt;SMALL(기준일시_입력!$N$21:$N$39,AOW$5)),SMALL(기준일시_입력!$N$21:$N$39,AOW$5)-AOP15,0)),0)</f>
        <v>0</v>
      </c>
      <c r="AOX15" s="128">
        <f>IFERROR(IF(AND(AOP15&lt;SMALL(기준일시_입력!$J$21:$J$39,AOX$5),AOQ15&gt;SMALL(기준일시_입력!$N$21:$N$39,AOX$5)),INDEX(기준일시_입력!$AJ$21:$AJ$39,AOX$5*2-1),IF(AND(AOP15&gt;=SMALL(기준일시_입력!$J$21:$J$39,AOX$5),AOP15&lt;SMALL(기준일시_입력!$N$21:$N$39,AOX$5)),SMALL(기준일시_입력!$N$21:$N$39,AOX$5)-AOP15,0)),0)</f>
        <v>0</v>
      </c>
      <c r="AOY15" s="128">
        <f>IFERROR(IF(AND(AOP15&lt;SMALL(기준일시_입력!$J$21:$J$39,AOY$5),AOQ15&gt;SMALL(기준일시_입력!$N$21:$N$39,AOY$5)),INDEX(기준일시_입력!$AJ$21:$AJ$39,AOY$5*2-1),IF(AND(AOP15&gt;=SMALL(기준일시_입력!$J$21:$J$39,AOY$5),AOP15&lt;SMALL(기준일시_입력!$N$21:$N$39,AOY$5)),SMALL(기준일시_입력!$N$21:$N$39,AOY$5)-AOP15,0)),0)</f>
        <v>0</v>
      </c>
      <c r="AOZ15" s="128">
        <f>IFERROR(IF(AND(AOP15&lt;SMALL(기준일시_입력!$J$21:$J$39,AOZ$5),AOQ15&gt;SMALL(기준일시_입력!$N$21:$N$39,AOZ$5)),INDEX(기준일시_입력!$AJ$21:$AJ$39,AOZ$5*2-1),IF(AND(AOP15&gt;=SMALL(기준일시_입력!$J$21:$J$39,AOZ$5),AOP15&lt;SMALL(기준일시_입력!$N$21:$N$39,AOZ$5)),SMALL(기준일시_입력!$N$21:$N$39,AOZ$5)-AOP15,0)),0)</f>
        <v>0</v>
      </c>
      <c r="APA15" s="128">
        <f>IFERROR(IF(AND(AOP15&lt;SMALL(기준일시_입력!$J$21:$J$39,APA$5),AOQ15&gt;SMALL(기준일시_입력!$N$21:$N$39,APA$5)),INDEX(기준일시_입력!$AJ$21:$AJ$39,APA$5*2-1),IF(AND(AOP15&gt;=SMALL(기준일시_입력!$J$21:$J$39,APA$5),AOP15&lt;SMALL(기준일시_입력!$N$21:$N$39,APA$5)),SMALL(기준일시_입력!$N$21:$N$39,APA$5)-AOP15,0)),0)</f>
        <v>0</v>
      </c>
      <c r="APB15" s="125"/>
      <c r="APC15" s="180" t="str">
        <f t="shared" si="334"/>
        <v>10일</v>
      </c>
      <c r="APD15" s="180"/>
      <c r="APE15" s="124" t="str">
        <f t="shared" si="335"/>
        <v>수</v>
      </c>
      <c r="APF15" s="133" t="str">
        <f t="shared" si="336"/>
        <v>V</v>
      </c>
      <c r="APG15" s="184"/>
      <c r="APH15" s="184"/>
      <c r="API15" s="184"/>
      <c r="APJ15" s="184"/>
      <c r="APK15" s="184"/>
      <c r="APL15" s="184"/>
      <c r="APM15" s="176"/>
      <c r="APN15" s="177"/>
      <c r="APO15" s="129" t="str">
        <f>IF($B15="","",IF(AND(APE$3&lt;&gt;"",$B15-기준일시_입력!$AO$7&lt;=0,APG15="",APJ15="",APM15=""),"X",IF(APM15="연차","☆",IF(APM15="월차","★",IF(APM15="병가","♨",IF(APM15="출장","◎",IF(APM15="교육","■",IF(AND(APM15="",APG15&lt;=기준일시_입력!$J$15,APJ15&gt;=기준일시_입력!$N$15),"○",IF(AND(APM15="",APG15&lt;&gt;"",APG15&gt;기준일시_입력!$J$15),"▼",IF(AND(APM15="",APJ15&lt;&gt;"",APJ15&lt;기준일시_입력!$N$15),"△",""))))))))))</f>
        <v/>
      </c>
      <c r="APP15" s="128">
        <f>IFERROR(IF(OR(APG15="",APJ15=""),0,IF(AND(APR15&lt;기준일시_입력!$J$17,APS15&gt;기준일시_입력!$N$17),기준일시_입력!$N$17-기준일시_입력!$J$17,IF(AND(APR15&gt;=기준일시_입력!$J$17,APS15&gt;기준일시_입력!$N$17),기준일시_입력!$N$17-APR15,IF(APS15&lt;기준일시_입력!$J$17,0,IF(AND(APR15&lt;기준일시_입력!$J$17,APS15&lt;=기준일시_입력!$N$17),APS15-기준일시_입력!$J$17,IF(AND(APR15&gt;=기준일시_입력!$J$17,APS15&lt;=기준일시_입력!$N$17),APS15-APR15,0)))))),0)</f>
        <v>0</v>
      </c>
      <c r="APQ15" s="128">
        <f t="shared" si="337"/>
        <v>0</v>
      </c>
      <c r="APR15" s="128">
        <f>IF(OR(APG15="",APJ15=""),0,IF(APG15&lt;기준일시_입력!$J$15,기준일시_입력!$J$15,APG15))</f>
        <v>0</v>
      </c>
      <c r="APS15" s="128">
        <f t="shared" si="338"/>
        <v>0</v>
      </c>
      <c r="APT15" s="128">
        <f>IFERROR(IF(AND(APR15&lt;SMALL(기준일시_입력!$J$21:$J$39,APT$5),APS15&gt;SMALL(기준일시_입력!$N$21:$N$39,APT$5)),INDEX(기준일시_입력!$AJ$21:$AJ$39,APT$5*2-1),IF(AND(APR15&gt;=SMALL(기준일시_입력!$J$21:$J$39,APT$5),APR15&lt;SMALL(기준일시_입력!$N$21:$N$39,APT$5)),SMALL(기준일시_입력!$N$21:$N$39,APT$5)-APR15,0)),0)</f>
        <v>0</v>
      </c>
      <c r="APU15" s="128">
        <f>IFERROR(IF(AND(APR15&lt;SMALL(기준일시_입력!$J$21:$J$39,APU$5),APS15&gt;SMALL(기준일시_입력!$N$21:$N$39,APU$5)),INDEX(기준일시_입력!$AJ$21:$AJ$39,APU$5*2-1),IF(AND(APR15&gt;=SMALL(기준일시_입력!$J$21:$J$39,APU$5),APR15&lt;SMALL(기준일시_입력!$N$21:$N$39,APU$5)),SMALL(기준일시_입력!$N$21:$N$39,APU$5)-APR15,0)),0)</f>
        <v>0</v>
      </c>
      <c r="APV15" s="128">
        <f>IFERROR(IF(AND(APR15&lt;SMALL(기준일시_입력!$J$21:$J$39,APV$5),APS15&gt;SMALL(기준일시_입력!$N$21:$N$39,APV$5)),INDEX(기준일시_입력!$AJ$21:$AJ$39,APV$5*2-1),IF(AND(APR15&gt;=SMALL(기준일시_입력!$J$21:$J$39,APV$5),APR15&lt;SMALL(기준일시_입력!$N$21:$N$39,APV$5)),SMALL(기준일시_입력!$N$21:$N$39,APV$5)-APR15,0)),0)</f>
        <v>0</v>
      </c>
      <c r="APW15" s="128">
        <f>IFERROR(IF(AND(APR15&lt;SMALL(기준일시_입력!$J$21:$J$39,APW$5),APS15&gt;SMALL(기준일시_입력!$N$21:$N$39,APW$5)),INDEX(기준일시_입력!$AJ$21:$AJ$39,APW$5*2-1),IF(AND(APR15&gt;=SMALL(기준일시_입력!$J$21:$J$39,APW$5),APR15&lt;SMALL(기준일시_입력!$N$21:$N$39,APW$5)),SMALL(기준일시_입력!$N$21:$N$39,APW$5)-APR15,0)),0)</f>
        <v>0</v>
      </c>
      <c r="APX15" s="128">
        <f>IFERROR(IF(AND(APR15&lt;SMALL(기준일시_입력!$J$21:$J$39,APX$5),APS15&gt;SMALL(기준일시_입력!$N$21:$N$39,APX$5)),INDEX(기준일시_입력!$AJ$21:$AJ$39,APX$5*2-1),IF(AND(APR15&gt;=SMALL(기준일시_입력!$J$21:$J$39,APX$5),APR15&lt;SMALL(기준일시_입력!$N$21:$N$39,APX$5)),SMALL(기준일시_입력!$N$21:$N$39,APX$5)-APR15,0)),0)</f>
        <v>0</v>
      </c>
      <c r="APY15" s="128">
        <f>IFERROR(IF(AND(APR15&lt;SMALL(기준일시_입력!$J$21:$J$39,APY$5),APS15&gt;SMALL(기준일시_입력!$N$21:$N$39,APY$5)),INDEX(기준일시_입력!$AJ$21:$AJ$39,APY$5*2-1),IF(AND(APR15&gt;=SMALL(기준일시_입력!$J$21:$J$39,APY$5),APR15&lt;SMALL(기준일시_입력!$N$21:$N$39,APY$5)),SMALL(기준일시_입력!$N$21:$N$39,APY$5)-APR15,0)),0)</f>
        <v>0</v>
      </c>
      <c r="APZ15" s="128">
        <f>IFERROR(IF(AND(APR15&lt;SMALL(기준일시_입력!$J$21:$J$39,APZ$5),APS15&gt;SMALL(기준일시_입력!$N$21:$N$39,APZ$5)),INDEX(기준일시_입력!$AJ$21:$AJ$39,APZ$5*2-1),IF(AND(APR15&gt;=SMALL(기준일시_입력!$J$21:$J$39,APZ$5),APR15&lt;SMALL(기준일시_입력!$N$21:$N$39,APZ$5)),SMALL(기준일시_입력!$N$21:$N$39,APZ$5)-APR15,0)),0)</f>
        <v>0</v>
      </c>
      <c r="AQA15" s="128">
        <f>IFERROR(IF(AND(APR15&lt;SMALL(기준일시_입력!$J$21:$J$39,AQA$5),APS15&gt;SMALL(기준일시_입력!$N$21:$N$39,AQA$5)),INDEX(기준일시_입력!$AJ$21:$AJ$39,AQA$5*2-1),IF(AND(APR15&gt;=SMALL(기준일시_입력!$J$21:$J$39,AQA$5),APR15&lt;SMALL(기준일시_입력!$N$21:$N$39,AQA$5)),SMALL(기준일시_입력!$N$21:$N$39,AQA$5)-APR15,0)),0)</f>
        <v>0</v>
      </c>
      <c r="AQB15" s="128">
        <f>IFERROR(IF(AND(APR15&lt;SMALL(기준일시_입력!$J$21:$J$39,AQB$5),APS15&gt;SMALL(기준일시_입력!$N$21:$N$39,AQB$5)),INDEX(기준일시_입력!$AJ$21:$AJ$39,AQB$5*2-1),IF(AND(APR15&gt;=SMALL(기준일시_입력!$J$21:$J$39,AQB$5),APR15&lt;SMALL(기준일시_입력!$N$21:$N$39,AQB$5)),SMALL(기준일시_입력!$N$21:$N$39,AQB$5)-APR15,0)),0)</f>
        <v>0</v>
      </c>
      <c r="AQC15" s="128">
        <f>IFERROR(IF(AND(APR15&lt;SMALL(기준일시_입력!$J$21:$J$39,AQC$5),APS15&gt;SMALL(기준일시_입력!$N$21:$N$39,AQC$5)),INDEX(기준일시_입력!$AJ$21:$AJ$39,AQC$5*2-1),IF(AND(APR15&gt;=SMALL(기준일시_입력!$J$21:$J$39,AQC$5),APR15&lt;SMALL(기준일시_입력!$N$21:$N$39,AQC$5)),SMALL(기준일시_입력!$N$21:$N$39,AQC$5)-APR15,0)),0)</f>
        <v>0</v>
      </c>
      <c r="AQD15" s="125"/>
      <c r="AQE15" s="180" t="str">
        <f t="shared" si="339"/>
        <v>10일</v>
      </c>
      <c r="AQF15" s="180"/>
      <c r="AQG15" s="124" t="str">
        <f t="shared" si="340"/>
        <v>수</v>
      </c>
      <c r="AQH15" s="133" t="str">
        <f t="shared" si="336"/>
        <v>V</v>
      </c>
      <c r="AQI15" s="184"/>
      <c r="AQJ15" s="184"/>
      <c r="AQK15" s="184"/>
      <c r="AQL15" s="184"/>
      <c r="AQM15" s="184"/>
      <c r="AQN15" s="184"/>
      <c r="AQO15" s="176"/>
      <c r="AQP15" s="177"/>
      <c r="AQQ15" s="129" t="str">
        <f>IF($B15="","",IF(AND(AQG$3&lt;&gt;"",$B15-기준일시_입력!$AO$7&lt;=0,AQI15="",AQL15="",AQO15=""),"X",IF(AQO15="연차","☆",IF(AQO15="월차","★",IF(AQO15="병가","♨",IF(AQO15="출장","◎",IF(AQO15="교육","■",IF(AND(AQO15="",AQI15&lt;=기준일시_입력!$J$15,AQL15&gt;=기준일시_입력!$N$15),"○",IF(AND(AQO15="",AQI15&lt;&gt;"",AQI15&gt;기준일시_입력!$J$15),"▼",IF(AND(AQO15="",AQL15&lt;&gt;"",AQL15&lt;기준일시_입력!$N$15),"△",""))))))))))</f>
        <v/>
      </c>
      <c r="AQR15" s="128">
        <f>IFERROR(IF(OR(AQI15="",AQL15=""),0,IF(AND(AQT15&lt;기준일시_입력!$J$17,AQU15&gt;기준일시_입력!$N$17),기준일시_입력!$N$17-기준일시_입력!$J$17,IF(AND(AQT15&gt;=기준일시_입력!$J$17,AQU15&gt;기준일시_입력!$N$17),기준일시_입력!$N$17-AQT15,IF(AQU15&lt;기준일시_입력!$J$17,0,IF(AND(AQT15&lt;기준일시_입력!$J$17,AQU15&lt;=기준일시_입력!$N$17),AQU15-기준일시_입력!$J$17,IF(AND(AQT15&gt;=기준일시_입력!$J$17,AQU15&lt;=기준일시_입력!$N$17),AQU15-AQT15,0)))))),0)</f>
        <v>0</v>
      </c>
      <c r="AQS15" s="128">
        <f t="shared" si="342"/>
        <v>0</v>
      </c>
      <c r="AQT15" s="128">
        <f>IF(OR(AQI15="",AQL15=""),0,IF(AQI15&lt;기준일시_입력!$J$15,기준일시_입력!$J$15,AQI15))</f>
        <v>0</v>
      </c>
      <c r="AQU15" s="128">
        <f t="shared" si="343"/>
        <v>0</v>
      </c>
      <c r="AQV15" s="128">
        <f>IFERROR(IF(AND(AQT15&lt;SMALL(기준일시_입력!$J$21:$J$39,AQV$5),AQU15&gt;SMALL(기준일시_입력!$N$21:$N$39,AQV$5)),INDEX(기준일시_입력!$AJ$21:$AJ$39,AQV$5*2-1),IF(AND(AQT15&gt;=SMALL(기준일시_입력!$J$21:$J$39,AQV$5),AQT15&lt;SMALL(기준일시_입력!$N$21:$N$39,AQV$5)),SMALL(기준일시_입력!$N$21:$N$39,AQV$5)-AQT15,0)),0)</f>
        <v>0</v>
      </c>
      <c r="AQW15" s="128">
        <f>IFERROR(IF(AND(AQT15&lt;SMALL(기준일시_입력!$J$21:$J$39,AQW$5),AQU15&gt;SMALL(기준일시_입력!$N$21:$N$39,AQW$5)),INDEX(기준일시_입력!$AJ$21:$AJ$39,AQW$5*2-1),IF(AND(AQT15&gt;=SMALL(기준일시_입력!$J$21:$J$39,AQW$5),AQT15&lt;SMALL(기준일시_입력!$N$21:$N$39,AQW$5)),SMALL(기준일시_입력!$N$21:$N$39,AQW$5)-AQT15,0)),0)</f>
        <v>0</v>
      </c>
      <c r="AQX15" s="128">
        <f>IFERROR(IF(AND(AQT15&lt;SMALL(기준일시_입력!$J$21:$J$39,AQX$5),AQU15&gt;SMALL(기준일시_입력!$N$21:$N$39,AQX$5)),INDEX(기준일시_입력!$AJ$21:$AJ$39,AQX$5*2-1),IF(AND(AQT15&gt;=SMALL(기준일시_입력!$J$21:$J$39,AQX$5),AQT15&lt;SMALL(기준일시_입력!$N$21:$N$39,AQX$5)),SMALL(기준일시_입력!$N$21:$N$39,AQX$5)-AQT15,0)),0)</f>
        <v>0</v>
      </c>
      <c r="AQY15" s="128">
        <f>IFERROR(IF(AND(AQT15&lt;SMALL(기준일시_입력!$J$21:$J$39,AQY$5),AQU15&gt;SMALL(기준일시_입력!$N$21:$N$39,AQY$5)),INDEX(기준일시_입력!$AJ$21:$AJ$39,AQY$5*2-1),IF(AND(AQT15&gt;=SMALL(기준일시_입력!$J$21:$J$39,AQY$5),AQT15&lt;SMALL(기준일시_입력!$N$21:$N$39,AQY$5)),SMALL(기준일시_입력!$N$21:$N$39,AQY$5)-AQT15,0)),0)</f>
        <v>0</v>
      </c>
      <c r="AQZ15" s="128">
        <f>IFERROR(IF(AND(AQT15&lt;SMALL(기준일시_입력!$J$21:$J$39,AQZ$5),AQU15&gt;SMALL(기준일시_입력!$N$21:$N$39,AQZ$5)),INDEX(기준일시_입력!$AJ$21:$AJ$39,AQZ$5*2-1),IF(AND(AQT15&gt;=SMALL(기준일시_입력!$J$21:$J$39,AQZ$5),AQT15&lt;SMALL(기준일시_입력!$N$21:$N$39,AQZ$5)),SMALL(기준일시_입력!$N$21:$N$39,AQZ$5)-AQT15,0)),0)</f>
        <v>0</v>
      </c>
      <c r="ARA15" s="128">
        <f>IFERROR(IF(AND(AQT15&lt;SMALL(기준일시_입력!$J$21:$J$39,ARA$5),AQU15&gt;SMALL(기준일시_입력!$N$21:$N$39,ARA$5)),INDEX(기준일시_입력!$AJ$21:$AJ$39,ARA$5*2-1),IF(AND(AQT15&gt;=SMALL(기준일시_입력!$J$21:$J$39,ARA$5),AQT15&lt;SMALL(기준일시_입력!$N$21:$N$39,ARA$5)),SMALL(기준일시_입력!$N$21:$N$39,ARA$5)-AQT15,0)),0)</f>
        <v>0</v>
      </c>
      <c r="ARB15" s="128">
        <f>IFERROR(IF(AND(AQT15&lt;SMALL(기준일시_입력!$J$21:$J$39,ARB$5),AQU15&gt;SMALL(기준일시_입력!$N$21:$N$39,ARB$5)),INDEX(기준일시_입력!$AJ$21:$AJ$39,ARB$5*2-1),IF(AND(AQT15&gt;=SMALL(기준일시_입력!$J$21:$J$39,ARB$5),AQT15&lt;SMALL(기준일시_입력!$N$21:$N$39,ARB$5)),SMALL(기준일시_입력!$N$21:$N$39,ARB$5)-AQT15,0)),0)</f>
        <v>0</v>
      </c>
      <c r="ARC15" s="128">
        <f>IFERROR(IF(AND(AQT15&lt;SMALL(기준일시_입력!$J$21:$J$39,ARC$5),AQU15&gt;SMALL(기준일시_입력!$N$21:$N$39,ARC$5)),INDEX(기준일시_입력!$AJ$21:$AJ$39,ARC$5*2-1),IF(AND(AQT15&gt;=SMALL(기준일시_입력!$J$21:$J$39,ARC$5),AQT15&lt;SMALL(기준일시_입력!$N$21:$N$39,ARC$5)),SMALL(기준일시_입력!$N$21:$N$39,ARC$5)-AQT15,0)),0)</f>
        <v>0</v>
      </c>
      <c r="ARD15" s="128">
        <f>IFERROR(IF(AND(AQT15&lt;SMALL(기준일시_입력!$J$21:$J$39,ARD$5),AQU15&gt;SMALL(기준일시_입력!$N$21:$N$39,ARD$5)),INDEX(기준일시_입력!$AJ$21:$AJ$39,ARD$5*2-1),IF(AND(AQT15&gt;=SMALL(기준일시_입력!$J$21:$J$39,ARD$5),AQT15&lt;SMALL(기준일시_입력!$N$21:$N$39,ARD$5)),SMALL(기준일시_입력!$N$21:$N$39,ARD$5)-AQT15,0)),0)</f>
        <v>0</v>
      </c>
      <c r="ARE15" s="128">
        <f>IFERROR(IF(AND(AQT15&lt;SMALL(기준일시_입력!$J$21:$J$39,ARE$5),AQU15&gt;SMALL(기준일시_입력!$N$21:$N$39,ARE$5)),INDEX(기준일시_입력!$AJ$21:$AJ$39,ARE$5*2-1),IF(AND(AQT15&gt;=SMALL(기준일시_입력!$J$21:$J$39,ARE$5),AQT15&lt;SMALL(기준일시_입력!$N$21:$N$39,ARE$5)),SMALL(기준일시_입력!$N$21:$N$39,ARE$5)-AQT15,0)),0)</f>
        <v>0</v>
      </c>
      <c r="ARF15" s="125"/>
      <c r="ARG15" s="180" t="str">
        <f t="shared" si="344"/>
        <v>10일</v>
      </c>
      <c r="ARH15" s="180"/>
      <c r="ARI15" s="124" t="str">
        <f t="shared" si="345"/>
        <v>수</v>
      </c>
      <c r="ARJ15" s="133" t="str">
        <f t="shared" si="336"/>
        <v>V</v>
      </c>
      <c r="ARK15" s="184"/>
      <c r="ARL15" s="184"/>
      <c r="ARM15" s="184"/>
      <c r="ARN15" s="184"/>
      <c r="ARO15" s="184"/>
      <c r="ARP15" s="184"/>
      <c r="ARQ15" s="176"/>
      <c r="ARR15" s="177"/>
      <c r="ARS15" s="129" t="str">
        <f>IF($B15="","",IF(AND(ARI$3&lt;&gt;"",$B15-기준일시_입력!$AO$7&lt;=0,ARK15="",ARN15="",ARQ15=""),"X",IF(ARQ15="연차","☆",IF(ARQ15="월차","★",IF(ARQ15="병가","♨",IF(ARQ15="출장","◎",IF(ARQ15="교육","■",IF(AND(ARQ15="",ARK15&lt;=기준일시_입력!$J$15,ARN15&gt;=기준일시_입력!$N$15),"○",IF(AND(ARQ15="",ARK15&lt;&gt;"",ARK15&gt;기준일시_입력!$J$15),"▼",IF(AND(ARQ15="",ARN15&lt;&gt;"",ARN15&lt;기준일시_입력!$N$15),"△",""))))))))))</f>
        <v/>
      </c>
      <c r="ART15" s="128">
        <f>IFERROR(IF(OR(ARK15="",ARN15=""),0,IF(AND(ARV15&lt;기준일시_입력!$J$17,ARW15&gt;기준일시_입력!$N$17),기준일시_입력!$N$17-기준일시_입력!$J$17,IF(AND(ARV15&gt;=기준일시_입력!$J$17,ARW15&gt;기준일시_입력!$N$17),기준일시_입력!$N$17-ARV15,IF(ARW15&lt;기준일시_입력!$J$17,0,IF(AND(ARV15&lt;기준일시_입력!$J$17,ARW15&lt;=기준일시_입력!$N$17),ARW15-기준일시_입력!$J$17,IF(AND(ARV15&gt;=기준일시_입력!$J$17,ARW15&lt;=기준일시_입력!$N$17),ARW15-ARV15,0)))))),0)</f>
        <v>0</v>
      </c>
      <c r="ARU15" s="128">
        <f t="shared" si="347"/>
        <v>0</v>
      </c>
      <c r="ARV15" s="128">
        <f>IF(OR(ARK15="",ARN15=""),0,IF(ARK15&lt;기준일시_입력!$J$15,기준일시_입력!$J$15,ARK15))</f>
        <v>0</v>
      </c>
      <c r="ARW15" s="128">
        <f t="shared" si="348"/>
        <v>0</v>
      </c>
      <c r="ARX15" s="128">
        <f>IFERROR(IF(AND(ARV15&lt;SMALL(기준일시_입력!$J$21:$J$39,ARX$5),ARW15&gt;SMALL(기준일시_입력!$N$21:$N$39,ARX$5)),INDEX(기준일시_입력!$AJ$21:$AJ$39,ARX$5*2-1),IF(AND(ARV15&gt;=SMALL(기준일시_입력!$J$21:$J$39,ARX$5),ARV15&lt;SMALL(기준일시_입력!$N$21:$N$39,ARX$5)),SMALL(기준일시_입력!$N$21:$N$39,ARX$5)-ARV15,0)),0)</f>
        <v>0</v>
      </c>
      <c r="ARY15" s="128">
        <f>IFERROR(IF(AND(ARV15&lt;SMALL(기준일시_입력!$J$21:$J$39,ARY$5),ARW15&gt;SMALL(기준일시_입력!$N$21:$N$39,ARY$5)),INDEX(기준일시_입력!$AJ$21:$AJ$39,ARY$5*2-1),IF(AND(ARV15&gt;=SMALL(기준일시_입력!$J$21:$J$39,ARY$5),ARV15&lt;SMALL(기준일시_입력!$N$21:$N$39,ARY$5)),SMALL(기준일시_입력!$N$21:$N$39,ARY$5)-ARV15,0)),0)</f>
        <v>0</v>
      </c>
      <c r="ARZ15" s="128">
        <f>IFERROR(IF(AND(ARV15&lt;SMALL(기준일시_입력!$J$21:$J$39,ARZ$5),ARW15&gt;SMALL(기준일시_입력!$N$21:$N$39,ARZ$5)),INDEX(기준일시_입력!$AJ$21:$AJ$39,ARZ$5*2-1),IF(AND(ARV15&gt;=SMALL(기준일시_입력!$J$21:$J$39,ARZ$5),ARV15&lt;SMALL(기준일시_입력!$N$21:$N$39,ARZ$5)),SMALL(기준일시_입력!$N$21:$N$39,ARZ$5)-ARV15,0)),0)</f>
        <v>0</v>
      </c>
      <c r="ASA15" s="128">
        <f>IFERROR(IF(AND(ARV15&lt;SMALL(기준일시_입력!$J$21:$J$39,ASA$5),ARW15&gt;SMALL(기준일시_입력!$N$21:$N$39,ASA$5)),INDEX(기준일시_입력!$AJ$21:$AJ$39,ASA$5*2-1),IF(AND(ARV15&gt;=SMALL(기준일시_입력!$J$21:$J$39,ASA$5),ARV15&lt;SMALL(기준일시_입력!$N$21:$N$39,ASA$5)),SMALL(기준일시_입력!$N$21:$N$39,ASA$5)-ARV15,0)),0)</f>
        <v>0</v>
      </c>
      <c r="ASB15" s="128">
        <f>IFERROR(IF(AND(ARV15&lt;SMALL(기준일시_입력!$J$21:$J$39,ASB$5),ARW15&gt;SMALL(기준일시_입력!$N$21:$N$39,ASB$5)),INDEX(기준일시_입력!$AJ$21:$AJ$39,ASB$5*2-1),IF(AND(ARV15&gt;=SMALL(기준일시_입력!$J$21:$J$39,ASB$5),ARV15&lt;SMALL(기준일시_입력!$N$21:$N$39,ASB$5)),SMALL(기준일시_입력!$N$21:$N$39,ASB$5)-ARV15,0)),0)</f>
        <v>0</v>
      </c>
      <c r="ASC15" s="128">
        <f>IFERROR(IF(AND(ARV15&lt;SMALL(기준일시_입력!$J$21:$J$39,ASC$5),ARW15&gt;SMALL(기준일시_입력!$N$21:$N$39,ASC$5)),INDEX(기준일시_입력!$AJ$21:$AJ$39,ASC$5*2-1),IF(AND(ARV15&gt;=SMALL(기준일시_입력!$J$21:$J$39,ASC$5),ARV15&lt;SMALL(기준일시_입력!$N$21:$N$39,ASC$5)),SMALL(기준일시_입력!$N$21:$N$39,ASC$5)-ARV15,0)),0)</f>
        <v>0</v>
      </c>
      <c r="ASD15" s="128">
        <f>IFERROR(IF(AND(ARV15&lt;SMALL(기준일시_입력!$J$21:$J$39,ASD$5),ARW15&gt;SMALL(기준일시_입력!$N$21:$N$39,ASD$5)),INDEX(기준일시_입력!$AJ$21:$AJ$39,ASD$5*2-1),IF(AND(ARV15&gt;=SMALL(기준일시_입력!$J$21:$J$39,ASD$5),ARV15&lt;SMALL(기준일시_입력!$N$21:$N$39,ASD$5)),SMALL(기준일시_입력!$N$21:$N$39,ASD$5)-ARV15,0)),0)</f>
        <v>0</v>
      </c>
      <c r="ASE15" s="128">
        <f>IFERROR(IF(AND(ARV15&lt;SMALL(기준일시_입력!$J$21:$J$39,ASE$5),ARW15&gt;SMALL(기준일시_입력!$N$21:$N$39,ASE$5)),INDEX(기준일시_입력!$AJ$21:$AJ$39,ASE$5*2-1),IF(AND(ARV15&gt;=SMALL(기준일시_입력!$J$21:$J$39,ASE$5),ARV15&lt;SMALL(기준일시_입력!$N$21:$N$39,ASE$5)),SMALL(기준일시_입력!$N$21:$N$39,ASE$5)-ARV15,0)),0)</f>
        <v>0</v>
      </c>
      <c r="ASF15" s="128">
        <f>IFERROR(IF(AND(ARV15&lt;SMALL(기준일시_입력!$J$21:$J$39,ASF$5),ARW15&gt;SMALL(기준일시_입력!$N$21:$N$39,ASF$5)),INDEX(기준일시_입력!$AJ$21:$AJ$39,ASF$5*2-1),IF(AND(ARV15&gt;=SMALL(기준일시_입력!$J$21:$J$39,ASF$5),ARV15&lt;SMALL(기준일시_입력!$N$21:$N$39,ASF$5)),SMALL(기준일시_입력!$N$21:$N$39,ASF$5)-ARV15,0)),0)</f>
        <v>0</v>
      </c>
      <c r="ASG15" s="128">
        <f>IFERROR(IF(AND(ARV15&lt;SMALL(기준일시_입력!$J$21:$J$39,ASG$5),ARW15&gt;SMALL(기준일시_입력!$N$21:$N$39,ASG$5)),INDEX(기준일시_입력!$AJ$21:$AJ$39,ASG$5*2-1),IF(AND(ARV15&gt;=SMALL(기준일시_입력!$J$21:$J$39,ASG$5),ARV15&lt;SMALL(기준일시_입력!$N$21:$N$39,ASG$5)),SMALL(기준일시_입력!$N$21:$N$39,ASG$5)-ARV15,0)),0)</f>
        <v>0</v>
      </c>
      <c r="ASH15" s="125"/>
      <c r="ASI15" s="180" t="str">
        <f t="shared" si="349"/>
        <v>10일</v>
      </c>
      <c r="ASJ15" s="180"/>
      <c r="ASK15" s="124" t="str">
        <f t="shared" si="350"/>
        <v>수</v>
      </c>
      <c r="ASL15" s="133" t="str">
        <f t="shared" si="351"/>
        <v>V</v>
      </c>
      <c r="ASM15" s="184"/>
      <c r="ASN15" s="184"/>
      <c r="ASO15" s="184"/>
      <c r="ASP15" s="184"/>
      <c r="ASQ15" s="184"/>
      <c r="ASR15" s="184"/>
      <c r="ASS15" s="176"/>
      <c r="AST15" s="177"/>
      <c r="ASU15" s="129" t="str">
        <f>IF($B15="","",IF(AND(ASK$3&lt;&gt;"",$B15-기준일시_입력!$AO$7&lt;=0,ASM15="",ASP15="",ASS15=""),"X",IF(ASS15="연차","☆",IF(ASS15="월차","★",IF(ASS15="병가","♨",IF(ASS15="출장","◎",IF(ASS15="교육","■",IF(AND(ASS15="",ASM15&lt;=기준일시_입력!$J$15,ASP15&gt;=기준일시_입력!$N$15),"○",IF(AND(ASS15="",ASM15&lt;&gt;"",ASM15&gt;기준일시_입력!$J$15),"▼",IF(AND(ASS15="",ASP15&lt;&gt;"",ASP15&lt;기준일시_입력!$N$15),"△",""))))))))))</f>
        <v/>
      </c>
      <c r="ASV15" s="128">
        <f>IFERROR(IF(OR(ASM15="",ASP15=""),0,IF(AND(ASX15&lt;기준일시_입력!$J$17,ASY15&gt;기준일시_입력!$N$17),기준일시_입력!$N$17-기준일시_입력!$J$17,IF(AND(ASX15&gt;=기준일시_입력!$J$17,ASY15&gt;기준일시_입력!$N$17),기준일시_입력!$N$17-ASX15,IF(ASY15&lt;기준일시_입력!$J$17,0,IF(AND(ASX15&lt;기준일시_입력!$J$17,ASY15&lt;=기준일시_입력!$N$17),ASY15-기준일시_입력!$J$17,IF(AND(ASX15&gt;=기준일시_입력!$J$17,ASY15&lt;=기준일시_입력!$N$17),ASY15-ASX15,0)))))),0)</f>
        <v>0</v>
      </c>
      <c r="ASW15" s="128">
        <f t="shared" si="352"/>
        <v>0</v>
      </c>
      <c r="ASX15" s="128">
        <f>IF(OR(ASM15="",ASP15=""),0,IF(ASM15&lt;기준일시_입력!$J$15,기준일시_입력!$J$15,ASM15))</f>
        <v>0</v>
      </c>
      <c r="ASY15" s="128">
        <f t="shared" si="353"/>
        <v>0</v>
      </c>
      <c r="ASZ15" s="128">
        <f>IFERROR(IF(AND(ASX15&lt;SMALL(기준일시_입력!$J$21:$J$39,ASZ$5),ASY15&gt;SMALL(기준일시_입력!$N$21:$N$39,ASZ$5)),INDEX(기준일시_입력!$AJ$21:$AJ$39,ASZ$5*2-1),IF(AND(ASX15&gt;=SMALL(기준일시_입력!$J$21:$J$39,ASZ$5),ASX15&lt;SMALL(기준일시_입력!$N$21:$N$39,ASZ$5)),SMALL(기준일시_입력!$N$21:$N$39,ASZ$5)-ASX15,0)),0)</f>
        <v>0</v>
      </c>
      <c r="ATA15" s="128">
        <f>IFERROR(IF(AND(ASX15&lt;SMALL(기준일시_입력!$J$21:$J$39,ATA$5),ASY15&gt;SMALL(기준일시_입력!$N$21:$N$39,ATA$5)),INDEX(기준일시_입력!$AJ$21:$AJ$39,ATA$5*2-1),IF(AND(ASX15&gt;=SMALL(기준일시_입력!$J$21:$J$39,ATA$5),ASX15&lt;SMALL(기준일시_입력!$N$21:$N$39,ATA$5)),SMALL(기준일시_입력!$N$21:$N$39,ATA$5)-ASX15,0)),0)</f>
        <v>0</v>
      </c>
      <c r="ATB15" s="128">
        <f>IFERROR(IF(AND(ASX15&lt;SMALL(기준일시_입력!$J$21:$J$39,ATB$5),ASY15&gt;SMALL(기준일시_입력!$N$21:$N$39,ATB$5)),INDEX(기준일시_입력!$AJ$21:$AJ$39,ATB$5*2-1),IF(AND(ASX15&gt;=SMALL(기준일시_입력!$J$21:$J$39,ATB$5),ASX15&lt;SMALL(기준일시_입력!$N$21:$N$39,ATB$5)),SMALL(기준일시_입력!$N$21:$N$39,ATB$5)-ASX15,0)),0)</f>
        <v>0</v>
      </c>
      <c r="ATC15" s="128">
        <f>IFERROR(IF(AND(ASX15&lt;SMALL(기준일시_입력!$J$21:$J$39,ATC$5),ASY15&gt;SMALL(기준일시_입력!$N$21:$N$39,ATC$5)),INDEX(기준일시_입력!$AJ$21:$AJ$39,ATC$5*2-1),IF(AND(ASX15&gt;=SMALL(기준일시_입력!$J$21:$J$39,ATC$5),ASX15&lt;SMALL(기준일시_입력!$N$21:$N$39,ATC$5)),SMALL(기준일시_입력!$N$21:$N$39,ATC$5)-ASX15,0)),0)</f>
        <v>0</v>
      </c>
      <c r="ATD15" s="128">
        <f>IFERROR(IF(AND(ASX15&lt;SMALL(기준일시_입력!$J$21:$J$39,ATD$5),ASY15&gt;SMALL(기준일시_입력!$N$21:$N$39,ATD$5)),INDEX(기준일시_입력!$AJ$21:$AJ$39,ATD$5*2-1),IF(AND(ASX15&gt;=SMALL(기준일시_입력!$J$21:$J$39,ATD$5),ASX15&lt;SMALL(기준일시_입력!$N$21:$N$39,ATD$5)),SMALL(기준일시_입력!$N$21:$N$39,ATD$5)-ASX15,0)),0)</f>
        <v>0</v>
      </c>
      <c r="ATE15" s="128">
        <f>IFERROR(IF(AND(ASX15&lt;SMALL(기준일시_입력!$J$21:$J$39,ATE$5),ASY15&gt;SMALL(기준일시_입력!$N$21:$N$39,ATE$5)),INDEX(기준일시_입력!$AJ$21:$AJ$39,ATE$5*2-1),IF(AND(ASX15&gt;=SMALL(기준일시_입력!$J$21:$J$39,ATE$5),ASX15&lt;SMALL(기준일시_입력!$N$21:$N$39,ATE$5)),SMALL(기준일시_입력!$N$21:$N$39,ATE$5)-ASX15,0)),0)</f>
        <v>0</v>
      </c>
      <c r="ATF15" s="128">
        <f>IFERROR(IF(AND(ASX15&lt;SMALL(기준일시_입력!$J$21:$J$39,ATF$5),ASY15&gt;SMALL(기준일시_입력!$N$21:$N$39,ATF$5)),INDEX(기준일시_입력!$AJ$21:$AJ$39,ATF$5*2-1),IF(AND(ASX15&gt;=SMALL(기준일시_입력!$J$21:$J$39,ATF$5),ASX15&lt;SMALL(기준일시_입력!$N$21:$N$39,ATF$5)),SMALL(기준일시_입력!$N$21:$N$39,ATF$5)-ASX15,0)),0)</f>
        <v>0</v>
      </c>
      <c r="ATG15" s="128">
        <f>IFERROR(IF(AND(ASX15&lt;SMALL(기준일시_입력!$J$21:$J$39,ATG$5),ASY15&gt;SMALL(기준일시_입력!$N$21:$N$39,ATG$5)),INDEX(기준일시_입력!$AJ$21:$AJ$39,ATG$5*2-1),IF(AND(ASX15&gt;=SMALL(기준일시_입력!$J$21:$J$39,ATG$5),ASX15&lt;SMALL(기준일시_입력!$N$21:$N$39,ATG$5)),SMALL(기준일시_입력!$N$21:$N$39,ATG$5)-ASX15,0)),0)</f>
        <v>0</v>
      </c>
      <c r="ATH15" s="128">
        <f>IFERROR(IF(AND(ASX15&lt;SMALL(기준일시_입력!$J$21:$J$39,ATH$5),ASY15&gt;SMALL(기준일시_입력!$N$21:$N$39,ATH$5)),INDEX(기준일시_입력!$AJ$21:$AJ$39,ATH$5*2-1),IF(AND(ASX15&gt;=SMALL(기준일시_입력!$J$21:$J$39,ATH$5),ASX15&lt;SMALL(기준일시_입력!$N$21:$N$39,ATH$5)),SMALL(기준일시_입력!$N$21:$N$39,ATH$5)-ASX15,0)),0)</f>
        <v>0</v>
      </c>
      <c r="ATI15" s="128">
        <f>IFERROR(IF(AND(ASX15&lt;SMALL(기준일시_입력!$J$21:$J$39,ATI$5),ASY15&gt;SMALL(기준일시_입력!$N$21:$N$39,ATI$5)),INDEX(기준일시_입력!$AJ$21:$AJ$39,ATI$5*2-1),IF(AND(ASX15&gt;=SMALL(기준일시_입력!$J$21:$J$39,ATI$5),ASX15&lt;SMALL(기준일시_입력!$N$21:$N$39,ATI$5)),SMALL(기준일시_입력!$N$21:$N$39,ATI$5)-ASX15,0)),0)</f>
        <v>0</v>
      </c>
      <c r="ATJ15" s="125"/>
      <c r="ATK15" s="180" t="str">
        <f t="shared" si="354"/>
        <v>10일</v>
      </c>
      <c r="ATL15" s="180"/>
      <c r="ATM15" s="124" t="str">
        <f t="shared" si="355"/>
        <v>수</v>
      </c>
      <c r="ATN15" s="133" t="str">
        <f t="shared" si="351"/>
        <v>V</v>
      </c>
      <c r="ATO15" s="184"/>
      <c r="ATP15" s="184"/>
      <c r="ATQ15" s="184"/>
      <c r="ATR15" s="184"/>
      <c r="ATS15" s="184"/>
      <c r="ATT15" s="184"/>
      <c r="ATU15" s="176"/>
      <c r="ATV15" s="177"/>
      <c r="ATW15" s="129" t="str">
        <f>IF($B15="","",IF(AND(ATM$3&lt;&gt;"",$B15-기준일시_입력!$AO$7&lt;=0,ATO15="",ATR15="",ATU15=""),"X",IF(ATU15="연차","☆",IF(ATU15="월차","★",IF(ATU15="병가","♨",IF(ATU15="출장","◎",IF(ATU15="교육","■",IF(AND(ATU15="",ATO15&lt;=기준일시_입력!$J$15,ATR15&gt;=기준일시_입력!$N$15),"○",IF(AND(ATU15="",ATO15&lt;&gt;"",ATO15&gt;기준일시_입력!$J$15),"▼",IF(AND(ATU15="",ATR15&lt;&gt;"",ATR15&lt;기준일시_입력!$N$15),"△",""))))))))))</f>
        <v/>
      </c>
      <c r="ATX15" s="128">
        <f>IFERROR(IF(OR(ATO15="",ATR15=""),0,IF(AND(ATZ15&lt;기준일시_입력!$J$17,AUA15&gt;기준일시_입력!$N$17),기준일시_입력!$N$17-기준일시_입력!$J$17,IF(AND(ATZ15&gt;=기준일시_입력!$J$17,AUA15&gt;기준일시_입력!$N$17),기준일시_입력!$N$17-ATZ15,IF(AUA15&lt;기준일시_입력!$J$17,0,IF(AND(ATZ15&lt;기준일시_입력!$J$17,AUA15&lt;=기준일시_입력!$N$17),AUA15-기준일시_입력!$J$17,IF(AND(ATZ15&gt;=기준일시_입력!$J$17,AUA15&lt;=기준일시_입력!$N$17),AUA15-ATZ15,0)))))),0)</f>
        <v>0</v>
      </c>
      <c r="ATY15" s="128">
        <f t="shared" si="357"/>
        <v>0</v>
      </c>
      <c r="ATZ15" s="128">
        <f>IF(OR(ATO15="",ATR15=""),0,IF(ATO15&lt;기준일시_입력!$J$15,기준일시_입력!$J$15,ATO15))</f>
        <v>0</v>
      </c>
      <c r="AUA15" s="128">
        <f t="shared" si="358"/>
        <v>0</v>
      </c>
      <c r="AUB15" s="128">
        <f>IFERROR(IF(AND(ATZ15&lt;SMALL(기준일시_입력!$J$21:$J$39,AUB$5),AUA15&gt;SMALL(기준일시_입력!$N$21:$N$39,AUB$5)),INDEX(기준일시_입력!$AJ$21:$AJ$39,AUB$5*2-1),IF(AND(ATZ15&gt;=SMALL(기준일시_입력!$J$21:$J$39,AUB$5),ATZ15&lt;SMALL(기준일시_입력!$N$21:$N$39,AUB$5)),SMALL(기준일시_입력!$N$21:$N$39,AUB$5)-ATZ15,0)),0)</f>
        <v>0</v>
      </c>
      <c r="AUC15" s="128">
        <f>IFERROR(IF(AND(ATZ15&lt;SMALL(기준일시_입력!$J$21:$J$39,AUC$5),AUA15&gt;SMALL(기준일시_입력!$N$21:$N$39,AUC$5)),INDEX(기준일시_입력!$AJ$21:$AJ$39,AUC$5*2-1),IF(AND(ATZ15&gt;=SMALL(기준일시_입력!$J$21:$J$39,AUC$5),ATZ15&lt;SMALL(기준일시_입력!$N$21:$N$39,AUC$5)),SMALL(기준일시_입력!$N$21:$N$39,AUC$5)-ATZ15,0)),0)</f>
        <v>0</v>
      </c>
      <c r="AUD15" s="128">
        <f>IFERROR(IF(AND(ATZ15&lt;SMALL(기준일시_입력!$J$21:$J$39,AUD$5),AUA15&gt;SMALL(기준일시_입력!$N$21:$N$39,AUD$5)),INDEX(기준일시_입력!$AJ$21:$AJ$39,AUD$5*2-1),IF(AND(ATZ15&gt;=SMALL(기준일시_입력!$J$21:$J$39,AUD$5),ATZ15&lt;SMALL(기준일시_입력!$N$21:$N$39,AUD$5)),SMALL(기준일시_입력!$N$21:$N$39,AUD$5)-ATZ15,0)),0)</f>
        <v>0</v>
      </c>
      <c r="AUE15" s="128">
        <f>IFERROR(IF(AND(ATZ15&lt;SMALL(기준일시_입력!$J$21:$J$39,AUE$5),AUA15&gt;SMALL(기준일시_입력!$N$21:$N$39,AUE$5)),INDEX(기준일시_입력!$AJ$21:$AJ$39,AUE$5*2-1),IF(AND(ATZ15&gt;=SMALL(기준일시_입력!$J$21:$J$39,AUE$5),ATZ15&lt;SMALL(기준일시_입력!$N$21:$N$39,AUE$5)),SMALL(기준일시_입력!$N$21:$N$39,AUE$5)-ATZ15,0)),0)</f>
        <v>0</v>
      </c>
      <c r="AUF15" s="128">
        <f>IFERROR(IF(AND(ATZ15&lt;SMALL(기준일시_입력!$J$21:$J$39,AUF$5),AUA15&gt;SMALL(기준일시_입력!$N$21:$N$39,AUF$5)),INDEX(기준일시_입력!$AJ$21:$AJ$39,AUF$5*2-1),IF(AND(ATZ15&gt;=SMALL(기준일시_입력!$J$21:$J$39,AUF$5),ATZ15&lt;SMALL(기준일시_입력!$N$21:$N$39,AUF$5)),SMALL(기준일시_입력!$N$21:$N$39,AUF$5)-ATZ15,0)),0)</f>
        <v>0</v>
      </c>
      <c r="AUG15" s="128">
        <f>IFERROR(IF(AND(ATZ15&lt;SMALL(기준일시_입력!$J$21:$J$39,AUG$5),AUA15&gt;SMALL(기준일시_입력!$N$21:$N$39,AUG$5)),INDEX(기준일시_입력!$AJ$21:$AJ$39,AUG$5*2-1),IF(AND(ATZ15&gt;=SMALL(기준일시_입력!$J$21:$J$39,AUG$5),ATZ15&lt;SMALL(기준일시_입력!$N$21:$N$39,AUG$5)),SMALL(기준일시_입력!$N$21:$N$39,AUG$5)-ATZ15,0)),0)</f>
        <v>0</v>
      </c>
      <c r="AUH15" s="128">
        <f>IFERROR(IF(AND(ATZ15&lt;SMALL(기준일시_입력!$J$21:$J$39,AUH$5),AUA15&gt;SMALL(기준일시_입력!$N$21:$N$39,AUH$5)),INDEX(기준일시_입력!$AJ$21:$AJ$39,AUH$5*2-1),IF(AND(ATZ15&gt;=SMALL(기준일시_입력!$J$21:$J$39,AUH$5),ATZ15&lt;SMALL(기준일시_입력!$N$21:$N$39,AUH$5)),SMALL(기준일시_입력!$N$21:$N$39,AUH$5)-ATZ15,0)),0)</f>
        <v>0</v>
      </c>
      <c r="AUI15" s="128">
        <f>IFERROR(IF(AND(ATZ15&lt;SMALL(기준일시_입력!$J$21:$J$39,AUI$5),AUA15&gt;SMALL(기준일시_입력!$N$21:$N$39,AUI$5)),INDEX(기준일시_입력!$AJ$21:$AJ$39,AUI$5*2-1),IF(AND(ATZ15&gt;=SMALL(기준일시_입력!$J$21:$J$39,AUI$5),ATZ15&lt;SMALL(기준일시_입력!$N$21:$N$39,AUI$5)),SMALL(기준일시_입력!$N$21:$N$39,AUI$5)-ATZ15,0)),0)</f>
        <v>0</v>
      </c>
      <c r="AUJ15" s="128">
        <f>IFERROR(IF(AND(ATZ15&lt;SMALL(기준일시_입력!$J$21:$J$39,AUJ$5),AUA15&gt;SMALL(기준일시_입력!$N$21:$N$39,AUJ$5)),INDEX(기준일시_입력!$AJ$21:$AJ$39,AUJ$5*2-1),IF(AND(ATZ15&gt;=SMALL(기준일시_입력!$J$21:$J$39,AUJ$5),ATZ15&lt;SMALL(기준일시_입력!$N$21:$N$39,AUJ$5)),SMALL(기준일시_입력!$N$21:$N$39,AUJ$5)-ATZ15,0)),0)</f>
        <v>0</v>
      </c>
      <c r="AUK15" s="128">
        <f>IFERROR(IF(AND(ATZ15&lt;SMALL(기준일시_입력!$J$21:$J$39,AUK$5),AUA15&gt;SMALL(기준일시_입력!$N$21:$N$39,AUK$5)),INDEX(기준일시_입력!$AJ$21:$AJ$39,AUK$5*2-1),IF(AND(ATZ15&gt;=SMALL(기준일시_입력!$J$21:$J$39,AUK$5),ATZ15&lt;SMALL(기준일시_입력!$N$21:$N$39,AUK$5)),SMALL(기준일시_입력!$N$21:$N$39,AUK$5)-ATZ15,0)),0)</f>
        <v>0</v>
      </c>
      <c r="AUL15" s="125"/>
      <c r="AUM15" s="180" t="str">
        <f t="shared" si="359"/>
        <v>10일</v>
      </c>
      <c r="AUN15" s="180"/>
      <c r="AUO15" s="124" t="str">
        <f t="shared" si="360"/>
        <v>수</v>
      </c>
      <c r="AUP15" s="133" t="str">
        <f t="shared" si="351"/>
        <v>V</v>
      </c>
      <c r="AUQ15" s="184"/>
      <c r="AUR15" s="184"/>
      <c r="AUS15" s="184"/>
      <c r="AUT15" s="184"/>
      <c r="AUU15" s="184"/>
      <c r="AUV15" s="184"/>
      <c r="AUW15" s="176"/>
      <c r="AUX15" s="177"/>
      <c r="AUY15" s="129" t="str">
        <f>IF($B15="","",IF(AND(AUO$3&lt;&gt;"",$B15-기준일시_입력!$AO$7&lt;=0,AUQ15="",AUT15="",AUW15=""),"X",IF(AUW15="연차","☆",IF(AUW15="월차","★",IF(AUW15="병가","♨",IF(AUW15="출장","◎",IF(AUW15="교육","■",IF(AND(AUW15="",AUQ15&lt;=기준일시_입력!$J$15,AUT15&gt;=기준일시_입력!$N$15),"○",IF(AND(AUW15="",AUQ15&lt;&gt;"",AUQ15&gt;기준일시_입력!$J$15),"▼",IF(AND(AUW15="",AUT15&lt;&gt;"",AUT15&lt;기준일시_입력!$N$15),"△",""))))))))))</f>
        <v/>
      </c>
      <c r="AUZ15" s="128">
        <f>IFERROR(IF(OR(AUQ15="",AUT15=""),0,IF(AND(AVB15&lt;기준일시_입력!$J$17,AVC15&gt;기준일시_입력!$N$17),기준일시_입력!$N$17-기준일시_입력!$J$17,IF(AND(AVB15&gt;=기준일시_입력!$J$17,AVC15&gt;기준일시_입력!$N$17),기준일시_입력!$N$17-AVB15,IF(AVC15&lt;기준일시_입력!$J$17,0,IF(AND(AVB15&lt;기준일시_입력!$J$17,AVC15&lt;=기준일시_입력!$N$17),AVC15-기준일시_입력!$J$17,IF(AND(AVB15&gt;=기준일시_입력!$J$17,AVC15&lt;=기준일시_입력!$N$17),AVC15-AVB15,0)))))),0)</f>
        <v>0</v>
      </c>
      <c r="AVA15" s="128">
        <f t="shared" si="362"/>
        <v>0</v>
      </c>
      <c r="AVB15" s="128">
        <f>IF(OR(AUQ15="",AUT15=""),0,IF(AUQ15&lt;기준일시_입력!$J$15,기준일시_입력!$J$15,AUQ15))</f>
        <v>0</v>
      </c>
      <c r="AVC15" s="128">
        <f t="shared" si="363"/>
        <v>0</v>
      </c>
      <c r="AVD15" s="128">
        <f>IFERROR(IF(AND(AVB15&lt;SMALL(기준일시_입력!$J$21:$J$39,AVD$5),AVC15&gt;SMALL(기준일시_입력!$N$21:$N$39,AVD$5)),INDEX(기준일시_입력!$AJ$21:$AJ$39,AVD$5*2-1),IF(AND(AVB15&gt;=SMALL(기준일시_입력!$J$21:$J$39,AVD$5),AVB15&lt;SMALL(기준일시_입력!$N$21:$N$39,AVD$5)),SMALL(기준일시_입력!$N$21:$N$39,AVD$5)-AVB15,0)),0)</f>
        <v>0</v>
      </c>
      <c r="AVE15" s="128">
        <f>IFERROR(IF(AND(AVB15&lt;SMALL(기준일시_입력!$J$21:$J$39,AVE$5),AVC15&gt;SMALL(기준일시_입력!$N$21:$N$39,AVE$5)),INDEX(기준일시_입력!$AJ$21:$AJ$39,AVE$5*2-1),IF(AND(AVB15&gt;=SMALL(기준일시_입력!$J$21:$J$39,AVE$5),AVB15&lt;SMALL(기준일시_입력!$N$21:$N$39,AVE$5)),SMALL(기준일시_입력!$N$21:$N$39,AVE$5)-AVB15,0)),0)</f>
        <v>0</v>
      </c>
      <c r="AVF15" s="128">
        <f>IFERROR(IF(AND(AVB15&lt;SMALL(기준일시_입력!$J$21:$J$39,AVF$5),AVC15&gt;SMALL(기준일시_입력!$N$21:$N$39,AVF$5)),INDEX(기준일시_입력!$AJ$21:$AJ$39,AVF$5*2-1),IF(AND(AVB15&gt;=SMALL(기준일시_입력!$J$21:$J$39,AVF$5),AVB15&lt;SMALL(기준일시_입력!$N$21:$N$39,AVF$5)),SMALL(기준일시_입력!$N$21:$N$39,AVF$5)-AVB15,0)),0)</f>
        <v>0</v>
      </c>
      <c r="AVG15" s="128">
        <f>IFERROR(IF(AND(AVB15&lt;SMALL(기준일시_입력!$J$21:$J$39,AVG$5),AVC15&gt;SMALL(기준일시_입력!$N$21:$N$39,AVG$5)),INDEX(기준일시_입력!$AJ$21:$AJ$39,AVG$5*2-1),IF(AND(AVB15&gt;=SMALL(기준일시_입력!$J$21:$J$39,AVG$5),AVB15&lt;SMALL(기준일시_입력!$N$21:$N$39,AVG$5)),SMALL(기준일시_입력!$N$21:$N$39,AVG$5)-AVB15,0)),0)</f>
        <v>0</v>
      </c>
      <c r="AVH15" s="128">
        <f>IFERROR(IF(AND(AVB15&lt;SMALL(기준일시_입력!$J$21:$J$39,AVH$5),AVC15&gt;SMALL(기준일시_입력!$N$21:$N$39,AVH$5)),INDEX(기준일시_입력!$AJ$21:$AJ$39,AVH$5*2-1),IF(AND(AVB15&gt;=SMALL(기준일시_입력!$J$21:$J$39,AVH$5),AVB15&lt;SMALL(기준일시_입력!$N$21:$N$39,AVH$5)),SMALL(기준일시_입력!$N$21:$N$39,AVH$5)-AVB15,0)),0)</f>
        <v>0</v>
      </c>
      <c r="AVI15" s="128">
        <f>IFERROR(IF(AND(AVB15&lt;SMALL(기준일시_입력!$J$21:$J$39,AVI$5),AVC15&gt;SMALL(기준일시_입력!$N$21:$N$39,AVI$5)),INDEX(기준일시_입력!$AJ$21:$AJ$39,AVI$5*2-1),IF(AND(AVB15&gt;=SMALL(기준일시_입력!$J$21:$J$39,AVI$5),AVB15&lt;SMALL(기준일시_입력!$N$21:$N$39,AVI$5)),SMALL(기준일시_입력!$N$21:$N$39,AVI$5)-AVB15,0)),0)</f>
        <v>0</v>
      </c>
      <c r="AVJ15" s="128">
        <f>IFERROR(IF(AND(AVB15&lt;SMALL(기준일시_입력!$J$21:$J$39,AVJ$5),AVC15&gt;SMALL(기준일시_입력!$N$21:$N$39,AVJ$5)),INDEX(기준일시_입력!$AJ$21:$AJ$39,AVJ$5*2-1),IF(AND(AVB15&gt;=SMALL(기준일시_입력!$J$21:$J$39,AVJ$5),AVB15&lt;SMALL(기준일시_입력!$N$21:$N$39,AVJ$5)),SMALL(기준일시_입력!$N$21:$N$39,AVJ$5)-AVB15,0)),0)</f>
        <v>0</v>
      </c>
      <c r="AVK15" s="128">
        <f>IFERROR(IF(AND(AVB15&lt;SMALL(기준일시_입력!$J$21:$J$39,AVK$5),AVC15&gt;SMALL(기준일시_입력!$N$21:$N$39,AVK$5)),INDEX(기준일시_입력!$AJ$21:$AJ$39,AVK$5*2-1),IF(AND(AVB15&gt;=SMALL(기준일시_입력!$J$21:$J$39,AVK$5),AVB15&lt;SMALL(기준일시_입력!$N$21:$N$39,AVK$5)),SMALL(기준일시_입력!$N$21:$N$39,AVK$5)-AVB15,0)),0)</f>
        <v>0</v>
      </c>
      <c r="AVL15" s="128">
        <f>IFERROR(IF(AND(AVB15&lt;SMALL(기준일시_입력!$J$21:$J$39,AVL$5),AVC15&gt;SMALL(기준일시_입력!$N$21:$N$39,AVL$5)),INDEX(기준일시_입력!$AJ$21:$AJ$39,AVL$5*2-1),IF(AND(AVB15&gt;=SMALL(기준일시_입력!$J$21:$J$39,AVL$5),AVB15&lt;SMALL(기준일시_입력!$N$21:$N$39,AVL$5)),SMALL(기준일시_입력!$N$21:$N$39,AVL$5)-AVB15,0)),0)</f>
        <v>0</v>
      </c>
      <c r="AVM15" s="128">
        <f>IFERROR(IF(AND(AVB15&lt;SMALL(기준일시_입력!$J$21:$J$39,AVM$5),AVC15&gt;SMALL(기준일시_입력!$N$21:$N$39,AVM$5)),INDEX(기준일시_입력!$AJ$21:$AJ$39,AVM$5*2-1),IF(AND(AVB15&gt;=SMALL(기준일시_입력!$J$21:$J$39,AVM$5),AVB15&lt;SMALL(기준일시_입력!$N$21:$N$39,AVM$5)),SMALL(기준일시_입력!$N$21:$N$39,AVM$5)-AVB15,0)),0)</f>
        <v>0</v>
      </c>
      <c r="AVN15" s="125"/>
      <c r="AVO15" s="180" t="str">
        <f t="shared" si="364"/>
        <v>10일</v>
      </c>
      <c r="AVP15" s="180"/>
      <c r="AVQ15" s="124" t="str">
        <f t="shared" si="365"/>
        <v>수</v>
      </c>
      <c r="AVR15" s="133" t="str">
        <f t="shared" si="366"/>
        <v>V</v>
      </c>
      <c r="AVS15" s="184"/>
      <c r="AVT15" s="184"/>
      <c r="AVU15" s="184"/>
      <c r="AVV15" s="184"/>
      <c r="AVW15" s="184"/>
      <c r="AVX15" s="184"/>
      <c r="AVY15" s="176"/>
      <c r="AVZ15" s="177"/>
      <c r="AWA15" s="129" t="str">
        <f>IF($B15="","",IF(AND(AVQ$3&lt;&gt;"",$B15-기준일시_입력!$AO$7&lt;=0,AVS15="",AVV15="",AVY15=""),"X",IF(AVY15="연차","☆",IF(AVY15="월차","★",IF(AVY15="병가","♨",IF(AVY15="출장","◎",IF(AVY15="교육","■",IF(AND(AVY15="",AVS15&lt;=기준일시_입력!$J$15,AVV15&gt;=기준일시_입력!$N$15),"○",IF(AND(AVY15="",AVS15&lt;&gt;"",AVS15&gt;기준일시_입력!$J$15),"▼",IF(AND(AVY15="",AVV15&lt;&gt;"",AVV15&lt;기준일시_입력!$N$15),"△",""))))))))))</f>
        <v/>
      </c>
      <c r="AWB15" s="128">
        <f>IFERROR(IF(OR(AVS15="",AVV15=""),0,IF(AND(AWD15&lt;기준일시_입력!$J$17,AWE15&gt;기준일시_입력!$N$17),기준일시_입력!$N$17-기준일시_입력!$J$17,IF(AND(AWD15&gt;=기준일시_입력!$J$17,AWE15&gt;기준일시_입력!$N$17),기준일시_입력!$N$17-AWD15,IF(AWE15&lt;기준일시_입력!$J$17,0,IF(AND(AWD15&lt;기준일시_입력!$J$17,AWE15&lt;=기준일시_입력!$N$17),AWE15-기준일시_입력!$J$17,IF(AND(AWD15&gt;=기준일시_입력!$J$17,AWE15&lt;=기준일시_입력!$N$17),AWE15-AWD15,0)))))),0)</f>
        <v>0</v>
      </c>
      <c r="AWC15" s="128">
        <f t="shared" si="367"/>
        <v>0</v>
      </c>
      <c r="AWD15" s="128">
        <f>IF(OR(AVS15="",AVV15=""),0,IF(AVS15&lt;기준일시_입력!$J$15,기준일시_입력!$J$15,AVS15))</f>
        <v>0</v>
      </c>
      <c r="AWE15" s="128">
        <f t="shared" si="368"/>
        <v>0</v>
      </c>
      <c r="AWF15" s="128">
        <f>IFERROR(IF(AND(AWD15&lt;SMALL(기준일시_입력!$J$21:$J$39,AWF$5),AWE15&gt;SMALL(기준일시_입력!$N$21:$N$39,AWF$5)),INDEX(기준일시_입력!$AJ$21:$AJ$39,AWF$5*2-1),IF(AND(AWD15&gt;=SMALL(기준일시_입력!$J$21:$J$39,AWF$5),AWD15&lt;SMALL(기준일시_입력!$N$21:$N$39,AWF$5)),SMALL(기준일시_입력!$N$21:$N$39,AWF$5)-AWD15,0)),0)</f>
        <v>0</v>
      </c>
      <c r="AWG15" s="128">
        <f>IFERROR(IF(AND(AWD15&lt;SMALL(기준일시_입력!$J$21:$J$39,AWG$5),AWE15&gt;SMALL(기준일시_입력!$N$21:$N$39,AWG$5)),INDEX(기준일시_입력!$AJ$21:$AJ$39,AWG$5*2-1),IF(AND(AWD15&gt;=SMALL(기준일시_입력!$J$21:$J$39,AWG$5),AWD15&lt;SMALL(기준일시_입력!$N$21:$N$39,AWG$5)),SMALL(기준일시_입력!$N$21:$N$39,AWG$5)-AWD15,0)),0)</f>
        <v>0</v>
      </c>
      <c r="AWH15" s="128">
        <f>IFERROR(IF(AND(AWD15&lt;SMALL(기준일시_입력!$J$21:$J$39,AWH$5),AWE15&gt;SMALL(기준일시_입력!$N$21:$N$39,AWH$5)),INDEX(기준일시_입력!$AJ$21:$AJ$39,AWH$5*2-1),IF(AND(AWD15&gt;=SMALL(기준일시_입력!$J$21:$J$39,AWH$5),AWD15&lt;SMALL(기준일시_입력!$N$21:$N$39,AWH$5)),SMALL(기준일시_입력!$N$21:$N$39,AWH$5)-AWD15,0)),0)</f>
        <v>0</v>
      </c>
      <c r="AWI15" s="128">
        <f>IFERROR(IF(AND(AWD15&lt;SMALL(기준일시_입력!$J$21:$J$39,AWI$5),AWE15&gt;SMALL(기준일시_입력!$N$21:$N$39,AWI$5)),INDEX(기준일시_입력!$AJ$21:$AJ$39,AWI$5*2-1),IF(AND(AWD15&gt;=SMALL(기준일시_입력!$J$21:$J$39,AWI$5),AWD15&lt;SMALL(기준일시_입력!$N$21:$N$39,AWI$5)),SMALL(기준일시_입력!$N$21:$N$39,AWI$5)-AWD15,0)),0)</f>
        <v>0</v>
      </c>
      <c r="AWJ15" s="128">
        <f>IFERROR(IF(AND(AWD15&lt;SMALL(기준일시_입력!$J$21:$J$39,AWJ$5),AWE15&gt;SMALL(기준일시_입력!$N$21:$N$39,AWJ$5)),INDEX(기준일시_입력!$AJ$21:$AJ$39,AWJ$5*2-1),IF(AND(AWD15&gt;=SMALL(기준일시_입력!$J$21:$J$39,AWJ$5),AWD15&lt;SMALL(기준일시_입력!$N$21:$N$39,AWJ$5)),SMALL(기준일시_입력!$N$21:$N$39,AWJ$5)-AWD15,0)),0)</f>
        <v>0</v>
      </c>
      <c r="AWK15" s="128">
        <f>IFERROR(IF(AND(AWD15&lt;SMALL(기준일시_입력!$J$21:$J$39,AWK$5),AWE15&gt;SMALL(기준일시_입력!$N$21:$N$39,AWK$5)),INDEX(기준일시_입력!$AJ$21:$AJ$39,AWK$5*2-1),IF(AND(AWD15&gt;=SMALL(기준일시_입력!$J$21:$J$39,AWK$5),AWD15&lt;SMALL(기준일시_입력!$N$21:$N$39,AWK$5)),SMALL(기준일시_입력!$N$21:$N$39,AWK$5)-AWD15,0)),0)</f>
        <v>0</v>
      </c>
      <c r="AWL15" s="128">
        <f>IFERROR(IF(AND(AWD15&lt;SMALL(기준일시_입력!$J$21:$J$39,AWL$5),AWE15&gt;SMALL(기준일시_입력!$N$21:$N$39,AWL$5)),INDEX(기준일시_입력!$AJ$21:$AJ$39,AWL$5*2-1),IF(AND(AWD15&gt;=SMALL(기준일시_입력!$J$21:$J$39,AWL$5),AWD15&lt;SMALL(기준일시_입력!$N$21:$N$39,AWL$5)),SMALL(기준일시_입력!$N$21:$N$39,AWL$5)-AWD15,0)),0)</f>
        <v>0</v>
      </c>
      <c r="AWM15" s="128">
        <f>IFERROR(IF(AND(AWD15&lt;SMALL(기준일시_입력!$J$21:$J$39,AWM$5),AWE15&gt;SMALL(기준일시_입력!$N$21:$N$39,AWM$5)),INDEX(기준일시_입력!$AJ$21:$AJ$39,AWM$5*2-1),IF(AND(AWD15&gt;=SMALL(기준일시_입력!$J$21:$J$39,AWM$5),AWD15&lt;SMALL(기준일시_입력!$N$21:$N$39,AWM$5)),SMALL(기준일시_입력!$N$21:$N$39,AWM$5)-AWD15,0)),0)</f>
        <v>0</v>
      </c>
      <c r="AWN15" s="128">
        <f>IFERROR(IF(AND(AWD15&lt;SMALL(기준일시_입력!$J$21:$J$39,AWN$5),AWE15&gt;SMALL(기준일시_입력!$N$21:$N$39,AWN$5)),INDEX(기준일시_입력!$AJ$21:$AJ$39,AWN$5*2-1),IF(AND(AWD15&gt;=SMALL(기준일시_입력!$J$21:$J$39,AWN$5),AWD15&lt;SMALL(기준일시_입력!$N$21:$N$39,AWN$5)),SMALL(기준일시_입력!$N$21:$N$39,AWN$5)-AWD15,0)),0)</f>
        <v>0</v>
      </c>
      <c r="AWO15" s="128">
        <f>IFERROR(IF(AND(AWD15&lt;SMALL(기준일시_입력!$J$21:$J$39,AWO$5),AWE15&gt;SMALL(기준일시_입력!$N$21:$N$39,AWO$5)),INDEX(기준일시_입력!$AJ$21:$AJ$39,AWO$5*2-1),IF(AND(AWD15&gt;=SMALL(기준일시_입력!$J$21:$J$39,AWO$5),AWD15&lt;SMALL(기준일시_입력!$N$21:$N$39,AWO$5)),SMALL(기준일시_입력!$N$21:$N$39,AWO$5)-AWD15,0)),0)</f>
        <v>0</v>
      </c>
      <c r="AWP15" s="125"/>
      <c r="AWQ15" s="180" t="str">
        <f t="shared" si="369"/>
        <v>10일</v>
      </c>
      <c r="AWR15" s="180"/>
      <c r="AWS15" s="124" t="str">
        <f t="shared" si="370"/>
        <v>수</v>
      </c>
      <c r="AWT15" s="133" t="str">
        <f t="shared" si="366"/>
        <v>V</v>
      </c>
      <c r="AWU15" s="184"/>
      <c r="AWV15" s="184"/>
      <c r="AWW15" s="184"/>
      <c r="AWX15" s="184"/>
      <c r="AWY15" s="184"/>
      <c r="AWZ15" s="184"/>
      <c r="AXA15" s="176"/>
      <c r="AXB15" s="177"/>
      <c r="AXC15" s="129" t="str">
        <f>IF($B15="","",IF(AND(AWS$3&lt;&gt;"",$B15-기준일시_입력!$AO$7&lt;=0,AWU15="",AWX15="",AXA15=""),"X",IF(AXA15="연차","☆",IF(AXA15="월차","★",IF(AXA15="병가","♨",IF(AXA15="출장","◎",IF(AXA15="교육","■",IF(AND(AXA15="",AWU15&lt;=기준일시_입력!$J$15,AWX15&gt;=기준일시_입력!$N$15),"○",IF(AND(AXA15="",AWU15&lt;&gt;"",AWU15&gt;기준일시_입력!$J$15),"▼",IF(AND(AXA15="",AWX15&lt;&gt;"",AWX15&lt;기준일시_입력!$N$15),"△",""))))))))))</f>
        <v/>
      </c>
      <c r="AXD15" s="128">
        <f>IFERROR(IF(OR(AWU15="",AWX15=""),0,IF(AND(AXF15&lt;기준일시_입력!$J$17,AXG15&gt;기준일시_입력!$N$17),기준일시_입력!$N$17-기준일시_입력!$J$17,IF(AND(AXF15&gt;=기준일시_입력!$J$17,AXG15&gt;기준일시_입력!$N$17),기준일시_입력!$N$17-AXF15,IF(AXG15&lt;기준일시_입력!$J$17,0,IF(AND(AXF15&lt;기준일시_입력!$J$17,AXG15&lt;=기준일시_입력!$N$17),AXG15-기준일시_입력!$J$17,IF(AND(AXF15&gt;=기준일시_입력!$J$17,AXG15&lt;=기준일시_입력!$N$17),AXG15-AXF15,0)))))),0)</f>
        <v>0</v>
      </c>
      <c r="AXE15" s="128">
        <f t="shared" si="372"/>
        <v>0</v>
      </c>
      <c r="AXF15" s="128">
        <f>IF(OR(AWU15="",AWX15=""),0,IF(AWU15&lt;기준일시_입력!$J$15,기준일시_입력!$J$15,AWU15))</f>
        <v>0</v>
      </c>
      <c r="AXG15" s="128">
        <f t="shared" si="373"/>
        <v>0</v>
      </c>
      <c r="AXH15" s="128">
        <f>IFERROR(IF(AND(AXF15&lt;SMALL(기준일시_입력!$J$21:$J$39,AXH$5),AXG15&gt;SMALL(기준일시_입력!$N$21:$N$39,AXH$5)),INDEX(기준일시_입력!$AJ$21:$AJ$39,AXH$5*2-1),IF(AND(AXF15&gt;=SMALL(기준일시_입력!$J$21:$J$39,AXH$5),AXF15&lt;SMALL(기준일시_입력!$N$21:$N$39,AXH$5)),SMALL(기준일시_입력!$N$21:$N$39,AXH$5)-AXF15,0)),0)</f>
        <v>0</v>
      </c>
      <c r="AXI15" s="128">
        <f>IFERROR(IF(AND(AXF15&lt;SMALL(기준일시_입력!$J$21:$J$39,AXI$5),AXG15&gt;SMALL(기준일시_입력!$N$21:$N$39,AXI$5)),INDEX(기준일시_입력!$AJ$21:$AJ$39,AXI$5*2-1),IF(AND(AXF15&gt;=SMALL(기준일시_입력!$J$21:$J$39,AXI$5),AXF15&lt;SMALL(기준일시_입력!$N$21:$N$39,AXI$5)),SMALL(기준일시_입력!$N$21:$N$39,AXI$5)-AXF15,0)),0)</f>
        <v>0</v>
      </c>
      <c r="AXJ15" s="128">
        <f>IFERROR(IF(AND(AXF15&lt;SMALL(기준일시_입력!$J$21:$J$39,AXJ$5),AXG15&gt;SMALL(기준일시_입력!$N$21:$N$39,AXJ$5)),INDEX(기준일시_입력!$AJ$21:$AJ$39,AXJ$5*2-1),IF(AND(AXF15&gt;=SMALL(기준일시_입력!$J$21:$J$39,AXJ$5),AXF15&lt;SMALL(기준일시_입력!$N$21:$N$39,AXJ$5)),SMALL(기준일시_입력!$N$21:$N$39,AXJ$5)-AXF15,0)),0)</f>
        <v>0</v>
      </c>
      <c r="AXK15" s="128">
        <f>IFERROR(IF(AND(AXF15&lt;SMALL(기준일시_입력!$J$21:$J$39,AXK$5),AXG15&gt;SMALL(기준일시_입력!$N$21:$N$39,AXK$5)),INDEX(기준일시_입력!$AJ$21:$AJ$39,AXK$5*2-1),IF(AND(AXF15&gt;=SMALL(기준일시_입력!$J$21:$J$39,AXK$5),AXF15&lt;SMALL(기준일시_입력!$N$21:$N$39,AXK$5)),SMALL(기준일시_입력!$N$21:$N$39,AXK$5)-AXF15,0)),0)</f>
        <v>0</v>
      </c>
      <c r="AXL15" s="128">
        <f>IFERROR(IF(AND(AXF15&lt;SMALL(기준일시_입력!$J$21:$J$39,AXL$5),AXG15&gt;SMALL(기준일시_입력!$N$21:$N$39,AXL$5)),INDEX(기준일시_입력!$AJ$21:$AJ$39,AXL$5*2-1),IF(AND(AXF15&gt;=SMALL(기준일시_입력!$J$21:$J$39,AXL$5),AXF15&lt;SMALL(기준일시_입력!$N$21:$N$39,AXL$5)),SMALL(기준일시_입력!$N$21:$N$39,AXL$5)-AXF15,0)),0)</f>
        <v>0</v>
      </c>
      <c r="AXM15" s="128">
        <f>IFERROR(IF(AND(AXF15&lt;SMALL(기준일시_입력!$J$21:$J$39,AXM$5),AXG15&gt;SMALL(기준일시_입력!$N$21:$N$39,AXM$5)),INDEX(기준일시_입력!$AJ$21:$AJ$39,AXM$5*2-1),IF(AND(AXF15&gt;=SMALL(기준일시_입력!$J$21:$J$39,AXM$5),AXF15&lt;SMALL(기준일시_입력!$N$21:$N$39,AXM$5)),SMALL(기준일시_입력!$N$21:$N$39,AXM$5)-AXF15,0)),0)</f>
        <v>0</v>
      </c>
      <c r="AXN15" s="128">
        <f>IFERROR(IF(AND(AXF15&lt;SMALL(기준일시_입력!$J$21:$J$39,AXN$5),AXG15&gt;SMALL(기준일시_입력!$N$21:$N$39,AXN$5)),INDEX(기준일시_입력!$AJ$21:$AJ$39,AXN$5*2-1),IF(AND(AXF15&gt;=SMALL(기준일시_입력!$J$21:$J$39,AXN$5),AXF15&lt;SMALL(기준일시_입력!$N$21:$N$39,AXN$5)),SMALL(기준일시_입력!$N$21:$N$39,AXN$5)-AXF15,0)),0)</f>
        <v>0</v>
      </c>
      <c r="AXO15" s="128">
        <f>IFERROR(IF(AND(AXF15&lt;SMALL(기준일시_입력!$J$21:$J$39,AXO$5),AXG15&gt;SMALL(기준일시_입력!$N$21:$N$39,AXO$5)),INDEX(기준일시_입력!$AJ$21:$AJ$39,AXO$5*2-1),IF(AND(AXF15&gt;=SMALL(기준일시_입력!$J$21:$J$39,AXO$5),AXF15&lt;SMALL(기준일시_입력!$N$21:$N$39,AXO$5)),SMALL(기준일시_입력!$N$21:$N$39,AXO$5)-AXF15,0)),0)</f>
        <v>0</v>
      </c>
      <c r="AXP15" s="128">
        <f>IFERROR(IF(AND(AXF15&lt;SMALL(기준일시_입력!$J$21:$J$39,AXP$5),AXG15&gt;SMALL(기준일시_입력!$N$21:$N$39,AXP$5)),INDEX(기준일시_입력!$AJ$21:$AJ$39,AXP$5*2-1),IF(AND(AXF15&gt;=SMALL(기준일시_입력!$J$21:$J$39,AXP$5),AXF15&lt;SMALL(기준일시_입력!$N$21:$N$39,AXP$5)),SMALL(기준일시_입력!$N$21:$N$39,AXP$5)-AXF15,0)),0)</f>
        <v>0</v>
      </c>
      <c r="AXQ15" s="128">
        <f>IFERROR(IF(AND(AXF15&lt;SMALL(기준일시_입력!$J$21:$J$39,AXQ$5),AXG15&gt;SMALL(기준일시_입력!$N$21:$N$39,AXQ$5)),INDEX(기준일시_입력!$AJ$21:$AJ$39,AXQ$5*2-1),IF(AND(AXF15&gt;=SMALL(기준일시_입력!$J$21:$J$39,AXQ$5),AXF15&lt;SMALL(기준일시_입력!$N$21:$N$39,AXQ$5)),SMALL(기준일시_입력!$N$21:$N$39,AXQ$5)-AXF15,0)),0)</f>
        <v>0</v>
      </c>
      <c r="AXR15" s="125"/>
      <c r="AXS15" s="180" t="str">
        <f t="shared" si="374"/>
        <v>10일</v>
      </c>
      <c r="AXT15" s="180"/>
      <c r="AXU15" s="124" t="str">
        <f t="shared" si="375"/>
        <v>수</v>
      </c>
      <c r="AXV15" s="133" t="str">
        <f t="shared" si="366"/>
        <v>V</v>
      </c>
      <c r="AXW15" s="184"/>
      <c r="AXX15" s="184"/>
      <c r="AXY15" s="184"/>
      <c r="AXZ15" s="184"/>
      <c r="AYA15" s="184"/>
      <c r="AYB15" s="184"/>
      <c r="AYC15" s="176"/>
      <c r="AYD15" s="177"/>
      <c r="AYE15" s="129" t="str">
        <f>IF($B15="","",IF(AND(AXU$3&lt;&gt;"",$B15-기준일시_입력!$AO$7&lt;=0,AXW15="",AXZ15="",AYC15=""),"X",IF(AYC15="연차","☆",IF(AYC15="월차","★",IF(AYC15="병가","♨",IF(AYC15="출장","◎",IF(AYC15="교육","■",IF(AND(AYC15="",AXW15&lt;=기준일시_입력!$J$15,AXZ15&gt;=기준일시_입력!$N$15),"○",IF(AND(AYC15="",AXW15&lt;&gt;"",AXW15&gt;기준일시_입력!$J$15),"▼",IF(AND(AYC15="",AXZ15&lt;&gt;"",AXZ15&lt;기준일시_입력!$N$15),"△",""))))))))))</f>
        <v/>
      </c>
      <c r="AYF15" s="128">
        <f>IFERROR(IF(OR(AXW15="",AXZ15=""),0,IF(AND(AYH15&lt;기준일시_입력!$J$17,AYI15&gt;기준일시_입력!$N$17),기준일시_입력!$N$17-기준일시_입력!$J$17,IF(AND(AYH15&gt;=기준일시_입력!$J$17,AYI15&gt;기준일시_입력!$N$17),기준일시_입력!$N$17-AYH15,IF(AYI15&lt;기준일시_입력!$J$17,0,IF(AND(AYH15&lt;기준일시_입력!$J$17,AYI15&lt;=기준일시_입력!$N$17),AYI15-기준일시_입력!$J$17,IF(AND(AYH15&gt;=기준일시_입력!$J$17,AYI15&lt;=기준일시_입력!$N$17),AYI15-AYH15,0)))))),0)</f>
        <v>0</v>
      </c>
      <c r="AYG15" s="128">
        <f t="shared" si="377"/>
        <v>0</v>
      </c>
      <c r="AYH15" s="128">
        <f>IF(OR(AXW15="",AXZ15=""),0,IF(AXW15&lt;기준일시_입력!$J$15,기준일시_입력!$J$15,AXW15))</f>
        <v>0</v>
      </c>
      <c r="AYI15" s="128">
        <f t="shared" si="378"/>
        <v>0</v>
      </c>
      <c r="AYJ15" s="128">
        <f>IFERROR(IF(AND(AYH15&lt;SMALL(기준일시_입력!$J$21:$J$39,AYJ$5),AYI15&gt;SMALL(기준일시_입력!$N$21:$N$39,AYJ$5)),INDEX(기준일시_입력!$AJ$21:$AJ$39,AYJ$5*2-1),IF(AND(AYH15&gt;=SMALL(기준일시_입력!$J$21:$J$39,AYJ$5),AYH15&lt;SMALL(기준일시_입력!$N$21:$N$39,AYJ$5)),SMALL(기준일시_입력!$N$21:$N$39,AYJ$5)-AYH15,0)),0)</f>
        <v>0</v>
      </c>
      <c r="AYK15" s="128">
        <f>IFERROR(IF(AND(AYH15&lt;SMALL(기준일시_입력!$J$21:$J$39,AYK$5),AYI15&gt;SMALL(기준일시_입력!$N$21:$N$39,AYK$5)),INDEX(기준일시_입력!$AJ$21:$AJ$39,AYK$5*2-1),IF(AND(AYH15&gt;=SMALL(기준일시_입력!$J$21:$J$39,AYK$5),AYH15&lt;SMALL(기준일시_입력!$N$21:$N$39,AYK$5)),SMALL(기준일시_입력!$N$21:$N$39,AYK$5)-AYH15,0)),0)</f>
        <v>0</v>
      </c>
      <c r="AYL15" s="128">
        <f>IFERROR(IF(AND(AYH15&lt;SMALL(기준일시_입력!$J$21:$J$39,AYL$5),AYI15&gt;SMALL(기준일시_입력!$N$21:$N$39,AYL$5)),INDEX(기준일시_입력!$AJ$21:$AJ$39,AYL$5*2-1),IF(AND(AYH15&gt;=SMALL(기준일시_입력!$J$21:$J$39,AYL$5),AYH15&lt;SMALL(기준일시_입력!$N$21:$N$39,AYL$5)),SMALL(기준일시_입력!$N$21:$N$39,AYL$5)-AYH15,0)),0)</f>
        <v>0</v>
      </c>
      <c r="AYM15" s="128">
        <f>IFERROR(IF(AND(AYH15&lt;SMALL(기준일시_입력!$J$21:$J$39,AYM$5),AYI15&gt;SMALL(기준일시_입력!$N$21:$N$39,AYM$5)),INDEX(기준일시_입력!$AJ$21:$AJ$39,AYM$5*2-1),IF(AND(AYH15&gt;=SMALL(기준일시_입력!$J$21:$J$39,AYM$5),AYH15&lt;SMALL(기준일시_입력!$N$21:$N$39,AYM$5)),SMALL(기준일시_입력!$N$21:$N$39,AYM$5)-AYH15,0)),0)</f>
        <v>0</v>
      </c>
      <c r="AYN15" s="128">
        <f>IFERROR(IF(AND(AYH15&lt;SMALL(기준일시_입력!$J$21:$J$39,AYN$5),AYI15&gt;SMALL(기준일시_입력!$N$21:$N$39,AYN$5)),INDEX(기준일시_입력!$AJ$21:$AJ$39,AYN$5*2-1),IF(AND(AYH15&gt;=SMALL(기준일시_입력!$J$21:$J$39,AYN$5),AYH15&lt;SMALL(기준일시_입력!$N$21:$N$39,AYN$5)),SMALL(기준일시_입력!$N$21:$N$39,AYN$5)-AYH15,0)),0)</f>
        <v>0</v>
      </c>
      <c r="AYO15" s="128">
        <f>IFERROR(IF(AND(AYH15&lt;SMALL(기준일시_입력!$J$21:$J$39,AYO$5),AYI15&gt;SMALL(기준일시_입력!$N$21:$N$39,AYO$5)),INDEX(기준일시_입력!$AJ$21:$AJ$39,AYO$5*2-1),IF(AND(AYH15&gt;=SMALL(기준일시_입력!$J$21:$J$39,AYO$5),AYH15&lt;SMALL(기준일시_입력!$N$21:$N$39,AYO$5)),SMALL(기준일시_입력!$N$21:$N$39,AYO$5)-AYH15,0)),0)</f>
        <v>0</v>
      </c>
      <c r="AYP15" s="128">
        <f>IFERROR(IF(AND(AYH15&lt;SMALL(기준일시_입력!$J$21:$J$39,AYP$5),AYI15&gt;SMALL(기준일시_입력!$N$21:$N$39,AYP$5)),INDEX(기준일시_입력!$AJ$21:$AJ$39,AYP$5*2-1),IF(AND(AYH15&gt;=SMALL(기준일시_입력!$J$21:$J$39,AYP$5),AYH15&lt;SMALL(기준일시_입력!$N$21:$N$39,AYP$5)),SMALL(기준일시_입력!$N$21:$N$39,AYP$5)-AYH15,0)),0)</f>
        <v>0</v>
      </c>
      <c r="AYQ15" s="128">
        <f>IFERROR(IF(AND(AYH15&lt;SMALL(기준일시_입력!$J$21:$J$39,AYQ$5),AYI15&gt;SMALL(기준일시_입력!$N$21:$N$39,AYQ$5)),INDEX(기준일시_입력!$AJ$21:$AJ$39,AYQ$5*2-1),IF(AND(AYH15&gt;=SMALL(기준일시_입력!$J$21:$J$39,AYQ$5),AYH15&lt;SMALL(기준일시_입력!$N$21:$N$39,AYQ$5)),SMALL(기준일시_입력!$N$21:$N$39,AYQ$5)-AYH15,0)),0)</f>
        <v>0</v>
      </c>
      <c r="AYR15" s="128">
        <f>IFERROR(IF(AND(AYH15&lt;SMALL(기준일시_입력!$J$21:$J$39,AYR$5),AYI15&gt;SMALL(기준일시_입력!$N$21:$N$39,AYR$5)),INDEX(기준일시_입력!$AJ$21:$AJ$39,AYR$5*2-1),IF(AND(AYH15&gt;=SMALL(기준일시_입력!$J$21:$J$39,AYR$5),AYH15&lt;SMALL(기준일시_입력!$N$21:$N$39,AYR$5)),SMALL(기준일시_입력!$N$21:$N$39,AYR$5)-AYH15,0)),0)</f>
        <v>0</v>
      </c>
      <c r="AYS15" s="128">
        <f>IFERROR(IF(AND(AYH15&lt;SMALL(기준일시_입력!$J$21:$J$39,AYS$5),AYI15&gt;SMALL(기준일시_입력!$N$21:$N$39,AYS$5)),INDEX(기준일시_입력!$AJ$21:$AJ$39,AYS$5*2-1),IF(AND(AYH15&gt;=SMALL(기준일시_입력!$J$21:$J$39,AYS$5),AYH15&lt;SMALL(기준일시_입력!$N$21:$N$39,AYS$5)),SMALL(기준일시_입력!$N$21:$N$39,AYS$5)-AYH15,0)),0)</f>
        <v>0</v>
      </c>
      <c r="AYT15" s="125"/>
      <c r="AYU15" s="180" t="str">
        <f t="shared" si="379"/>
        <v>10일</v>
      </c>
      <c r="AYV15" s="180"/>
      <c r="AYW15" s="124" t="str">
        <f t="shared" si="380"/>
        <v>수</v>
      </c>
      <c r="AYX15" s="133" t="str">
        <f t="shared" si="381"/>
        <v>V</v>
      </c>
      <c r="AYY15" s="184"/>
      <c r="AYZ15" s="184"/>
      <c r="AZA15" s="184"/>
      <c r="AZB15" s="184"/>
      <c r="AZC15" s="184"/>
      <c r="AZD15" s="184"/>
      <c r="AZE15" s="176"/>
      <c r="AZF15" s="177"/>
      <c r="AZG15" s="129" t="str">
        <f>IF($B15="","",IF(AND(AYW$3&lt;&gt;"",$B15-기준일시_입력!$AO$7&lt;=0,AYY15="",AZB15="",AZE15=""),"X",IF(AZE15="연차","☆",IF(AZE15="월차","★",IF(AZE15="병가","♨",IF(AZE15="출장","◎",IF(AZE15="교육","■",IF(AND(AZE15="",AYY15&lt;=기준일시_입력!$J$15,AZB15&gt;=기준일시_입력!$N$15),"○",IF(AND(AZE15="",AYY15&lt;&gt;"",AYY15&gt;기준일시_입력!$J$15),"▼",IF(AND(AZE15="",AZB15&lt;&gt;"",AZB15&lt;기준일시_입력!$N$15),"△",""))))))))))</f>
        <v/>
      </c>
      <c r="AZH15" s="128">
        <f>IFERROR(IF(OR(AYY15="",AZB15=""),0,IF(AND(AZJ15&lt;기준일시_입력!$J$17,AZK15&gt;기준일시_입력!$N$17),기준일시_입력!$N$17-기준일시_입력!$J$17,IF(AND(AZJ15&gt;=기준일시_입력!$J$17,AZK15&gt;기준일시_입력!$N$17),기준일시_입력!$N$17-AZJ15,IF(AZK15&lt;기준일시_입력!$J$17,0,IF(AND(AZJ15&lt;기준일시_입력!$J$17,AZK15&lt;=기준일시_입력!$N$17),AZK15-기준일시_입력!$J$17,IF(AND(AZJ15&gt;=기준일시_입력!$J$17,AZK15&lt;=기준일시_입력!$N$17),AZK15-AZJ15,0)))))),0)</f>
        <v>0</v>
      </c>
      <c r="AZI15" s="128">
        <f t="shared" si="382"/>
        <v>0</v>
      </c>
      <c r="AZJ15" s="128">
        <f>IF(OR(AYY15="",AZB15=""),0,IF(AYY15&lt;기준일시_입력!$J$15,기준일시_입력!$J$15,AYY15))</f>
        <v>0</v>
      </c>
      <c r="AZK15" s="128">
        <f t="shared" si="383"/>
        <v>0</v>
      </c>
      <c r="AZL15" s="128">
        <f>IFERROR(IF(AND(AZJ15&lt;SMALL(기준일시_입력!$J$21:$J$39,AZL$5),AZK15&gt;SMALL(기준일시_입력!$N$21:$N$39,AZL$5)),INDEX(기준일시_입력!$AJ$21:$AJ$39,AZL$5*2-1),IF(AND(AZJ15&gt;=SMALL(기준일시_입력!$J$21:$J$39,AZL$5),AZJ15&lt;SMALL(기준일시_입력!$N$21:$N$39,AZL$5)),SMALL(기준일시_입력!$N$21:$N$39,AZL$5)-AZJ15,0)),0)</f>
        <v>0</v>
      </c>
      <c r="AZM15" s="128">
        <f>IFERROR(IF(AND(AZJ15&lt;SMALL(기준일시_입력!$J$21:$J$39,AZM$5),AZK15&gt;SMALL(기준일시_입력!$N$21:$N$39,AZM$5)),INDEX(기준일시_입력!$AJ$21:$AJ$39,AZM$5*2-1),IF(AND(AZJ15&gt;=SMALL(기준일시_입력!$J$21:$J$39,AZM$5),AZJ15&lt;SMALL(기준일시_입력!$N$21:$N$39,AZM$5)),SMALL(기준일시_입력!$N$21:$N$39,AZM$5)-AZJ15,0)),0)</f>
        <v>0</v>
      </c>
      <c r="AZN15" s="128">
        <f>IFERROR(IF(AND(AZJ15&lt;SMALL(기준일시_입력!$J$21:$J$39,AZN$5),AZK15&gt;SMALL(기준일시_입력!$N$21:$N$39,AZN$5)),INDEX(기준일시_입력!$AJ$21:$AJ$39,AZN$5*2-1),IF(AND(AZJ15&gt;=SMALL(기준일시_입력!$J$21:$J$39,AZN$5),AZJ15&lt;SMALL(기준일시_입력!$N$21:$N$39,AZN$5)),SMALL(기준일시_입력!$N$21:$N$39,AZN$5)-AZJ15,0)),0)</f>
        <v>0</v>
      </c>
      <c r="AZO15" s="128">
        <f>IFERROR(IF(AND(AZJ15&lt;SMALL(기준일시_입력!$J$21:$J$39,AZO$5),AZK15&gt;SMALL(기준일시_입력!$N$21:$N$39,AZO$5)),INDEX(기준일시_입력!$AJ$21:$AJ$39,AZO$5*2-1),IF(AND(AZJ15&gt;=SMALL(기준일시_입력!$J$21:$J$39,AZO$5),AZJ15&lt;SMALL(기준일시_입력!$N$21:$N$39,AZO$5)),SMALL(기준일시_입력!$N$21:$N$39,AZO$5)-AZJ15,0)),0)</f>
        <v>0</v>
      </c>
      <c r="AZP15" s="128">
        <f>IFERROR(IF(AND(AZJ15&lt;SMALL(기준일시_입력!$J$21:$J$39,AZP$5),AZK15&gt;SMALL(기준일시_입력!$N$21:$N$39,AZP$5)),INDEX(기준일시_입력!$AJ$21:$AJ$39,AZP$5*2-1),IF(AND(AZJ15&gt;=SMALL(기준일시_입력!$J$21:$J$39,AZP$5),AZJ15&lt;SMALL(기준일시_입력!$N$21:$N$39,AZP$5)),SMALL(기준일시_입력!$N$21:$N$39,AZP$5)-AZJ15,0)),0)</f>
        <v>0</v>
      </c>
      <c r="AZQ15" s="128">
        <f>IFERROR(IF(AND(AZJ15&lt;SMALL(기준일시_입력!$J$21:$J$39,AZQ$5),AZK15&gt;SMALL(기준일시_입력!$N$21:$N$39,AZQ$5)),INDEX(기준일시_입력!$AJ$21:$AJ$39,AZQ$5*2-1),IF(AND(AZJ15&gt;=SMALL(기준일시_입력!$J$21:$J$39,AZQ$5),AZJ15&lt;SMALL(기준일시_입력!$N$21:$N$39,AZQ$5)),SMALL(기준일시_입력!$N$21:$N$39,AZQ$5)-AZJ15,0)),0)</f>
        <v>0</v>
      </c>
      <c r="AZR15" s="128">
        <f>IFERROR(IF(AND(AZJ15&lt;SMALL(기준일시_입력!$J$21:$J$39,AZR$5),AZK15&gt;SMALL(기준일시_입력!$N$21:$N$39,AZR$5)),INDEX(기준일시_입력!$AJ$21:$AJ$39,AZR$5*2-1),IF(AND(AZJ15&gt;=SMALL(기준일시_입력!$J$21:$J$39,AZR$5),AZJ15&lt;SMALL(기준일시_입력!$N$21:$N$39,AZR$5)),SMALL(기준일시_입력!$N$21:$N$39,AZR$5)-AZJ15,0)),0)</f>
        <v>0</v>
      </c>
      <c r="AZS15" s="128">
        <f>IFERROR(IF(AND(AZJ15&lt;SMALL(기준일시_입력!$J$21:$J$39,AZS$5),AZK15&gt;SMALL(기준일시_입력!$N$21:$N$39,AZS$5)),INDEX(기준일시_입력!$AJ$21:$AJ$39,AZS$5*2-1),IF(AND(AZJ15&gt;=SMALL(기준일시_입력!$J$21:$J$39,AZS$5),AZJ15&lt;SMALL(기준일시_입력!$N$21:$N$39,AZS$5)),SMALL(기준일시_입력!$N$21:$N$39,AZS$5)-AZJ15,0)),0)</f>
        <v>0</v>
      </c>
      <c r="AZT15" s="128">
        <f>IFERROR(IF(AND(AZJ15&lt;SMALL(기준일시_입력!$J$21:$J$39,AZT$5),AZK15&gt;SMALL(기준일시_입력!$N$21:$N$39,AZT$5)),INDEX(기준일시_입력!$AJ$21:$AJ$39,AZT$5*2-1),IF(AND(AZJ15&gt;=SMALL(기준일시_입력!$J$21:$J$39,AZT$5),AZJ15&lt;SMALL(기준일시_입력!$N$21:$N$39,AZT$5)),SMALL(기준일시_입력!$N$21:$N$39,AZT$5)-AZJ15,0)),0)</f>
        <v>0</v>
      </c>
      <c r="AZU15" s="128">
        <f>IFERROR(IF(AND(AZJ15&lt;SMALL(기준일시_입력!$J$21:$J$39,AZU$5),AZK15&gt;SMALL(기준일시_입력!$N$21:$N$39,AZU$5)),INDEX(기준일시_입력!$AJ$21:$AJ$39,AZU$5*2-1),IF(AND(AZJ15&gt;=SMALL(기준일시_입력!$J$21:$J$39,AZU$5),AZJ15&lt;SMALL(기준일시_입력!$N$21:$N$39,AZU$5)),SMALL(기준일시_입력!$N$21:$N$39,AZU$5)-AZJ15,0)),0)</f>
        <v>0</v>
      </c>
      <c r="AZV15" s="125"/>
      <c r="AZW15" s="180" t="str">
        <f t="shared" si="384"/>
        <v>10일</v>
      </c>
      <c r="AZX15" s="180"/>
      <c r="AZY15" s="124" t="str">
        <f t="shared" si="385"/>
        <v>수</v>
      </c>
      <c r="AZZ15" s="133" t="str">
        <f t="shared" si="381"/>
        <v>V</v>
      </c>
      <c r="BAA15" s="184"/>
      <c r="BAB15" s="184"/>
      <c r="BAC15" s="184"/>
      <c r="BAD15" s="184"/>
      <c r="BAE15" s="184"/>
      <c r="BAF15" s="184"/>
      <c r="BAG15" s="176"/>
      <c r="BAH15" s="177"/>
      <c r="BAI15" s="129" t="str">
        <f>IF($B15="","",IF(AND(AZY$3&lt;&gt;"",$B15-기준일시_입력!$AO$7&lt;=0,BAA15="",BAD15="",BAG15=""),"X",IF(BAG15="연차","☆",IF(BAG15="월차","★",IF(BAG15="병가","♨",IF(BAG15="출장","◎",IF(BAG15="교육","■",IF(AND(BAG15="",BAA15&lt;=기준일시_입력!$J$15,BAD15&gt;=기준일시_입력!$N$15),"○",IF(AND(BAG15="",BAA15&lt;&gt;"",BAA15&gt;기준일시_입력!$J$15),"▼",IF(AND(BAG15="",BAD15&lt;&gt;"",BAD15&lt;기준일시_입력!$N$15),"△",""))))))))))</f>
        <v/>
      </c>
      <c r="BAJ15" s="128">
        <f>IFERROR(IF(OR(BAA15="",BAD15=""),0,IF(AND(BAL15&lt;기준일시_입력!$J$17,BAM15&gt;기준일시_입력!$N$17),기준일시_입력!$N$17-기준일시_입력!$J$17,IF(AND(BAL15&gt;=기준일시_입력!$J$17,BAM15&gt;기준일시_입력!$N$17),기준일시_입력!$N$17-BAL15,IF(BAM15&lt;기준일시_입력!$J$17,0,IF(AND(BAL15&lt;기준일시_입력!$J$17,BAM15&lt;=기준일시_입력!$N$17),BAM15-기준일시_입력!$J$17,IF(AND(BAL15&gt;=기준일시_입력!$J$17,BAM15&lt;=기준일시_입력!$N$17),BAM15-BAL15,0)))))),0)</f>
        <v>0</v>
      </c>
      <c r="BAK15" s="128">
        <f t="shared" si="387"/>
        <v>0</v>
      </c>
      <c r="BAL15" s="128">
        <f>IF(OR(BAA15="",BAD15=""),0,IF(BAA15&lt;기준일시_입력!$J$15,기준일시_입력!$J$15,BAA15))</f>
        <v>0</v>
      </c>
      <c r="BAM15" s="128">
        <f t="shared" si="388"/>
        <v>0</v>
      </c>
      <c r="BAN15" s="128">
        <f>IFERROR(IF(AND(BAL15&lt;SMALL(기준일시_입력!$J$21:$J$39,BAN$5),BAM15&gt;SMALL(기준일시_입력!$N$21:$N$39,BAN$5)),INDEX(기준일시_입력!$AJ$21:$AJ$39,BAN$5*2-1),IF(AND(BAL15&gt;=SMALL(기준일시_입력!$J$21:$J$39,BAN$5),BAL15&lt;SMALL(기준일시_입력!$N$21:$N$39,BAN$5)),SMALL(기준일시_입력!$N$21:$N$39,BAN$5)-BAL15,0)),0)</f>
        <v>0</v>
      </c>
      <c r="BAO15" s="128">
        <f>IFERROR(IF(AND(BAL15&lt;SMALL(기준일시_입력!$J$21:$J$39,BAO$5),BAM15&gt;SMALL(기준일시_입력!$N$21:$N$39,BAO$5)),INDEX(기준일시_입력!$AJ$21:$AJ$39,BAO$5*2-1),IF(AND(BAL15&gt;=SMALL(기준일시_입력!$J$21:$J$39,BAO$5),BAL15&lt;SMALL(기준일시_입력!$N$21:$N$39,BAO$5)),SMALL(기준일시_입력!$N$21:$N$39,BAO$5)-BAL15,0)),0)</f>
        <v>0</v>
      </c>
      <c r="BAP15" s="128">
        <f>IFERROR(IF(AND(BAL15&lt;SMALL(기준일시_입력!$J$21:$J$39,BAP$5),BAM15&gt;SMALL(기준일시_입력!$N$21:$N$39,BAP$5)),INDEX(기준일시_입력!$AJ$21:$AJ$39,BAP$5*2-1),IF(AND(BAL15&gt;=SMALL(기준일시_입력!$J$21:$J$39,BAP$5),BAL15&lt;SMALL(기준일시_입력!$N$21:$N$39,BAP$5)),SMALL(기준일시_입력!$N$21:$N$39,BAP$5)-BAL15,0)),0)</f>
        <v>0</v>
      </c>
      <c r="BAQ15" s="128">
        <f>IFERROR(IF(AND(BAL15&lt;SMALL(기준일시_입력!$J$21:$J$39,BAQ$5),BAM15&gt;SMALL(기준일시_입력!$N$21:$N$39,BAQ$5)),INDEX(기준일시_입력!$AJ$21:$AJ$39,BAQ$5*2-1),IF(AND(BAL15&gt;=SMALL(기준일시_입력!$J$21:$J$39,BAQ$5),BAL15&lt;SMALL(기준일시_입력!$N$21:$N$39,BAQ$5)),SMALL(기준일시_입력!$N$21:$N$39,BAQ$5)-BAL15,0)),0)</f>
        <v>0</v>
      </c>
      <c r="BAR15" s="128">
        <f>IFERROR(IF(AND(BAL15&lt;SMALL(기준일시_입력!$J$21:$J$39,BAR$5),BAM15&gt;SMALL(기준일시_입력!$N$21:$N$39,BAR$5)),INDEX(기준일시_입력!$AJ$21:$AJ$39,BAR$5*2-1),IF(AND(BAL15&gt;=SMALL(기준일시_입력!$J$21:$J$39,BAR$5),BAL15&lt;SMALL(기준일시_입력!$N$21:$N$39,BAR$5)),SMALL(기준일시_입력!$N$21:$N$39,BAR$5)-BAL15,0)),0)</f>
        <v>0</v>
      </c>
      <c r="BAS15" s="128">
        <f>IFERROR(IF(AND(BAL15&lt;SMALL(기준일시_입력!$J$21:$J$39,BAS$5),BAM15&gt;SMALL(기준일시_입력!$N$21:$N$39,BAS$5)),INDEX(기준일시_입력!$AJ$21:$AJ$39,BAS$5*2-1),IF(AND(BAL15&gt;=SMALL(기준일시_입력!$J$21:$J$39,BAS$5),BAL15&lt;SMALL(기준일시_입력!$N$21:$N$39,BAS$5)),SMALL(기준일시_입력!$N$21:$N$39,BAS$5)-BAL15,0)),0)</f>
        <v>0</v>
      </c>
      <c r="BAT15" s="128">
        <f>IFERROR(IF(AND(BAL15&lt;SMALL(기준일시_입력!$J$21:$J$39,BAT$5),BAM15&gt;SMALL(기준일시_입력!$N$21:$N$39,BAT$5)),INDEX(기준일시_입력!$AJ$21:$AJ$39,BAT$5*2-1),IF(AND(BAL15&gt;=SMALL(기준일시_입력!$J$21:$J$39,BAT$5),BAL15&lt;SMALL(기준일시_입력!$N$21:$N$39,BAT$5)),SMALL(기준일시_입력!$N$21:$N$39,BAT$5)-BAL15,0)),0)</f>
        <v>0</v>
      </c>
      <c r="BAU15" s="128">
        <f>IFERROR(IF(AND(BAL15&lt;SMALL(기준일시_입력!$J$21:$J$39,BAU$5),BAM15&gt;SMALL(기준일시_입력!$N$21:$N$39,BAU$5)),INDEX(기준일시_입력!$AJ$21:$AJ$39,BAU$5*2-1),IF(AND(BAL15&gt;=SMALL(기준일시_입력!$J$21:$J$39,BAU$5),BAL15&lt;SMALL(기준일시_입력!$N$21:$N$39,BAU$5)),SMALL(기준일시_입력!$N$21:$N$39,BAU$5)-BAL15,0)),0)</f>
        <v>0</v>
      </c>
      <c r="BAV15" s="128">
        <f>IFERROR(IF(AND(BAL15&lt;SMALL(기준일시_입력!$J$21:$J$39,BAV$5),BAM15&gt;SMALL(기준일시_입력!$N$21:$N$39,BAV$5)),INDEX(기준일시_입력!$AJ$21:$AJ$39,BAV$5*2-1),IF(AND(BAL15&gt;=SMALL(기준일시_입력!$J$21:$J$39,BAV$5),BAL15&lt;SMALL(기준일시_입력!$N$21:$N$39,BAV$5)),SMALL(기준일시_입력!$N$21:$N$39,BAV$5)-BAL15,0)),0)</f>
        <v>0</v>
      </c>
      <c r="BAW15" s="128">
        <f>IFERROR(IF(AND(BAL15&lt;SMALL(기준일시_입력!$J$21:$J$39,BAW$5),BAM15&gt;SMALL(기준일시_입력!$N$21:$N$39,BAW$5)),INDEX(기준일시_입력!$AJ$21:$AJ$39,BAW$5*2-1),IF(AND(BAL15&gt;=SMALL(기준일시_입력!$J$21:$J$39,BAW$5),BAL15&lt;SMALL(기준일시_입력!$N$21:$N$39,BAW$5)),SMALL(기준일시_입력!$N$21:$N$39,BAW$5)-BAL15,0)),0)</f>
        <v>0</v>
      </c>
      <c r="BAX15" s="125"/>
      <c r="BAY15" s="180" t="str">
        <f t="shared" si="389"/>
        <v>10일</v>
      </c>
      <c r="BAZ15" s="180"/>
      <c r="BBA15" s="124" t="str">
        <f t="shared" si="390"/>
        <v>수</v>
      </c>
      <c r="BBB15" s="133" t="str">
        <f t="shared" si="381"/>
        <v>V</v>
      </c>
      <c r="BBC15" s="184"/>
      <c r="BBD15" s="184"/>
      <c r="BBE15" s="184"/>
      <c r="BBF15" s="184"/>
      <c r="BBG15" s="184"/>
      <c r="BBH15" s="184"/>
      <c r="BBI15" s="176"/>
      <c r="BBJ15" s="177"/>
      <c r="BBK15" s="129" t="str">
        <f>IF($B15="","",IF(AND(BBA$3&lt;&gt;"",$B15-기준일시_입력!$AO$7&lt;=0,BBC15="",BBF15="",BBI15=""),"X",IF(BBI15="연차","☆",IF(BBI15="월차","★",IF(BBI15="병가","♨",IF(BBI15="출장","◎",IF(BBI15="교육","■",IF(AND(BBI15="",BBC15&lt;=기준일시_입력!$J$15,BBF15&gt;=기준일시_입력!$N$15),"○",IF(AND(BBI15="",BBC15&lt;&gt;"",BBC15&gt;기준일시_입력!$J$15),"▼",IF(AND(BBI15="",BBF15&lt;&gt;"",BBF15&lt;기준일시_입력!$N$15),"△",""))))))))))</f>
        <v/>
      </c>
      <c r="BBL15" s="128">
        <f>IFERROR(IF(OR(BBC15="",BBF15=""),0,IF(AND(BBN15&lt;기준일시_입력!$J$17,BBO15&gt;기준일시_입력!$N$17),기준일시_입력!$N$17-기준일시_입력!$J$17,IF(AND(BBN15&gt;=기준일시_입력!$J$17,BBO15&gt;기준일시_입력!$N$17),기준일시_입력!$N$17-BBN15,IF(BBO15&lt;기준일시_입력!$J$17,0,IF(AND(BBN15&lt;기준일시_입력!$J$17,BBO15&lt;=기준일시_입력!$N$17),BBO15-기준일시_입력!$J$17,IF(AND(BBN15&gt;=기준일시_입력!$J$17,BBO15&lt;=기준일시_입력!$N$17),BBO15-BBN15,0)))))),0)</f>
        <v>0</v>
      </c>
      <c r="BBM15" s="128">
        <f t="shared" si="392"/>
        <v>0</v>
      </c>
      <c r="BBN15" s="128">
        <f>IF(OR(BBC15="",BBF15=""),0,IF(BBC15&lt;기준일시_입력!$J$15,기준일시_입력!$J$15,BBC15))</f>
        <v>0</v>
      </c>
      <c r="BBO15" s="128">
        <f t="shared" si="393"/>
        <v>0</v>
      </c>
      <c r="BBP15" s="128">
        <f>IFERROR(IF(AND(BBN15&lt;SMALL(기준일시_입력!$J$21:$J$39,BBP$5),BBO15&gt;SMALL(기준일시_입력!$N$21:$N$39,BBP$5)),INDEX(기준일시_입력!$AJ$21:$AJ$39,BBP$5*2-1),IF(AND(BBN15&gt;=SMALL(기준일시_입력!$J$21:$J$39,BBP$5),BBN15&lt;SMALL(기준일시_입력!$N$21:$N$39,BBP$5)),SMALL(기준일시_입력!$N$21:$N$39,BBP$5)-BBN15,0)),0)</f>
        <v>0</v>
      </c>
      <c r="BBQ15" s="128">
        <f>IFERROR(IF(AND(BBN15&lt;SMALL(기준일시_입력!$J$21:$J$39,BBQ$5),BBO15&gt;SMALL(기준일시_입력!$N$21:$N$39,BBQ$5)),INDEX(기준일시_입력!$AJ$21:$AJ$39,BBQ$5*2-1),IF(AND(BBN15&gt;=SMALL(기준일시_입력!$J$21:$J$39,BBQ$5),BBN15&lt;SMALL(기준일시_입력!$N$21:$N$39,BBQ$5)),SMALL(기준일시_입력!$N$21:$N$39,BBQ$5)-BBN15,0)),0)</f>
        <v>0</v>
      </c>
      <c r="BBR15" s="128">
        <f>IFERROR(IF(AND(BBN15&lt;SMALL(기준일시_입력!$J$21:$J$39,BBR$5),BBO15&gt;SMALL(기준일시_입력!$N$21:$N$39,BBR$5)),INDEX(기준일시_입력!$AJ$21:$AJ$39,BBR$5*2-1),IF(AND(BBN15&gt;=SMALL(기준일시_입력!$J$21:$J$39,BBR$5),BBN15&lt;SMALL(기준일시_입력!$N$21:$N$39,BBR$5)),SMALL(기준일시_입력!$N$21:$N$39,BBR$5)-BBN15,0)),0)</f>
        <v>0</v>
      </c>
      <c r="BBS15" s="128">
        <f>IFERROR(IF(AND(BBN15&lt;SMALL(기준일시_입력!$J$21:$J$39,BBS$5),BBO15&gt;SMALL(기준일시_입력!$N$21:$N$39,BBS$5)),INDEX(기준일시_입력!$AJ$21:$AJ$39,BBS$5*2-1),IF(AND(BBN15&gt;=SMALL(기준일시_입력!$J$21:$J$39,BBS$5),BBN15&lt;SMALL(기준일시_입력!$N$21:$N$39,BBS$5)),SMALL(기준일시_입력!$N$21:$N$39,BBS$5)-BBN15,0)),0)</f>
        <v>0</v>
      </c>
      <c r="BBT15" s="128">
        <f>IFERROR(IF(AND(BBN15&lt;SMALL(기준일시_입력!$J$21:$J$39,BBT$5),BBO15&gt;SMALL(기준일시_입력!$N$21:$N$39,BBT$5)),INDEX(기준일시_입력!$AJ$21:$AJ$39,BBT$5*2-1),IF(AND(BBN15&gt;=SMALL(기준일시_입력!$J$21:$J$39,BBT$5),BBN15&lt;SMALL(기준일시_입력!$N$21:$N$39,BBT$5)),SMALL(기준일시_입력!$N$21:$N$39,BBT$5)-BBN15,0)),0)</f>
        <v>0</v>
      </c>
      <c r="BBU15" s="128">
        <f>IFERROR(IF(AND(BBN15&lt;SMALL(기준일시_입력!$J$21:$J$39,BBU$5),BBO15&gt;SMALL(기준일시_입력!$N$21:$N$39,BBU$5)),INDEX(기준일시_입력!$AJ$21:$AJ$39,BBU$5*2-1),IF(AND(BBN15&gt;=SMALL(기준일시_입력!$J$21:$J$39,BBU$5),BBN15&lt;SMALL(기준일시_입력!$N$21:$N$39,BBU$5)),SMALL(기준일시_입력!$N$21:$N$39,BBU$5)-BBN15,0)),0)</f>
        <v>0</v>
      </c>
      <c r="BBV15" s="128">
        <f>IFERROR(IF(AND(BBN15&lt;SMALL(기준일시_입력!$J$21:$J$39,BBV$5),BBO15&gt;SMALL(기준일시_입력!$N$21:$N$39,BBV$5)),INDEX(기준일시_입력!$AJ$21:$AJ$39,BBV$5*2-1),IF(AND(BBN15&gt;=SMALL(기준일시_입력!$J$21:$J$39,BBV$5),BBN15&lt;SMALL(기준일시_입력!$N$21:$N$39,BBV$5)),SMALL(기준일시_입력!$N$21:$N$39,BBV$5)-BBN15,0)),0)</f>
        <v>0</v>
      </c>
      <c r="BBW15" s="128">
        <f>IFERROR(IF(AND(BBN15&lt;SMALL(기준일시_입력!$J$21:$J$39,BBW$5),BBO15&gt;SMALL(기준일시_입력!$N$21:$N$39,BBW$5)),INDEX(기준일시_입력!$AJ$21:$AJ$39,BBW$5*2-1),IF(AND(BBN15&gt;=SMALL(기준일시_입력!$J$21:$J$39,BBW$5),BBN15&lt;SMALL(기준일시_입력!$N$21:$N$39,BBW$5)),SMALL(기준일시_입력!$N$21:$N$39,BBW$5)-BBN15,0)),0)</f>
        <v>0</v>
      </c>
      <c r="BBX15" s="128">
        <f>IFERROR(IF(AND(BBN15&lt;SMALL(기준일시_입력!$J$21:$J$39,BBX$5),BBO15&gt;SMALL(기준일시_입력!$N$21:$N$39,BBX$5)),INDEX(기준일시_입력!$AJ$21:$AJ$39,BBX$5*2-1),IF(AND(BBN15&gt;=SMALL(기준일시_입력!$J$21:$J$39,BBX$5),BBN15&lt;SMALL(기준일시_입력!$N$21:$N$39,BBX$5)),SMALL(기준일시_입력!$N$21:$N$39,BBX$5)-BBN15,0)),0)</f>
        <v>0</v>
      </c>
      <c r="BBY15" s="128">
        <f>IFERROR(IF(AND(BBN15&lt;SMALL(기준일시_입력!$J$21:$J$39,BBY$5),BBO15&gt;SMALL(기준일시_입력!$N$21:$N$39,BBY$5)),INDEX(기준일시_입력!$AJ$21:$AJ$39,BBY$5*2-1),IF(AND(BBN15&gt;=SMALL(기준일시_입력!$J$21:$J$39,BBY$5),BBN15&lt;SMALL(기준일시_입력!$N$21:$N$39,BBY$5)),SMALL(기준일시_입력!$N$21:$N$39,BBY$5)-BBN15,0)),0)</f>
        <v>0</v>
      </c>
      <c r="BBZ15" s="125"/>
      <c r="BCA15" s="8">
        <v>0</v>
      </c>
    </row>
    <row r="16" spans="1:1431" x14ac:dyDescent="0.2">
      <c r="A16" s="8">
        <v>11</v>
      </c>
      <c r="B16" s="4">
        <f>IF(DAY(기준일시_입력!$AM$7)-$A16&lt;0,"",기준일시_입력!$AM$7-(DAY(기준일시_입력!$AM$7)-$A16))</f>
        <v>42411</v>
      </c>
      <c r="C16" s="180" t="str">
        <f t="shared" si="394"/>
        <v>11일</v>
      </c>
      <c r="D16" s="180"/>
      <c r="E16" s="5" t="str">
        <f t="shared" si="395"/>
        <v>목</v>
      </c>
      <c r="F16" s="20"/>
      <c r="G16" s="184"/>
      <c r="H16" s="184"/>
      <c r="I16" s="184"/>
      <c r="J16" s="184"/>
      <c r="K16" s="184"/>
      <c r="L16" s="184"/>
      <c r="M16" s="176"/>
      <c r="N16" s="177"/>
      <c r="O16" s="129" t="str">
        <f>IF($B16="","",IF(AND(E$3&lt;&gt;"",$B16-기준일시_입력!$AO$7&lt;=0,G16="",J16="",M16=""),"X",IF(M16="연차","☆",IF(M16="월차","★",IF(M16="병가","♨",IF(M16="출장","◎",IF(M16="교육","■",IF(AND(M16="",G16&lt;=기준일시_입력!$J$15,J16&gt;=기준일시_입력!$N$15),"○",IF(AND(M16="",G16&lt;&gt;"",G16&gt;기준일시_입력!$J$15),"▼",IF(AND(M16="",J16&lt;&gt;"",J16&lt;기준일시_입력!$N$15),"△",""))))))))))</f>
        <v/>
      </c>
      <c r="P16" s="15">
        <f>IFERROR(IF(OR(G16="",J16=""),0,IF(AND(R16&lt;기준일시_입력!$J$17,S16&gt;기준일시_입력!$N$17),기준일시_입력!$N$17-기준일시_입력!$J$17,IF(AND(R16&gt;=기준일시_입력!$J$17,S16&gt;기준일시_입력!$N$17),기준일시_입력!$N$17-R16,IF(S16&lt;기준일시_입력!$J$17,0,IF(AND(R16&lt;기준일시_입력!$J$17,S16&lt;=기준일시_입력!$N$17),S16-기준일시_입력!$J$17,IF(AND(R16&gt;=기준일시_입력!$J$17,S16&lt;=기준일시_입력!$N$17),S16-R16,0)))))),0)</f>
        <v>0</v>
      </c>
      <c r="Q16" s="15">
        <f t="shared" si="398"/>
        <v>0</v>
      </c>
      <c r="R16" s="15">
        <f>IF(OR(G16="",J16=""),0,IF(G16&lt;기준일시_입력!$J$15,기준일시_입력!$J$15,G16))</f>
        <v>0</v>
      </c>
      <c r="S16" s="15">
        <f t="shared" si="150"/>
        <v>0</v>
      </c>
      <c r="T16" s="15">
        <f>IFERROR(IF(AND(R16&lt;SMALL(기준일시_입력!$J$21:$J$39,T$5),S16&gt;SMALL(기준일시_입력!$N$21:$N$39,T$5)),INDEX(기준일시_입력!$AJ$21:$AJ$39,T$5*2-1),IF(AND(R16&gt;=SMALL(기준일시_입력!$J$21:$J$39,T$5),R16&lt;SMALL(기준일시_입력!$N$21:$N$39,T$5)),SMALL(기준일시_입력!$N$21:$N$39,T$5)-R16,0)),0)</f>
        <v>0</v>
      </c>
      <c r="U16" s="15">
        <f>IFERROR(IF(AND(R16&lt;SMALL(기준일시_입력!$J$21:$J$39,U$5),S16&gt;SMALL(기준일시_입력!$N$21:$N$39,U$5)),INDEX(기준일시_입력!$AJ$21:$AJ$39,U$5*2-1),IF(AND(R16&gt;=SMALL(기준일시_입력!$J$21:$J$39,U$5),R16&lt;SMALL(기준일시_입력!$N$21:$N$39,U$5)),SMALL(기준일시_입력!$N$21:$N$39,U$5)-R16,0)),0)</f>
        <v>0</v>
      </c>
      <c r="V16" s="15">
        <f>IFERROR(IF(AND(R16&lt;SMALL(기준일시_입력!$J$21:$J$39,V$5),S16&gt;SMALL(기준일시_입력!$N$21:$N$39,V$5)),INDEX(기준일시_입력!$AJ$21:$AJ$39,V$5*2-1),IF(AND(R16&gt;=SMALL(기준일시_입력!$J$21:$J$39,V$5),R16&lt;SMALL(기준일시_입력!$N$21:$N$39,V$5)),SMALL(기준일시_입력!$N$21:$N$39,V$5)-R16,0)),0)</f>
        <v>0</v>
      </c>
      <c r="W16" s="15">
        <f>IFERROR(IF(AND(R16&lt;SMALL(기준일시_입력!$J$21:$J$39,W$5),S16&gt;SMALL(기준일시_입력!$N$21:$N$39,W$5)),INDEX(기준일시_입력!$AJ$21:$AJ$39,W$5*2-1),IF(AND(R16&gt;=SMALL(기준일시_입력!$J$21:$J$39,W$5),R16&lt;SMALL(기준일시_입력!$N$21:$N$39,W$5)),SMALL(기준일시_입력!$N$21:$N$39,W$5)-R16,0)),0)</f>
        <v>0</v>
      </c>
      <c r="X16" s="15">
        <f>IFERROR(IF(AND(R16&lt;SMALL(기준일시_입력!$J$21:$J$39,X$5),S16&gt;SMALL(기준일시_입력!$N$21:$N$39,X$5)),INDEX(기준일시_입력!$AJ$21:$AJ$39,X$5*2-1),IF(AND(R16&gt;=SMALL(기준일시_입력!$J$21:$J$39,X$5),R16&lt;SMALL(기준일시_입력!$N$21:$N$39,X$5)),SMALL(기준일시_입력!$N$21:$N$39,X$5)-R16,0)),0)</f>
        <v>0</v>
      </c>
      <c r="Y16" s="15">
        <f>IFERROR(IF(AND(R16&lt;SMALL(기준일시_입력!$J$21:$J$39,Y$5),S16&gt;SMALL(기준일시_입력!$N$21:$N$39,Y$5)),INDEX(기준일시_입력!$AJ$21:$AJ$39,Y$5*2-1),IF(AND(R16&gt;=SMALL(기준일시_입력!$J$21:$J$39,Y$5),R16&lt;SMALL(기준일시_입력!$N$21:$N$39,Y$5)),SMALL(기준일시_입력!$N$21:$N$39,Y$5)-R16,0)),0)</f>
        <v>0</v>
      </c>
      <c r="Z16" s="15">
        <f>IFERROR(IF(AND(R16&lt;SMALL(기준일시_입력!$J$21:$J$39,Z$5),S16&gt;SMALL(기준일시_입력!$N$21:$N$39,Z$5)),INDEX(기준일시_입력!$AJ$21:$AJ$39,Z$5*2-1),IF(AND(R16&gt;=SMALL(기준일시_입력!$J$21:$J$39,Z$5),R16&lt;SMALL(기준일시_입력!$N$21:$N$39,Z$5)),SMALL(기준일시_입력!$N$21:$N$39,Z$5)-R16,0)),0)</f>
        <v>0</v>
      </c>
      <c r="AA16" s="15">
        <f>IFERROR(IF(AND(R16&lt;SMALL(기준일시_입력!$J$21:$J$39,AA$5),S16&gt;SMALL(기준일시_입력!$N$21:$N$39,AA$5)),INDEX(기준일시_입력!$AJ$21:$AJ$39,AA$5*2-1),IF(AND(R16&gt;=SMALL(기준일시_입력!$J$21:$J$39,AA$5),R16&lt;SMALL(기준일시_입력!$N$21:$N$39,AA$5)),SMALL(기준일시_입력!$N$21:$N$39,AA$5)-R16,0)),0)</f>
        <v>0</v>
      </c>
      <c r="AB16" s="15">
        <f>IFERROR(IF(AND(R16&lt;SMALL(기준일시_입력!$J$21:$J$39,AB$5),S16&gt;SMALL(기준일시_입력!$N$21:$N$39,AB$5)),INDEX(기준일시_입력!$AJ$21:$AJ$39,AB$5*2-1),IF(AND(R16&gt;=SMALL(기준일시_입력!$J$21:$J$39,AB$5),R16&lt;SMALL(기준일시_입력!$N$21:$N$39,AB$5)),SMALL(기준일시_입력!$N$21:$N$39,AB$5)-R16,0)),0)</f>
        <v>0</v>
      </c>
      <c r="AC16" s="15">
        <f>IFERROR(IF(AND(R16&lt;SMALL(기준일시_입력!$J$21:$J$39,AC$5),S16&gt;SMALL(기준일시_입력!$N$21:$N$39,AC$5)),INDEX(기준일시_입력!$AJ$21:$AJ$39,AC$5*2-1),IF(AND(R16&gt;=SMALL(기준일시_입력!$J$21:$J$39,AC$5),R16&lt;SMALL(기준일시_입력!$N$21:$N$39,AC$5)),SMALL(기준일시_입력!$N$21:$N$39,AC$5)-R16,0)),0)</f>
        <v>0</v>
      </c>
      <c r="AD16" s="10"/>
      <c r="AE16" s="180" t="str">
        <f t="shared" si="151"/>
        <v>11일</v>
      </c>
      <c r="AF16" s="180"/>
      <c r="AG16" s="5" t="str">
        <f t="shared" si="152"/>
        <v>목</v>
      </c>
      <c r="AH16" s="67" t="str">
        <f t="shared" si="396"/>
        <v/>
      </c>
      <c r="AI16" s="184"/>
      <c r="AJ16" s="184"/>
      <c r="AK16" s="184"/>
      <c r="AL16" s="184"/>
      <c r="AM16" s="184"/>
      <c r="AN16" s="184"/>
      <c r="AO16" s="176"/>
      <c r="AP16" s="177"/>
      <c r="AQ16" s="129" t="str">
        <f>IF($B16="","",IF(AND(AG$3&lt;&gt;"",$B16-기준일시_입력!$AO$7&lt;=0,AI16="",AL16="",AO16=""),"X",IF(AO16="연차","☆",IF(AO16="월차","★",IF(AO16="병가","♨",IF(AO16="출장","◎",IF(AO16="교육","■",IF(AND(AO16="",AI16&lt;=기준일시_입력!$J$15,AL16&gt;=기준일시_입력!$N$15),"○",IF(AND(AO16="",AI16&lt;&gt;"",AI16&gt;기준일시_입력!$J$15),"▼",IF(AND(AO16="",AL16&lt;&gt;"",AL16&lt;기준일시_입력!$N$15),"△",""))))))))))</f>
        <v/>
      </c>
      <c r="AR16" s="15">
        <f>IFERROR(IF(OR(AI16="",AL16=""),0,IF(AND(AT16&lt;기준일시_입력!$J$17,AU16&gt;기준일시_입력!$N$17),기준일시_입력!$N$17-기준일시_입력!$J$17,IF(AND(AT16&gt;=기준일시_입력!$J$17,AU16&gt;기준일시_입력!$N$17),기준일시_입력!$N$17-AT16,IF(AU16&lt;기준일시_입력!$J$17,0,IF(AND(AT16&lt;기준일시_입력!$J$17,AU16&lt;=기준일시_입력!$N$17),AU16-기준일시_입력!$J$17,IF(AND(AT16&gt;=기준일시_입력!$J$17,AU16&lt;=기준일시_입력!$N$17),AU16-AT16,0)))))),0)</f>
        <v>0</v>
      </c>
      <c r="AS16" s="15">
        <f t="shared" si="399"/>
        <v>0</v>
      </c>
      <c r="AT16" s="15">
        <f>IF(OR(AI16="",AL16=""),0,IF(AI16&lt;기준일시_입력!$J$15,기준일시_입력!$J$15,AI16))</f>
        <v>0</v>
      </c>
      <c r="AU16" s="15">
        <f t="shared" si="153"/>
        <v>0</v>
      </c>
      <c r="AV16" s="15">
        <f>IFERROR(IF(AND(AT16&lt;SMALL(기준일시_입력!$J$21:$J$39,AV$5),AU16&gt;SMALL(기준일시_입력!$N$21:$N$39,AV$5)),INDEX(기준일시_입력!$AJ$21:$AJ$39,AV$5*2-1),IF(AND(AT16&gt;=SMALL(기준일시_입력!$J$21:$J$39,AV$5),AT16&lt;SMALL(기준일시_입력!$N$21:$N$39,AV$5)),SMALL(기준일시_입력!$N$21:$N$39,AV$5)-AT16,0)),0)</f>
        <v>0</v>
      </c>
      <c r="AW16" s="15">
        <f>IFERROR(IF(AND(AT16&lt;SMALL(기준일시_입력!$J$21:$J$39,AW$5),AU16&gt;SMALL(기준일시_입력!$N$21:$N$39,AW$5)),INDEX(기준일시_입력!$AJ$21:$AJ$39,AW$5*2-1),IF(AND(AT16&gt;=SMALL(기준일시_입력!$J$21:$J$39,AW$5),AT16&lt;SMALL(기준일시_입력!$N$21:$N$39,AW$5)),SMALL(기준일시_입력!$N$21:$N$39,AW$5)-AT16,0)),0)</f>
        <v>0</v>
      </c>
      <c r="AX16" s="15">
        <f>IFERROR(IF(AND(AT16&lt;SMALL(기준일시_입력!$J$21:$J$39,AX$5),AU16&gt;SMALL(기준일시_입력!$N$21:$N$39,AX$5)),INDEX(기준일시_입력!$AJ$21:$AJ$39,AX$5*2-1),IF(AND(AT16&gt;=SMALL(기준일시_입력!$J$21:$J$39,AX$5),AT16&lt;SMALL(기준일시_입력!$N$21:$N$39,AX$5)),SMALL(기준일시_입력!$N$21:$N$39,AX$5)-AT16,0)),0)</f>
        <v>0</v>
      </c>
      <c r="AY16" s="15">
        <f>IFERROR(IF(AND(AT16&lt;SMALL(기준일시_입력!$J$21:$J$39,AY$5),AU16&gt;SMALL(기준일시_입력!$N$21:$N$39,AY$5)),INDEX(기준일시_입력!$AJ$21:$AJ$39,AY$5*2-1),IF(AND(AT16&gt;=SMALL(기준일시_입력!$J$21:$J$39,AY$5),AT16&lt;SMALL(기준일시_입력!$N$21:$N$39,AY$5)),SMALL(기준일시_입력!$N$21:$N$39,AY$5)-AT16,0)),0)</f>
        <v>0</v>
      </c>
      <c r="AZ16" s="15">
        <f>IFERROR(IF(AND(AT16&lt;SMALL(기준일시_입력!$J$21:$J$39,AZ$5),AU16&gt;SMALL(기준일시_입력!$N$21:$N$39,AZ$5)),INDEX(기준일시_입력!$AJ$21:$AJ$39,AZ$5*2-1),IF(AND(AT16&gt;=SMALL(기준일시_입력!$J$21:$J$39,AZ$5),AT16&lt;SMALL(기준일시_입력!$N$21:$N$39,AZ$5)),SMALL(기준일시_입력!$N$21:$N$39,AZ$5)-AT16,0)),0)</f>
        <v>0</v>
      </c>
      <c r="BA16" s="15">
        <f>IFERROR(IF(AND(AT16&lt;SMALL(기준일시_입력!$J$21:$J$39,BA$5),AU16&gt;SMALL(기준일시_입력!$N$21:$N$39,BA$5)),INDEX(기준일시_입력!$AJ$21:$AJ$39,BA$5*2-1),IF(AND(AT16&gt;=SMALL(기준일시_입력!$J$21:$J$39,BA$5),AT16&lt;SMALL(기준일시_입력!$N$21:$N$39,BA$5)),SMALL(기준일시_입력!$N$21:$N$39,BA$5)-AT16,0)),0)</f>
        <v>0</v>
      </c>
      <c r="BB16" s="15">
        <f>IFERROR(IF(AND(AT16&lt;SMALL(기준일시_입력!$J$21:$J$39,BB$5),AU16&gt;SMALL(기준일시_입력!$N$21:$N$39,BB$5)),INDEX(기준일시_입력!$AJ$21:$AJ$39,BB$5*2-1),IF(AND(AT16&gt;=SMALL(기준일시_입력!$J$21:$J$39,BB$5),AT16&lt;SMALL(기준일시_입력!$N$21:$N$39,BB$5)),SMALL(기준일시_입력!$N$21:$N$39,BB$5)-AT16,0)),0)</f>
        <v>0</v>
      </c>
      <c r="BC16" s="15">
        <f>IFERROR(IF(AND(AT16&lt;SMALL(기준일시_입력!$J$21:$J$39,BC$5),AU16&gt;SMALL(기준일시_입력!$N$21:$N$39,BC$5)),INDEX(기준일시_입력!$AJ$21:$AJ$39,BC$5*2-1),IF(AND(AT16&gt;=SMALL(기준일시_입력!$J$21:$J$39,BC$5),AT16&lt;SMALL(기준일시_입력!$N$21:$N$39,BC$5)),SMALL(기준일시_입력!$N$21:$N$39,BC$5)-AT16,0)),0)</f>
        <v>0</v>
      </c>
      <c r="BD16" s="15">
        <f>IFERROR(IF(AND(AT16&lt;SMALL(기준일시_입력!$J$21:$J$39,BD$5),AU16&gt;SMALL(기준일시_입력!$N$21:$N$39,BD$5)),INDEX(기준일시_입력!$AJ$21:$AJ$39,BD$5*2-1),IF(AND(AT16&gt;=SMALL(기준일시_입력!$J$21:$J$39,BD$5),AT16&lt;SMALL(기준일시_입력!$N$21:$N$39,BD$5)),SMALL(기준일시_입력!$N$21:$N$39,BD$5)-AT16,0)),0)</f>
        <v>0</v>
      </c>
      <c r="BE16" s="15">
        <f>IFERROR(IF(AND(AT16&lt;SMALL(기준일시_입력!$J$21:$J$39,BE$5),AU16&gt;SMALL(기준일시_입력!$N$21:$N$39,BE$5)),INDEX(기준일시_입력!$AJ$21:$AJ$39,BE$5*2-1),IF(AND(AT16&gt;=SMALL(기준일시_입력!$J$21:$J$39,BE$5),AT16&lt;SMALL(기준일시_입력!$N$21:$N$39,BE$5)),SMALL(기준일시_입력!$N$21:$N$39,BE$5)-AT16,0)),0)</f>
        <v>0</v>
      </c>
      <c r="BF16" s="6"/>
      <c r="BG16" s="180" t="str">
        <f t="shared" si="154"/>
        <v>11일</v>
      </c>
      <c r="BH16" s="180"/>
      <c r="BI16" s="5" t="str">
        <f t="shared" si="155"/>
        <v>목</v>
      </c>
      <c r="BJ16" s="67" t="str">
        <f t="shared" si="397"/>
        <v/>
      </c>
      <c r="BK16" s="184"/>
      <c r="BL16" s="184"/>
      <c r="BM16" s="184"/>
      <c r="BN16" s="184"/>
      <c r="BO16" s="184"/>
      <c r="BP16" s="184"/>
      <c r="BQ16" s="176"/>
      <c r="BR16" s="177"/>
      <c r="BS16" s="129" t="str">
        <f>IF($B16="","",IF(AND(BI$3&lt;&gt;"",$B16-기준일시_입력!$AO$7&lt;=0,BK16="",BN16="",BQ16=""),"X",IF(BQ16="연차","☆",IF(BQ16="월차","★",IF(BQ16="병가","♨",IF(BQ16="출장","◎",IF(BQ16="교육","■",IF(AND(BQ16="",BK16&lt;=기준일시_입력!$J$15,BN16&gt;=기준일시_입력!$N$15),"○",IF(AND(BQ16="",BK16&lt;&gt;"",BK16&gt;기준일시_입력!$J$15),"▼",IF(AND(BQ16="",BN16&lt;&gt;"",BN16&lt;기준일시_입력!$N$15),"△",""))))))))))</f>
        <v/>
      </c>
      <c r="BT16" s="15">
        <f>IFERROR(IF(OR(BK16="",BN16=""),0,IF(AND(BV16&lt;기준일시_입력!$J$17,BW16&gt;기준일시_입력!$N$17),기준일시_입력!$N$17-기준일시_입력!$J$17,IF(AND(BV16&gt;=기준일시_입력!$J$17,BW16&gt;기준일시_입력!$N$17),기준일시_입력!$N$17-BV16,IF(BW16&lt;기준일시_입력!$J$17,0,IF(AND(BV16&lt;기준일시_입력!$J$17,BW16&lt;=기준일시_입력!$N$17),BW16-기준일시_입력!$J$17,IF(AND(BV16&gt;=기준일시_입력!$J$17,BW16&lt;=기준일시_입력!$N$17),BW16-BV16,0)))))),0)</f>
        <v>0</v>
      </c>
      <c r="BU16" s="15">
        <f t="shared" si="400"/>
        <v>0</v>
      </c>
      <c r="BV16" s="15">
        <f>IF(OR(BK16="",BN16=""),0,IF(BK16&lt;기준일시_입력!$J$15,기준일시_입력!$J$15,BK16))</f>
        <v>0</v>
      </c>
      <c r="BW16" s="15">
        <f t="shared" si="156"/>
        <v>0</v>
      </c>
      <c r="BX16" s="15">
        <f>IFERROR(IF(AND(BV16&lt;SMALL(기준일시_입력!$J$21:$J$39,BX$5),BW16&gt;SMALL(기준일시_입력!$N$21:$N$39,BX$5)),INDEX(기준일시_입력!$AJ$21:$AJ$39,BX$5*2-1),IF(AND(BV16&gt;=SMALL(기준일시_입력!$J$21:$J$39,BX$5),BV16&lt;SMALL(기준일시_입력!$N$21:$N$39,BX$5)),SMALL(기준일시_입력!$N$21:$N$39,BX$5)-BV16,0)),0)</f>
        <v>0</v>
      </c>
      <c r="BY16" s="15">
        <f>IFERROR(IF(AND(BV16&lt;SMALL(기준일시_입력!$J$21:$J$39,BY$5),BW16&gt;SMALL(기준일시_입력!$N$21:$N$39,BY$5)),INDEX(기준일시_입력!$AJ$21:$AJ$39,BY$5*2-1),IF(AND(BV16&gt;=SMALL(기준일시_입력!$J$21:$J$39,BY$5),BV16&lt;SMALL(기준일시_입력!$N$21:$N$39,BY$5)),SMALL(기준일시_입력!$N$21:$N$39,BY$5)-BV16,0)),0)</f>
        <v>0</v>
      </c>
      <c r="BZ16" s="15">
        <f>IFERROR(IF(AND(BV16&lt;SMALL(기준일시_입력!$J$21:$J$39,BZ$5),BW16&gt;SMALL(기준일시_입력!$N$21:$N$39,BZ$5)),INDEX(기준일시_입력!$AJ$21:$AJ$39,BZ$5*2-1),IF(AND(BV16&gt;=SMALL(기준일시_입력!$J$21:$J$39,BZ$5),BV16&lt;SMALL(기준일시_입력!$N$21:$N$39,BZ$5)),SMALL(기준일시_입력!$N$21:$N$39,BZ$5)-BV16,0)),0)</f>
        <v>0</v>
      </c>
      <c r="CA16" s="15">
        <f>IFERROR(IF(AND(BV16&lt;SMALL(기준일시_입력!$J$21:$J$39,CA$5),BW16&gt;SMALL(기준일시_입력!$N$21:$N$39,CA$5)),INDEX(기준일시_입력!$AJ$21:$AJ$39,CA$5*2-1),IF(AND(BV16&gt;=SMALL(기준일시_입력!$J$21:$J$39,CA$5),BV16&lt;SMALL(기준일시_입력!$N$21:$N$39,CA$5)),SMALL(기준일시_입력!$N$21:$N$39,CA$5)-BV16,0)),0)</f>
        <v>0</v>
      </c>
      <c r="CB16" s="15">
        <f>IFERROR(IF(AND(BV16&lt;SMALL(기준일시_입력!$J$21:$J$39,CB$5),BW16&gt;SMALL(기준일시_입력!$N$21:$N$39,CB$5)),INDEX(기준일시_입력!$AJ$21:$AJ$39,CB$5*2-1),IF(AND(BV16&gt;=SMALL(기준일시_입력!$J$21:$J$39,CB$5),BV16&lt;SMALL(기준일시_입력!$N$21:$N$39,CB$5)),SMALL(기준일시_입력!$N$21:$N$39,CB$5)-BV16,0)),0)</f>
        <v>0</v>
      </c>
      <c r="CC16" s="15">
        <f>IFERROR(IF(AND(BV16&lt;SMALL(기준일시_입력!$J$21:$J$39,CC$5),BW16&gt;SMALL(기준일시_입력!$N$21:$N$39,CC$5)),INDEX(기준일시_입력!$AJ$21:$AJ$39,CC$5*2-1),IF(AND(BV16&gt;=SMALL(기준일시_입력!$J$21:$J$39,CC$5),BV16&lt;SMALL(기준일시_입력!$N$21:$N$39,CC$5)),SMALL(기준일시_입력!$N$21:$N$39,CC$5)-BV16,0)),0)</f>
        <v>0</v>
      </c>
      <c r="CD16" s="15">
        <f>IFERROR(IF(AND(BV16&lt;SMALL(기준일시_입력!$J$21:$J$39,CD$5),BW16&gt;SMALL(기준일시_입력!$N$21:$N$39,CD$5)),INDEX(기준일시_입력!$AJ$21:$AJ$39,CD$5*2-1),IF(AND(BV16&gt;=SMALL(기준일시_입력!$J$21:$J$39,CD$5),BV16&lt;SMALL(기준일시_입력!$N$21:$N$39,CD$5)),SMALL(기준일시_입력!$N$21:$N$39,CD$5)-BV16,0)),0)</f>
        <v>0</v>
      </c>
      <c r="CE16" s="15">
        <f>IFERROR(IF(AND(BV16&lt;SMALL(기준일시_입력!$J$21:$J$39,CE$5),BW16&gt;SMALL(기준일시_입력!$N$21:$N$39,CE$5)),INDEX(기준일시_입력!$AJ$21:$AJ$39,CE$5*2-1),IF(AND(BV16&gt;=SMALL(기준일시_입력!$J$21:$J$39,CE$5),BV16&lt;SMALL(기준일시_입력!$N$21:$N$39,CE$5)),SMALL(기준일시_입력!$N$21:$N$39,CE$5)-BV16,0)),0)</f>
        <v>0</v>
      </c>
      <c r="CF16" s="15">
        <f>IFERROR(IF(AND(BV16&lt;SMALL(기준일시_입력!$J$21:$J$39,CF$5),BW16&gt;SMALL(기준일시_입력!$N$21:$N$39,CF$5)),INDEX(기준일시_입력!$AJ$21:$AJ$39,CF$5*2-1),IF(AND(BV16&gt;=SMALL(기준일시_입력!$J$21:$J$39,CF$5),BV16&lt;SMALL(기준일시_입력!$N$21:$N$39,CF$5)),SMALL(기준일시_입력!$N$21:$N$39,CF$5)-BV16,0)),0)</f>
        <v>0</v>
      </c>
      <c r="CG16" s="15">
        <f>IFERROR(IF(AND(BV16&lt;SMALL(기준일시_입력!$J$21:$J$39,CG$5),BW16&gt;SMALL(기준일시_입력!$N$21:$N$39,CG$5)),INDEX(기준일시_입력!$AJ$21:$AJ$39,CG$5*2-1),IF(AND(BV16&gt;=SMALL(기준일시_입력!$J$21:$J$39,CG$5),BV16&lt;SMALL(기준일시_입력!$N$21:$N$39,CG$5)),SMALL(기준일시_입력!$N$21:$N$39,CG$5)-BV16,0)),0)</f>
        <v>0</v>
      </c>
      <c r="CH16" s="6"/>
      <c r="CI16" s="180" t="str">
        <f t="shared" si="157"/>
        <v>11일</v>
      </c>
      <c r="CJ16" s="180"/>
      <c r="CK16" s="5" t="str">
        <f t="shared" si="158"/>
        <v>목</v>
      </c>
      <c r="CL16" s="67" t="str">
        <f t="shared" si="159"/>
        <v/>
      </c>
      <c r="CM16" s="184"/>
      <c r="CN16" s="184"/>
      <c r="CO16" s="184"/>
      <c r="CP16" s="184"/>
      <c r="CQ16" s="184"/>
      <c r="CR16" s="184"/>
      <c r="CS16" s="176"/>
      <c r="CT16" s="177"/>
      <c r="CU16" s="129" t="str">
        <f>IF($B16="","",IF(AND(CK$3&lt;&gt;"",$B16-기준일시_입력!$AO$7&lt;=0,CM16="",CP16="",CS16=""),"X",IF(CS16="연차","☆",IF(CS16="월차","★",IF(CS16="병가","♨",IF(CS16="출장","◎",IF(CS16="교육","■",IF(AND(CS16="",CM16&lt;=기준일시_입력!$J$15,CP16&gt;=기준일시_입력!$N$15),"○",IF(AND(CS16="",CM16&lt;&gt;"",CM16&gt;기준일시_입력!$J$15),"▼",IF(AND(CS16="",CP16&lt;&gt;"",CP16&lt;기준일시_입력!$N$15),"△",""))))))))))</f>
        <v/>
      </c>
      <c r="CV16" s="15">
        <f>IFERROR(IF(OR(CM16="",CP16=""),0,IF(AND(CX16&lt;기준일시_입력!$J$17,CY16&gt;기준일시_입력!$N$17),기준일시_입력!$N$17-기준일시_입력!$J$17,IF(AND(CX16&gt;=기준일시_입력!$J$17,CY16&gt;기준일시_입력!$N$17),기준일시_입력!$N$17-CX16,IF(CY16&lt;기준일시_입력!$J$17,0,IF(AND(CX16&lt;기준일시_입력!$J$17,CY16&lt;=기준일시_입력!$N$17),CY16-기준일시_입력!$J$17,IF(AND(CX16&gt;=기준일시_입력!$J$17,CY16&lt;=기준일시_입력!$N$17),CY16-CX16,0)))))),0)</f>
        <v>0</v>
      </c>
      <c r="CW16" s="15">
        <f t="shared" si="401"/>
        <v>0</v>
      </c>
      <c r="CX16" s="15">
        <f>IF(OR(CM16="",CP16=""),0,IF(CM16&lt;기준일시_입력!$J$15,기준일시_입력!$J$15,CM16))</f>
        <v>0</v>
      </c>
      <c r="CY16" s="15">
        <f t="shared" si="160"/>
        <v>0</v>
      </c>
      <c r="CZ16" s="15">
        <f>IFERROR(IF(AND(CX16&lt;SMALL(기준일시_입력!$J$21:$J$39,CZ$5),CY16&gt;SMALL(기준일시_입력!$N$21:$N$39,CZ$5)),INDEX(기준일시_입력!$AJ$21:$AJ$39,CZ$5*2-1),IF(AND(CX16&gt;=SMALL(기준일시_입력!$J$21:$J$39,CZ$5),CX16&lt;SMALL(기준일시_입력!$N$21:$N$39,CZ$5)),SMALL(기준일시_입력!$N$21:$N$39,CZ$5)-CX16,0)),0)</f>
        <v>0</v>
      </c>
      <c r="DA16" s="15">
        <f>IFERROR(IF(AND(CX16&lt;SMALL(기준일시_입력!$J$21:$J$39,DA$5),CY16&gt;SMALL(기준일시_입력!$N$21:$N$39,DA$5)),INDEX(기준일시_입력!$AJ$21:$AJ$39,DA$5*2-1),IF(AND(CX16&gt;=SMALL(기준일시_입력!$J$21:$J$39,DA$5),CX16&lt;SMALL(기준일시_입력!$N$21:$N$39,DA$5)),SMALL(기준일시_입력!$N$21:$N$39,DA$5)-CX16,0)),0)</f>
        <v>0</v>
      </c>
      <c r="DB16" s="15">
        <f>IFERROR(IF(AND(CX16&lt;SMALL(기준일시_입력!$J$21:$J$39,DB$5),CY16&gt;SMALL(기준일시_입력!$N$21:$N$39,DB$5)),INDEX(기준일시_입력!$AJ$21:$AJ$39,DB$5*2-1),IF(AND(CX16&gt;=SMALL(기준일시_입력!$J$21:$J$39,DB$5),CX16&lt;SMALL(기준일시_입력!$N$21:$N$39,DB$5)),SMALL(기준일시_입력!$N$21:$N$39,DB$5)-CX16,0)),0)</f>
        <v>0</v>
      </c>
      <c r="DC16" s="15">
        <f>IFERROR(IF(AND(CX16&lt;SMALL(기준일시_입력!$J$21:$J$39,DC$5),CY16&gt;SMALL(기준일시_입력!$N$21:$N$39,DC$5)),INDEX(기준일시_입력!$AJ$21:$AJ$39,DC$5*2-1),IF(AND(CX16&gt;=SMALL(기준일시_입력!$J$21:$J$39,DC$5),CX16&lt;SMALL(기준일시_입력!$N$21:$N$39,DC$5)),SMALL(기준일시_입력!$N$21:$N$39,DC$5)-CX16,0)),0)</f>
        <v>0</v>
      </c>
      <c r="DD16" s="15">
        <f>IFERROR(IF(AND(CX16&lt;SMALL(기준일시_입력!$J$21:$J$39,DD$5),CY16&gt;SMALL(기준일시_입력!$N$21:$N$39,DD$5)),INDEX(기준일시_입력!$AJ$21:$AJ$39,DD$5*2-1),IF(AND(CX16&gt;=SMALL(기준일시_입력!$J$21:$J$39,DD$5),CX16&lt;SMALL(기준일시_입력!$N$21:$N$39,DD$5)),SMALL(기준일시_입력!$N$21:$N$39,DD$5)-CX16,0)),0)</f>
        <v>0</v>
      </c>
      <c r="DE16" s="15">
        <f>IFERROR(IF(AND(CX16&lt;SMALL(기준일시_입력!$J$21:$J$39,DE$5),CY16&gt;SMALL(기준일시_입력!$N$21:$N$39,DE$5)),INDEX(기준일시_입력!$AJ$21:$AJ$39,DE$5*2-1),IF(AND(CX16&gt;=SMALL(기준일시_입력!$J$21:$J$39,DE$5),CX16&lt;SMALL(기준일시_입력!$N$21:$N$39,DE$5)),SMALL(기준일시_입력!$N$21:$N$39,DE$5)-CX16,0)),0)</f>
        <v>0</v>
      </c>
      <c r="DF16" s="15">
        <f>IFERROR(IF(AND(CX16&lt;SMALL(기준일시_입력!$J$21:$J$39,DF$5),CY16&gt;SMALL(기준일시_입력!$N$21:$N$39,DF$5)),INDEX(기준일시_입력!$AJ$21:$AJ$39,DF$5*2-1),IF(AND(CX16&gt;=SMALL(기준일시_입력!$J$21:$J$39,DF$5),CX16&lt;SMALL(기준일시_입력!$N$21:$N$39,DF$5)),SMALL(기준일시_입력!$N$21:$N$39,DF$5)-CX16,0)),0)</f>
        <v>0</v>
      </c>
      <c r="DG16" s="15">
        <f>IFERROR(IF(AND(CX16&lt;SMALL(기준일시_입력!$J$21:$J$39,DG$5),CY16&gt;SMALL(기준일시_입력!$N$21:$N$39,DG$5)),INDEX(기준일시_입력!$AJ$21:$AJ$39,DG$5*2-1),IF(AND(CX16&gt;=SMALL(기준일시_입력!$J$21:$J$39,DG$5),CX16&lt;SMALL(기준일시_입력!$N$21:$N$39,DG$5)),SMALL(기준일시_입력!$N$21:$N$39,DG$5)-CX16,0)),0)</f>
        <v>0</v>
      </c>
      <c r="DH16" s="15">
        <f>IFERROR(IF(AND(CX16&lt;SMALL(기준일시_입력!$J$21:$J$39,DH$5),CY16&gt;SMALL(기준일시_입력!$N$21:$N$39,DH$5)),INDEX(기준일시_입력!$AJ$21:$AJ$39,DH$5*2-1),IF(AND(CX16&gt;=SMALL(기준일시_입력!$J$21:$J$39,DH$5),CX16&lt;SMALL(기준일시_입력!$N$21:$N$39,DH$5)),SMALL(기준일시_입력!$N$21:$N$39,DH$5)-CX16,0)),0)</f>
        <v>0</v>
      </c>
      <c r="DI16" s="15">
        <f>IFERROR(IF(AND(CX16&lt;SMALL(기준일시_입력!$J$21:$J$39,DI$5),CY16&gt;SMALL(기준일시_입력!$N$21:$N$39,DI$5)),INDEX(기준일시_입력!$AJ$21:$AJ$39,DI$5*2-1),IF(AND(CX16&gt;=SMALL(기준일시_입력!$J$21:$J$39,DI$5),CX16&lt;SMALL(기준일시_입력!$N$21:$N$39,DI$5)),SMALL(기준일시_입력!$N$21:$N$39,DI$5)-CX16,0)),0)</f>
        <v>0</v>
      </c>
      <c r="DJ16" s="6"/>
      <c r="DK16" s="180" t="str">
        <f t="shared" si="161"/>
        <v>11일</v>
      </c>
      <c r="DL16" s="180"/>
      <c r="DM16" s="5" t="str">
        <f t="shared" si="162"/>
        <v>목</v>
      </c>
      <c r="DN16" s="67" t="str">
        <f t="shared" si="159"/>
        <v/>
      </c>
      <c r="DO16" s="184"/>
      <c r="DP16" s="184"/>
      <c r="DQ16" s="184"/>
      <c r="DR16" s="184"/>
      <c r="DS16" s="184"/>
      <c r="DT16" s="184"/>
      <c r="DU16" s="176"/>
      <c r="DV16" s="177"/>
      <c r="DW16" s="129" t="str">
        <f>IF($B16="","",IF(AND(DM$3&lt;&gt;"",$B16-기준일시_입력!$AO$7&lt;=0,DO16="",DR16="",DU16=""),"X",IF(DU16="연차","☆",IF(DU16="월차","★",IF(DU16="병가","♨",IF(DU16="출장","◎",IF(DU16="교육","■",IF(AND(DU16="",DO16&lt;=기준일시_입력!$J$15,DR16&gt;=기준일시_입력!$N$15),"○",IF(AND(DU16="",DO16&lt;&gt;"",DO16&gt;기준일시_입력!$J$15),"▼",IF(AND(DU16="",DR16&lt;&gt;"",DR16&lt;기준일시_입력!$N$15),"△",""))))))))))</f>
        <v/>
      </c>
      <c r="DX16" s="15">
        <f>IFERROR(IF(OR(DO16="",DR16=""),0,IF(AND(DZ16&lt;기준일시_입력!$J$17,EA16&gt;기준일시_입력!$N$17),기준일시_입력!$N$17-기준일시_입력!$J$17,IF(AND(DZ16&gt;=기준일시_입력!$J$17,EA16&gt;기준일시_입력!$N$17),기준일시_입력!$N$17-DZ16,IF(EA16&lt;기준일시_입력!$J$17,0,IF(AND(DZ16&lt;기준일시_입력!$J$17,EA16&lt;=기준일시_입력!$N$17),EA16-기준일시_입력!$J$17,IF(AND(DZ16&gt;=기준일시_입력!$J$17,EA16&lt;=기준일시_입력!$N$17),EA16-DZ16,0)))))),0)</f>
        <v>0</v>
      </c>
      <c r="DY16" s="15">
        <f t="shared" si="402"/>
        <v>0</v>
      </c>
      <c r="DZ16" s="15">
        <f>IF(OR(DO16="",DR16=""),0,IF(DO16&lt;기준일시_입력!$J$15,기준일시_입력!$J$15,DO16))</f>
        <v>0</v>
      </c>
      <c r="EA16" s="15">
        <f t="shared" si="164"/>
        <v>0</v>
      </c>
      <c r="EB16" s="15">
        <f>IFERROR(IF(AND(DZ16&lt;SMALL(기준일시_입력!$J$21:$J$39,EB$5),EA16&gt;SMALL(기준일시_입력!$N$21:$N$39,EB$5)),INDEX(기준일시_입력!$AJ$21:$AJ$39,EB$5*2-1),IF(AND(DZ16&gt;=SMALL(기준일시_입력!$J$21:$J$39,EB$5),DZ16&lt;SMALL(기준일시_입력!$N$21:$N$39,EB$5)),SMALL(기준일시_입력!$N$21:$N$39,EB$5)-DZ16,0)),0)</f>
        <v>0</v>
      </c>
      <c r="EC16" s="15">
        <f>IFERROR(IF(AND(DZ16&lt;SMALL(기준일시_입력!$J$21:$J$39,EC$5),EA16&gt;SMALL(기준일시_입력!$N$21:$N$39,EC$5)),INDEX(기준일시_입력!$AJ$21:$AJ$39,EC$5*2-1),IF(AND(DZ16&gt;=SMALL(기준일시_입력!$J$21:$J$39,EC$5),DZ16&lt;SMALL(기준일시_입력!$N$21:$N$39,EC$5)),SMALL(기준일시_입력!$N$21:$N$39,EC$5)-DZ16,0)),0)</f>
        <v>0</v>
      </c>
      <c r="ED16" s="15">
        <f>IFERROR(IF(AND(DZ16&lt;SMALL(기준일시_입력!$J$21:$J$39,ED$5),EA16&gt;SMALL(기준일시_입력!$N$21:$N$39,ED$5)),INDEX(기준일시_입력!$AJ$21:$AJ$39,ED$5*2-1),IF(AND(DZ16&gt;=SMALL(기준일시_입력!$J$21:$J$39,ED$5),DZ16&lt;SMALL(기준일시_입력!$N$21:$N$39,ED$5)),SMALL(기준일시_입력!$N$21:$N$39,ED$5)-DZ16,0)),0)</f>
        <v>0</v>
      </c>
      <c r="EE16" s="15">
        <f>IFERROR(IF(AND(DZ16&lt;SMALL(기준일시_입력!$J$21:$J$39,EE$5),EA16&gt;SMALL(기준일시_입력!$N$21:$N$39,EE$5)),INDEX(기준일시_입력!$AJ$21:$AJ$39,EE$5*2-1),IF(AND(DZ16&gt;=SMALL(기준일시_입력!$J$21:$J$39,EE$5),DZ16&lt;SMALL(기준일시_입력!$N$21:$N$39,EE$5)),SMALL(기준일시_입력!$N$21:$N$39,EE$5)-DZ16,0)),0)</f>
        <v>0</v>
      </c>
      <c r="EF16" s="15">
        <f>IFERROR(IF(AND(DZ16&lt;SMALL(기준일시_입력!$J$21:$J$39,EF$5),EA16&gt;SMALL(기준일시_입력!$N$21:$N$39,EF$5)),INDEX(기준일시_입력!$AJ$21:$AJ$39,EF$5*2-1),IF(AND(DZ16&gt;=SMALL(기준일시_입력!$J$21:$J$39,EF$5),DZ16&lt;SMALL(기준일시_입력!$N$21:$N$39,EF$5)),SMALL(기준일시_입력!$N$21:$N$39,EF$5)-DZ16,0)),0)</f>
        <v>0</v>
      </c>
      <c r="EG16" s="15">
        <f>IFERROR(IF(AND(DZ16&lt;SMALL(기준일시_입력!$J$21:$J$39,EG$5),EA16&gt;SMALL(기준일시_입력!$N$21:$N$39,EG$5)),INDEX(기준일시_입력!$AJ$21:$AJ$39,EG$5*2-1),IF(AND(DZ16&gt;=SMALL(기준일시_입력!$J$21:$J$39,EG$5),DZ16&lt;SMALL(기준일시_입력!$N$21:$N$39,EG$5)),SMALL(기준일시_입력!$N$21:$N$39,EG$5)-DZ16,0)),0)</f>
        <v>0</v>
      </c>
      <c r="EH16" s="15">
        <f>IFERROR(IF(AND(DZ16&lt;SMALL(기준일시_입력!$J$21:$J$39,EH$5),EA16&gt;SMALL(기준일시_입력!$N$21:$N$39,EH$5)),INDEX(기준일시_입력!$AJ$21:$AJ$39,EH$5*2-1),IF(AND(DZ16&gt;=SMALL(기준일시_입력!$J$21:$J$39,EH$5),DZ16&lt;SMALL(기준일시_입력!$N$21:$N$39,EH$5)),SMALL(기준일시_입력!$N$21:$N$39,EH$5)-DZ16,0)),0)</f>
        <v>0</v>
      </c>
      <c r="EI16" s="15">
        <f>IFERROR(IF(AND(DZ16&lt;SMALL(기준일시_입력!$J$21:$J$39,EI$5),EA16&gt;SMALL(기준일시_입력!$N$21:$N$39,EI$5)),INDEX(기준일시_입력!$AJ$21:$AJ$39,EI$5*2-1),IF(AND(DZ16&gt;=SMALL(기준일시_입력!$J$21:$J$39,EI$5),DZ16&lt;SMALL(기준일시_입력!$N$21:$N$39,EI$5)),SMALL(기준일시_입력!$N$21:$N$39,EI$5)-DZ16,0)),0)</f>
        <v>0</v>
      </c>
      <c r="EJ16" s="15">
        <f>IFERROR(IF(AND(DZ16&lt;SMALL(기준일시_입력!$J$21:$J$39,EJ$5),EA16&gt;SMALL(기준일시_입력!$N$21:$N$39,EJ$5)),INDEX(기준일시_입력!$AJ$21:$AJ$39,EJ$5*2-1),IF(AND(DZ16&gt;=SMALL(기준일시_입력!$J$21:$J$39,EJ$5),DZ16&lt;SMALL(기준일시_입력!$N$21:$N$39,EJ$5)),SMALL(기준일시_입력!$N$21:$N$39,EJ$5)-DZ16,0)),0)</f>
        <v>0</v>
      </c>
      <c r="EK16" s="15">
        <f>IFERROR(IF(AND(DZ16&lt;SMALL(기준일시_입력!$J$21:$J$39,EK$5),EA16&gt;SMALL(기준일시_입력!$N$21:$N$39,EK$5)),INDEX(기준일시_입력!$AJ$21:$AJ$39,EK$5*2-1),IF(AND(DZ16&gt;=SMALL(기준일시_입력!$J$21:$J$39,EK$5),DZ16&lt;SMALL(기준일시_입력!$N$21:$N$39,EK$5)),SMALL(기준일시_입력!$N$21:$N$39,EK$5)-DZ16,0)),0)</f>
        <v>0</v>
      </c>
      <c r="EL16" s="6"/>
      <c r="EM16" s="180" t="str">
        <f t="shared" si="165"/>
        <v>11일</v>
      </c>
      <c r="EN16" s="180"/>
      <c r="EO16" s="5" t="str">
        <f t="shared" si="166"/>
        <v>목</v>
      </c>
      <c r="EP16" s="67" t="str">
        <f t="shared" si="159"/>
        <v/>
      </c>
      <c r="EQ16" s="184"/>
      <c r="ER16" s="184"/>
      <c r="ES16" s="184"/>
      <c r="ET16" s="184"/>
      <c r="EU16" s="184"/>
      <c r="EV16" s="184"/>
      <c r="EW16" s="176"/>
      <c r="EX16" s="177"/>
      <c r="EY16" s="129" t="str">
        <f>IF($B16="","",IF(AND(EO$3&lt;&gt;"",$B16-기준일시_입력!$AO$7&lt;=0,EQ16="",ET16="",EW16=""),"X",IF(EW16="연차","☆",IF(EW16="월차","★",IF(EW16="병가","♨",IF(EW16="출장","◎",IF(EW16="교육","■",IF(AND(EW16="",EQ16&lt;=기준일시_입력!$J$15,ET16&gt;=기준일시_입력!$N$15),"○",IF(AND(EW16="",EQ16&lt;&gt;"",EQ16&gt;기준일시_입력!$J$15),"▼",IF(AND(EW16="",ET16&lt;&gt;"",ET16&lt;기준일시_입력!$N$15),"△",""))))))))))</f>
        <v/>
      </c>
      <c r="EZ16" s="15">
        <f>IFERROR(IF(OR(EQ16="",ET16=""),0,IF(AND(FB16&lt;기준일시_입력!$J$17,FC16&gt;기준일시_입력!$N$17),기준일시_입력!$N$17-기준일시_입력!$J$17,IF(AND(FB16&gt;=기준일시_입력!$J$17,FC16&gt;기준일시_입력!$N$17),기준일시_입력!$N$17-FB16,IF(FC16&lt;기준일시_입력!$J$17,0,IF(AND(FB16&lt;기준일시_입력!$J$17,FC16&lt;=기준일시_입력!$N$17),FC16-기준일시_입력!$J$17,IF(AND(FB16&gt;=기준일시_입력!$J$17,FC16&lt;=기준일시_입력!$N$17),FC16-FB16,0)))))),0)</f>
        <v>0</v>
      </c>
      <c r="FA16" s="15">
        <f t="shared" si="403"/>
        <v>0</v>
      </c>
      <c r="FB16" s="15">
        <f>IF(OR(EQ16="",ET16=""),0,IF(EQ16&lt;기준일시_입력!$J$15,기준일시_입력!$J$15,EQ16))</f>
        <v>0</v>
      </c>
      <c r="FC16" s="15">
        <f t="shared" si="168"/>
        <v>0</v>
      </c>
      <c r="FD16" s="15">
        <f>IFERROR(IF(AND(FB16&lt;SMALL(기준일시_입력!$J$21:$J$39,FD$5),FC16&gt;SMALL(기준일시_입력!$N$21:$N$39,FD$5)),INDEX(기준일시_입력!$AJ$21:$AJ$39,FD$5*2-1),IF(AND(FB16&gt;=SMALL(기준일시_입력!$J$21:$J$39,FD$5),FB16&lt;SMALL(기준일시_입력!$N$21:$N$39,FD$5)),SMALL(기준일시_입력!$N$21:$N$39,FD$5)-FB16,0)),0)</f>
        <v>0</v>
      </c>
      <c r="FE16" s="15">
        <f>IFERROR(IF(AND(FB16&lt;SMALL(기준일시_입력!$J$21:$J$39,FE$5),FC16&gt;SMALL(기준일시_입력!$N$21:$N$39,FE$5)),INDEX(기준일시_입력!$AJ$21:$AJ$39,FE$5*2-1),IF(AND(FB16&gt;=SMALL(기준일시_입력!$J$21:$J$39,FE$5),FB16&lt;SMALL(기준일시_입력!$N$21:$N$39,FE$5)),SMALL(기준일시_입력!$N$21:$N$39,FE$5)-FB16,0)),0)</f>
        <v>0</v>
      </c>
      <c r="FF16" s="15">
        <f>IFERROR(IF(AND(FB16&lt;SMALL(기준일시_입력!$J$21:$J$39,FF$5),FC16&gt;SMALL(기준일시_입력!$N$21:$N$39,FF$5)),INDEX(기준일시_입력!$AJ$21:$AJ$39,FF$5*2-1),IF(AND(FB16&gt;=SMALL(기준일시_입력!$J$21:$J$39,FF$5),FB16&lt;SMALL(기준일시_입력!$N$21:$N$39,FF$5)),SMALL(기준일시_입력!$N$21:$N$39,FF$5)-FB16,0)),0)</f>
        <v>0</v>
      </c>
      <c r="FG16" s="15">
        <f>IFERROR(IF(AND(FB16&lt;SMALL(기준일시_입력!$J$21:$J$39,FG$5),FC16&gt;SMALL(기준일시_입력!$N$21:$N$39,FG$5)),INDEX(기준일시_입력!$AJ$21:$AJ$39,FG$5*2-1),IF(AND(FB16&gt;=SMALL(기준일시_입력!$J$21:$J$39,FG$5),FB16&lt;SMALL(기준일시_입력!$N$21:$N$39,FG$5)),SMALL(기준일시_입력!$N$21:$N$39,FG$5)-FB16,0)),0)</f>
        <v>0</v>
      </c>
      <c r="FH16" s="15">
        <f>IFERROR(IF(AND(FB16&lt;SMALL(기준일시_입력!$J$21:$J$39,FH$5),FC16&gt;SMALL(기준일시_입력!$N$21:$N$39,FH$5)),INDEX(기준일시_입력!$AJ$21:$AJ$39,FH$5*2-1),IF(AND(FB16&gt;=SMALL(기준일시_입력!$J$21:$J$39,FH$5),FB16&lt;SMALL(기준일시_입력!$N$21:$N$39,FH$5)),SMALL(기준일시_입력!$N$21:$N$39,FH$5)-FB16,0)),0)</f>
        <v>0</v>
      </c>
      <c r="FI16" s="15">
        <f>IFERROR(IF(AND(FB16&lt;SMALL(기준일시_입력!$J$21:$J$39,FI$5),FC16&gt;SMALL(기준일시_입력!$N$21:$N$39,FI$5)),INDEX(기준일시_입력!$AJ$21:$AJ$39,FI$5*2-1),IF(AND(FB16&gt;=SMALL(기준일시_입력!$J$21:$J$39,FI$5),FB16&lt;SMALL(기준일시_입력!$N$21:$N$39,FI$5)),SMALL(기준일시_입력!$N$21:$N$39,FI$5)-FB16,0)),0)</f>
        <v>0</v>
      </c>
      <c r="FJ16" s="15">
        <f>IFERROR(IF(AND(FB16&lt;SMALL(기준일시_입력!$J$21:$J$39,FJ$5),FC16&gt;SMALL(기준일시_입력!$N$21:$N$39,FJ$5)),INDEX(기준일시_입력!$AJ$21:$AJ$39,FJ$5*2-1),IF(AND(FB16&gt;=SMALL(기준일시_입력!$J$21:$J$39,FJ$5),FB16&lt;SMALL(기준일시_입력!$N$21:$N$39,FJ$5)),SMALL(기준일시_입력!$N$21:$N$39,FJ$5)-FB16,0)),0)</f>
        <v>0</v>
      </c>
      <c r="FK16" s="15">
        <f>IFERROR(IF(AND(FB16&lt;SMALL(기준일시_입력!$J$21:$J$39,FK$5),FC16&gt;SMALL(기준일시_입력!$N$21:$N$39,FK$5)),INDEX(기준일시_입력!$AJ$21:$AJ$39,FK$5*2-1),IF(AND(FB16&gt;=SMALL(기준일시_입력!$J$21:$J$39,FK$5),FB16&lt;SMALL(기준일시_입력!$N$21:$N$39,FK$5)),SMALL(기준일시_입력!$N$21:$N$39,FK$5)-FB16,0)),0)</f>
        <v>0</v>
      </c>
      <c r="FL16" s="15">
        <f>IFERROR(IF(AND(FB16&lt;SMALL(기준일시_입력!$J$21:$J$39,FL$5),FC16&gt;SMALL(기준일시_입력!$N$21:$N$39,FL$5)),INDEX(기준일시_입력!$AJ$21:$AJ$39,FL$5*2-1),IF(AND(FB16&gt;=SMALL(기준일시_입력!$J$21:$J$39,FL$5),FB16&lt;SMALL(기준일시_입력!$N$21:$N$39,FL$5)),SMALL(기준일시_입력!$N$21:$N$39,FL$5)-FB16,0)),0)</f>
        <v>0</v>
      </c>
      <c r="FM16" s="15">
        <f>IFERROR(IF(AND(FB16&lt;SMALL(기준일시_입력!$J$21:$J$39,FM$5),FC16&gt;SMALL(기준일시_입력!$N$21:$N$39,FM$5)),INDEX(기준일시_입력!$AJ$21:$AJ$39,FM$5*2-1),IF(AND(FB16&gt;=SMALL(기준일시_입력!$J$21:$J$39,FM$5),FB16&lt;SMALL(기준일시_입력!$N$21:$N$39,FM$5)),SMALL(기준일시_입력!$N$21:$N$39,FM$5)-FB16,0)),0)</f>
        <v>0</v>
      </c>
      <c r="FN16" s="6"/>
      <c r="FO16" s="180" t="str">
        <f t="shared" si="169"/>
        <v>11일</v>
      </c>
      <c r="FP16" s="180"/>
      <c r="FQ16" s="124" t="str">
        <f t="shared" si="170"/>
        <v>목</v>
      </c>
      <c r="FR16" s="133" t="str">
        <f t="shared" si="171"/>
        <v/>
      </c>
      <c r="FS16" s="184"/>
      <c r="FT16" s="184"/>
      <c r="FU16" s="184"/>
      <c r="FV16" s="184"/>
      <c r="FW16" s="184"/>
      <c r="FX16" s="184"/>
      <c r="FY16" s="176"/>
      <c r="FZ16" s="177"/>
      <c r="GA16" s="129" t="str">
        <f>IF($B16="","",IF(AND(FQ$3&lt;&gt;"",$B16-기준일시_입력!$AO$7&lt;=0,FS16="",FV16="",FY16=""),"X",IF(FY16="연차","☆",IF(FY16="월차","★",IF(FY16="병가","♨",IF(FY16="출장","◎",IF(FY16="교육","■",IF(AND(FY16="",FS16&lt;=기준일시_입력!$J$15,FV16&gt;=기준일시_입력!$N$15),"○",IF(AND(FY16="",FS16&lt;&gt;"",FS16&gt;기준일시_입력!$J$15),"▼",IF(AND(FY16="",FV16&lt;&gt;"",FV16&lt;기준일시_입력!$N$15),"△",""))))))))))</f>
        <v/>
      </c>
      <c r="GB16" s="128">
        <f>IFERROR(IF(OR(FS16="",FV16=""),0,IF(AND(GD16&lt;기준일시_입력!$J$17,GE16&gt;기준일시_입력!$N$17),기준일시_입력!$N$17-기준일시_입력!$J$17,IF(AND(GD16&gt;=기준일시_입력!$J$17,GE16&gt;기준일시_입력!$N$17),기준일시_입력!$N$17-GD16,IF(GE16&lt;기준일시_입력!$J$17,0,IF(AND(GD16&lt;기준일시_입력!$J$17,GE16&lt;=기준일시_입력!$N$17),GE16-기준일시_입력!$J$17,IF(AND(GD16&gt;=기준일시_입력!$J$17,GE16&lt;=기준일시_입력!$N$17),GE16-GD16,0)))))),0)</f>
        <v>0</v>
      </c>
      <c r="GC16" s="128">
        <f t="shared" si="172"/>
        <v>0</v>
      </c>
      <c r="GD16" s="128">
        <f>IF(OR(FS16="",FV16=""),0,IF(FS16&lt;기준일시_입력!$J$15,기준일시_입력!$J$15,FS16))</f>
        <v>0</v>
      </c>
      <c r="GE16" s="128">
        <f t="shared" si="173"/>
        <v>0</v>
      </c>
      <c r="GF16" s="128">
        <f>IFERROR(IF(AND(GD16&lt;SMALL(기준일시_입력!$J$21:$J$39,GF$5),GE16&gt;SMALL(기준일시_입력!$N$21:$N$39,GF$5)),INDEX(기준일시_입력!$AJ$21:$AJ$39,GF$5*2-1),IF(AND(GD16&gt;=SMALL(기준일시_입력!$J$21:$J$39,GF$5),GD16&lt;SMALL(기준일시_입력!$N$21:$N$39,GF$5)),SMALL(기준일시_입력!$N$21:$N$39,GF$5)-GD16,0)),0)</f>
        <v>0</v>
      </c>
      <c r="GG16" s="128">
        <f>IFERROR(IF(AND(GD16&lt;SMALL(기준일시_입력!$J$21:$J$39,GG$5),GE16&gt;SMALL(기준일시_입력!$N$21:$N$39,GG$5)),INDEX(기준일시_입력!$AJ$21:$AJ$39,GG$5*2-1),IF(AND(GD16&gt;=SMALL(기준일시_입력!$J$21:$J$39,GG$5),GD16&lt;SMALL(기준일시_입력!$N$21:$N$39,GG$5)),SMALL(기준일시_입력!$N$21:$N$39,GG$5)-GD16,0)),0)</f>
        <v>0</v>
      </c>
      <c r="GH16" s="128">
        <f>IFERROR(IF(AND(GD16&lt;SMALL(기준일시_입력!$J$21:$J$39,GH$5),GE16&gt;SMALL(기준일시_입력!$N$21:$N$39,GH$5)),INDEX(기준일시_입력!$AJ$21:$AJ$39,GH$5*2-1),IF(AND(GD16&gt;=SMALL(기준일시_입력!$J$21:$J$39,GH$5),GD16&lt;SMALL(기준일시_입력!$N$21:$N$39,GH$5)),SMALL(기준일시_입력!$N$21:$N$39,GH$5)-GD16,0)),0)</f>
        <v>0</v>
      </c>
      <c r="GI16" s="128">
        <f>IFERROR(IF(AND(GD16&lt;SMALL(기준일시_입력!$J$21:$J$39,GI$5),GE16&gt;SMALL(기준일시_입력!$N$21:$N$39,GI$5)),INDEX(기준일시_입력!$AJ$21:$AJ$39,GI$5*2-1),IF(AND(GD16&gt;=SMALL(기준일시_입력!$J$21:$J$39,GI$5),GD16&lt;SMALL(기준일시_입력!$N$21:$N$39,GI$5)),SMALL(기준일시_입력!$N$21:$N$39,GI$5)-GD16,0)),0)</f>
        <v>0</v>
      </c>
      <c r="GJ16" s="128">
        <f>IFERROR(IF(AND(GD16&lt;SMALL(기준일시_입력!$J$21:$J$39,GJ$5),GE16&gt;SMALL(기준일시_입력!$N$21:$N$39,GJ$5)),INDEX(기준일시_입력!$AJ$21:$AJ$39,GJ$5*2-1),IF(AND(GD16&gt;=SMALL(기준일시_입력!$J$21:$J$39,GJ$5),GD16&lt;SMALL(기준일시_입력!$N$21:$N$39,GJ$5)),SMALL(기준일시_입력!$N$21:$N$39,GJ$5)-GD16,0)),0)</f>
        <v>0</v>
      </c>
      <c r="GK16" s="128">
        <f>IFERROR(IF(AND(GD16&lt;SMALL(기준일시_입력!$J$21:$J$39,GK$5),GE16&gt;SMALL(기준일시_입력!$N$21:$N$39,GK$5)),INDEX(기준일시_입력!$AJ$21:$AJ$39,GK$5*2-1),IF(AND(GD16&gt;=SMALL(기준일시_입력!$J$21:$J$39,GK$5),GD16&lt;SMALL(기준일시_입력!$N$21:$N$39,GK$5)),SMALL(기준일시_입력!$N$21:$N$39,GK$5)-GD16,0)),0)</f>
        <v>0</v>
      </c>
      <c r="GL16" s="128">
        <f>IFERROR(IF(AND(GD16&lt;SMALL(기준일시_입력!$J$21:$J$39,GL$5),GE16&gt;SMALL(기준일시_입력!$N$21:$N$39,GL$5)),INDEX(기준일시_입력!$AJ$21:$AJ$39,GL$5*2-1),IF(AND(GD16&gt;=SMALL(기준일시_입력!$J$21:$J$39,GL$5),GD16&lt;SMALL(기준일시_입력!$N$21:$N$39,GL$5)),SMALL(기준일시_입력!$N$21:$N$39,GL$5)-GD16,0)),0)</f>
        <v>0</v>
      </c>
      <c r="GM16" s="128">
        <f>IFERROR(IF(AND(GD16&lt;SMALL(기준일시_입력!$J$21:$J$39,GM$5),GE16&gt;SMALL(기준일시_입력!$N$21:$N$39,GM$5)),INDEX(기준일시_입력!$AJ$21:$AJ$39,GM$5*2-1),IF(AND(GD16&gt;=SMALL(기준일시_입력!$J$21:$J$39,GM$5),GD16&lt;SMALL(기준일시_입력!$N$21:$N$39,GM$5)),SMALL(기준일시_입력!$N$21:$N$39,GM$5)-GD16,0)),0)</f>
        <v>0</v>
      </c>
      <c r="GN16" s="128">
        <f>IFERROR(IF(AND(GD16&lt;SMALL(기준일시_입력!$J$21:$J$39,GN$5),GE16&gt;SMALL(기준일시_입력!$N$21:$N$39,GN$5)),INDEX(기준일시_입력!$AJ$21:$AJ$39,GN$5*2-1),IF(AND(GD16&gt;=SMALL(기준일시_입력!$J$21:$J$39,GN$5),GD16&lt;SMALL(기준일시_입력!$N$21:$N$39,GN$5)),SMALL(기준일시_입력!$N$21:$N$39,GN$5)-GD16,0)),0)</f>
        <v>0</v>
      </c>
      <c r="GO16" s="128">
        <f>IFERROR(IF(AND(GD16&lt;SMALL(기준일시_입력!$J$21:$J$39,GO$5),GE16&gt;SMALL(기준일시_입력!$N$21:$N$39,GO$5)),INDEX(기준일시_입력!$AJ$21:$AJ$39,GO$5*2-1),IF(AND(GD16&gt;=SMALL(기준일시_입력!$J$21:$J$39,GO$5),GD16&lt;SMALL(기준일시_입력!$N$21:$N$39,GO$5)),SMALL(기준일시_입력!$N$21:$N$39,GO$5)-GD16,0)),0)</f>
        <v>0</v>
      </c>
      <c r="GP16" s="125"/>
      <c r="GQ16" s="180" t="str">
        <f t="shared" si="174"/>
        <v>11일</v>
      </c>
      <c r="GR16" s="180"/>
      <c r="GS16" s="124" t="str">
        <f t="shared" si="175"/>
        <v>목</v>
      </c>
      <c r="GT16" s="133" t="str">
        <f t="shared" si="171"/>
        <v/>
      </c>
      <c r="GU16" s="184"/>
      <c r="GV16" s="184"/>
      <c r="GW16" s="184"/>
      <c r="GX16" s="184"/>
      <c r="GY16" s="184"/>
      <c r="GZ16" s="184"/>
      <c r="HA16" s="176"/>
      <c r="HB16" s="177"/>
      <c r="HC16" s="129" t="str">
        <f>IF($B16="","",IF(AND(GS$3&lt;&gt;"",$B16-기준일시_입력!$AO$7&lt;=0,GU16="",GX16="",HA16=""),"X",IF(HA16="연차","☆",IF(HA16="월차","★",IF(HA16="병가","♨",IF(HA16="출장","◎",IF(HA16="교육","■",IF(AND(HA16="",GU16&lt;=기준일시_입력!$J$15,GX16&gt;=기준일시_입력!$N$15),"○",IF(AND(HA16="",GU16&lt;&gt;"",GU16&gt;기준일시_입력!$J$15),"▼",IF(AND(HA16="",GX16&lt;&gt;"",GX16&lt;기준일시_입력!$N$15),"△",""))))))))))</f>
        <v/>
      </c>
      <c r="HD16" s="128">
        <f>IFERROR(IF(OR(GU16="",GX16=""),0,IF(AND(HF16&lt;기준일시_입력!$J$17,HG16&gt;기준일시_입력!$N$17),기준일시_입력!$N$17-기준일시_입력!$J$17,IF(AND(HF16&gt;=기준일시_입력!$J$17,HG16&gt;기준일시_입력!$N$17),기준일시_입력!$N$17-HF16,IF(HG16&lt;기준일시_입력!$J$17,0,IF(AND(HF16&lt;기준일시_입력!$J$17,HG16&lt;=기준일시_입력!$N$17),HG16-기준일시_입력!$J$17,IF(AND(HF16&gt;=기준일시_입력!$J$17,HG16&lt;=기준일시_입력!$N$17),HG16-HF16,0)))))),0)</f>
        <v>0</v>
      </c>
      <c r="HE16" s="128">
        <f t="shared" si="177"/>
        <v>0</v>
      </c>
      <c r="HF16" s="128">
        <f>IF(OR(GU16="",GX16=""),0,IF(GU16&lt;기준일시_입력!$J$15,기준일시_입력!$J$15,GU16))</f>
        <v>0</v>
      </c>
      <c r="HG16" s="128">
        <f t="shared" si="178"/>
        <v>0</v>
      </c>
      <c r="HH16" s="128">
        <f>IFERROR(IF(AND(HF16&lt;SMALL(기준일시_입력!$J$21:$J$39,HH$5),HG16&gt;SMALL(기준일시_입력!$N$21:$N$39,HH$5)),INDEX(기준일시_입력!$AJ$21:$AJ$39,HH$5*2-1),IF(AND(HF16&gt;=SMALL(기준일시_입력!$J$21:$J$39,HH$5),HF16&lt;SMALL(기준일시_입력!$N$21:$N$39,HH$5)),SMALL(기준일시_입력!$N$21:$N$39,HH$5)-HF16,0)),0)</f>
        <v>0</v>
      </c>
      <c r="HI16" s="128">
        <f>IFERROR(IF(AND(HF16&lt;SMALL(기준일시_입력!$J$21:$J$39,HI$5),HG16&gt;SMALL(기준일시_입력!$N$21:$N$39,HI$5)),INDEX(기준일시_입력!$AJ$21:$AJ$39,HI$5*2-1),IF(AND(HF16&gt;=SMALL(기준일시_입력!$J$21:$J$39,HI$5),HF16&lt;SMALL(기준일시_입력!$N$21:$N$39,HI$5)),SMALL(기준일시_입력!$N$21:$N$39,HI$5)-HF16,0)),0)</f>
        <v>0</v>
      </c>
      <c r="HJ16" s="128">
        <f>IFERROR(IF(AND(HF16&lt;SMALL(기준일시_입력!$J$21:$J$39,HJ$5),HG16&gt;SMALL(기준일시_입력!$N$21:$N$39,HJ$5)),INDEX(기준일시_입력!$AJ$21:$AJ$39,HJ$5*2-1),IF(AND(HF16&gt;=SMALL(기준일시_입력!$J$21:$J$39,HJ$5),HF16&lt;SMALL(기준일시_입력!$N$21:$N$39,HJ$5)),SMALL(기준일시_입력!$N$21:$N$39,HJ$5)-HF16,0)),0)</f>
        <v>0</v>
      </c>
      <c r="HK16" s="128">
        <f>IFERROR(IF(AND(HF16&lt;SMALL(기준일시_입력!$J$21:$J$39,HK$5),HG16&gt;SMALL(기준일시_입력!$N$21:$N$39,HK$5)),INDEX(기준일시_입력!$AJ$21:$AJ$39,HK$5*2-1),IF(AND(HF16&gt;=SMALL(기준일시_입력!$J$21:$J$39,HK$5),HF16&lt;SMALL(기준일시_입력!$N$21:$N$39,HK$5)),SMALL(기준일시_입력!$N$21:$N$39,HK$5)-HF16,0)),0)</f>
        <v>0</v>
      </c>
      <c r="HL16" s="128">
        <f>IFERROR(IF(AND(HF16&lt;SMALL(기준일시_입력!$J$21:$J$39,HL$5),HG16&gt;SMALL(기준일시_입력!$N$21:$N$39,HL$5)),INDEX(기준일시_입력!$AJ$21:$AJ$39,HL$5*2-1),IF(AND(HF16&gt;=SMALL(기준일시_입력!$J$21:$J$39,HL$5),HF16&lt;SMALL(기준일시_입력!$N$21:$N$39,HL$5)),SMALL(기준일시_입력!$N$21:$N$39,HL$5)-HF16,0)),0)</f>
        <v>0</v>
      </c>
      <c r="HM16" s="128">
        <f>IFERROR(IF(AND(HF16&lt;SMALL(기준일시_입력!$J$21:$J$39,HM$5),HG16&gt;SMALL(기준일시_입력!$N$21:$N$39,HM$5)),INDEX(기준일시_입력!$AJ$21:$AJ$39,HM$5*2-1),IF(AND(HF16&gt;=SMALL(기준일시_입력!$J$21:$J$39,HM$5),HF16&lt;SMALL(기준일시_입력!$N$21:$N$39,HM$5)),SMALL(기준일시_입력!$N$21:$N$39,HM$5)-HF16,0)),0)</f>
        <v>0</v>
      </c>
      <c r="HN16" s="128">
        <f>IFERROR(IF(AND(HF16&lt;SMALL(기준일시_입력!$J$21:$J$39,HN$5),HG16&gt;SMALL(기준일시_입력!$N$21:$N$39,HN$5)),INDEX(기준일시_입력!$AJ$21:$AJ$39,HN$5*2-1),IF(AND(HF16&gt;=SMALL(기준일시_입력!$J$21:$J$39,HN$5),HF16&lt;SMALL(기준일시_입력!$N$21:$N$39,HN$5)),SMALL(기준일시_입력!$N$21:$N$39,HN$5)-HF16,0)),0)</f>
        <v>0</v>
      </c>
      <c r="HO16" s="128">
        <f>IFERROR(IF(AND(HF16&lt;SMALL(기준일시_입력!$J$21:$J$39,HO$5),HG16&gt;SMALL(기준일시_입력!$N$21:$N$39,HO$5)),INDEX(기준일시_입력!$AJ$21:$AJ$39,HO$5*2-1),IF(AND(HF16&gt;=SMALL(기준일시_입력!$J$21:$J$39,HO$5),HF16&lt;SMALL(기준일시_입력!$N$21:$N$39,HO$5)),SMALL(기준일시_입력!$N$21:$N$39,HO$5)-HF16,0)),0)</f>
        <v>0</v>
      </c>
      <c r="HP16" s="128">
        <f>IFERROR(IF(AND(HF16&lt;SMALL(기준일시_입력!$J$21:$J$39,HP$5),HG16&gt;SMALL(기준일시_입력!$N$21:$N$39,HP$5)),INDEX(기준일시_입력!$AJ$21:$AJ$39,HP$5*2-1),IF(AND(HF16&gt;=SMALL(기준일시_입력!$J$21:$J$39,HP$5),HF16&lt;SMALL(기준일시_입력!$N$21:$N$39,HP$5)),SMALL(기준일시_입력!$N$21:$N$39,HP$5)-HF16,0)),0)</f>
        <v>0</v>
      </c>
      <c r="HQ16" s="128">
        <f>IFERROR(IF(AND(HF16&lt;SMALL(기준일시_입력!$J$21:$J$39,HQ$5),HG16&gt;SMALL(기준일시_입력!$N$21:$N$39,HQ$5)),INDEX(기준일시_입력!$AJ$21:$AJ$39,HQ$5*2-1),IF(AND(HF16&gt;=SMALL(기준일시_입력!$J$21:$J$39,HQ$5),HF16&lt;SMALL(기준일시_입력!$N$21:$N$39,HQ$5)),SMALL(기준일시_입력!$N$21:$N$39,HQ$5)-HF16,0)),0)</f>
        <v>0</v>
      </c>
      <c r="HR16" s="125"/>
      <c r="HS16" s="180" t="str">
        <f t="shared" si="179"/>
        <v>11일</v>
      </c>
      <c r="HT16" s="180"/>
      <c r="HU16" s="124" t="str">
        <f t="shared" si="180"/>
        <v>목</v>
      </c>
      <c r="HV16" s="133" t="str">
        <f t="shared" si="171"/>
        <v/>
      </c>
      <c r="HW16" s="184"/>
      <c r="HX16" s="184"/>
      <c r="HY16" s="184"/>
      <c r="HZ16" s="184"/>
      <c r="IA16" s="184"/>
      <c r="IB16" s="184"/>
      <c r="IC16" s="176"/>
      <c r="ID16" s="177"/>
      <c r="IE16" s="129" t="str">
        <f>IF($B16="","",IF(AND(HU$3&lt;&gt;"",$B16-기준일시_입력!$AO$7&lt;=0,HW16="",HZ16="",IC16=""),"X",IF(IC16="연차","☆",IF(IC16="월차","★",IF(IC16="병가","♨",IF(IC16="출장","◎",IF(IC16="교육","■",IF(AND(IC16="",HW16&lt;=기준일시_입력!$J$15,HZ16&gt;=기준일시_입력!$N$15),"○",IF(AND(IC16="",HW16&lt;&gt;"",HW16&gt;기준일시_입력!$J$15),"▼",IF(AND(IC16="",HZ16&lt;&gt;"",HZ16&lt;기준일시_입력!$N$15),"△",""))))))))))</f>
        <v/>
      </c>
      <c r="IF16" s="128">
        <f>IFERROR(IF(OR(HW16="",HZ16=""),0,IF(AND(IH16&lt;기준일시_입력!$J$17,II16&gt;기준일시_입력!$N$17),기준일시_입력!$N$17-기준일시_입력!$J$17,IF(AND(IH16&gt;=기준일시_입력!$J$17,II16&gt;기준일시_입력!$N$17),기준일시_입력!$N$17-IH16,IF(II16&lt;기준일시_입력!$J$17,0,IF(AND(IH16&lt;기준일시_입력!$J$17,II16&lt;=기준일시_입력!$N$17),II16-기준일시_입력!$J$17,IF(AND(IH16&gt;=기준일시_입력!$J$17,II16&lt;=기준일시_입력!$N$17),II16-IH16,0)))))),0)</f>
        <v>0</v>
      </c>
      <c r="IG16" s="128">
        <f t="shared" si="182"/>
        <v>0</v>
      </c>
      <c r="IH16" s="128">
        <f>IF(OR(HW16="",HZ16=""),0,IF(HW16&lt;기준일시_입력!$J$15,기준일시_입력!$J$15,HW16))</f>
        <v>0</v>
      </c>
      <c r="II16" s="128">
        <f t="shared" si="183"/>
        <v>0</v>
      </c>
      <c r="IJ16" s="128">
        <f>IFERROR(IF(AND(IH16&lt;SMALL(기준일시_입력!$J$21:$J$39,IJ$5),II16&gt;SMALL(기준일시_입력!$N$21:$N$39,IJ$5)),INDEX(기준일시_입력!$AJ$21:$AJ$39,IJ$5*2-1),IF(AND(IH16&gt;=SMALL(기준일시_입력!$J$21:$J$39,IJ$5),IH16&lt;SMALL(기준일시_입력!$N$21:$N$39,IJ$5)),SMALL(기준일시_입력!$N$21:$N$39,IJ$5)-IH16,0)),0)</f>
        <v>0</v>
      </c>
      <c r="IK16" s="128">
        <f>IFERROR(IF(AND(IH16&lt;SMALL(기준일시_입력!$J$21:$J$39,IK$5),II16&gt;SMALL(기준일시_입력!$N$21:$N$39,IK$5)),INDEX(기준일시_입력!$AJ$21:$AJ$39,IK$5*2-1),IF(AND(IH16&gt;=SMALL(기준일시_입력!$J$21:$J$39,IK$5),IH16&lt;SMALL(기준일시_입력!$N$21:$N$39,IK$5)),SMALL(기준일시_입력!$N$21:$N$39,IK$5)-IH16,0)),0)</f>
        <v>0</v>
      </c>
      <c r="IL16" s="128">
        <f>IFERROR(IF(AND(IH16&lt;SMALL(기준일시_입력!$J$21:$J$39,IL$5),II16&gt;SMALL(기준일시_입력!$N$21:$N$39,IL$5)),INDEX(기준일시_입력!$AJ$21:$AJ$39,IL$5*2-1),IF(AND(IH16&gt;=SMALL(기준일시_입력!$J$21:$J$39,IL$5),IH16&lt;SMALL(기준일시_입력!$N$21:$N$39,IL$5)),SMALL(기준일시_입력!$N$21:$N$39,IL$5)-IH16,0)),0)</f>
        <v>0</v>
      </c>
      <c r="IM16" s="128">
        <f>IFERROR(IF(AND(IH16&lt;SMALL(기준일시_입력!$J$21:$J$39,IM$5),II16&gt;SMALL(기준일시_입력!$N$21:$N$39,IM$5)),INDEX(기준일시_입력!$AJ$21:$AJ$39,IM$5*2-1),IF(AND(IH16&gt;=SMALL(기준일시_입력!$J$21:$J$39,IM$5),IH16&lt;SMALL(기준일시_입력!$N$21:$N$39,IM$5)),SMALL(기준일시_입력!$N$21:$N$39,IM$5)-IH16,0)),0)</f>
        <v>0</v>
      </c>
      <c r="IN16" s="128">
        <f>IFERROR(IF(AND(IH16&lt;SMALL(기준일시_입력!$J$21:$J$39,IN$5),II16&gt;SMALL(기준일시_입력!$N$21:$N$39,IN$5)),INDEX(기준일시_입력!$AJ$21:$AJ$39,IN$5*2-1),IF(AND(IH16&gt;=SMALL(기준일시_입력!$J$21:$J$39,IN$5),IH16&lt;SMALL(기준일시_입력!$N$21:$N$39,IN$5)),SMALL(기준일시_입력!$N$21:$N$39,IN$5)-IH16,0)),0)</f>
        <v>0</v>
      </c>
      <c r="IO16" s="128">
        <f>IFERROR(IF(AND(IH16&lt;SMALL(기준일시_입력!$J$21:$J$39,IO$5),II16&gt;SMALL(기준일시_입력!$N$21:$N$39,IO$5)),INDEX(기준일시_입력!$AJ$21:$AJ$39,IO$5*2-1),IF(AND(IH16&gt;=SMALL(기준일시_입력!$J$21:$J$39,IO$5),IH16&lt;SMALL(기준일시_입력!$N$21:$N$39,IO$5)),SMALL(기준일시_입력!$N$21:$N$39,IO$5)-IH16,0)),0)</f>
        <v>0</v>
      </c>
      <c r="IP16" s="128">
        <f>IFERROR(IF(AND(IH16&lt;SMALL(기준일시_입력!$J$21:$J$39,IP$5),II16&gt;SMALL(기준일시_입력!$N$21:$N$39,IP$5)),INDEX(기준일시_입력!$AJ$21:$AJ$39,IP$5*2-1),IF(AND(IH16&gt;=SMALL(기준일시_입력!$J$21:$J$39,IP$5),IH16&lt;SMALL(기준일시_입력!$N$21:$N$39,IP$5)),SMALL(기준일시_입력!$N$21:$N$39,IP$5)-IH16,0)),0)</f>
        <v>0</v>
      </c>
      <c r="IQ16" s="128">
        <f>IFERROR(IF(AND(IH16&lt;SMALL(기준일시_입력!$J$21:$J$39,IQ$5),II16&gt;SMALL(기준일시_입력!$N$21:$N$39,IQ$5)),INDEX(기준일시_입력!$AJ$21:$AJ$39,IQ$5*2-1),IF(AND(IH16&gt;=SMALL(기준일시_입력!$J$21:$J$39,IQ$5),IH16&lt;SMALL(기준일시_입력!$N$21:$N$39,IQ$5)),SMALL(기준일시_입력!$N$21:$N$39,IQ$5)-IH16,0)),0)</f>
        <v>0</v>
      </c>
      <c r="IR16" s="128">
        <f>IFERROR(IF(AND(IH16&lt;SMALL(기준일시_입력!$J$21:$J$39,IR$5),II16&gt;SMALL(기준일시_입력!$N$21:$N$39,IR$5)),INDEX(기준일시_입력!$AJ$21:$AJ$39,IR$5*2-1),IF(AND(IH16&gt;=SMALL(기준일시_입력!$J$21:$J$39,IR$5),IH16&lt;SMALL(기준일시_입력!$N$21:$N$39,IR$5)),SMALL(기준일시_입력!$N$21:$N$39,IR$5)-IH16,0)),0)</f>
        <v>0</v>
      </c>
      <c r="IS16" s="128">
        <f>IFERROR(IF(AND(IH16&lt;SMALL(기준일시_입력!$J$21:$J$39,IS$5),II16&gt;SMALL(기준일시_입력!$N$21:$N$39,IS$5)),INDEX(기준일시_입력!$AJ$21:$AJ$39,IS$5*2-1),IF(AND(IH16&gt;=SMALL(기준일시_입력!$J$21:$J$39,IS$5),IH16&lt;SMALL(기준일시_입력!$N$21:$N$39,IS$5)),SMALL(기준일시_입력!$N$21:$N$39,IS$5)-IH16,0)),0)</f>
        <v>0</v>
      </c>
      <c r="IT16" s="125"/>
      <c r="IU16" s="180" t="str">
        <f t="shared" si="184"/>
        <v>11일</v>
      </c>
      <c r="IV16" s="180"/>
      <c r="IW16" s="124" t="str">
        <f t="shared" si="185"/>
        <v>목</v>
      </c>
      <c r="IX16" s="133" t="str">
        <f t="shared" si="186"/>
        <v/>
      </c>
      <c r="IY16" s="184"/>
      <c r="IZ16" s="184"/>
      <c r="JA16" s="184"/>
      <c r="JB16" s="184"/>
      <c r="JC16" s="184"/>
      <c r="JD16" s="184"/>
      <c r="JE16" s="176"/>
      <c r="JF16" s="177"/>
      <c r="JG16" s="129" t="str">
        <f>IF($B16="","",IF(AND(IW$3&lt;&gt;"",$B16-기준일시_입력!$AO$7&lt;=0,IY16="",JB16="",JE16=""),"X",IF(JE16="연차","☆",IF(JE16="월차","★",IF(JE16="병가","♨",IF(JE16="출장","◎",IF(JE16="교육","■",IF(AND(JE16="",IY16&lt;=기준일시_입력!$J$15,JB16&gt;=기준일시_입력!$N$15),"○",IF(AND(JE16="",IY16&lt;&gt;"",IY16&gt;기준일시_입력!$J$15),"▼",IF(AND(JE16="",JB16&lt;&gt;"",JB16&lt;기준일시_입력!$N$15),"△",""))))))))))</f>
        <v/>
      </c>
      <c r="JH16" s="128">
        <f>IFERROR(IF(OR(IY16="",JB16=""),0,IF(AND(JJ16&lt;기준일시_입력!$J$17,JK16&gt;기준일시_입력!$N$17),기준일시_입력!$N$17-기준일시_입력!$J$17,IF(AND(JJ16&gt;=기준일시_입력!$J$17,JK16&gt;기준일시_입력!$N$17),기준일시_입력!$N$17-JJ16,IF(JK16&lt;기준일시_입력!$J$17,0,IF(AND(JJ16&lt;기준일시_입력!$J$17,JK16&lt;=기준일시_입력!$N$17),JK16-기준일시_입력!$J$17,IF(AND(JJ16&gt;=기준일시_입력!$J$17,JK16&lt;=기준일시_입력!$N$17),JK16-JJ16,0)))))),0)</f>
        <v>0</v>
      </c>
      <c r="JI16" s="128">
        <f t="shared" si="187"/>
        <v>0</v>
      </c>
      <c r="JJ16" s="128">
        <f>IF(OR(IY16="",JB16=""),0,IF(IY16&lt;기준일시_입력!$J$15,기준일시_입력!$J$15,IY16))</f>
        <v>0</v>
      </c>
      <c r="JK16" s="128">
        <f t="shared" si="188"/>
        <v>0</v>
      </c>
      <c r="JL16" s="128">
        <f>IFERROR(IF(AND(JJ16&lt;SMALL(기준일시_입력!$J$21:$J$39,JL$5),JK16&gt;SMALL(기준일시_입력!$N$21:$N$39,JL$5)),INDEX(기준일시_입력!$AJ$21:$AJ$39,JL$5*2-1),IF(AND(JJ16&gt;=SMALL(기준일시_입력!$J$21:$J$39,JL$5),JJ16&lt;SMALL(기준일시_입력!$N$21:$N$39,JL$5)),SMALL(기준일시_입력!$N$21:$N$39,JL$5)-JJ16,0)),0)</f>
        <v>0</v>
      </c>
      <c r="JM16" s="128">
        <f>IFERROR(IF(AND(JJ16&lt;SMALL(기준일시_입력!$J$21:$J$39,JM$5),JK16&gt;SMALL(기준일시_입력!$N$21:$N$39,JM$5)),INDEX(기준일시_입력!$AJ$21:$AJ$39,JM$5*2-1),IF(AND(JJ16&gt;=SMALL(기준일시_입력!$J$21:$J$39,JM$5),JJ16&lt;SMALL(기준일시_입력!$N$21:$N$39,JM$5)),SMALL(기준일시_입력!$N$21:$N$39,JM$5)-JJ16,0)),0)</f>
        <v>0</v>
      </c>
      <c r="JN16" s="128">
        <f>IFERROR(IF(AND(JJ16&lt;SMALL(기준일시_입력!$J$21:$J$39,JN$5),JK16&gt;SMALL(기준일시_입력!$N$21:$N$39,JN$5)),INDEX(기준일시_입력!$AJ$21:$AJ$39,JN$5*2-1),IF(AND(JJ16&gt;=SMALL(기준일시_입력!$J$21:$J$39,JN$5),JJ16&lt;SMALL(기준일시_입력!$N$21:$N$39,JN$5)),SMALL(기준일시_입력!$N$21:$N$39,JN$5)-JJ16,0)),0)</f>
        <v>0</v>
      </c>
      <c r="JO16" s="128">
        <f>IFERROR(IF(AND(JJ16&lt;SMALL(기준일시_입력!$J$21:$J$39,JO$5),JK16&gt;SMALL(기준일시_입력!$N$21:$N$39,JO$5)),INDEX(기준일시_입력!$AJ$21:$AJ$39,JO$5*2-1),IF(AND(JJ16&gt;=SMALL(기준일시_입력!$J$21:$J$39,JO$5),JJ16&lt;SMALL(기준일시_입력!$N$21:$N$39,JO$5)),SMALL(기준일시_입력!$N$21:$N$39,JO$5)-JJ16,0)),0)</f>
        <v>0</v>
      </c>
      <c r="JP16" s="128">
        <f>IFERROR(IF(AND(JJ16&lt;SMALL(기준일시_입력!$J$21:$J$39,JP$5),JK16&gt;SMALL(기준일시_입력!$N$21:$N$39,JP$5)),INDEX(기준일시_입력!$AJ$21:$AJ$39,JP$5*2-1),IF(AND(JJ16&gt;=SMALL(기준일시_입력!$J$21:$J$39,JP$5),JJ16&lt;SMALL(기준일시_입력!$N$21:$N$39,JP$5)),SMALL(기준일시_입력!$N$21:$N$39,JP$5)-JJ16,0)),0)</f>
        <v>0</v>
      </c>
      <c r="JQ16" s="128">
        <f>IFERROR(IF(AND(JJ16&lt;SMALL(기준일시_입력!$J$21:$J$39,JQ$5),JK16&gt;SMALL(기준일시_입력!$N$21:$N$39,JQ$5)),INDEX(기준일시_입력!$AJ$21:$AJ$39,JQ$5*2-1),IF(AND(JJ16&gt;=SMALL(기준일시_입력!$J$21:$J$39,JQ$5),JJ16&lt;SMALL(기준일시_입력!$N$21:$N$39,JQ$5)),SMALL(기준일시_입력!$N$21:$N$39,JQ$5)-JJ16,0)),0)</f>
        <v>0</v>
      </c>
      <c r="JR16" s="128">
        <f>IFERROR(IF(AND(JJ16&lt;SMALL(기준일시_입력!$J$21:$J$39,JR$5),JK16&gt;SMALL(기준일시_입력!$N$21:$N$39,JR$5)),INDEX(기준일시_입력!$AJ$21:$AJ$39,JR$5*2-1),IF(AND(JJ16&gt;=SMALL(기준일시_입력!$J$21:$J$39,JR$5),JJ16&lt;SMALL(기준일시_입력!$N$21:$N$39,JR$5)),SMALL(기준일시_입력!$N$21:$N$39,JR$5)-JJ16,0)),0)</f>
        <v>0</v>
      </c>
      <c r="JS16" s="128">
        <f>IFERROR(IF(AND(JJ16&lt;SMALL(기준일시_입력!$J$21:$J$39,JS$5),JK16&gt;SMALL(기준일시_입력!$N$21:$N$39,JS$5)),INDEX(기준일시_입력!$AJ$21:$AJ$39,JS$5*2-1),IF(AND(JJ16&gt;=SMALL(기준일시_입력!$J$21:$J$39,JS$5),JJ16&lt;SMALL(기준일시_입력!$N$21:$N$39,JS$5)),SMALL(기준일시_입력!$N$21:$N$39,JS$5)-JJ16,0)),0)</f>
        <v>0</v>
      </c>
      <c r="JT16" s="128">
        <f>IFERROR(IF(AND(JJ16&lt;SMALL(기준일시_입력!$J$21:$J$39,JT$5),JK16&gt;SMALL(기준일시_입력!$N$21:$N$39,JT$5)),INDEX(기준일시_입력!$AJ$21:$AJ$39,JT$5*2-1),IF(AND(JJ16&gt;=SMALL(기준일시_입력!$J$21:$J$39,JT$5),JJ16&lt;SMALL(기준일시_입력!$N$21:$N$39,JT$5)),SMALL(기준일시_입력!$N$21:$N$39,JT$5)-JJ16,0)),0)</f>
        <v>0</v>
      </c>
      <c r="JU16" s="128">
        <f>IFERROR(IF(AND(JJ16&lt;SMALL(기준일시_입력!$J$21:$J$39,JU$5),JK16&gt;SMALL(기준일시_입력!$N$21:$N$39,JU$5)),INDEX(기준일시_입력!$AJ$21:$AJ$39,JU$5*2-1),IF(AND(JJ16&gt;=SMALL(기준일시_입력!$J$21:$J$39,JU$5),JJ16&lt;SMALL(기준일시_입력!$N$21:$N$39,JU$5)),SMALL(기준일시_입력!$N$21:$N$39,JU$5)-JJ16,0)),0)</f>
        <v>0</v>
      </c>
      <c r="JV16" s="125"/>
      <c r="JW16" s="180" t="str">
        <f t="shared" si="189"/>
        <v>11일</v>
      </c>
      <c r="JX16" s="180"/>
      <c r="JY16" s="124" t="str">
        <f t="shared" si="190"/>
        <v>목</v>
      </c>
      <c r="JZ16" s="133" t="str">
        <f t="shared" si="186"/>
        <v/>
      </c>
      <c r="KA16" s="184"/>
      <c r="KB16" s="184"/>
      <c r="KC16" s="184"/>
      <c r="KD16" s="184"/>
      <c r="KE16" s="184"/>
      <c r="KF16" s="184"/>
      <c r="KG16" s="176"/>
      <c r="KH16" s="177"/>
      <c r="KI16" s="129" t="str">
        <f>IF($B16="","",IF(AND(JY$3&lt;&gt;"",$B16-기준일시_입력!$AO$7&lt;=0,KA16="",KD16="",KG16=""),"X",IF(KG16="연차","☆",IF(KG16="월차","★",IF(KG16="병가","♨",IF(KG16="출장","◎",IF(KG16="교육","■",IF(AND(KG16="",KA16&lt;=기준일시_입력!$J$15,KD16&gt;=기준일시_입력!$N$15),"○",IF(AND(KG16="",KA16&lt;&gt;"",KA16&gt;기준일시_입력!$J$15),"▼",IF(AND(KG16="",KD16&lt;&gt;"",KD16&lt;기준일시_입력!$N$15),"△",""))))))))))</f>
        <v/>
      </c>
      <c r="KJ16" s="128">
        <f>IFERROR(IF(OR(KA16="",KD16=""),0,IF(AND(KL16&lt;기준일시_입력!$J$17,KM16&gt;기준일시_입력!$N$17),기준일시_입력!$N$17-기준일시_입력!$J$17,IF(AND(KL16&gt;=기준일시_입력!$J$17,KM16&gt;기준일시_입력!$N$17),기준일시_입력!$N$17-KL16,IF(KM16&lt;기준일시_입력!$J$17,0,IF(AND(KL16&lt;기준일시_입력!$J$17,KM16&lt;=기준일시_입력!$N$17),KM16-기준일시_입력!$J$17,IF(AND(KL16&gt;=기준일시_입력!$J$17,KM16&lt;=기준일시_입력!$N$17),KM16-KL16,0)))))),0)</f>
        <v>0</v>
      </c>
      <c r="KK16" s="128">
        <f t="shared" si="192"/>
        <v>0</v>
      </c>
      <c r="KL16" s="128">
        <f>IF(OR(KA16="",KD16=""),0,IF(KA16&lt;기준일시_입력!$J$15,기준일시_입력!$J$15,KA16))</f>
        <v>0</v>
      </c>
      <c r="KM16" s="128">
        <f t="shared" si="193"/>
        <v>0</v>
      </c>
      <c r="KN16" s="128">
        <f>IFERROR(IF(AND(KL16&lt;SMALL(기준일시_입력!$J$21:$J$39,KN$5),KM16&gt;SMALL(기준일시_입력!$N$21:$N$39,KN$5)),INDEX(기준일시_입력!$AJ$21:$AJ$39,KN$5*2-1),IF(AND(KL16&gt;=SMALL(기준일시_입력!$J$21:$J$39,KN$5),KL16&lt;SMALL(기준일시_입력!$N$21:$N$39,KN$5)),SMALL(기준일시_입력!$N$21:$N$39,KN$5)-KL16,0)),0)</f>
        <v>0</v>
      </c>
      <c r="KO16" s="128">
        <f>IFERROR(IF(AND(KL16&lt;SMALL(기준일시_입력!$J$21:$J$39,KO$5),KM16&gt;SMALL(기준일시_입력!$N$21:$N$39,KO$5)),INDEX(기준일시_입력!$AJ$21:$AJ$39,KO$5*2-1),IF(AND(KL16&gt;=SMALL(기준일시_입력!$J$21:$J$39,KO$5),KL16&lt;SMALL(기준일시_입력!$N$21:$N$39,KO$5)),SMALL(기준일시_입력!$N$21:$N$39,KO$5)-KL16,0)),0)</f>
        <v>0</v>
      </c>
      <c r="KP16" s="128">
        <f>IFERROR(IF(AND(KL16&lt;SMALL(기준일시_입력!$J$21:$J$39,KP$5),KM16&gt;SMALL(기준일시_입력!$N$21:$N$39,KP$5)),INDEX(기준일시_입력!$AJ$21:$AJ$39,KP$5*2-1),IF(AND(KL16&gt;=SMALL(기준일시_입력!$J$21:$J$39,KP$5),KL16&lt;SMALL(기준일시_입력!$N$21:$N$39,KP$5)),SMALL(기준일시_입력!$N$21:$N$39,KP$5)-KL16,0)),0)</f>
        <v>0</v>
      </c>
      <c r="KQ16" s="128">
        <f>IFERROR(IF(AND(KL16&lt;SMALL(기준일시_입력!$J$21:$J$39,KQ$5),KM16&gt;SMALL(기준일시_입력!$N$21:$N$39,KQ$5)),INDEX(기준일시_입력!$AJ$21:$AJ$39,KQ$5*2-1),IF(AND(KL16&gt;=SMALL(기준일시_입력!$J$21:$J$39,KQ$5),KL16&lt;SMALL(기준일시_입력!$N$21:$N$39,KQ$5)),SMALL(기준일시_입력!$N$21:$N$39,KQ$5)-KL16,0)),0)</f>
        <v>0</v>
      </c>
      <c r="KR16" s="128">
        <f>IFERROR(IF(AND(KL16&lt;SMALL(기준일시_입력!$J$21:$J$39,KR$5),KM16&gt;SMALL(기준일시_입력!$N$21:$N$39,KR$5)),INDEX(기준일시_입력!$AJ$21:$AJ$39,KR$5*2-1),IF(AND(KL16&gt;=SMALL(기준일시_입력!$J$21:$J$39,KR$5),KL16&lt;SMALL(기준일시_입력!$N$21:$N$39,KR$5)),SMALL(기준일시_입력!$N$21:$N$39,KR$5)-KL16,0)),0)</f>
        <v>0</v>
      </c>
      <c r="KS16" s="128">
        <f>IFERROR(IF(AND(KL16&lt;SMALL(기준일시_입력!$J$21:$J$39,KS$5),KM16&gt;SMALL(기준일시_입력!$N$21:$N$39,KS$5)),INDEX(기준일시_입력!$AJ$21:$AJ$39,KS$5*2-1),IF(AND(KL16&gt;=SMALL(기준일시_입력!$J$21:$J$39,KS$5),KL16&lt;SMALL(기준일시_입력!$N$21:$N$39,KS$5)),SMALL(기준일시_입력!$N$21:$N$39,KS$5)-KL16,0)),0)</f>
        <v>0</v>
      </c>
      <c r="KT16" s="128">
        <f>IFERROR(IF(AND(KL16&lt;SMALL(기준일시_입력!$J$21:$J$39,KT$5),KM16&gt;SMALL(기준일시_입력!$N$21:$N$39,KT$5)),INDEX(기준일시_입력!$AJ$21:$AJ$39,KT$5*2-1),IF(AND(KL16&gt;=SMALL(기준일시_입력!$J$21:$J$39,KT$5),KL16&lt;SMALL(기준일시_입력!$N$21:$N$39,KT$5)),SMALL(기준일시_입력!$N$21:$N$39,KT$5)-KL16,0)),0)</f>
        <v>0</v>
      </c>
      <c r="KU16" s="128">
        <f>IFERROR(IF(AND(KL16&lt;SMALL(기준일시_입력!$J$21:$J$39,KU$5),KM16&gt;SMALL(기준일시_입력!$N$21:$N$39,KU$5)),INDEX(기준일시_입력!$AJ$21:$AJ$39,KU$5*2-1),IF(AND(KL16&gt;=SMALL(기준일시_입력!$J$21:$J$39,KU$5),KL16&lt;SMALL(기준일시_입력!$N$21:$N$39,KU$5)),SMALL(기준일시_입력!$N$21:$N$39,KU$5)-KL16,0)),0)</f>
        <v>0</v>
      </c>
      <c r="KV16" s="128">
        <f>IFERROR(IF(AND(KL16&lt;SMALL(기준일시_입력!$J$21:$J$39,KV$5),KM16&gt;SMALL(기준일시_입력!$N$21:$N$39,KV$5)),INDEX(기준일시_입력!$AJ$21:$AJ$39,KV$5*2-1),IF(AND(KL16&gt;=SMALL(기준일시_입력!$J$21:$J$39,KV$5),KL16&lt;SMALL(기준일시_입력!$N$21:$N$39,KV$5)),SMALL(기준일시_입력!$N$21:$N$39,KV$5)-KL16,0)),0)</f>
        <v>0</v>
      </c>
      <c r="KW16" s="128">
        <f>IFERROR(IF(AND(KL16&lt;SMALL(기준일시_입력!$J$21:$J$39,KW$5),KM16&gt;SMALL(기준일시_입력!$N$21:$N$39,KW$5)),INDEX(기준일시_입력!$AJ$21:$AJ$39,KW$5*2-1),IF(AND(KL16&gt;=SMALL(기준일시_입력!$J$21:$J$39,KW$5),KL16&lt;SMALL(기준일시_입력!$N$21:$N$39,KW$5)),SMALL(기준일시_입력!$N$21:$N$39,KW$5)-KL16,0)),0)</f>
        <v>0</v>
      </c>
      <c r="KX16" s="125"/>
      <c r="KY16" s="180" t="str">
        <f t="shared" si="194"/>
        <v>11일</v>
      </c>
      <c r="KZ16" s="180"/>
      <c r="LA16" s="124" t="str">
        <f t="shared" si="195"/>
        <v>목</v>
      </c>
      <c r="LB16" s="133" t="str">
        <f t="shared" si="186"/>
        <v/>
      </c>
      <c r="LC16" s="184"/>
      <c r="LD16" s="184"/>
      <c r="LE16" s="184"/>
      <c r="LF16" s="184"/>
      <c r="LG16" s="184"/>
      <c r="LH16" s="184"/>
      <c r="LI16" s="176"/>
      <c r="LJ16" s="177"/>
      <c r="LK16" s="129" t="str">
        <f>IF($B16="","",IF(AND(LA$3&lt;&gt;"",$B16-기준일시_입력!$AO$7&lt;=0,LC16="",LF16="",LI16=""),"X",IF(LI16="연차","☆",IF(LI16="월차","★",IF(LI16="병가","♨",IF(LI16="출장","◎",IF(LI16="교육","■",IF(AND(LI16="",LC16&lt;=기준일시_입력!$J$15,LF16&gt;=기준일시_입력!$N$15),"○",IF(AND(LI16="",LC16&lt;&gt;"",LC16&gt;기준일시_입력!$J$15),"▼",IF(AND(LI16="",LF16&lt;&gt;"",LF16&lt;기준일시_입력!$N$15),"△",""))))))))))</f>
        <v/>
      </c>
      <c r="LL16" s="128">
        <f>IFERROR(IF(OR(LC16="",LF16=""),0,IF(AND(LN16&lt;기준일시_입력!$J$17,LO16&gt;기준일시_입력!$N$17),기준일시_입력!$N$17-기준일시_입력!$J$17,IF(AND(LN16&gt;=기준일시_입력!$J$17,LO16&gt;기준일시_입력!$N$17),기준일시_입력!$N$17-LN16,IF(LO16&lt;기준일시_입력!$J$17,0,IF(AND(LN16&lt;기준일시_입력!$J$17,LO16&lt;=기준일시_입력!$N$17),LO16-기준일시_입력!$J$17,IF(AND(LN16&gt;=기준일시_입력!$J$17,LO16&lt;=기준일시_입력!$N$17),LO16-LN16,0)))))),0)</f>
        <v>0</v>
      </c>
      <c r="LM16" s="128">
        <f t="shared" si="197"/>
        <v>0</v>
      </c>
      <c r="LN16" s="128">
        <f>IF(OR(LC16="",LF16=""),0,IF(LC16&lt;기준일시_입력!$J$15,기준일시_입력!$J$15,LC16))</f>
        <v>0</v>
      </c>
      <c r="LO16" s="128">
        <f t="shared" si="198"/>
        <v>0</v>
      </c>
      <c r="LP16" s="128">
        <f>IFERROR(IF(AND(LN16&lt;SMALL(기준일시_입력!$J$21:$J$39,LP$5),LO16&gt;SMALL(기준일시_입력!$N$21:$N$39,LP$5)),INDEX(기준일시_입력!$AJ$21:$AJ$39,LP$5*2-1),IF(AND(LN16&gt;=SMALL(기준일시_입력!$J$21:$J$39,LP$5),LN16&lt;SMALL(기준일시_입력!$N$21:$N$39,LP$5)),SMALL(기준일시_입력!$N$21:$N$39,LP$5)-LN16,0)),0)</f>
        <v>0</v>
      </c>
      <c r="LQ16" s="128">
        <f>IFERROR(IF(AND(LN16&lt;SMALL(기준일시_입력!$J$21:$J$39,LQ$5),LO16&gt;SMALL(기준일시_입력!$N$21:$N$39,LQ$5)),INDEX(기준일시_입력!$AJ$21:$AJ$39,LQ$5*2-1),IF(AND(LN16&gt;=SMALL(기준일시_입력!$J$21:$J$39,LQ$5),LN16&lt;SMALL(기준일시_입력!$N$21:$N$39,LQ$5)),SMALL(기준일시_입력!$N$21:$N$39,LQ$5)-LN16,0)),0)</f>
        <v>0</v>
      </c>
      <c r="LR16" s="128">
        <f>IFERROR(IF(AND(LN16&lt;SMALL(기준일시_입력!$J$21:$J$39,LR$5),LO16&gt;SMALL(기준일시_입력!$N$21:$N$39,LR$5)),INDEX(기준일시_입력!$AJ$21:$AJ$39,LR$5*2-1),IF(AND(LN16&gt;=SMALL(기준일시_입력!$J$21:$J$39,LR$5),LN16&lt;SMALL(기준일시_입력!$N$21:$N$39,LR$5)),SMALL(기준일시_입력!$N$21:$N$39,LR$5)-LN16,0)),0)</f>
        <v>0</v>
      </c>
      <c r="LS16" s="128">
        <f>IFERROR(IF(AND(LN16&lt;SMALL(기준일시_입력!$J$21:$J$39,LS$5),LO16&gt;SMALL(기준일시_입력!$N$21:$N$39,LS$5)),INDEX(기준일시_입력!$AJ$21:$AJ$39,LS$5*2-1),IF(AND(LN16&gt;=SMALL(기준일시_입력!$J$21:$J$39,LS$5),LN16&lt;SMALL(기준일시_입력!$N$21:$N$39,LS$5)),SMALL(기준일시_입력!$N$21:$N$39,LS$5)-LN16,0)),0)</f>
        <v>0</v>
      </c>
      <c r="LT16" s="128">
        <f>IFERROR(IF(AND(LN16&lt;SMALL(기준일시_입력!$J$21:$J$39,LT$5),LO16&gt;SMALL(기준일시_입력!$N$21:$N$39,LT$5)),INDEX(기준일시_입력!$AJ$21:$AJ$39,LT$5*2-1),IF(AND(LN16&gt;=SMALL(기준일시_입력!$J$21:$J$39,LT$5),LN16&lt;SMALL(기준일시_입력!$N$21:$N$39,LT$5)),SMALL(기준일시_입력!$N$21:$N$39,LT$5)-LN16,0)),0)</f>
        <v>0</v>
      </c>
      <c r="LU16" s="128">
        <f>IFERROR(IF(AND(LN16&lt;SMALL(기준일시_입력!$J$21:$J$39,LU$5),LO16&gt;SMALL(기준일시_입력!$N$21:$N$39,LU$5)),INDEX(기준일시_입력!$AJ$21:$AJ$39,LU$5*2-1),IF(AND(LN16&gt;=SMALL(기준일시_입력!$J$21:$J$39,LU$5),LN16&lt;SMALL(기준일시_입력!$N$21:$N$39,LU$5)),SMALL(기준일시_입력!$N$21:$N$39,LU$5)-LN16,0)),0)</f>
        <v>0</v>
      </c>
      <c r="LV16" s="128">
        <f>IFERROR(IF(AND(LN16&lt;SMALL(기준일시_입력!$J$21:$J$39,LV$5),LO16&gt;SMALL(기준일시_입력!$N$21:$N$39,LV$5)),INDEX(기준일시_입력!$AJ$21:$AJ$39,LV$5*2-1),IF(AND(LN16&gt;=SMALL(기준일시_입력!$J$21:$J$39,LV$5),LN16&lt;SMALL(기준일시_입력!$N$21:$N$39,LV$5)),SMALL(기준일시_입력!$N$21:$N$39,LV$5)-LN16,0)),0)</f>
        <v>0</v>
      </c>
      <c r="LW16" s="128">
        <f>IFERROR(IF(AND(LN16&lt;SMALL(기준일시_입력!$J$21:$J$39,LW$5),LO16&gt;SMALL(기준일시_입력!$N$21:$N$39,LW$5)),INDEX(기준일시_입력!$AJ$21:$AJ$39,LW$5*2-1),IF(AND(LN16&gt;=SMALL(기준일시_입력!$J$21:$J$39,LW$5),LN16&lt;SMALL(기준일시_입력!$N$21:$N$39,LW$5)),SMALL(기준일시_입력!$N$21:$N$39,LW$5)-LN16,0)),0)</f>
        <v>0</v>
      </c>
      <c r="LX16" s="128">
        <f>IFERROR(IF(AND(LN16&lt;SMALL(기준일시_입력!$J$21:$J$39,LX$5),LO16&gt;SMALL(기준일시_입력!$N$21:$N$39,LX$5)),INDEX(기준일시_입력!$AJ$21:$AJ$39,LX$5*2-1),IF(AND(LN16&gt;=SMALL(기준일시_입력!$J$21:$J$39,LX$5),LN16&lt;SMALL(기준일시_입력!$N$21:$N$39,LX$5)),SMALL(기준일시_입력!$N$21:$N$39,LX$5)-LN16,0)),0)</f>
        <v>0</v>
      </c>
      <c r="LY16" s="128">
        <f>IFERROR(IF(AND(LN16&lt;SMALL(기준일시_입력!$J$21:$J$39,LY$5),LO16&gt;SMALL(기준일시_입력!$N$21:$N$39,LY$5)),INDEX(기준일시_입력!$AJ$21:$AJ$39,LY$5*2-1),IF(AND(LN16&gt;=SMALL(기준일시_입력!$J$21:$J$39,LY$5),LN16&lt;SMALL(기준일시_입력!$N$21:$N$39,LY$5)),SMALL(기준일시_입력!$N$21:$N$39,LY$5)-LN16,0)),0)</f>
        <v>0</v>
      </c>
      <c r="LZ16" s="125"/>
      <c r="MA16" s="180" t="str">
        <f t="shared" si="199"/>
        <v>11일</v>
      </c>
      <c r="MB16" s="180"/>
      <c r="MC16" s="124" t="str">
        <f t="shared" si="200"/>
        <v>목</v>
      </c>
      <c r="MD16" s="133" t="str">
        <f t="shared" si="201"/>
        <v/>
      </c>
      <c r="ME16" s="184"/>
      <c r="MF16" s="184"/>
      <c r="MG16" s="184"/>
      <c r="MH16" s="184"/>
      <c r="MI16" s="184"/>
      <c r="MJ16" s="184"/>
      <c r="MK16" s="176"/>
      <c r="ML16" s="177"/>
      <c r="MM16" s="129" t="str">
        <f>IF($B16="","",IF(AND(MC$3&lt;&gt;"",$B16-기준일시_입력!$AO$7&lt;=0,ME16="",MH16="",MK16=""),"X",IF(MK16="연차","☆",IF(MK16="월차","★",IF(MK16="병가","♨",IF(MK16="출장","◎",IF(MK16="교육","■",IF(AND(MK16="",ME16&lt;=기준일시_입력!$J$15,MH16&gt;=기준일시_입력!$N$15),"○",IF(AND(MK16="",ME16&lt;&gt;"",ME16&gt;기준일시_입력!$J$15),"▼",IF(AND(MK16="",MH16&lt;&gt;"",MH16&lt;기준일시_입력!$N$15),"△",""))))))))))</f>
        <v/>
      </c>
      <c r="MN16" s="128">
        <f>IFERROR(IF(OR(ME16="",MH16=""),0,IF(AND(MP16&lt;기준일시_입력!$J$17,MQ16&gt;기준일시_입력!$N$17),기준일시_입력!$N$17-기준일시_입력!$J$17,IF(AND(MP16&gt;=기준일시_입력!$J$17,MQ16&gt;기준일시_입력!$N$17),기준일시_입력!$N$17-MP16,IF(MQ16&lt;기준일시_입력!$J$17,0,IF(AND(MP16&lt;기준일시_입력!$J$17,MQ16&lt;=기준일시_입력!$N$17),MQ16-기준일시_입력!$J$17,IF(AND(MP16&gt;=기준일시_입력!$J$17,MQ16&lt;=기준일시_입력!$N$17),MQ16-MP16,0)))))),0)</f>
        <v>0</v>
      </c>
      <c r="MO16" s="128">
        <f t="shared" si="202"/>
        <v>0</v>
      </c>
      <c r="MP16" s="128">
        <f>IF(OR(ME16="",MH16=""),0,IF(ME16&lt;기준일시_입력!$J$15,기준일시_입력!$J$15,ME16))</f>
        <v>0</v>
      </c>
      <c r="MQ16" s="128">
        <f t="shared" si="203"/>
        <v>0</v>
      </c>
      <c r="MR16" s="128">
        <f>IFERROR(IF(AND(MP16&lt;SMALL(기준일시_입력!$J$21:$J$39,MR$5),MQ16&gt;SMALL(기준일시_입력!$N$21:$N$39,MR$5)),INDEX(기준일시_입력!$AJ$21:$AJ$39,MR$5*2-1),IF(AND(MP16&gt;=SMALL(기준일시_입력!$J$21:$J$39,MR$5),MP16&lt;SMALL(기준일시_입력!$N$21:$N$39,MR$5)),SMALL(기준일시_입력!$N$21:$N$39,MR$5)-MP16,0)),0)</f>
        <v>0</v>
      </c>
      <c r="MS16" s="128">
        <f>IFERROR(IF(AND(MP16&lt;SMALL(기준일시_입력!$J$21:$J$39,MS$5),MQ16&gt;SMALL(기준일시_입력!$N$21:$N$39,MS$5)),INDEX(기준일시_입력!$AJ$21:$AJ$39,MS$5*2-1),IF(AND(MP16&gt;=SMALL(기준일시_입력!$J$21:$J$39,MS$5),MP16&lt;SMALL(기준일시_입력!$N$21:$N$39,MS$5)),SMALL(기준일시_입력!$N$21:$N$39,MS$5)-MP16,0)),0)</f>
        <v>0</v>
      </c>
      <c r="MT16" s="128">
        <f>IFERROR(IF(AND(MP16&lt;SMALL(기준일시_입력!$J$21:$J$39,MT$5),MQ16&gt;SMALL(기준일시_입력!$N$21:$N$39,MT$5)),INDEX(기준일시_입력!$AJ$21:$AJ$39,MT$5*2-1),IF(AND(MP16&gt;=SMALL(기준일시_입력!$J$21:$J$39,MT$5),MP16&lt;SMALL(기준일시_입력!$N$21:$N$39,MT$5)),SMALL(기준일시_입력!$N$21:$N$39,MT$5)-MP16,0)),0)</f>
        <v>0</v>
      </c>
      <c r="MU16" s="128">
        <f>IFERROR(IF(AND(MP16&lt;SMALL(기준일시_입력!$J$21:$J$39,MU$5),MQ16&gt;SMALL(기준일시_입력!$N$21:$N$39,MU$5)),INDEX(기준일시_입력!$AJ$21:$AJ$39,MU$5*2-1),IF(AND(MP16&gt;=SMALL(기준일시_입력!$J$21:$J$39,MU$5),MP16&lt;SMALL(기준일시_입력!$N$21:$N$39,MU$5)),SMALL(기준일시_입력!$N$21:$N$39,MU$5)-MP16,0)),0)</f>
        <v>0</v>
      </c>
      <c r="MV16" s="128">
        <f>IFERROR(IF(AND(MP16&lt;SMALL(기준일시_입력!$J$21:$J$39,MV$5),MQ16&gt;SMALL(기준일시_입력!$N$21:$N$39,MV$5)),INDEX(기준일시_입력!$AJ$21:$AJ$39,MV$5*2-1),IF(AND(MP16&gt;=SMALL(기준일시_입력!$J$21:$J$39,MV$5),MP16&lt;SMALL(기준일시_입력!$N$21:$N$39,MV$5)),SMALL(기준일시_입력!$N$21:$N$39,MV$5)-MP16,0)),0)</f>
        <v>0</v>
      </c>
      <c r="MW16" s="128">
        <f>IFERROR(IF(AND(MP16&lt;SMALL(기준일시_입력!$J$21:$J$39,MW$5),MQ16&gt;SMALL(기준일시_입력!$N$21:$N$39,MW$5)),INDEX(기준일시_입력!$AJ$21:$AJ$39,MW$5*2-1),IF(AND(MP16&gt;=SMALL(기준일시_입력!$J$21:$J$39,MW$5),MP16&lt;SMALL(기준일시_입력!$N$21:$N$39,MW$5)),SMALL(기준일시_입력!$N$21:$N$39,MW$5)-MP16,0)),0)</f>
        <v>0</v>
      </c>
      <c r="MX16" s="128">
        <f>IFERROR(IF(AND(MP16&lt;SMALL(기준일시_입력!$J$21:$J$39,MX$5),MQ16&gt;SMALL(기준일시_입력!$N$21:$N$39,MX$5)),INDEX(기준일시_입력!$AJ$21:$AJ$39,MX$5*2-1),IF(AND(MP16&gt;=SMALL(기준일시_입력!$J$21:$J$39,MX$5),MP16&lt;SMALL(기준일시_입력!$N$21:$N$39,MX$5)),SMALL(기준일시_입력!$N$21:$N$39,MX$5)-MP16,0)),0)</f>
        <v>0</v>
      </c>
      <c r="MY16" s="128">
        <f>IFERROR(IF(AND(MP16&lt;SMALL(기준일시_입력!$J$21:$J$39,MY$5),MQ16&gt;SMALL(기준일시_입력!$N$21:$N$39,MY$5)),INDEX(기준일시_입력!$AJ$21:$AJ$39,MY$5*2-1),IF(AND(MP16&gt;=SMALL(기준일시_입력!$J$21:$J$39,MY$5),MP16&lt;SMALL(기준일시_입력!$N$21:$N$39,MY$5)),SMALL(기준일시_입력!$N$21:$N$39,MY$5)-MP16,0)),0)</f>
        <v>0</v>
      </c>
      <c r="MZ16" s="128">
        <f>IFERROR(IF(AND(MP16&lt;SMALL(기준일시_입력!$J$21:$J$39,MZ$5),MQ16&gt;SMALL(기준일시_입력!$N$21:$N$39,MZ$5)),INDEX(기준일시_입력!$AJ$21:$AJ$39,MZ$5*2-1),IF(AND(MP16&gt;=SMALL(기준일시_입력!$J$21:$J$39,MZ$5),MP16&lt;SMALL(기준일시_입력!$N$21:$N$39,MZ$5)),SMALL(기준일시_입력!$N$21:$N$39,MZ$5)-MP16,0)),0)</f>
        <v>0</v>
      </c>
      <c r="NA16" s="128">
        <f>IFERROR(IF(AND(MP16&lt;SMALL(기준일시_입력!$J$21:$J$39,NA$5),MQ16&gt;SMALL(기준일시_입력!$N$21:$N$39,NA$5)),INDEX(기준일시_입력!$AJ$21:$AJ$39,NA$5*2-1),IF(AND(MP16&gt;=SMALL(기준일시_입력!$J$21:$J$39,NA$5),MP16&lt;SMALL(기준일시_입력!$N$21:$N$39,NA$5)),SMALL(기준일시_입력!$N$21:$N$39,NA$5)-MP16,0)),0)</f>
        <v>0</v>
      </c>
      <c r="NB16" s="125"/>
      <c r="NC16" s="180" t="str">
        <f t="shared" si="204"/>
        <v>11일</v>
      </c>
      <c r="ND16" s="180"/>
      <c r="NE16" s="124" t="str">
        <f t="shared" si="205"/>
        <v>목</v>
      </c>
      <c r="NF16" s="133" t="str">
        <f t="shared" si="201"/>
        <v/>
      </c>
      <c r="NG16" s="184"/>
      <c r="NH16" s="184"/>
      <c r="NI16" s="184"/>
      <c r="NJ16" s="184"/>
      <c r="NK16" s="184"/>
      <c r="NL16" s="184"/>
      <c r="NM16" s="176"/>
      <c r="NN16" s="177"/>
      <c r="NO16" s="129" t="str">
        <f>IF($B16="","",IF(AND(NE$3&lt;&gt;"",$B16-기준일시_입력!$AO$7&lt;=0,NG16="",NJ16="",NM16=""),"X",IF(NM16="연차","☆",IF(NM16="월차","★",IF(NM16="병가","♨",IF(NM16="출장","◎",IF(NM16="교육","■",IF(AND(NM16="",NG16&lt;=기준일시_입력!$J$15,NJ16&gt;=기준일시_입력!$N$15),"○",IF(AND(NM16="",NG16&lt;&gt;"",NG16&gt;기준일시_입력!$J$15),"▼",IF(AND(NM16="",NJ16&lt;&gt;"",NJ16&lt;기준일시_입력!$N$15),"△",""))))))))))</f>
        <v/>
      </c>
      <c r="NP16" s="128">
        <f>IFERROR(IF(OR(NG16="",NJ16=""),0,IF(AND(NR16&lt;기준일시_입력!$J$17,NS16&gt;기준일시_입력!$N$17),기준일시_입력!$N$17-기준일시_입력!$J$17,IF(AND(NR16&gt;=기준일시_입력!$J$17,NS16&gt;기준일시_입력!$N$17),기준일시_입력!$N$17-NR16,IF(NS16&lt;기준일시_입력!$J$17,0,IF(AND(NR16&lt;기준일시_입력!$J$17,NS16&lt;=기준일시_입력!$N$17),NS16-기준일시_입력!$J$17,IF(AND(NR16&gt;=기준일시_입력!$J$17,NS16&lt;=기준일시_입력!$N$17),NS16-NR16,0)))))),0)</f>
        <v>0</v>
      </c>
      <c r="NQ16" s="128">
        <f t="shared" si="207"/>
        <v>0</v>
      </c>
      <c r="NR16" s="128">
        <f>IF(OR(NG16="",NJ16=""),0,IF(NG16&lt;기준일시_입력!$J$15,기준일시_입력!$J$15,NG16))</f>
        <v>0</v>
      </c>
      <c r="NS16" s="128">
        <f t="shared" si="208"/>
        <v>0</v>
      </c>
      <c r="NT16" s="128">
        <f>IFERROR(IF(AND(NR16&lt;SMALL(기준일시_입력!$J$21:$J$39,NT$5),NS16&gt;SMALL(기준일시_입력!$N$21:$N$39,NT$5)),INDEX(기준일시_입력!$AJ$21:$AJ$39,NT$5*2-1),IF(AND(NR16&gt;=SMALL(기준일시_입력!$J$21:$J$39,NT$5),NR16&lt;SMALL(기준일시_입력!$N$21:$N$39,NT$5)),SMALL(기준일시_입력!$N$21:$N$39,NT$5)-NR16,0)),0)</f>
        <v>0</v>
      </c>
      <c r="NU16" s="128">
        <f>IFERROR(IF(AND(NR16&lt;SMALL(기준일시_입력!$J$21:$J$39,NU$5),NS16&gt;SMALL(기준일시_입력!$N$21:$N$39,NU$5)),INDEX(기준일시_입력!$AJ$21:$AJ$39,NU$5*2-1),IF(AND(NR16&gt;=SMALL(기준일시_입력!$J$21:$J$39,NU$5),NR16&lt;SMALL(기준일시_입력!$N$21:$N$39,NU$5)),SMALL(기준일시_입력!$N$21:$N$39,NU$5)-NR16,0)),0)</f>
        <v>0</v>
      </c>
      <c r="NV16" s="128">
        <f>IFERROR(IF(AND(NR16&lt;SMALL(기준일시_입력!$J$21:$J$39,NV$5),NS16&gt;SMALL(기준일시_입력!$N$21:$N$39,NV$5)),INDEX(기준일시_입력!$AJ$21:$AJ$39,NV$5*2-1),IF(AND(NR16&gt;=SMALL(기준일시_입력!$J$21:$J$39,NV$5),NR16&lt;SMALL(기준일시_입력!$N$21:$N$39,NV$5)),SMALL(기준일시_입력!$N$21:$N$39,NV$5)-NR16,0)),0)</f>
        <v>0</v>
      </c>
      <c r="NW16" s="128">
        <f>IFERROR(IF(AND(NR16&lt;SMALL(기준일시_입력!$J$21:$J$39,NW$5),NS16&gt;SMALL(기준일시_입력!$N$21:$N$39,NW$5)),INDEX(기준일시_입력!$AJ$21:$AJ$39,NW$5*2-1),IF(AND(NR16&gt;=SMALL(기준일시_입력!$J$21:$J$39,NW$5),NR16&lt;SMALL(기준일시_입력!$N$21:$N$39,NW$5)),SMALL(기준일시_입력!$N$21:$N$39,NW$5)-NR16,0)),0)</f>
        <v>0</v>
      </c>
      <c r="NX16" s="128">
        <f>IFERROR(IF(AND(NR16&lt;SMALL(기준일시_입력!$J$21:$J$39,NX$5),NS16&gt;SMALL(기준일시_입력!$N$21:$N$39,NX$5)),INDEX(기준일시_입력!$AJ$21:$AJ$39,NX$5*2-1),IF(AND(NR16&gt;=SMALL(기준일시_입력!$J$21:$J$39,NX$5),NR16&lt;SMALL(기준일시_입력!$N$21:$N$39,NX$5)),SMALL(기준일시_입력!$N$21:$N$39,NX$5)-NR16,0)),0)</f>
        <v>0</v>
      </c>
      <c r="NY16" s="128">
        <f>IFERROR(IF(AND(NR16&lt;SMALL(기준일시_입력!$J$21:$J$39,NY$5),NS16&gt;SMALL(기준일시_입력!$N$21:$N$39,NY$5)),INDEX(기준일시_입력!$AJ$21:$AJ$39,NY$5*2-1),IF(AND(NR16&gt;=SMALL(기준일시_입력!$J$21:$J$39,NY$5),NR16&lt;SMALL(기준일시_입력!$N$21:$N$39,NY$5)),SMALL(기준일시_입력!$N$21:$N$39,NY$5)-NR16,0)),0)</f>
        <v>0</v>
      </c>
      <c r="NZ16" s="128">
        <f>IFERROR(IF(AND(NR16&lt;SMALL(기준일시_입력!$J$21:$J$39,NZ$5),NS16&gt;SMALL(기준일시_입력!$N$21:$N$39,NZ$5)),INDEX(기준일시_입력!$AJ$21:$AJ$39,NZ$5*2-1),IF(AND(NR16&gt;=SMALL(기준일시_입력!$J$21:$J$39,NZ$5),NR16&lt;SMALL(기준일시_입력!$N$21:$N$39,NZ$5)),SMALL(기준일시_입력!$N$21:$N$39,NZ$5)-NR16,0)),0)</f>
        <v>0</v>
      </c>
      <c r="OA16" s="128">
        <f>IFERROR(IF(AND(NR16&lt;SMALL(기준일시_입력!$J$21:$J$39,OA$5),NS16&gt;SMALL(기준일시_입력!$N$21:$N$39,OA$5)),INDEX(기준일시_입력!$AJ$21:$AJ$39,OA$5*2-1),IF(AND(NR16&gt;=SMALL(기준일시_입력!$J$21:$J$39,OA$5),NR16&lt;SMALL(기준일시_입력!$N$21:$N$39,OA$5)),SMALL(기준일시_입력!$N$21:$N$39,OA$5)-NR16,0)),0)</f>
        <v>0</v>
      </c>
      <c r="OB16" s="128">
        <f>IFERROR(IF(AND(NR16&lt;SMALL(기준일시_입력!$J$21:$J$39,OB$5),NS16&gt;SMALL(기준일시_입력!$N$21:$N$39,OB$5)),INDEX(기준일시_입력!$AJ$21:$AJ$39,OB$5*2-1),IF(AND(NR16&gt;=SMALL(기준일시_입력!$J$21:$J$39,OB$5),NR16&lt;SMALL(기준일시_입력!$N$21:$N$39,OB$5)),SMALL(기준일시_입력!$N$21:$N$39,OB$5)-NR16,0)),0)</f>
        <v>0</v>
      </c>
      <c r="OC16" s="128">
        <f>IFERROR(IF(AND(NR16&lt;SMALL(기준일시_입력!$J$21:$J$39,OC$5),NS16&gt;SMALL(기준일시_입력!$N$21:$N$39,OC$5)),INDEX(기준일시_입력!$AJ$21:$AJ$39,OC$5*2-1),IF(AND(NR16&gt;=SMALL(기준일시_입력!$J$21:$J$39,OC$5),NR16&lt;SMALL(기준일시_입력!$N$21:$N$39,OC$5)),SMALL(기준일시_입력!$N$21:$N$39,OC$5)-NR16,0)),0)</f>
        <v>0</v>
      </c>
      <c r="OD16" s="125"/>
      <c r="OE16" s="180" t="str">
        <f t="shared" si="209"/>
        <v>11일</v>
      </c>
      <c r="OF16" s="180"/>
      <c r="OG16" s="124" t="str">
        <f t="shared" si="210"/>
        <v>목</v>
      </c>
      <c r="OH16" s="133" t="str">
        <f t="shared" si="201"/>
        <v/>
      </c>
      <c r="OI16" s="184"/>
      <c r="OJ16" s="184"/>
      <c r="OK16" s="184"/>
      <c r="OL16" s="184"/>
      <c r="OM16" s="184"/>
      <c r="ON16" s="184"/>
      <c r="OO16" s="176"/>
      <c r="OP16" s="177"/>
      <c r="OQ16" s="129" t="str">
        <f>IF($B16="","",IF(AND(OG$3&lt;&gt;"",$B16-기준일시_입력!$AO$7&lt;=0,OI16="",OL16="",OO16=""),"X",IF(OO16="연차","☆",IF(OO16="월차","★",IF(OO16="병가","♨",IF(OO16="출장","◎",IF(OO16="교육","■",IF(AND(OO16="",OI16&lt;=기준일시_입력!$J$15,OL16&gt;=기준일시_입력!$N$15),"○",IF(AND(OO16="",OI16&lt;&gt;"",OI16&gt;기준일시_입력!$J$15),"▼",IF(AND(OO16="",OL16&lt;&gt;"",OL16&lt;기준일시_입력!$N$15),"△",""))))))))))</f>
        <v/>
      </c>
      <c r="OR16" s="128">
        <f>IFERROR(IF(OR(OI16="",OL16=""),0,IF(AND(OT16&lt;기준일시_입력!$J$17,OU16&gt;기준일시_입력!$N$17),기준일시_입력!$N$17-기준일시_입력!$J$17,IF(AND(OT16&gt;=기준일시_입력!$J$17,OU16&gt;기준일시_입력!$N$17),기준일시_입력!$N$17-OT16,IF(OU16&lt;기준일시_입력!$J$17,0,IF(AND(OT16&lt;기준일시_입력!$J$17,OU16&lt;=기준일시_입력!$N$17),OU16-기준일시_입력!$J$17,IF(AND(OT16&gt;=기준일시_입력!$J$17,OU16&lt;=기준일시_입력!$N$17),OU16-OT16,0)))))),0)</f>
        <v>0</v>
      </c>
      <c r="OS16" s="128">
        <f t="shared" si="212"/>
        <v>0</v>
      </c>
      <c r="OT16" s="128">
        <f>IF(OR(OI16="",OL16=""),0,IF(OI16&lt;기준일시_입력!$J$15,기준일시_입력!$J$15,OI16))</f>
        <v>0</v>
      </c>
      <c r="OU16" s="128">
        <f t="shared" si="213"/>
        <v>0</v>
      </c>
      <c r="OV16" s="128">
        <f>IFERROR(IF(AND(OT16&lt;SMALL(기준일시_입력!$J$21:$J$39,OV$5),OU16&gt;SMALL(기준일시_입력!$N$21:$N$39,OV$5)),INDEX(기준일시_입력!$AJ$21:$AJ$39,OV$5*2-1),IF(AND(OT16&gt;=SMALL(기준일시_입력!$J$21:$J$39,OV$5),OT16&lt;SMALL(기준일시_입력!$N$21:$N$39,OV$5)),SMALL(기준일시_입력!$N$21:$N$39,OV$5)-OT16,0)),0)</f>
        <v>0</v>
      </c>
      <c r="OW16" s="128">
        <f>IFERROR(IF(AND(OT16&lt;SMALL(기준일시_입력!$J$21:$J$39,OW$5),OU16&gt;SMALL(기준일시_입력!$N$21:$N$39,OW$5)),INDEX(기준일시_입력!$AJ$21:$AJ$39,OW$5*2-1),IF(AND(OT16&gt;=SMALL(기준일시_입력!$J$21:$J$39,OW$5),OT16&lt;SMALL(기준일시_입력!$N$21:$N$39,OW$5)),SMALL(기준일시_입력!$N$21:$N$39,OW$5)-OT16,0)),0)</f>
        <v>0</v>
      </c>
      <c r="OX16" s="128">
        <f>IFERROR(IF(AND(OT16&lt;SMALL(기준일시_입력!$J$21:$J$39,OX$5),OU16&gt;SMALL(기준일시_입력!$N$21:$N$39,OX$5)),INDEX(기준일시_입력!$AJ$21:$AJ$39,OX$5*2-1),IF(AND(OT16&gt;=SMALL(기준일시_입력!$J$21:$J$39,OX$5),OT16&lt;SMALL(기준일시_입력!$N$21:$N$39,OX$5)),SMALL(기준일시_입력!$N$21:$N$39,OX$5)-OT16,0)),0)</f>
        <v>0</v>
      </c>
      <c r="OY16" s="128">
        <f>IFERROR(IF(AND(OT16&lt;SMALL(기준일시_입력!$J$21:$J$39,OY$5),OU16&gt;SMALL(기준일시_입력!$N$21:$N$39,OY$5)),INDEX(기준일시_입력!$AJ$21:$AJ$39,OY$5*2-1),IF(AND(OT16&gt;=SMALL(기준일시_입력!$J$21:$J$39,OY$5),OT16&lt;SMALL(기준일시_입력!$N$21:$N$39,OY$5)),SMALL(기준일시_입력!$N$21:$N$39,OY$5)-OT16,0)),0)</f>
        <v>0</v>
      </c>
      <c r="OZ16" s="128">
        <f>IFERROR(IF(AND(OT16&lt;SMALL(기준일시_입력!$J$21:$J$39,OZ$5),OU16&gt;SMALL(기준일시_입력!$N$21:$N$39,OZ$5)),INDEX(기준일시_입력!$AJ$21:$AJ$39,OZ$5*2-1),IF(AND(OT16&gt;=SMALL(기준일시_입력!$J$21:$J$39,OZ$5),OT16&lt;SMALL(기준일시_입력!$N$21:$N$39,OZ$5)),SMALL(기준일시_입력!$N$21:$N$39,OZ$5)-OT16,0)),0)</f>
        <v>0</v>
      </c>
      <c r="PA16" s="128">
        <f>IFERROR(IF(AND(OT16&lt;SMALL(기준일시_입력!$J$21:$J$39,PA$5),OU16&gt;SMALL(기준일시_입력!$N$21:$N$39,PA$5)),INDEX(기준일시_입력!$AJ$21:$AJ$39,PA$5*2-1),IF(AND(OT16&gt;=SMALL(기준일시_입력!$J$21:$J$39,PA$5),OT16&lt;SMALL(기준일시_입력!$N$21:$N$39,PA$5)),SMALL(기준일시_입력!$N$21:$N$39,PA$5)-OT16,0)),0)</f>
        <v>0</v>
      </c>
      <c r="PB16" s="128">
        <f>IFERROR(IF(AND(OT16&lt;SMALL(기준일시_입력!$J$21:$J$39,PB$5),OU16&gt;SMALL(기준일시_입력!$N$21:$N$39,PB$5)),INDEX(기준일시_입력!$AJ$21:$AJ$39,PB$5*2-1),IF(AND(OT16&gt;=SMALL(기준일시_입력!$J$21:$J$39,PB$5),OT16&lt;SMALL(기준일시_입력!$N$21:$N$39,PB$5)),SMALL(기준일시_입력!$N$21:$N$39,PB$5)-OT16,0)),0)</f>
        <v>0</v>
      </c>
      <c r="PC16" s="128">
        <f>IFERROR(IF(AND(OT16&lt;SMALL(기준일시_입력!$J$21:$J$39,PC$5),OU16&gt;SMALL(기준일시_입력!$N$21:$N$39,PC$5)),INDEX(기준일시_입력!$AJ$21:$AJ$39,PC$5*2-1),IF(AND(OT16&gt;=SMALL(기준일시_입력!$J$21:$J$39,PC$5),OT16&lt;SMALL(기준일시_입력!$N$21:$N$39,PC$5)),SMALL(기준일시_입력!$N$21:$N$39,PC$5)-OT16,0)),0)</f>
        <v>0</v>
      </c>
      <c r="PD16" s="128">
        <f>IFERROR(IF(AND(OT16&lt;SMALL(기준일시_입력!$J$21:$J$39,PD$5),OU16&gt;SMALL(기준일시_입력!$N$21:$N$39,PD$5)),INDEX(기준일시_입력!$AJ$21:$AJ$39,PD$5*2-1),IF(AND(OT16&gt;=SMALL(기준일시_입력!$J$21:$J$39,PD$5),OT16&lt;SMALL(기준일시_입력!$N$21:$N$39,PD$5)),SMALL(기준일시_입력!$N$21:$N$39,PD$5)-OT16,0)),0)</f>
        <v>0</v>
      </c>
      <c r="PE16" s="128">
        <f>IFERROR(IF(AND(OT16&lt;SMALL(기준일시_입력!$J$21:$J$39,PE$5),OU16&gt;SMALL(기준일시_입력!$N$21:$N$39,PE$5)),INDEX(기준일시_입력!$AJ$21:$AJ$39,PE$5*2-1),IF(AND(OT16&gt;=SMALL(기준일시_입력!$J$21:$J$39,PE$5),OT16&lt;SMALL(기준일시_입력!$N$21:$N$39,PE$5)),SMALL(기준일시_입력!$N$21:$N$39,PE$5)-OT16,0)),0)</f>
        <v>0</v>
      </c>
      <c r="PF16" s="125"/>
      <c r="PG16" s="180" t="str">
        <f t="shared" si="214"/>
        <v>11일</v>
      </c>
      <c r="PH16" s="180"/>
      <c r="PI16" s="124" t="str">
        <f t="shared" si="215"/>
        <v>목</v>
      </c>
      <c r="PJ16" s="133" t="str">
        <f t="shared" si="216"/>
        <v/>
      </c>
      <c r="PK16" s="184"/>
      <c r="PL16" s="184"/>
      <c r="PM16" s="184"/>
      <c r="PN16" s="184"/>
      <c r="PO16" s="184"/>
      <c r="PP16" s="184"/>
      <c r="PQ16" s="176"/>
      <c r="PR16" s="177"/>
      <c r="PS16" s="129" t="str">
        <f>IF($B16="","",IF(AND(PI$3&lt;&gt;"",$B16-기준일시_입력!$AO$7&lt;=0,PK16="",PN16="",PQ16=""),"X",IF(PQ16="연차","☆",IF(PQ16="월차","★",IF(PQ16="병가","♨",IF(PQ16="출장","◎",IF(PQ16="교육","■",IF(AND(PQ16="",PK16&lt;=기준일시_입력!$J$15,PN16&gt;=기준일시_입력!$N$15),"○",IF(AND(PQ16="",PK16&lt;&gt;"",PK16&gt;기준일시_입력!$J$15),"▼",IF(AND(PQ16="",PN16&lt;&gt;"",PN16&lt;기준일시_입력!$N$15),"△",""))))))))))</f>
        <v/>
      </c>
      <c r="PT16" s="128">
        <f>IFERROR(IF(OR(PK16="",PN16=""),0,IF(AND(PV16&lt;기준일시_입력!$J$17,PW16&gt;기준일시_입력!$N$17),기준일시_입력!$N$17-기준일시_입력!$J$17,IF(AND(PV16&gt;=기준일시_입력!$J$17,PW16&gt;기준일시_입력!$N$17),기준일시_입력!$N$17-PV16,IF(PW16&lt;기준일시_입력!$J$17,0,IF(AND(PV16&lt;기준일시_입력!$J$17,PW16&lt;=기준일시_입력!$N$17),PW16-기준일시_입력!$J$17,IF(AND(PV16&gt;=기준일시_입력!$J$17,PW16&lt;=기준일시_입력!$N$17),PW16-PV16,0)))))),0)</f>
        <v>0</v>
      </c>
      <c r="PU16" s="128">
        <f t="shared" si="217"/>
        <v>0</v>
      </c>
      <c r="PV16" s="128">
        <f>IF(OR(PK16="",PN16=""),0,IF(PK16&lt;기준일시_입력!$J$15,기준일시_입력!$J$15,PK16))</f>
        <v>0</v>
      </c>
      <c r="PW16" s="128">
        <f t="shared" si="218"/>
        <v>0</v>
      </c>
      <c r="PX16" s="128">
        <f>IFERROR(IF(AND(PV16&lt;SMALL(기준일시_입력!$J$21:$J$39,PX$5),PW16&gt;SMALL(기준일시_입력!$N$21:$N$39,PX$5)),INDEX(기준일시_입력!$AJ$21:$AJ$39,PX$5*2-1),IF(AND(PV16&gt;=SMALL(기준일시_입력!$J$21:$J$39,PX$5),PV16&lt;SMALL(기준일시_입력!$N$21:$N$39,PX$5)),SMALL(기준일시_입력!$N$21:$N$39,PX$5)-PV16,0)),0)</f>
        <v>0</v>
      </c>
      <c r="PY16" s="128">
        <f>IFERROR(IF(AND(PV16&lt;SMALL(기준일시_입력!$J$21:$J$39,PY$5),PW16&gt;SMALL(기준일시_입력!$N$21:$N$39,PY$5)),INDEX(기준일시_입력!$AJ$21:$AJ$39,PY$5*2-1),IF(AND(PV16&gt;=SMALL(기준일시_입력!$J$21:$J$39,PY$5),PV16&lt;SMALL(기준일시_입력!$N$21:$N$39,PY$5)),SMALL(기준일시_입력!$N$21:$N$39,PY$5)-PV16,0)),0)</f>
        <v>0</v>
      </c>
      <c r="PZ16" s="128">
        <f>IFERROR(IF(AND(PV16&lt;SMALL(기준일시_입력!$J$21:$J$39,PZ$5),PW16&gt;SMALL(기준일시_입력!$N$21:$N$39,PZ$5)),INDEX(기준일시_입력!$AJ$21:$AJ$39,PZ$5*2-1),IF(AND(PV16&gt;=SMALL(기준일시_입력!$J$21:$J$39,PZ$5),PV16&lt;SMALL(기준일시_입력!$N$21:$N$39,PZ$5)),SMALL(기준일시_입력!$N$21:$N$39,PZ$5)-PV16,0)),0)</f>
        <v>0</v>
      </c>
      <c r="QA16" s="128">
        <f>IFERROR(IF(AND(PV16&lt;SMALL(기준일시_입력!$J$21:$J$39,QA$5),PW16&gt;SMALL(기준일시_입력!$N$21:$N$39,QA$5)),INDEX(기준일시_입력!$AJ$21:$AJ$39,QA$5*2-1),IF(AND(PV16&gt;=SMALL(기준일시_입력!$J$21:$J$39,QA$5),PV16&lt;SMALL(기준일시_입력!$N$21:$N$39,QA$5)),SMALL(기준일시_입력!$N$21:$N$39,QA$5)-PV16,0)),0)</f>
        <v>0</v>
      </c>
      <c r="QB16" s="128">
        <f>IFERROR(IF(AND(PV16&lt;SMALL(기준일시_입력!$J$21:$J$39,QB$5),PW16&gt;SMALL(기준일시_입력!$N$21:$N$39,QB$5)),INDEX(기준일시_입력!$AJ$21:$AJ$39,QB$5*2-1),IF(AND(PV16&gt;=SMALL(기준일시_입력!$J$21:$J$39,QB$5),PV16&lt;SMALL(기준일시_입력!$N$21:$N$39,QB$5)),SMALL(기준일시_입력!$N$21:$N$39,QB$5)-PV16,0)),0)</f>
        <v>0</v>
      </c>
      <c r="QC16" s="128">
        <f>IFERROR(IF(AND(PV16&lt;SMALL(기준일시_입력!$J$21:$J$39,QC$5),PW16&gt;SMALL(기준일시_입력!$N$21:$N$39,QC$5)),INDEX(기준일시_입력!$AJ$21:$AJ$39,QC$5*2-1),IF(AND(PV16&gt;=SMALL(기준일시_입력!$J$21:$J$39,QC$5),PV16&lt;SMALL(기준일시_입력!$N$21:$N$39,QC$5)),SMALL(기준일시_입력!$N$21:$N$39,QC$5)-PV16,0)),0)</f>
        <v>0</v>
      </c>
      <c r="QD16" s="128">
        <f>IFERROR(IF(AND(PV16&lt;SMALL(기준일시_입력!$J$21:$J$39,QD$5),PW16&gt;SMALL(기준일시_입력!$N$21:$N$39,QD$5)),INDEX(기준일시_입력!$AJ$21:$AJ$39,QD$5*2-1),IF(AND(PV16&gt;=SMALL(기준일시_입력!$J$21:$J$39,QD$5),PV16&lt;SMALL(기준일시_입력!$N$21:$N$39,QD$5)),SMALL(기준일시_입력!$N$21:$N$39,QD$5)-PV16,0)),0)</f>
        <v>0</v>
      </c>
      <c r="QE16" s="128">
        <f>IFERROR(IF(AND(PV16&lt;SMALL(기준일시_입력!$J$21:$J$39,QE$5),PW16&gt;SMALL(기준일시_입력!$N$21:$N$39,QE$5)),INDEX(기준일시_입력!$AJ$21:$AJ$39,QE$5*2-1),IF(AND(PV16&gt;=SMALL(기준일시_입력!$J$21:$J$39,QE$5),PV16&lt;SMALL(기준일시_입력!$N$21:$N$39,QE$5)),SMALL(기준일시_입력!$N$21:$N$39,QE$5)-PV16,0)),0)</f>
        <v>0</v>
      </c>
      <c r="QF16" s="128">
        <f>IFERROR(IF(AND(PV16&lt;SMALL(기준일시_입력!$J$21:$J$39,QF$5),PW16&gt;SMALL(기준일시_입력!$N$21:$N$39,QF$5)),INDEX(기준일시_입력!$AJ$21:$AJ$39,QF$5*2-1),IF(AND(PV16&gt;=SMALL(기준일시_입력!$J$21:$J$39,QF$5),PV16&lt;SMALL(기준일시_입력!$N$21:$N$39,QF$5)),SMALL(기준일시_입력!$N$21:$N$39,QF$5)-PV16,0)),0)</f>
        <v>0</v>
      </c>
      <c r="QG16" s="128">
        <f>IFERROR(IF(AND(PV16&lt;SMALL(기준일시_입력!$J$21:$J$39,QG$5),PW16&gt;SMALL(기준일시_입력!$N$21:$N$39,QG$5)),INDEX(기준일시_입력!$AJ$21:$AJ$39,QG$5*2-1),IF(AND(PV16&gt;=SMALL(기준일시_입력!$J$21:$J$39,QG$5),PV16&lt;SMALL(기준일시_입력!$N$21:$N$39,QG$5)),SMALL(기준일시_입력!$N$21:$N$39,QG$5)-PV16,0)),0)</f>
        <v>0</v>
      </c>
      <c r="QH16" s="125"/>
      <c r="QI16" s="180" t="str">
        <f t="shared" si="219"/>
        <v>11일</v>
      </c>
      <c r="QJ16" s="180"/>
      <c r="QK16" s="124" t="str">
        <f t="shared" si="220"/>
        <v>목</v>
      </c>
      <c r="QL16" s="133" t="str">
        <f t="shared" si="216"/>
        <v/>
      </c>
      <c r="QM16" s="184"/>
      <c r="QN16" s="184"/>
      <c r="QO16" s="184"/>
      <c r="QP16" s="184"/>
      <c r="QQ16" s="184"/>
      <c r="QR16" s="184"/>
      <c r="QS16" s="176"/>
      <c r="QT16" s="177"/>
      <c r="QU16" s="129" t="str">
        <f>IF($B16="","",IF(AND(QK$3&lt;&gt;"",$B16-기준일시_입력!$AO$7&lt;=0,QM16="",QP16="",QS16=""),"X",IF(QS16="연차","☆",IF(QS16="월차","★",IF(QS16="병가","♨",IF(QS16="출장","◎",IF(QS16="교육","■",IF(AND(QS16="",QM16&lt;=기준일시_입력!$J$15,QP16&gt;=기준일시_입력!$N$15),"○",IF(AND(QS16="",QM16&lt;&gt;"",QM16&gt;기준일시_입력!$J$15),"▼",IF(AND(QS16="",QP16&lt;&gt;"",QP16&lt;기준일시_입력!$N$15),"△",""))))))))))</f>
        <v/>
      </c>
      <c r="QV16" s="128">
        <f>IFERROR(IF(OR(QM16="",QP16=""),0,IF(AND(QX16&lt;기준일시_입력!$J$17,QY16&gt;기준일시_입력!$N$17),기준일시_입력!$N$17-기준일시_입력!$J$17,IF(AND(QX16&gt;=기준일시_입력!$J$17,QY16&gt;기준일시_입력!$N$17),기준일시_입력!$N$17-QX16,IF(QY16&lt;기준일시_입력!$J$17,0,IF(AND(QX16&lt;기준일시_입력!$J$17,QY16&lt;=기준일시_입력!$N$17),QY16-기준일시_입력!$J$17,IF(AND(QX16&gt;=기준일시_입력!$J$17,QY16&lt;=기준일시_입력!$N$17),QY16-QX16,0)))))),0)</f>
        <v>0</v>
      </c>
      <c r="QW16" s="128">
        <f t="shared" si="222"/>
        <v>0</v>
      </c>
      <c r="QX16" s="128">
        <f>IF(OR(QM16="",QP16=""),0,IF(QM16&lt;기준일시_입력!$J$15,기준일시_입력!$J$15,QM16))</f>
        <v>0</v>
      </c>
      <c r="QY16" s="128">
        <f t="shared" si="223"/>
        <v>0</v>
      </c>
      <c r="QZ16" s="128">
        <f>IFERROR(IF(AND(QX16&lt;SMALL(기준일시_입력!$J$21:$J$39,QZ$5),QY16&gt;SMALL(기준일시_입력!$N$21:$N$39,QZ$5)),INDEX(기준일시_입력!$AJ$21:$AJ$39,QZ$5*2-1),IF(AND(QX16&gt;=SMALL(기준일시_입력!$J$21:$J$39,QZ$5),QX16&lt;SMALL(기준일시_입력!$N$21:$N$39,QZ$5)),SMALL(기준일시_입력!$N$21:$N$39,QZ$5)-QX16,0)),0)</f>
        <v>0</v>
      </c>
      <c r="RA16" s="128">
        <f>IFERROR(IF(AND(QX16&lt;SMALL(기준일시_입력!$J$21:$J$39,RA$5),QY16&gt;SMALL(기준일시_입력!$N$21:$N$39,RA$5)),INDEX(기준일시_입력!$AJ$21:$AJ$39,RA$5*2-1),IF(AND(QX16&gt;=SMALL(기준일시_입력!$J$21:$J$39,RA$5),QX16&lt;SMALL(기준일시_입력!$N$21:$N$39,RA$5)),SMALL(기준일시_입력!$N$21:$N$39,RA$5)-QX16,0)),0)</f>
        <v>0</v>
      </c>
      <c r="RB16" s="128">
        <f>IFERROR(IF(AND(QX16&lt;SMALL(기준일시_입력!$J$21:$J$39,RB$5),QY16&gt;SMALL(기준일시_입력!$N$21:$N$39,RB$5)),INDEX(기준일시_입력!$AJ$21:$AJ$39,RB$5*2-1),IF(AND(QX16&gt;=SMALL(기준일시_입력!$J$21:$J$39,RB$5),QX16&lt;SMALL(기준일시_입력!$N$21:$N$39,RB$5)),SMALL(기준일시_입력!$N$21:$N$39,RB$5)-QX16,0)),0)</f>
        <v>0</v>
      </c>
      <c r="RC16" s="128">
        <f>IFERROR(IF(AND(QX16&lt;SMALL(기준일시_입력!$J$21:$J$39,RC$5),QY16&gt;SMALL(기준일시_입력!$N$21:$N$39,RC$5)),INDEX(기준일시_입력!$AJ$21:$AJ$39,RC$5*2-1),IF(AND(QX16&gt;=SMALL(기준일시_입력!$J$21:$J$39,RC$5),QX16&lt;SMALL(기준일시_입력!$N$21:$N$39,RC$5)),SMALL(기준일시_입력!$N$21:$N$39,RC$5)-QX16,0)),0)</f>
        <v>0</v>
      </c>
      <c r="RD16" s="128">
        <f>IFERROR(IF(AND(QX16&lt;SMALL(기준일시_입력!$J$21:$J$39,RD$5),QY16&gt;SMALL(기준일시_입력!$N$21:$N$39,RD$5)),INDEX(기준일시_입력!$AJ$21:$AJ$39,RD$5*2-1),IF(AND(QX16&gt;=SMALL(기준일시_입력!$J$21:$J$39,RD$5),QX16&lt;SMALL(기준일시_입력!$N$21:$N$39,RD$5)),SMALL(기준일시_입력!$N$21:$N$39,RD$5)-QX16,0)),0)</f>
        <v>0</v>
      </c>
      <c r="RE16" s="128">
        <f>IFERROR(IF(AND(QX16&lt;SMALL(기준일시_입력!$J$21:$J$39,RE$5),QY16&gt;SMALL(기준일시_입력!$N$21:$N$39,RE$5)),INDEX(기준일시_입력!$AJ$21:$AJ$39,RE$5*2-1),IF(AND(QX16&gt;=SMALL(기준일시_입력!$J$21:$J$39,RE$5),QX16&lt;SMALL(기준일시_입력!$N$21:$N$39,RE$5)),SMALL(기준일시_입력!$N$21:$N$39,RE$5)-QX16,0)),0)</f>
        <v>0</v>
      </c>
      <c r="RF16" s="128">
        <f>IFERROR(IF(AND(QX16&lt;SMALL(기준일시_입력!$J$21:$J$39,RF$5),QY16&gt;SMALL(기준일시_입력!$N$21:$N$39,RF$5)),INDEX(기준일시_입력!$AJ$21:$AJ$39,RF$5*2-1),IF(AND(QX16&gt;=SMALL(기준일시_입력!$J$21:$J$39,RF$5),QX16&lt;SMALL(기준일시_입력!$N$21:$N$39,RF$5)),SMALL(기준일시_입력!$N$21:$N$39,RF$5)-QX16,0)),0)</f>
        <v>0</v>
      </c>
      <c r="RG16" s="128">
        <f>IFERROR(IF(AND(QX16&lt;SMALL(기준일시_입력!$J$21:$J$39,RG$5),QY16&gt;SMALL(기준일시_입력!$N$21:$N$39,RG$5)),INDEX(기준일시_입력!$AJ$21:$AJ$39,RG$5*2-1),IF(AND(QX16&gt;=SMALL(기준일시_입력!$J$21:$J$39,RG$5),QX16&lt;SMALL(기준일시_입력!$N$21:$N$39,RG$5)),SMALL(기준일시_입력!$N$21:$N$39,RG$5)-QX16,0)),0)</f>
        <v>0</v>
      </c>
      <c r="RH16" s="128">
        <f>IFERROR(IF(AND(QX16&lt;SMALL(기준일시_입력!$J$21:$J$39,RH$5),QY16&gt;SMALL(기준일시_입력!$N$21:$N$39,RH$5)),INDEX(기준일시_입력!$AJ$21:$AJ$39,RH$5*2-1),IF(AND(QX16&gt;=SMALL(기준일시_입력!$J$21:$J$39,RH$5),QX16&lt;SMALL(기준일시_입력!$N$21:$N$39,RH$5)),SMALL(기준일시_입력!$N$21:$N$39,RH$5)-QX16,0)),0)</f>
        <v>0</v>
      </c>
      <c r="RI16" s="128">
        <f>IFERROR(IF(AND(QX16&lt;SMALL(기준일시_입력!$J$21:$J$39,RI$5),QY16&gt;SMALL(기준일시_입력!$N$21:$N$39,RI$5)),INDEX(기준일시_입력!$AJ$21:$AJ$39,RI$5*2-1),IF(AND(QX16&gt;=SMALL(기준일시_입력!$J$21:$J$39,RI$5),QX16&lt;SMALL(기준일시_입력!$N$21:$N$39,RI$5)),SMALL(기준일시_입력!$N$21:$N$39,RI$5)-QX16,0)),0)</f>
        <v>0</v>
      </c>
      <c r="RJ16" s="125"/>
      <c r="RK16" s="180" t="str">
        <f t="shared" si="224"/>
        <v>11일</v>
      </c>
      <c r="RL16" s="180"/>
      <c r="RM16" s="124" t="str">
        <f t="shared" si="225"/>
        <v>목</v>
      </c>
      <c r="RN16" s="133" t="str">
        <f t="shared" si="216"/>
        <v/>
      </c>
      <c r="RO16" s="184"/>
      <c r="RP16" s="184"/>
      <c r="RQ16" s="184"/>
      <c r="RR16" s="184"/>
      <c r="RS16" s="184"/>
      <c r="RT16" s="184"/>
      <c r="RU16" s="176"/>
      <c r="RV16" s="177"/>
      <c r="RW16" s="129" t="str">
        <f>IF($B16="","",IF(AND(RM$3&lt;&gt;"",$B16-기준일시_입력!$AO$7&lt;=0,RO16="",RR16="",RU16=""),"X",IF(RU16="연차","☆",IF(RU16="월차","★",IF(RU16="병가","♨",IF(RU16="출장","◎",IF(RU16="교육","■",IF(AND(RU16="",RO16&lt;=기준일시_입력!$J$15,RR16&gt;=기준일시_입력!$N$15),"○",IF(AND(RU16="",RO16&lt;&gt;"",RO16&gt;기준일시_입력!$J$15),"▼",IF(AND(RU16="",RR16&lt;&gt;"",RR16&lt;기준일시_입력!$N$15),"△",""))))))))))</f>
        <v/>
      </c>
      <c r="RX16" s="128">
        <f>IFERROR(IF(OR(RO16="",RR16=""),0,IF(AND(RZ16&lt;기준일시_입력!$J$17,SA16&gt;기준일시_입력!$N$17),기준일시_입력!$N$17-기준일시_입력!$J$17,IF(AND(RZ16&gt;=기준일시_입력!$J$17,SA16&gt;기준일시_입력!$N$17),기준일시_입력!$N$17-RZ16,IF(SA16&lt;기준일시_입력!$J$17,0,IF(AND(RZ16&lt;기준일시_입력!$J$17,SA16&lt;=기준일시_입력!$N$17),SA16-기준일시_입력!$J$17,IF(AND(RZ16&gt;=기준일시_입력!$J$17,SA16&lt;=기준일시_입력!$N$17),SA16-RZ16,0)))))),0)</f>
        <v>0</v>
      </c>
      <c r="RY16" s="128">
        <f t="shared" si="227"/>
        <v>0</v>
      </c>
      <c r="RZ16" s="128">
        <f>IF(OR(RO16="",RR16=""),0,IF(RO16&lt;기준일시_입력!$J$15,기준일시_입력!$J$15,RO16))</f>
        <v>0</v>
      </c>
      <c r="SA16" s="128">
        <f t="shared" si="228"/>
        <v>0</v>
      </c>
      <c r="SB16" s="128">
        <f>IFERROR(IF(AND(RZ16&lt;SMALL(기준일시_입력!$J$21:$J$39,SB$5),SA16&gt;SMALL(기준일시_입력!$N$21:$N$39,SB$5)),INDEX(기준일시_입력!$AJ$21:$AJ$39,SB$5*2-1),IF(AND(RZ16&gt;=SMALL(기준일시_입력!$J$21:$J$39,SB$5),RZ16&lt;SMALL(기준일시_입력!$N$21:$N$39,SB$5)),SMALL(기준일시_입력!$N$21:$N$39,SB$5)-RZ16,0)),0)</f>
        <v>0</v>
      </c>
      <c r="SC16" s="128">
        <f>IFERROR(IF(AND(RZ16&lt;SMALL(기준일시_입력!$J$21:$J$39,SC$5),SA16&gt;SMALL(기준일시_입력!$N$21:$N$39,SC$5)),INDEX(기준일시_입력!$AJ$21:$AJ$39,SC$5*2-1),IF(AND(RZ16&gt;=SMALL(기준일시_입력!$J$21:$J$39,SC$5),RZ16&lt;SMALL(기준일시_입력!$N$21:$N$39,SC$5)),SMALL(기준일시_입력!$N$21:$N$39,SC$5)-RZ16,0)),0)</f>
        <v>0</v>
      </c>
      <c r="SD16" s="128">
        <f>IFERROR(IF(AND(RZ16&lt;SMALL(기준일시_입력!$J$21:$J$39,SD$5),SA16&gt;SMALL(기준일시_입력!$N$21:$N$39,SD$5)),INDEX(기준일시_입력!$AJ$21:$AJ$39,SD$5*2-1),IF(AND(RZ16&gt;=SMALL(기준일시_입력!$J$21:$J$39,SD$5),RZ16&lt;SMALL(기준일시_입력!$N$21:$N$39,SD$5)),SMALL(기준일시_입력!$N$21:$N$39,SD$5)-RZ16,0)),0)</f>
        <v>0</v>
      </c>
      <c r="SE16" s="128">
        <f>IFERROR(IF(AND(RZ16&lt;SMALL(기준일시_입력!$J$21:$J$39,SE$5),SA16&gt;SMALL(기준일시_입력!$N$21:$N$39,SE$5)),INDEX(기준일시_입력!$AJ$21:$AJ$39,SE$5*2-1),IF(AND(RZ16&gt;=SMALL(기준일시_입력!$J$21:$J$39,SE$5),RZ16&lt;SMALL(기준일시_입력!$N$21:$N$39,SE$5)),SMALL(기준일시_입력!$N$21:$N$39,SE$5)-RZ16,0)),0)</f>
        <v>0</v>
      </c>
      <c r="SF16" s="128">
        <f>IFERROR(IF(AND(RZ16&lt;SMALL(기준일시_입력!$J$21:$J$39,SF$5),SA16&gt;SMALL(기준일시_입력!$N$21:$N$39,SF$5)),INDEX(기준일시_입력!$AJ$21:$AJ$39,SF$5*2-1),IF(AND(RZ16&gt;=SMALL(기준일시_입력!$J$21:$J$39,SF$5),RZ16&lt;SMALL(기준일시_입력!$N$21:$N$39,SF$5)),SMALL(기준일시_입력!$N$21:$N$39,SF$5)-RZ16,0)),0)</f>
        <v>0</v>
      </c>
      <c r="SG16" s="128">
        <f>IFERROR(IF(AND(RZ16&lt;SMALL(기준일시_입력!$J$21:$J$39,SG$5),SA16&gt;SMALL(기준일시_입력!$N$21:$N$39,SG$5)),INDEX(기준일시_입력!$AJ$21:$AJ$39,SG$5*2-1),IF(AND(RZ16&gt;=SMALL(기준일시_입력!$J$21:$J$39,SG$5),RZ16&lt;SMALL(기준일시_입력!$N$21:$N$39,SG$5)),SMALL(기준일시_입력!$N$21:$N$39,SG$5)-RZ16,0)),0)</f>
        <v>0</v>
      </c>
      <c r="SH16" s="128">
        <f>IFERROR(IF(AND(RZ16&lt;SMALL(기준일시_입력!$J$21:$J$39,SH$5),SA16&gt;SMALL(기준일시_입력!$N$21:$N$39,SH$5)),INDEX(기준일시_입력!$AJ$21:$AJ$39,SH$5*2-1),IF(AND(RZ16&gt;=SMALL(기준일시_입력!$J$21:$J$39,SH$5),RZ16&lt;SMALL(기준일시_입력!$N$21:$N$39,SH$5)),SMALL(기준일시_입력!$N$21:$N$39,SH$5)-RZ16,0)),0)</f>
        <v>0</v>
      </c>
      <c r="SI16" s="128">
        <f>IFERROR(IF(AND(RZ16&lt;SMALL(기준일시_입력!$J$21:$J$39,SI$5),SA16&gt;SMALL(기준일시_입력!$N$21:$N$39,SI$5)),INDEX(기준일시_입력!$AJ$21:$AJ$39,SI$5*2-1),IF(AND(RZ16&gt;=SMALL(기준일시_입력!$J$21:$J$39,SI$5),RZ16&lt;SMALL(기준일시_입력!$N$21:$N$39,SI$5)),SMALL(기준일시_입력!$N$21:$N$39,SI$5)-RZ16,0)),0)</f>
        <v>0</v>
      </c>
      <c r="SJ16" s="128">
        <f>IFERROR(IF(AND(RZ16&lt;SMALL(기준일시_입력!$J$21:$J$39,SJ$5),SA16&gt;SMALL(기준일시_입력!$N$21:$N$39,SJ$5)),INDEX(기준일시_입력!$AJ$21:$AJ$39,SJ$5*2-1),IF(AND(RZ16&gt;=SMALL(기준일시_입력!$J$21:$J$39,SJ$5),RZ16&lt;SMALL(기준일시_입력!$N$21:$N$39,SJ$5)),SMALL(기준일시_입력!$N$21:$N$39,SJ$5)-RZ16,0)),0)</f>
        <v>0</v>
      </c>
      <c r="SK16" s="128">
        <f>IFERROR(IF(AND(RZ16&lt;SMALL(기준일시_입력!$J$21:$J$39,SK$5),SA16&gt;SMALL(기준일시_입력!$N$21:$N$39,SK$5)),INDEX(기준일시_입력!$AJ$21:$AJ$39,SK$5*2-1),IF(AND(RZ16&gt;=SMALL(기준일시_입력!$J$21:$J$39,SK$5),RZ16&lt;SMALL(기준일시_입력!$N$21:$N$39,SK$5)),SMALL(기준일시_입력!$N$21:$N$39,SK$5)-RZ16,0)),0)</f>
        <v>0</v>
      </c>
      <c r="SL16" s="125"/>
      <c r="SM16" s="180" t="str">
        <f t="shared" si="229"/>
        <v>11일</v>
      </c>
      <c r="SN16" s="180"/>
      <c r="SO16" s="124" t="str">
        <f t="shared" si="230"/>
        <v>목</v>
      </c>
      <c r="SP16" s="133" t="str">
        <f t="shared" si="231"/>
        <v/>
      </c>
      <c r="SQ16" s="184"/>
      <c r="SR16" s="184"/>
      <c r="SS16" s="184"/>
      <c r="ST16" s="184"/>
      <c r="SU16" s="184"/>
      <c r="SV16" s="184"/>
      <c r="SW16" s="176"/>
      <c r="SX16" s="177"/>
      <c r="SY16" s="129" t="str">
        <f>IF($B16="","",IF(AND(SO$3&lt;&gt;"",$B16-기준일시_입력!$AO$7&lt;=0,SQ16="",ST16="",SW16=""),"X",IF(SW16="연차","☆",IF(SW16="월차","★",IF(SW16="병가","♨",IF(SW16="출장","◎",IF(SW16="교육","■",IF(AND(SW16="",SQ16&lt;=기준일시_입력!$J$15,ST16&gt;=기준일시_입력!$N$15),"○",IF(AND(SW16="",SQ16&lt;&gt;"",SQ16&gt;기준일시_입력!$J$15),"▼",IF(AND(SW16="",ST16&lt;&gt;"",ST16&lt;기준일시_입력!$N$15),"△",""))))))))))</f>
        <v/>
      </c>
      <c r="SZ16" s="128">
        <f>IFERROR(IF(OR(SQ16="",ST16=""),0,IF(AND(TB16&lt;기준일시_입력!$J$17,TC16&gt;기준일시_입력!$N$17),기준일시_입력!$N$17-기준일시_입력!$J$17,IF(AND(TB16&gt;=기준일시_입력!$J$17,TC16&gt;기준일시_입력!$N$17),기준일시_입력!$N$17-TB16,IF(TC16&lt;기준일시_입력!$J$17,0,IF(AND(TB16&lt;기준일시_입력!$J$17,TC16&lt;=기준일시_입력!$N$17),TC16-기준일시_입력!$J$17,IF(AND(TB16&gt;=기준일시_입력!$J$17,TC16&lt;=기준일시_입력!$N$17),TC16-TB16,0)))))),0)</f>
        <v>0</v>
      </c>
      <c r="TA16" s="128">
        <f t="shared" si="232"/>
        <v>0</v>
      </c>
      <c r="TB16" s="128">
        <f>IF(OR(SQ16="",ST16=""),0,IF(SQ16&lt;기준일시_입력!$J$15,기준일시_입력!$J$15,SQ16))</f>
        <v>0</v>
      </c>
      <c r="TC16" s="128">
        <f t="shared" si="233"/>
        <v>0</v>
      </c>
      <c r="TD16" s="128">
        <f>IFERROR(IF(AND(TB16&lt;SMALL(기준일시_입력!$J$21:$J$39,TD$5),TC16&gt;SMALL(기준일시_입력!$N$21:$N$39,TD$5)),INDEX(기준일시_입력!$AJ$21:$AJ$39,TD$5*2-1),IF(AND(TB16&gt;=SMALL(기준일시_입력!$J$21:$J$39,TD$5),TB16&lt;SMALL(기준일시_입력!$N$21:$N$39,TD$5)),SMALL(기준일시_입력!$N$21:$N$39,TD$5)-TB16,0)),0)</f>
        <v>0</v>
      </c>
      <c r="TE16" s="128">
        <f>IFERROR(IF(AND(TB16&lt;SMALL(기준일시_입력!$J$21:$J$39,TE$5),TC16&gt;SMALL(기준일시_입력!$N$21:$N$39,TE$5)),INDEX(기준일시_입력!$AJ$21:$AJ$39,TE$5*2-1),IF(AND(TB16&gt;=SMALL(기준일시_입력!$J$21:$J$39,TE$5),TB16&lt;SMALL(기준일시_입력!$N$21:$N$39,TE$5)),SMALL(기준일시_입력!$N$21:$N$39,TE$5)-TB16,0)),0)</f>
        <v>0</v>
      </c>
      <c r="TF16" s="128">
        <f>IFERROR(IF(AND(TB16&lt;SMALL(기준일시_입력!$J$21:$J$39,TF$5),TC16&gt;SMALL(기준일시_입력!$N$21:$N$39,TF$5)),INDEX(기준일시_입력!$AJ$21:$AJ$39,TF$5*2-1),IF(AND(TB16&gt;=SMALL(기준일시_입력!$J$21:$J$39,TF$5),TB16&lt;SMALL(기준일시_입력!$N$21:$N$39,TF$5)),SMALL(기준일시_입력!$N$21:$N$39,TF$5)-TB16,0)),0)</f>
        <v>0</v>
      </c>
      <c r="TG16" s="128">
        <f>IFERROR(IF(AND(TB16&lt;SMALL(기준일시_입력!$J$21:$J$39,TG$5),TC16&gt;SMALL(기준일시_입력!$N$21:$N$39,TG$5)),INDEX(기준일시_입력!$AJ$21:$AJ$39,TG$5*2-1),IF(AND(TB16&gt;=SMALL(기준일시_입력!$J$21:$J$39,TG$5),TB16&lt;SMALL(기준일시_입력!$N$21:$N$39,TG$5)),SMALL(기준일시_입력!$N$21:$N$39,TG$5)-TB16,0)),0)</f>
        <v>0</v>
      </c>
      <c r="TH16" s="128">
        <f>IFERROR(IF(AND(TB16&lt;SMALL(기준일시_입력!$J$21:$J$39,TH$5),TC16&gt;SMALL(기준일시_입력!$N$21:$N$39,TH$5)),INDEX(기준일시_입력!$AJ$21:$AJ$39,TH$5*2-1),IF(AND(TB16&gt;=SMALL(기준일시_입력!$J$21:$J$39,TH$5),TB16&lt;SMALL(기준일시_입력!$N$21:$N$39,TH$5)),SMALL(기준일시_입력!$N$21:$N$39,TH$5)-TB16,0)),0)</f>
        <v>0</v>
      </c>
      <c r="TI16" s="128">
        <f>IFERROR(IF(AND(TB16&lt;SMALL(기준일시_입력!$J$21:$J$39,TI$5),TC16&gt;SMALL(기준일시_입력!$N$21:$N$39,TI$5)),INDEX(기준일시_입력!$AJ$21:$AJ$39,TI$5*2-1),IF(AND(TB16&gt;=SMALL(기준일시_입력!$J$21:$J$39,TI$5),TB16&lt;SMALL(기준일시_입력!$N$21:$N$39,TI$5)),SMALL(기준일시_입력!$N$21:$N$39,TI$5)-TB16,0)),0)</f>
        <v>0</v>
      </c>
      <c r="TJ16" s="128">
        <f>IFERROR(IF(AND(TB16&lt;SMALL(기준일시_입력!$J$21:$J$39,TJ$5),TC16&gt;SMALL(기준일시_입력!$N$21:$N$39,TJ$5)),INDEX(기준일시_입력!$AJ$21:$AJ$39,TJ$5*2-1),IF(AND(TB16&gt;=SMALL(기준일시_입력!$J$21:$J$39,TJ$5),TB16&lt;SMALL(기준일시_입력!$N$21:$N$39,TJ$5)),SMALL(기준일시_입력!$N$21:$N$39,TJ$5)-TB16,0)),0)</f>
        <v>0</v>
      </c>
      <c r="TK16" s="128">
        <f>IFERROR(IF(AND(TB16&lt;SMALL(기준일시_입력!$J$21:$J$39,TK$5),TC16&gt;SMALL(기준일시_입력!$N$21:$N$39,TK$5)),INDEX(기준일시_입력!$AJ$21:$AJ$39,TK$5*2-1),IF(AND(TB16&gt;=SMALL(기준일시_입력!$J$21:$J$39,TK$5),TB16&lt;SMALL(기준일시_입력!$N$21:$N$39,TK$5)),SMALL(기준일시_입력!$N$21:$N$39,TK$5)-TB16,0)),0)</f>
        <v>0</v>
      </c>
      <c r="TL16" s="128">
        <f>IFERROR(IF(AND(TB16&lt;SMALL(기준일시_입력!$J$21:$J$39,TL$5),TC16&gt;SMALL(기준일시_입력!$N$21:$N$39,TL$5)),INDEX(기준일시_입력!$AJ$21:$AJ$39,TL$5*2-1),IF(AND(TB16&gt;=SMALL(기준일시_입력!$J$21:$J$39,TL$5),TB16&lt;SMALL(기준일시_입력!$N$21:$N$39,TL$5)),SMALL(기준일시_입력!$N$21:$N$39,TL$5)-TB16,0)),0)</f>
        <v>0</v>
      </c>
      <c r="TM16" s="128">
        <f>IFERROR(IF(AND(TB16&lt;SMALL(기준일시_입력!$J$21:$J$39,TM$5),TC16&gt;SMALL(기준일시_입력!$N$21:$N$39,TM$5)),INDEX(기준일시_입력!$AJ$21:$AJ$39,TM$5*2-1),IF(AND(TB16&gt;=SMALL(기준일시_입력!$J$21:$J$39,TM$5),TB16&lt;SMALL(기준일시_입력!$N$21:$N$39,TM$5)),SMALL(기준일시_입력!$N$21:$N$39,TM$5)-TB16,0)),0)</f>
        <v>0</v>
      </c>
      <c r="TN16" s="125"/>
      <c r="TO16" s="180" t="str">
        <f t="shared" si="234"/>
        <v>11일</v>
      </c>
      <c r="TP16" s="180"/>
      <c r="TQ16" s="124" t="str">
        <f t="shared" si="235"/>
        <v>목</v>
      </c>
      <c r="TR16" s="133" t="str">
        <f t="shared" si="231"/>
        <v/>
      </c>
      <c r="TS16" s="184"/>
      <c r="TT16" s="184"/>
      <c r="TU16" s="184"/>
      <c r="TV16" s="184"/>
      <c r="TW16" s="184"/>
      <c r="TX16" s="184"/>
      <c r="TY16" s="176"/>
      <c r="TZ16" s="177"/>
      <c r="UA16" s="129" t="str">
        <f>IF($B16="","",IF(AND(TQ$3&lt;&gt;"",$B16-기준일시_입력!$AO$7&lt;=0,TS16="",TV16="",TY16=""),"X",IF(TY16="연차","☆",IF(TY16="월차","★",IF(TY16="병가","♨",IF(TY16="출장","◎",IF(TY16="교육","■",IF(AND(TY16="",TS16&lt;=기준일시_입력!$J$15,TV16&gt;=기준일시_입력!$N$15),"○",IF(AND(TY16="",TS16&lt;&gt;"",TS16&gt;기준일시_입력!$J$15),"▼",IF(AND(TY16="",TV16&lt;&gt;"",TV16&lt;기준일시_입력!$N$15),"△",""))))))))))</f>
        <v/>
      </c>
      <c r="UB16" s="128">
        <f>IFERROR(IF(OR(TS16="",TV16=""),0,IF(AND(UD16&lt;기준일시_입력!$J$17,UE16&gt;기준일시_입력!$N$17),기준일시_입력!$N$17-기준일시_입력!$J$17,IF(AND(UD16&gt;=기준일시_입력!$J$17,UE16&gt;기준일시_입력!$N$17),기준일시_입력!$N$17-UD16,IF(UE16&lt;기준일시_입력!$J$17,0,IF(AND(UD16&lt;기준일시_입력!$J$17,UE16&lt;=기준일시_입력!$N$17),UE16-기준일시_입력!$J$17,IF(AND(UD16&gt;=기준일시_입력!$J$17,UE16&lt;=기준일시_입력!$N$17),UE16-UD16,0)))))),0)</f>
        <v>0</v>
      </c>
      <c r="UC16" s="128">
        <f t="shared" si="237"/>
        <v>0</v>
      </c>
      <c r="UD16" s="128">
        <f>IF(OR(TS16="",TV16=""),0,IF(TS16&lt;기준일시_입력!$J$15,기준일시_입력!$J$15,TS16))</f>
        <v>0</v>
      </c>
      <c r="UE16" s="128">
        <f t="shared" si="238"/>
        <v>0</v>
      </c>
      <c r="UF16" s="128">
        <f>IFERROR(IF(AND(UD16&lt;SMALL(기준일시_입력!$J$21:$J$39,UF$5),UE16&gt;SMALL(기준일시_입력!$N$21:$N$39,UF$5)),INDEX(기준일시_입력!$AJ$21:$AJ$39,UF$5*2-1),IF(AND(UD16&gt;=SMALL(기준일시_입력!$J$21:$J$39,UF$5),UD16&lt;SMALL(기준일시_입력!$N$21:$N$39,UF$5)),SMALL(기준일시_입력!$N$21:$N$39,UF$5)-UD16,0)),0)</f>
        <v>0</v>
      </c>
      <c r="UG16" s="128">
        <f>IFERROR(IF(AND(UD16&lt;SMALL(기준일시_입력!$J$21:$J$39,UG$5),UE16&gt;SMALL(기준일시_입력!$N$21:$N$39,UG$5)),INDEX(기준일시_입력!$AJ$21:$AJ$39,UG$5*2-1),IF(AND(UD16&gt;=SMALL(기준일시_입력!$J$21:$J$39,UG$5),UD16&lt;SMALL(기준일시_입력!$N$21:$N$39,UG$5)),SMALL(기준일시_입력!$N$21:$N$39,UG$5)-UD16,0)),0)</f>
        <v>0</v>
      </c>
      <c r="UH16" s="128">
        <f>IFERROR(IF(AND(UD16&lt;SMALL(기준일시_입력!$J$21:$J$39,UH$5),UE16&gt;SMALL(기준일시_입력!$N$21:$N$39,UH$5)),INDEX(기준일시_입력!$AJ$21:$AJ$39,UH$5*2-1),IF(AND(UD16&gt;=SMALL(기준일시_입력!$J$21:$J$39,UH$5),UD16&lt;SMALL(기준일시_입력!$N$21:$N$39,UH$5)),SMALL(기준일시_입력!$N$21:$N$39,UH$5)-UD16,0)),0)</f>
        <v>0</v>
      </c>
      <c r="UI16" s="128">
        <f>IFERROR(IF(AND(UD16&lt;SMALL(기준일시_입력!$J$21:$J$39,UI$5),UE16&gt;SMALL(기준일시_입력!$N$21:$N$39,UI$5)),INDEX(기준일시_입력!$AJ$21:$AJ$39,UI$5*2-1),IF(AND(UD16&gt;=SMALL(기준일시_입력!$J$21:$J$39,UI$5),UD16&lt;SMALL(기준일시_입력!$N$21:$N$39,UI$5)),SMALL(기준일시_입력!$N$21:$N$39,UI$5)-UD16,0)),0)</f>
        <v>0</v>
      </c>
      <c r="UJ16" s="128">
        <f>IFERROR(IF(AND(UD16&lt;SMALL(기준일시_입력!$J$21:$J$39,UJ$5),UE16&gt;SMALL(기준일시_입력!$N$21:$N$39,UJ$5)),INDEX(기준일시_입력!$AJ$21:$AJ$39,UJ$5*2-1),IF(AND(UD16&gt;=SMALL(기준일시_입력!$J$21:$J$39,UJ$5),UD16&lt;SMALL(기준일시_입력!$N$21:$N$39,UJ$5)),SMALL(기준일시_입력!$N$21:$N$39,UJ$5)-UD16,0)),0)</f>
        <v>0</v>
      </c>
      <c r="UK16" s="128">
        <f>IFERROR(IF(AND(UD16&lt;SMALL(기준일시_입력!$J$21:$J$39,UK$5),UE16&gt;SMALL(기준일시_입력!$N$21:$N$39,UK$5)),INDEX(기준일시_입력!$AJ$21:$AJ$39,UK$5*2-1),IF(AND(UD16&gt;=SMALL(기준일시_입력!$J$21:$J$39,UK$5),UD16&lt;SMALL(기준일시_입력!$N$21:$N$39,UK$5)),SMALL(기준일시_입력!$N$21:$N$39,UK$5)-UD16,0)),0)</f>
        <v>0</v>
      </c>
      <c r="UL16" s="128">
        <f>IFERROR(IF(AND(UD16&lt;SMALL(기준일시_입력!$J$21:$J$39,UL$5),UE16&gt;SMALL(기준일시_입력!$N$21:$N$39,UL$5)),INDEX(기준일시_입력!$AJ$21:$AJ$39,UL$5*2-1),IF(AND(UD16&gt;=SMALL(기준일시_입력!$J$21:$J$39,UL$5),UD16&lt;SMALL(기준일시_입력!$N$21:$N$39,UL$5)),SMALL(기준일시_입력!$N$21:$N$39,UL$5)-UD16,0)),0)</f>
        <v>0</v>
      </c>
      <c r="UM16" s="128">
        <f>IFERROR(IF(AND(UD16&lt;SMALL(기준일시_입력!$J$21:$J$39,UM$5),UE16&gt;SMALL(기준일시_입력!$N$21:$N$39,UM$5)),INDEX(기준일시_입력!$AJ$21:$AJ$39,UM$5*2-1),IF(AND(UD16&gt;=SMALL(기준일시_입력!$J$21:$J$39,UM$5),UD16&lt;SMALL(기준일시_입력!$N$21:$N$39,UM$5)),SMALL(기준일시_입력!$N$21:$N$39,UM$5)-UD16,0)),0)</f>
        <v>0</v>
      </c>
      <c r="UN16" s="128">
        <f>IFERROR(IF(AND(UD16&lt;SMALL(기준일시_입력!$J$21:$J$39,UN$5),UE16&gt;SMALL(기준일시_입력!$N$21:$N$39,UN$5)),INDEX(기준일시_입력!$AJ$21:$AJ$39,UN$5*2-1),IF(AND(UD16&gt;=SMALL(기준일시_입력!$J$21:$J$39,UN$5),UD16&lt;SMALL(기준일시_입력!$N$21:$N$39,UN$5)),SMALL(기준일시_입력!$N$21:$N$39,UN$5)-UD16,0)),0)</f>
        <v>0</v>
      </c>
      <c r="UO16" s="128">
        <f>IFERROR(IF(AND(UD16&lt;SMALL(기준일시_입력!$J$21:$J$39,UO$5),UE16&gt;SMALL(기준일시_입력!$N$21:$N$39,UO$5)),INDEX(기준일시_입력!$AJ$21:$AJ$39,UO$5*2-1),IF(AND(UD16&gt;=SMALL(기준일시_입력!$J$21:$J$39,UO$5),UD16&lt;SMALL(기준일시_입력!$N$21:$N$39,UO$5)),SMALL(기준일시_입력!$N$21:$N$39,UO$5)-UD16,0)),0)</f>
        <v>0</v>
      </c>
      <c r="UP16" s="125"/>
      <c r="UQ16" s="180" t="str">
        <f t="shared" si="239"/>
        <v>11일</v>
      </c>
      <c r="UR16" s="180"/>
      <c r="US16" s="124" t="str">
        <f t="shared" si="240"/>
        <v>목</v>
      </c>
      <c r="UT16" s="133" t="str">
        <f t="shared" si="231"/>
        <v/>
      </c>
      <c r="UU16" s="184"/>
      <c r="UV16" s="184"/>
      <c r="UW16" s="184"/>
      <c r="UX16" s="184"/>
      <c r="UY16" s="184"/>
      <c r="UZ16" s="184"/>
      <c r="VA16" s="176"/>
      <c r="VB16" s="177"/>
      <c r="VC16" s="129" t="str">
        <f>IF($B16="","",IF(AND(US$3&lt;&gt;"",$B16-기준일시_입력!$AO$7&lt;=0,UU16="",UX16="",VA16=""),"X",IF(VA16="연차","☆",IF(VA16="월차","★",IF(VA16="병가","♨",IF(VA16="출장","◎",IF(VA16="교육","■",IF(AND(VA16="",UU16&lt;=기준일시_입력!$J$15,UX16&gt;=기준일시_입력!$N$15),"○",IF(AND(VA16="",UU16&lt;&gt;"",UU16&gt;기준일시_입력!$J$15),"▼",IF(AND(VA16="",UX16&lt;&gt;"",UX16&lt;기준일시_입력!$N$15),"△",""))))))))))</f>
        <v/>
      </c>
      <c r="VD16" s="128">
        <f>IFERROR(IF(OR(UU16="",UX16=""),0,IF(AND(VF16&lt;기준일시_입력!$J$17,VG16&gt;기준일시_입력!$N$17),기준일시_입력!$N$17-기준일시_입력!$J$17,IF(AND(VF16&gt;=기준일시_입력!$J$17,VG16&gt;기준일시_입력!$N$17),기준일시_입력!$N$17-VF16,IF(VG16&lt;기준일시_입력!$J$17,0,IF(AND(VF16&lt;기준일시_입력!$J$17,VG16&lt;=기준일시_입력!$N$17),VG16-기준일시_입력!$J$17,IF(AND(VF16&gt;=기준일시_입력!$J$17,VG16&lt;=기준일시_입력!$N$17),VG16-VF16,0)))))),0)</f>
        <v>0</v>
      </c>
      <c r="VE16" s="128">
        <f t="shared" si="242"/>
        <v>0</v>
      </c>
      <c r="VF16" s="128">
        <f>IF(OR(UU16="",UX16=""),0,IF(UU16&lt;기준일시_입력!$J$15,기준일시_입력!$J$15,UU16))</f>
        <v>0</v>
      </c>
      <c r="VG16" s="128">
        <f t="shared" si="243"/>
        <v>0</v>
      </c>
      <c r="VH16" s="128">
        <f>IFERROR(IF(AND(VF16&lt;SMALL(기준일시_입력!$J$21:$J$39,VH$5),VG16&gt;SMALL(기준일시_입력!$N$21:$N$39,VH$5)),INDEX(기준일시_입력!$AJ$21:$AJ$39,VH$5*2-1),IF(AND(VF16&gt;=SMALL(기준일시_입력!$J$21:$J$39,VH$5),VF16&lt;SMALL(기준일시_입력!$N$21:$N$39,VH$5)),SMALL(기준일시_입력!$N$21:$N$39,VH$5)-VF16,0)),0)</f>
        <v>0</v>
      </c>
      <c r="VI16" s="128">
        <f>IFERROR(IF(AND(VF16&lt;SMALL(기준일시_입력!$J$21:$J$39,VI$5),VG16&gt;SMALL(기준일시_입력!$N$21:$N$39,VI$5)),INDEX(기준일시_입력!$AJ$21:$AJ$39,VI$5*2-1),IF(AND(VF16&gt;=SMALL(기준일시_입력!$J$21:$J$39,VI$5),VF16&lt;SMALL(기준일시_입력!$N$21:$N$39,VI$5)),SMALL(기준일시_입력!$N$21:$N$39,VI$5)-VF16,0)),0)</f>
        <v>0</v>
      </c>
      <c r="VJ16" s="128">
        <f>IFERROR(IF(AND(VF16&lt;SMALL(기준일시_입력!$J$21:$J$39,VJ$5),VG16&gt;SMALL(기준일시_입력!$N$21:$N$39,VJ$5)),INDEX(기준일시_입력!$AJ$21:$AJ$39,VJ$5*2-1),IF(AND(VF16&gt;=SMALL(기준일시_입력!$J$21:$J$39,VJ$5),VF16&lt;SMALL(기준일시_입력!$N$21:$N$39,VJ$5)),SMALL(기준일시_입력!$N$21:$N$39,VJ$5)-VF16,0)),0)</f>
        <v>0</v>
      </c>
      <c r="VK16" s="128">
        <f>IFERROR(IF(AND(VF16&lt;SMALL(기준일시_입력!$J$21:$J$39,VK$5),VG16&gt;SMALL(기준일시_입력!$N$21:$N$39,VK$5)),INDEX(기준일시_입력!$AJ$21:$AJ$39,VK$5*2-1),IF(AND(VF16&gt;=SMALL(기준일시_입력!$J$21:$J$39,VK$5),VF16&lt;SMALL(기준일시_입력!$N$21:$N$39,VK$5)),SMALL(기준일시_입력!$N$21:$N$39,VK$5)-VF16,0)),0)</f>
        <v>0</v>
      </c>
      <c r="VL16" s="128">
        <f>IFERROR(IF(AND(VF16&lt;SMALL(기준일시_입력!$J$21:$J$39,VL$5),VG16&gt;SMALL(기준일시_입력!$N$21:$N$39,VL$5)),INDEX(기준일시_입력!$AJ$21:$AJ$39,VL$5*2-1),IF(AND(VF16&gt;=SMALL(기준일시_입력!$J$21:$J$39,VL$5),VF16&lt;SMALL(기준일시_입력!$N$21:$N$39,VL$5)),SMALL(기준일시_입력!$N$21:$N$39,VL$5)-VF16,0)),0)</f>
        <v>0</v>
      </c>
      <c r="VM16" s="128">
        <f>IFERROR(IF(AND(VF16&lt;SMALL(기준일시_입력!$J$21:$J$39,VM$5),VG16&gt;SMALL(기준일시_입력!$N$21:$N$39,VM$5)),INDEX(기준일시_입력!$AJ$21:$AJ$39,VM$5*2-1),IF(AND(VF16&gt;=SMALL(기준일시_입력!$J$21:$J$39,VM$5),VF16&lt;SMALL(기준일시_입력!$N$21:$N$39,VM$5)),SMALL(기준일시_입력!$N$21:$N$39,VM$5)-VF16,0)),0)</f>
        <v>0</v>
      </c>
      <c r="VN16" s="128">
        <f>IFERROR(IF(AND(VF16&lt;SMALL(기준일시_입력!$J$21:$J$39,VN$5),VG16&gt;SMALL(기준일시_입력!$N$21:$N$39,VN$5)),INDEX(기준일시_입력!$AJ$21:$AJ$39,VN$5*2-1),IF(AND(VF16&gt;=SMALL(기준일시_입력!$J$21:$J$39,VN$5),VF16&lt;SMALL(기준일시_입력!$N$21:$N$39,VN$5)),SMALL(기준일시_입력!$N$21:$N$39,VN$5)-VF16,0)),0)</f>
        <v>0</v>
      </c>
      <c r="VO16" s="128">
        <f>IFERROR(IF(AND(VF16&lt;SMALL(기준일시_입력!$J$21:$J$39,VO$5),VG16&gt;SMALL(기준일시_입력!$N$21:$N$39,VO$5)),INDEX(기준일시_입력!$AJ$21:$AJ$39,VO$5*2-1),IF(AND(VF16&gt;=SMALL(기준일시_입력!$J$21:$J$39,VO$5),VF16&lt;SMALL(기준일시_입력!$N$21:$N$39,VO$5)),SMALL(기준일시_입력!$N$21:$N$39,VO$5)-VF16,0)),0)</f>
        <v>0</v>
      </c>
      <c r="VP16" s="128">
        <f>IFERROR(IF(AND(VF16&lt;SMALL(기준일시_입력!$J$21:$J$39,VP$5),VG16&gt;SMALL(기준일시_입력!$N$21:$N$39,VP$5)),INDEX(기준일시_입력!$AJ$21:$AJ$39,VP$5*2-1),IF(AND(VF16&gt;=SMALL(기준일시_입력!$J$21:$J$39,VP$5),VF16&lt;SMALL(기준일시_입력!$N$21:$N$39,VP$5)),SMALL(기준일시_입력!$N$21:$N$39,VP$5)-VF16,0)),0)</f>
        <v>0</v>
      </c>
      <c r="VQ16" s="128">
        <f>IFERROR(IF(AND(VF16&lt;SMALL(기준일시_입력!$J$21:$J$39,VQ$5),VG16&gt;SMALL(기준일시_입력!$N$21:$N$39,VQ$5)),INDEX(기준일시_입력!$AJ$21:$AJ$39,VQ$5*2-1),IF(AND(VF16&gt;=SMALL(기준일시_입력!$J$21:$J$39,VQ$5),VF16&lt;SMALL(기준일시_입력!$N$21:$N$39,VQ$5)),SMALL(기준일시_입력!$N$21:$N$39,VQ$5)-VF16,0)),0)</f>
        <v>0</v>
      </c>
      <c r="VR16" s="125"/>
      <c r="VS16" s="180" t="str">
        <f t="shared" si="244"/>
        <v>11일</v>
      </c>
      <c r="VT16" s="180"/>
      <c r="VU16" s="124" t="str">
        <f t="shared" si="245"/>
        <v>목</v>
      </c>
      <c r="VV16" s="133" t="str">
        <f t="shared" si="246"/>
        <v/>
      </c>
      <c r="VW16" s="184"/>
      <c r="VX16" s="184"/>
      <c r="VY16" s="184"/>
      <c r="VZ16" s="184"/>
      <c r="WA16" s="184"/>
      <c r="WB16" s="184"/>
      <c r="WC16" s="176"/>
      <c r="WD16" s="177"/>
      <c r="WE16" s="129" t="str">
        <f>IF($B16="","",IF(AND(VU$3&lt;&gt;"",$B16-기준일시_입력!$AO$7&lt;=0,VW16="",VZ16="",WC16=""),"X",IF(WC16="연차","☆",IF(WC16="월차","★",IF(WC16="병가","♨",IF(WC16="출장","◎",IF(WC16="교육","■",IF(AND(WC16="",VW16&lt;=기준일시_입력!$J$15,VZ16&gt;=기준일시_입력!$N$15),"○",IF(AND(WC16="",VW16&lt;&gt;"",VW16&gt;기준일시_입력!$J$15),"▼",IF(AND(WC16="",VZ16&lt;&gt;"",VZ16&lt;기준일시_입력!$N$15),"△",""))))))))))</f>
        <v/>
      </c>
      <c r="WF16" s="128">
        <f>IFERROR(IF(OR(VW16="",VZ16=""),0,IF(AND(WH16&lt;기준일시_입력!$J$17,WI16&gt;기준일시_입력!$N$17),기준일시_입력!$N$17-기준일시_입력!$J$17,IF(AND(WH16&gt;=기준일시_입력!$J$17,WI16&gt;기준일시_입력!$N$17),기준일시_입력!$N$17-WH16,IF(WI16&lt;기준일시_입력!$J$17,0,IF(AND(WH16&lt;기준일시_입력!$J$17,WI16&lt;=기준일시_입력!$N$17),WI16-기준일시_입력!$J$17,IF(AND(WH16&gt;=기준일시_입력!$J$17,WI16&lt;=기준일시_입력!$N$17),WI16-WH16,0)))))),0)</f>
        <v>0</v>
      </c>
      <c r="WG16" s="128">
        <f t="shared" si="247"/>
        <v>0</v>
      </c>
      <c r="WH16" s="128">
        <f>IF(OR(VW16="",VZ16=""),0,IF(VW16&lt;기준일시_입력!$J$15,기준일시_입력!$J$15,VW16))</f>
        <v>0</v>
      </c>
      <c r="WI16" s="128">
        <f t="shared" si="248"/>
        <v>0</v>
      </c>
      <c r="WJ16" s="128">
        <f>IFERROR(IF(AND(WH16&lt;SMALL(기준일시_입력!$J$21:$J$39,WJ$5),WI16&gt;SMALL(기준일시_입력!$N$21:$N$39,WJ$5)),INDEX(기준일시_입력!$AJ$21:$AJ$39,WJ$5*2-1),IF(AND(WH16&gt;=SMALL(기준일시_입력!$J$21:$J$39,WJ$5),WH16&lt;SMALL(기준일시_입력!$N$21:$N$39,WJ$5)),SMALL(기준일시_입력!$N$21:$N$39,WJ$5)-WH16,0)),0)</f>
        <v>0</v>
      </c>
      <c r="WK16" s="128">
        <f>IFERROR(IF(AND(WH16&lt;SMALL(기준일시_입력!$J$21:$J$39,WK$5),WI16&gt;SMALL(기준일시_입력!$N$21:$N$39,WK$5)),INDEX(기준일시_입력!$AJ$21:$AJ$39,WK$5*2-1),IF(AND(WH16&gt;=SMALL(기준일시_입력!$J$21:$J$39,WK$5),WH16&lt;SMALL(기준일시_입력!$N$21:$N$39,WK$5)),SMALL(기준일시_입력!$N$21:$N$39,WK$5)-WH16,0)),0)</f>
        <v>0</v>
      </c>
      <c r="WL16" s="128">
        <f>IFERROR(IF(AND(WH16&lt;SMALL(기준일시_입력!$J$21:$J$39,WL$5),WI16&gt;SMALL(기준일시_입력!$N$21:$N$39,WL$5)),INDEX(기준일시_입력!$AJ$21:$AJ$39,WL$5*2-1),IF(AND(WH16&gt;=SMALL(기준일시_입력!$J$21:$J$39,WL$5),WH16&lt;SMALL(기준일시_입력!$N$21:$N$39,WL$5)),SMALL(기준일시_입력!$N$21:$N$39,WL$5)-WH16,0)),0)</f>
        <v>0</v>
      </c>
      <c r="WM16" s="128">
        <f>IFERROR(IF(AND(WH16&lt;SMALL(기준일시_입력!$J$21:$J$39,WM$5),WI16&gt;SMALL(기준일시_입력!$N$21:$N$39,WM$5)),INDEX(기준일시_입력!$AJ$21:$AJ$39,WM$5*2-1),IF(AND(WH16&gt;=SMALL(기준일시_입력!$J$21:$J$39,WM$5),WH16&lt;SMALL(기준일시_입력!$N$21:$N$39,WM$5)),SMALL(기준일시_입력!$N$21:$N$39,WM$5)-WH16,0)),0)</f>
        <v>0</v>
      </c>
      <c r="WN16" s="128">
        <f>IFERROR(IF(AND(WH16&lt;SMALL(기준일시_입력!$J$21:$J$39,WN$5),WI16&gt;SMALL(기준일시_입력!$N$21:$N$39,WN$5)),INDEX(기준일시_입력!$AJ$21:$AJ$39,WN$5*2-1),IF(AND(WH16&gt;=SMALL(기준일시_입력!$J$21:$J$39,WN$5),WH16&lt;SMALL(기준일시_입력!$N$21:$N$39,WN$5)),SMALL(기준일시_입력!$N$21:$N$39,WN$5)-WH16,0)),0)</f>
        <v>0</v>
      </c>
      <c r="WO16" s="128">
        <f>IFERROR(IF(AND(WH16&lt;SMALL(기준일시_입력!$J$21:$J$39,WO$5),WI16&gt;SMALL(기준일시_입력!$N$21:$N$39,WO$5)),INDEX(기준일시_입력!$AJ$21:$AJ$39,WO$5*2-1),IF(AND(WH16&gt;=SMALL(기준일시_입력!$J$21:$J$39,WO$5),WH16&lt;SMALL(기준일시_입력!$N$21:$N$39,WO$5)),SMALL(기준일시_입력!$N$21:$N$39,WO$5)-WH16,0)),0)</f>
        <v>0</v>
      </c>
      <c r="WP16" s="128">
        <f>IFERROR(IF(AND(WH16&lt;SMALL(기준일시_입력!$J$21:$J$39,WP$5),WI16&gt;SMALL(기준일시_입력!$N$21:$N$39,WP$5)),INDEX(기준일시_입력!$AJ$21:$AJ$39,WP$5*2-1),IF(AND(WH16&gt;=SMALL(기준일시_입력!$J$21:$J$39,WP$5),WH16&lt;SMALL(기준일시_입력!$N$21:$N$39,WP$5)),SMALL(기준일시_입력!$N$21:$N$39,WP$5)-WH16,0)),0)</f>
        <v>0</v>
      </c>
      <c r="WQ16" s="128">
        <f>IFERROR(IF(AND(WH16&lt;SMALL(기준일시_입력!$J$21:$J$39,WQ$5),WI16&gt;SMALL(기준일시_입력!$N$21:$N$39,WQ$5)),INDEX(기준일시_입력!$AJ$21:$AJ$39,WQ$5*2-1),IF(AND(WH16&gt;=SMALL(기준일시_입력!$J$21:$J$39,WQ$5),WH16&lt;SMALL(기준일시_입력!$N$21:$N$39,WQ$5)),SMALL(기준일시_입력!$N$21:$N$39,WQ$5)-WH16,0)),0)</f>
        <v>0</v>
      </c>
      <c r="WR16" s="128">
        <f>IFERROR(IF(AND(WH16&lt;SMALL(기준일시_입력!$J$21:$J$39,WR$5),WI16&gt;SMALL(기준일시_입력!$N$21:$N$39,WR$5)),INDEX(기준일시_입력!$AJ$21:$AJ$39,WR$5*2-1),IF(AND(WH16&gt;=SMALL(기준일시_입력!$J$21:$J$39,WR$5),WH16&lt;SMALL(기준일시_입력!$N$21:$N$39,WR$5)),SMALL(기준일시_입력!$N$21:$N$39,WR$5)-WH16,0)),0)</f>
        <v>0</v>
      </c>
      <c r="WS16" s="128">
        <f>IFERROR(IF(AND(WH16&lt;SMALL(기준일시_입력!$J$21:$J$39,WS$5),WI16&gt;SMALL(기준일시_입력!$N$21:$N$39,WS$5)),INDEX(기준일시_입력!$AJ$21:$AJ$39,WS$5*2-1),IF(AND(WH16&gt;=SMALL(기준일시_입력!$J$21:$J$39,WS$5),WH16&lt;SMALL(기준일시_입력!$N$21:$N$39,WS$5)),SMALL(기준일시_입력!$N$21:$N$39,WS$5)-WH16,0)),0)</f>
        <v>0</v>
      </c>
      <c r="WT16" s="125"/>
      <c r="WU16" s="180" t="str">
        <f t="shared" si="249"/>
        <v>11일</v>
      </c>
      <c r="WV16" s="180"/>
      <c r="WW16" s="124" t="str">
        <f t="shared" si="250"/>
        <v>목</v>
      </c>
      <c r="WX16" s="133" t="str">
        <f t="shared" si="246"/>
        <v/>
      </c>
      <c r="WY16" s="184"/>
      <c r="WZ16" s="184"/>
      <c r="XA16" s="184"/>
      <c r="XB16" s="184"/>
      <c r="XC16" s="184"/>
      <c r="XD16" s="184"/>
      <c r="XE16" s="176"/>
      <c r="XF16" s="177"/>
      <c r="XG16" s="129" t="str">
        <f>IF($B16="","",IF(AND(WW$3&lt;&gt;"",$B16-기준일시_입력!$AO$7&lt;=0,WY16="",XB16="",XE16=""),"X",IF(XE16="연차","☆",IF(XE16="월차","★",IF(XE16="병가","♨",IF(XE16="출장","◎",IF(XE16="교육","■",IF(AND(XE16="",WY16&lt;=기준일시_입력!$J$15,XB16&gt;=기준일시_입력!$N$15),"○",IF(AND(XE16="",WY16&lt;&gt;"",WY16&gt;기준일시_입력!$J$15),"▼",IF(AND(XE16="",XB16&lt;&gt;"",XB16&lt;기준일시_입력!$N$15),"△",""))))))))))</f>
        <v/>
      </c>
      <c r="XH16" s="128">
        <f>IFERROR(IF(OR(WY16="",XB16=""),0,IF(AND(XJ16&lt;기준일시_입력!$J$17,XK16&gt;기준일시_입력!$N$17),기준일시_입력!$N$17-기준일시_입력!$J$17,IF(AND(XJ16&gt;=기준일시_입력!$J$17,XK16&gt;기준일시_입력!$N$17),기준일시_입력!$N$17-XJ16,IF(XK16&lt;기준일시_입력!$J$17,0,IF(AND(XJ16&lt;기준일시_입력!$J$17,XK16&lt;=기준일시_입력!$N$17),XK16-기준일시_입력!$J$17,IF(AND(XJ16&gt;=기준일시_입력!$J$17,XK16&lt;=기준일시_입력!$N$17),XK16-XJ16,0)))))),0)</f>
        <v>0</v>
      </c>
      <c r="XI16" s="128">
        <f t="shared" si="252"/>
        <v>0</v>
      </c>
      <c r="XJ16" s="128">
        <f>IF(OR(WY16="",XB16=""),0,IF(WY16&lt;기준일시_입력!$J$15,기준일시_입력!$J$15,WY16))</f>
        <v>0</v>
      </c>
      <c r="XK16" s="128">
        <f t="shared" si="253"/>
        <v>0</v>
      </c>
      <c r="XL16" s="128">
        <f>IFERROR(IF(AND(XJ16&lt;SMALL(기준일시_입력!$J$21:$J$39,XL$5),XK16&gt;SMALL(기준일시_입력!$N$21:$N$39,XL$5)),INDEX(기준일시_입력!$AJ$21:$AJ$39,XL$5*2-1),IF(AND(XJ16&gt;=SMALL(기준일시_입력!$J$21:$J$39,XL$5),XJ16&lt;SMALL(기준일시_입력!$N$21:$N$39,XL$5)),SMALL(기준일시_입력!$N$21:$N$39,XL$5)-XJ16,0)),0)</f>
        <v>0</v>
      </c>
      <c r="XM16" s="128">
        <f>IFERROR(IF(AND(XJ16&lt;SMALL(기준일시_입력!$J$21:$J$39,XM$5),XK16&gt;SMALL(기준일시_입력!$N$21:$N$39,XM$5)),INDEX(기준일시_입력!$AJ$21:$AJ$39,XM$5*2-1),IF(AND(XJ16&gt;=SMALL(기준일시_입력!$J$21:$J$39,XM$5),XJ16&lt;SMALL(기준일시_입력!$N$21:$N$39,XM$5)),SMALL(기준일시_입력!$N$21:$N$39,XM$5)-XJ16,0)),0)</f>
        <v>0</v>
      </c>
      <c r="XN16" s="128">
        <f>IFERROR(IF(AND(XJ16&lt;SMALL(기준일시_입력!$J$21:$J$39,XN$5),XK16&gt;SMALL(기준일시_입력!$N$21:$N$39,XN$5)),INDEX(기준일시_입력!$AJ$21:$AJ$39,XN$5*2-1),IF(AND(XJ16&gt;=SMALL(기준일시_입력!$J$21:$J$39,XN$5),XJ16&lt;SMALL(기준일시_입력!$N$21:$N$39,XN$5)),SMALL(기준일시_입력!$N$21:$N$39,XN$5)-XJ16,0)),0)</f>
        <v>0</v>
      </c>
      <c r="XO16" s="128">
        <f>IFERROR(IF(AND(XJ16&lt;SMALL(기준일시_입력!$J$21:$J$39,XO$5),XK16&gt;SMALL(기준일시_입력!$N$21:$N$39,XO$5)),INDEX(기준일시_입력!$AJ$21:$AJ$39,XO$5*2-1),IF(AND(XJ16&gt;=SMALL(기준일시_입력!$J$21:$J$39,XO$5),XJ16&lt;SMALL(기준일시_입력!$N$21:$N$39,XO$5)),SMALL(기준일시_입력!$N$21:$N$39,XO$5)-XJ16,0)),0)</f>
        <v>0</v>
      </c>
      <c r="XP16" s="128">
        <f>IFERROR(IF(AND(XJ16&lt;SMALL(기준일시_입력!$J$21:$J$39,XP$5),XK16&gt;SMALL(기준일시_입력!$N$21:$N$39,XP$5)),INDEX(기준일시_입력!$AJ$21:$AJ$39,XP$5*2-1),IF(AND(XJ16&gt;=SMALL(기준일시_입력!$J$21:$J$39,XP$5),XJ16&lt;SMALL(기준일시_입력!$N$21:$N$39,XP$5)),SMALL(기준일시_입력!$N$21:$N$39,XP$5)-XJ16,0)),0)</f>
        <v>0</v>
      </c>
      <c r="XQ16" s="128">
        <f>IFERROR(IF(AND(XJ16&lt;SMALL(기준일시_입력!$J$21:$J$39,XQ$5),XK16&gt;SMALL(기준일시_입력!$N$21:$N$39,XQ$5)),INDEX(기준일시_입력!$AJ$21:$AJ$39,XQ$5*2-1),IF(AND(XJ16&gt;=SMALL(기준일시_입력!$J$21:$J$39,XQ$5),XJ16&lt;SMALL(기준일시_입력!$N$21:$N$39,XQ$5)),SMALL(기준일시_입력!$N$21:$N$39,XQ$5)-XJ16,0)),0)</f>
        <v>0</v>
      </c>
      <c r="XR16" s="128">
        <f>IFERROR(IF(AND(XJ16&lt;SMALL(기준일시_입력!$J$21:$J$39,XR$5),XK16&gt;SMALL(기준일시_입력!$N$21:$N$39,XR$5)),INDEX(기준일시_입력!$AJ$21:$AJ$39,XR$5*2-1),IF(AND(XJ16&gt;=SMALL(기준일시_입력!$J$21:$J$39,XR$5),XJ16&lt;SMALL(기준일시_입력!$N$21:$N$39,XR$5)),SMALL(기준일시_입력!$N$21:$N$39,XR$5)-XJ16,0)),0)</f>
        <v>0</v>
      </c>
      <c r="XS16" s="128">
        <f>IFERROR(IF(AND(XJ16&lt;SMALL(기준일시_입력!$J$21:$J$39,XS$5),XK16&gt;SMALL(기준일시_입력!$N$21:$N$39,XS$5)),INDEX(기준일시_입력!$AJ$21:$AJ$39,XS$5*2-1),IF(AND(XJ16&gt;=SMALL(기준일시_입력!$J$21:$J$39,XS$5),XJ16&lt;SMALL(기준일시_입력!$N$21:$N$39,XS$5)),SMALL(기준일시_입력!$N$21:$N$39,XS$5)-XJ16,0)),0)</f>
        <v>0</v>
      </c>
      <c r="XT16" s="128">
        <f>IFERROR(IF(AND(XJ16&lt;SMALL(기준일시_입력!$J$21:$J$39,XT$5),XK16&gt;SMALL(기준일시_입력!$N$21:$N$39,XT$5)),INDEX(기준일시_입력!$AJ$21:$AJ$39,XT$5*2-1),IF(AND(XJ16&gt;=SMALL(기준일시_입력!$J$21:$J$39,XT$5),XJ16&lt;SMALL(기준일시_입력!$N$21:$N$39,XT$5)),SMALL(기준일시_입력!$N$21:$N$39,XT$5)-XJ16,0)),0)</f>
        <v>0</v>
      </c>
      <c r="XU16" s="128">
        <f>IFERROR(IF(AND(XJ16&lt;SMALL(기준일시_입력!$J$21:$J$39,XU$5),XK16&gt;SMALL(기준일시_입력!$N$21:$N$39,XU$5)),INDEX(기준일시_입력!$AJ$21:$AJ$39,XU$5*2-1),IF(AND(XJ16&gt;=SMALL(기준일시_입력!$J$21:$J$39,XU$5),XJ16&lt;SMALL(기준일시_입력!$N$21:$N$39,XU$5)),SMALL(기준일시_입력!$N$21:$N$39,XU$5)-XJ16,0)),0)</f>
        <v>0</v>
      </c>
      <c r="XV16" s="125"/>
      <c r="XW16" s="180" t="str">
        <f t="shared" si="254"/>
        <v>11일</v>
      </c>
      <c r="XX16" s="180"/>
      <c r="XY16" s="124" t="str">
        <f t="shared" si="255"/>
        <v>목</v>
      </c>
      <c r="XZ16" s="133" t="str">
        <f t="shared" si="246"/>
        <v/>
      </c>
      <c r="YA16" s="184"/>
      <c r="YB16" s="184"/>
      <c r="YC16" s="184"/>
      <c r="YD16" s="184"/>
      <c r="YE16" s="184"/>
      <c r="YF16" s="184"/>
      <c r="YG16" s="176"/>
      <c r="YH16" s="177"/>
      <c r="YI16" s="129" t="str">
        <f>IF($B16="","",IF(AND(XY$3&lt;&gt;"",$B16-기준일시_입력!$AO$7&lt;=0,YA16="",YD16="",YG16=""),"X",IF(YG16="연차","☆",IF(YG16="월차","★",IF(YG16="병가","♨",IF(YG16="출장","◎",IF(YG16="교육","■",IF(AND(YG16="",YA16&lt;=기준일시_입력!$J$15,YD16&gt;=기준일시_입력!$N$15),"○",IF(AND(YG16="",YA16&lt;&gt;"",YA16&gt;기준일시_입력!$J$15),"▼",IF(AND(YG16="",YD16&lt;&gt;"",YD16&lt;기준일시_입력!$N$15),"△",""))))))))))</f>
        <v/>
      </c>
      <c r="YJ16" s="128">
        <f>IFERROR(IF(OR(YA16="",YD16=""),0,IF(AND(YL16&lt;기준일시_입력!$J$17,YM16&gt;기준일시_입력!$N$17),기준일시_입력!$N$17-기준일시_입력!$J$17,IF(AND(YL16&gt;=기준일시_입력!$J$17,YM16&gt;기준일시_입력!$N$17),기준일시_입력!$N$17-YL16,IF(YM16&lt;기준일시_입력!$J$17,0,IF(AND(YL16&lt;기준일시_입력!$J$17,YM16&lt;=기준일시_입력!$N$17),YM16-기준일시_입력!$J$17,IF(AND(YL16&gt;=기준일시_입력!$J$17,YM16&lt;=기준일시_입력!$N$17),YM16-YL16,0)))))),0)</f>
        <v>0</v>
      </c>
      <c r="YK16" s="128">
        <f t="shared" si="257"/>
        <v>0</v>
      </c>
      <c r="YL16" s="128">
        <f>IF(OR(YA16="",YD16=""),0,IF(YA16&lt;기준일시_입력!$J$15,기준일시_입력!$J$15,YA16))</f>
        <v>0</v>
      </c>
      <c r="YM16" s="128">
        <f t="shared" si="258"/>
        <v>0</v>
      </c>
      <c r="YN16" s="128">
        <f>IFERROR(IF(AND(YL16&lt;SMALL(기준일시_입력!$J$21:$J$39,YN$5),YM16&gt;SMALL(기준일시_입력!$N$21:$N$39,YN$5)),INDEX(기준일시_입력!$AJ$21:$AJ$39,YN$5*2-1),IF(AND(YL16&gt;=SMALL(기준일시_입력!$J$21:$J$39,YN$5),YL16&lt;SMALL(기준일시_입력!$N$21:$N$39,YN$5)),SMALL(기준일시_입력!$N$21:$N$39,YN$5)-YL16,0)),0)</f>
        <v>0</v>
      </c>
      <c r="YO16" s="128">
        <f>IFERROR(IF(AND(YL16&lt;SMALL(기준일시_입력!$J$21:$J$39,YO$5),YM16&gt;SMALL(기준일시_입력!$N$21:$N$39,YO$5)),INDEX(기준일시_입력!$AJ$21:$AJ$39,YO$5*2-1),IF(AND(YL16&gt;=SMALL(기준일시_입력!$J$21:$J$39,YO$5),YL16&lt;SMALL(기준일시_입력!$N$21:$N$39,YO$5)),SMALL(기준일시_입력!$N$21:$N$39,YO$5)-YL16,0)),0)</f>
        <v>0</v>
      </c>
      <c r="YP16" s="128">
        <f>IFERROR(IF(AND(YL16&lt;SMALL(기준일시_입력!$J$21:$J$39,YP$5),YM16&gt;SMALL(기준일시_입력!$N$21:$N$39,YP$5)),INDEX(기준일시_입력!$AJ$21:$AJ$39,YP$5*2-1),IF(AND(YL16&gt;=SMALL(기준일시_입력!$J$21:$J$39,YP$5),YL16&lt;SMALL(기준일시_입력!$N$21:$N$39,YP$5)),SMALL(기준일시_입력!$N$21:$N$39,YP$5)-YL16,0)),0)</f>
        <v>0</v>
      </c>
      <c r="YQ16" s="128">
        <f>IFERROR(IF(AND(YL16&lt;SMALL(기준일시_입력!$J$21:$J$39,YQ$5),YM16&gt;SMALL(기준일시_입력!$N$21:$N$39,YQ$5)),INDEX(기준일시_입력!$AJ$21:$AJ$39,YQ$5*2-1),IF(AND(YL16&gt;=SMALL(기준일시_입력!$J$21:$J$39,YQ$5),YL16&lt;SMALL(기준일시_입력!$N$21:$N$39,YQ$5)),SMALL(기준일시_입력!$N$21:$N$39,YQ$5)-YL16,0)),0)</f>
        <v>0</v>
      </c>
      <c r="YR16" s="128">
        <f>IFERROR(IF(AND(YL16&lt;SMALL(기준일시_입력!$J$21:$J$39,YR$5),YM16&gt;SMALL(기준일시_입력!$N$21:$N$39,YR$5)),INDEX(기준일시_입력!$AJ$21:$AJ$39,YR$5*2-1),IF(AND(YL16&gt;=SMALL(기준일시_입력!$J$21:$J$39,YR$5),YL16&lt;SMALL(기준일시_입력!$N$21:$N$39,YR$5)),SMALL(기준일시_입력!$N$21:$N$39,YR$5)-YL16,0)),0)</f>
        <v>0</v>
      </c>
      <c r="YS16" s="128">
        <f>IFERROR(IF(AND(YL16&lt;SMALL(기준일시_입력!$J$21:$J$39,YS$5),YM16&gt;SMALL(기준일시_입력!$N$21:$N$39,YS$5)),INDEX(기준일시_입력!$AJ$21:$AJ$39,YS$5*2-1),IF(AND(YL16&gt;=SMALL(기준일시_입력!$J$21:$J$39,YS$5),YL16&lt;SMALL(기준일시_입력!$N$21:$N$39,YS$5)),SMALL(기준일시_입력!$N$21:$N$39,YS$5)-YL16,0)),0)</f>
        <v>0</v>
      </c>
      <c r="YT16" s="128">
        <f>IFERROR(IF(AND(YL16&lt;SMALL(기준일시_입력!$J$21:$J$39,YT$5),YM16&gt;SMALL(기준일시_입력!$N$21:$N$39,YT$5)),INDEX(기준일시_입력!$AJ$21:$AJ$39,YT$5*2-1),IF(AND(YL16&gt;=SMALL(기준일시_입력!$J$21:$J$39,YT$5),YL16&lt;SMALL(기준일시_입력!$N$21:$N$39,YT$5)),SMALL(기준일시_입력!$N$21:$N$39,YT$5)-YL16,0)),0)</f>
        <v>0</v>
      </c>
      <c r="YU16" s="128">
        <f>IFERROR(IF(AND(YL16&lt;SMALL(기준일시_입력!$J$21:$J$39,YU$5),YM16&gt;SMALL(기준일시_입력!$N$21:$N$39,YU$5)),INDEX(기준일시_입력!$AJ$21:$AJ$39,YU$5*2-1),IF(AND(YL16&gt;=SMALL(기준일시_입력!$J$21:$J$39,YU$5),YL16&lt;SMALL(기준일시_입력!$N$21:$N$39,YU$5)),SMALL(기준일시_입력!$N$21:$N$39,YU$5)-YL16,0)),0)</f>
        <v>0</v>
      </c>
      <c r="YV16" s="128">
        <f>IFERROR(IF(AND(YL16&lt;SMALL(기준일시_입력!$J$21:$J$39,YV$5),YM16&gt;SMALL(기준일시_입력!$N$21:$N$39,YV$5)),INDEX(기준일시_입력!$AJ$21:$AJ$39,YV$5*2-1),IF(AND(YL16&gt;=SMALL(기준일시_입력!$J$21:$J$39,YV$5),YL16&lt;SMALL(기준일시_입력!$N$21:$N$39,YV$5)),SMALL(기준일시_입력!$N$21:$N$39,YV$5)-YL16,0)),0)</f>
        <v>0</v>
      </c>
      <c r="YW16" s="128">
        <f>IFERROR(IF(AND(YL16&lt;SMALL(기준일시_입력!$J$21:$J$39,YW$5),YM16&gt;SMALL(기준일시_입력!$N$21:$N$39,YW$5)),INDEX(기준일시_입력!$AJ$21:$AJ$39,YW$5*2-1),IF(AND(YL16&gt;=SMALL(기준일시_입력!$J$21:$J$39,YW$5),YL16&lt;SMALL(기준일시_입력!$N$21:$N$39,YW$5)),SMALL(기준일시_입력!$N$21:$N$39,YW$5)-YL16,0)),0)</f>
        <v>0</v>
      </c>
      <c r="YX16" s="125"/>
      <c r="YY16" s="180" t="str">
        <f t="shared" si="259"/>
        <v>11일</v>
      </c>
      <c r="YZ16" s="180"/>
      <c r="ZA16" s="124" t="str">
        <f t="shared" si="260"/>
        <v>목</v>
      </c>
      <c r="ZB16" s="133" t="str">
        <f t="shared" si="261"/>
        <v/>
      </c>
      <c r="ZC16" s="184"/>
      <c r="ZD16" s="184"/>
      <c r="ZE16" s="184"/>
      <c r="ZF16" s="184"/>
      <c r="ZG16" s="184"/>
      <c r="ZH16" s="184"/>
      <c r="ZI16" s="176"/>
      <c r="ZJ16" s="177"/>
      <c r="ZK16" s="129" t="str">
        <f>IF($B16="","",IF(AND(ZA$3&lt;&gt;"",$B16-기준일시_입력!$AO$7&lt;=0,ZC16="",ZF16="",ZI16=""),"X",IF(ZI16="연차","☆",IF(ZI16="월차","★",IF(ZI16="병가","♨",IF(ZI16="출장","◎",IF(ZI16="교육","■",IF(AND(ZI16="",ZC16&lt;=기준일시_입력!$J$15,ZF16&gt;=기준일시_입력!$N$15),"○",IF(AND(ZI16="",ZC16&lt;&gt;"",ZC16&gt;기준일시_입력!$J$15),"▼",IF(AND(ZI16="",ZF16&lt;&gt;"",ZF16&lt;기준일시_입력!$N$15),"△",""))))))))))</f>
        <v/>
      </c>
      <c r="ZL16" s="128">
        <f>IFERROR(IF(OR(ZC16="",ZF16=""),0,IF(AND(ZN16&lt;기준일시_입력!$J$17,ZO16&gt;기준일시_입력!$N$17),기준일시_입력!$N$17-기준일시_입력!$J$17,IF(AND(ZN16&gt;=기준일시_입력!$J$17,ZO16&gt;기준일시_입력!$N$17),기준일시_입력!$N$17-ZN16,IF(ZO16&lt;기준일시_입력!$J$17,0,IF(AND(ZN16&lt;기준일시_입력!$J$17,ZO16&lt;=기준일시_입력!$N$17),ZO16-기준일시_입력!$J$17,IF(AND(ZN16&gt;=기준일시_입력!$J$17,ZO16&lt;=기준일시_입력!$N$17),ZO16-ZN16,0)))))),0)</f>
        <v>0</v>
      </c>
      <c r="ZM16" s="128">
        <f t="shared" si="262"/>
        <v>0</v>
      </c>
      <c r="ZN16" s="128">
        <f>IF(OR(ZC16="",ZF16=""),0,IF(ZC16&lt;기준일시_입력!$J$15,기준일시_입력!$J$15,ZC16))</f>
        <v>0</v>
      </c>
      <c r="ZO16" s="128">
        <f t="shared" si="263"/>
        <v>0</v>
      </c>
      <c r="ZP16" s="128">
        <f>IFERROR(IF(AND(ZN16&lt;SMALL(기준일시_입력!$J$21:$J$39,ZP$5),ZO16&gt;SMALL(기준일시_입력!$N$21:$N$39,ZP$5)),INDEX(기준일시_입력!$AJ$21:$AJ$39,ZP$5*2-1),IF(AND(ZN16&gt;=SMALL(기준일시_입력!$J$21:$J$39,ZP$5),ZN16&lt;SMALL(기준일시_입력!$N$21:$N$39,ZP$5)),SMALL(기준일시_입력!$N$21:$N$39,ZP$5)-ZN16,0)),0)</f>
        <v>0</v>
      </c>
      <c r="ZQ16" s="128">
        <f>IFERROR(IF(AND(ZN16&lt;SMALL(기준일시_입력!$J$21:$J$39,ZQ$5),ZO16&gt;SMALL(기준일시_입력!$N$21:$N$39,ZQ$5)),INDEX(기준일시_입력!$AJ$21:$AJ$39,ZQ$5*2-1),IF(AND(ZN16&gt;=SMALL(기준일시_입력!$J$21:$J$39,ZQ$5),ZN16&lt;SMALL(기준일시_입력!$N$21:$N$39,ZQ$5)),SMALL(기준일시_입력!$N$21:$N$39,ZQ$5)-ZN16,0)),0)</f>
        <v>0</v>
      </c>
      <c r="ZR16" s="128">
        <f>IFERROR(IF(AND(ZN16&lt;SMALL(기준일시_입력!$J$21:$J$39,ZR$5),ZO16&gt;SMALL(기준일시_입력!$N$21:$N$39,ZR$5)),INDEX(기준일시_입력!$AJ$21:$AJ$39,ZR$5*2-1),IF(AND(ZN16&gt;=SMALL(기준일시_입력!$J$21:$J$39,ZR$5),ZN16&lt;SMALL(기준일시_입력!$N$21:$N$39,ZR$5)),SMALL(기준일시_입력!$N$21:$N$39,ZR$5)-ZN16,0)),0)</f>
        <v>0</v>
      </c>
      <c r="ZS16" s="128">
        <f>IFERROR(IF(AND(ZN16&lt;SMALL(기준일시_입력!$J$21:$J$39,ZS$5),ZO16&gt;SMALL(기준일시_입력!$N$21:$N$39,ZS$5)),INDEX(기준일시_입력!$AJ$21:$AJ$39,ZS$5*2-1),IF(AND(ZN16&gt;=SMALL(기준일시_입력!$J$21:$J$39,ZS$5),ZN16&lt;SMALL(기준일시_입력!$N$21:$N$39,ZS$5)),SMALL(기준일시_입력!$N$21:$N$39,ZS$5)-ZN16,0)),0)</f>
        <v>0</v>
      </c>
      <c r="ZT16" s="128">
        <f>IFERROR(IF(AND(ZN16&lt;SMALL(기준일시_입력!$J$21:$J$39,ZT$5),ZO16&gt;SMALL(기준일시_입력!$N$21:$N$39,ZT$5)),INDEX(기준일시_입력!$AJ$21:$AJ$39,ZT$5*2-1),IF(AND(ZN16&gt;=SMALL(기준일시_입력!$J$21:$J$39,ZT$5),ZN16&lt;SMALL(기준일시_입력!$N$21:$N$39,ZT$5)),SMALL(기준일시_입력!$N$21:$N$39,ZT$5)-ZN16,0)),0)</f>
        <v>0</v>
      </c>
      <c r="ZU16" s="128">
        <f>IFERROR(IF(AND(ZN16&lt;SMALL(기준일시_입력!$J$21:$J$39,ZU$5),ZO16&gt;SMALL(기준일시_입력!$N$21:$N$39,ZU$5)),INDEX(기준일시_입력!$AJ$21:$AJ$39,ZU$5*2-1),IF(AND(ZN16&gt;=SMALL(기준일시_입력!$J$21:$J$39,ZU$5),ZN16&lt;SMALL(기준일시_입력!$N$21:$N$39,ZU$5)),SMALL(기준일시_입력!$N$21:$N$39,ZU$5)-ZN16,0)),0)</f>
        <v>0</v>
      </c>
      <c r="ZV16" s="128">
        <f>IFERROR(IF(AND(ZN16&lt;SMALL(기준일시_입력!$J$21:$J$39,ZV$5),ZO16&gt;SMALL(기준일시_입력!$N$21:$N$39,ZV$5)),INDEX(기준일시_입력!$AJ$21:$AJ$39,ZV$5*2-1),IF(AND(ZN16&gt;=SMALL(기준일시_입력!$J$21:$J$39,ZV$5),ZN16&lt;SMALL(기준일시_입력!$N$21:$N$39,ZV$5)),SMALL(기준일시_입력!$N$21:$N$39,ZV$5)-ZN16,0)),0)</f>
        <v>0</v>
      </c>
      <c r="ZW16" s="128">
        <f>IFERROR(IF(AND(ZN16&lt;SMALL(기준일시_입력!$J$21:$J$39,ZW$5),ZO16&gt;SMALL(기준일시_입력!$N$21:$N$39,ZW$5)),INDEX(기준일시_입력!$AJ$21:$AJ$39,ZW$5*2-1),IF(AND(ZN16&gt;=SMALL(기준일시_입력!$J$21:$J$39,ZW$5),ZN16&lt;SMALL(기준일시_입력!$N$21:$N$39,ZW$5)),SMALL(기준일시_입력!$N$21:$N$39,ZW$5)-ZN16,0)),0)</f>
        <v>0</v>
      </c>
      <c r="ZX16" s="128">
        <f>IFERROR(IF(AND(ZN16&lt;SMALL(기준일시_입력!$J$21:$J$39,ZX$5),ZO16&gt;SMALL(기준일시_입력!$N$21:$N$39,ZX$5)),INDEX(기준일시_입력!$AJ$21:$AJ$39,ZX$5*2-1),IF(AND(ZN16&gt;=SMALL(기준일시_입력!$J$21:$J$39,ZX$5),ZN16&lt;SMALL(기준일시_입력!$N$21:$N$39,ZX$5)),SMALL(기준일시_입력!$N$21:$N$39,ZX$5)-ZN16,0)),0)</f>
        <v>0</v>
      </c>
      <c r="ZY16" s="128">
        <f>IFERROR(IF(AND(ZN16&lt;SMALL(기준일시_입력!$J$21:$J$39,ZY$5),ZO16&gt;SMALL(기준일시_입력!$N$21:$N$39,ZY$5)),INDEX(기준일시_입력!$AJ$21:$AJ$39,ZY$5*2-1),IF(AND(ZN16&gt;=SMALL(기준일시_입력!$J$21:$J$39,ZY$5),ZN16&lt;SMALL(기준일시_입력!$N$21:$N$39,ZY$5)),SMALL(기준일시_입력!$N$21:$N$39,ZY$5)-ZN16,0)),0)</f>
        <v>0</v>
      </c>
      <c r="ZZ16" s="125"/>
      <c r="AAA16" s="180" t="str">
        <f t="shared" si="264"/>
        <v>11일</v>
      </c>
      <c r="AAB16" s="180"/>
      <c r="AAC16" s="124" t="str">
        <f t="shared" si="265"/>
        <v>목</v>
      </c>
      <c r="AAD16" s="133" t="str">
        <f t="shared" si="261"/>
        <v/>
      </c>
      <c r="AAE16" s="184"/>
      <c r="AAF16" s="184"/>
      <c r="AAG16" s="184"/>
      <c r="AAH16" s="184"/>
      <c r="AAI16" s="184"/>
      <c r="AAJ16" s="184"/>
      <c r="AAK16" s="176"/>
      <c r="AAL16" s="177"/>
      <c r="AAM16" s="129" t="str">
        <f>IF($B16="","",IF(AND(AAC$3&lt;&gt;"",$B16-기준일시_입력!$AO$7&lt;=0,AAE16="",AAH16="",AAK16=""),"X",IF(AAK16="연차","☆",IF(AAK16="월차","★",IF(AAK16="병가","♨",IF(AAK16="출장","◎",IF(AAK16="교육","■",IF(AND(AAK16="",AAE16&lt;=기준일시_입력!$J$15,AAH16&gt;=기준일시_입력!$N$15),"○",IF(AND(AAK16="",AAE16&lt;&gt;"",AAE16&gt;기준일시_입력!$J$15),"▼",IF(AND(AAK16="",AAH16&lt;&gt;"",AAH16&lt;기준일시_입력!$N$15),"△",""))))))))))</f>
        <v/>
      </c>
      <c r="AAN16" s="128">
        <f>IFERROR(IF(OR(AAE16="",AAH16=""),0,IF(AND(AAP16&lt;기준일시_입력!$J$17,AAQ16&gt;기준일시_입력!$N$17),기준일시_입력!$N$17-기준일시_입력!$J$17,IF(AND(AAP16&gt;=기준일시_입력!$J$17,AAQ16&gt;기준일시_입력!$N$17),기준일시_입력!$N$17-AAP16,IF(AAQ16&lt;기준일시_입력!$J$17,0,IF(AND(AAP16&lt;기준일시_입력!$J$17,AAQ16&lt;=기준일시_입력!$N$17),AAQ16-기준일시_입력!$J$17,IF(AND(AAP16&gt;=기준일시_입력!$J$17,AAQ16&lt;=기준일시_입력!$N$17),AAQ16-AAP16,0)))))),0)</f>
        <v>0</v>
      </c>
      <c r="AAO16" s="128">
        <f t="shared" si="267"/>
        <v>0</v>
      </c>
      <c r="AAP16" s="128">
        <f>IF(OR(AAE16="",AAH16=""),0,IF(AAE16&lt;기준일시_입력!$J$15,기준일시_입력!$J$15,AAE16))</f>
        <v>0</v>
      </c>
      <c r="AAQ16" s="128">
        <f t="shared" si="268"/>
        <v>0</v>
      </c>
      <c r="AAR16" s="128">
        <f>IFERROR(IF(AND(AAP16&lt;SMALL(기준일시_입력!$J$21:$J$39,AAR$5),AAQ16&gt;SMALL(기준일시_입력!$N$21:$N$39,AAR$5)),INDEX(기준일시_입력!$AJ$21:$AJ$39,AAR$5*2-1),IF(AND(AAP16&gt;=SMALL(기준일시_입력!$J$21:$J$39,AAR$5),AAP16&lt;SMALL(기준일시_입력!$N$21:$N$39,AAR$5)),SMALL(기준일시_입력!$N$21:$N$39,AAR$5)-AAP16,0)),0)</f>
        <v>0</v>
      </c>
      <c r="AAS16" s="128">
        <f>IFERROR(IF(AND(AAP16&lt;SMALL(기준일시_입력!$J$21:$J$39,AAS$5),AAQ16&gt;SMALL(기준일시_입력!$N$21:$N$39,AAS$5)),INDEX(기준일시_입력!$AJ$21:$AJ$39,AAS$5*2-1),IF(AND(AAP16&gt;=SMALL(기준일시_입력!$J$21:$J$39,AAS$5),AAP16&lt;SMALL(기준일시_입력!$N$21:$N$39,AAS$5)),SMALL(기준일시_입력!$N$21:$N$39,AAS$5)-AAP16,0)),0)</f>
        <v>0</v>
      </c>
      <c r="AAT16" s="128">
        <f>IFERROR(IF(AND(AAP16&lt;SMALL(기준일시_입력!$J$21:$J$39,AAT$5),AAQ16&gt;SMALL(기준일시_입력!$N$21:$N$39,AAT$5)),INDEX(기준일시_입력!$AJ$21:$AJ$39,AAT$5*2-1),IF(AND(AAP16&gt;=SMALL(기준일시_입력!$J$21:$J$39,AAT$5),AAP16&lt;SMALL(기준일시_입력!$N$21:$N$39,AAT$5)),SMALL(기준일시_입력!$N$21:$N$39,AAT$5)-AAP16,0)),0)</f>
        <v>0</v>
      </c>
      <c r="AAU16" s="128">
        <f>IFERROR(IF(AND(AAP16&lt;SMALL(기준일시_입력!$J$21:$J$39,AAU$5),AAQ16&gt;SMALL(기준일시_입력!$N$21:$N$39,AAU$5)),INDEX(기준일시_입력!$AJ$21:$AJ$39,AAU$5*2-1),IF(AND(AAP16&gt;=SMALL(기준일시_입력!$J$21:$J$39,AAU$5),AAP16&lt;SMALL(기준일시_입력!$N$21:$N$39,AAU$5)),SMALL(기준일시_입력!$N$21:$N$39,AAU$5)-AAP16,0)),0)</f>
        <v>0</v>
      </c>
      <c r="AAV16" s="128">
        <f>IFERROR(IF(AND(AAP16&lt;SMALL(기준일시_입력!$J$21:$J$39,AAV$5),AAQ16&gt;SMALL(기준일시_입력!$N$21:$N$39,AAV$5)),INDEX(기준일시_입력!$AJ$21:$AJ$39,AAV$5*2-1),IF(AND(AAP16&gt;=SMALL(기준일시_입력!$J$21:$J$39,AAV$5),AAP16&lt;SMALL(기준일시_입력!$N$21:$N$39,AAV$5)),SMALL(기준일시_입력!$N$21:$N$39,AAV$5)-AAP16,0)),0)</f>
        <v>0</v>
      </c>
      <c r="AAW16" s="128">
        <f>IFERROR(IF(AND(AAP16&lt;SMALL(기준일시_입력!$J$21:$J$39,AAW$5),AAQ16&gt;SMALL(기준일시_입력!$N$21:$N$39,AAW$5)),INDEX(기준일시_입력!$AJ$21:$AJ$39,AAW$5*2-1),IF(AND(AAP16&gt;=SMALL(기준일시_입력!$J$21:$J$39,AAW$5),AAP16&lt;SMALL(기준일시_입력!$N$21:$N$39,AAW$5)),SMALL(기준일시_입력!$N$21:$N$39,AAW$5)-AAP16,0)),0)</f>
        <v>0</v>
      </c>
      <c r="AAX16" s="128">
        <f>IFERROR(IF(AND(AAP16&lt;SMALL(기준일시_입력!$J$21:$J$39,AAX$5),AAQ16&gt;SMALL(기준일시_입력!$N$21:$N$39,AAX$5)),INDEX(기준일시_입력!$AJ$21:$AJ$39,AAX$5*2-1),IF(AND(AAP16&gt;=SMALL(기준일시_입력!$J$21:$J$39,AAX$5),AAP16&lt;SMALL(기준일시_입력!$N$21:$N$39,AAX$5)),SMALL(기준일시_입력!$N$21:$N$39,AAX$5)-AAP16,0)),0)</f>
        <v>0</v>
      </c>
      <c r="AAY16" s="128">
        <f>IFERROR(IF(AND(AAP16&lt;SMALL(기준일시_입력!$J$21:$J$39,AAY$5),AAQ16&gt;SMALL(기준일시_입력!$N$21:$N$39,AAY$5)),INDEX(기준일시_입력!$AJ$21:$AJ$39,AAY$5*2-1),IF(AND(AAP16&gt;=SMALL(기준일시_입력!$J$21:$J$39,AAY$5),AAP16&lt;SMALL(기준일시_입력!$N$21:$N$39,AAY$5)),SMALL(기준일시_입력!$N$21:$N$39,AAY$5)-AAP16,0)),0)</f>
        <v>0</v>
      </c>
      <c r="AAZ16" s="128">
        <f>IFERROR(IF(AND(AAP16&lt;SMALL(기준일시_입력!$J$21:$J$39,AAZ$5),AAQ16&gt;SMALL(기준일시_입력!$N$21:$N$39,AAZ$5)),INDEX(기준일시_입력!$AJ$21:$AJ$39,AAZ$5*2-1),IF(AND(AAP16&gt;=SMALL(기준일시_입력!$J$21:$J$39,AAZ$5),AAP16&lt;SMALL(기준일시_입력!$N$21:$N$39,AAZ$5)),SMALL(기준일시_입력!$N$21:$N$39,AAZ$5)-AAP16,0)),0)</f>
        <v>0</v>
      </c>
      <c r="ABA16" s="128">
        <f>IFERROR(IF(AND(AAP16&lt;SMALL(기준일시_입력!$J$21:$J$39,ABA$5),AAQ16&gt;SMALL(기준일시_입력!$N$21:$N$39,ABA$5)),INDEX(기준일시_입력!$AJ$21:$AJ$39,ABA$5*2-1),IF(AND(AAP16&gt;=SMALL(기준일시_입력!$J$21:$J$39,ABA$5),AAP16&lt;SMALL(기준일시_입력!$N$21:$N$39,ABA$5)),SMALL(기준일시_입력!$N$21:$N$39,ABA$5)-AAP16,0)),0)</f>
        <v>0</v>
      </c>
      <c r="ABB16" s="125"/>
      <c r="ABC16" s="180" t="str">
        <f t="shared" si="269"/>
        <v>11일</v>
      </c>
      <c r="ABD16" s="180"/>
      <c r="ABE16" s="124" t="str">
        <f t="shared" si="270"/>
        <v>목</v>
      </c>
      <c r="ABF16" s="133" t="str">
        <f t="shared" si="261"/>
        <v/>
      </c>
      <c r="ABG16" s="184"/>
      <c r="ABH16" s="184"/>
      <c r="ABI16" s="184"/>
      <c r="ABJ16" s="184"/>
      <c r="ABK16" s="184"/>
      <c r="ABL16" s="184"/>
      <c r="ABM16" s="176"/>
      <c r="ABN16" s="177"/>
      <c r="ABO16" s="129" t="str">
        <f>IF($B16="","",IF(AND(ABE$3&lt;&gt;"",$B16-기준일시_입력!$AO$7&lt;=0,ABG16="",ABJ16="",ABM16=""),"X",IF(ABM16="연차","☆",IF(ABM16="월차","★",IF(ABM16="병가","♨",IF(ABM16="출장","◎",IF(ABM16="교육","■",IF(AND(ABM16="",ABG16&lt;=기준일시_입력!$J$15,ABJ16&gt;=기준일시_입력!$N$15),"○",IF(AND(ABM16="",ABG16&lt;&gt;"",ABG16&gt;기준일시_입력!$J$15),"▼",IF(AND(ABM16="",ABJ16&lt;&gt;"",ABJ16&lt;기준일시_입력!$N$15),"△",""))))))))))</f>
        <v/>
      </c>
      <c r="ABP16" s="128">
        <f>IFERROR(IF(OR(ABG16="",ABJ16=""),0,IF(AND(ABR16&lt;기준일시_입력!$J$17,ABS16&gt;기준일시_입력!$N$17),기준일시_입력!$N$17-기준일시_입력!$J$17,IF(AND(ABR16&gt;=기준일시_입력!$J$17,ABS16&gt;기준일시_입력!$N$17),기준일시_입력!$N$17-ABR16,IF(ABS16&lt;기준일시_입력!$J$17,0,IF(AND(ABR16&lt;기준일시_입력!$J$17,ABS16&lt;=기준일시_입력!$N$17),ABS16-기준일시_입력!$J$17,IF(AND(ABR16&gt;=기준일시_입력!$J$17,ABS16&lt;=기준일시_입력!$N$17),ABS16-ABR16,0)))))),0)</f>
        <v>0</v>
      </c>
      <c r="ABQ16" s="128">
        <f t="shared" si="272"/>
        <v>0</v>
      </c>
      <c r="ABR16" s="128">
        <f>IF(OR(ABG16="",ABJ16=""),0,IF(ABG16&lt;기준일시_입력!$J$15,기준일시_입력!$J$15,ABG16))</f>
        <v>0</v>
      </c>
      <c r="ABS16" s="128">
        <f t="shared" si="273"/>
        <v>0</v>
      </c>
      <c r="ABT16" s="128">
        <f>IFERROR(IF(AND(ABR16&lt;SMALL(기준일시_입력!$J$21:$J$39,ABT$5),ABS16&gt;SMALL(기준일시_입력!$N$21:$N$39,ABT$5)),INDEX(기준일시_입력!$AJ$21:$AJ$39,ABT$5*2-1),IF(AND(ABR16&gt;=SMALL(기준일시_입력!$J$21:$J$39,ABT$5),ABR16&lt;SMALL(기준일시_입력!$N$21:$N$39,ABT$5)),SMALL(기준일시_입력!$N$21:$N$39,ABT$5)-ABR16,0)),0)</f>
        <v>0</v>
      </c>
      <c r="ABU16" s="128">
        <f>IFERROR(IF(AND(ABR16&lt;SMALL(기준일시_입력!$J$21:$J$39,ABU$5),ABS16&gt;SMALL(기준일시_입력!$N$21:$N$39,ABU$5)),INDEX(기준일시_입력!$AJ$21:$AJ$39,ABU$5*2-1),IF(AND(ABR16&gt;=SMALL(기준일시_입력!$J$21:$J$39,ABU$5),ABR16&lt;SMALL(기준일시_입력!$N$21:$N$39,ABU$5)),SMALL(기준일시_입력!$N$21:$N$39,ABU$5)-ABR16,0)),0)</f>
        <v>0</v>
      </c>
      <c r="ABV16" s="128">
        <f>IFERROR(IF(AND(ABR16&lt;SMALL(기준일시_입력!$J$21:$J$39,ABV$5),ABS16&gt;SMALL(기준일시_입력!$N$21:$N$39,ABV$5)),INDEX(기준일시_입력!$AJ$21:$AJ$39,ABV$5*2-1),IF(AND(ABR16&gt;=SMALL(기준일시_입력!$J$21:$J$39,ABV$5),ABR16&lt;SMALL(기준일시_입력!$N$21:$N$39,ABV$5)),SMALL(기준일시_입력!$N$21:$N$39,ABV$5)-ABR16,0)),0)</f>
        <v>0</v>
      </c>
      <c r="ABW16" s="128">
        <f>IFERROR(IF(AND(ABR16&lt;SMALL(기준일시_입력!$J$21:$J$39,ABW$5),ABS16&gt;SMALL(기준일시_입력!$N$21:$N$39,ABW$5)),INDEX(기준일시_입력!$AJ$21:$AJ$39,ABW$5*2-1),IF(AND(ABR16&gt;=SMALL(기준일시_입력!$J$21:$J$39,ABW$5),ABR16&lt;SMALL(기준일시_입력!$N$21:$N$39,ABW$5)),SMALL(기준일시_입력!$N$21:$N$39,ABW$5)-ABR16,0)),0)</f>
        <v>0</v>
      </c>
      <c r="ABX16" s="128">
        <f>IFERROR(IF(AND(ABR16&lt;SMALL(기준일시_입력!$J$21:$J$39,ABX$5),ABS16&gt;SMALL(기준일시_입력!$N$21:$N$39,ABX$5)),INDEX(기준일시_입력!$AJ$21:$AJ$39,ABX$5*2-1),IF(AND(ABR16&gt;=SMALL(기준일시_입력!$J$21:$J$39,ABX$5),ABR16&lt;SMALL(기준일시_입력!$N$21:$N$39,ABX$5)),SMALL(기준일시_입력!$N$21:$N$39,ABX$5)-ABR16,0)),0)</f>
        <v>0</v>
      </c>
      <c r="ABY16" s="128">
        <f>IFERROR(IF(AND(ABR16&lt;SMALL(기준일시_입력!$J$21:$J$39,ABY$5),ABS16&gt;SMALL(기준일시_입력!$N$21:$N$39,ABY$5)),INDEX(기준일시_입력!$AJ$21:$AJ$39,ABY$5*2-1),IF(AND(ABR16&gt;=SMALL(기준일시_입력!$J$21:$J$39,ABY$5),ABR16&lt;SMALL(기준일시_입력!$N$21:$N$39,ABY$5)),SMALL(기준일시_입력!$N$21:$N$39,ABY$5)-ABR16,0)),0)</f>
        <v>0</v>
      </c>
      <c r="ABZ16" s="128">
        <f>IFERROR(IF(AND(ABR16&lt;SMALL(기준일시_입력!$J$21:$J$39,ABZ$5),ABS16&gt;SMALL(기준일시_입력!$N$21:$N$39,ABZ$5)),INDEX(기준일시_입력!$AJ$21:$AJ$39,ABZ$5*2-1),IF(AND(ABR16&gt;=SMALL(기준일시_입력!$J$21:$J$39,ABZ$5),ABR16&lt;SMALL(기준일시_입력!$N$21:$N$39,ABZ$5)),SMALL(기준일시_입력!$N$21:$N$39,ABZ$5)-ABR16,0)),0)</f>
        <v>0</v>
      </c>
      <c r="ACA16" s="128">
        <f>IFERROR(IF(AND(ABR16&lt;SMALL(기준일시_입력!$J$21:$J$39,ACA$5),ABS16&gt;SMALL(기준일시_입력!$N$21:$N$39,ACA$5)),INDEX(기준일시_입력!$AJ$21:$AJ$39,ACA$5*2-1),IF(AND(ABR16&gt;=SMALL(기준일시_입력!$J$21:$J$39,ACA$5),ABR16&lt;SMALL(기준일시_입력!$N$21:$N$39,ACA$5)),SMALL(기준일시_입력!$N$21:$N$39,ACA$5)-ABR16,0)),0)</f>
        <v>0</v>
      </c>
      <c r="ACB16" s="128">
        <f>IFERROR(IF(AND(ABR16&lt;SMALL(기준일시_입력!$J$21:$J$39,ACB$5),ABS16&gt;SMALL(기준일시_입력!$N$21:$N$39,ACB$5)),INDEX(기준일시_입력!$AJ$21:$AJ$39,ACB$5*2-1),IF(AND(ABR16&gt;=SMALL(기준일시_입력!$J$21:$J$39,ACB$5),ABR16&lt;SMALL(기준일시_입력!$N$21:$N$39,ACB$5)),SMALL(기준일시_입력!$N$21:$N$39,ACB$5)-ABR16,0)),0)</f>
        <v>0</v>
      </c>
      <c r="ACC16" s="128">
        <f>IFERROR(IF(AND(ABR16&lt;SMALL(기준일시_입력!$J$21:$J$39,ACC$5),ABS16&gt;SMALL(기준일시_입력!$N$21:$N$39,ACC$5)),INDEX(기준일시_입력!$AJ$21:$AJ$39,ACC$5*2-1),IF(AND(ABR16&gt;=SMALL(기준일시_입력!$J$21:$J$39,ACC$5),ABR16&lt;SMALL(기준일시_입력!$N$21:$N$39,ACC$5)),SMALL(기준일시_입력!$N$21:$N$39,ACC$5)-ABR16,0)),0)</f>
        <v>0</v>
      </c>
      <c r="ACD16" s="125"/>
      <c r="ACE16" s="180" t="str">
        <f t="shared" si="274"/>
        <v>11일</v>
      </c>
      <c r="ACF16" s="180"/>
      <c r="ACG16" s="124" t="str">
        <f t="shared" si="275"/>
        <v>목</v>
      </c>
      <c r="ACH16" s="133" t="str">
        <f t="shared" si="276"/>
        <v/>
      </c>
      <c r="ACI16" s="184"/>
      <c r="ACJ16" s="184"/>
      <c r="ACK16" s="184"/>
      <c r="ACL16" s="184"/>
      <c r="ACM16" s="184"/>
      <c r="ACN16" s="184"/>
      <c r="ACO16" s="176"/>
      <c r="ACP16" s="177"/>
      <c r="ACQ16" s="129" t="str">
        <f>IF($B16="","",IF(AND(ACG$3&lt;&gt;"",$B16-기준일시_입력!$AO$7&lt;=0,ACI16="",ACL16="",ACO16=""),"X",IF(ACO16="연차","☆",IF(ACO16="월차","★",IF(ACO16="병가","♨",IF(ACO16="출장","◎",IF(ACO16="교육","■",IF(AND(ACO16="",ACI16&lt;=기준일시_입력!$J$15,ACL16&gt;=기준일시_입력!$N$15),"○",IF(AND(ACO16="",ACI16&lt;&gt;"",ACI16&gt;기준일시_입력!$J$15),"▼",IF(AND(ACO16="",ACL16&lt;&gt;"",ACL16&lt;기준일시_입력!$N$15),"△",""))))))))))</f>
        <v/>
      </c>
      <c r="ACR16" s="128">
        <f>IFERROR(IF(OR(ACI16="",ACL16=""),0,IF(AND(ACT16&lt;기준일시_입력!$J$17,ACU16&gt;기준일시_입력!$N$17),기준일시_입력!$N$17-기준일시_입력!$J$17,IF(AND(ACT16&gt;=기준일시_입력!$J$17,ACU16&gt;기준일시_입력!$N$17),기준일시_입력!$N$17-ACT16,IF(ACU16&lt;기준일시_입력!$J$17,0,IF(AND(ACT16&lt;기준일시_입력!$J$17,ACU16&lt;=기준일시_입력!$N$17),ACU16-기준일시_입력!$J$17,IF(AND(ACT16&gt;=기준일시_입력!$J$17,ACU16&lt;=기준일시_입력!$N$17),ACU16-ACT16,0)))))),0)</f>
        <v>0</v>
      </c>
      <c r="ACS16" s="128">
        <f t="shared" si="277"/>
        <v>0</v>
      </c>
      <c r="ACT16" s="128">
        <f>IF(OR(ACI16="",ACL16=""),0,IF(ACI16&lt;기준일시_입력!$J$15,기준일시_입력!$J$15,ACI16))</f>
        <v>0</v>
      </c>
      <c r="ACU16" s="128">
        <f t="shared" si="278"/>
        <v>0</v>
      </c>
      <c r="ACV16" s="128">
        <f>IFERROR(IF(AND(ACT16&lt;SMALL(기준일시_입력!$J$21:$J$39,ACV$5),ACU16&gt;SMALL(기준일시_입력!$N$21:$N$39,ACV$5)),INDEX(기준일시_입력!$AJ$21:$AJ$39,ACV$5*2-1),IF(AND(ACT16&gt;=SMALL(기준일시_입력!$J$21:$J$39,ACV$5),ACT16&lt;SMALL(기준일시_입력!$N$21:$N$39,ACV$5)),SMALL(기준일시_입력!$N$21:$N$39,ACV$5)-ACT16,0)),0)</f>
        <v>0</v>
      </c>
      <c r="ACW16" s="128">
        <f>IFERROR(IF(AND(ACT16&lt;SMALL(기준일시_입력!$J$21:$J$39,ACW$5),ACU16&gt;SMALL(기준일시_입력!$N$21:$N$39,ACW$5)),INDEX(기준일시_입력!$AJ$21:$AJ$39,ACW$5*2-1),IF(AND(ACT16&gt;=SMALL(기준일시_입력!$J$21:$J$39,ACW$5),ACT16&lt;SMALL(기준일시_입력!$N$21:$N$39,ACW$5)),SMALL(기준일시_입력!$N$21:$N$39,ACW$5)-ACT16,0)),0)</f>
        <v>0</v>
      </c>
      <c r="ACX16" s="128">
        <f>IFERROR(IF(AND(ACT16&lt;SMALL(기준일시_입력!$J$21:$J$39,ACX$5),ACU16&gt;SMALL(기준일시_입력!$N$21:$N$39,ACX$5)),INDEX(기준일시_입력!$AJ$21:$AJ$39,ACX$5*2-1),IF(AND(ACT16&gt;=SMALL(기준일시_입력!$J$21:$J$39,ACX$5),ACT16&lt;SMALL(기준일시_입력!$N$21:$N$39,ACX$5)),SMALL(기준일시_입력!$N$21:$N$39,ACX$5)-ACT16,0)),0)</f>
        <v>0</v>
      </c>
      <c r="ACY16" s="128">
        <f>IFERROR(IF(AND(ACT16&lt;SMALL(기준일시_입력!$J$21:$J$39,ACY$5),ACU16&gt;SMALL(기준일시_입력!$N$21:$N$39,ACY$5)),INDEX(기준일시_입력!$AJ$21:$AJ$39,ACY$5*2-1),IF(AND(ACT16&gt;=SMALL(기준일시_입력!$J$21:$J$39,ACY$5),ACT16&lt;SMALL(기준일시_입력!$N$21:$N$39,ACY$5)),SMALL(기준일시_입력!$N$21:$N$39,ACY$5)-ACT16,0)),0)</f>
        <v>0</v>
      </c>
      <c r="ACZ16" s="128">
        <f>IFERROR(IF(AND(ACT16&lt;SMALL(기준일시_입력!$J$21:$J$39,ACZ$5),ACU16&gt;SMALL(기준일시_입력!$N$21:$N$39,ACZ$5)),INDEX(기준일시_입력!$AJ$21:$AJ$39,ACZ$5*2-1),IF(AND(ACT16&gt;=SMALL(기준일시_입력!$J$21:$J$39,ACZ$5),ACT16&lt;SMALL(기준일시_입력!$N$21:$N$39,ACZ$5)),SMALL(기준일시_입력!$N$21:$N$39,ACZ$5)-ACT16,0)),0)</f>
        <v>0</v>
      </c>
      <c r="ADA16" s="128">
        <f>IFERROR(IF(AND(ACT16&lt;SMALL(기준일시_입력!$J$21:$J$39,ADA$5),ACU16&gt;SMALL(기준일시_입력!$N$21:$N$39,ADA$5)),INDEX(기준일시_입력!$AJ$21:$AJ$39,ADA$5*2-1),IF(AND(ACT16&gt;=SMALL(기준일시_입력!$J$21:$J$39,ADA$5),ACT16&lt;SMALL(기준일시_입력!$N$21:$N$39,ADA$5)),SMALL(기준일시_입력!$N$21:$N$39,ADA$5)-ACT16,0)),0)</f>
        <v>0</v>
      </c>
      <c r="ADB16" s="128">
        <f>IFERROR(IF(AND(ACT16&lt;SMALL(기준일시_입력!$J$21:$J$39,ADB$5),ACU16&gt;SMALL(기준일시_입력!$N$21:$N$39,ADB$5)),INDEX(기준일시_입력!$AJ$21:$AJ$39,ADB$5*2-1),IF(AND(ACT16&gt;=SMALL(기준일시_입력!$J$21:$J$39,ADB$5),ACT16&lt;SMALL(기준일시_입력!$N$21:$N$39,ADB$5)),SMALL(기준일시_입력!$N$21:$N$39,ADB$5)-ACT16,0)),0)</f>
        <v>0</v>
      </c>
      <c r="ADC16" s="128">
        <f>IFERROR(IF(AND(ACT16&lt;SMALL(기준일시_입력!$J$21:$J$39,ADC$5),ACU16&gt;SMALL(기준일시_입력!$N$21:$N$39,ADC$5)),INDEX(기준일시_입력!$AJ$21:$AJ$39,ADC$5*2-1),IF(AND(ACT16&gt;=SMALL(기준일시_입력!$J$21:$J$39,ADC$5),ACT16&lt;SMALL(기준일시_입력!$N$21:$N$39,ADC$5)),SMALL(기준일시_입력!$N$21:$N$39,ADC$5)-ACT16,0)),0)</f>
        <v>0</v>
      </c>
      <c r="ADD16" s="128">
        <f>IFERROR(IF(AND(ACT16&lt;SMALL(기준일시_입력!$J$21:$J$39,ADD$5),ACU16&gt;SMALL(기준일시_입력!$N$21:$N$39,ADD$5)),INDEX(기준일시_입력!$AJ$21:$AJ$39,ADD$5*2-1),IF(AND(ACT16&gt;=SMALL(기준일시_입력!$J$21:$J$39,ADD$5),ACT16&lt;SMALL(기준일시_입력!$N$21:$N$39,ADD$5)),SMALL(기준일시_입력!$N$21:$N$39,ADD$5)-ACT16,0)),0)</f>
        <v>0</v>
      </c>
      <c r="ADE16" s="128">
        <f>IFERROR(IF(AND(ACT16&lt;SMALL(기준일시_입력!$J$21:$J$39,ADE$5),ACU16&gt;SMALL(기준일시_입력!$N$21:$N$39,ADE$5)),INDEX(기준일시_입력!$AJ$21:$AJ$39,ADE$5*2-1),IF(AND(ACT16&gt;=SMALL(기준일시_입력!$J$21:$J$39,ADE$5),ACT16&lt;SMALL(기준일시_입력!$N$21:$N$39,ADE$5)),SMALL(기준일시_입력!$N$21:$N$39,ADE$5)-ACT16,0)),0)</f>
        <v>0</v>
      </c>
      <c r="ADF16" s="125"/>
      <c r="ADG16" s="180" t="str">
        <f t="shared" si="279"/>
        <v>11일</v>
      </c>
      <c r="ADH16" s="180"/>
      <c r="ADI16" s="124" t="str">
        <f t="shared" si="280"/>
        <v>목</v>
      </c>
      <c r="ADJ16" s="133" t="str">
        <f t="shared" si="276"/>
        <v/>
      </c>
      <c r="ADK16" s="184"/>
      <c r="ADL16" s="184"/>
      <c r="ADM16" s="184"/>
      <c r="ADN16" s="184"/>
      <c r="ADO16" s="184"/>
      <c r="ADP16" s="184"/>
      <c r="ADQ16" s="176"/>
      <c r="ADR16" s="177"/>
      <c r="ADS16" s="129" t="str">
        <f>IF($B16="","",IF(AND(ADI$3&lt;&gt;"",$B16-기준일시_입력!$AO$7&lt;=0,ADK16="",ADN16="",ADQ16=""),"X",IF(ADQ16="연차","☆",IF(ADQ16="월차","★",IF(ADQ16="병가","♨",IF(ADQ16="출장","◎",IF(ADQ16="교육","■",IF(AND(ADQ16="",ADK16&lt;=기준일시_입력!$J$15,ADN16&gt;=기준일시_입력!$N$15),"○",IF(AND(ADQ16="",ADK16&lt;&gt;"",ADK16&gt;기준일시_입력!$J$15),"▼",IF(AND(ADQ16="",ADN16&lt;&gt;"",ADN16&lt;기준일시_입력!$N$15),"△",""))))))))))</f>
        <v/>
      </c>
      <c r="ADT16" s="128">
        <f>IFERROR(IF(OR(ADK16="",ADN16=""),0,IF(AND(ADV16&lt;기준일시_입력!$J$17,ADW16&gt;기준일시_입력!$N$17),기준일시_입력!$N$17-기준일시_입력!$J$17,IF(AND(ADV16&gt;=기준일시_입력!$J$17,ADW16&gt;기준일시_입력!$N$17),기준일시_입력!$N$17-ADV16,IF(ADW16&lt;기준일시_입력!$J$17,0,IF(AND(ADV16&lt;기준일시_입력!$J$17,ADW16&lt;=기준일시_입력!$N$17),ADW16-기준일시_입력!$J$17,IF(AND(ADV16&gt;=기준일시_입력!$J$17,ADW16&lt;=기준일시_입력!$N$17),ADW16-ADV16,0)))))),0)</f>
        <v>0</v>
      </c>
      <c r="ADU16" s="128">
        <f t="shared" si="282"/>
        <v>0</v>
      </c>
      <c r="ADV16" s="128">
        <f>IF(OR(ADK16="",ADN16=""),0,IF(ADK16&lt;기준일시_입력!$J$15,기준일시_입력!$J$15,ADK16))</f>
        <v>0</v>
      </c>
      <c r="ADW16" s="128">
        <f t="shared" si="283"/>
        <v>0</v>
      </c>
      <c r="ADX16" s="128">
        <f>IFERROR(IF(AND(ADV16&lt;SMALL(기준일시_입력!$J$21:$J$39,ADX$5),ADW16&gt;SMALL(기준일시_입력!$N$21:$N$39,ADX$5)),INDEX(기준일시_입력!$AJ$21:$AJ$39,ADX$5*2-1),IF(AND(ADV16&gt;=SMALL(기준일시_입력!$J$21:$J$39,ADX$5),ADV16&lt;SMALL(기준일시_입력!$N$21:$N$39,ADX$5)),SMALL(기준일시_입력!$N$21:$N$39,ADX$5)-ADV16,0)),0)</f>
        <v>0</v>
      </c>
      <c r="ADY16" s="128">
        <f>IFERROR(IF(AND(ADV16&lt;SMALL(기준일시_입력!$J$21:$J$39,ADY$5),ADW16&gt;SMALL(기준일시_입력!$N$21:$N$39,ADY$5)),INDEX(기준일시_입력!$AJ$21:$AJ$39,ADY$5*2-1),IF(AND(ADV16&gt;=SMALL(기준일시_입력!$J$21:$J$39,ADY$5),ADV16&lt;SMALL(기준일시_입력!$N$21:$N$39,ADY$5)),SMALL(기준일시_입력!$N$21:$N$39,ADY$5)-ADV16,0)),0)</f>
        <v>0</v>
      </c>
      <c r="ADZ16" s="128">
        <f>IFERROR(IF(AND(ADV16&lt;SMALL(기준일시_입력!$J$21:$J$39,ADZ$5),ADW16&gt;SMALL(기준일시_입력!$N$21:$N$39,ADZ$5)),INDEX(기준일시_입력!$AJ$21:$AJ$39,ADZ$5*2-1),IF(AND(ADV16&gt;=SMALL(기준일시_입력!$J$21:$J$39,ADZ$5),ADV16&lt;SMALL(기준일시_입력!$N$21:$N$39,ADZ$5)),SMALL(기준일시_입력!$N$21:$N$39,ADZ$5)-ADV16,0)),0)</f>
        <v>0</v>
      </c>
      <c r="AEA16" s="128">
        <f>IFERROR(IF(AND(ADV16&lt;SMALL(기준일시_입력!$J$21:$J$39,AEA$5),ADW16&gt;SMALL(기준일시_입력!$N$21:$N$39,AEA$5)),INDEX(기준일시_입력!$AJ$21:$AJ$39,AEA$5*2-1),IF(AND(ADV16&gt;=SMALL(기준일시_입력!$J$21:$J$39,AEA$5),ADV16&lt;SMALL(기준일시_입력!$N$21:$N$39,AEA$5)),SMALL(기준일시_입력!$N$21:$N$39,AEA$5)-ADV16,0)),0)</f>
        <v>0</v>
      </c>
      <c r="AEB16" s="128">
        <f>IFERROR(IF(AND(ADV16&lt;SMALL(기준일시_입력!$J$21:$J$39,AEB$5),ADW16&gt;SMALL(기준일시_입력!$N$21:$N$39,AEB$5)),INDEX(기준일시_입력!$AJ$21:$AJ$39,AEB$5*2-1),IF(AND(ADV16&gt;=SMALL(기준일시_입력!$J$21:$J$39,AEB$5),ADV16&lt;SMALL(기준일시_입력!$N$21:$N$39,AEB$5)),SMALL(기준일시_입력!$N$21:$N$39,AEB$5)-ADV16,0)),0)</f>
        <v>0</v>
      </c>
      <c r="AEC16" s="128">
        <f>IFERROR(IF(AND(ADV16&lt;SMALL(기준일시_입력!$J$21:$J$39,AEC$5),ADW16&gt;SMALL(기준일시_입력!$N$21:$N$39,AEC$5)),INDEX(기준일시_입력!$AJ$21:$AJ$39,AEC$5*2-1),IF(AND(ADV16&gt;=SMALL(기준일시_입력!$J$21:$J$39,AEC$5),ADV16&lt;SMALL(기준일시_입력!$N$21:$N$39,AEC$5)),SMALL(기준일시_입력!$N$21:$N$39,AEC$5)-ADV16,0)),0)</f>
        <v>0</v>
      </c>
      <c r="AED16" s="128">
        <f>IFERROR(IF(AND(ADV16&lt;SMALL(기준일시_입력!$J$21:$J$39,AED$5),ADW16&gt;SMALL(기준일시_입력!$N$21:$N$39,AED$5)),INDEX(기준일시_입력!$AJ$21:$AJ$39,AED$5*2-1),IF(AND(ADV16&gt;=SMALL(기준일시_입력!$J$21:$J$39,AED$5),ADV16&lt;SMALL(기준일시_입력!$N$21:$N$39,AED$5)),SMALL(기준일시_입력!$N$21:$N$39,AED$5)-ADV16,0)),0)</f>
        <v>0</v>
      </c>
      <c r="AEE16" s="128">
        <f>IFERROR(IF(AND(ADV16&lt;SMALL(기준일시_입력!$J$21:$J$39,AEE$5),ADW16&gt;SMALL(기준일시_입력!$N$21:$N$39,AEE$5)),INDEX(기준일시_입력!$AJ$21:$AJ$39,AEE$5*2-1),IF(AND(ADV16&gt;=SMALL(기준일시_입력!$J$21:$J$39,AEE$5),ADV16&lt;SMALL(기준일시_입력!$N$21:$N$39,AEE$5)),SMALL(기준일시_입력!$N$21:$N$39,AEE$5)-ADV16,0)),0)</f>
        <v>0</v>
      </c>
      <c r="AEF16" s="128">
        <f>IFERROR(IF(AND(ADV16&lt;SMALL(기준일시_입력!$J$21:$J$39,AEF$5),ADW16&gt;SMALL(기준일시_입력!$N$21:$N$39,AEF$5)),INDEX(기준일시_입력!$AJ$21:$AJ$39,AEF$5*2-1),IF(AND(ADV16&gt;=SMALL(기준일시_입력!$J$21:$J$39,AEF$5),ADV16&lt;SMALL(기준일시_입력!$N$21:$N$39,AEF$5)),SMALL(기준일시_입력!$N$21:$N$39,AEF$5)-ADV16,0)),0)</f>
        <v>0</v>
      </c>
      <c r="AEG16" s="128">
        <f>IFERROR(IF(AND(ADV16&lt;SMALL(기준일시_입력!$J$21:$J$39,AEG$5),ADW16&gt;SMALL(기준일시_입력!$N$21:$N$39,AEG$5)),INDEX(기준일시_입력!$AJ$21:$AJ$39,AEG$5*2-1),IF(AND(ADV16&gt;=SMALL(기준일시_입력!$J$21:$J$39,AEG$5),ADV16&lt;SMALL(기준일시_입력!$N$21:$N$39,AEG$5)),SMALL(기준일시_입력!$N$21:$N$39,AEG$5)-ADV16,0)),0)</f>
        <v>0</v>
      </c>
      <c r="AEH16" s="125"/>
      <c r="AEI16" s="180" t="str">
        <f t="shared" si="284"/>
        <v>11일</v>
      </c>
      <c r="AEJ16" s="180"/>
      <c r="AEK16" s="124" t="str">
        <f t="shared" si="285"/>
        <v>목</v>
      </c>
      <c r="AEL16" s="133" t="str">
        <f t="shared" si="276"/>
        <v/>
      </c>
      <c r="AEM16" s="184"/>
      <c r="AEN16" s="184"/>
      <c r="AEO16" s="184"/>
      <c r="AEP16" s="184"/>
      <c r="AEQ16" s="184"/>
      <c r="AER16" s="184"/>
      <c r="AES16" s="176"/>
      <c r="AET16" s="177"/>
      <c r="AEU16" s="129" t="str">
        <f>IF($B16="","",IF(AND(AEK$3&lt;&gt;"",$B16-기준일시_입력!$AO$7&lt;=0,AEM16="",AEP16="",AES16=""),"X",IF(AES16="연차","☆",IF(AES16="월차","★",IF(AES16="병가","♨",IF(AES16="출장","◎",IF(AES16="교육","■",IF(AND(AES16="",AEM16&lt;=기준일시_입력!$J$15,AEP16&gt;=기준일시_입력!$N$15),"○",IF(AND(AES16="",AEM16&lt;&gt;"",AEM16&gt;기준일시_입력!$J$15),"▼",IF(AND(AES16="",AEP16&lt;&gt;"",AEP16&lt;기준일시_입력!$N$15),"△",""))))))))))</f>
        <v/>
      </c>
      <c r="AEV16" s="128">
        <f>IFERROR(IF(OR(AEM16="",AEP16=""),0,IF(AND(AEX16&lt;기준일시_입력!$J$17,AEY16&gt;기준일시_입력!$N$17),기준일시_입력!$N$17-기준일시_입력!$J$17,IF(AND(AEX16&gt;=기준일시_입력!$J$17,AEY16&gt;기준일시_입력!$N$17),기준일시_입력!$N$17-AEX16,IF(AEY16&lt;기준일시_입력!$J$17,0,IF(AND(AEX16&lt;기준일시_입력!$J$17,AEY16&lt;=기준일시_입력!$N$17),AEY16-기준일시_입력!$J$17,IF(AND(AEX16&gt;=기준일시_입력!$J$17,AEY16&lt;=기준일시_입력!$N$17),AEY16-AEX16,0)))))),0)</f>
        <v>0</v>
      </c>
      <c r="AEW16" s="128">
        <f t="shared" si="287"/>
        <v>0</v>
      </c>
      <c r="AEX16" s="128">
        <f>IF(OR(AEM16="",AEP16=""),0,IF(AEM16&lt;기준일시_입력!$J$15,기준일시_입력!$J$15,AEM16))</f>
        <v>0</v>
      </c>
      <c r="AEY16" s="128">
        <f t="shared" si="288"/>
        <v>0</v>
      </c>
      <c r="AEZ16" s="128">
        <f>IFERROR(IF(AND(AEX16&lt;SMALL(기준일시_입력!$J$21:$J$39,AEZ$5),AEY16&gt;SMALL(기준일시_입력!$N$21:$N$39,AEZ$5)),INDEX(기준일시_입력!$AJ$21:$AJ$39,AEZ$5*2-1),IF(AND(AEX16&gt;=SMALL(기준일시_입력!$J$21:$J$39,AEZ$5),AEX16&lt;SMALL(기준일시_입력!$N$21:$N$39,AEZ$5)),SMALL(기준일시_입력!$N$21:$N$39,AEZ$5)-AEX16,0)),0)</f>
        <v>0</v>
      </c>
      <c r="AFA16" s="128">
        <f>IFERROR(IF(AND(AEX16&lt;SMALL(기준일시_입력!$J$21:$J$39,AFA$5),AEY16&gt;SMALL(기준일시_입력!$N$21:$N$39,AFA$5)),INDEX(기준일시_입력!$AJ$21:$AJ$39,AFA$5*2-1),IF(AND(AEX16&gt;=SMALL(기준일시_입력!$J$21:$J$39,AFA$5),AEX16&lt;SMALL(기준일시_입력!$N$21:$N$39,AFA$5)),SMALL(기준일시_입력!$N$21:$N$39,AFA$5)-AEX16,0)),0)</f>
        <v>0</v>
      </c>
      <c r="AFB16" s="128">
        <f>IFERROR(IF(AND(AEX16&lt;SMALL(기준일시_입력!$J$21:$J$39,AFB$5),AEY16&gt;SMALL(기준일시_입력!$N$21:$N$39,AFB$5)),INDEX(기준일시_입력!$AJ$21:$AJ$39,AFB$5*2-1),IF(AND(AEX16&gt;=SMALL(기준일시_입력!$J$21:$J$39,AFB$5),AEX16&lt;SMALL(기준일시_입력!$N$21:$N$39,AFB$5)),SMALL(기준일시_입력!$N$21:$N$39,AFB$5)-AEX16,0)),0)</f>
        <v>0</v>
      </c>
      <c r="AFC16" s="128">
        <f>IFERROR(IF(AND(AEX16&lt;SMALL(기준일시_입력!$J$21:$J$39,AFC$5),AEY16&gt;SMALL(기준일시_입력!$N$21:$N$39,AFC$5)),INDEX(기준일시_입력!$AJ$21:$AJ$39,AFC$5*2-1),IF(AND(AEX16&gt;=SMALL(기준일시_입력!$J$21:$J$39,AFC$5),AEX16&lt;SMALL(기준일시_입력!$N$21:$N$39,AFC$5)),SMALL(기준일시_입력!$N$21:$N$39,AFC$5)-AEX16,0)),0)</f>
        <v>0</v>
      </c>
      <c r="AFD16" s="128">
        <f>IFERROR(IF(AND(AEX16&lt;SMALL(기준일시_입력!$J$21:$J$39,AFD$5),AEY16&gt;SMALL(기준일시_입력!$N$21:$N$39,AFD$5)),INDEX(기준일시_입력!$AJ$21:$AJ$39,AFD$5*2-1),IF(AND(AEX16&gt;=SMALL(기준일시_입력!$J$21:$J$39,AFD$5),AEX16&lt;SMALL(기준일시_입력!$N$21:$N$39,AFD$5)),SMALL(기준일시_입력!$N$21:$N$39,AFD$5)-AEX16,0)),0)</f>
        <v>0</v>
      </c>
      <c r="AFE16" s="128">
        <f>IFERROR(IF(AND(AEX16&lt;SMALL(기준일시_입력!$J$21:$J$39,AFE$5),AEY16&gt;SMALL(기준일시_입력!$N$21:$N$39,AFE$5)),INDEX(기준일시_입력!$AJ$21:$AJ$39,AFE$5*2-1),IF(AND(AEX16&gt;=SMALL(기준일시_입력!$J$21:$J$39,AFE$5),AEX16&lt;SMALL(기준일시_입력!$N$21:$N$39,AFE$5)),SMALL(기준일시_입력!$N$21:$N$39,AFE$5)-AEX16,0)),0)</f>
        <v>0</v>
      </c>
      <c r="AFF16" s="128">
        <f>IFERROR(IF(AND(AEX16&lt;SMALL(기준일시_입력!$J$21:$J$39,AFF$5),AEY16&gt;SMALL(기준일시_입력!$N$21:$N$39,AFF$5)),INDEX(기준일시_입력!$AJ$21:$AJ$39,AFF$5*2-1),IF(AND(AEX16&gt;=SMALL(기준일시_입력!$J$21:$J$39,AFF$5),AEX16&lt;SMALL(기준일시_입력!$N$21:$N$39,AFF$5)),SMALL(기준일시_입력!$N$21:$N$39,AFF$5)-AEX16,0)),0)</f>
        <v>0</v>
      </c>
      <c r="AFG16" s="128">
        <f>IFERROR(IF(AND(AEX16&lt;SMALL(기준일시_입력!$J$21:$J$39,AFG$5),AEY16&gt;SMALL(기준일시_입력!$N$21:$N$39,AFG$5)),INDEX(기준일시_입력!$AJ$21:$AJ$39,AFG$5*2-1),IF(AND(AEX16&gt;=SMALL(기준일시_입력!$J$21:$J$39,AFG$5),AEX16&lt;SMALL(기준일시_입력!$N$21:$N$39,AFG$5)),SMALL(기준일시_입력!$N$21:$N$39,AFG$5)-AEX16,0)),0)</f>
        <v>0</v>
      </c>
      <c r="AFH16" s="128">
        <f>IFERROR(IF(AND(AEX16&lt;SMALL(기준일시_입력!$J$21:$J$39,AFH$5),AEY16&gt;SMALL(기준일시_입력!$N$21:$N$39,AFH$5)),INDEX(기준일시_입력!$AJ$21:$AJ$39,AFH$5*2-1),IF(AND(AEX16&gt;=SMALL(기준일시_입력!$J$21:$J$39,AFH$5),AEX16&lt;SMALL(기준일시_입력!$N$21:$N$39,AFH$5)),SMALL(기준일시_입력!$N$21:$N$39,AFH$5)-AEX16,0)),0)</f>
        <v>0</v>
      </c>
      <c r="AFI16" s="128">
        <f>IFERROR(IF(AND(AEX16&lt;SMALL(기준일시_입력!$J$21:$J$39,AFI$5),AEY16&gt;SMALL(기준일시_입력!$N$21:$N$39,AFI$5)),INDEX(기준일시_입력!$AJ$21:$AJ$39,AFI$5*2-1),IF(AND(AEX16&gt;=SMALL(기준일시_입력!$J$21:$J$39,AFI$5),AEX16&lt;SMALL(기준일시_입력!$N$21:$N$39,AFI$5)),SMALL(기준일시_입력!$N$21:$N$39,AFI$5)-AEX16,0)),0)</f>
        <v>0</v>
      </c>
      <c r="AFJ16" s="125"/>
      <c r="AFK16" s="180" t="str">
        <f t="shared" si="289"/>
        <v>11일</v>
      </c>
      <c r="AFL16" s="180"/>
      <c r="AFM16" s="124" t="str">
        <f t="shared" si="290"/>
        <v>목</v>
      </c>
      <c r="AFN16" s="133" t="str">
        <f t="shared" si="291"/>
        <v/>
      </c>
      <c r="AFO16" s="184"/>
      <c r="AFP16" s="184"/>
      <c r="AFQ16" s="184"/>
      <c r="AFR16" s="184"/>
      <c r="AFS16" s="184"/>
      <c r="AFT16" s="184"/>
      <c r="AFU16" s="176"/>
      <c r="AFV16" s="177"/>
      <c r="AFW16" s="129" t="str">
        <f>IF($B16="","",IF(AND(AFM$3&lt;&gt;"",$B16-기준일시_입력!$AO$7&lt;=0,AFO16="",AFR16="",AFU16=""),"X",IF(AFU16="연차","☆",IF(AFU16="월차","★",IF(AFU16="병가","♨",IF(AFU16="출장","◎",IF(AFU16="교육","■",IF(AND(AFU16="",AFO16&lt;=기준일시_입력!$J$15,AFR16&gt;=기준일시_입력!$N$15),"○",IF(AND(AFU16="",AFO16&lt;&gt;"",AFO16&gt;기준일시_입력!$J$15),"▼",IF(AND(AFU16="",AFR16&lt;&gt;"",AFR16&lt;기준일시_입력!$N$15),"△",""))))))))))</f>
        <v/>
      </c>
      <c r="AFX16" s="128">
        <f>IFERROR(IF(OR(AFO16="",AFR16=""),0,IF(AND(AFZ16&lt;기준일시_입력!$J$17,AGA16&gt;기준일시_입력!$N$17),기준일시_입력!$N$17-기준일시_입력!$J$17,IF(AND(AFZ16&gt;=기준일시_입력!$J$17,AGA16&gt;기준일시_입력!$N$17),기준일시_입력!$N$17-AFZ16,IF(AGA16&lt;기준일시_입력!$J$17,0,IF(AND(AFZ16&lt;기준일시_입력!$J$17,AGA16&lt;=기준일시_입력!$N$17),AGA16-기준일시_입력!$J$17,IF(AND(AFZ16&gt;=기준일시_입력!$J$17,AGA16&lt;=기준일시_입력!$N$17),AGA16-AFZ16,0)))))),0)</f>
        <v>0</v>
      </c>
      <c r="AFY16" s="128">
        <f t="shared" si="292"/>
        <v>0</v>
      </c>
      <c r="AFZ16" s="128">
        <f>IF(OR(AFO16="",AFR16=""),0,IF(AFO16&lt;기준일시_입력!$J$15,기준일시_입력!$J$15,AFO16))</f>
        <v>0</v>
      </c>
      <c r="AGA16" s="128">
        <f t="shared" si="293"/>
        <v>0</v>
      </c>
      <c r="AGB16" s="128">
        <f>IFERROR(IF(AND(AFZ16&lt;SMALL(기준일시_입력!$J$21:$J$39,AGB$5),AGA16&gt;SMALL(기준일시_입력!$N$21:$N$39,AGB$5)),INDEX(기준일시_입력!$AJ$21:$AJ$39,AGB$5*2-1),IF(AND(AFZ16&gt;=SMALL(기준일시_입력!$J$21:$J$39,AGB$5),AFZ16&lt;SMALL(기준일시_입력!$N$21:$N$39,AGB$5)),SMALL(기준일시_입력!$N$21:$N$39,AGB$5)-AFZ16,0)),0)</f>
        <v>0</v>
      </c>
      <c r="AGC16" s="128">
        <f>IFERROR(IF(AND(AFZ16&lt;SMALL(기준일시_입력!$J$21:$J$39,AGC$5),AGA16&gt;SMALL(기준일시_입력!$N$21:$N$39,AGC$5)),INDEX(기준일시_입력!$AJ$21:$AJ$39,AGC$5*2-1),IF(AND(AFZ16&gt;=SMALL(기준일시_입력!$J$21:$J$39,AGC$5),AFZ16&lt;SMALL(기준일시_입력!$N$21:$N$39,AGC$5)),SMALL(기준일시_입력!$N$21:$N$39,AGC$5)-AFZ16,0)),0)</f>
        <v>0</v>
      </c>
      <c r="AGD16" s="128">
        <f>IFERROR(IF(AND(AFZ16&lt;SMALL(기준일시_입력!$J$21:$J$39,AGD$5),AGA16&gt;SMALL(기준일시_입력!$N$21:$N$39,AGD$5)),INDEX(기준일시_입력!$AJ$21:$AJ$39,AGD$5*2-1),IF(AND(AFZ16&gt;=SMALL(기준일시_입력!$J$21:$J$39,AGD$5),AFZ16&lt;SMALL(기준일시_입력!$N$21:$N$39,AGD$5)),SMALL(기준일시_입력!$N$21:$N$39,AGD$5)-AFZ16,0)),0)</f>
        <v>0</v>
      </c>
      <c r="AGE16" s="128">
        <f>IFERROR(IF(AND(AFZ16&lt;SMALL(기준일시_입력!$J$21:$J$39,AGE$5),AGA16&gt;SMALL(기준일시_입력!$N$21:$N$39,AGE$5)),INDEX(기준일시_입력!$AJ$21:$AJ$39,AGE$5*2-1),IF(AND(AFZ16&gt;=SMALL(기준일시_입력!$J$21:$J$39,AGE$5),AFZ16&lt;SMALL(기준일시_입력!$N$21:$N$39,AGE$5)),SMALL(기준일시_입력!$N$21:$N$39,AGE$5)-AFZ16,0)),0)</f>
        <v>0</v>
      </c>
      <c r="AGF16" s="128">
        <f>IFERROR(IF(AND(AFZ16&lt;SMALL(기준일시_입력!$J$21:$J$39,AGF$5),AGA16&gt;SMALL(기준일시_입력!$N$21:$N$39,AGF$5)),INDEX(기준일시_입력!$AJ$21:$AJ$39,AGF$5*2-1),IF(AND(AFZ16&gt;=SMALL(기준일시_입력!$J$21:$J$39,AGF$5),AFZ16&lt;SMALL(기준일시_입력!$N$21:$N$39,AGF$5)),SMALL(기준일시_입력!$N$21:$N$39,AGF$5)-AFZ16,0)),0)</f>
        <v>0</v>
      </c>
      <c r="AGG16" s="128">
        <f>IFERROR(IF(AND(AFZ16&lt;SMALL(기준일시_입력!$J$21:$J$39,AGG$5),AGA16&gt;SMALL(기준일시_입력!$N$21:$N$39,AGG$5)),INDEX(기준일시_입력!$AJ$21:$AJ$39,AGG$5*2-1),IF(AND(AFZ16&gt;=SMALL(기준일시_입력!$J$21:$J$39,AGG$5),AFZ16&lt;SMALL(기준일시_입력!$N$21:$N$39,AGG$5)),SMALL(기준일시_입력!$N$21:$N$39,AGG$5)-AFZ16,0)),0)</f>
        <v>0</v>
      </c>
      <c r="AGH16" s="128">
        <f>IFERROR(IF(AND(AFZ16&lt;SMALL(기준일시_입력!$J$21:$J$39,AGH$5),AGA16&gt;SMALL(기준일시_입력!$N$21:$N$39,AGH$5)),INDEX(기준일시_입력!$AJ$21:$AJ$39,AGH$5*2-1),IF(AND(AFZ16&gt;=SMALL(기준일시_입력!$J$21:$J$39,AGH$5),AFZ16&lt;SMALL(기준일시_입력!$N$21:$N$39,AGH$5)),SMALL(기준일시_입력!$N$21:$N$39,AGH$5)-AFZ16,0)),0)</f>
        <v>0</v>
      </c>
      <c r="AGI16" s="128">
        <f>IFERROR(IF(AND(AFZ16&lt;SMALL(기준일시_입력!$J$21:$J$39,AGI$5),AGA16&gt;SMALL(기준일시_입력!$N$21:$N$39,AGI$5)),INDEX(기준일시_입력!$AJ$21:$AJ$39,AGI$5*2-1),IF(AND(AFZ16&gt;=SMALL(기준일시_입력!$J$21:$J$39,AGI$5),AFZ16&lt;SMALL(기준일시_입력!$N$21:$N$39,AGI$5)),SMALL(기준일시_입력!$N$21:$N$39,AGI$5)-AFZ16,0)),0)</f>
        <v>0</v>
      </c>
      <c r="AGJ16" s="128">
        <f>IFERROR(IF(AND(AFZ16&lt;SMALL(기준일시_입력!$J$21:$J$39,AGJ$5),AGA16&gt;SMALL(기준일시_입력!$N$21:$N$39,AGJ$5)),INDEX(기준일시_입력!$AJ$21:$AJ$39,AGJ$5*2-1),IF(AND(AFZ16&gt;=SMALL(기준일시_입력!$J$21:$J$39,AGJ$5),AFZ16&lt;SMALL(기준일시_입력!$N$21:$N$39,AGJ$5)),SMALL(기준일시_입력!$N$21:$N$39,AGJ$5)-AFZ16,0)),0)</f>
        <v>0</v>
      </c>
      <c r="AGK16" s="128">
        <f>IFERROR(IF(AND(AFZ16&lt;SMALL(기준일시_입력!$J$21:$J$39,AGK$5),AGA16&gt;SMALL(기준일시_입력!$N$21:$N$39,AGK$5)),INDEX(기준일시_입력!$AJ$21:$AJ$39,AGK$5*2-1),IF(AND(AFZ16&gt;=SMALL(기준일시_입력!$J$21:$J$39,AGK$5),AFZ16&lt;SMALL(기준일시_입력!$N$21:$N$39,AGK$5)),SMALL(기준일시_입력!$N$21:$N$39,AGK$5)-AFZ16,0)),0)</f>
        <v>0</v>
      </c>
      <c r="AGL16" s="125"/>
      <c r="AGM16" s="180" t="str">
        <f t="shared" si="294"/>
        <v>11일</v>
      </c>
      <c r="AGN16" s="180"/>
      <c r="AGO16" s="124" t="str">
        <f t="shared" si="295"/>
        <v>목</v>
      </c>
      <c r="AGP16" s="133" t="str">
        <f t="shared" si="291"/>
        <v/>
      </c>
      <c r="AGQ16" s="184"/>
      <c r="AGR16" s="184"/>
      <c r="AGS16" s="184"/>
      <c r="AGT16" s="184"/>
      <c r="AGU16" s="184"/>
      <c r="AGV16" s="184"/>
      <c r="AGW16" s="176"/>
      <c r="AGX16" s="177"/>
      <c r="AGY16" s="129" t="str">
        <f>IF($B16="","",IF(AND(AGO$3&lt;&gt;"",$B16-기준일시_입력!$AO$7&lt;=0,AGQ16="",AGT16="",AGW16=""),"X",IF(AGW16="연차","☆",IF(AGW16="월차","★",IF(AGW16="병가","♨",IF(AGW16="출장","◎",IF(AGW16="교육","■",IF(AND(AGW16="",AGQ16&lt;=기준일시_입력!$J$15,AGT16&gt;=기준일시_입력!$N$15),"○",IF(AND(AGW16="",AGQ16&lt;&gt;"",AGQ16&gt;기준일시_입력!$J$15),"▼",IF(AND(AGW16="",AGT16&lt;&gt;"",AGT16&lt;기준일시_입력!$N$15),"△",""))))))))))</f>
        <v/>
      </c>
      <c r="AGZ16" s="128">
        <f>IFERROR(IF(OR(AGQ16="",AGT16=""),0,IF(AND(AHB16&lt;기준일시_입력!$J$17,AHC16&gt;기준일시_입력!$N$17),기준일시_입력!$N$17-기준일시_입력!$J$17,IF(AND(AHB16&gt;=기준일시_입력!$J$17,AHC16&gt;기준일시_입력!$N$17),기준일시_입력!$N$17-AHB16,IF(AHC16&lt;기준일시_입력!$J$17,0,IF(AND(AHB16&lt;기준일시_입력!$J$17,AHC16&lt;=기준일시_입력!$N$17),AHC16-기준일시_입력!$J$17,IF(AND(AHB16&gt;=기준일시_입력!$J$17,AHC16&lt;=기준일시_입력!$N$17),AHC16-AHB16,0)))))),0)</f>
        <v>0</v>
      </c>
      <c r="AHA16" s="128">
        <f t="shared" si="297"/>
        <v>0</v>
      </c>
      <c r="AHB16" s="128">
        <f>IF(OR(AGQ16="",AGT16=""),0,IF(AGQ16&lt;기준일시_입력!$J$15,기준일시_입력!$J$15,AGQ16))</f>
        <v>0</v>
      </c>
      <c r="AHC16" s="128">
        <f t="shared" si="298"/>
        <v>0</v>
      </c>
      <c r="AHD16" s="128">
        <f>IFERROR(IF(AND(AHB16&lt;SMALL(기준일시_입력!$J$21:$J$39,AHD$5),AHC16&gt;SMALL(기준일시_입력!$N$21:$N$39,AHD$5)),INDEX(기준일시_입력!$AJ$21:$AJ$39,AHD$5*2-1),IF(AND(AHB16&gt;=SMALL(기준일시_입력!$J$21:$J$39,AHD$5),AHB16&lt;SMALL(기준일시_입력!$N$21:$N$39,AHD$5)),SMALL(기준일시_입력!$N$21:$N$39,AHD$5)-AHB16,0)),0)</f>
        <v>0</v>
      </c>
      <c r="AHE16" s="128">
        <f>IFERROR(IF(AND(AHB16&lt;SMALL(기준일시_입력!$J$21:$J$39,AHE$5),AHC16&gt;SMALL(기준일시_입력!$N$21:$N$39,AHE$5)),INDEX(기준일시_입력!$AJ$21:$AJ$39,AHE$5*2-1),IF(AND(AHB16&gt;=SMALL(기준일시_입력!$J$21:$J$39,AHE$5),AHB16&lt;SMALL(기준일시_입력!$N$21:$N$39,AHE$5)),SMALL(기준일시_입력!$N$21:$N$39,AHE$5)-AHB16,0)),0)</f>
        <v>0</v>
      </c>
      <c r="AHF16" s="128">
        <f>IFERROR(IF(AND(AHB16&lt;SMALL(기준일시_입력!$J$21:$J$39,AHF$5),AHC16&gt;SMALL(기준일시_입력!$N$21:$N$39,AHF$5)),INDEX(기준일시_입력!$AJ$21:$AJ$39,AHF$5*2-1),IF(AND(AHB16&gt;=SMALL(기준일시_입력!$J$21:$J$39,AHF$5),AHB16&lt;SMALL(기준일시_입력!$N$21:$N$39,AHF$5)),SMALL(기준일시_입력!$N$21:$N$39,AHF$5)-AHB16,0)),0)</f>
        <v>0</v>
      </c>
      <c r="AHG16" s="128">
        <f>IFERROR(IF(AND(AHB16&lt;SMALL(기준일시_입력!$J$21:$J$39,AHG$5),AHC16&gt;SMALL(기준일시_입력!$N$21:$N$39,AHG$5)),INDEX(기준일시_입력!$AJ$21:$AJ$39,AHG$5*2-1),IF(AND(AHB16&gt;=SMALL(기준일시_입력!$J$21:$J$39,AHG$5),AHB16&lt;SMALL(기준일시_입력!$N$21:$N$39,AHG$5)),SMALL(기준일시_입력!$N$21:$N$39,AHG$5)-AHB16,0)),0)</f>
        <v>0</v>
      </c>
      <c r="AHH16" s="128">
        <f>IFERROR(IF(AND(AHB16&lt;SMALL(기준일시_입력!$J$21:$J$39,AHH$5),AHC16&gt;SMALL(기준일시_입력!$N$21:$N$39,AHH$5)),INDEX(기준일시_입력!$AJ$21:$AJ$39,AHH$5*2-1),IF(AND(AHB16&gt;=SMALL(기준일시_입력!$J$21:$J$39,AHH$5),AHB16&lt;SMALL(기준일시_입력!$N$21:$N$39,AHH$5)),SMALL(기준일시_입력!$N$21:$N$39,AHH$5)-AHB16,0)),0)</f>
        <v>0</v>
      </c>
      <c r="AHI16" s="128">
        <f>IFERROR(IF(AND(AHB16&lt;SMALL(기준일시_입력!$J$21:$J$39,AHI$5),AHC16&gt;SMALL(기준일시_입력!$N$21:$N$39,AHI$5)),INDEX(기준일시_입력!$AJ$21:$AJ$39,AHI$5*2-1),IF(AND(AHB16&gt;=SMALL(기준일시_입력!$J$21:$J$39,AHI$5),AHB16&lt;SMALL(기준일시_입력!$N$21:$N$39,AHI$5)),SMALL(기준일시_입력!$N$21:$N$39,AHI$5)-AHB16,0)),0)</f>
        <v>0</v>
      </c>
      <c r="AHJ16" s="128">
        <f>IFERROR(IF(AND(AHB16&lt;SMALL(기준일시_입력!$J$21:$J$39,AHJ$5),AHC16&gt;SMALL(기준일시_입력!$N$21:$N$39,AHJ$5)),INDEX(기준일시_입력!$AJ$21:$AJ$39,AHJ$5*2-1),IF(AND(AHB16&gt;=SMALL(기준일시_입력!$J$21:$J$39,AHJ$5),AHB16&lt;SMALL(기준일시_입력!$N$21:$N$39,AHJ$5)),SMALL(기준일시_입력!$N$21:$N$39,AHJ$5)-AHB16,0)),0)</f>
        <v>0</v>
      </c>
      <c r="AHK16" s="128">
        <f>IFERROR(IF(AND(AHB16&lt;SMALL(기준일시_입력!$J$21:$J$39,AHK$5),AHC16&gt;SMALL(기준일시_입력!$N$21:$N$39,AHK$5)),INDEX(기준일시_입력!$AJ$21:$AJ$39,AHK$5*2-1),IF(AND(AHB16&gt;=SMALL(기준일시_입력!$J$21:$J$39,AHK$5),AHB16&lt;SMALL(기준일시_입력!$N$21:$N$39,AHK$5)),SMALL(기준일시_입력!$N$21:$N$39,AHK$5)-AHB16,0)),0)</f>
        <v>0</v>
      </c>
      <c r="AHL16" s="128">
        <f>IFERROR(IF(AND(AHB16&lt;SMALL(기준일시_입력!$J$21:$J$39,AHL$5),AHC16&gt;SMALL(기준일시_입력!$N$21:$N$39,AHL$5)),INDEX(기준일시_입력!$AJ$21:$AJ$39,AHL$5*2-1),IF(AND(AHB16&gt;=SMALL(기준일시_입력!$J$21:$J$39,AHL$5),AHB16&lt;SMALL(기준일시_입력!$N$21:$N$39,AHL$5)),SMALL(기준일시_입력!$N$21:$N$39,AHL$5)-AHB16,0)),0)</f>
        <v>0</v>
      </c>
      <c r="AHM16" s="128">
        <f>IFERROR(IF(AND(AHB16&lt;SMALL(기준일시_입력!$J$21:$J$39,AHM$5),AHC16&gt;SMALL(기준일시_입력!$N$21:$N$39,AHM$5)),INDEX(기준일시_입력!$AJ$21:$AJ$39,AHM$5*2-1),IF(AND(AHB16&gt;=SMALL(기준일시_입력!$J$21:$J$39,AHM$5),AHB16&lt;SMALL(기준일시_입력!$N$21:$N$39,AHM$5)),SMALL(기준일시_입력!$N$21:$N$39,AHM$5)-AHB16,0)),0)</f>
        <v>0</v>
      </c>
      <c r="AHN16" s="125"/>
      <c r="AHO16" s="180" t="str">
        <f t="shared" si="299"/>
        <v>11일</v>
      </c>
      <c r="AHP16" s="180"/>
      <c r="AHQ16" s="124" t="str">
        <f t="shared" si="300"/>
        <v>목</v>
      </c>
      <c r="AHR16" s="133" t="str">
        <f t="shared" si="291"/>
        <v/>
      </c>
      <c r="AHS16" s="184"/>
      <c r="AHT16" s="184"/>
      <c r="AHU16" s="184"/>
      <c r="AHV16" s="184"/>
      <c r="AHW16" s="184"/>
      <c r="AHX16" s="184"/>
      <c r="AHY16" s="176"/>
      <c r="AHZ16" s="177"/>
      <c r="AIA16" s="129" t="str">
        <f>IF($B16="","",IF(AND(AHQ$3&lt;&gt;"",$B16-기준일시_입력!$AO$7&lt;=0,AHS16="",AHV16="",AHY16=""),"X",IF(AHY16="연차","☆",IF(AHY16="월차","★",IF(AHY16="병가","♨",IF(AHY16="출장","◎",IF(AHY16="교육","■",IF(AND(AHY16="",AHS16&lt;=기준일시_입력!$J$15,AHV16&gt;=기준일시_입력!$N$15),"○",IF(AND(AHY16="",AHS16&lt;&gt;"",AHS16&gt;기준일시_입력!$J$15),"▼",IF(AND(AHY16="",AHV16&lt;&gt;"",AHV16&lt;기준일시_입력!$N$15),"△",""))))))))))</f>
        <v/>
      </c>
      <c r="AIB16" s="128">
        <f>IFERROR(IF(OR(AHS16="",AHV16=""),0,IF(AND(AID16&lt;기준일시_입력!$J$17,AIE16&gt;기준일시_입력!$N$17),기준일시_입력!$N$17-기준일시_입력!$J$17,IF(AND(AID16&gt;=기준일시_입력!$J$17,AIE16&gt;기준일시_입력!$N$17),기준일시_입력!$N$17-AID16,IF(AIE16&lt;기준일시_입력!$J$17,0,IF(AND(AID16&lt;기준일시_입력!$J$17,AIE16&lt;=기준일시_입력!$N$17),AIE16-기준일시_입력!$J$17,IF(AND(AID16&gt;=기준일시_입력!$J$17,AIE16&lt;=기준일시_입력!$N$17),AIE16-AID16,0)))))),0)</f>
        <v>0</v>
      </c>
      <c r="AIC16" s="128">
        <f t="shared" si="302"/>
        <v>0</v>
      </c>
      <c r="AID16" s="128">
        <f>IF(OR(AHS16="",AHV16=""),0,IF(AHS16&lt;기준일시_입력!$J$15,기준일시_입력!$J$15,AHS16))</f>
        <v>0</v>
      </c>
      <c r="AIE16" s="128">
        <f t="shared" si="303"/>
        <v>0</v>
      </c>
      <c r="AIF16" s="128">
        <f>IFERROR(IF(AND(AID16&lt;SMALL(기준일시_입력!$J$21:$J$39,AIF$5),AIE16&gt;SMALL(기준일시_입력!$N$21:$N$39,AIF$5)),INDEX(기준일시_입력!$AJ$21:$AJ$39,AIF$5*2-1),IF(AND(AID16&gt;=SMALL(기준일시_입력!$J$21:$J$39,AIF$5),AID16&lt;SMALL(기준일시_입력!$N$21:$N$39,AIF$5)),SMALL(기준일시_입력!$N$21:$N$39,AIF$5)-AID16,0)),0)</f>
        <v>0</v>
      </c>
      <c r="AIG16" s="128">
        <f>IFERROR(IF(AND(AID16&lt;SMALL(기준일시_입력!$J$21:$J$39,AIG$5),AIE16&gt;SMALL(기준일시_입력!$N$21:$N$39,AIG$5)),INDEX(기준일시_입력!$AJ$21:$AJ$39,AIG$5*2-1),IF(AND(AID16&gt;=SMALL(기준일시_입력!$J$21:$J$39,AIG$5),AID16&lt;SMALL(기준일시_입력!$N$21:$N$39,AIG$5)),SMALL(기준일시_입력!$N$21:$N$39,AIG$5)-AID16,0)),0)</f>
        <v>0</v>
      </c>
      <c r="AIH16" s="128">
        <f>IFERROR(IF(AND(AID16&lt;SMALL(기준일시_입력!$J$21:$J$39,AIH$5),AIE16&gt;SMALL(기준일시_입력!$N$21:$N$39,AIH$5)),INDEX(기준일시_입력!$AJ$21:$AJ$39,AIH$5*2-1),IF(AND(AID16&gt;=SMALL(기준일시_입력!$J$21:$J$39,AIH$5),AID16&lt;SMALL(기준일시_입력!$N$21:$N$39,AIH$5)),SMALL(기준일시_입력!$N$21:$N$39,AIH$5)-AID16,0)),0)</f>
        <v>0</v>
      </c>
      <c r="AII16" s="128">
        <f>IFERROR(IF(AND(AID16&lt;SMALL(기준일시_입력!$J$21:$J$39,AII$5),AIE16&gt;SMALL(기준일시_입력!$N$21:$N$39,AII$5)),INDEX(기준일시_입력!$AJ$21:$AJ$39,AII$5*2-1),IF(AND(AID16&gt;=SMALL(기준일시_입력!$J$21:$J$39,AII$5),AID16&lt;SMALL(기준일시_입력!$N$21:$N$39,AII$5)),SMALL(기준일시_입력!$N$21:$N$39,AII$5)-AID16,0)),0)</f>
        <v>0</v>
      </c>
      <c r="AIJ16" s="128">
        <f>IFERROR(IF(AND(AID16&lt;SMALL(기준일시_입력!$J$21:$J$39,AIJ$5),AIE16&gt;SMALL(기준일시_입력!$N$21:$N$39,AIJ$5)),INDEX(기준일시_입력!$AJ$21:$AJ$39,AIJ$5*2-1),IF(AND(AID16&gt;=SMALL(기준일시_입력!$J$21:$J$39,AIJ$5),AID16&lt;SMALL(기준일시_입력!$N$21:$N$39,AIJ$5)),SMALL(기준일시_입력!$N$21:$N$39,AIJ$5)-AID16,0)),0)</f>
        <v>0</v>
      </c>
      <c r="AIK16" s="128">
        <f>IFERROR(IF(AND(AID16&lt;SMALL(기준일시_입력!$J$21:$J$39,AIK$5),AIE16&gt;SMALL(기준일시_입력!$N$21:$N$39,AIK$5)),INDEX(기준일시_입력!$AJ$21:$AJ$39,AIK$5*2-1),IF(AND(AID16&gt;=SMALL(기준일시_입력!$J$21:$J$39,AIK$5),AID16&lt;SMALL(기준일시_입력!$N$21:$N$39,AIK$5)),SMALL(기준일시_입력!$N$21:$N$39,AIK$5)-AID16,0)),0)</f>
        <v>0</v>
      </c>
      <c r="AIL16" s="128">
        <f>IFERROR(IF(AND(AID16&lt;SMALL(기준일시_입력!$J$21:$J$39,AIL$5),AIE16&gt;SMALL(기준일시_입력!$N$21:$N$39,AIL$5)),INDEX(기준일시_입력!$AJ$21:$AJ$39,AIL$5*2-1),IF(AND(AID16&gt;=SMALL(기준일시_입력!$J$21:$J$39,AIL$5),AID16&lt;SMALL(기준일시_입력!$N$21:$N$39,AIL$5)),SMALL(기준일시_입력!$N$21:$N$39,AIL$5)-AID16,0)),0)</f>
        <v>0</v>
      </c>
      <c r="AIM16" s="128">
        <f>IFERROR(IF(AND(AID16&lt;SMALL(기준일시_입력!$J$21:$J$39,AIM$5),AIE16&gt;SMALL(기준일시_입력!$N$21:$N$39,AIM$5)),INDEX(기준일시_입력!$AJ$21:$AJ$39,AIM$5*2-1),IF(AND(AID16&gt;=SMALL(기준일시_입력!$J$21:$J$39,AIM$5),AID16&lt;SMALL(기준일시_입력!$N$21:$N$39,AIM$5)),SMALL(기준일시_입력!$N$21:$N$39,AIM$5)-AID16,0)),0)</f>
        <v>0</v>
      </c>
      <c r="AIN16" s="128">
        <f>IFERROR(IF(AND(AID16&lt;SMALL(기준일시_입력!$J$21:$J$39,AIN$5),AIE16&gt;SMALL(기준일시_입력!$N$21:$N$39,AIN$5)),INDEX(기준일시_입력!$AJ$21:$AJ$39,AIN$5*2-1),IF(AND(AID16&gt;=SMALL(기준일시_입력!$J$21:$J$39,AIN$5),AID16&lt;SMALL(기준일시_입력!$N$21:$N$39,AIN$5)),SMALL(기준일시_입력!$N$21:$N$39,AIN$5)-AID16,0)),0)</f>
        <v>0</v>
      </c>
      <c r="AIO16" s="128">
        <f>IFERROR(IF(AND(AID16&lt;SMALL(기준일시_입력!$J$21:$J$39,AIO$5),AIE16&gt;SMALL(기준일시_입력!$N$21:$N$39,AIO$5)),INDEX(기준일시_입력!$AJ$21:$AJ$39,AIO$5*2-1),IF(AND(AID16&gt;=SMALL(기준일시_입력!$J$21:$J$39,AIO$5),AID16&lt;SMALL(기준일시_입력!$N$21:$N$39,AIO$5)),SMALL(기준일시_입력!$N$21:$N$39,AIO$5)-AID16,0)),0)</f>
        <v>0</v>
      </c>
      <c r="AIP16" s="125"/>
      <c r="AIQ16" s="180" t="str">
        <f t="shared" si="304"/>
        <v>11일</v>
      </c>
      <c r="AIR16" s="180"/>
      <c r="AIS16" s="124" t="str">
        <f t="shared" si="305"/>
        <v>목</v>
      </c>
      <c r="AIT16" s="133" t="str">
        <f t="shared" si="306"/>
        <v/>
      </c>
      <c r="AIU16" s="184"/>
      <c r="AIV16" s="184"/>
      <c r="AIW16" s="184"/>
      <c r="AIX16" s="184"/>
      <c r="AIY16" s="184"/>
      <c r="AIZ16" s="184"/>
      <c r="AJA16" s="176"/>
      <c r="AJB16" s="177"/>
      <c r="AJC16" s="129" t="str">
        <f>IF($B16="","",IF(AND(AIS$3&lt;&gt;"",$B16-기준일시_입력!$AO$7&lt;=0,AIU16="",AIX16="",AJA16=""),"X",IF(AJA16="연차","☆",IF(AJA16="월차","★",IF(AJA16="병가","♨",IF(AJA16="출장","◎",IF(AJA16="교육","■",IF(AND(AJA16="",AIU16&lt;=기준일시_입력!$J$15,AIX16&gt;=기준일시_입력!$N$15),"○",IF(AND(AJA16="",AIU16&lt;&gt;"",AIU16&gt;기준일시_입력!$J$15),"▼",IF(AND(AJA16="",AIX16&lt;&gt;"",AIX16&lt;기준일시_입력!$N$15),"△",""))))))))))</f>
        <v/>
      </c>
      <c r="AJD16" s="128">
        <f>IFERROR(IF(OR(AIU16="",AIX16=""),0,IF(AND(AJF16&lt;기준일시_입력!$J$17,AJG16&gt;기준일시_입력!$N$17),기준일시_입력!$N$17-기준일시_입력!$J$17,IF(AND(AJF16&gt;=기준일시_입력!$J$17,AJG16&gt;기준일시_입력!$N$17),기준일시_입력!$N$17-AJF16,IF(AJG16&lt;기준일시_입력!$J$17,0,IF(AND(AJF16&lt;기준일시_입력!$J$17,AJG16&lt;=기준일시_입력!$N$17),AJG16-기준일시_입력!$J$17,IF(AND(AJF16&gt;=기준일시_입력!$J$17,AJG16&lt;=기준일시_입력!$N$17),AJG16-AJF16,0)))))),0)</f>
        <v>0</v>
      </c>
      <c r="AJE16" s="128">
        <f t="shared" si="307"/>
        <v>0</v>
      </c>
      <c r="AJF16" s="128">
        <f>IF(OR(AIU16="",AIX16=""),0,IF(AIU16&lt;기준일시_입력!$J$15,기준일시_입력!$J$15,AIU16))</f>
        <v>0</v>
      </c>
      <c r="AJG16" s="128">
        <f t="shared" si="308"/>
        <v>0</v>
      </c>
      <c r="AJH16" s="128">
        <f>IFERROR(IF(AND(AJF16&lt;SMALL(기준일시_입력!$J$21:$J$39,AJH$5),AJG16&gt;SMALL(기준일시_입력!$N$21:$N$39,AJH$5)),INDEX(기준일시_입력!$AJ$21:$AJ$39,AJH$5*2-1),IF(AND(AJF16&gt;=SMALL(기준일시_입력!$J$21:$J$39,AJH$5),AJF16&lt;SMALL(기준일시_입력!$N$21:$N$39,AJH$5)),SMALL(기준일시_입력!$N$21:$N$39,AJH$5)-AJF16,0)),0)</f>
        <v>0</v>
      </c>
      <c r="AJI16" s="128">
        <f>IFERROR(IF(AND(AJF16&lt;SMALL(기준일시_입력!$J$21:$J$39,AJI$5),AJG16&gt;SMALL(기준일시_입력!$N$21:$N$39,AJI$5)),INDEX(기준일시_입력!$AJ$21:$AJ$39,AJI$5*2-1),IF(AND(AJF16&gt;=SMALL(기준일시_입력!$J$21:$J$39,AJI$5),AJF16&lt;SMALL(기준일시_입력!$N$21:$N$39,AJI$5)),SMALL(기준일시_입력!$N$21:$N$39,AJI$5)-AJF16,0)),0)</f>
        <v>0</v>
      </c>
      <c r="AJJ16" s="128">
        <f>IFERROR(IF(AND(AJF16&lt;SMALL(기준일시_입력!$J$21:$J$39,AJJ$5),AJG16&gt;SMALL(기준일시_입력!$N$21:$N$39,AJJ$5)),INDEX(기준일시_입력!$AJ$21:$AJ$39,AJJ$5*2-1),IF(AND(AJF16&gt;=SMALL(기준일시_입력!$J$21:$J$39,AJJ$5),AJF16&lt;SMALL(기준일시_입력!$N$21:$N$39,AJJ$5)),SMALL(기준일시_입력!$N$21:$N$39,AJJ$5)-AJF16,0)),0)</f>
        <v>0</v>
      </c>
      <c r="AJK16" s="128">
        <f>IFERROR(IF(AND(AJF16&lt;SMALL(기준일시_입력!$J$21:$J$39,AJK$5),AJG16&gt;SMALL(기준일시_입력!$N$21:$N$39,AJK$5)),INDEX(기준일시_입력!$AJ$21:$AJ$39,AJK$5*2-1),IF(AND(AJF16&gt;=SMALL(기준일시_입력!$J$21:$J$39,AJK$5),AJF16&lt;SMALL(기준일시_입력!$N$21:$N$39,AJK$5)),SMALL(기준일시_입력!$N$21:$N$39,AJK$5)-AJF16,0)),0)</f>
        <v>0</v>
      </c>
      <c r="AJL16" s="128">
        <f>IFERROR(IF(AND(AJF16&lt;SMALL(기준일시_입력!$J$21:$J$39,AJL$5),AJG16&gt;SMALL(기준일시_입력!$N$21:$N$39,AJL$5)),INDEX(기준일시_입력!$AJ$21:$AJ$39,AJL$5*2-1),IF(AND(AJF16&gt;=SMALL(기준일시_입력!$J$21:$J$39,AJL$5),AJF16&lt;SMALL(기준일시_입력!$N$21:$N$39,AJL$5)),SMALL(기준일시_입력!$N$21:$N$39,AJL$5)-AJF16,0)),0)</f>
        <v>0</v>
      </c>
      <c r="AJM16" s="128">
        <f>IFERROR(IF(AND(AJF16&lt;SMALL(기준일시_입력!$J$21:$J$39,AJM$5),AJG16&gt;SMALL(기준일시_입력!$N$21:$N$39,AJM$5)),INDEX(기준일시_입력!$AJ$21:$AJ$39,AJM$5*2-1),IF(AND(AJF16&gt;=SMALL(기준일시_입력!$J$21:$J$39,AJM$5),AJF16&lt;SMALL(기준일시_입력!$N$21:$N$39,AJM$5)),SMALL(기준일시_입력!$N$21:$N$39,AJM$5)-AJF16,0)),0)</f>
        <v>0</v>
      </c>
      <c r="AJN16" s="128">
        <f>IFERROR(IF(AND(AJF16&lt;SMALL(기준일시_입력!$J$21:$J$39,AJN$5),AJG16&gt;SMALL(기준일시_입력!$N$21:$N$39,AJN$5)),INDEX(기준일시_입력!$AJ$21:$AJ$39,AJN$5*2-1),IF(AND(AJF16&gt;=SMALL(기준일시_입력!$J$21:$J$39,AJN$5),AJF16&lt;SMALL(기준일시_입력!$N$21:$N$39,AJN$5)),SMALL(기준일시_입력!$N$21:$N$39,AJN$5)-AJF16,0)),0)</f>
        <v>0</v>
      </c>
      <c r="AJO16" s="128">
        <f>IFERROR(IF(AND(AJF16&lt;SMALL(기준일시_입력!$J$21:$J$39,AJO$5),AJG16&gt;SMALL(기준일시_입력!$N$21:$N$39,AJO$5)),INDEX(기준일시_입력!$AJ$21:$AJ$39,AJO$5*2-1),IF(AND(AJF16&gt;=SMALL(기준일시_입력!$J$21:$J$39,AJO$5),AJF16&lt;SMALL(기준일시_입력!$N$21:$N$39,AJO$5)),SMALL(기준일시_입력!$N$21:$N$39,AJO$5)-AJF16,0)),0)</f>
        <v>0</v>
      </c>
      <c r="AJP16" s="128">
        <f>IFERROR(IF(AND(AJF16&lt;SMALL(기준일시_입력!$J$21:$J$39,AJP$5),AJG16&gt;SMALL(기준일시_입력!$N$21:$N$39,AJP$5)),INDEX(기준일시_입력!$AJ$21:$AJ$39,AJP$5*2-1),IF(AND(AJF16&gt;=SMALL(기준일시_입력!$J$21:$J$39,AJP$5),AJF16&lt;SMALL(기준일시_입력!$N$21:$N$39,AJP$5)),SMALL(기준일시_입력!$N$21:$N$39,AJP$5)-AJF16,0)),0)</f>
        <v>0</v>
      </c>
      <c r="AJQ16" s="128">
        <f>IFERROR(IF(AND(AJF16&lt;SMALL(기준일시_입력!$J$21:$J$39,AJQ$5),AJG16&gt;SMALL(기준일시_입력!$N$21:$N$39,AJQ$5)),INDEX(기준일시_입력!$AJ$21:$AJ$39,AJQ$5*2-1),IF(AND(AJF16&gt;=SMALL(기준일시_입력!$J$21:$J$39,AJQ$5),AJF16&lt;SMALL(기준일시_입력!$N$21:$N$39,AJQ$5)),SMALL(기준일시_입력!$N$21:$N$39,AJQ$5)-AJF16,0)),0)</f>
        <v>0</v>
      </c>
      <c r="AJR16" s="125"/>
      <c r="AJS16" s="180" t="str">
        <f t="shared" si="309"/>
        <v>11일</v>
      </c>
      <c r="AJT16" s="180"/>
      <c r="AJU16" s="124" t="str">
        <f t="shared" si="310"/>
        <v>목</v>
      </c>
      <c r="AJV16" s="133" t="str">
        <f t="shared" si="306"/>
        <v/>
      </c>
      <c r="AJW16" s="184"/>
      <c r="AJX16" s="184"/>
      <c r="AJY16" s="184"/>
      <c r="AJZ16" s="184"/>
      <c r="AKA16" s="184"/>
      <c r="AKB16" s="184"/>
      <c r="AKC16" s="176"/>
      <c r="AKD16" s="177"/>
      <c r="AKE16" s="129" t="str">
        <f>IF($B16="","",IF(AND(AJU$3&lt;&gt;"",$B16-기준일시_입력!$AO$7&lt;=0,AJW16="",AJZ16="",AKC16=""),"X",IF(AKC16="연차","☆",IF(AKC16="월차","★",IF(AKC16="병가","♨",IF(AKC16="출장","◎",IF(AKC16="교육","■",IF(AND(AKC16="",AJW16&lt;=기준일시_입력!$J$15,AJZ16&gt;=기준일시_입력!$N$15),"○",IF(AND(AKC16="",AJW16&lt;&gt;"",AJW16&gt;기준일시_입력!$J$15),"▼",IF(AND(AKC16="",AJZ16&lt;&gt;"",AJZ16&lt;기준일시_입력!$N$15),"△",""))))))))))</f>
        <v/>
      </c>
      <c r="AKF16" s="128">
        <f>IFERROR(IF(OR(AJW16="",AJZ16=""),0,IF(AND(AKH16&lt;기준일시_입력!$J$17,AKI16&gt;기준일시_입력!$N$17),기준일시_입력!$N$17-기준일시_입력!$J$17,IF(AND(AKH16&gt;=기준일시_입력!$J$17,AKI16&gt;기준일시_입력!$N$17),기준일시_입력!$N$17-AKH16,IF(AKI16&lt;기준일시_입력!$J$17,0,IF(AND(AKH16&lt;기준일시_입력!$J$17,AKI16&lt;=기준일시_입력!$N$17),AKI16-기준일시_입력!$J$17,IF(AND(AKH16&gt;=기준일시_입력!$J$17,AKI16&lt;=기준일시_입력!$N$17),AKI16-AKH16,0)))))),0)</f>
        <v>0</v>
      </c>
      <c r="AKG16" s="128">
        <f t="shared" si="312"/>
        <v>0</v>
      </c>
      <c r="AKH16" s="128">
        <f>IF(OR(AJW16="",AJZ16=""),0,IF(AJW16&lt;기준일시_입력!$J$15,기준일시_입력!$J$15,AJW16))</f>
        <v>0</v>
      </c>
      <c r="AKI16" s="128">
        <f t="shared" si="313"/>
        <v>0</v>
      </c>
      <c r="AKJ16" s="128">
        <f>IFERROR(IF(AND(AKH16&lt;SMALL(기준일시_입력!$J$21:$J$39,AKJ$5),AKI16&gt;SMALL(기준일시_입력!$N$21:$N$39,AKJ$5)),INDEX(기준일시_입력!$AJ$21:$AJ$39,AKJ$5*2-1),IF(AND(AKH16&gt;=SMALL(기준일시_입력!$J$21:$J$39,AKJ$5),AKH16&lt;SMALL(기준일시_입력!$N$21:$N$39,AKJ$5)),SMALL(기준일시_입력!$N$21:$N$39,AKJ$5)-AKH16,0)),0)</f>
        <v>0</v>
      </c>
      <c r="AKK16" s="128">
        <f>IFERROR(IF(AND(AKH16&lt;SMALL(기준일시_입력!$J$21:$J$39,AKK$5),AKI16&gt;SMALL(기준일시_입력!$N$21:$N$39,AKK$5)),INDEX(기준일시_입력!$AJ$21:$AJ$39,AKK$5*2-1),IF(AND(AKH16&gt;=SMALL(기준일시_입력!$J$21:$J$39,AKK$5),AKH16&lt;SMALL(기준일시_입력!$N$21:$N$39,AKK$5)),SMALL(기준일시_입력!$N$21:$N$39,AKK$5)-AKH16,0)),0)</f>
        <v>0</v>
      </c>
      <c r="AKL16" s="128">
        <f>IFERROR(IF(AND(AKH16&lt;SMALL(기준일시_입력!$J$21:$J$39,AKL$5),AKI16&gt;SMALL(기준일시_입력!$N$21:$N$39,AKL$5)),INDEX(기준일시_입력!$AJ$21:$AJ$39,AKL$5*2-1),IF(AND(AKH16&gt;=SMALL(기준일시_입력!$J$21:$J$39,AKL$5),AKH16&lt;SMALL(기준일시_입력!$N$21:$N$39,AKL$5)),SMALL(기준일시_입력!$N$21:$N$39,AKL$5)-AKH16,0)),0)</f>
        <v>0</v>
      </c>
      <c r="AKM16" s="128">
        <f>IFERROR(IF(AND(AKH16&lt;SMALL(기준일시_입력!$J$21:$J$39,AKM$5),AKI16&gt;SMALL(기준일시_입력!$N$21:$N$39,AKM$5)),INDEX(기준일시_입력!$AJ$21:$AJ$39,AKM$5*2-1),IF(AND(AKH16&gt;=SMALL(기준일시_입력!$J$21:$J$39,AKM$5),AKH16&lt;SMALL(기준일시_입력!$N$21:$N$39,AKM$5)),SMALL(기준일시_입력!$N$21:$N$39,AKM$5)-AKH16,0)),0)</f>
        <v>0</v>
      </c>
      <c r="AKN16" s="128">
        <f>IFERROR(IF(AND(AKH16&lt;SMALL(기준일시_입력!$J$21:$J$39,AKN$5),AKI16&gt;SMALL(기준일시_입력!$N$21:$N$39,AKN$5)),INDEX(기준일시_입력!$AJ$21:$AJ$39,AKN$5*2-1),IF(AND(AKH16&gt;=SMALL(기준일시_입력!$J$21:$J$39,AKN$5),AKH16&lt;SMALL(기준일시_입력!$N$21:$N$39,AKN$5)),SMALL(기준일시_입력!$N$21:$N$39,AKN$5)-AKH16,0)),0)</f>
        <v>0</v>
      </c>
      <c r="AKO16" s="128">
        <f>IFERROR(IF(AND(AKH16&lt;SMALL(기준일시_입력!$J$21:$J$39,AKO$5),AKI16&gt;SMALL(기준일시_입력!$N$21:$N$39,AKO$5)),INDEX(기준일시_입력!$AJ$21:$AJ$39,AKO$5*2-1),IF(AND(AKH16&gt;=SMALL(기준일시_입력!$J$21:$J$39,AKO$5),AKH16&lt;SMALL(기준일시_입력!$N$21:$N$39,AKO$5)),SMALL(기준일시_입력!$N$21:$N$39,AKO$5)-AKH16,0)),0)</f>
        <v>0</v>
      </c>
      <c r="AKP16" s="128">
        <f>IFERROR(IF(AND(AKH16&lt;SMALL(기준일시_입력!$J$21:$J$39,AKP$5),AKI16&gt;SMALL(기준일시_입력!$N$21:$N$39,AKP$5)),INDEX(기준일시_입력!$AJ$21:$AJ$39,AKP$5*2-1),IF(AND(AKH16&gt;=SMALL(기준일시_입력!$J$21:$J$39,AKP$5),AKH16&lt;SMALL(기준일시_입력!$N$21:$N$39,AKP$5)),SMALL(기준일시_입력!$N$21:$N$39,AKP$5)-AKH16,0)),0)</f>
        <v>0</v>
      </c>
      <c r="AKQ16" s="128">
        <f>IFERROR(IF(AND(AKH16&lt;SMALL(기준일시_입력!$J$21:$J$39,AKQ$5),AKI16&gt;SMALL(기준일시_입력!$N$21:$N$39,AKQ$5)),INDEX(기준일시_입력!$AJ$21:$AJ$39,AKQ$5*2-1),IF(AND(AKH16&gt;=SMALL(기준일시_입력!$J$21:$J$39,AKQ$5),AKH16&lt;SMALL(기준일시_입력!$N$21:$N$39,AKQ$5)),SMALL(기준일시_입력!$N$21:$N$39,AKQ$5)-AKH16,0)),0)</f>
        <v>0</v>
      </c>
      <c r="AKR16" s="128">
        <f>IFERROR(IF(AND(AKH16&lt;SMALL(기준일시_입력!$J$21:$J$39,AKR$5),AKI16&gt;SMALL(기준일시_입력!$N$21:$N$39,AKR$5)),INDEX(기준일시_입력!$AJ$21:$AJ$39,AKR$5*2-1),IF(AND(AKH16&gt;=SMALL(기준일시_입력!$J$21:$J$39,AKR$5),AKH16&lt;SMALL(기준일시_입력!$N$21:$N$39,AKR$5)),SMALL(기준일시_입력!$N$21:$N$39,AKR$5)-AKH16,0)),0)</f>
        <v>0</v>
      </c>
      <c r="AKS16" s="128">
        <f>IFERROR(IF(AND(AKH16&lt;SMALL(기준일시_입력!$J$21:$J$39,AKS$5),AKI16&gt;SMALL(기준일시_입력!$N$21:$N$39,AKS$5)),INDEX(기준일시_입력!$AJ$21:$AJ$39,AKS$5*2-1),IF(AND(AKH16&gt;=SMALL(기준일시_입력!$J$21:$J$39,AKS$5),AKH16&lt;SMALL(기준일시_입력!$N$21:$N$39,AKS$5)),SMALL(기준일시_입력!$N$21:$N$39,AKS$5)-AKH16,0)),0)</f>
        <v>0</v>
      </c>
      <c r="AKT16" s="125"/>
      <c r="AKU16" s="180" t="str">
        <f t="shared" si="314"/>
        <v>11일</v>
      </c>
      <c r="AKV16" s="180"/>
      <c r="AKW16" s="124" t="str">
        <f t="shared" si="315"/>
        <v>목</v>
      </c>
      <c r="AKX16" s="133" t="str">
        <f t="shared" si="306"/>
        <v/>
      </c>
      <c r="AKY16" s="184"/>
      <c r="AKZ16" s="184"/>
      <c r="ALA16" s="184"/>
      <c r="ALB16" s="184"/>
      <c r="ALC16" s="184"/>
      <c r="ALD16" s="184"/>
      <c r="ALE16" s="176"/>
      <c r="ALF16" s="177"/>
      <c r="ALG16" s="129" t="str">
        <f>IF($B16="","",IF(AND(AKW$3&lt;&gt;"",$B16-기준일시_입력!$AO$7&lt;=0,AKY16="",ALB16="",ALE16=""),"X",IF(ALE16="연차","☆",IF(ALE16="월차","★",IF(ALE16="병가","♨",IF(ALE16="출장","◎",IF(ALE16="교육","■",IF(AND(ALE16="",AKY16&lt;=기준일시_입력!$J$15,ALB16&gt;=기준일시_입력!$N$15),"○",IF(AND(ALE16="",AKY16&lt;&gt;"",AKY16&gt;기준일시_입력!$J$15),"▼",IF(AND(ALE16="",ALB16&lt;&gt;"",ALB16&lt;기준일시_입력!$N$15),"△",""))))))))))</f>
        <v/>
      </c>
      <c r="ALH16" s="128">
        <f>IFERROR(IF(OR(AKY16="",ALB16=""),0,IF(AND(ALJ16&lt;기준일시_입력!$J$17,ALK16&gt;기준일시_입력!$N$17),기준일시_입력!$N$17-기준일시_입력!$J$17,IF(AND(ALJ16&gt;=기준일시_입력!$J$17,ALK16&gt;기준일시_입력!$N$17),기준일시_입력!$N$17-ALJ16,IF(ALK16&lt;기준일시_입력!$J$17,0,IF(AND(ALJ16&lt;기준일시_입력!$J$17,ALK16&lt;=기준일시_입력!$N$17),ALK16-기준일시_입력!$J$17,IF(AND(ALJ16&gt;=기준일시_입력!$J$17,ALK16&lt;=기준일시_입력!$N$17),ALK16-ALJ16,0)))))),0)</f>
        <v>0</v>
      </c>
      <c r="ALI16" s="128">
        <f t="shared" si="317"/>
        <v>0</v>
      </c>
      <c r="ALJ16" s="128">
        <f>IF(OR(AKY16="",ALB16=""),0,IF(AKY16&lt;기준일시_입력!$J$15,기준일시_입력!$J$15,AKY16))</f>
        <v>0</v>
      </c>
      <c r="ALK16" s="128">
        <f t="shared" si="318"/>
        <v>0</v>
      </c>
      <c r="ALL16" s="128">
        <f>IFERROR(IF(AND(ALJ16&lt;SMALL(기준일시_입력!$J$21:$J$39,ALL$5),ALK16&gt;SMALL(기준일시_입력!$N$21:$N$39,ALL$5)),INDEX(기준일시_입력!$AJ$21:$AJ$39,ALL$5*2-1),IF(AND(ALJ16&gt;=SMALL(기준일시_입력!$J$21:$J$39,ALL$5),ALJ16&lt;SMALL(기준일시_입력!$N$21:$N$39,ALL$5)),SMALL(기준일시_입력!$N$21:$N$39,ALL$5)-ALJ16,0)),0)</f>
        <v>0</v>
      </c>
      <c r="ALM16" s="128">
        <f>IFERROR(IF(AND(ALJ16&lt;SMALL(기준일시_입력!$J$21:$J$39,ALM$5),ALK16&gt;SMALL(기준일시_입력!$N$21:$N$39,ALM$5)),INDEX(기준일시_입력!$AJ$21:$AJ$39,ALM$5*2-1),IF(AND(ALJ16&gt;=SMALL(기준일시_입력!$J$21:$J$39,ALM$5),ALJ16&lt;SMALL(기준일시_입력!$N$21:$N$39,ALM$5)),SMALL(기준일시_입력!$N$21:$N$39,ALM$5)-ALJ16,0)),0)</f>
        <v>0</v>
      </c>
      <c r="ALN16" s="128">
        <f>IFERROR(IF(AND(ALJ16&lt;SMALL(기준일시_입력!$J$21:$J$39,ALN$5),ALK16&gt;SMALL(기준일시_입력!$N$21:$N$39,ALN$5)),INDEX(기준일시_입력!$AJ$21:$AJ$39,ALN$5*2-1),IF(AND(ALJ16&gt;=SMALL(기준일시_입력!$J$21:$J$39,ALN$5),ALJ16&lt;SMALL(기준일시_입력!$N$21:$N$39,ALN$5)),SMALL(기준일시_입력!$N$21:$N$39,ALN$5)-ALJ16,0)),0)</f>
        <v>0</v>
      </c>
      <c r="ALO16" s="128">
        <f>IFERROR(IF(AND(ALJ16&lt;SMALL(기준일시_입력!$J$21:$J$39,ALO$5),ALK16&gt;SMALL(기준일시_입력!$N$21:$N$39,ALO$5)),INDEX(기준일시_입력!$AJ$21:$AJ$39,ALO$5*2-1),IF(AND(ALJ16&gt;=SMALL(기준일시_입력!$J$21:$J$39,ALO$5),ALJ16&lt;SMALL(기준일시_입력!$N$21:$N$39,ALO$5)),SMALL(기준일시_입력!$N$21:$N$39,ALO$5)-ALJ16,0)),0)</f>
        <v>0</v>
      </c>
      <c r="ALP16" s="128">
        <f>IFERROR(IF(AND(ALJ16&lt;SMALL(기준일시_입력!$J$21:$J$39,ALP$5),ALK16&gt;SMALL(기준일시_입력!$N$21:$N$39,ALP$5)),INDEX(기준일시_입력!$AJ$21:$AJ$39,ALP$5*2-1),IF(AND(ALJ16&gt;=SMALL(기준일시_입력!$J$21:$J$39,ALP$5),ALJ16&lt;SMALL(기준일시_입력!$N$21:$N$39,ALP$5)),SMALL(기준일시_입력!$N$21:$N$39,ALP$5)-ALJ16,0)),0)</f>
        <v>0</v>
      </c>
      <c r="ALQ16" s="128">
        <f>IFERROR(IF(AND(ALJ16&lt;SMALL(기준일시_입력!$J$21:$J$39,ALQ$5),ALK16&gt;SMALL(기준일시_입력!$N$21:$N$39,ALQ$5)),INDEX(기준일시_입력!$AJ$21:$AJ$39,ALQ$5*2-1),IF(AND(ALJ16&gt;=SMALL(기준일시_입력!$J$21:$J$39,ALQ$5),ALJ16&lt;SMALL(기준일시_입력!$N$21:$N$39,ALQ$5)),SMALL(기준일시_입력!$N$21:$N$39,ALQ$5)-ALJ16,0)),0)</f>
        <v>0</v>
      </c>
      <c r="ALR16" s="128">
        <f>IFERROR(IF(AND(ALJ16&lt;SMALL(기준일시_입력!$J$21:$J$39,ALR$5),ALK16&gt;SMALL(기준일시_입력!$N$21:$N$39,ALR$5)),INDEX(기준일시_입력!$AJ$21:$AJ$39,ALR$5*2-1),IF(AND(ALJ16&gt;=SMALL(기준일시_입력!$J$21:$J$39,ALR$5),ALJ16&lt;SMALL(기준일시_입력!$N$21:$N$39,ALR$5)),SMALL(기준일시_입력!$N$21:$N$39,ALR$5)-ALJ16,0)),0)</f>
        <v>0</v>
      </c>
      <c r="ALS16" s="128">
        <f>IFERROR(IF(AND(ALJ16&lt;SMALL(기준일시_입력!$J$21:$J$39,ALS$5),ALK16&gt;SMALL(기준일시_입력!$N$21:$N$39,ALS$5)),INDEX(기준일시_입력!$AJ$21:$AJ$39,ALS$5*2-1),IF(AND(ALJ16&gt;=SMALL(기준일시_입력!$J$21:$J$39,ALS$5),ALJ16&lt;SMALL(기준일시_입력!$N$21:$N$39,ALS$5)),SMALL(기준일시_입력!$N$21:$N$39,ALS$5)-ALJ16,0)),0)</f>
        <v>0</v>
      </c>
      <c r="ALT16" s="128">
        <f>IFERROR(IF(AND(ALJ16&lt;SMALL(기준일시_입력!$J$21:$J$39,ALT$5),ALK16&gt;SMALL(기준일시_입력!$N$21:$N$39,ALT$5)),INDEX(기준일시_입력!$AJ$21:$AJ$39,ALT$5*2-1),IF(AND(ALJ16&gt;=SMALL(기준일시_입력!$J$21:$J$39,ALT$5),ALJ16&lt;SMALL(기준일시_입력!$N$21:$N$39,ALT$5)),SMALL(기준일시_입력!$N$21:$N$39,ALT$5)-ALJ16,0)),0)</f>
        <v>0</v>
      </c>
      <c r="ALU16" s="128">
        <f>IFERROR(IF(AND(ALJ16&lt;SMALL(기준일시_입력!$J$21:$J$39,ALU$5),ALK16&gt;SMALL(기준일시_입력!$N$21:$N$39,ALU$5)),INDEX(기준일시_입력!$AJ$21:$AJ$39,ALU$5*2-1),IF(AND(ALJ16&gt;=SMALL(기준일시_입력!$J$21:$J$39,ALU$5),ALJ16&lt;SMALL(기준일시_입력!$N$21:$N$39,ALU$5)),SMALL(기준일시_입력!$N$21:$N$39,ALU$5)-ALJ16,0)),0)</f>
        <v>0</v>
      </c>
      <c r="ALV16" s="125"/>
      <c r="ALW16" s="180" t="str">
        <f t="shared" si="319"/>
        <v>11일</v>
      </c>
      <c r="ALX16" s="180"/>
      <c r="ALY16" s="124" t="str">
        <f t="shared" si="320"/>
        <v>목</v>
      </c>
      <c r="ALZ16" s="133" t="str">
        <f t="shared" si="321"/>
        <v/>
      </c>
      <c r="AMA16" s="184"/>
      <c r="AMB16" s="184"/>
      <c r="AMC16" s="184"/>
      <c r="AMD16" s="184"/>
      <c r="AME16" s="184"/>
      <c r="AMF16" s="184"/>
      <c r="AMG16" s="176"/>
      <c r="AMH16" s="177"/>
      <c r="AMI16" s="129" t="str">
        <f>IF($B16="","",IF(AND(ALY$3&lt;&gt;"",$B16-기준일시_입력!$AO$7&lt;=0,AMA16="",AMD16="",AMG16=""),"X",IF(AMG16="연차","☆",IF(AMG16="월차","★",IF(AMG16="병가","♨",IF(AMG16="출장","◎",IF(AMG16="교육","■",IF(AND(AMG16="",AMA16&lt;=기준일시_입력!$J$15,AMD16&gt;=기준일시_입력!$N$15),"○",IF(AND(AMG16="",AMA16&lt;&gt;"",AMA16&gt;기준일시_입력!$J$15),"▼",IF(AND(AMG16="",AMD16&lt;&gt;"",AMD16&lt;기준일시_입력!$N$15),"△",""))))))))))</f>
        <v/>
      </c>
      <c r="AMJ16" s="128">
        <f>IFERROR(IF(OR(AMA16="",AMD16=""),0,IF(AND(AML16&lt;기준일시_입력!$J$17,AMM16&gt;기준일시_입력!$N$17),기준일시_입력!$N$17-기준일시_입력!$J$17,IF(AND(AML16&gt;=기준일시_입력!$J$17,AMM16&gt;기준일시_입력!$N$17),기준일시_입력!$N$17-AML16,IF(AMM16&lt;기준일시_입력!$J$17,0,IF(AND(AML16&lt;기준일시_입력!$J$17,AMM16&lt;=기준일시_입력!$N$17),AMM16-기준일시_입력!$J$17,IF(AND(AML16&gt;=기준일시_입력!$J$17,AMM16&lt;=기준일시_입력!$N$17),AMM16-AML16,0)))))),0)</f>
        <v>0</v>
      </c>
      <c r="AMK16" s="128">
        <f t="shared" si="322"/>
        <v>0</v>
      </c>
      <c r="AML16" s="128">
        <f>IF(OR(AMA16="",AMD16=""),0,IF(AMA16&lt;기준일시_입력!$J$15,기준일시_입력!$J$15,AMA16))</f>
        <v>0</v>
      </c>
      <c r="AMM16" s="128">
        <f t="shared" si="323"/>
        <v>0</v>
      </c>
      <c r="AMN16" s="128">
        <f>IFERROR(IF(AND(AML16&lt;SMALL(기준일시_입력!$J$21:$J$39,AMN$5),AMM16&gt;SMALL(기준일시_입력!$N$21:$N$39,AMN$5)),INDEX(기준일시_입력!$AJ$21:$AJ$39,AMN$5*2-1),IF(AND(AML16&gt;=SMALL(기준일시_입력!$J$21:$J$39,AMN$5),AML16&lt;SMALL(기준일시_입력!$N$21:$N$39,AMN$5)),SMALL(기준일시_입력!$N$21:$N$39,AMN$5)-AML16,0)),0)</f>
        <v>0</v>
      </c>
      <c r="AMO16" s="128">
        <f>IFERROR(IF(AND(AML16&lt;SMALL(기준일시_입력!$J$21:$J$39,AMO$5),AMM16&gt;SMALL(기준일시_입력!$N$21:$N$39,AMO$5)),INDEX(기준일시_입력!$AJ$21:$AJ$39,AMO$5*2-1),IF(AND(AML16&gt;=SMALL(기준일시_입력!$J$21:$J$39,AMO$5),AML16&lt;SMALL(기준일시_입력!$N$21:$N$39,AMO$5)),SMALL(기준일시_입력!$N$21:$N$39,AMO$5)-AML16,0)),0)</f>
        <v>0</v>
      </c>
      <c r="AMP16" s="128">
        <f>IFERROR(IF(AND(AML16&lt;SMALL(기준일시_입력!$J$21:$J$39,AMP$5),AMM16&gt;SMALL(기준일시_입력!$N$21:$N$39,AMP$5)),INDEX(기준일시_입력!$AJ$21:$AJ$39,AMP$5*2-1),IF(AND(AML16&gt;=SMALL(기준일시_입력!$J$21:$J$39,AMP$5),AML16&lt;SMALL(기준일시_입력!$N$21:$N$39,AMP$5)),SMALL(기준일시_입력!$N$21:$N$39,AMP$5)-AML16,0)),0)</f>
        <v>0</v>
      </c>
      <c r="AMQ16" s="128">
        <f>IFERROR(IF(AND(AML16&lt;SMALL(기준일시_입력!$J$21:$J$39,AMQ$5),AMM16&gt;SMALL(기준일시_입력!$N$21:$N$39,AMQ$5)),INDEX(기준일시_입력!$AJ$21:$AJ$39,AMQ$5*2-1),IF(AND(AML16&gt;=SMALL(기준일시_입력!$J$21:$J$39,AMQ$5),AML16&lt;SMALL(기준일시_입력!$N$21:$N$39,AMQ$5)),SMALL(기준일시_입력!$N$21:$N$39,AMQ$5)-AML16,0)),0)</f>
        <v>0</v>
      </c>
      <c r="AMR16" s="128">
        <f>IFERROR(IF(AND(AML16&lt;SMALL(기준일시_입력!$J$21:$J$39,AMR$5),AMM16&gt;SMALL(기준일시_입력!$N$21:$N$39,AMR$5)),INDEX(기준일시_입력!$AJ$21:$AJ$39,AMR$5*2-1),IF(AND(AML16&gt;=SMALL(기준일시_입력!$J$21:$J$39,AMR$5),AML16&lt;SMALL(기준일시_입력!$N$21:$N$39,AMR$5)),SMALL(기준일시_입력!$N$21:$N$39,AMR$5)-AML16,0)),0)</f>
        <v>0</v>
      </c>
      <c r="AMS16" s="128">
        <f>IFERROR(IF(AND(AML16&lt;SMALL(기준일시_입력!$J$21:$J$39,AMS$5),AMM16&gt;SMALL(기준일시_입력!$N$21:$N$39,AMS$5)),INDEX(기준일시_입력!$AJ$21:$AJ$39,AMS$5*2-1),IF(AND(AML16&gt;=SMALL(기준일시_입력!$J$21:$J$39,AMS$5),AML16&lt;SMALL(기준일시_입력!$N$21:$N$39,AMS$5)),SMALL(기준일시_입력!$N$21:$N$39,AMS$5)-AML16,0)),0)</f>
        <v>0</v>
      </c>
      <c r="AMT16" s="128">
        <f>IFERROR(IF(AND(AML16&lt;SMALL(기준일시_입력!$J$21:$J$39,AMT$5),AMM16&gt;SMALL(기준일시_입력!$N$21:$N$39,AMT$5)),INDEX(기준일시_입력!$AJ$21:$AJ$39,AMT$5*2-1),IF(AND(AML16&gt;=SMALL(기준일시_입력!$J$21:$J$39,AMT$5),AML16&lt;SMALL(기준일시_입력!$N$21:$N$39,AMT$5)),SMALL(기준일시_입력!$N$21:$N$39,AMT$5)-AML16,0)),0)</f>
        <v>0</v>
      </c>
      <c r="AMU16" s="128">
        <f>IFERROR(IF(AND(AML16&lt;SMALL(기준일시_입력!$J$21:$J$39,AMU$5),AMM16&gt;SMALL(기준일시_입력!$N$21:$N$39,AMU$5)),INDEX(기준일시_입력!$AJ$21:$AJ$39,AMU$5*2-1),IF(AND(AML16&gt;=SMALL(기준일시_입력!$J$21:$J$39,AMU$5),AML16&lt;SMALL(기준일시_입력!$N$21:$N$39,AMU$5)),SMALL(기준일시_입력!$N$21:$N$39,AMU$5)-AML16,0)),0)</f>
        <v>0</v>
      </c>
      <c r="AMV16" s="128">
        <f>IFERROR(IF(AND(AML16&lt;SMALL(기준일시_입력!$J$21:$J$39,AMV$5),AMM16&gt;SMALL(기준일시_입력!$N$21:$N$39,AMV$5)),INDEX(기준일시_입력!$AJ$21:$AJ$39,AMV$5*2-1),IF(AND(AML16&gt;=SMALL(기준일시_입력!$J$21:$J$39,AMV$5),AML16&lt;SMALL(기준일시_입력!$N$21:$N$39,AMV$5)),SMALL(기준일시_입력!$N$21:$N$39,AMV$5)-AML16,0)),0)</f>
        <v>0</v>
      </c>
      <c r="AMW16" s="128">
        <f>IFERROR(IF(AND(AML16&lt;SMALL(기준일시_입력!$J$21:$J$39,AMW$5),AMM16&gt;SMALL(기준일시_입력!$N$21:$N$39,AMW$5)),INDEX(기준일시_입력!$AJ$21:$AJ$39,AMW$5*2-1),IF(AND(AML16&gt;=SMALL(기준일시_입력!$J$21:$J$39,AMW$5),AML16&lt;SMALL(기준일시_입력!$N$21:$N$39,AMW$5)),SMALL(기준일시_입력!$N$21:$N$39,AMW$5)-AML16,0)),0)</f>
        <v>0</v>
      </c>
      <c r="AMX16" s="125"/>
      <c r="AMY16" s="180" t="str">
        <f t="shared" si="324"/>
        <v>11일</v>
      </c>
      <c r="AMZ16" s="180"/>
      <c r="ANA16" s="124" t="str">
        <f t="shared" si="325"/>
        <v>목</v>
      </c>
      <c r="ANB16" s="133" t="str">
        <f t="shared" si="321"/>
        <v/>
      </c>
      <c r="ANC16" s="184"/>
      <c r="AND16" s="184"/>
      <c r="ANE16" s="184"/>
      <c r="ANF16" s="184"/>
      <c r="ANG16" s="184"/>
      <c r="ANH16" s="184"/>
      <c r="ANI16" s="176"/>
      <c r="ANJ16" s="177"/>
      <c r="ANK16" s="129" t="str">
        <f>IF($B16="","",IF(AND(ANA$3&lt;&gt;"",$B16-기준일시_입력!$AO$7&lt;=0,ANC16="",ANF16="",ANI16=""),"X",IF(ANI16="연차","☆",IF(ANI16="월차","★",IF(ANI16="병가","♨",IF(ANI16="출장","◎",IF(ANI16="교육","■",IF(AND(ANI16="",ANC16&lt;=기준일시_입력!$J$15,ANF16&gt;=기준일시_입력!$N$15),"○",IF(AND(ANI16="",ANC16&lt;&gt;"",ANC16&gt;기준일시_입력!$J$15),"▼",IF(AND(ANI16="",ANF16&lt;&gt;"",ANF16&lt;기준일시_입력!$N$15),"△",""))))))))))</f>
        <v/>
      </c>
      <c r="ANL16" s="128">
        <f>IFERROR(IF(OR(ANC16="",ANF16=""),0,IF(AND(ANN16&lt;기준일시_입력!$J$17,ANO16&gt;기준일시_입력!$N$17),기준일시_입력!$N$17-기준일시_입력!$J$17,IF(AND(ANN16&gt;=기준일시_입력!$J$17,ANO16&gt;기준일시_입력!$N$17),기준일시_입력!$N$17-ANN16,IF(ANO16&lt;기준일시_입력!$J$17,0,IF(AND(ANN16&lt;기준일시_입력!$J$17,ANO16&lt;=기준일시_입력!$N$17),ANO16-기준일시_입력!$J$17,IF(AND(ANN16&gt;=기준일시_입력!$J$17,ANO16&lt;=기준일시_입력!$N$17),ANO16-ANN16,0)))))),0)</f>
        <v>0</v>
      </c>
      <c r="ANM16" s="128">
        <f t="shared" si="327"/>
        <v>0</v>
      </c>
      <c r="ANN16" s="128">
        <f>IF(OR(ANC16="",ANF16=""),0,IF(ANC16&lt;기준일시_입력!$J$15,기준일시_입력!$J$15,ANC16))</f>
        <v>0</v>
      </c>
      <c r="ANO16" s="128">
        <f t="shared" si="328"/>
        <v>0</v>
      </c>
      <c r="ANP16" s="128">
        <f>IFERROR(IF(AND(ANN16&lt;SMALL(기준일시_입력!$J$21:$J$39,ANP$5),ANO16&gt;SMALL(기준일시_입력!$N$21:$N$39,ANP$5)),INDEX(기준일시_입력!$AJ$21:$AJ$39,ANP$5*2-1),IF(AND(ANN16&gt;=SMALL(기준일시_입력!$J$21:$J$39,ANP$5),ANN16&lt;SMALL(기준일시_입력!$N$21:$N$39,ANP$5)),SMALL(기준일시_입력!$N$21:$N$39,ANP$5)-ANN16,0)),0)</f>
        <v>0</v>
      </c>
      <c r="ANQ16" s="128">
        <f>IFERROR(IF(AND(ANN16&lt;SMALL(기준일시_입력!$J$21:$J$39,ANQ$5),ANO16&gt;SMALL(기준일시_입력!$N$21:$N$39,ANQ$5)),INDEX(기준일시_입력!$AJ$21:$AJ$39,ANQ$5*2-1),IF(AND(ANN16&gt;=SMALL(기준일시_입력!$J$21:$J$39,ANQ$5),ANN16&lt;SMALL(기준일시_입력!$N$21:$N$39,ANQ$5)),SMALL(기준일시_입력!$N$21:$N$39,ANQ$5)-ANN16,0)),0)</f>
        <v>0</v>
      </c>
      <c r="ANR16" s="128">
        <f>IFERROR(IF(AND(ANN16&lt;SMALL(기준일시_입력!$J$21:$J$39,ANR$5),ANO16&gt;SMALL(기준일시_입력!$N$21:$N$39,ANR$5)),INDEX(기준일시_입력!$AJ$21:$AJ$39,ANR$5*2-1),IF(AND(ANN16&gt;=SMALL(기준일시_입력!$J$21:$J$39,ANR$5),ANN16&lt;SMALL(기준일시_입력!$N$21:$N$39,ANR$5)),SMALL(기준일시_입력!$N$21:$N$39,ANR$5)-ANN16,0)),0)</f>
        <v>0</v>
      </c>
      <c r="ANS16" s="128">
        <f>IFERROR(IF(AND(ANN16&lt;SMALL(기준일시_입력!$J$21:$J$39,ANS$5),ANO16&gt;SMALL(기준일시_입력!$N$21:$N$39,ANS$5)),INDEX(기준일시_입력!$AJ$21:$AJ$39,ANS$5*2-1),IF(AND(ANN16&gt;=SMALL(기준일시_입력!$J$21:$J$39,ANS$5),ANN16&lt;SMALL(기준일시_입력!$N$21:$N$39,ANS$5)),SMALL(기준일시_입력!$N$21:$N$39,ANS$5)-ANN16,0)),0)</f>
        <v>0</v>
      </c>
      <c r="ANT16" s="128">
        <f>IFERROR(IF(AND(ANN16&lt;SMALL(기준일시_입력!$J$21:$J$39,ANT$5),ANO16&gt;SMALL(기준일시_입력!$N$21:$N$39,ANT$5)),INDEX(기준일시_입력!$AJ$21:$AJ$39,ANT$5*2-1),IF(AND(ANN16&gt;=SMALL(기준일시_입력!$J$21:$J$39,ANT$5),ANN16&lt;SMALL(기준일시_입력!$N$21:$N$39,ANT$5)),SMALL(기준일시_입력!$N$21:$N$39,ANT$5)-ANN16,0)),0)</f>
        <v>0</v>
      </c>
      <c r="ANU16" s="128">
        <f>IFERROR(IF(AND(ANN16&lt;SMALL(기준일시_입력!$J$21:$J$39,ANU$5),ANO16&gt;SMALL(기준일시_입력!$N$21:$N$39,ANU$5)),INDEX(기준일시_입력!$AJ$21:$AJ$39,ANU$5*2-1),IF(AND(ANN16&gt;=SMALL(기준일시_입력!$J$21:$J$39,ANU$5),ANN16&lt;SMALL(기준일시_입력!$N$21:$N$39,ANU$5)),SMALL(기준일시_입력!$N$21:$N$39,ANU$5)-ANN16,0)),0)</f>
        <v>0</v>
      </c>
      <c r="ANV16" s="128">
        <f>IFERROR(IF(AND(ANN16&lt;SMALL(기준일시_입력!$J$21:$J$39,ANV$5),ANO16&gt;SMALL(기준일시_입력!$N$21:$N$39,ANV$5)),INDEX(기준일시_입력!$AJ$21:$AJ$39,ANV$5*2-1),IF(AND(ANN16&gt;=SMALL(기준일시_입력!$J$21:$J$39,ANV$5),ANN16&lt;SMALL(기준일시_입력!$N$21:$N$39,ANV$5)),SMALL(기준일시_입력!$N$21:$N$39,ANV$5)-ANN16,0)),0)</f>
        <v>0</v>
      </c>
      <c r="ANW16" s="128">
        <f>IFERROR(IF(AND(ANN16&lt;SMALL(기준일시_입력!$J$21:$J$39,ANW$5),ANO16&gt;SMALL(기준일시_입력!$N$21:$N$39,ANW$5)),INDEX(기준일시_입력!$AJ$21:$AJ$39,ANW$5*2-1),IF(AND(ANN16&gt;=SMALL(기준일시_입력!$J$21:$J$39,ANW$5),ANN16&lt;SMALL(기준일시_입력!$N$21:$N$39,ANW$5)),SMALL(기준일시_입력!$N$21:$N$39,ANW$5)-ANN16,0)),0)</f>
        <v>0</v>
      </c>
      <c r="ANX16" s="128">
        <f>IFERROR(IF(AND(ANN16&lt;SMALL(기준일시_입력!$J$21:$J$39,ANX$5),ANO16&gt;SMALL(기준일시_입력!$N$21:$N$39,ANX$5)),INDEX(기준일시_입력!$AJ$21:$AJ$39,ANX$5*2-1),IF(AND(ANN16&gt;=SMALL(기준일시_입력!$J$21:$J$39,ANX$5),ANN16&lt;SMALL(기준일시_입력!$N$21:$N$39,ANX$5)),SMALL(기준일시_입력!$N$21:$N$39,ANX$5)-ANN16,0)),0)</f>
        <v>0</v>
      </c>
      <c r="ANY16" s="128">
        <f>IFERROR(IF(AND(ANN16&lt;SMALL(기준일시_입력!$J$21:$J$39,ANY$5),ANO16&gt;SMALL(기준일시_입력!$N$21:$N$39,ANY$5)),INDEX(기준일시_입력!$AJ$21:$AJ$39,ANY$5*2-1),IF(AND(ANN16&gt;=SMALL(기준일시_입력!$J$21:$J$39,ANY$5),ANN16&lt;SMALL(기준일시_입력!$N$21:$N$39,ANY$5)),SMALL(기준일시_입력!$N$21:$N$39,ANY$5)-ANN16,0)),0)</f>
        <v>0</v>
      </c>
      <c r="ANZ16" s="125"/>
      <c r="AOA16" s="180" t="str">
        <f t="shared" si="329"/>
        <v>11일</v>
      </c>
      <c r="AOB16" s="180"/>
      <c r="AOC16" s="124" t="str">
        <f t="shared" si="330"/>
        <v>목</v>
      </c>
      <c r="AOD16" s="133" t="str">
        <f t="shared" si="321"/>
        <v/>
      </c>
      <c r="AOE16" s="184"/>
      <c r="AOF16" s="184"/>
      <c r="AOG16" s="184"/>
      <c r="AOH16" s="184"/>
      <c r="AOI16" s="184"/>
      <c r="AOJ16" s="184"/>
      <c r="AOK16" s="176"/>
      <c r="AOL16" s="177"/>
      <c r="AOM16" s="129" t="str">
        <f>IF($B16="","",IF(AND(AOC$3&lt;&gt;"",$B16-기준일시_입력!$AO$7&lt;=0,AOE16="",AOH16="",AOK16=""),"X",IF(AOK16="연차","☆",IF(AOK16="월차","★",IF(AOK16="병가","♨",IF(AOK16="출장","◎",IF(AOK16="교육","■",IF(AND(AOK16="",AOE16&lt;=기준일시_입력!$J$15,AOH16&gt;=기준일시_입력!$N$15),"○",IF(AND(AOK16="",AOE16&lt;&gt;"",AOE16&gt;기준일시_입력!$J$15),"▼",IF(AND(AOK16="",AOH16&lt;&gt;"",AOH16&lt;기준일시_입력!$N$15),"△",""))))))))))</f>
        <v/>
      </c>
      <c r="AON16" s="128">
        <f>IFERROR(IF(OR(AOE16="",AOH16=""),0,IF(AND(AOP16&lt;기준일시_입력!$J$17,AOQ16&gt;기준일시_입력!$N$17),기준일시_입력!$N$17-기준일시_입력!$J$17,IF(AND(AOP16&gt;=기준일시_입력!$J$17,AOQ16&gt;기준일시_입력!$N$17),기준일시_입력!$N$17-AOP16,IF(AOQ16&lt;기준일시_입력!$J$17,0,IF(AND(AOP16&lt;기준일시_입력!$J$17,AOQ16&lt;=기준일시_입력!$N$17),AOQ16-기준일시_입력!$J$17,IF(AND(AOP16&gt;=기준일시_입력!$J$17,AOQ16&lt;=기준일시_입력!$N$17),AOQ16-AOP16,0)))))),0)</f>
        <v>0</v>
      </c>
      <c r="AOO16" s="128">
        <f t="shared" si="332"/>
        <v>0</v>
      </c>
      <c r="AOP16" s="128">
        <f>IF(OR(AOE16="",AOH16=""),0,IF(AOE16&lt;기준일시_입력!$J$15,기준일시_입력!$J$15,AOE16))</f>
        <v>0</v>
      </c>
      <c r="AOQ16" s="128">
        <f t="shared" si="333"/>
        <v>0</v>
      </c>
      <c r="AOR16" s="128">
        <f>IFERROR(IF(AND(AOP16&lt;SMALL(기준일시_입력!$J$21:$J$39,AOR$5),AOQ16&gt;SMALL(기준일시_입력!$N$21:$N$39,AOR$5)),INDEX(기준일시_입력!$AJ$21:$AJ$39,AOR$5*2-1),IF(AND(AOP16&gt;=SMALL(기준일시_입력!$J$21:$J$39,AOR$5),AOP16&lt;SMALL(기준일시_입력!$N$21:$N$39,AOR$5)),SMALL(기준일시_입력!$N$21:$N$39,AOR$5)-AOP16,0)),0)</f>
        <v>0</v>
      </c>
      <c r="AOS16" s="128">
        <f>IFERROR(IF(AND(AOP16&lt;SMALL(기준일시_입력!$J$21:$J$39,AOS$5),AOQ16&gt;SMALL(기준일시_입력!$N$21:$N$39,AOS$5)),INDEX(기준일시_입력!$AJ$21:$AJ$39,AOS$5*2-1),IF(AND(AOP16&gt;=SMALL(기준일시_입력!$J$21:$J$39,AOS$5),AOP16&lt;SMALL(기준일시_입력!$N$21:$N$39,AOS$5)),SMALL(기준일시_입력!$N$21:$N$39,AOS$5)-AOP16,0)),0)</f>
        <v>0</v>
      </c>
      <c r="AOT16" s="128">
        <f>IFERROR(IF(AND(AOP16&lt;SMALL(기준일시_입력!$J$21:$J$39,AOT$5),AOQ16&gt;SMALL(기준일시_입력!$N$21:$N$39,AOT$5)),INDEX(기준일시_입력!$AJ$21:$AJ$39,AOT$5*2-1),IF(AND(AOP16&gt;=SMALL(기준일시_입력!$J$21:$J$39,AOT$5),AOP16&lt;SMALL(기준일시_입력!$N$21:$N$39,AOT$5)),SMALL(기준일시_입력!$N$21:$N$39,AOT$5)-AOP16,0)),0)</f>
        <v>0</v>
      </c>
      <c r="AOU16" s="128">
        <f>IFERROR(IF(AND(AOP16&lt;SMALL(기준일시_입력!$J$21:$J$39,AOU$5),AOQ16&gt;SMALL(기준일시_입력!$N$21:$N$39,AOU$5)),INDEX(기준일시_입력!$AJ$21:$AJ$39,AOU$5*2-1),IF(AND(AOP16&gt;=SMALL(기준일시_입력!$J$21:$J$39,AOU$5),AOP16&lt;SMALL(기준일시_입력!$N$21:$N$39,AOU$5)),SMALL(기준일시_입력!$N$21:$N$39,AOU$5)-AOP16,0)),0)</f>
        <v>0</v>
      </c>
      <c r="AOV16" s="128">
        <f>IFERROR(IF(AND(AOP16&lt;SMALL(기준일시_입력!$J$21:$J$39,AOV$5),AOQ16&gt;SMALL(기준일시_입력!$N$21:$N$39,AOV$5)),INDEX(기준일시_입력!$AJ$21:$AJ$39,AOV$5*2-1),IF(AND(AOP16&gt;=SMALL(기준일시_입력!$J$21:$J$39,AOV$5),AOP16&lt;SMALL(기준일시_입력!$N$21:$N$39,AOV$5)),SMALL(기준일시_입력!$N$21:$N$39,AOV$5)-AOP16,0)),0)</f>
        <v>0</v>
      </c>
      <c r="AOW16" s="128">
        <f>IFERROR(IF(AND(AOP16&lt;SMALL(기준일시_입력!$J$21:$J$39,AOW$5),AOQ16&gt;SMALL(기준일시_입력!$N$21:$N$39,AOW$5)),INDEX(기준일시_입력!$AJ$21:$AJ$39,AOW$5*2-1),IF(AND(AOP16&gt;=SMALL(기준일시_입력!$J$21:$J$39,AOW$5),AOP16&lt;SMALL(기준일시_입력!$N$21:$N$39,AOW$5)),SMALL(기준일시_입력!$N$21:$N$39,AOW$5)-AOP16,0)),0)</f>
        <v>0</v>
      </c>
      <c r="AOX16" s="128">
        <f>IFERROR(IF(AND(AOP16&lt;SMALL(기준일시_입력!$J$21:$J$39,AOX$5),AOQ16&gt;SMALL(기준일시_입력!$N$21:$N$39,AOX$5)),INDEX(기준일시_입력!$AJ$21:$AJ$39,AOX$5*2-1),IF(AND(AOP16&gt;=SMALL(기준일시_입력!$J$21:$J$39,AOX$5),AOP16&lt;SMALL(기준일시_입력!$N$21:$N$39,AOX$5)),SMALL(기준일시_입력!$N$21:$N$39,AOX$5)-AOP16,0)),0)</f>
        <v>0</v>
      </c>
      <c r="AOY16" s="128">
        <f>IFERROR(IF(AND(AOP16&lt;SMALL(기준일시_입력!$J$21:$J$39,AOY$5),AOQ16&gt;SMALL(기준일시_입력!$N$21:$N$39,AOY$5)),INDEX(기준일시_입력!$AJ$21:$AJ$39,AOY$5*2-1),IF(AND(AOP16&gt;=SMALL(기준일시_입력!$J$21:$J$39,AOY$5),AOP16&lt;SMALL(기준일시_입력!$N$21:$N$39,AOY$5)),SMALL(기준일시_입력!$N$21:$N$39,AOY$5)-AOP16,0)),0)</f>
        <v>0</v>
      </c>
      <c r="AOZ16" s="128">
        <f>IFERROR(IF(AND(AOP16&lt;SMALL(기준일시_입력!$J$21:$J$39,AOZ$5),AOQ16&gt;SMALL(기준일시_입력!$N$21:$N$39,AOZ$5)),INDEX(기준일시_입력!$AJ$21:$AJ$39,AOZ$5*2-1),IF(AND(AOP16&gt;=SMALL(기준일시_입력!$J$21:$J$39,AOZ$5),AOP16&lt;SMALL(기준일시_입력!$N$21:$N$39,AOZ$5)),SMALL(기준일시_입력!$N$21:$N$39,AOZ$5)-AOP16,0)),0)</f>
        <v>0</v>
      </c>
      <c r="APA16" s="128">
        <f>IFERROR(IF(AND(AOP16&lt;SMALL(기준일시_입력!$J$21:$J$39,APA$5),AOQ16&gt;SMALL(기준일시_입력!$N$21:$N$39,APA$5)),INDEX(기준일시_입력!$AJ$21:$AJ$39,APA$5*2-1),IF(AND(AOP16&gt;=SMALL(기준일시_입력!$J$21:$J$39,APA$5),AOP16&lt;SMALL(기준일시_입력!$N$21:$N$39,APA$5)),SMALL(기준일시_입력!$N$21:$N$39,APA$5)-AOP16,0)),0)</f>
        <v>0</v>
      </c>
      <c r="APB16" s="125"/>
      <c r="APC16" s="180" t="str">
        <f t="shared" si="334"/>
        <v>11일</v>
      </c>
      <c r="APD16" s="180"/>
      <c r="APE16" s="124" t="str">
        <f t="shared" si="335"/>
        <v>목</v>
      </c>
      <c r="APF16" s="133" t="str">
        <f t="shared" si="336"/>
        <v/>
      </c>
      <c r="APG16" s="184"/>
      <c r="APH16" s="184"/>
      <c r="API16" s="184"/>
      <c r="APJ16" s="184"/>
      <c r="APK16" s="184"/>
      <c r="APL16" s="184"/>
      <c r="APM16" s="176"/>
      <c r="APN16" s="177"/>
      <c r="APO16" s="129" t="str">
        <f>IF($B16="","",IF(AND(APE$3&lt;&gt;"",$B16-기준일시_입력!$AO$7&lt;=0,APG16="",APJ16="",APM16=""),"X",IF(APM16="연차","☆",IF(APM16="월차","★",IF(APM16="병가","♨",IF(APM16="출장","◎",IF(APM16="교육","■",IF(AND(APM16="",APG16&lt;=기준일시_입력!$J$15,APJ16&gt;=기준일시_입력!$N$15),"○",IF(AND(APM16="",APG16&lt;&gt;"",APG16&gt;기준일시_입력!$J$15),"▼",IF(AND(APM16="",APJ16&lt;&gt;"",APJ16&lt;기준일시_입력!$N$15),"△",""))))))))))</f>
        <v/>
      </c>
      <c r="APP16" s="128">
        <f>IFERROR(IF(OR(APG16="",APJ16=""),0,IF(AND(APR16&lt;기준일시_입력!$J$17,APS16&gt;기준일시_입력!$N$17),기준일시_입력!$N$17-기준일시_입력!$J$17,IF(AND(APR16&gt;=기준일시_입력!$J$17,APS16&gt;기준일시_입력!$N$17),기준일시_입력!$N$17-APR16,IF(APS16&lt;기준일시_입력!$J$17,0,IF(AND(APR16&lt;기준일시_입력!$J$17,APS16&lt;=기준일시_입력!$N$17),APS16-기준일시_입력!$J$17,IF(AND(APR16&gt;=기준일시_입력!$J$17,APS16&lt;=기준일시_입력!$N$17),APS16-APR16,0)))))),0)</f>
        <v>0</v>
      </c>
      <c r="APQ16" s="128">
        <f t="shared" si="337"/>
        <v>0</v>
      </c>
      <c r="APR16" s="128">
        <f>IF(OR(APG16="",APJ16=""),0,IF(APG16&lt;기준일시_입력!$J$15,기준일시_입력!$J$15,APG16))</f>
        <v>0</v>
      </c>
      <c r="APS16" s="128">
        <f t="shared" si="338"/>
        <v>0</v>
      </c>
      <c r="APT16" s="128">
        <f>IFERROR(IF(AND(APR16&lt;SMALL(기준일시_입력!$J$21:$J$39,APT$5),APS16&gt;SMALL(기준일시_입력!$N$21:$N$39,APT$5)),INDEX(기준일시_입력!$AJ$21:$AJ$39,APT$5*2-1),IF(AND(APR16&gt;=SMALL(기준일시_입력!$J$21:$J$39,APT$5),APR16&lt;SMALL(기준일시_입력!$N$21:$N$39,APT$5)),SMALL(기준일시_입력!$N$21:$N$39,APT$5)-APR16,0)),0)</f>
        <v>0</v>
      </c>
      <c r="APU16" s="128">
        <f>IFERROR(IF(AND(APR16&lt;SMALL(기준일시_입력!$J$21:$J$39,APU$5),APS16&gt;SMALL(기준일시_입력!$N$21:$N$39,APU$5)),INDEX(기준일시_입력!$AJ$21:$AJ$39,APU$5*2-1),IF(AND(APR16&gt;=SMALL(기준일시_입력!$J$21:$J$39,APU$5),APR16&lt;SMALL(기준일시_입력!$N$21:$N$39,APU$5)),SMALL(기준일시_입력!$N$21:$N$39,APU$5)-APR16,0)),0)</f>
        <v>0</v>
      </c>
      <c r="APV16" s="128">
        <f>IFERROR(IF(AND(APR16&lt;SMALL(기준일시_입력!$J$21:$J$39,APV$5),APS16&gt;SMALL(기준일시_입력!$N$21:$N$39,APV$5)),INDEX(기준일시_입력!$AJ$21:$AJ$39,APV$5*2-1),IF(AND(APR16&gt;=SMALL(기준일시_입력!$J$21:$J$39,APV$5),APR16&lt;SMALL(기준일시_입력!$N$21:$N$39,APV$5)),SMALL(기준일시_입력!$N$21:$N$39,APV$5)-APR16,0)),0)</f>
        <v>0</v>
      </c>
      <c r="APW16" s="128">
        <f>IFERROR(IF(AND(APR16&lt;SMALL(기준일시_입력!$J$21:$J$39,APW$5),APS16&gt;SMALL(기준일시_입력!$N$21:$N$39,APW$5)),INDEX(기준일시_입력!$AJ$21:$AJ$39,APW$5*2-1),IF(AND(APR16&gt;=SMALL(기준일시_입력!$J$21:$J$39,APW$5),APR16&lt;SMALL(기준일시_입력!$N$21:$N$39,APW$5)),SMALL(기준일시_입력!$N$21:$N$39,APW$5)-APR16,0)),0)</f>
        <v>0</v>
      </c>
      <c r="APX16" s="128">
        <f>IFERROR(IF(AND(APR16&lt;SMALL(기준일시_입력!$J$21:$J$39,APX$5),APS16&gt;SMALL(기준일시_입력!$N$21:$N$39,APX$5)),INDEX(기준일시_입력!$AJ$21:$AJ$39,APX$5*2-1),IF(AND(APR16&gt;=SMALL(기준일시_입력!$J$21:$J$39,APX$5),APR16&lt;SMALL(기준일시_입력!$N$21:$N$39,APX$5)),SMALL(기준일시_입력!$N$21:$N$39,APX$5)-APR16,0)),0)</f>
        <v>0</v>
      </c>
      <c r="APY16" s="128">
        <f>IFERROR(IF(AND(APR16&lt;SMALL(기준일시_입력!$J$21:$J$39,APY$5),APS16&gt;SMALL(기준일시_입력!$N$21:$N$39,APY$5)),INDEX(기준일시_입력!$AJ$21:$AJ$39,APY$5*2-1),IF(AND(APR16&gt;=SMALL(기준일시_입력!$J$21:$J$39,APY$5),APR16&lt;SMALL(기준일시_입력!$N$21:$N$39,APY$5)),SMALL(기준일시_입력!$N$21:$N$39,APY$5)-APR16,0)),0)</f>
        <v>0</v>
      </c>
      <c r="APZ16" s="128">
        <f>IFERROR(IF(AND(APR16&lt;SMALL(기준일시_입력!$J$21:$J$39,APZ$5),APS16&gt;SMALL(기준일시_입력!$N$21:$N$39,APZ$5)),INDEX(기준일시_입력!$AJ$21:$AJ$39,APZ$5*2-1),IF(AND(APR16&gt;=SMALL(기준일시_입력!$J$21:$J$39,APZ$5),APR16&lt;SMALL(기준일시_입력!$N$21:$N$39,APZ$5)),SMALL(기준일시_입력!$N$21:$N$39,APZ$5)-APR16,0)),0)</f>
        <v>0</v>
      </c>
      <c r="AQA16" s="128">
        <f>IFERROR(IF(AND(APR16&lt;SMALL(기준일시_입력!$J$21:$J$39,AQA$5),APS16&gt;SMALL(기준일시_입력!$N$21:$N$39,AQA$5)),INDEX(기준일시_입력!$AJ$21:$AJ$39,AQA$5*2-1),IF(AND(APR16&gt;=SMALL(기준일시_입력!$J$21:$J$39,AQA$5),APR16&lt;SMALL(기준일시_입력!$N$21:$N$39,AQA$5)),SMALL(기준일시_입력!$N$21:$N$39,AQA$5)-APR16,0)),0)</f>
        <v>0</v>
      </c>
      <c r="AQB16" s="128">
        <f>IFERROR(IF(AND(APR16&lt;SMALL(기준일시_입력!$J$21:$J$39,AQB$5),APS16&gt;SMALL(기준일시_입력!$N$21:$N$39,AQB$5)),INDEX(기준일시_입력!$AJ$21:$AJ$39,AQB$5*2-1),IF(AND(APR16&gt;=SMALL(기준일시_입력!$J$21:$J$39,AQB$5),APR16&lt;SMALL(기준일시_입력!$N$21:$N$39,AQB$5)),SMALL(기준일시_입력!$N$21:$N$39,AQB$5)-APR16,0)),0)</f>
        <v>0</v>
      </c>
      <c r="AQC16" s="128">
        <f>IFERROR(IF(AND(APR16&lt;SMALL(기준일시_입력!$J$21:$J$39,AQC$5),APS16&gt;SMALL(기준일시_입력!$N$21:$N$39,AQC$5)),INDEX(기준일시_입력!$AJ$21:$AJ$39,AQC$5*2-1),IF(AND(APR16&gt;=SMALL(기준일시_입력!$J$21:$J$39,AQC$5),APR16&lt;SMALL(기준일시_입력!$N$21:$N$39,AQC$5)),SMALL(기준일시_입력!$N$21:$N$39,AQC$5)-APR16,0)),0)</f>
        <v>0</v>
      </c>
      <c r="AQD16" s="125"/>
      <c r="AQE16" s="180" t="str">
        <f t="shared" si="339"/>
        <v>11일</v>
      </c>
      <c r="AQF16" s="180"/>
      <c r="AQG16" s="124" t="str">
        <f t="shared" si="340"/>
        <v>목</v>
      </c>
      <c r="AQH16" s="133" t="str">
        <f t="shared" si="336"/>
        <v/>
      </c>
      <c r="AQI16" s="184"/>
      <c r="AQJ16" s="184"/>
      <c r="AQK16" s="184"/>
      <c r="AQL16" s="184"/>
      <c r="AQM16" s="184"/>
      <c r="AQN16" s="184"/>
      <c r="AQO16" s="176"/>
      <c r="AQP16" s="177"/>
      <c r="AQQ16" s="129" t="str">
        <f>IF($B16="","",IF(AND(AQG$3&lt;&gt;"",$B16-기준일시_입력!$AO$7&lt;=0,AQI16="",AQL16="",AQO16=""),"X",IF(AQO16="연차","☆",IF(AQO16="월차","★",IF(AQO16="병가","♨",IF(AQO16="출장","◎",IF(AQO16="교육","■",IF(AND(AQO16="",AQI16&lt;=기준일시_입력!$J$15,AQL16&gt;=기준일시_입력!$N$15),"○",IF(AND(AQO16="",AQI16&lt;&gt;"",AQI16&gt;기준일시_입력!$J$15),"▼",IF(AND(AQO16="",AQL16&lt;&gt;"",AQL16&lt;기준일시_입력!$N$15),"△",""))))))))))</f>
        <v/>
      </c>
      <c r="AQR16" s="128">
        <f>IFERROR(IF(OR(AQI16="",AQL16=""),0,IF(AND(AQT16&lt;기준일시_입력!$J$17,AQU16&gt;기준일시_입력!$N$17),기준일시_입력!$N$17-기준일시_입력!$J$17,IF(AND(AQT16&gt;=기준일시_입력!$J$17,AQU16&gt;기준일시_입력!$N$17),기준일시_입력!$N$17-AQT16,IF(AQU16&lt;기준일시_입력!$J$17,0,IF(AND(AQT16&lt;기준일시_입력!$J$17,AQU16&lt;=기준일시_입력!$N$17),AQU16-기준일시_입력!$J$17,IF(AND(AQT16&gt;=기준일시_입력!$J$17,AQU16&lt;=기준일시_입력!$N$17),AQU16-AQT16,0)))))),0)</f>
        <v>0</v>
      </c>
      <c r="AQS16" s="128">
        <f t="shared" si="342"/>
        <v>0</v>
      </c>
      <c r="AQT16" s="128">
        <f>IF(OR(AQI16="",AQL16=""),0,IF(AQI16&lt;기준일시_입력!$J$15,기준일시_입력!$J$15,AQI16))</f>
        <v>0</v>
      </c>
      <c r="AQU16" s="128">
        <f t="shared" si="343"/>
        <v>0</v>
      </c>
      <c r="AQV16" s="128">
        <f>IFERROR(IF(AND(AQT16&lt;SMALL(기준일시_입력!$J$21:$J$39,AQV$5),AQU16&gt;SMALL(기준일시_입력!$N$21:$N$39,AQV$5)),INDEX(기준일시_입력!$AJ$21:$AJ$39,AQV$5*2-1),IF(AND(AQT16&gt;=SMALL(기준일시_입력!$J$21:$J$39,AQV$5),AQT16&lt;SMALL(기준일시_입력!$N$21:$N$39,AQV$5)),SMALL(기준일시_입력!$N$21:$N$39,AQV$5)-AQT16,0)),0)</f>
        <v>0</v>
      </c>
      <c r="AQW16" s="128">
        <f>IFERROR(IF(AND(AQT16&lt;SMALL(기준일시_입력!$J$21:$J$39,AQW$5),AQU16&gt;SMALL(기준일시_입력!$N$21:$N$39,AQW$5)),INDEX(기준일시_입력!$AJ$21:$AJ$39,AQW$5*2-1),IF(AND(AQT16&gt;=SMALL(기준일시_입력!$J$21:$J$39,AQW$5),AQT16&lt;SMALL(기준일시_입력!$N$21:$N$39,AQW$5)),SMALL(기준일시_입력!$N$21:$N$39,AQW$5)-AQT16,0)),0)</f>
        <v>0</v>
      </c>
      <c r="AQX16" s="128">
        <f>IFERROR(IF(AND(AQT16&lt;SMALL(기준일시_입력!$J$21:$J$39,AQX$5),AQU16&gt;SMALL(기준일시_입력!$N$21:$N$39,AQX$5)),INDEX(기준일시_입력!$AJ$21:$AJ$39,AQX$5*2-1),IF(AND(AQT16&gt;=SMALL(기준일시_입력!$J$21:$J$39,AQX$5),AQT16&lt;SMALL(기준일시_입력!$N$21:$N$39,AQX$5)),SMALL(기준일시_입력!$N$21:$N$39,AQX$5)-AQT16,0)),0)</f>
        <v>0</v>
      </c>
      <c r="AQY16" s="128">
        <f>IFERROR(IF(AND(AQT16&lt;SMALL(기준일시_입력!$J$21:$J$39,AQY$5),AQU16&gt;SMALL(기준일시_입력!$N$21:$N$39,AQY$5)),INDEX(기준일시_입력!$AJ$21:$AJ$39,AQY$5*2-1),IF(AND(AQT16&gt;=SMALL(기준일시_입력!$J$21:$J$39,AQY$5),AQT16&lt;SMALL(기준일시_입력!$N$21:$N$39,AQY$5)),SMALL(기준일시_입력!$N$21:$N$39,AQY$5)-AQT16,0)),0)</f>
        <v>0</v>
      </c>
      <c r="AQZ16" s="128">
        <f>IFERROR(IF(AND(AQT16&lt;SMALL(기준일시_입력!$J$21:$J$39,AQZ$5),AQU16&gt;SMALL(기준일시_입력!$N$21:$N$39,AQZ$5)),INDEX(기준일시_입력!$AJ$21:$AJ$39,AQZ$5*2-1),IF(AND(AQT16&gt;=SMALL(기준일시_입력!$J$21:$J$39,AQZ$5),AQT16&lt;SMALL(기준일시_입력!$N$21:$N$39,AQZ$5)),SMALL(기준일시_입력!$N$21:$N$39,AQZ$5)-AQT16,0)),0)</f>
        <v>0</v>
      </c>
      <c r="ARA16" s="128">
        <f>IFERROR(IF(AND(AQT16&lt;SMALL(기준일시_입력!$J$21:$J$39,ARA$5),AQU16&gt;SMALL(기준일시_입력!$N$21:$N$39,ARA$5)),INDEX(기준일시_입력!$AJ$21:$AJ$39,ARA$5*2-1),IF(AND(AQT16&gt;=SMALL(기준일시_입력!$J$21:$J$39,ARA$5),AQT16&lt;SMALL(기준일시_입력!$N$21:$N$39,ARA$5)),SMALL(기준일시_입력!$N$21:$N$39,ARA$5)-AQT16,0)),0)</f>
        <v>0</v>
      </c>
      <c r="ARB16" s="128">
        <f>IFERROR(IF(AND(AQT16&lt;SMALL(기준일시_입력!$J$21:$J$39,ARB$5),AQU16&gt;SMALL(기준일시_입력!$N$21:$N$39,ARB$5)),INDEX(기준일시_입력!$AJ$21:$AJ$39,ARB$5*2-1),IF(AND(AQT16&gt;=SMALL(기준일시_입력!$J$21:$J$39,ARB$5),AQT16&lt;SMALL(기준일시_입력!$N$21:$N$39,ARB$5)),SMALL(기준일시_입력!$N$21:$N$39,ARB$5)-AQT16,0)),0)</f>
        <v>0</v>
      </c>
      <c r="ARC16" s="128">
        <f>IFERROR(IF(AND(AQT16&lt;SMALL(기준일시_입력!$J$21:$J$39,ARC$5),AQU16&gt;SMALL(기준일시_입력!$N$21:$N$39,ARC$5)),INDEX(기준일시_입력!$AJ$21:$AJ$39,ARC$5*2-1),IF(AND(AQT16&gt;=SMALL(기준일시_입력!$J$21:$J$39,ARC$5),AQT16&lt;SMALL(기준일시_입력!$N$21:$N$39,ARC$5)),SMALL(기준일시_입력!$N$21:$N$39,ARC$5)-AQT16,0)),0)</f>
        <v>0</v>
      </c>
      <c r="ARD16" s="128">
        <f>IFERROR(IF(AND(AQT16&lt;SMALL(기준일시_입력!$J$21:$J$39,ARD$5),AQU16&gt;SMALL(기준일시_입력!$N$21:$N$39,ARD$5)),INDEX(기준일시_입력!$AJ$21:$AJ$39,ARD$5*2-1),IF(AND(AQT16&gt;=SMALL(기준일시_입력!$J$21:$J$39,ARD$5),AQT16&lt;SMALL(기준일시_입력!$N$21:$N$39,ARD$5)),SMALL(기준일시_입력!$N$21:$N$39,ARD$5)-AQT16,0)),0)</f>
        <v>0</v>
      </c>
      <c r="ARE16" s="128">
        <f>IFERROR(IF(AND(AQT16&lt;SMALL(기준일시_입력!$J$21:$J$39,ARE$5),AQU16&gt;SMALL(기준일시_입력!$N$21:$N$39,ARE$5)),INDEX(기준일시_입력!$AJ$21:$AJ$39,ARE$5*2-1),IF(AND(AQT16&gt;=SMALL(기준일시_입력!$J$21:$J$39,ARE$5),AQT16&lt;SMALL(기준일시_입력!$N$21:$N$39,ARE$5)),SMALL(기준일시_입력!$N$21:$N$39,ARE$5)-AQT16,0)),0)</f>
        <v>0</v>
      </c>
      <c r="ARF16" s="125"/>
      <c r="ARG16" s="180" t="str">
        <f t="shared" si="344"/>
        <v>11일</v>
      </c>
      <c r="ARH16" s="180"/>
      <c r="ARI16" s="124" t="str">
        <f t="shared" si="345"/>
        <v>목</v>
      </c>
      <c r="ARJ16" s="133" t="str">
        <f t="shared" si="336"/>
        <v/>
      </c>
      <c r="ARK16" s="184"/>
      <c r="ARL16" s="184"/>
      <c r="ARM16" s="184"/>
      <c r="ARN16" s="184"/>
      <c r="ARO16" s="184"/>
      <c r="ARP16" s="184"/>
      <c r="ARQ16" s="176"/>
      <c r="ARR16" s="177"/>
      <c r="ARS16" s="129" t="str">
        <f>IF($B16="","",IF(AND(ARI$3&lt;&gt;"",$B16-기준일시_입력!$AO$7&lt;=0,ARK16="",ARN16="",ARQ16=""),"X",IF(ARQ16="연차","☆",IF(ARQ16="월차","★",IF(ARQ16="병가","♨",IF(ARQ16="출장","◎",IF(ARQ16="교육","■",IF(AND(ARQ16="",ARK16&lt;=기준일시_입력!$J$15,ARN16&gt;=기준일시_입력!$N$15),"○",IF(AND(ARQ16="",ARK16&lt;&gt;"",ARK16&gt;기준일시_입력!$J$15),"▼",IF(AND(ARQ16="",ARN16&lt;&gt;"",ARN16&lt;기준일시_입력!$N$15),"△",""))))))))))</f>
        <v/>
      </c>
      <c r="ART16" s="128">
        <f>IFERROR(IF(OR(ARK16="",ARN16=""),0,IF(AND(ARV16&lt;기준일시_입력!$J$17,ARW16&gt;기준일시_입력!$N$17),기준일시_입력!$N$17-기준일시_입력!$J$17,IF(AND(ARV16&gt;=기준일시_입력!$J$17,ARW16&gt;기준일시_입력!$N$17),기준일시_입력!$N$17-ARV16,IF(ARW16&lt;기준일시_입력!$J$17,0,IF(AND(ARV16&lt;기준일시_입력!$J$17,ARW16&lt;=기준일시_입력!$N$17),ARW16-기준일시_입력!$J$17,IF(AND(ARV16&gt;=기준일시_입력!$J$17,ARW16&lt;=기준일시_입력!$N$17),ARW16-ARV16,0)))))),0)</f>
        <v>0</v>
      </c>
      <c r="ARU16" s="128">
        <f t="shared" si="347"/>
        <v>0</v>
      </c>
      <c r="ARV16" s="128">
        <f>IF(OR(ARK16="",ARN16=""),0,IF(ARK16&lt;기준일시_입력!$J$15,기준일시_입력!$J$15,ARK16))</f>
        <v>0</v>
      </c>
      <c r="ARW16" s="128">
        <f t="shared" si="348"/>
        <v>0</v>
      </c>
      <c r="ARX16" s="128">
        <f>IFERROR(IF(AND(ARV16&lt;SMALL(기준일시_입력!$J$21:$J$39,ARX$5),ARW16&gt;SMALL(기준일시_입력!$N$21:$N$39,ARX$5)),INDEX(기준일시_입력!$AJ$21:$AJ$39,ARX$5*2-1),IF(AND(ARV16&gt;=SMALL(기준일시_입력!$J$21:$J$39,ARX$5),ARV16&lt;SMALL(기준일시_입력!$N$21:$N$39,ARX$5)),SMALL(기준일시_입력!$N$21:$N$39,ARX$5)-ARV16,0)),0)</f>
        <v>0</v>
      </c>
      <c r="ARY16" s="128">
        <f>IFERROR(IF(AND(ARV16&lt;SMALL(기준일시_입력!$J$21:$J$39,ARY$5),ARW16&gt;SMALL(기준일시_입력!$N$21:$N$39,ARY$5)),INDEX(기준일시_입력!$AJ$21:$AJ$39,ARY$5*2-1),IF(AND(ARV16&gt;=SMALL(기준일시_입력!$J$21:$J$39,ARY$5),ARV16&lt;SMALL(기준일시_입력!$N$21:$N$39,ARY$5)),SMALL(기준일시_입력!$N$21:$N$39,ARY$5)-ARV16,0)),0)</f>
        <v>0</v>
      </c>
      <c r="ARZ16" s="128">
        <f>IFERROR(IF(AND(ARV16&lt;SMALL(기준일시_입력!$J$21:$J$39,ARZ$5),ARW16&gt;SMALL(기준일시_입력!$N$21:$N$39,ARZ$5)),INDEX(기준일시_입력!$AJ$21:$AJ$39,ARZ$5*2-1),IF(AND(ARV16&gt;=SMALL(기준일시_입력!$J$21:$J$39,ARZ$5),ARV16&lt;SMALL(기준일시_입력!$N$21:$N$39,ARZ$5)),SMALL(기준일시_입력!$N$21:$N$39,ARZ$5)-ARV16,0)),0)</f>
        <v>0</v>
      </c>
      <c r="ASA16" s="128">
        <f>IFERROR(IF(AND(ARV16&lt;SMALL(기준일시_입력!$J$21:$J$39,ASA$5),ARW16&gt;SMALL(기준일시_입력!$N$21:$N$39,ASA$5)),INDEX(기준일시_입력!$AJ$21:$AJ$39,ASA$5*2-1),IF(AND(ARV16&gt;=SMALL(기준일시_입력!$J$21:$J$39,ASA$5),ARV16&lt;SMALL(기준일시_입력!$N$21:$N$39,ASA$5)),SMALL(기준일시_입력!$N$21:$N$39,ASA$5)-ARV16,0)),0)</f>
        <v>0</v>
      </c>
      <c r="ASB16" s="128">
        <f>IFERROR(IF(AND(ARV16&lt;SMALL(기준일시_입력!$J$21:$J$39,ASB$5),ARW16&gt;SMALL(기준일시_입력!$N$21:$N$39,ASB$5)),INDEX(기준일시_입력!$AJ$21:$AJ$39,ASB$5*2-1),IF(AND(ARV16&gt;=SMALL(기준일시_입력!$J$21:$J$39,ASB$5),ARV16&lt;SMALL(기준일시_입력!$N$21:$N$39,ASB$5)),SMALL(기준일시_입력!$N$21:$N$39,ASB$5)-ARV16,0)),0)</f>
        <v>0</v>
      </c>
      <c r="ASC16" s="128">
        <f>IFERROR(IF(AND(ARV16&lt;SMALL(기준일시_입력!$J$21:$J$39,ASC$5),ARW16&gt;SMALL(기준일시_입력!$N$21:$N$39,ASC$5)),INDEX(기준일시_입력!$AJ$21:$AJ$39,ASC$5*2-1),IF(AND(ARV16&gt;=SMALL(기준일시_입력!$J$21:$J$39,ASC$5),ARV16&lt;SMALL(기준일시_입력!$N$21:$N$39,ASC$5)),SMALL(기준일시_입력!$N$21:$N$39,ASC$5)-ARV16,0)),0)</f>
        <v>0</v>
      </c>
      <c r="ASD16" s="128">
        <f>IFERROR(IF(AND(ARV16&lt;SMALL(기준일시_입력!$J$21:$J$39,ASD$5),ARW16&gt;SMALL(기준일시_입력!$N$21:$N$39,ASD$5)),INDEX(기준일시_입력!$AJ$21:$AJ$39,ASD$5*2-1),IF(AND(ARV16&gt;=SMALL(기준일시_입력!$J$21:$J$39,ASD$5),ARV16&lt;SMALL(기준일시_입력!$N$21:$N$39,ASD$5)),SMALL(기준일시_입력!$N$21:$N$39,ASD$5)-ARV16,0)),0)</f>
        <v>0</v>
      </c>
      <c r="ASE16" s="128">
        <f>IFERROR(IF(AND(ARV16&lt;SMALL(기준일시_입력!$J$21:$J$39,ASE$5),ARW16&gt;SMALL(기준일시_입력!$N$21:$N$39,ASE$5)),INDEX(기준일시_입력!$AJ$21:$AJ$39,ASE$5*2-1),IF(AND(ARV16&gt;=SMALL(기준일시_입력!$J$21:$J$39,ASE$5),ARV16&lt;SMALL(기준일시_입력!$N$21:$N$39,ASE$5)),SMALL(기준일시_입력!$N$21:$N$39,ASE$5)-ARV16,0)),0)</f>
        <v>0</v>
      </c>
      <c r="ASF16" s="128">
        <f>IFERROR(IF(AND(ARV16&lt;SMALL(기준일시_입력!$J$21:$J$39,ASF$5),ARW16&gt;SMALL(기준일시_입력!$N$21:$N$39,ASF$5)),INDEX(기준일시_입력!$AJ$21:$AJ$39,ASF$5*2-1),IF(AND(ARV16&gt;=SMALL(기준일시_입력!$J$21:$J$39,ASF$5),ARV16&lt;SMALL(기준일시_입력!$N$21:$N$39,ASF$5)),SMALL(기준일시_입력!$N$21:$N$39,ASF$5)-ARV16,0)),0)</f>
        <v>0</v>
      </c>
      <c r="ASG16" s="128">
        <f>IFERROR(IF(AND(ARV16&lt;SMALL(기준일시_입력!$J$21:$J$39,ASG$5),ARW16&gt;SMALL(기준일시_입력!$N$21:$N$39,ASG$5)),INDEX(기준일시_입력!$AJ$21:$AJ$39,ASG$5*2-1),IF(AND(ARV16&gt;=SMALL(기준일시_입력!$J$21:$J$39,ASG$5),ARV16&lt;SMALL(기준일시_입력!$N$21:$N$39,ASG$5)),SMALL(기준일시_입력!$N$21:$N$39,ASG$5)-ARV16,0)),0)</f>
        <v>0</v>
      </c>
      <c r="ASH16" s="125"/>
      <c r="ASI16" s="180" t="str">
        <f t="shared" si="349"/>
        <v>11일</v>
      </c>
      <c r="ASJ16" s="180"/>
      <c r="ASK16" s="124" t="str">
        <f t="shared" si="350"/>
        <v>목</v>
      </c>
      <c r="ASL16" s="133" t="str">
        <f t="shared" si="351"/>
        <v/>
      </c>
      <c r="ASM16" s="184"/>
      <c r="ASN16" s="184"/>
      <c r="ASO16" s="184"/>
      <c r="ASP16" s="184"/>
      <c r="ASQ16" s="184"/>
      <c r="ASR16" s="184"/>
      <c r="ASS16" s="176"/>
      <c r="AST16" s="177"/>
      <c r="ASU16" s="129" t="str">
        <f>IF($B16="","",IF(AND(ASK$3&lt;&gt;"",$B16-기준일시_입력!$AO$7&lt;=0,ASM16="",ASP16="",ASS16=""),"X",IF(ASS16="연차","☆",IF(ASS16="월차","★",IF(ASS16="병가","♨",IF(ASS16="출장","◎",IF(ASS16="교육","■",IF(AND(ASS16="",ASM16&lt;=기준일시_입력!$J$15,ASP16&gt;=기준일시_입력!$N$15),"○",IF(AND(ASS16="",ASM16&lt;&gt;"",ASM16&gt;기준일시_입력!$J$15),"▼",IF(AND(ASS16="",ASP16&lt;&gt;"",ASP16&lt;기준일시_입력!$N$15),"△",""))))))))))</f>
        <v/>
      </c>
      <c r="ASV16" s="128">
        <f>IFERROR(IF(OR(ASM16="",ASP16=""),0,IF(AND(ASX16&lt;기준일시_입력!$J$17,ASY16&gt;기준일시_입력!$N$17),기준일시_입력!$N$17-기준일시_입력!$J$17,IF(AND(ASX16&gt;=기준일시_입력!$J$17,ASY16&gt;기준일시_입력!$N$17),기준일시_입력!$N$17-ASX16,IF(ASY16&lt;기준일시_입력!$J$17,0,IF(AND(ASX16&lt;기준일시_입력!$J$17,ASY16&lt;=기준일시_입력!$N$17),ASY16-기준일시_입력!$J$17,IF(AND(ASX16&gt;=기준일시_입력!$J$17,ASY16&lt;=기준일시_입력!$N$17),ASY16-ASX16,0)))))),0)</f>
        <v>0</v>
      </c>
      <c r="ASW16" s="128">
        <f t="shared" si="352"/>
        <v>0</v>
      </c>
      <c r="ASX16" s="128">
        <f>IF(OR(ASM16="",ASP16=""),0,IF(ASM16&lt;기준일시_입력!$J$15,기준일시_입력!$J$15,ASM16))</f>
        <v>0</v>
      </c>
      <c r="ASY16" s="128">
        <f t="shared" si="353"/>
        <v>0</v>
      </c>
      <c r="ASZ16" s="128">
        <f>IFERROR(IF(AND(ASX16&lt;SMALL(기준일시_입력!$J$21:$J$39,ASZ$5),ASY16&gt;SMALL(기준일시_입력!$N$21:$N$39,ASZ$5)),INDEX(기준일시_입력!$AJ$21:$AJ$39,ASZ$5*2-1),IF(AND(ASX16&gt;=SMALL(기준일시_입력!$J$21:$J$39,ASZ$5),ASX16&lt;SMALL(기준일시_입력!$N$21:$N$39,ASZ$5)),SMALL(기준일시_입력!$N$21:$N$39,ASZ$5)-ASX16,0)),0)</f>
        <v>0</v>
      </c>
      <c r="ATA16" s="128">
        <f>IFERROR(IF(AND(ASX16&lt;SMALL(기준일시_입력!$J$21:$J$39,ATA$5),ASY16&gt;SMALL(기준일시_입력!$N$21:$N$39,ATA$5)),INDEX(기준일시_입력!$AJ$21:$AJ$39,ATA$5*2-1),IF(AND(ASX16&gt;=SMALL(기준일시_입력!$J$21:$J$39,ATA$5),ASX16&lt;SMALL(기준일시_입력!$N$21:$N$39,ATA$5)),SMALL(기준일시_입력!$N$21:$N$39,ATA$5)-ASX16,0)),0)</f>
        <v>0</v>
      </c>
      <c r="ATB16" s="128">
        <f>IFERROR(IF(AND(ASX16&lt;SMALL(기준일시_입력!$J$21:$J$39,ATB$5),ASY16&gt;SMALL(기준일시_입력!$N$21:$N$39,ATB$5)),INDEX(기준일시_입력!$AJ$21:$AJ$39,ATB$5*2-1),IF(AND(ASX16&gt;=SMALL(기준일시_입력!$J$21:$J$39,ATB$5),ASX16&lt;SMALL(기준일시_입력!$N$21:$N$39,ATB$5)),SMALL(기준일시_입력!$N$21:$N$39,ATB$5)-ASX16,0)),0)</f>
        <v>0</v>
      </c>
      <c r="ATC16" s="128">
        <f>IFERROR(IF(AND(ASX16&lt;SMALL(기준일시_입력!$J$21:$J$39,ATC$5),ASY16&gt;SMALL(기준일시_입력!$N$21:$N$39,ATC$5)),INDEX(기준일시_입력!$AJ$21:$AJ$39,ATC$5*2-1),IF(AND(ASX16&gt;=SMALL(기준일시_입력!$J$21:$J$39,ATC$5),ASX16&lt;SMALL(기준일시_입력!$N$21:$N$39,ATC$5)),SMALL(기준일시_입력!$N$21:$N$39,ATC$5)-ASX16,0)),0)</f>
        <v>0</v>
      </c>
      <c r="ATD16" s="128">
        <f>IFERROR(IF(AND(ASX16&lt;SMALL(기준일시_입력!$J$21:$J$39,ATD$5),ASY16&gt;SMALL(기준일시_입력!$N$21:$N$39,ATD$5)),INDEX(기준일시_입력!$AJ$21:$AJ$39,ATD$5*2-1),IF(AND(ASX16&gt;=SMALL(기준일시_입력!$J$21:$J$39,ATD$5),ASX16&lt;SMALL(기준일시_입력!$N$21:$N$39,ATD$5)),SMALL(기준일시_입력!$N$21:$N$39,ATD$5)-ASX16,0)),0)</f>
        <v>0</v>
      </c>
      <c r="ATE16" s="128">
        <f>IFERROR(IF(AND(ASX16&lt;SMALL(기준일시_입력!$J$21:$J$39,ATE$5),ASY16&gt;SMALL(기준일시_입력!$N$21:$N$39,ATE$5)),INDEX(기준일시_입력!$AJ$21:$AJ$39,ATE$5*2-1),IF(AND(ASX16&gt;=SMALL(기준일시_입력!$J$21:$J$39,ATE$5),ASX16&lt;SMALL(기준일시_입력!$N$21:$N$39,ATE$5)),SMALL(기준일시_입력!$N$21:$N$39,ATE$5)-ASX16,0)),0)</f>
        <v>0</v>
      </c>
      <c r="ATF16" s="128">
        <f>IFERROR(IF(AND(ASX16&lt;SMALL(기준일시_입력!$J$21:$J$39,ATF$5),ASY16&gt;SMALL(기준일시_입력!$N$21:$N$39,ATF$5)),INDEX(기준일시_입력!$AJ$21:$AJ$39,ATF$5*2-1),IF(AND(ASX16&gt;=SMALL(기준일시_입력!$J$21:$J$39,ATF$5),ASX16&lt;SMALL(기준일시_입력!$N$21:$N$39,ATF$5)),SMALL(기준일시_입력!$N$21:$N$39,ATF$5)-ASX16,0)),0)</f>
        <v>0</v>
      </c>
      <c r="ATG16" s="128">
        <f>IFERROR(IF(AND(ASX16&lt;SMALL(기준일시_입력!$J$21:$J$39,ATG$5),ASY16&gt;SMALL(기준일시_입력!$N$21:$N$39,ATG$5)),INDEX(기준일시_입력!$AJ$21:$AJ$39,ATG$5*2-1),IF(AND(ASX16&gt;=SMALL(기준일시_입력!$J$21:$J$39,ATG$5),ASX16&lt;SMALL(기준일시_입력!$N$21:$N$39,ATG$5)),SMALL(기준일시_입력!$N$21:$N$39,ATG$5)-ASX16,0)),0)</f>
        <v>0</v>
      </c>
      <c r="ATH16" s="128">
        <f>IFERROR(IF(AND(ASX16&lt;SMALL(기준일시_입력!$J$21:$J$39,ATH$5),ASY16&gt;SMALL(기준일시_입력!$N$21:$N$39,ATH$5)),INDEX(기준일시_입력!$AJ$21:$AJ$39,ATH$5*2-1),IF(AND(ASX16&gt;=SMALL(기준일시_입력!$J$21:$J$39,ATH$5),ASX16&lt;SMALL(기준일시_입력!$N$21:$N$39,ATH$5)),SMALL(기준일시_입력!$N$21:$N$39,ATH$5)-ASX16,0)),0)</f>
        <v>0</v>
      </c>
      <c r="ATI16" s="128">
        <f>IFERROR(IF(AND(ASX16&lt;SMALL(기준일시_입력!$J$21:$J$39,ATI$5),ASY16&gt;SMALL(기준일시_입력!$N$21:$N$39,ATI$5)),INDEX(기준일시_입력!$AJ$21:$AJ$39,ATI$5*2-1),IF(AND(ASX16&gt;=SMALL(기준일시_입력!$J$21:$J$39,ATI$5),ASX16&lt;SMALL(기준일시_입력!$N$21:$N$39,ATI$5)),SMALL(기준일시_입력!$N$21:$N$39,ATI$5)-ASX16,0)),0)</f>
        <v>0</v>
      </c>
      <c r="ATJ16" s="125"/>
      <c r="ATK16" s="180" t="str">
        <f t="shared" si="354"/>
        <v>11일</v>
      </c>
      <c r="ATL16" s="180"/>
      <c r="ATM16" s="124" t="str">
        <f t="shared" si="355"/>
        <v>목</v>
      </c>
      <c r="ATN16" s="133" t="str">
        <f t="shared" si="351"/>
        <v/>
      </c>
      <c r="ATO16" s="184"/>
      <c r="ATP16" s="184"/>
      <c r="ATQ16" s="184"/>
      <c r="ATR16" s="184"/>
      <c r="ATS16" s="184"/>
      <c r="ATT16" s="184"/>
      <c r="ATU16" s="176"/>
      <c r="ATV16" s="177"/>
      <c r="ATW16" s="129" t="str">
        <f>IF($B16="","",IF(AND(ATM$3&lt;&gt;"",$B16-기준일시_입력!$AO$7&lt;=0,ATO16="",ATR16="",ATU16=""),"X",IF(ATU16="연차","☆",IF(ATU16="월차","★",IF(ATU16="병가","♨",IF(ATU16="출장","◎",IF(ATU16="교육","■",IF(AND(ATU16="",ATO16&lt;=기준일시_입력!$J$15,ATR16&gt;=기준일시_입력!$N$15),"○",IF(AND(ATU16="",ATO16&lt;&gt;"",ATO16&gt;기준일시_입력!$J$15),"▼",IF(AND(ATU16="",ATR16&lt;&gt;"",ATR16&lt;기준일시_입력!$N$15),"△",""))))))))))</f>
        <v/>
      </c>
      <c r="ATX16" s="128">
        <f>IFERROR(IF(OR(ATO16="",ATR16=""),0,IF(AND(ATZ16&lt;기준일시_입력!$J$17,AUA16&gt;기준일시_입력!$N$17),기준일시_입력!$N$17-기준일시_입력!$J$17,IF(AND(ATZ16&gt;=기준일시_입력!$J$17,AUA16&gt;기준일시_입력!$N$17),기준일시_입력!$N$17-ATZ16,IF(AUA16&lt;기준일시_입력!$J$17,0,IF(AND(ATZ16&lt;기준일시_입력!$J$17,AUA16&lt;=기준일시_입력!$N$17),AUA16-기준일시_입력!$J$17,IF(AND(ATZ16&gt;=기준일시_입력!$J$17,AUA16&lt;=기준일시_입력!$N$17),AUA16-ATZ16,0)))))),0)</f>
        <v>0</v>
      </c>
      <c r="ATY16" s="128">
        <f t="shared" si="357"/>
        <v>0</v>
      </c>
      <c r="ATZ16" s="128">
        <f>IF(OR(ATO16="",ATR16=""),0,IF(ATO16&lt;기준일시_입력!$J$15,기준일시_입력!$J$15,ATO16))</f>
        <v>0</v>
      </c>
      <c r="AUA16" s="128">
        <f t="shared" si="358"/>
        <v>0</v>
      </c>
      <c r="AUB16" s="128">
        <f>IFERROR(IF(AND(ATZ16&lt;SMALL(기준일시_입력!$J$21:$J$39,AUB$5),AUA16&gt;SMALL(기준일시_입력!$N$21:$N$39,AUB$5)),INDEX(기준일시_입력!$AJ$21:$AJ$39,AUB$5*2-1),IF(AND(ATZ16&gt;=SMALL(기준일시_입력!$J$21:$J$39,AUB$5),ATZ16&lt;SMALL(기준일시_입력!$N$21:$N$39,AUB$5)),SMALL(기준일시_입력!$N$21:$N$39,AUB$5)-ATZ16,0)),0)</f>
        <v>0</v>
      </c>
      <c r="AUC16" s="128">
        <f>IFERROR(IF(AND(ATZ16&lt;SMALL(기준일시_입력!$J$21:$J$39,AUC$5),AUA16&gt;SMALL(기준일시_입력!$N$21:$N$39,AUC$5)),INDEX(기준일시_입력!$AJ$21:$AJ$39,AUC$5*2-1),IF(AND(ATZ16&gt;=SMALL(기준일시_입력!$J$21:$J$39,AUC$5),ATZ16&lt;SMALL(기준일시_입력!$N$21:$N$39,AUC$5)),SMALL(기준일시_입력!$N$21:$N$39,AUC$5)-ATZ16,0)),0)</f>
        <v>0</v>
      </c>
      <c r="AUD16" s="128">
        <f>IFERROR(IF(AND(ATZ16&lt;SMALL(기준일시_입력!$J$21:$J$39,AUD$5),AUA16&gt;SMALL(기준일시_입력!$N$21:$N$39,AUD$5)),INDEX(기준일시_입력!$AJ$21:$AJ$39,AUD$5*2-1),IF(AND(ATZ16&gt;=SMALL(기준일시_입력!$J$21:$J$39,AUD$5),ATZ16&lt;SMALL(기준일시_입력!$N$21:$N$39,AUD$5)),SMALL(기준일시_입력!$N$21:$N$39,AUD$5)-ATZ16,0)),0)</f>
        <v>0</v>
      </c>
      <c r="AUE16" s="128">
        <f>IFERROR(IF(AND(ATZ16&lt;SMALL(기준일시_입력!$J$21:$J$39,AUE$5),AUA16&gt;SMALL(기준일시_입력!$N$21:$N$39,AUE$5)),INDEX(기준일시_입력!$AJ$21:$AJ$39,AUE$5*2-1),IF(AND(ATZ16&gt;=SMALL(기준일시_입력!$J$21:$J$39,AUE$5),ATZ16&lt;SMALL(기준일시_입력!$N$21:$N$39,AUE$5)),SMALL(기준일시_입력!$N$21:$N$39,AUE$5)-ATZ16,0)),0)</f>
        <v>0</v>
      </c>
      <c r="AUF16" s="128">
        <f>IFERROR(IF(AND(ATZ16&lt;SMALL(기준일시_입력!$J$21:$J$39,AUF$5),AUA16&gt;SMALL(기준일시_입력!$N$21:$N$39,AUF$5)),INDEX(기준일시_입력!$AJ$21:$AJ$39,AUF$5*2-1),IF(AND(ATZ16&gt;=SMALL(기준일시_입력!$J$21:$J$39,AUF$5),ATZ16&lt;SMALL(기준일시_입력!$N$21:$N$39,AUF$5)),SMALL(기준일시_입력!$N$21:$N$39,AUF$5)-ATZ16,0)),0)</f>
        <v>0</v>
      </c>
      <c r="AUG16" s="128">
        <f>IFERROR(IF(AND(ATZ16&lt;SMALL(기준일시_입력!$J$21:$J$39,AUG$5),AUA16&gt;SMALL(기준일시_입력!$N$21:$N$39,AUG$5)),INDEX(기준일시_입력!$AJ$21:$AJ$39,AUG$5*2-1),IF(AND(ATZ16&gt;=SMALL(기준일시_입력!$J$21:$J$39,AUG$5),ATZ16&lt;SMALL(기준일시_입력!$N$21:$N$39,AUG$5)),SMALL(기준일시_입력!$N$21:$N$39,AUG$5)-ATZ16,0)),0)</f>
        <v>0</v>
      </c>
      <c r="AUH16" s="128">
        <f>IFERROR(IF(AND(ATZ16&lt;SMALL(기준일시_입력!$J$21:$J$39,AUH$5),AUA16&gt;SMALL(기준일시_입력!$N$21:$N$39,AUH$5)),INDEX(기준일시_입력!$AJ$21:$AJ$39,AUH$5*2-1),IF(AND(ATZ16&gt;=SMALL(기준일시_입력!$J$21:$J$39,AUH$5),ATZ16&lt;SMALL(기준일시_입력!$N$21:$N$39,AUH$5)),SMALL(기준일시_입력!$N$21:$N$39,AUH$5)-ATZ16,0)),0)</f>
        <v>0</v>
      </c>
      <c r="AUI16" s="128">
        <f>IFERROR(IF(AND(ATZ16&lt;SMALL(기준일시_입력!$J$21:$J$39,AUI$5),AUA16&gt;SMALL(기준일시_입력!$N$21:$N$39,AUI$5)),INDEX(기준일시_입력!$AJ$21:$AJ$39,AUI$5*2-1),IF(AND(ATZ16&gt;=SMALL(기준일시_입력!$J$21:$J$39,AUI$5),ATZ16&lt;SMALL(기준일시_입력!$N$21:$N$39,AUI$5)),SMALL(기준일시_입력!$N$21:$N$39,AUI$5)-ATZ16,0)),0)</f>
        <v>0</v>
      </c>
      <c r="AUJ16" s="128">
        <f>IFERROR(IF(AND(ATZ16&lt;SMALL(기준일시_입력!$J$21:$J$39,AUJ$5),AUA16&gt;SMALL(기준일시_입력!$N$21:$N$39,AUJ$5)),INDEX(기준일시_입력!$AJ$21:$AJ$39,AUJ$5*2-1),IF(AND(ATZ16&gt;=SMALL(기준일시_입력!$J$21:$J$39,AUJ$5),ATZ16&lt;SMALL(기준일시_입력!$N$21:$N$39,AUJ$5)),SMALL(기준일시_입력!$N$21:$N$39,AUJ$5)-ATZ16,0)),0)</f>
        <v>0</v>
      </c>
      <c r="AUK16" s="128">
        <f>IFERROR(IF(AND(ATZ16&lt;SMALL(기준일시_입력!$J$21:$J$39,AUK$5),AUA16&gt;SMALL(기준일시_입력!$N$21:$N$39,AUK$5)),INDEX(기준일시_입력!$AJ$21:$AJ$39,AUK$5*2-1),IF(AND(ATZ16&gt;=SMALL(기준일시_입력!$J$21:$J$39,AUK$5),ATZ16&lt;SMALL(기준일시_입력!$N$21:$N$39,AUK$5)),SMALL(기준일시_입력!$N$21:$N$39,AUK$5)-ATZ16,0)),0)</f>
        <v>0</v>
      </c>
      <c r="AUL16" s="125"/>
      <c r="AUM16" s="180" t="str">
        <f t="shared" si="359"/>
        <v>11일</v>
      </c>
      <c r="AUN16" s="180"/>
      <c r="AUO16" s="124" t="str">
        <f t="shared" si="360"/>
        <v>목</v>
      </c>
      <c r="AUP16" s="133" t="str">
        <f t="shared" si="351"/>
        <v/>
      </c>
      <c r="AUQ16" s="184"/>
      <c r="AUR16" s="184"/>
      <c r="AUS16" s="184"/>
      <c r="AUT16" s="184"/>
      <c r="AUU16" s="184"/>
      <c r="AUV16" s="184"/>
      <c r="AUW16" s="176"/>
      <c r="AUX16" s="177"/>
      <c r="AUY16" s="129" t="str">
        <f>IF($B16="","",IF(AND(AUO$3&lt;&gt;"",$B16-기준일시_입력!$AO$7&lt;=0,AUQ16="",AUT16="",AUW16=""),"X",IF(AUW16="연차","☆",IF(AUW16="월차","★",IF(AUW16="병가","♨",IF(AUW16="출장","◎",IF(AUW16="교육","■",IF(AND(AUW16="",AUQ16&lt;=기준일시_입력!$J$15,AUT16&gt;=기준일시_입력!$N$15),"○",IF(AND(AUW16="",AUQ16&lt;&gt;"",AUQ16&gt;기준일시_입력!$J$15),"▼",IF(AND(AUW16="",AUT16&lt;&gt;"",AUT16&lt;기준일시_입력!$N$15),"△",""))))))))))</f>
        <v/>
      </c>
      <c r="AUZ16" s="128">
        <f>IFERROR(IF(OR(AUQ16="",AUT16=""),0,IF(AND(AVB16&lt;기준일시_입력!$J$17,AVC16&gt;기준일시_입력!$N$17),기준일시_입력!$N$17-기준일시_입력!$J$17,IF(AND(AVB16&gt;=기준일시_입력!$J$17,AVC16&gt;기준일시_입력!$N$17),기준일시_입력!$N$17-AVB16,IF(AVC16&lt;기준일시_입력!$J$17,0,IF(AND(AVB16&lt;기준일시_입력!$J$17,AVC16&lt;=기준일시_입력!$N$17),AVC16-기준일시_입력!$J$17,IF(AND(AVB16&gt;=기준일시_입력!$J$17,AVC16&lt;=기준일시_입력!$N$17),AVC16-AVB16,0)))))),0)</f>
        <v>0</v>
      </c>
      <c r="AVA16" s="128">
        <f t="shared" si="362"/>
        <v>0</v>
      </c>
      <c r="AVB16" s="128">
        <f>IF(OR(AUQ16="",AUT16=""),0,IF(AUQ16&lt;기준일시_입력!$J$15,기준일시_입력!$J$15,AUQ16))</f>
        <v>0</v>
      </c>
      <c r="AVC16" s="128">
        <f t="shared" si="363"/>
        <v>0</v>
      </c>
      <c r="AVD16" s="128">
        <f>IFERROR(IF(AND(AVB16&lt;SMALL(기준일시_입력!$J$21:$J$39,AVD$5),AVC16&gt;SMALL(기준일시_입력!$N$21:$N$39,AVD$5)),INDEX(기준일시_입력!$AJ$21:$AJ$39,AVD$5*2-1),IF(AND(AVB16&gt;=SMALL(기준일시_입력!$J$21:$J$39,AVD$5),AVB16&lt;SMALL(기준일시_입력!$N$21:$N$39,AVD$5)),SMALL(기준일시_입력!$N$21:$N$39,AVD$5)-AVB16,0)),0)</f>
        <v>0</v>
      </c>
      <c r="AVE16" s="128">
        <f>IFERROR(IF(AND(AVB16&lt;SMALL(기준일시_입력!$J$21:$J$39,AVE$5),AVC16&gt;SMALL(기준일시_입력!$N$21:$N$39,AVE$5)),INDEX(기준일시_입력!$AJ$21:$AJ$39,AVE$5*2-1),IF(AND(AVB16&gt;=SMALL(기준일시_입력!$J$21:$J$39,AVE$5),AVB16&lt;SMALL(기준일시_입력!$N$21:$N$39,AVE$5)),SMALL(기준일시_입력!$N$21:$N$39,AVE$5)-AVB16,0)),0)</f>
        <v>0</v>
      </c>
      <c r="AVF16" s="128">
        <f>IFERROR(IF(AND(AVB16&lt;SMALL(기준일시_입력!$J$21:$J$39,AVF$5),AVC16&gt;SMALL(기준일시_입력!$N$21:$N$39,AVF$5)),INDEX(기준일시_입력!$AJ$21:$AJ$39,AVF$5*2-1),IF(AND(AVB16&gt;=SMALL(기준일시_입력!$J$21:$J$39,AVF$5),AVB16&lt;SMALL(기준일시_입력!$N$21:$N$39,AVF$5)),SMALL(기준일시_입력!$N$21:$N$39,AVF$5)-AVB16,0)),0)</f>
        <v>0</v>
      </c>
      <c r="AVG16" s="128">
        <f>IFERROR(IF(AND(AVB16&lt;SMALL(기준일시_입력!$J$21:$J$39,AVG$5),AVC16&gt;SMALL(기준일시_입력!$N$21:$N$39,AVG$5)),INDEX(기준일시_입력!$AJ$21:$AJ$39,AVG$5*2-1),IF(AND(AVB16&gt;=SMALL(기준일시_입력!$J$21:$J$39,AVG$5),AVB16&lt;SMALL(기준일시_입력!$N$21:$N$39,AVG$5)),SMALL(기준일시_입력!$N$21:$N$39,AVG$5)-AVB16,0)),0)</f>
        <v>0</v>
      </c>
      <c r="AVH16" s="128">
        <f>IFERROR(IF(AND(AVB16&lt;SMALL(기준일시_입력!$J$21:$J$39,AVH$5),AVC16&gt;SMALL(기준일시_입력!$N$21:$N$39,AVH$5)),INDEX(기준일시_입력!$AJ$21:$AJ$39,AVH$5*2-1),IF(AND(AVB16&gt;=SMALL(기준일시_입력!$J$21:$J$39,AVH$5),AVB16&lt;SMALL(기준일시_입력!$N$21:$N$39,AVH$5)),SMALL(기준일시_입력!$N$21:$N$39,AVH$5)-AVB16,0)),0)</f>
        <v>0</v>
      </c>
      <c r="AVI16" s="128">
        <f>IFERROR(IF(AND(AVB16&lt;SMALL(기준일시_입력!$J$21:$J$39,AVI$5),AVC16&gt;SMALL(기준일시_입력!$N$21:$N$39,AVI$5)),INDEX(기준일시_입력!$AJ$21:$AJ$39,AVI$5*2-1),IF(AND(AVB16&gt;=SMALL(기준일시_입력!$J$21:$J$39,AVI$5),AVB16&lt;SMALL(기준일시_입력!$N$21:$N$39,AVI$5)),SMALL(기준일시_입력!$N$21:$N$39,AVI$5)-AVB16,0)),0)</f>
        <v>0</v>
      </c>
      <c r="AVJ16" s="128">
        <f>IFERROR(IF(AND(AVB16&lt;SMALL(기준일시_입력!$J$21:$J$39,AVJ$5),AVC16&gt;SMALL(기준일시_입력!$N$21:$N$39,AVJ$5)),INDEX(기준일시_입력!$AJ$21:$AJ$39,AVJ$5*2-1),IF(AND(AVB16&gt;=SMALL(기준일시_입력!$J$21:$J$39,AVJ$5),AVB16&lt;SMALL(기준일시_입력!$N$21:$N$39,AVJ$5)),SMALL(기준일시_입력!$N$21:$N$39,AVJ$5)-AVB16,0)),0)</f>
        <v>0</v>
      </c>
      <c r="AVK16" s="128">
        <f>IFERROR(IF(AND(AVB16&lt;SMALL(기준일시_입력!$J$21:$J$39,AVK$5),AVC16&gt;SMALL(기준일시_입력!$N$21:$N$39,AVK$5)),INDEX(기준일시_입력!$AJ$21:$AJ$39,AVK$5*2-1),IF(AND(AVB16&gt;=SMALL(기준일시_입력!$J$21:$J$39,AVK$5),AVB16&lt;SMALL(기준일시_입력!$N$21:$N$39,AVK$5)),SMALL(기준일시_입력!$N$21:$N$39,AVK$5)-AVB16,0)),0)</f>
        <v>0</v>
      </c>
      <c r="AVL16" s="128">
        <f>IFERROR(IF(AND(AVB16&lt;SMALL(기준일시_입력!$J$21:$J$39,AVL$5),AVC16&gt;SMALL(기준일시_입력!$N$21:$N$39,AVL$5)),INDEX(기준일시_입력!$AJ$21:$AJ$39,AVL$5*2-1),IF(AND(AVB16&gt;=SMALL(기준일시_입력!$J$21:$J$39,AVL$5),AVB16&lt;SMALL(기준일시_입력!$N$21:$N$39,AVL$5)),SMALL(기준일시_입력!$N$21:$N$39,AVL$5)-AVB16,0)),0)</f>
        <v>0</v>
      </c>
      <c r="AVM16" s="128">
        <f>IFERROR(IF(AND(AVB16&lt;SMALL(기준일시_입력!$J$21:$J$39,AVM$5),AVC16&gt;SMALL(기준일시_입력!$N$21:$N$39,AVM$5)),INDEX(기준일시_입력!$AJ$21:$AJ$39,AVM$5*2-1),IF(AND(AVB16&gt;=SMALL(기준일시_입력!$J$21:$J$39,AVM$5),AVB16&lt;SMALL(기준일시_입력!$N$21:$N$39,AVM$5)),SMALL(기준일시_입력!$N$21:$N$39,AVM$5)-AVB16,0)),0)</f>
        <v>0</v>
      </c>
      <c r="AVN16" s="125"/>
      <c r="AVO16" s="180" t="str">
        <f t="shared" si="364"/>
        <v>11일</v>
      </c>
      <c r="AVP16" s="180"/>
      <c r="AVQ16" s="124" t="str">
        <f t="shared" si="365"/>
        <v>목</v>
      </c>
      <c r="AVR16" s="133" t="str">
        <f t="shared" si="366"/>
        <v/>
      </c>
      <c r="AVS16" s="184"/>
      <c r="AVT16" s="184"/>
      <c r="AVU16" s="184"/>
      <c r="AVV16" s="184"/>
      <c r="AVW16" s="184"/>
      <c r="AVX16" s="184"/>
      <c r="AVY16" s="176"/>
      <c r="AVZ16" s="177"/>
      <c r="AWA16" s="129" t="str">
        <f>IF($B16="","",IF(AND(AVQ$3&lt;&gt;"",$B16-기준일시_입력!$AO$7&lt;=0,AVS16="",AVV16="",AVY16=""),"X",IF(AVY16="연차","☆",IF(AVY16="월차","★",IF(AVY16="병가","♨",IF(AVY16="출장","◎",IF(AVY16="교육","■",IF(AND(AVY16="",AVS16&lt;=기준일시_입력!$J$15,AVV16&gt;=기준일시_입력!$N$15),"○",IF(AND(AVY16="",AVS16&lt;&gt;"",AVS16&gt;기준일시_입력!$J$15),"▼",IF(AND(AVY16="",AVV16&lt;&gt;"",AVV16&lt;기준일시_입력!$N$15),"△",""))))))))))</f>
        <v/>
      </c>
      <c r="AWB16" s="128">
        <f>IFERROR(IF(OR(AVS16="",AVV16=""),0,IF(AND(AWD16&lt;기준일시_입력!$J$17,AWE16&gt;기준일시_입력!$N$17),기준일시_입력!$N$17-기준일시_입력!$J$17,IF(AND(AWD16&gt;=기준일시_입력!$J$17,AWE16&gt;기준일시_입력!$N$17),기준일시_입력!$N$17-AWD16,IF(AWE16&lt;기준일시_입력!$J$17,0,IF(AND(AWD16&lt;기준일시_입력!$J$17,AWE16&lt;=기준일시_입력!$N$17),AWE16-기준일시_입력!$J$17,IF(AND(AWD16&gt;=기준일시_입력!$J$17,AWE16&lt;=기준일시_입력!$N$17),AWE16-AWD16,0)))))),0)</f>
        <v>0</v>
      </c>
      <c r="AWC16" s="128">
        <f t="shared" si="367"/>
        <v>0</v>
      </c>
      <c r="AWD16" s="128">
        <f>IF(OR(AVS16="",AVV16=""),0,IF(AVS16&lt;기준일시_입력!$J$15,기준일시_입력!$J$15,AVS16))</f>
        <v>0</v>
      </c>
      <c r="AWE16" s="128">
        <f t="shared" si="368"/>
        <v>0</v>
      </c>
      <c r="AWF16" s="128">
        <f>IFERROR(IF(AND(AWD16&lt;SMALL(기준일시_입력!$J$21:$J$39,AWF$5),AWE16&gt;SMALL(기준일시_입력!$N$21:$N$39,AWF$5)),INDEX(기준일시_입력!$AJ$21:$AJ$39,AWF$5*2-1),IF(AND(AWD16&gt;=SMALL(기준일시_입력!$J$21:$J$39,AWF$5),AWD16&lt;SMALL(기준일시_입력!$N$21:$N$39,AWF$5)),SMALL(기준일시_입력!$N$21:$N$39,AWF$5)-AWD16,0)),0)</f>
        <v>0</v>
      </c>
      <c r="AWG16" s="128">
        <f>IFERROR(IF(AND(AWD16&lt;SMALL(기준일시_입력!$J$21:$J$39,AWG$5),AWE16&gt;SMALL(기준일시_입력!$N$21:$N$39,AWG$5)),INDEX(기준일시_입력!$AJ$21:$AJ$39,AWG$5*2-1),IF(AND(AWD16&gt;=SMALL(기준일시_입력!$J$21:$J$39,AWG$5),AWD16&lt;SMALL(기준일시_입력!$N$21:$N$39,AWG$5)),SMALL(기준일시_입력!$N$21:$N$39,AWG$5)-AWD16,0)),0)</f>
        <v>0</v>
      </c>
      <c r="AWH16" s="128">
        <f>IFERROR(IF(AND(AWD16&lt;SMALL(기준일시_입력!$J$21:$J$39,AWH$5),AWE16&gt;SMALL(기준일시_입력!$N$21:$N$39,AWH$5)),INDEX(기준일시_입력!$AJ$21:$AJ$39,AWH$5*2-1),IF(AND(AWD16&gt;=SMALL(기준일시_입력!$J$21:$J$39,AWH$5),AWD16&lt;SMALL(기준일시_입력!$N$21:$N$39,AWH$5)),SMALL(기준일시_입력!$N$21:$N$39,AWH$5)-AWD16,0)),0)</f>
        <v>0</v>
      </c>
      <c r="AWI16" s="128">
        <f>IFERROR(IF(AND(AWD16&lt;SMALL(기준일시_입력!$J$21:$J$39,AWI$5),AWE16&gt;SMALL(기준일시_입력!$N$21:$N$39,AWI$5)),INDEX(기준일시_입력!$AJ$21:$AJ$39,AWI$5*2-1),IF(AND(AWD16&gt;=SMALL(기준일시_입력!$J$21:$J$39,AWI$5),AWD16&lt;SMALL(기준일시_입력!$N$21:$N$39,AWI$5)),SMALL(기준일시_입력!$N$21:$N$39,AWI$5)-AWD16,0)),0)</f>
        <v>0</v>
      </c>
      <c r="AWJ16" s="128">
        <f>IFERROR(IF(AND(AWD16&lt;SMALL(기준일시_입력!$J$21:$J$39,AWJ$5),AWE16&gt;SMALL(기준일시_입력!$N$21:$N$39,AWJ$5)),INDEX(기준일시_입력!$AJ$21:$AJ$39,AWJ$5*2-1),IF(AND(AWD16&gt;=SMALL(기준일시_입력!$J$21:$J$39,AWJ$5),AWD16&lt;SMALL(기준일시_입력!$N$21:$N$39,AWJ$5)),SMALL(기준일시_입력!$N$21:$N$39,AWJ$5)-AWD16,0)),0)</f>
        <v>0</v>
      </c>
      <c r="AWK16" s="128">
        <f>IFERROR(IF(AND(AWD16&lt;SMALL(기준일시_입력!$J$21:$J$39,AWK$5),AWE16&gt;SMALL(기준일시_입력!$N$21:$N$39,AWK$5)),INDEX(기준일시_입력!$AJ$21:$AJ$39,AWK$5*2-1),IF(AND(AWD16&gt;=SMALL(기준일시_입력!$J$21:$J$39,AWK$5),AWD16&lt;SMALL(기준일시_입력!$N$21:$N$39,AWK$5)),SMALL(기준일시_입력!$N$21:$N$39,AWK$5)-AWD16,0)),0)</f>
        <v>0</v>
      </c>
      <c r="AWL16" s="128">
        <f>IFERROR(IF(AND(AWD16&lt;SMALL(기준일시_입력!$J$21:$J$39,AWL$5),AWE16&gt;SMALL(기준일시_입력!$N$21:$N$39,AWL$5)),INDEX(기준일시_입력!$AJ$21:$AJ$39,AWL$5*2-1),IF(AND(AWD16&gt;=SMALL(기준일시_입력!$J$21:$J$39,AWL$5),AWD16&lt;SMALL(기준일시_입력!$N$21:$N$39,AWL$5)),SMALL(기준일시_입력!$N$21:$N$39,AWL$5)-AWD16,0)),0)</f>
        <v>0</v>
      </c>
      <c r="AWM16" s="128">
        <f>IFERROR(IF(AND(AWD16&lt;SMALL(기준일시_입력!$J$21:$J$39,AWM$5),AWE16&gt;SMALL(기준일시_입력!$N$21:$N$39,AWM$5)),INDEX(기준일시_입력!$AJ$21:$AJ$39,AWM$5*2-1),IF(AND(AWD16&gt;=SMALL(기준일시_입력!$J$21:$J$39,AWM$5),AWD16&lt;SMALL(기준일시_입력!$N$21:$N$39,AWM$5)),SMALL(기준일시_입력!$N$21:$N$39,AWM$5)-AWD16,0)),0)</f>
        <v>0</v>
      </c>
      <c r="AWN16" s="128">
        <f>IFERROR(IF(AND(AWD16&lt;SMALL(기준일시_입력!$J$21:$J$39,AWN$5),AWE16&gt;SMALL(기준일시_입력!$N$21:$N$39,AWN$5)),INDEX(기준일시_입력!$AJ$21:$AJ$39,AWN$5*2-1),IF(AND(AWD16&gt;=SMALL(기준일시_입력!$J$21:$J$39,AWN$5),AWD16&lt;SMALL(기준일시_입력!$N$21:$N$39,AWN$5)),SMALL(기준일시_입력!$N$21:$N$39,AWN$5)-AWD16,0)),0)</f>
        <v>0</v>
      </c>
      <c r="AWO16" s="128">
        <f>IFERROR(IF(AND(AWD16&lt;SMALL(기준일시_입력!$J$21:$J$39,AWO$5),AWE16&gt;SMALL(기준일시_입력!$N$21:$N$39,AWO$5)),INDEX(기준일시_입력!$AJ$21:$AJ$39,AWO$5*2-1),IF(AND(AWD16&gt;=SMALL(기준일시_입력!$J$21:$J$39,AWO$5),AWD16&lt;SMALL(기준일시_입력!$N$21:$N$39,AWO$5)),SMALL(기준일시_입력!$N$21:$N$39,AWO$5)-AWD16,0)),0)</f>
        <v>0</v>
      </c>
      <c r="AWP16" s="125"/>
      <c r="AWQ16" s="180" t="str">
        <f t="shared" si="369"/>
        <v>11일</v>
      </c>
      <c r="AWR16" s="180"/>
      <c r="AWS16" s="124" t="str">
        <f t="shared" si="370"/>
        <v>목</v>
      </c>
      <c r="AWT16" s="133" t="str">
        <f t="shared" si="366"/>
        <v/>
      </c>
      <c r="AWU16" s="184"/>
      <c r="AWV16" s="184"/>
      <c r="AWW16" s="184"/>
      <c r="AWX16" s="184"/>
      <c r="AWY16" s="184"/>
      <c r="AWZ16" s="184"/>
      <c r="AXA16" s="176"/>
      <c r="AXB16" s="177"/>
      <c r="AXC16" s="129" t="str">
        <f>IF($B16="","",IF(AND(AWS$3&lt;&gt;"",$B16-기준일시_입력!$AO$7&lt;=0,AWU16="",AWX16="",AXA16=""),"X",IF(AXA16="연차","☆",IF(AXA16="월차","★",IF(AXA16="병가","♨",IF(AXA16="출장","◎",IF(AXA16="교육","■",IF(AND(AXA16="",AWU16&lt;=기준일시_입력!$J$15,AWX16&gt;=기준일시_입력!$N$15),"○",IF(AND(AXA16="",AWU16&lt;&gt;"",AWU16&gt;기준일시_입력!$J$15),"▼",IF(AND(AXA16="",AWX16&lt;&gt;"",AWX16&lt;기준일시_입력!$N$15),"△",""))))))))))</f>
        <v/>
      </c>
      <c r="AXD16" s="128">
        <f>IFERROR(IF(OR(AWU16="",AWX16=""),0,IF(AND(AXF16&lt;기준일시_입력!$J$17,AXG16&gt;기준일시_입력!$N$17),기준일시_입력!$N$17-기준일시_입력!$J$17,IF(AND(AXF16&gt;=기준일시_입력!$J$17,AXG16&gt;기준일시_입력!$N$17),기준일시_입력!$N$17-AXF16,IF(AXG16&lt;기준일시_입력!$J$17,0,IF(AND(AXF16&lt;기준일시_입력!$J$17,AXG16&lt;=기준일시_입력!$N$17),AXG16-기준일시_입력!$J$17,IF(AND(AXF16&gt;=기준일시_입력!$J$17,AXG16&lt;=기준일시_입력!$N$17),AXG16-AXF16,0)))))),0)</f>
        <v>0</v>
      </c>
      <c r="AXE16" s="128">
        <f t="shared" si="372"/>
        <v>0</v>
      </c>
      <c r="AXF16" s="128">
        <f>IF(OR(AWU16="",AWX16=""),0,IF(AWU16&lt;기준일시_입력!$J$15,기준일시_입력!$J$15,AWU16))</f>
        <v>0</v>
      </c>
      <c r="AXG16" s="128">
        <f t="shared" si="373"/>
        <v>0</v>
      </c>
      <c r="AXH16" s="128">
        <f>IFERROR(IF(AND(AXF16&lt;SMALL(기준일시_입력!$J$21:$J$39,AXH$5),AXG16&gt;SMALL(기준일시_입력!$N$21:$N$39,AXH$5)),INDEX(기준일시_입력!$AJ$21:$AJ$39,AXH$5*2-1),IF(AND(AXF16&gt;=SMALL(기준일시_입력!$J$21:$J$39,AXH$5),AXF16&lt;SMALL(기준일시_입력!$N$21:$N$39,AXH$5)),SMALL(기준일시_입력!$N$21:$N$39,AXH$5)-AXF16,0)),0)</f>
        <v>0</v>
      </c>
      <c r="AXI16" s="128">
        <f>IFERROR(IF(AND(AXF16&lt;SMALL(기준일시_입력!$J$21:$J$39,AXI$5),AXG16&gt;SMALL(기준일시_입력!$N$21:$N$39,AXI$5)),INDEX(기준일시_입력!$AJ$21:$AJ$39,AXI$5*2-1),IF(AND(AXF16&gt;=SMALL(기준일시_입력!$J$21:$J$39,AXI$5),AXF16&lt;SMALL(기준일시_입력!$N$21:$N$39,AXI$5)),SMALL(기준일시_입력!$N$21:$N$39,AXI$5)-AXF16,0)),0)</f>
        <v>0</v>
      </c>
      <c r="AXJ16" s="128">
        <f>IFERROR(IF(AND(AXF16&lt;SMALL(기준일시_입력!$J$21:$J$39,AXJ$5),AXG16&gt;SMALL(기준일시_입력!$N$21:$N$39,AXJ$5)),INDEX(기준일시_입력!$AJ$21:$AJ$39,AXJ$5*2-1),IF(AND(AXF16&gt;=SMALL(기준일시_입력!$J$21:$J$39,AXJ$5),AXF16&lt;SMALL(기준일시_입력!$N$21:$N$39,AXJ$5)),SMALL(기준일시_입력!$N$21:$N$39,AXJ$5)-AXF16,0)),0)</f>
        <v>0</v>
      </c>
      <c r="AXK16" s="128">
        <f>IFERROR(IF(AND(AXF16&lt;SMALL(기준일시_입력!$J$21:$J$39,AXK$5),AXG16&gt;SMALL(기준일시_입력!$N$21:$N$39,AXK$5)),INDEX(기준일시_입력!$AJ$21:$AJ$39,AXK$5*2-1),IF(AND(AXF16&gt;=SMALL(기준일시_입력!$J$21:$J$39,AXK$5),AXF16&lt;SMALL(기준일시_입력!$N$21:$N$39,AXK$5)),SMALL(기준일시_입력!$N$21:$N$39,AXK$5)-AXF16,0)),0)</f>
        <v>0</v>
      </c>
      <c r="AXL16" s="128">
        <f>IFERROR(IF(AND(AXF16&lt;SMALL(기준일시_입력!$J$21:$J$39,AXL$5),AXG16&gt;SMALL(기준일시_입력!$N$21:$N$39,AXL$5)),INDEX(기준일시_입력!$AJ$21:$AJ$39,AXL$5*2-1),IF(AND(AXF16&gt;=SMALL(기준일시_입력!$J$21:$J$39,AXL$5),AXF16&lt;SMALL(기준일시_입력!$N$21:$N$39,AXL$5)),SMALL(기준일시_입력!$N$21:$N$39,AXL$5)-AXF16,0)),0)</f>
        <v>0</v>
      </c>
      <c r="AXM16" s="128">
        <f>IFERROR(IF(AND(AXF16&lt;SMALL(기준일시_입력!$J$21:$J$39,AXM$5),AXG16&gt;SMALL(기준일시_입력!$N$21:$N$39,AXM$5)),INDEX(기준일시_입력!$AJ$21:$AJ$39,AXM$5*2-1),IF(AND(AXF16&gt;=SMALL(기준일시_입력!$J$21:$J$39,AXM$5),AXF16&lt;SMALL(기준일시_입력!$N$21:$N$39,AXM$5)),SMALL(기준일시_입력!$N$21:$N$39,AXM$5)-AXF16,0)),0)</f>
        <v>0</v>
      </c>
      <c r="AXN16" s="128">
        <f>IFERROR(IF(AND(AXF16&lt;SMALL(기준일시_입력!$J$21:$J$39,AXN$5),AXG16&gt;SMALL(기준일시_입력!$N$21:$N$39,AXN$5)),INDEX(기준일시_입력!$AJ$21:$AJ$39,AXN$5*2-1),IF(AND(AXF16&gt;=SMALL(기준일시_입력!$J$21:$J$39,AXN$5),AXF16&lt;SMALL(기준일시_입력!$N$21:$N$39,AXN$5)),SMALL(기준일시_입력!$N$21:$N$39,AXN$5)-AXF16,0)),0)</f>
        <v>0</v>
      </c>
      <c r="AXO16" s="128">
        <f>IFERROR(IF(AND(AXF16&lt;SMALL(기준일시_입력!$J$21:$J$39,AXO$5),AXG16&gt;SMALL(기준일시_입력!$N$21:$N$39,AXO$5)),INDEX(기준일시_입력!$AJ$21:$AJ$39,AXO$5*2-1),IF(AND(AXF16&gt;=SMALL(기준일시_입력!$J$21:$J$39,AXO$5),AXF16&lt;SMALL(기준일시_입력!$N$21:$N$39,AXO$5)),SMALL(기준일시_입력!$N$21:$N$39,AXO$5)-AXF16,0)),0)</f>
        <v>0</v>
      </c>
      <c r="AXP16" s="128">
        <f>IFERROR(IF(AND(AXF16&lt;SMALL(기준일시_입력!$J$21:$J$39,AXP$5),AXG16&gt;SMALL(기준일시_입력!$N$21:$N$39,AXP$5)),INDEX(기준일시_입력!$AJ$21:$AJ$39,AXP$5*2-1),IF(AND(AXF16&gt;=SMALL(기준일시_입력!$J$21:$J$39,AXP$5),AXF16&lt;SMALL(기준일시_입력!$N$21:$N$39,AXP$5)),SMALL(기준일시_입력!$N$21:$N$39,AXP$5)-AXF16,0)),0)</f>
        <v>0</v>
      </c>
      <c r="AXQ16" s="128">
        <f>IFERROR(IF(AND(AXF16&lt;SMALL(기준일시_입력!$J$21:$J$39,AXQ$5),AXG16&gt;SMALL(기준일시_입력!$N$21:$N$39,AXQ$5)),INDEX(기준일시_입력!$AJ$21:$AJ$39,AXQ$5*2-1),IF(AND(AXF16&gt;=SMALL(기준일시_입력!$J$21:$J$39,AXQ$5),AXF16&lt;SMALL(기준일시_입력!$N$21:$N$39,AXQ$5)),SMALL(기준일시_입력!$N$21:$N$39,AXQ$5)-AXF16,0)),0)</f>
        <v>0</v>
      </c>
      <c r="AXR16" s="125"/>
      <c r="AXS16" s="180" t="str">
        <f t="shared" si="374"/>
        <v>11일</v>
      </c>
      <c r="AXT16" s="180"/>
      <c r="AXU16" s="124" t="str">
        <f t="shared" si="375"/>
        <v>목</v>
      </c>
      <c r="AXV16" s="133" t="str">
        <f t="shared" si="366"/>
        <v/>
      </c>
      <c r="AXW16" s="184"/>
      <c r="AXX16" s="184"/>
      <c r="AXY16" s="184"/>
      <c r="AXZ16" s="184"/>
      <c r="AYA16" s="184"/>
      <c r="AYB16" s="184"/>
      <c r="AYC16" s="176"/>
      <c r="AYD16" s="177"/>
      <c r="AYE16" s="129" t="str">
        <f>IF($B16="","",IF(AND(AXU$3&lt;&gt;"",$B16-기준일시_입력!$AO$7&lt;=0,AXW16="",AXZ16="",AYC16=""),"X",IF(AYC16="연차","☆",IF(AYC16="월차","★",IF(AYC16="병가","♨",IF(AYC16="출장","◎",IF(AYC16="교육","■",IF(AND(AYC16="",AXW16&lt;=기준일시_입력!$J$15,AXZ16&gt;=기준일시_입력!$N$15),"○",IF(AND(AYC16="",AXW16&lt;&gt;"",AXW16&gt;기준일시_입력!$J$15),"▼",IF(AND(AYC16="",AXZ16&lt;&gt;"",AXZ16&lt;기준일시_입력!$N$15),"△",""))))))))))</f>
        <v/>
      </c>
      <c r="AYF16" s="128">
        <f>IFERROR(IF(OR(AXW16="",AXZ16=""),0,IF(AND(AYH16&lt;기준일시_입력!$J$17,AYI16&gt;기준일시_입력!$N$17),기준일시_입력!$N$17-기준일시_입력!$J$17,IF(AND(AYH16&gt;=기준일시_입력!$J$17,AYI16&gt;기준일시_입력!$N$17),기준일시_입력!$N$17-AYH16,IF(AYI16&lt;기준일시_입력!$J$17,0,IF(AND(AYH16&lt;기준일시_입력!$J$17,AYI16&lt;=기준일시_입력!$N$17),AYI16-기준일시_입력!$J$17,IF(AND(AYH16&gt;=기준일시_입력!$J$17,AYI16&lt;=기준일시_입력!$N$17),AYI16-AYH16,0)))))),0)</f>
        <v>0</v>
      </c>
      <c r="AYG16" s="128">
        <f t="shared" si="377"/>
        <v>0</v>
      </c>
      <c r="AYH16" s="128">
        <f>IF(OR(AXW16="",AXZ16=""),0,IF(AXW16&lt;기준일시_입력!$J$15,기준일시_입력!$J$15,AXW16))</f>
        <v>0</v>
      </c>
      <c r="AYI16" s="128">
        <f t="shared" si="378"/>
        <v>0</v>
      </c>
      <c r="AYJ16" s="128">
        <f>IFERROR(IF(AND(AYH16&lt;SMALL(기준일시_입력!$J$21:$J$39,AYJ$5),AYI16&gt;SMALL(기준일시_입력!$N$21:$N$39,AYJ$5)),INDEX(기준일시_입력!$AJ$21:$AJ$39,AYJ$5*2-1),IF(AND(AYH16&gt;=SMALL(기준일시_입력!$J$21:$J$39,AYJ$5),AYH16&lt;SMALL(기준일시_입력!$N$21:$N$39,AYJ$5)),SMALL(기준일시_입력!$N$21:$N$39,AYJ$5)-AYH16,0)),0)</f>
        <v>0</v>
      </c>
      <c r="AYK16" s="128">
        <f>IFERROR(IF(AND(AYH16&lt;SMALL(기준일시_입력!$J$21:$J$39,AYK$5),AYI16&gt;SMALL(기준일시_입력!$N$21:$N$39,AYK$5)),INDEX(기준일시_입력!$AJ$21:$AJ$39,AYK$5*2-1),IF(AND(AYH16&gt;=SMALL(기준일시_입력!$J$21:$J$39,AYK$5),AYH16&lt;SMALL(기준일시_입력!$N$21:$N$39,AYK$5)),SMALL(기준일시_입력!$N$21:$N$39,AYK$5)-AYH16,0)),0)</f>
        <v>0</v>
      </c>
      <c r="AYL16" s="128">
        <f>IFERROR(IF(AND(AYH16&lt;SMALL(기준일시_입력!$J$21:$J$39,AYL$5),AYI16&gt;SMALL(기준일시_입력!$N$21:$N$39,AYL$5)),INDEX(기준일시_입력!$AJ$21:$AJ$39,AYL$5*2-1),IF(AND(AYH16&gt;=SMALL(기준일시_입력!$J$21:$J$39,AYL$5),AYH16&lt;SMALL(기준일시_입력!$N$21:$N$39,AYL$5)),SMALL(기준일시_입력!$N$21:$N$39,AYL$5)-AYH16,0)),0)</f>
        <v>0</v>
      </c>
      <c r="AYM16" s="128">
        <f>IFERROR(IF(AND(AYH16&lt;SMALL(기준일시_입력!$J$21:$J$39,AYM$5),AYI16&gt;SMALL(기준일시_입력!$N$21:$N$39,AYM$5)),INDEX(기준일시_입력!$AJ$21:$AJ$39,AYM$5*2-1),IF(AND(AYH16&gt;=SMALL(기준일시_입력!$J$21:$J$39,AYM$5),AYH16&lt;SMALL(기준일시_입력!$N$21:$N$39,AYM$5)),SMALL(기준일시_입력!$N$21:$N$39,AYM$5)-AYH16,0)),0)</f>
        <v>0</v>
      </c>
      <c r="AYN16" s="128">
        <f>IFERROR(IF(AND(AYH16&lt;SMALL(기준일시_입력!$J$21:$J$39,AYN$5),AYI16&gt;SMALL(기준일시_입력!$N$21:$N$39,AYN$5)),INDEX(기준일시_입력!$AJ$21:$AJ$39,AYN$5*2-1),IF(AND(AYH16&gt;=SMALL(기준일시_입력!$J$21:$J$39,AYN$5),AYH16&lt;SMALL(기준일시_입력!$N$21:$N$39,AYN$5)),SMALL(기준일시_입력!$N$21:$N$39,AYN$5)-AYH16,0)),0)</f>
        <v>0</v>
      </c>
      <c r="AYO16" s="128">
        <f>IFERROR(IF(AND(AYH16&lt;SMALL(기준일시_입력!$J$21:$J$39,AYO$5),AYI16&gt;SMALL(기준일시_입력!$N$21:$N$39,AYO$5)),INDEX(기준일시_입력!$AJ$21:$AJ$39,AYO$5*2-1),IF(AND(AYH16&gt;=SMALL(기준일시_입력!$J$21:$J$39,AYO$5),AYH16&lt;SMALL(기준일시_입력!$N$21:$N$39,AYO$5)),SMALL(기준일시_입력!$N$21:$N$39,AYO$5)-AYH16,0)),0)</f>
        <v>0</v>
      </c>
      <c r="AYP16" s="128">
        <f>IFERROR(IF(AND(AYH16&lt;SMALL(기준일시_입력!$J$21:$J$39,AYP$5),AYI16&gt;SMALL(기준일시_입력!$N$21:$N$39,AYP$5)),INDEX(기준일시_입력!$AJ$21:$AJ$39,AYP$5*2-1),IF(AND(AYH16&gt;=SMALL(기준일시_입력!$J$21:$J$39,AYP$5),AYH16&lt;SMALL(기준일시_입력!$N$21:$N$39,AYP$5)),SMALL(기준일시_입력!$N$21:$N$39,AYP$5)-AYH16,0)),0)</f>
        <v>0</v>
      </c>
      <c r="AYQ16" s="128">
        <f>IFERROR(IF(AND(AYH16&lt;SMALL(기준일시_입력!$J$21:$J$39,AYQ$5),AYI16&gt;SMALL(기준일시_입력!$N$21:$N$39,AYQ$5)),INDEX(기준일시_입력!$AJ$21:$AJ$39,AYQ$5*2-1),IF(AND(AYH16&gt;=SMALL(기준일시_입력!$J$21:$J$39,AYQ$5),AYH16&lt;SMALL(기준일시_입력!$N$21:$N$39,AYQ$5)),SMALL(기준일시_입력!$N$21:$N$39,AYQ$5)-AYH16,0)),0)</f>
        <v>0</v>
      </c>
      <c r="AYR16" s="128">
        <f>IFERROR(IF(AND(AYH16&lt;SMALL(기준일시_입력!$J$21:$J$39,AYR$5),AYI16&gt;SMALL(기준일시_입력!$N$21:$N$39,AYR$5)),INDEX(기준일시_입력!$AJ$21:$AJ$39,AYR$5*2-1),IF(AND(AYH16&gt;=SMALL(기준일시_입력!$J$21:$J$39,AYR$5),AYH16&lt;SMALL(기준일시_입력!$N$21:$N$39,AYR$5)),SMALL(기준일시_입력!$N$21:$N$39,AYR$5)-AYH16,0)),0)</f>
        <v>0</v>
      </c>
      <c r="AYS16" s="128">
        <f>IFERROR(IF(AND(AYH16&lt;SMALL(기준일시_입력!$J$21:$J$39,AYS$5),AYI16&gt;SMALL(기준일시_입력!$N$21:$N$39,AYS$5)),INDEX(기준일시_입력!$AJ$21:$AJ$39,AYS$5*2-1),IF(AND(AYH16&gt;=SMALL(기준일시_입력!$J$21:$J$39,AYS$5),AYH16&lt;SMALL(기준일시_입력!$N$21:$N$39,AYS$5)),SMALL(기준일시_입력!$N$21:$N$39,AYS$5)-AYH16,0)),0)</f>
        <v>0</v>
      </c>
      <c r="AYT16" s="125"/>
      <c r="AYU16" s="180" t="str">
        <f t="shared" si="379"/>
        <v>11일</v>
      </c>
      <c r="AYV16" s="180"/>
      <c r="AYW16" s="124" t="str">
        <f t="shared" si="380"/>
        <v>목</v>
      </c>
      <c r="AYX16" s="133" t="str">
        <f t="shared" si="381"/>
        <v/>
      </c>
      <c r="AYY16" s="184"/>
      <c r="AYZ16" s="184"/>
      <c r="AZA16" s="184"/>
      <c r="AZB16" s="184"/>
      <c r="AZC16" s="184"/>
      <c r="AZD16" s="184"/>
      <c r="AZE16" s="176"/>
      <c r="AZF16" s="177"/>
      <c r="AZG16" s="129" t="str">
        <f>IF($B16="","",IF(AND(AYW$3&lt;&gt;"",$B16-기준일시_입력!$AO$7&lt;=0,AYY16="",AZB16="",AZE16=""),"X",IF(AZE16="연차","☆",IF(AZE16="월차","★",IF(AZE16="병가","♨",IF(AZE16="출장","◎",IF(AZE16="교육","■",IF(AND(AZE16="",AYY16&lt;=기준일시_입력!$J$15,AZB16&gt;=기준일시_입력!$N$15),"○",IF(AND(AZE16="",AYY16&lt;&gt;"",AYY16&gt;기준일시_입력!$J$15),"▼",IF(AND(AZE16="",AZB16&lt;&gt;"",AZB16&lt;기준일시_입력!$N$15),"△",""))))))))))</f>
        <v/>
      </c>
      <c r="AZH16" s="128">
        <f>IFERROR(IF(OR(AYY16="",AZB16=""),0,IF(AND(AZJ16&lt;기준일시_입력!$J$17,AZK16&gt;기준일시_입력!$N$17),기준일시_입력!$N$17-기준일시_입력!$J$17,IF(AND(AZJ16&gt;=기준일시_입력!$J$17,AZK16&gt;기준일시_입력!$N$17),기준일시_입력!$N$17-AZJ16,IF(AZK16&lt;기준일시_입력!$J$17,0,IF(AND(AZJ16&lt;기준일시_입력!$J$17,AZK16&lt;=기준일시_입력!$N$17),AZK16-기준일시_입력!$J$17,IF(AND(AZJ16&gt;=기준일시_입력!$J$17,AZK16&lt;=기준일시_입력!$N$17),AZK16-AZJ16,0)))))),0)</f>
        <v>0</v>
      </c>
      <c r="AZI16" s="128">
        <f t="shared" si="382"/>
        <v>0</v>
      </c>
      <c r="AZJ16" s="128">
        <f>IF(OR(AYY16="",AZB16=""),0,IF(AYY16&lt;기준일시_입력!$J$15,기준일시_입력!$J$15,AYY16))</f>
        <v>0</v>
      </c>
      <c r="AZK16" s="128">
        <f t="shared" si="383"/>
        <v>0</v>
      </c>
      <c r="AZL16" s="128">
        <f>IFERROR(IF(AND(AZJ16&lt;SMALL(기준일시_입력!$J$21:$J$39,AZL$5),AZK16&gt;SMALL(기준일시_입력!$N$21:$N$39,AZL$5)),INDEX(기준일시_입력!$AJ$21:$AJ$39,AZL$5*2-1),IF(AND(AZJ16&gt;=SMALL(기준일시_입력!$J$21:$J$39,AZL$5),AZJ16&lt;SMALL(기준일시_입력!$N$21:$N$39,AZL$5)),SMALL(기준일시_입력!$N$21:$N$39,AZL$5)-AZJ16,0)),0)</f>
        <v>0</v>
      </c>
      <c r="AZM16" s="128">
        <f>IFERROR(IF(AND(AZJ16&lt;SMALL(기준일시_입력!$J$21:$J$39,AZM$5),AZK16&gt;SMALL(기준일시_입력!$N$21:$N$39,AZM$5)),INDEX(기준일시_입력!$AJ$21:$AJ$39,AZM$5*2-1),IF(AND(AZJ16&gt;=SMALL(기준일시_입력!$J$21:$J$39,AZM$5),AZJ16&lt;SMALL(기준일시_입력!$N$21:$N$39,AZM$5)),SMALL(기준일시_입력!$N$21:$N$39,AZM$5)-AZJ16,0)),0)</f>
        <v>0</v>
      </c>
      <c r="AZN16" s="128">
        <f>IFERROR(IF(AND(AZJ16&lt;SMALL(기준일시_입력!$J$21:$J$39,AZN$5),AZK16&gt;SMALL(기준일시_입력!$N$21:$N$39,AZN$5)),INDEX(기준일시_입력!$AJ$21:$AJ$39,AZN$5*2-1),IF(AND(AZJ16&gt;=SMALL(기준일시_입력!$J$21:$J$39,AZN$5),AZJ16&lt;SMALL(기준일시_입력!$N$21:$N$39,AZN$5)),SMALL(기준일시_입력!$N$21:$N$39,AZN$5)-AZJ16,0)),0)</f>
        <v>0</v>
      </c>
      <c r="AZO16" s="128">
        <f>IFERROR(IF(AND(AZJ16&lt;SMALL(기준일시_입력!$J$21:$J$39,AZO$5),AZK16&gt;SMALL(기준일시_입력!$N$21:$N$39,AZO$5)),INDEX(기준일시_입력!$AJ$21:$AJ$39,AZO$5*2-1),IF(AND(AZJ16&gt;=SMALL(기준일시_입력!$J$21:$J$39,AZO$5),AZJ16&lt;SMALL(기준일시_입력!$N$21:$N$39,AZO$5)),SMALL(기준일시_입력!$N$21:$N$39,AZO$5)-AZJ16,0)),0)</f>
        <v>0</v>
      </c>
      <c r="AZP16" s="128">
        <f>IFERROR(IF(AND(AZJ16&lt;SMALL(기준일시_입력!$J$21:$J$39,AZP$5),AZK16&gt;SMALL(기준일시_입력!$N$21:$N$39,AZP$5)),INDEX(기준일시_입력!$AJ$21:$AJ$39,AZP$5*2-1),IF(AND(AZJ16&gt;=SMALL(기준일시_입력!$J$21:$J$39,AZP$5),AZJ16&lt;SMALL(기준일시_입력!$N$21:$N$39,AZP$5)),SMALL(기준일시_입력!$N$21:$N$39,AZP$5)-AZJ16,0)),0)</f>
        <v>0</v>
      </c>
      <c r="AZQ16" s="128">
        <f>IFERROR(IF(AND(AZJ16&lt;SMALL(기준일시_입력!$J$21:$J$39,AZQ$5),AZK16&gt;SMALL(기준일시_입력!$N$21:$N$39,AZQ$5)),INDEX(기준일시_입력!$AJ$21:$AJ$39,AZQ$5*2-1),IF(AND(AZJ16&gt;=SMALL(기준일시_입력!$J$21:$J$39,AZQ$5),AZJ16&lt;SMALL(기준일시_입력!$N$21:$N$39,AZQ$5)),SMALL(기준일시_입력!$N$21:$N$39,AZQ$5)-AZJ16,0)),0)</f>
        <v>0</v>
      </c>
      <c r="AZR16" s="128">
        <f>IFERROR(IF(AND(AZJ16&lt;SMALL(기준일시_입력!$J$21:$J$39,AZR$5),AZK16&gt;SMALL(기준일시_입력!$N$21:$N$39,AZR$5)),INDEX(기준일시_입력!$AJ$21:$AJ$39,AZR$5*2-1),IF(AND(AZJ16&gt;=SMALL(기준일시_입력!$J$21:$J$39,AZR$5),AZJ16&lt;SMALL(기준일시_입력!$N$21:$N$39,AZR$5)),SMALL(기준일시_입력!$N$21:$N$39,AZR$5)-AZJ16,0)),0)</f>
        <v>0</v>
      </c>
      <c r="AZS16" s="128">
        <f>IFERROR(IF(AND(AZJ16&lt;SMALL(기준일시_입력!$J$21:$J$39,AZS$5),AZK16&gt;SMALL(기준일시_입력!$N$21:$N$39,AZS$5)),INDEX(기준일시_입력!$AJ$21:$AJ$39,AZS$5*2-1),IF(AND(AZJ16&gt;=SMALL(기준일시_입력!$J$21:$J$39,AZS$5),AZJ16&lt;SMALL(기준일시_입력!$N$21:$N$39,AZS$5)),SMALL(기준일시_입력!$N$21:$N$39,AZS$5)-AZJ16,0)),0)</f>
        <v>0</v>
      </c>
      <c r="AZT16" s="128">
        <f>IFERROR(IF(AND(AZJ16&lt;SMALL(기준일시_입력!$J$21:$J$39,AZT$5),AZK16&gt;SMALL(기준일시_입력!$N$21:$N$39,AZT$5)),INDEX(기준일시_입력!$AJ$21:$AJ$39,AZT$5*2-1),IF(AND(AZJ16&gt;=SMALL(기준일시_입력!$J$21:$J$39,AZT$5),AZJ16&lt;SMALL(기준일시_입력!$N$21:$N$39,AZT$5)),SMALL(기준일시_입력!$N$21:$N$39,AZT$5)-AZJ16,0)),0)</f>
        <v>0</v>
      </c>
      <c r="AZU16" s="128">
        <f>IFERROR(IF(AND(AZJ16&lt;SMALL(기준일시_입력!$J$21:$J$39,AZU$5),AZK16&gt;SMALL(기준일시_입력!$N$21:$N$39,AZU$5)),INDEX(기준일시_입력!$AJ$21:$AJ$39,AZU$5*2-1),IF(AND(AZJ16&gt;=SMALL(기준일시_입력!$J$21:$J$39,AZU$5),AZJ16&lt;SMALL(기준일시_입력!$N$21:$N$39,AZU$5)),SMALL(기준일시_입력!$N$21:$N$39,AZU$5)-AZJ16,0)),0)</f>
        <v>0</v>
      </c>
      <c r="AZV16" s="125"/>
      <c r="AZW16" s="180" t="str">
        <f t="shared" si="384"/>
        <v>11일</v>
      </c>
      <c r="AZX16" s="180"/>
      <c r="AZY16" s="124" t="str">
        <f t="shared" si="385"/>
        <v>목</v>
      </c>
      <c r="AZZ16" s="133" t="str">
        <f t="shared" si="381"/>
        <v/>
      </c>
      <c r="BAA16" s="184"/>
      <c r="BAB16" s="184"/>
      <c r="BAC16" s="184"/>
      <c r="BAD16" s="184"/>
      <c r="BAE16" s="184"/>
      <c r="BAF16" s="184"/>
      <c r="BAG16" s="176"/>
      <c r="BAH16" s="177"/>
      <c r="BAI16" s="129" t="str">
        <f>IF($B16="","",IF(AND(AZY$3&lt;&gt;"",$B16-기준일시_입력!$AO$7&lt;=0,BAA16="",BAD16="",BAG16=""),"X",IF(BAG16="연차","☆",IF(BAG16="월차","★",IF(BAG16="병가","♨",IF(BAG16="출장","◎",IF(BAG16="교육","■",IF(AND(BAG16="",BAA16&lt;=기준일시_입력!$J$15,BAD16&gt;=기준일시_입력!$N$15),"○",IF(AND(BAG16="",BAA16&lt;&gt;"",BAA16&gt;기준일시_입력!$J$15),"▼",IF(AND(BAG16="",BAD16&lt;&gt;"",BAD16&lt;기준일시_입력!$N$15),"△",""))))))))))</f>
        <v/>
      </c>
      <c r="BAJ16" s="128">
        <f>IFERROR(IF(OR(BAA16="",BAD16=""),0,IF(AND(BAL16&lt;기준일시_입력!$J$17,BAM16&gt;기준일시_입력!$N$17),기준일시_입력!$N$17-기준일시_입력!$J$17,IF(AND(BAL16&gt;=기준일시_입력!$J$17,BAM16&gt;기준일시_입력!$N$17),기준일시_입력!$N$17-BAL16,IF(BAM16&lt;기준일시_입력!$J$17,0,IF(AND(BAL16&lt;기준일시_입력!$J$17,BAM16&lt;=기준일시_입력!$N$17),BAM16-기준일시_입력!$J$17,IF(AND(BAL16&gt;=기준일시_입력!$J$17,BAM16&lt;=기준일시_입력!$N$17),BAM16-BAL16,0)))))),0)</f>
        <v>0</v>
      </c>
      <c r="BAK16" s="128">
        <f t="shared" si="387"/>
        <v>0</v>
      </c>
      <c r="BAL16" s="128">
        <f>IF(OR(BAA16="",BAD16=""),0,IF(BAA16&lt;기준일시_입력!$J$15,기준일시_입력!$J$15,BAA16))</f>
        <v>0</v>
      </c>
      <c r="BAM16" s="128">
        <f t="shared" si="388"/>
        <v>0</v>
      </c>
      <c r="BAN16" s="128">
        <f>IFERROR(IF(AND(BAL16&lt;SMALL(기준일시_입력!$J$21:$J$39,BAN$5),BAM16&gt;SMALL(기준일시_입력!$N$21:$N$39,BAN$5)),INDEX(기준일시_입력!$AJ$21:$AJ$39,BAN$5*2-1),IF(AND(BAL16&gt;=SMALL(기준일시_입력!$J$21:$J$39,BAN$5),BAL16&lt;SMALL(기준일시_입력!$N$21:$N$39,BAN$5)),SMALL(기준일시_입력!$N$21:$N$39,BAN$5)-BAL16,0)),0)</f>
        <v>0</v>
      </c>
      <c r="BAO16" s="128">
        <f>IFERROR(IF(AND(BAL16&lt;SMALL(기준일시_입력!$J$21:$J$39,BAO$5),BAM16&gt;SMALL(기준일시_입력!$N$21:$N$39,BAO$5)),INDEX(기준일시_입력!$AJ$21:$AJ$39,BAO$5*2-1),IF(AND(BAL16&gt;=SMALL(기준일시_입력!$J$21:$J$39,BAO$5),BAL16&lt;SMALL(기준일시_입력!$N$21:$N$39,BAO$5)),SMALL(기준일시_입력!$N$21:$N$39,BAO$5)-BAL16,0)),0)</f>
        <v>0</v>
      </c>
      <c r="BAP16" s="128">
        <f>IFERROR(IF(AND(BAL16&lt;SMALL(기준일시_입력!$J$21:$J$39,BAP$5),BAM16&gt;SMALL(기준일시_입력!$N$21:$N$39,BAP$5)),INDEX(기준일시_입력!$AJ$21:$AJ$39,BAP$5*2-1),IF(AND(BAL16&gt;=SMALL(기준일시_입력!$J$21:$J$39,BAP$5),BAL16&lt;SMALL(기준일시_입력!$N$21:$N$39,BAP$5)),SMALL(기준일시_입력!$N$21:$N$39,BAP$5)-BAL16,0)),0)</f>
        <v>0</v>
      </c>
      <c r="BAQ16" s="128">
        <f>IFERROR(IF(AND(BAL16&lt;SMALL(기준일시_입력!$J$21:$J$39,BAQ$5),BAM16&gt;SMALL(기준일시_입력!$N$21:$N$39,BAQ$5)),INDEX(기준일시_입력!$AJ$21:$AJ$39,BAQ$5*2-1),IF(AND(BAL16&gt;=SMALL(기준일시_입력!$J$21:$J$39,BAQ$5),BAL16&lt;SMALL(기준일시_입력!$N$21:$N$39,BAQ$5)),SMALL(기준일시_입력!$N$21:$N$39,BAQ$5)-BAL16,0)),0)</f>
        <v>0</v>
      </c>
      <c r="BAR16" s="128">
        <f>IFERROR(IF(AND(BAL16&lt;SMALL(기준일시_입력!$J$21:$J$39,BAR$5),BAM16&gt;SMALL(기준일시_입력!$N$21:$N$39,BAR$5)),INDEX(기준일시_입력!$AJ$21:$AJ$39,BAR$5*2-1),IF(AND(BAL16&gt;=SMALL(기준일시_입력!$J$21:$J$39,BAR$5),BAL16&lt;SMALL(기준일시_입력!$N$21:$N$39,BAR$5)),SMALL(기준일시_입력!$N$21:$N$39,BAR$5)-BAL16,0)),0)</f>
        <v>0</v>
      </c>
      <c r="BAS16" s="128">
        <f>IFERROR(IF(AND(BAL16&lt;SMALL(기준일시_입력!$J$21:$J$39,BAS$5),BAM16&gt;SMALL(기준일시_입력!$N$21:$N$39,BAS$5)),INDEX(기준일시_입력!$AJ$21:$AJ$39,BAS$5*2-1),IF(AND(BAL16&gt;=SMALL(기준일시_입력!$J$21:$J$39,BAS$5),BAL16&lt;SMALL(기준일시_입력!$N$21:$N$39,BAS$5)),SMALL(기준일시_입력!$N$21:$N$39,BAS$5)-BAL16,0)),0)</f>
        <v>0</v>
      </c>
      <c r="BAT16" s="128">
        <f>IFERROR(IF(AND(BAL16&lt;SMALL(기준일시_입력!$J$21:$J$39,BAT$5),BAM16&gt;SMALL(기준일시_입력!$N$21:$N$39,BAT$5)),INDEX(기준일시_입력!$AJ$21:$AJ$39,BAT$5*2-1),IF(AND(BAL16&gt;=SMALL(기준일시_입력!$J$21:$J$39,BAT$5),BAL16&lt;SMALL(기준일시_입력!$N$21:$N$39,BAT$5)),SMALL(기준일시_입력!$N$21:$N$39,BAT$5)-BAL16,0)),0)</f>
        <v>0</v>
      </c>
      <c r="BAU16" s="128">
        <f>IFERROR(IF(AND(BAL16&lt;SMALL(기준일시_입력!$J$21:$J$39,BAU$5),BAM16&gt;SMALL(기준일시_입력!$N$21:$N$39,BAU$5)),INDEX(기준일시_입력!$AJ$21:$AJ$39,BAU$5*2-1),IF(AND(BAL16&gt;=SMALL(기준일시_입력!$J$21:$J$39,BAU$5),BAL16&lt;SMALL(기준일시_입력!$N$21:$N$39,BAU$5)),SMALL(기준일시_입력!$N$21:$N$39,BAU$5)-BAL16,0)),0)</f>
        <v>0</v>
      </c>
      <c r="BAV16" s="128">
        <f>IFERROR(IF(AND(BAL16&lt;SMALL(기준일시_입력!$J$21:$J$39,BAV$5),BAM16&gt;SMALL(기준일시_입력!$N$21:$N$39,BAV$5)),INDEX(기준일시_입력!$AJ$21:$AJ$39,BAV$5*2-1),IF(AND(BAL16&gt;=SMALL(기준일시_입력!$J$21:$J$39,BAV$5),BAL16&lt;SMALL(기준일시_입력!$N$21:$N$39,BAV$5)),SMALL(기준일시_입력!$N$21:$N$39,BAV$5)-BAL16,0)),0)</f>
        <v>0</v>
      </c>
      <c r="BAW16" s="128">
        <f>IFERROR(IF(AND(BAL16&lt;SMALL(기준일시_입력!$J$21:$J$39,BAW$5),BAM16&gt;SMALL(기준일시_입력!$N$21:$N$39,BAW$5)),INDEX(기준일시_입력!$AJ$21:$AJ$39,BAW$5*2-1),IF(AND(BAL16&gt;=SMALL(기준일시_입력!$J$21:$J$39,BAW$5),BAL16&lt;SMALL(기준일시_입력!$N$21:$N$39,BAW$5)),SMALL(기준일시_입력!$N$21:$N$39,BAW$5)-BAL16,0)),0)</f>
        <v>0</v>
      </c>
      <c r="BAX16" s="125"/>
      <c r="BAY16" s="180" t="str">
        <f t="shared" si="389"/>
        <v>11일</v>
      </c>
      <c r="BAZ16" s="180"/>
      <c r="BBA16" s="124" t="str">
        <f t="shared" si="390"/>
        <v>목</v>
      </c>
      <c r="BBB16" s="133" t="str">
        <f t="shared" si="381"/>
        <v/>
      </c>
      <c r="BBC16" s="184"/>
      <c r="BBD16" s="184"/>
      <c r="BBE16" s="184"/>
      <c r="BBF16" s="184"/>
      <c r="BBG16" s="184"/>
      <c r="BBH16" s="184"/>
      <c r="BBI16" s="176"/>
      <c r="BBJ16" s="177"/>
      <c r="BBK16" s="129" t="str">
        <f>IF($B16="","",IF(AND(BBA$3&lt;&gt;"",$B16-기준일시_입력!$AO$7&lt;=0,BBC16="",BBF16="",BBI16=""),"X",IF(BBI16="연차","☆",IF(BBI16="월차","★",IF(BBI16="병가","♨",IF(BBI16="출장","◎",IF(BBI16="교육","■",IF(AND(BBI16="",BBC16&lt;=기준일시_입력!$J$15,BBF16&gt;=기준일시_입력!$N$15),"○",IF(AND(BBI16="",BBC16&lt;&gt;"",BBC16&gt;기준일시_입력!$J$15),"▼",IF(AND(BBI16="",BBF16&lt;&gt;"",BBF16&lt;기준일시_입력!$N$15),"△",""))))))))))</f>
        <v/>
      </c>
      <c r="BBL16" s="128">
        <f>IFERROR(IF(OR(BBC16="",BBF16=""),0,IF(AND(BBN16&lt;기준일시_입력!$J$17,BBO16&gt;기준일시_입력!$N$17),기준일시_입력!$N$17-기준일시_입력!$J$17,IF(AND(BBN16&gt;=기준일시_입력!$J$17,BBO16&gt;기준일시_입력!$N$17),기준일시_입력!$N$17-BBN16,IF(BBO16&lt;기준일시_입력!$J$17,0,IF(AND(BBN16&lt;기준일시_입력!$J$17,BBO16&lt;=기준일시_입력!$N$17),BBO16-기준일시_입력!$J$17,IF(AND(BBN16&gt;=기준일시_입력!$J$17,BBO16&lt;=기준일시_입력!$N$17),BBO16-BBN16,0)))))),0)</f>
        <v>0</v>
      </c>
      <c r="BBM16" s="128">
        <f t="shared" si="392"/>
        <v>0</v>
      </c>
      <c r="BBN16" s="128">
        <f>IF(OR(BBC16="",BBF16=""),0,IF(BBC16&lt;기준일시_입력!$J$15,기준일시_입력!$J$15,BBC16))</f>
        <v>0</v>
      </c>
      <c r="BBO16" s="128">
        <f t="shared" si="393"/>
        <v>0</v>
      </c>
      <c r="BBP16" s="128">
        <f>IFERROR(IF(AND(BBN16&lt;SMALL(기준일시_입력!$J$21:$J$39,BBP$5),BBO16&gt;SMALL(기준일시_입력!$N$21:$N$39,BBP$5)),INDEX(기준일시_입력!$AJ$21:$AJ$39,BBP$5*2-1),IF(AND(BBN16&gt;=SMALL(기준일시_입력!$J$21:$J$39,BBP$5),BBN16&lt;SMALL(기준일시_입력!$N$21:$N$39,BBP$5)),SMALL(기준일시_입력!$N$21:$N$39,BBP$5)-BBN16,0)),0)</f>
        <v>0</v>
      </c>
      <c r="BBQ16" s="128">
        <f>IFERROR(IF(AND(BBN16&lt;SMALL(기준일시_입력!$J$21:$J$39,BBQ$5),BBO16&gt;SMALL(기준일시_입력!$N$21:$N$39,BBQ$5)),INDEX(기준일시_입력!$AJ$21:$AJ$39,BBQ$5*2-1),IF(AND(BBN16&gt;=SMALL(기준일시_입력!$J$21:$J$39,BBQ$5),BBN16&lt;SMALL(기준일시_입력!$N$21:$N$39,BBQ$5)),SMALL(기준일시_입력!$N$21:$N$39,BBQ$5)-BBN16,0)),0)</f>
        <v>0</v>
      </c>
      <c r="BBR16" s="128">
        <f>IFERROR(IF(AND(BBN16&lt;SMALL(기준일시_입력!$J$21:$J$39,BBR$5),BBO16&gt;SMALL(기준일시_입력!$N$21:$N$39,BBR$5)),INDEX(기준일시_입력!$AJ$21:$AJ$39,BBR$5*2-1),IF(AND(BBN16&gt;=SMALL(기준일시_입력!$J$21:$J$39,BBR$5),BBN16&lt;SMALL(기준일시_입력!$N$21:$N$39,BBR$5)),SMALL(기준일시_입력!$N$21:$N$39,BBR$5)-BBN16,0)),0)</f>
        <v>0</v>
      </c>
      <c r="BBS16" s="128">
        <f>IFERROR(IF(AND(BBN16&lt;SMALL(기준일시_입력!$J$21:$J$39,BBS$5),BBO16&gt;SMALL(기준일시_입력!$N$21:$N$39,BBS$5)),INDEX(기준일시_입력!$AJ$21:$AJ$39,BBS$5*2-1),IF(AND(BBN16&gt;=SMALL(기준일시_입력!$J$21:$J$39,BBS$5),BBN16&lt;SMALL(기준일시_입력!$N$21:$N$39,BBS$5)),SMALL(기준일시_입력!$N$21:$N$39,BBS$5)-BBN16,0)),0)</f>
        <v>0</v>
      </c>
      <c r="BBT16" s="128">
        <f>IFERROR(IF(AND(BBN16&lt;SMALL(기준일시_입력!$J$21:$J$39,BBT$5),BBO16&gt;SMALL(기준일시_입력!$N$21:$N$39,BBT$5)),INDEX(기준일시_입력!$AJ$21:$AJ$39,BBT$5*2-1),IF(AND(BBN16&gt;=SMALL(기준일시_입력!$J$21:$J$39,BBT$5),BBN16&lt;SMALL(기준일시_입력!$N$21:$N$39,BBT$5)),SMALL(기준일시_입력!$N$21:$N$39,BBT$5)-BBN16,0)),0)</f>
        <v>0</v>
      </c>
      <c r="BBU16" s="128">
        <f>IFERROR(IF(AND(BBN16&lt;SMALL(기준일시_입력!$J$21:$J$39,BBU$5),BBO16&gt;SMALL(기준일시_입력!$N$21:$N$39,BBU$5)),INDEX(기준일시_입력!$AJ$21:$AJ$39,BBU$5*2-1),IF(AND(BBN16&gt;=SMALL(기준일시_입력!$J$21:$J$39,BBU$5),BBN16&lt;SMALL(기준일시_입력!$N$21:$N$39,BBU$5)),SMALL(기준일시_입력!$N$21:$N$39,BBU$5)-BBN16,0)),0)</f>
        <v>0</v>
      </c>
      <c r="BBV16" s="128">
        <f>IFERROR(IF(AND(BBN16&lt;SMALL(기준일시_입력!$J$21:$J$39,BBV$5),BBO16&gt;SMALL(기준일시_입력!$N$21:$N$39,BBV$5)),INDEX(기준일시_입력!$AJ$21:$AJ$39,BBV$5*2-1),IF(AND(BBN16&gt;=SMALL(기준일시_입력!$J$21:$J$39,BBV$5),BBN16&lt;SMALL(기준일시_입력!$N$21:$N$39,BBV$5)),SMALL(기준일시_입력!$N$21:$N$39,BBV$5)-BBN16,0)),0)</f>
        <v>0</v>
      </c>
      <c r="BBW16" s="128">
        <f>IFERROR(IF(AND(BBN16&lt;SMALL(기준일시_입력!$J$21:$J$39,BBW$5),BBO16&gt;SMALL(기준일시_입력!$N$21:$N$39,BBW$5)),INDEX(기준일시_입력!$AJ$21:$AJ$39,BBW$5*2-1),IF(AND(BBN16&gt;=SMALL(기준일시_입력!$J$21:$J$39,BBW$5),BBN16&lt;SMALL(기준일시_입력!$N$21:$N$39,BBW$5)),SMALL(기준일시_입력!$N$21:$N$39,BBW$5)-BBN16,0)),0)</f>
        <v>0</v>
      </c>
      <c r="BBX16" s="128">
        <f>IFERROR(IF(AND(BBN16&lt;SMALL(기준일시_입력!$J$21:$J$39,BBX$5),BBO16&gt;SMALL(기준일시_입력!$N$21:$N$39,BBX$5)),INDEX(기준일시_입력!$AJ$21:$AJ$39,BBX$5*2-1),IF(AND(BBN16&gt;=SMALL(기준일시_입력!$J$21:$J$39,BBX$5),BBN16&lt;SMALL(기준일시_입력!$N$21:$N$39,BBX$5)),SMALL(기준일시_입력!$N$21:$N$39,BBX$5)-BBN16,0)),0)</f>
        <v>0</v>
      </c>
      <c r="BBY16" s="128">
        <f>IFERROR(IF(AND(BBN16&lt;SMALL(기준일시_입력!$J$21:$J$39,BBY$5),BBO16&gt;SMALL(기준일시_입력!$N$21:$N$39,BBY$5)),INDEX(기준일시_입력!$AJ$21:$AJ$39,BBY$5*2-1),IF(AND(BBN16&gt;=SMALL(기준일시_입력!$J$21:$J$39,BBY$5),BBN16&lt;SMALL(기준일시_입력!$N$21:$N$39,BBY$5)),SMALL(기준일시_입력!$N$21:$N$39,BBY$5)-BBN16,0)),0)</f>
        <v>0</v>
      </c>
      <c r="BBZ16" s="125"/>
      <c r="BCA16" s="8">
        <v>0</v>
      </c>
    </row>
    <row r="17" spans="1:1431" x14ac:dyDescent="0.2">
      <c r="A17" s="8">
        <v>12</v>
      </c>
      <c r="B17" s="4">
        <f>IF(DAY(기준일시_입력!$AM$7)-$A17&lt;0,"",기준일시_입력!$AM$7-(DAY(기준일시_입력!$AM$7)-$A17))</f>
        <v>42412</v>
      </c>
      <c r="C17" s="180" t="str">
        <f t="shared" si="394"/>
        <v>12일</v>
      </c>
      <c r="D17" s="180"/>
      <c r="E17" s="5" t="str">
        <f t="shared" si="395"/>
        <v>금</v>
      </c>
      <c r="F17" s="20"/>
      <c r="G17" s="184"/>
      <c r="H17" s="184"/>
      <c r="I17" s="184"/>
      <c r="J17" s="184"/>
      <c r="K17" s="184"/>
      <c r="L17" s="184"/>
      <c r="M17" s="176"/>
      <c r="N17" s="177"/>
      <c r="O17" s="129" t="str">
        <f>IF($B17="","",IF(AND(E$3&lt;&gt;"",$B17-기준일시_입력!$AO$7&lt;=0,G17="",J17="",M17=""),"X",IF(M17="연차","☆",IF(M17="월차","★",IF(M17="병가","♨",IF(M17="출장","◎",IF(M17="교육","■",IF(AND(M17="",G17&lt;=기준일시_입력!$J$15,J17&gt;=기준일시_입력!$N$15),"○",IF(AND(M17="",G17&lt;&gt;"",G17&gt;기준일시_입력!$J$15),"▼",IF(AND(M17="",J17&lt;&gt;"",J17&lt;기준일시_입력!$N$15),"△",""))))))))))</f>
        <v/>
      </c>
      <c r="P17" s="15">
        <f>IFERROR(IF(OR(G17="",J17=""),0,IF(AND(R17&lt;기준일시_입력!$J$17,S17&gt;기준일시_입력!$N$17),기준일시_입력!$N$17-기준일시_입력!$J$17,IF(AND(R17&gt;=기준일시_입력!$J$17,S17&gt;기준일시_입력!$N$17),기준일시_입력!$N$17-R17,IF(S17&lt;기준일시_입력!$J$17,0,IF(AND(R17&lt;기준일시_입력!$J$17,S17&lt;=기준일시_입력!$N$17),S17-기준일시_입력!$J$17,IF(AND(R17&gt;=기준일시_입력!$J$17,S17&lt;=기준일시_입력!$N$17),S17-R17,0)))))),0)</f>
        <v>0</v>
      </c>
      <c r="Q17" s="15">
        <f t="shared" si="398"/>
        <v>0</v>
      </c>
      <c r="R17" s="15">
        <f>IF(OR(G17="",J17=""),0,IF(G17&lt;기준일시_입력!$J$15,기준일시_입력!$J$15,G17))</f>
        <v>0</v>
      </c>
      <c r="S17" s="15">
        <f t="shared" si="150"/>
        <v>0</v>
      </c>
      <c r="T17" s="15">
        <f>IFERROR(IF(AND(R17&lt;SMALL(기준일시_입력!$J$21:$J$39,T$5),S17&gt;SMALL(기준일시_입력!$N$21:$N$39,T$5)),INDEX(기준일시_입력!$AJ$21:$AJ$39,T$5*2-1),IF(AND(R17&gt;=SMALL(기준일시_입력!$J$21:$J$39,T$5),R17&lt;SMALL(기준일시_입력!$N$21:$N$39,T$5)),SMALL(기준일시_입력!$N$21:$N$39,T$5)-R17,0)),0)</f>
        <v>0</v>
      </c>
      <c r="U17" s="15">
        <f>IFERROR(IF(AND(R17&lt;SMALL(기준일시_입력!$J$21:$J$39,U$5),S17&gt;SMALL(기준일시_입력!$N$21:$N$39,U$5)),INDEX(기준일시_입력!$AJ$21:$AJ$39,U$5*2-1),IF(AND(R17&gt;=SMALL(기준일시_입력!$J$21:$J$39,U$5),R17&lt;SMALL(기준일시_입력!$N$21:$N$39,U$5)),SMALL(기준일시_입력!$N$21:$N$39,U$5)-R17,0)),0)</f>
        <v>0</v>
      </c>
      <c r="V17" s="15">
        <f>IFERROR(IF(AND(R17&lt;SMALL(기준일시_입력!$J$21:$J$39,V$5),S17&gt;SMALL(기준일시_입력!$N$21:$N$39,V$5)),INDEX(기준일시_입력!$AJ$21:$AJ$39,V$5*2-1),IF(AND(R17&gt;=SMALL(기준일시_입력!$J$21:$J$39,V$5),R17&lt;SMALL(기준일시_입력!$N$21:$N$39,V$5)),SMALL(기준일시_입력!$N$21:$N$39,V$5)-R17,0)),0)</f>
        <v>0</v>
      </c>
      <c r="W17" s="15">
        <f>IFERROR(IF(AND(R17&lt;SMALL(기준일시_입력!$J$21:$J$39,W$5),S17&gt;SMALL(기준일시_입력!$N$21:$N$39,W$5)),INDEX(기준일시_입력!$AJ$21:$AJ$39,W$5*2-1),IF(AND(R17&gt;=SMALL(기준일시_입력!$J$21:$J$39,W$5),R17&lt;SMALL(기준일시_입력!$N$21:$N$39,W$5)),SMALL(기준일시_입력!$N$21:$N$39,W$5)-R17,0)),0)</f>
        <v>0</v>
      </c>
      <c r="X17" s="15">
        <f>IFERROR(IF(AND(R17&lt;SMALL(기준일시_입력!$J$21:$J$39,X$5),S17&gt;SMALL(기준일시_입력!$N$21:$N$39,X$5)),INDEX(기준일시_입력!$AJ$21:$AJ$39,X$5*2-1),IF(AND(R17&gt;=SMALL(기준일시_입력!$J$21:$J$39,X$5),R17&lt;SMALL(기준일시_입력!$N$21:$N$39,X$5)),SMALL(기준일시_입력!$N$21:$N$39,X$5)-R17,0)),0)</f>
        <v>0</v>
      </c>
      <c r="Y17" s="15">
        <f>IFERROR(IF(AND(R17&lt;SMALL(기준일시_입력!$J$21:$J$39,Y$5),S17&gt;SMALL(기준일시_입력!$N$21:$N$39,Y$5)),INDEX(기준일시_입력!$AJ$21:$AJ$39,Y$5*2-1),IF(AND(R17&gt;=SMALL(기준일시_입력!$J$21:$J$39,Y$5),R17&lt;SMALL(기준일시_입력!$N$21:$N$39,Y$5)),SMALL(기준일시_입력!$N$21:$N$39,Y$5)-R17,0)),0)</f>
        <v>0</v>
      </c>
      <c r="Z17" s="15">
        <f>IFERROR(IF(AND(R17&lt;SMALL(기준일시_입력!$J$21:$J$39,Z$5),S17&gt;SMALL(기준일시_입력!$N$21:$N$39,Z$5)),INDEX(기준일시_입력!$AJ$21:$AJ$39,Z$5*2-1),IF(AND(R17&gt;=SMALL(기준일시_입력!$J$21:$J$39,Z$5),R17&lt;SMALL(기준일시_입력!$N$21:$N$39,Z$5)),SMALL(기준일시_입력!$N$21:$N$39,Z$5)-R17,0)),0)</f>
        <v>0</v>
      </c>
      <c r="AA17" s="15">
        <f>IFERROR(IF(AND(R17&lt;SMALL(기준일시_입력!$J$21:$J$39,AA$5),S17&gt;SMALL(기준일시_입력!$N$21:$N$39,AA$5)),INDEX(기준일시_입력!$AJ$21:$AJ$39,AA$5*2-1),IF(AND(R17&gt;=SMALL(기준일시_입력!$J$21:$J$39,AA$5),R17&lt;SMALL(기준일시_입력!$N$21:$N$39,AA$5)),SMALL(기준일시_입력!$N$21:$N$39,AA$5)-R17,0)),0)</f>
        <v>0</v>
      </c>
      <c r="AB17" s="15">
        <f>IFERROR(IF(AND(R17&lt;SMALL(기준일시_입력!$J$21:$J$39,AB$5),S17&gt;SMALL(기준일시_입력!$N$21:$N$39,AB$5)),INDEX(기준일시_입력!$AJ$21:$AJ$39,AB$5*2-1),IF(AND(R17&gt;=SMALL(기준일시_입력!$J$21:$J$39,AB$5),R17&lt;SMALL(기준일시_입력!$N$21:$N$39,AB$5)),SMALL(기준일시_입력!$N$21:$N$39,AB$5)-R17,0)),0)</f>
        <v>0</v>
      </c>
      <c r="AC17" s="15">
        <f>IFERROR(IF(AND(R17&lt;SMALL(기준일시_입력!$J$21:$J$39,AC$5),S17&gt;SMALL(기준일시_입력!$N$21:$N$39,AC$5)),INDEX(기준일시_입력!$AJ$21:$AJ$39,AC$5*2-1),IF(AND(R17&gt;=SMALL(기준일시_입력!$J$21:$J$39,AC$5),R17&lt;SMALL(기준일시_입력!$N$21:$N$39,AC$5)),SMALL(기준일시_입력!$N$21:$N$39,AC$5)-R17,0)),0)</f>
        <v>0</v>
      </c>
      <c r="AD17" s="10"/>
      <c r="AE17" s="180" t="str">
        <f t="shared" si="151"/>
        <v>12일</v>
      </c>
      <c r="AF17" s="180"/>
      <c r="AG17" s="5" t="str">
        <f t="shared" si="152"/>
        <v>금</v>
      </c>
      <c r="AH17" s="67" t="str">
        <f t="shared" si="396"/>
        <v/>
      </c>
      <c r="AI17" s="184"/>
      <c r="AJ17" s="184"/>
      <c r="AK17" s="184"/>
      <c r="AL17" s="184"/>
      <c r="AM17" s="184"/>
      <c r="AN17" s="184"/>
      <c r="AO17" s="176"/>
      <c r="AP17" s="177"/>
      <c r="AQ17" s="129" t="str">
        <f>IF($B17="","",IF(AND(AG$3&lt;&gt;"",$B17-기준일시_입력!$AO$7&lt;=0,AI17="",AL17="",AO17=""),"X",IF(AO17="연차","☆",IF(AO17="월차","★",IF(AO17="병가","♨",IF(AO17="출장","◎",IF(AO17="교육","■",IF(AND(AO17="",AI17&lt;=기준일시_입력!$J$15,AL17&gt;=기준일시_입력!$N$15),"○",IF(AND(AO17="",AI17&lt;&gt;"",AI17&gt;기준일시_입력!$J$15),"▼",IF(AND(AO17="",AL17&lt;&gt;"",AL17&lt;기준일시_입력!$N$15),"△",""))))))))))</f>
        <v/>
      </c>
      <c r="AR17" s="15">
        <f>IFERROR(IF(OR(AI17="",AL17=""),0,IF(AND(AT17&lt;기준일시_입력!$J$17,AU17&gt;기준일시_입력!$N$17),기준일시_입력!$N$17-기준일시_입력!$J$17,IF(AND(AT17&gt;=기준일시_입력!$J$17,AU17&gt;기준일시_입력!$N$17),기준일시_입력!$N$17-AT17,IF(AU17&lt;기준일시_입력!$J$17,0,IF(AND(AT17&lt;기준일시_입력!$J$17,AU17&lt;=기준일시_입력!$N$17),AU17-기준일시_입력!$J$17,IF(AND(AT17&gt;=기준일시_입력!$J$17,AU17&lt;=기준일시_입력!$N$17),AU17-AT17,0)))))),0)</f>
        <v>0</v>
      </c>
      <c r="AS17" s="15">
        <f t="shared" si="399"/>
        <v>0</v>
      </c>
      <c r="AT17" s="15">
        <f>IF(OR(AI17="",AL17=""),0,IF(AI17&lt;기준일시_입력!$J$15,기준일시_입력!$J$15,AI17))</f>
        <v>0</v>
      </c>
      <c r="AU17" s="15">
        <f t="shared" si="153"/>
        <v>0</v>
      </c>
      <c r="AV17" s="15">
        <f>IFERROR(IF(AND(AT17&lt;SMALL(기준일시_입력!$J$21:$J$39,AV$5),AU17&gt;SMALL(기준일시_입력!$N$21:$N$39,AV$5)),INDEX(기준일시_입력!$AJ$21:$AJ$39,AV$5*2-1),IF(AND(AT17&gt;=SMALL(기준일시_입력!$J$21:$J$39,AV$5),AT17&lt;SMALL(기준일시_입력!$N$21:$N$39,AV$5)),SMALL(기준일시_입력!$N$21:$N$39,AV$5)-AT17,0)),0)</f>
        <v>0</v>
      </c>
      <c r="AW17" s="15">
        <f>IFERROR(IF(AND(AT17&lt;SMALL(기준일시_입력!$J$21:$J$39,AW$5),AU17&gt;SMALL(기준일시_입력!$N$21:$N$39,AW$5)),INDEX(기준일시_입력!$AJ$21:$AJ$39,AW$5*2-1),IF(AND(AT17&gt;=SMALL(기준일시_입력!$J$21:$J$39,AW$5),AT17&lt;SMALL(기준일시_입력!$N$21:$N$39,AW$5)),SMALL(기준일시_입력!$N$21:$N$39,AW$5)-AT17,0)),0)</f>
        <v>0</v>
      </c>
      <c r="AX17" s="15">
        <f>IFERROR(IF(AND(AT17&lt;SMALL(기준일시_입력!$J$21:$J$39,AX$5),AU17&gt;SMALL(기준일시_입력!$N$21:$N$39,AX$5)),INDEX(기준일시_입력!$AJ$21:$AJ$39,AX$5*2-1),IF(AND(AT17&gt;=SMALL(기준일시_입력!$J$21:$J$39,AX$5),AT17&lt;SMALL(기준일시_입력!$N$21:$N$39,AX$5)),SMALL(기준일시_입력!$N$21:$N$39,AX$5)-AT17,0)),0)</f>
        <v>0</v>
      </c>
      <c r="AY17" s="15">
        <f>IFERROR(IF(AND(AT17&lt;SMALL(기준일시_입력!$J$21:$J$39,AY$5),AU17&gt;SMALL(기준일시_입력!$N$21:$N$39,AY$5)),INDEX(기준일시_입력!$AJ$21:$AJ$39,AY$5*2-1),IF(AND(AT17&gt;=SMALL(기준일시_입력!$J$21:$J$39,AY$5),AT17&lt;SMALL(기준일시_입력!$N$21:$N$39,AY$5)),SMALL(기준일시_입력!$N$21:$N$39,AY$5)-AT17,0)),0)</f>
        <v>0</v>
      </c>
      <c r="AZ17" s="15">
        <f>IFERROR(IF(AND(AT17&lt;SMALL(기준일시_입력!$J$21:$J$39,AZ$5),AU17&gt;SMALL(기준일시_입력!$N$21:$N$39,AZ$5)),INDEX(기준일시_입력!$AJ$21:$AJ$39,AZ$5*2-1),IF(AND(AT17&gt;=SMALL(기준일시_입력!$J$21:$J$39,AZ$5),AT17&lt;SMALL(기준일시_입력!$N$21:$N$39,AZ$5)),SMALL(기준일시_입력!$N$21:$N$39,AZ$5)-AT17,0)),0)</f>
        <v>0</v>
      </c>
      <c r="BA17" s="15">
        <f>IFERROR(IF(AND(AT17&lt;SMALL(기준일시_입력!$J$21:$J$39,BA$5),AU17&gt;SMALL(기준일시_입력!$N$21:$N$39,BA$5)),INDEX(기준일시_입력!$AJ$21:$AJ$39,BA$5*2-1),IF(AND(AT17&gt;=SMALL(기준일시_입력!$J$21:$J$39,BA$5),AT17&lt;SMALL(기준일시_입력!$N$21:$N$39,BA$5)),SMALL(기준일시_입력!$N$21:$N$39,BA$5)-AT17,0)),0)</f>
        <v>0</v>
      </c>
      <c r="BB17" s="15">
        <f>IFERROR(IF(AND(AT17&lt;SMALL(기준일시_입력!$J$21:$J$39,BB$5),AU17&gt;SMALL(기준일시_입력!$N$21:$N$39,BB$5)),INDEX(기준일시_입력!$AJ$21:$AJ$39,BB$5*2-1),IF(AND(AT17&gt;=SMALL(기준일시_입력!$J$21:$J$39,BB$5),AT17&lt;SMALL(기준일시_입력!$N$21:$N$39,BB$5)),SMALL(기준일시_입력!$N$21:$N$39,BB$5)-AT17,0)),0)</f>
        <v>0</v>
      </c>
      <c r="BC17" s="15">
        <f>IFERROR(IF(AND(AT17&lt;SMALL(기준일시_입력!$J$21:$J$39,BC$5),AU17&gt;SMALL(기준일시_입력!$N$21:$N$39,BC$5)),INDEX(기준일시_입력!$AJ$21:$AJ$39,BC$5*2-1),IF(AND(AT17&gt;=SMALL(기준일시_입력!$J$21:$J$39,BC$5),AT17&lt;SMALL(기준일시_입력!$N$21:$N$39,BC$5)),SMALL(기준일시_입력!$N$21:$N$39,BC$5)-AT17,0)),0)</f>
        <v>0</v>
      </c>
      <c r="BD17" s="15">
        <f>IFERROR(IF(AND(AT17&lt;SMALL(기준일시_입력!$J$21:$J$39,BD$5),AU17&gt;SMALL(기준일시_입력!$N$21:$N$39,BD$5)),INDEX(기준일시_입력!$AJ$21:$AJ$39,BD$5*2-1),IF(AND(AT17&gt;=SMALL(기준일시_입력!$J$21:$J$39,BD$5),AT17&lt;SMALL(기준일시_입력!$N$21:$N$39,BD$5)),SMALL(기준일시_입력!$N$21:$N$39,BD$5)-AT17,0)),0)</f>
        <v>0</v>
      </c>
      <c r="BE17" s="15">
        <f>IFERROR(IF(AND(AT17&lt;SMALL(기준일시_입력!$J$21:$J$39,BE$5),AU17&gt;SMALL(기준일시_입력!$N$21:$N$39,BE$5)),INDEX(기준일시_입력!$AJ$21:$AJ$39,BE$5*2-1),IF(AND(AT17&gt;=SMALL(기준일시_입력!$J$21:$J$39,BE$5),AT17&lt;SMALL(기준일시_입력!$N$21:$N$39,BE$5)),SMALL(기준일시_입력!$N$21:$N$39,BE$5)-AT17,0)),0)</f>
        <v>0</v>
      </c>
      <c r="BF17" s="6"/>
      <c r="BG17" s="180" t="str">
        <f t="shared" si="154"/>
        <v>12일</v>
      </c>
      <c r="BH17" s="180"/>
      <c r="BI17" s="5" t="str">
        <f t="shared" si="155"/>
        <v>금</v>
      </c>
      <c r="BJ17" s="67" t="str">
        <f t="shared" si="397"/>
        <v/>
      </c>
      <c r="BK17" s="184"/>
      <c r="BL17" s="184"/>
      <c r="BM17" s="184"/>
      <c r="BN17" s="184"/>
      <c r="BO17" s="184"/>
      <c r="BP17" s="184"/>
      <c r="BQ17" s="176"/>
      <c r="BR17" s="177"/>
      <c r="BS17" s="129" t="str">
        <f>IF($B17="","",IF(AND(BI$3&lt;&gt;"",$B17-기준일시_입력!$AO$7&lt;=0,BK17="",BN17="",BQ17=""),"X",IF(BQ17="연차","☆",IF(BQ17="월차","★",IF(BQ17="병가","♨",IF(BQ17="출장","◎",IF(BQ17="교육","■",IF(AND(BQ17="",BK17&lt;=기준일시_입력!$J$15,BN17&gt;=기준일시_입력!$N$15),"○",IF(AND(BQ17="",BK17&lt;&gt;"",BK17&gt;기준일시_입력!$J$15),"▼",IF(AND(BQ17="",BN17&lt;&gt;"",BN17&lt;기준일시_입력!$N$15),"△",""))))))))))</f>
        <v/>
      </c>
      <c r="BT17" s="15">
        <f>IFERROR(IF(OR(BK17="",BN17=""),0,IF(AND(BV17&lt;기준일시_입력!$J$17,BW17&gt;기준일시_입력!$N$17),기준일시_입력!$N$17-기준일시_입력!$J$17,IF(AND(BV17&gt;=기준일시_입력!$J$17,BW17&gt;기준일시_입력!$N$17),기준일시_입력!$N$17-BV17,IF(BW17&lt;기준일시_입력!$J$17,0,IF(AND(BV17&lt;기준일시_입력!$J$17,BW17&lt;=기준일시_입력!$N$17),BW17-기준일시_입력!$J$17,IF(AND(BV17&gt;=기준일시_입력!$J$17,BW17&lt;=기준일시_입력!$N$17),BW17-BV17,0)))))),0)</f>
        <v>0</v>
      </c>
      <c r="BU17" s="15">
        <f t="shared" si="400"/>
        <v>0</v>
      </c>
      <c r="BV17" s="15">
        <f>IF(OR(BK17="",BN17=""),0,IF(BK17&lt;기준일시_입력!$J$15,기준일시_입력!$J$15,BK17))</f>
        <v>0</v>
      </c>
      <c r="BW17" s="15">
        <f t="shared" si="156"/>
        <v>0</v>
      </c>
      <c r="BX17" s="15">
        <f>IFERROR(IF(AND(BV17&lt;SMALL(기준일시_입력!$J$21:$J$39,BX$5),BW17&gt;SMALL(기준일시_입력!$N$21:$N$39,BX$5)),INDEX(기준일시_입력!$AJ$21:$AJ$39,BX$5*2-1),IF(AND(BV17&gt;=SMALL(기준일시_입력!$J$21:$J$39,BX$5),BV17&lt;SMALL(기준일시_입력!$N$21:$N$39,BX$5)),SMALL(기준일시_입력!$N$21:$N$39,BX$5)-BV17,0)),0)</f>
        <v>0</v>
      </c>
      <c r="BY17" s="15">
        <f>IFERROR(IF(AND(BV17&lt;SMALL(기준일시_입력!$J$21:$J$39,BY$5),BW17&gt;SMALL(기준일시_입력!$N$21:$N$39,BY$5)),INDEX(기준일시_입력!$AJ$21:$AJ$39,BY$5*2-1),IF(AND(BV17&gt;=SMALL(기준일시_입력!$J$21:$J$39,BY$5),BV17&lt;SMALL(기준일시_입력!$N$21:$N$39,BY$5)),SMALL(기준일시_입력!$N$21:$N$39,BY$5)-BV17,0)),0)</f>
        <v>0</v>
      </c>
      <c r="BZ17" s="15">
        <f>IFERROR(IF(AND(BV17&lt;SMALL(기준일시_입력!$J$21:$J$39,BZ$5),BW17&gt;SMALL(기준일시_입력!$N$21:$N$39,BZ$5)),INDEX(기준일시_입력!$AJ$21:$AJ$39,BZ$5*2-1),IF(AND(BV17&gt;=SMALL(기준일시_입력!$J$21:$J$39,BZ$5),BV17&lt;SMALL(기준일시_입력!$N$21:$N$39,BZ$5)),SMALL(기준일시_입력!$N$21:$N$39,BZ$5)-BV17,0)),0)</f>
        <v>0</v>
      </c>
      <c r="CA17" s="15">
        <f>IFERROR(IF(AND(BV17&lt;SMALL(기준일시_입력!$J$21:$J$39,CA$5),BW17&gt;SMALL(기준일시_입력!$N$21:$N$39,CA$5)),INDEX(기준일시_입력!$AJ$21:$AJ$39,CA$5*2-1),IF(AND(BV17&gt;=SMALL(기준일시_입력!$J$21:$J$39,CA$5),BV17&lt;SMALL(기준일시_입력!$N$21:$N$39,CA$5)),SMALL(기준일시_입력!$N$21:$N$39,CA$5)-BV17,0)),0)</f>
        <v>0</v>
      </c>
      <c r="CB17" s="15">
        <f>IFERROR(IF(AND(BV17&lt;SMALL(기준일시_입력!$J$21:$J$39,CB$5),BW17&gt;SMALL(기준일시_입력!$N$21:$N$39,CB$5)),INDEX(기준일시_입력!$AJ$21:$AJ$39,CB$5*2-1),IF(AND(BV17&gt;=SMALL(기준일시_입력!$J$21:$J$39,CB$5),BV17&lt;SMALL(기준일시_입력!$N$21:$N$39,CB$5)),SMALL(기준일시_입력!$N$21:$N$39,CB$5)-BV17,0)),0)</f>
        <v>0</v>
      </c>
      <c r="CC17" s="15">
        <f>IFERROR(IF(AND(BV17&lt;SMALL(기준일시_입력!$J$21:$J$39,CC$5),BW17&gt;SMALL(기준일시_입력!$N$21:$N$39,CC$5)),INDEX(기준일시_입력!$AJ$21:$AJ$39,CC$5*2-1),IF(AND(BV17&gt;=SMALL(기준일시_입력!$J$21:$J$39,CC$5),BV17&lt;SMALL(기준일시_입력!$N$21:$N$39,CC$5)),SMALL(기준일시_입력!$N$21:$N$39,CC$5)-BV17,0)),0)</f>
        <v>0</v>
      </c>
      <c r="CD17" s="15">
        <f>IFERROR(IF(AND(BV17&lt;SMALL(기준일시_입력!$J$21:$J$39,CD$5),BW17&gt;SMALL(기준일시_입력!$N$21:$N$39,CD$5)),INDEX(기준일시_입력!$AJ$21:$AJ$39,CD$5*2-1),IF(AND(BV17&gt;=SMALL(기준일시_입력!$J$21:$J$39,CD$5),BV17&lt;SMALL(기준일시_입력!$N$21:$N$39,CD$5)),SMALL(기준일시_입력!$N$21:$N$39,CD$5)-BV17,0)),0)</f>
        <v>0</v>
      </c>
      <c r="CE17" s="15">
        <f>IFERROR(IF(AND(BV17&lt;SMALL(기준일시_입력!$J$21:$J$39,CE$5),BW17&gt;SMALL(기준일시_입력!$N$21:$N$39,CE$5)),INDEX(기준일시_입력!$AJ$21:$AJ$39,CE$5*2-1),IF(AND(BV17&gt;=SMALL(기준일시_입력!$J$21:$J$39,CE$5),BV17&lt;SMALL(기준일시_입력!$N$21:$N$39,CE$5)),SMALL(기준일시_입력!$N$21:$N$39,CE$5)-BV17,0)),0)</f>
        <v>0</v>
      </c>
      <c r="CF17" s="15">
        <f>IFERROR(IF(AND(BV17&lt;SMALL(기준일시_입력!$J$21:$J$39,CF$5),BW17&gt;SMALL(기준일시_입력!$N$21:$N$39,CF$5)),INDEX(기준일시_입력!$AJ$21:$AJ$39,CF$5*2-1),IF(AND(BV17&gt;=SMALL(기준일시_입력!$J$21:$J$39,CF$5),BV17&lt;SMALL(기준일시_입력!$N$21:$N$39,CF$5)),SMALL(기준일시_입력!$N$21:$N$39,CF$5)-BV17,0)),0)</f>
        <v>0</v>
      </c>
      <c r="CG17" s="15">
        <f>IFERROR(IF(AND(BV17&lt;SMALL(기준일시_입력!$J$21:$J$39,CG$5),BW17&gt;SMALL(기준일시_입력!$N$21:$N$39,CG$5)),INDEX(기준일시_입력!$AJ$21:$AJ$39,CG$5*2-1),IF(AND(BV17&gt;=SMALL(기준일시_입력!$J$21:$J$39,CG$5),BV17&lt;SMALL(기준일시_입력!$N$21:$N$39,CG$5)),SMALL(기준일시_입력!$N$21:$N$39,CG$5)-BV17,0)),0)</f>
        <v>0</v>
      </c>
      <c r="CH17" s="6"/>
      <c r="CI17" s="180" t="str">
        <f t="shared" si="157"/>
        <v>12일</v>
      </c>
      <c r="CJ17" s="180"/>
      <c r="CK17" s="5" t="str">
        <f t="shared" si="158"/>
        <v>금</v>
      </c>
      <c r="CL17" s="67" t="str">
        <f t="shared" si="159"/>
        <v/>
      </c>
      <c r="CM17" s="184"/>
      <c r="CN17" s="184"/>
      <c r="CO17" s="184"/>
      <c r="CP17" s="184"/>
      <c r="CQ17" s="184"/>
      <c r="CR17" s="184"/>
      <c r="CS17" s="176"/>
      <c r="CT17" s="177"/>
      <c r="CU17" s="129" t="str">
        <f>IF($B17="","",IF(AND(CK$3&lt;&gt;"",$B17-기준일시_입력!$AO$7&lt;=0,CM17="",CP17="",CS17=""),"X",IF(CS17="연차","☆",IF(CS17="월차","★",IF(CS17="병가","♨",IF(CS17="출장","◎",IF(CS17="교육","■",IF(AND(CS17="",CM17&lt;=기준일시_입력!$J$15,CP17&gt;=기준일시_입력!$N$15),"○",IF(AND(CS17="",CM17&lt;&gt;"",CM17&gt;기준일시_입력!$J$15),"▼",IF(AND(CS17="",CP17&lt;&gt;"",CP17&lt;기준일시_입력!$N$15),"△",""))))))))))</f>
        <v/>
      </c>
      <c r="CV17" s="15">
        <f>IFERROR(IF(OR(CM17="",CP17=""),0,IF(AND(CX17&lt;기준일시_입력!$J$17,CY17&gt;기준일시_입력!$N$17),기준일시_입력!$N$17-기준일시_입력!$J$17,IF(AND(CX17&gt;=기준일시_입력!$J$17,CY17&gt;기준일시_입력!$N$17),기준일시_입력!$N$17-CX17,IF(CY17&lt;기준일시_입력!$J$17,0,IF(AND(CX17&lt;기준일시_입력!$J$17,CY17&lt;=기준일시_입력!$N$17),CY17-기준일시_입력!$J$17,IF(AND(CX17&gt;=기준일시_입력!$J$17,CY17&lt;=기준일시_입력!$N$17),CY17-CX17,0)))))),0)</f>
        <v>0</v>
      </c>
      <c r="CW17" s="15">
        <f t="shared" si="401"/>
        <v>0</v>
      </c>
      <c r="CX17" s="15">
        <f>IF(OR(CM17="",CP17=""),0,IF(CM17&lt;기준일시_입력!$J$15,기준일시_입력!$J$15,CM17))</f>
        <v>0</v>
      </c>
      <c r="CY17" s="15">
        <f t="shared" si="160"/>
        <v>0</v>
      </c>
      <c r="CZ17" s="15">
        <f>IFERROR(IF(AND(CX17&lt;SMALL(기준일시_입력!$J$21:$J$39,CZ$5),CY17&gt;SMALL(기준일시_입력!$N$21:$N$39,CZ$5)),INDEX(기준일시_입력!$AJ$21:$AJ$39,CZ$5*2-1),IF(AND(CX17&gt;=SMALL(기준일시_입력!$J$21:$J$39,CZ$5),CX17&lt;SMALL(기준일시_입력!$N$21:$N$39,CZ$5)),SMALL(기준일시_입력!$N$21:$N$39,CZ$5)-CX17,0)),0)</f>
        <v>0</v>
      </c>
      <c r="DA17" s="15">
        <f>IFERROR(IF(AND(CX17&lt;SMALL(기준일시_입력!$J$21:$J$39,DA$5),CY17&gt;SMALL(기준일시_입력!$N$21:$N$39,DA$5)),INDEX(기준일시_입력!$AJ$21:$AJ$39,DA$5*2-1),IF(AND(CX17&gt;=SMALL(기준일시_입력!$J$21:$J$39,DA$5),CX17&lt;SMALL(기준일시_입력!$N$21:$N$39,DA$5)),SMALL(기준일시_입력!$N$21:$N$39,DA$5)-CX17,0)),0)</f>
        <v>0</v>
      </c>
      <c r="DB17" s="15">
        <f>IFERROR(IF(AND(CX17&lt;SMALL(기준일시_입력!$J$21:$J$39,DB$5),CY17&gt;SMALL(기준일시_입력!$N$21:$N$39,DB$5)),INDEX(기준일시_입력!$AJ$21:$AJ$39,DB$5*2-1),IF(AND(CX17&gt;=SMALL(기준일시_입력!$J$21:$J$39,DB$5),CX17&lt;SMALL(기준일시_입력!$N$21:$N$39,DB$5)),SMALL(기준일시_입력!$N$21:$N$39,DB$5)-CX17,0)),0)</f>
        <v>0</v>
      </c>
      <c r="DC17" s="15">
        <f>IFERROR(IF(AND(CX17&lt;SMALL(기준일시_입력!$J$21:$J$39,DC$5),CY17&gt;SMALL(기준일시_입력!$N$21:$N$39,DC$5)),INDEX(기준일시_입력!$AJ$21:$AJ$39,DC$5*2-1),IF(AND(CX17&gt;=SMALL(기준일시_입력!$J$21:$J$39,DC$5),CX17&lt;SMALL(기준일시_입력!$N$21:$N$39,DC$5)),SMALL(기준일시_입력!$N$21:$N$39,DC$5)-CX17,0)),0)</f>
        <v>0</v>
      </c>
      <c r="DD17" s="15">
        <f>IFERROR(IF(AND(CX17&lt;SMALL(기준일시_입력!$J$21:$J$39,DD$5),CY17&gt;SMALL(기준일시_입력!$N$21:$N$39,DD$5)),INDEX(기준일시_입력!$AJ$21:$AJ$39,DD$5*2-1),IF(AND(CX17&gt;=SMALL(기준일시_입력!$J$21:$J$39,DD$5),CX17&lt;SMALL(기준일시_입력!$N$21:$N$39,DD$5)),SMALL(기준일시_입력!$N$21:$N$39,DD$5)-CX17,0)),0)</f>
        <v>0</v>
      </c>
      <c r="DE17" s="15">
        <f>IFERROR(IF(AND(CX17&lt;SMALL(기준일시_입력!$J$21:$J$39,DE$5),CY17&gt;SMALL(기준일시_입력!$N$21:$N$39,DE$5)),INDEX(기준일시_입력!$AJ$21:$AJ$39,DE$5*2-1),IF(AND(CX17&gt;=SMALL(기준일시_입력!$J$21:$J$39,DE$5),CX17&lt;SMALL(기준일시_입력!$N$21:$N$39,DE$5)),SMALL(기준일시_입력!$N$21:$N$39,DE$5)-CX17,0)),0)</f>
        <v>0</v>
      </c>
      <c r="DF17" s="15">
        <f>IFERROR(IF(AND(CX17&lt;SMALL(기준일시_입력!$J$21:$J$39,DF$5),CY17&gt;SMALL(기준일시_입력!$N$21:$N$39,DF$5)),INDEX(기준일시_입력!$AJ$21:$AJ$39,DF$5*2-1),IF(AND(CX17&gt;=SMALL(기준일시_입력!$J$21:$J$39,DF$5),CX17&lt;SMALL(기준일시_입력!$N$21:$N$39,DF$5)),SMALL(기준일시_입력!$N$21:$N$39,DF$5)-CX17,0)),0)</f>
        <v>0</v>
      </c>
      <c r="DG17" s="15">
        <f>IFERROR(IF(AND(CX17&lt;SMALL(기준일시_입력!$J$21:$J$39,DG$5),CY17&gt;SMALL(기준일시_입력!$N$21:$N$39,DG$5)),INDEX(기준일시_입력!$AJ$21:$AJ$39,DG$5*2-1),IF(AND(CX17&gt;=SMALL(기준일시_입력!$J$21:$J$39,DG$5),CX17&lt;SMALL(기준일시_입력!$N$21:$N$39,DG$5)),SMALL(기준일시_입력!$N$21:$N$39,DG$5)-CX17,0)),0)</f>
        <v>0</v>
      </c>
      <c r="DH17" s="15">
        <f>IFERROR(IF(AND(CX17&lt;SMALL(기준일시_입력!$J$21:$J$39,DH$5),CY17&gt;SMALL(기준일시_입력!$N$21:$N$39,DH$5)),INDEX(기준일시_입력!$AJ$21:$AJ$39,DH$5*2-1),IF(AND(CX17&gt;=SMALL(기준일시_입력!$J$21:$J$39,DH$5),CX17&lt;SMALL(기준일시_입력!$N$21:$N$39,DH$5)),SMALL(기준일시_입력!$N$21:$N$39,DH$5)-CX17,0)),0)</f>
        <v>0</v>
      </c>
      <c r="DI17" s="15">
        <f>IFERROR(IF(AND(CX17&lt;SMALL(기준일시_입력!$J$21:$J$39,DI$5),CY17&gt;SMALL(기준일시_입력!$N$21:$N$39,DI$5)),INDEX(기준일시_입력!$AJ$21:$AJ$39,DI$5*2-1),IF(AND(CX17&gt;=SMALL(기준일시_입력!$J$21:$J$39,DI$5),CX17&lt;SMALL(기준일시_입력!$N$21:$N$39,DI$5)),SMALL(기준일시_입력!$N$21:$N$39,DI$5)-CX17,0)),0)</f>
        <v>0</v>
      </c>
      <c r="DJ17" s="6"/>
      <c r="DK17" s="180" t="str">
        <f t="shared" si="161"/>
        <v>12일</v>
      </c>
      <c r="DL17" s="180"/>
      <c r="DM17" s="5" t="str">
        <f t="shared" si="162"/>
        <v>금</v>
      </c>
      <c r="DN17" s="67" t="str">
        <f t="shared" si="159"/>
        <v/>
      </c>
      <c r="DO17" s="184"/>
      <c r="DP17" s="184"/>
      <c r="DQ17" s="184"/>
      <c r="DR17" s="184"/>
      <c r="DS17" s="184"/>
      <c r="DT17" s="184"/>
      <c r="DU17" s="176"/>
      <c r="DV17" s="177"/>
      <c r="DW17" s="129" t="str">
        <f>IF($B17="","",IF(AND(DM$3&lt;&gt;"",$B17-기준일시_입력!$AO$7&lt;=0,DO17="",DR17="",DU17=""),"X",IF(DU17="연차","☆",IF(DU17="월차","★",IF(DU17="병가","♨",IF(DU17="출장","◎",IF(DU17="교육","■",IF(AND(DU17="",DO17&lt;=기준일시_입력!$J$15,DR17&gt;=기준일시_입력!$N$15),"○",IF(AND(DU17="",DO17&lt;&gt;"",DO17&gt;기준일시_입력!$J$15),"▼",IF(AND(DU17="",DR17&lt;&gt;"",DR17&lt;기준일시_입력!$N$15),"△",""))))))))))</f>
        <v/>
      </c>
      <c r="DX17" s="15">
        <f>IFERROR(IF(OR(DO17="",DR17=""),0,IF(AND(DZ17&lt;기준일시_입력!$J$17,EA17&gt;기준일시_입력!$N$17),기준일시_입력!$N$17-기준일시_입력!$J$17,IF(AND(DZ17&gt;=기준일시_입력!$J$17,EA17&gt;기준일시_입력!$N$17),기준일시_입력!$N$17-DZ17,IF(EA17&lt;기준일시_입력!$J$17,0,IF(AND(DZ17&lt;기준일시_입력!$J$17,EA17&lt;=기준일시_입력!$N$17),EA17-기준일시_입력!$J$17,IF(AND(DZ17&gt;=기준일시_입력!$J$17,EA17&lt;=기준일시_입력!$N$17),EA17-DZ17,0)))))),0)</f>
        <v>0</v>
      </c>
      <c r="DY17" s="15">
        <f t="shared" si="402"/>
        <v>0</v>
      </c>
      <c r="DZ17" s="15">
        <f>IF(OR(DO17="",DR17=""),0,IF(DO17&lt;기준일시_입력!$J$15,기준일시_입력!$J$15,DO17))</f>
        <v>0</v>
      </c>
      <c r="EA17" s="15">
        <f t="shared" si="164"/>
        <v>0</v>
      </c>
      <c r="EB17" s="15">
        <f>IFERROR(IF(AND(DZ17&lt;SMALL(기준일시_입력!$J$21:$J$39,EB$5),EA17&gt;SMALL(기준일시_입력!$N$21:$N$39,EB$5)),INDEX(기준일시_입력!$AJ$21:$AJ$39,EB$5*2-1),IF(AND(DZ17&gt;=SMALL(기준일시_입력!$J$21:$J$39,EB$5),DZ17&lt;SMALL(기준일시_입력!$N$21:$N$39,EB$5)),SMALL(기준일시_입력!$N$21:$N$39,EB$5)-DZ17,0)),0)</f>
        <v>0</v>
      </c>
      <c r="EC17" s="15">
        <f>IFERROR(IF(AND(DZ17&lt;SMALL(기준일시_입력!$J$21:$J$39,EC$5),EA17&gt;SMALL(기준일시_입력!$N$21:$N$39,EC$5)),INDEX(기준일시_입력!$AJ$21:$AJ$39,EC$5*2-1),IF(AND(DZ17&gt;=SMALL(기준일시_입력!$J$21:$J$39,EC$5),DZ17&lt;SMALL(기준일시_입력!$N$21:$N$39,EC$5)),SMALL(기준일시_입력!$N$21:$N$39,EC$5)-DZ17,0)),0)</f>
        <v>0</v>
      </c>
      <c r="ED17" s="15">
        <f>IFERROR(IF(AND(DZ17&lt;SMALL(기준일시_입력!$J$21:$J$39,ED$5),EA17&gt;SMALL(기준일시_입력!$N$21:$N$39,ED$5)),INDEX(기준일시_입력!$AJ$21:$AJ$39,ED$5*2-1),IF(AND(DZ17&gt;=SMALL(기준일시_입력!$J$21:$J$39,ED$5),DZ17&lt;SMALL(기준일시_입력!$N$21:$N$39,ED$5)),SMALL(기준일시_입력!$N$21:$N$39,ED$5)-DZ17,0)),0)</f>
        <v>0</v>
      </c>
      <c r="EE17" s="15">
        <f>IFERROR(IF(AND(DZ17&lt;SMALL(기준일시_입력!$J$21:$J$39,EE$5),EA17&gt;SMALL(기준일시_입력!$N$21:$N$39,EE$5)),INDEX(기준일시_입력!$AJ$21:$AJ$39,EE$5*2-1),IF(AND(DZ17&gt;=SMALL(기준일시_입력!$J$21:$J$39,EE$5),DZ17&lt;SMALL(기준일시_입력!$N$21:$N$39,EE$5)),SMALL(기준일시_입력!$N$21:$N$39,EE$5)-DZ17,0)),0)</f>
        <v>0</v>
      </c>
      <c r="EF17" s="15">
        <f>IFERROR(IF(AND(DZ17&lt;SMALL(기준일시_입력!$J$21:$J$39,EF$5),EA17&gt;SMALL(기준일시_입력!$N$21:$N$39,EF$5)),INDEX(기준일시_입력!$AJ$21:$AJ$39,EF$5*2-1),IF(AND(DZ17&gt;=SMALL(기준일시_입력!$J$21:$J$39,EF$5),DZ17&lt;SMALL(기준일시_입력!$N$21:$N$39,EF$5)),SMALL(기준일시_입력!$N$21:$N$39,EF$5)-DZ17,0)),0)</f>
        <v>0</v>
      </c>
      <c r="EG17" s="15">
        <f>IFERROR(IF(AND(DZ17&lt;SMALL(기준일시_입력!$J$21:$J$39,EG$5),EA17&gt;SMALL(기준일시_입력!$N$21:$N$39,EG$5)),INDEX(기준일시_입력!$AJ$21:$AJ$39,EG$5*2-1),IF(AND(DZ17&gt;=SMALL(기준일시_입력!$J$21:$J$39,EG$5),DZ17&lt;SMALL(기준일시_입력!$N$21:$N$39,EG$5)),SMALL(기준일시_입력!$N$21:$N$39,EG$5)-DZ17,0)),0)</f>
        <v>0</v>
      </c>
      <c r="EH17" s="15">
        <f>IFERROR(IF(AND(DZ17&lt;SMALL(기준일시_입력!$J$21:$J$39,EH$5),EA17&gt;SMALL(기준일시_입력!$N$21:$N$39,EH$5)),INDEX(기준일시_입력!$AJ$21:$AJ$39,EH$5*2-1),IF(AND(DZ17&gt;=SMALL(기준일시_입력!$J$21:$J$39,EH$5),DZ17&lt;SMALL(기준일시_입력!$N$21:$N$39,EH$5)),SMALL(기준일시_입력!$N$21:$N$39,EH$5)-DZ17,0)),0)</f>
        <v>0</v>
      </c>
      <c r="EI17" s="15">
        <f>IFERROR(IF(AND(DZ17&lt;SMALL(기준일시_입력!$J$21:$J$39,EI$5),EA17&gt;SMALL(기준일시_입력!$N$21:$N$39,EI$5)),INDEX(기준일시_입력!$AJ$21:$AJ$39,EI$5*2-1),IF(AND(DZ17&gt;=SMALL(기준일시_입력!$J$21:$J$39,EI$5),DZ17&lt;SMALL(기준일시_입력!$N$21:$N$39,EI$5)),SMALL(기준일시_입력!$N$21:$N$39,EI$5)-DZ17,0)),0)</f>
        <v>0</v>
      </c>
      <c r="EJ17" s="15">
        <f>IFERROR(IF(AND(DZ17&lt;SMALL(기준일시_입력!$J$21:$J$39,EJ$5),EA17&gt;SMALL(기준일시_입력!$N$21:$N$39,EJ$5)),INDEX(기준일시_입력!$AJ$21:$AJ$39,EJ$5*2-1),IF(AND(DZ17&gt;=SMALL(기준일시_입력!$J$21:$J$39,EJ$5),DZ17&lt;SMALL(기준일시_입력!$N$21:$N$39,EJ$5)),SMALL(기준일시_입력!$N$21:$N$39,EJ$5)-DZ17,0)),0)</f>
        <v>0</v>
      </c>
      <c r="EK17" s="15">
        <f>IFERROR(IF(AND(DZ17&lt;SMALL(기준일시_입력!$J$21:$J$39,EK$5),EA17&gt;SMALL(기준일시_입력!$N$21:$N$39,EK$5)),INDEX(기준일시_입력!$AJ$21:$AJ$39,EK$5*2-1),IF(AND(DZ17&gt;=SMALL(기준일시_입력!$J$21:$J$39,EK$5),DZ17&lt;SMALL(기준일시_입력!$N$21:$N$39,EK$5)),SMALL(기준일시_입력!$N$21:$N$39,EK$5)-DZ17,0)),0)</f>
        <v>0</v>
      </c>
      <c r="EL17" s="6"/>
      <c r="EM17" s="180" t="str">
        <f t="shared" si="165"/>
        <v>12일</v>
      </c>
      <c r="EN17" s="180"/>
      <c r="EO17" s="5" t="str">
        <f t="shared" si="166"/>
        <v>금</v>
      </c>
      <c r="EP17" s="67" t="str">
        <f t="shared" si="159"/>
        <v/>
      </c>
      <c r="EQ17" s="184"/>
      <c r="ER17" s="184"/>
      <c r="ES17" s="184"/>
      <c r="ET17" s="184"/>
      <c r="EU17" s="184"/>
      <c r="EV17" s="184"/>
      <c r="EW17" s="176"/>
      <c r="EX17" s="177"/>
      <c r="EY17" s="129" t="str">
        <f>IF($B17="","",IF(AND(EO$3&lt;&gt;"",$B17-기준일시_입력!$AO$7&lt;=0,EQ17="",ET17="",EW17=""),"X",IF(EW17="연차","☆",IF(EW17="월차","★",IF(EW17="병가","♨",IF(EW17="출장","◎",IF(EW17="교육","■",IF(AND(EW17="",EQ17&lt;=기준일시_입력!$J$15,ET17&gt;=기준일시_입력!$N$15),"○",IF(AND(EW17="",EQ17&lt;&gt;"",EQ17&gt;기준일시_입력!$J$15),"▼",IF(AND(EW17="",ET17&lt;&gt;"",ET17&lt;기준일시_입력!$N$15),"△",""))))))))))</f>
        <v/>
      </c>
      <c r="EZ17" s="15">
        <f>IFERROR(IF(OR(EQ17="",ET17=""),0,IF(AND(FB17&lt;기준일시_입력!$J$17,FC17&gt;기준일시_입력!$N$17),기준일시_입력!$N$17-기준일시_입력!$J$17,IF(AND(FB17&gt;=기준일시_입력!$J$17,FC17&gt;기준일시_입력!$N$17),기준일시_입력!$N$17-FB17,IF(FC17&lt;기준일시_입력!$J$17,0,IF(AND(FB17&lt;기준일시_입력!$J$17,FC17&lt;=기준일시_입력!$N$17),FC17-기준일시_입력!$J$17,IF(AND(FB17&gt;=기준일시_입력!$J$17,FC17&lt;=기준일시_입력!$N$17),FC17-FB17,0)))))),0)</f>
        <v>0</v>
      </c>
      <c r="FA17" s="15">
        <f t="shared" si="403"/>
        <v>0</v>
      </c>
      <c r="FB17" s="15">
        <f>IF(OR(EQ17="",ET17=""),0,IF(EQ17&lt;기준일시_입력!$J$15,기준일시_입력!$J$15,EQ17))</f>
        <v>0</v>
      </c>
      <c r="FC17" s="15">
        <f t="shared" si="168"/>
        <v>0</v>
      </c>
      <c r="FD17" s="15">
        <f>IFERROR(IF(AND(FB17&lt;SMALL(기준일시_입력!$J$21:$J$39,FD$5),FC17&gt;SMALL(기준일시_입력!$N$21:$N$39,FD$5)),INDEX(기준일시_입력!$AJ$21:$AJ$39,FD$5*2-1),IF(AND(FB17&gt;=SMALL(기준일시_입력!$J$21:$J$39,FD$5),FB17&lt;SMALL(기준일시_입력!$N$21:$N$39,FD$5)),SMALL(기준일시_입력!$N$21:$N$39,FD$5)-FB17,0)),0)</f>
        <v>0</v>
      </c>
      <c r="FE17" s="15">
        <f>IFERROR(IF(AND(FB17&lt;SMALL(기준일시_입력!$J$21:$J$39,FE$5),FC17&gt;SMALL(기준일시_입력!$N$21:$N$39,FE$5)),INDEX(기준일시_입력!$AJ$21:$AJ$39,FE$5*2-1),IF(AND(FB17&gt;=SMALL(기준일시_입력!$J$21:$J$39,FE$5),FB17&lt;SMALL(기준일시_입력!$N$21:$N$39,FE$5)),SMALL(기준일시_입력!$N$21:$N$39,FE$5)-FB17,0)),0)</f>
        <v>0</v>
      </c>
      <c r="FF17" s="15">
        <f>IFERROR(IF(AND(FB17&lt;SMALL(기준일시_입력!$J$21:$J$39,FF$5),FC17&gt;SMALL(기준일시_입력!$N$21:$N$39,FF$5)),INDEX(기준일시_입력!$AJ$21:$AJ$39,FF$5*2-1),IF(AND(FB17&gt;=SMALL(기준일시_입력!$J$21:$J$39,FF$5),FB17&lt;SMALL(기준일시_입력!$N$21:$N$39,FF$5)),SMALL(기준일시_입력!$N$21:$N$39,FF$5)-FB17,0)),0)</f>
        <v>0</v>
      </c>
      <c r="FG17" s="15">
        <f>IFERROR(IF(AND(FB17&lt;SMALL(기준일시_입력!$J$21:$J$39,FG$5),FC17&gt;SMALL(기준일시_입력!$N$21:$N$39,FG$5)),INDEX(기준일시_입력!$AJ$21:$AJ$39,FG$5*2-1),IF(AND(FB17&gt;=SMALL(기준일시_입력!$J$21:$J$39,FG$5),FB17&lt;SMALL(기준일시_입력!$N$21:$N$39,FG$5)),SMALL(기준일시_입력!$N$21:$N$39,FG$5)-FB17,0)),0)</f>
        <v>0</v>
      </c>
      <c r="FH17" s="15">
        <f>IFERROR(IF(AND(FB17&lt;SMALL(기준일시_입력!$J$21:$J$39,FH$5),FC17&gt;SMALL(기준일시_입력!$N$21:$N$39,FH$5)),INDEX(기준일시_입력!$AJ$21:$AJ$39,FH$5*2-1),IF(AND(FB17&gt;=SMALL(기준일시_입력!$J$21:$J$39,FH$5),FB17&lt;SMALL(기준일시_입력!$N$21:$N$39,FH$5)),SMALL(기준일시_입력!$N$21:$N$39,FH$5)-FB17,0)),0)</f>
        <v>0</v>
      </c>
      <c r="FI17" s="15">
        <f>IFERROR(IF(AND(FB17&lt;SMALL(기준일시_입력!$J$21:$J$39,FI$5),FC17&gt;SMALL(기준일시_입력!$N$21:$N$39,FI$5)),INDEX(기준일시_입력!$AJ$21:$AJ$39,FI$5*2-1),IF(AND(FB17&gt;=SMALL(기준일시_입력!$J$21:$J$39,FI$5),FB17&lt;SMALL(기준일시_입력!$N$21:$N$39,FI$5)),SMALL(기준일시_입력!$N$21:$N$39,FI$5)-FB17,0)),0)</f>
        <v>0</v>
      </c>
      <c r="FJ17" s="15">
        <f>IFERROR(IF(AND(FB17&lt;SMALL(기준일시_입력!$J$21:$J$39,FJ$5),FC17&gt;SMALL(기준일시_입력!$N$21:$N$39,FJ$5)),INDEX(기준일시_입력!$AJ$21:$AJ$39,FJ$5*2-1),IF(AND(FB17&gt;=SMALL(기준일시_입력!$J$21:$J$39,FJ$5),FB17&lt;SMALL(기준일시_입력!$N$21:$N$39,FJ$5)),SMALL(기준일시_입력!$N$21:$N$39,FJ$5)-FB17,0)),0)</f>
        <v>0</v>
      </c>
      <c r="FK17" s="15">
        <f>IFERROR(IF(AND(FB17&lt;SMALL(기준일시_입력!$J$21:$J$39,FK$5),FC17&gt;SMALL(기준일시_입력!$N$21:$N$39,FK$5)),INDEX(기준일시_입력!$AJ$21:$AJ$39,FK$5*2-1),IF(AND(FB17&gt;=SMALL(기준일시_입력!$J$21:$J$39,FK$5),FB17&lt;SMALL(기준일시_입력!$N$21:$N$39,FK$5)),SMALL(기준일시_입력!$N$21:$N$39,FK$5)-FB17,0)),0)</f>
        <v>0</v>
      </c>
      <c r="FL17" s="15">
        <f>IFERROR(IF(AND(FB17&lt;SMALL(기준일시_입력!$J$21:$J$39,FL$5),FC17&gt;SMALL(기준일시_입력!$N$21:$N$39,FL$5)),INDEX(기준일시_입력!$AJ$21:$AJ$39,FL$5*2-1),IF(AND(FB17&gt;=SMALL(기준일시_입력!$J$21:$J$39,FL$5),FB17&lt;SMALL(기준일시_입력!$N$21:$N$39,FL$5)),SMALL(기준일시_입력!$N$21:$N$39,FL$5)-FB17,0)),0)</f>
        <v>0</v>
      </c>
      <c r="FM17" s="15">
        <f>IFERROR(IF(AND(FB17&lt;SMALL(기준일시_입력!$J$21:$J$39,FM$5),FC17&gt;SMALL(기준일시_입력!$N$21:$N$39,FM$5)),INDEX(기준일시_입력!$AJ$21:$AJ$39,FM$5*2-1),IF(AND(FB17&gt;=SMALL(기준일시_입력!$J$21:$J$39,FM$5),FB17&lt;SMALL(기준일시_입력!$N$21:$N$39,FM$5)),SMALL(기준일시_입력!$N$21:$N$39,FM$5)-FB17,0)),0)</f>
        <v>0</v>
      </c>
      <c r="FN17" s="6"/>
      <c r="FO17" s="180" t="str">
        <f t="shared" si="169"/>
        <v>12일</v>
      </c>
      <c r="FP17" s="180"/>
      <c r="FQ17" s="124" t="str">
        <f t="shared" si="170"/>
        <v>금</v>
      </c>
      <c r="FR17" s="133" t="str">
        <f t="shared" si="171"/>
        <v/>
      </c>
      <c r="FS17" s="184"/>
      <c r="FT17" s="184"/>
      <c r="FU17" s="184"/>
      <c r="FV17" s="184"/>
      <c r="FW17" s="184"/>
      <c r="FX17" s="184"/>
      <c r="FY17" s="176"/>
      <c r="FZ17" s="177"/>
      <c r="GA17" s="129" t="str">
        <f>IF($B17="","",IF(AND(FQ$3&lt;&gt;"",$B17-기준일시_입력!$AO$7&lt;=0,FS17="",FV17="",FY17=""),"X",IF(FY17="연차","☆",IF(FY17="월차","★",IF(FY17="병가","♨",IF(FY17="출장","◎",IF(FY17="교육","■",IF(AND(FY17="",FS17&lt;=기준일시_입력!$J$15,FV17&gt;=기준일시_입력!$N$15),"○",IF(AND(FY17="",FS17&lt;&gt;"",FS17&gt;기준일시_입력!$J$15),"▼",IF(AND(FY17="",FV17&lt;&gt;"",FV17&lt;기준일시_입력!$N$15),"△",""))))))))))</f>
        <v/>
      </c>
      <c r="GB17" s="128">
        <f>IFERROR(IF(OR(FS17="",FV17=""),0,IF(AND(GD17&lt;기준일시_입력!$J$17,GE17&gt;기준일시_입력!$N$17),기준일시_입력!$N$17-기준일시_입력!$J$17,IF(AND(GD17&gt;=기준일시_입력!$J$17,GE17&gt;기준일시_입력!$N$17),기준일시_입력!$N$17-GD17,IF(GE17&lt;기준일시_입력!$J$17,0,IF(AND(GD17&lt;기준일시_입력!$J$17,GE17&lt;=기준일시_입력!$N$17),GE17-기준일시_입력!$J$17,IF(AND(GD17&gt;=기준일시_입력!$J$17,GE17&lt;=기준일시_입력!$N$17),GE17-GD17,0)))))),0)</f>
        <v>0</v>
      </c>
      <c r="GC17" s="128">
        <f t="shared" si="172"/>
        <v>0</v>
      </c>
      <c r="GD17" s="128">
        <f>IF(OR(FS17="",FV17=""),0,IF(FS17&lt;기준일시_입력!$J$15,기준일시_입력!$J$15,FS17))</f>
        <v>0</v>
      </c>
      <c r="GE17" s="128">
        <f t="shared" si="173"/>
        <v>0</v>
      </c>
      <c r="GF17" s="128">
        <f>IFERROR(IF(AND(GD17&lt;SMALL(기준일시_입력!$J$21:$J$39,GF$5),GE17&gt;SMALL(기준일시_입력!$N$21:$N$39,GF$5)),INDEX(기준일시_입력!$AJ$21:$AJ$39,GF$5*2-1),IF(AND(GD17&gt;=SMALL(기준일시_입력!$J$21:$J$39,GF$5),GD17&lt;SMALL(기준일시_입력!$N$21:$N$39,GF$5)),SMALL(기준일시_입력!$N$21:$N$39,GF$5)-GD17,0)),0)</f>
        <v>0</v>
      </c>
      <c r="GG17" s="128">
        <f>IFERROR(IF(AND(GD17&lt;SMALL(기준일시_입력!$J$21:$J$39,GG$5),GE17&gt;SMALL(기준일시_입력!$N$21:$N$39,GG$5)),INDEX(기준일시_입력!$AJ$21:$AJ$39,GG$5*2-1),IF(AND(GD17&gt;=SMALL(기준일시_입력!$J$21:$J$39,GG$5),GD17&lt;SMALL(기준일시_입력!$N$21:$N$39,GG$5)),SMALL(기준일시_입력!$N$21:$N$39,GG$5)-GD17,0)),0)</f>
        <v>0</v>
      </c>
      <c r="GH17" s="128">
        <f>IFERROR(IF(AND(GD17&lt;SMALL(기준일시_입력!$J$21:$J$39,GH$5),GE17&gt;SMALL(기준일시_입력!$N$21:$N$39,GH$5)),INDEX(기준일시_입력!$AJ$21:$AJ$39,GH$5*2-1),IF(AND(GD17&gt;=SMALL(기준일시_입력!$J$21:$J$39,GH$5),GD17&lt;SMALL(기준일시_입력!$N$21:$N$39,GH$5)),SMALL(기준일시_입력!$N$21:$N$39,GH$5)-GD17,0)),0)</f>
        <v>0</v>
      </c>
      <c r="GI17" s="128">
        <f>IFERROR(IF(AND(GD17&lt;SMALL(기준일시_입력!$J$21:$J$39,GI$5),GE17&gt;SMALL(기준일시_입력!$N$21:$N$39,GI$5)),INDEX(기준일시_입력!$AJ$21:$AJ$39,GI$5*2-1),IF(AND(GD17&gt;=SMALL(기준일시_입력!$J$21:$J$39,GI$5),GD17&lt;SMALL(기준일시_입력!$N$21:$N$39,GI$5)),SMALL(기준일시_입력!$N$21:$N$39,GI$5)-GD17,0)),0)</f>
        <v>0</v>
      </c>
      <c r="GJ17" s="128">
        <f>IFERROR(IF(AND(GD17&lt;SMALL(기준일시_입력!$J$21:$J$39,GJ$5),GE17&gt;SMALL(기준일시_입력!$N$21:$N$39,GJ$5)),INDEX(기준일시_입력!$AJ$21:$AJ$39,GJ$5*2-1),IF(AND(GD17&gt;=SMALL(기준일시_입력!$J$21:$J$39,GJ$5),GD17&lt;SMALL(기준일시_입력!$N$21:$N$39,GJ$5)),SMALL(기준일시_입력!$N$21:$N$39,GJ$5)-GD17,0)),0)</f>
        <v>0</v>
      </c>
      <c r="GK17" s="128">
        <f>IFERROR(IF(AND(GD17&lt;SMALL(기준일시_입력!$J$21:$J$39,GK$5),GE17&gt;SMALL(기준일시_입력!$N$21:$N$39,GK$5)),INDEX(기준일시_입력!$AJ$21:$AJ$39,GK$5*2-1),IF(AND(GD17&gt;=SMALL(기준일시_입력!$J$21:$J$39,GK$5),GD17&lt;SMALL(기준일시_입력!$N$21:$N$39,GK$5)),SMALL(기준일시_입력!$N$21:$N$39,GK$5)-GD17,0)),0)</f>
        <v>0</v>
      </c>
      <c r="GL17" s="128">
        <f>IFERROR(IF(AND(GD17&lt;SMALL(기준일시_입력!$J$21:$J$39,GL$5),GE17&gt;SMALL(기준일시_입력!$N$21:$N$39,GL$5)),INDEX(기준일시_입력!$AJ$21:$AJ$39,GL$5*2-1),IF(AND(GD17&gt;=SMALL(기준일시_입력!$J$21:$J$39,GL$5),GD17&lt;SMALL(기준일시_입력!$N$21:$N$39,GL$5)),SMALL(기준일시_입력!$N$21:$N$39,GL$5)-GD17,0)),0)</f>
        <v>0</v>
      </c>
      <c r="GM17" s="128">
        <f>IFERROR(IF(AND(GD17&lt;SMALL(기준일시_입력!$J$21:$J$39,GM$5),GE17&gt;SMALL(기준일시_입력!$N$21:$N$39,GM$5)),INDEX(기준일시_입력!$AJ$21:$AJ$39,GM$5*2-1),IF(AND(GD17&gt;=SMALL(기준일시_입력!$J$21:$J$39,GM$5),GD17&lt;SMALL(기준일시_입력!$N$21:$N$39,GM$5)),SMALL(기준일시_입력!$N$21:$N$39,GM$5)-GD17,0)),0)</f>
        <v>0</v>
      </c>
      <c r="GN17" s="128">
        <f>IFERROR(IF(AND(GD17&lt;SMALL(기준일시_입력!$J$21:$J$39,GN$5),GE17&gt;SMALL(기준일시_입력!$N$21:$N$39,GN$5)),INDEX(기준일시_입력!$AJ$21:$AJ$39,GN$5*2-1),IF(AND(GD17&gt;=SMALL(기준일시_입력!$J$21:$J$39,GN$5),GD17&lt;SMALL(기준일시_입력!$N$21:$N$39,GN$5)),SMALL(기준일시_입력!$N$21:$N$39,GN$5)-GD17,0)),0)</f>
        <v>0</v>
      </c>
      <c r="GO17" s="128">
        <f>IFERROR(IF(AND(GD17&lt;SMALL(기준일시_입력!$J$21:$J$39,GO$5),GE17&gt;SMALL(기준일시_입력!$N$21:$N$39,GO$5)),INDEX(기준일시_입력!$AJ$21:$AJ$39,GO$5*2-1),IF(AND(GD17&gt;=SMALL(기준일시_입력!$J$21:$J$39,GO$5),GD17&lt;SMALL(기준일시_입력!$N$21:$N$39,GO$5)),SMALL(기준일시_입력!$N$21:$N$39,GO$5)-GD17,0)),0)</f>
        <v>0</v>
      </c>
      <c r="GP17" s="125"/>
      <c r="GQ17" s="180" t="str">
        <f t="shared" si="174"/>
        <v>12일</v>
      </c>
      <c r="GR17" s="180"/>
      <c r="GS17" s="124" t="str">
        <f t="shared" si="175"/>
        <v>금</v>
      </c>
      <c r="GT17" s="133" t="str">
        <f t="shared" si="171"/>
        <v/>
      </c>
      <c r="GU17" s="184"/>
      <c r="GV17" s="184"/>
      <c r="GW17" s="184"/>
      <c r="GX17" s="184"/>
      <c r="GY17" s="184"/>
      <c r="GZ17" s="184"/>
      <c r="HA17" s="176"/>
      <c r="HB17" s="177"/>
      <c r="HC17" s="129" t="str">
        <f>IF($B17="","",IF(AND(GS$3&lt;&gt;"",$B17-기준일시_입력!$AO$7&lt;=0,GU17="",GX17="",HA17=""),"X",IF(HA17="연차","☆",IF(HA17="월차","★",IF(HA17="병가","♨",IF(HA17="출장","◎",IF(HA17="교육","■",IF(AND(HA17="",GU17&lt;=기준일시_입력!$J$15,GX17&gt;=기준일시_입력!$N$15),"○",IF(AND(HA17="",GU17&lt;&gt;"",GU17&gt;기준일시_입력!$J$15),"▼",IF(AND(HA17="",GX17&lt;&gt;"",GX17&lt;기준일시_입력!$N$15),"△",""))))))))))</f>
        <v/>
      </c>
      <c r="HD17" s="128">
        <f>IFERROR(IF(OR(GU17="",GX17=""),0,IF(AND(HF17&lt;기준일시_입력!$J$17,HG17&gt;기준일시_입력!$N$17),기준일시_입력!$N$17-기준일시_입력!$J$17,IF(AND(HF17&gt;=기준일시_입력!$J$17,HG17&gt;기준일시_입력!$N$17),기준일시_입력!$N$17-HF17,IF(HG17&lt;기준일시_입력!$J$17,0,IF(AND(HF17&lt;기준일시_입력!$J$17,HG17&lt;=기준일시_입력!$N$17),HG17-기준일시_입력!$J$17,IF(AND(HF17&gt;=기준일시_입력!$J$17,HG17&lt;=기준일시_입력!$N$17),HG17-HF17,0)))))),0)</f>
        <v>0</v>
      </c>
      <c r="HE17" s="128">
        <f t="shared" si="177"/>
        <v>0</v>
      </c>
      <c r="HF17" s="128">
        <f>IF(OR(GU17="",GX17=""),0,IF(GU17&lt;기준일시_입력!$J$15,기준일시_입력!$J$15,GU17))</f>
        <v>0</v>
      </c>
      <c r="HG17" s="128">
        <f t="shared" si="178"/>
        <v>0</v>
      </c>
      <c r="HH17" s="128">
        <f>IFERROR(IF(AND(HF17&lt;SMALL(기준일시_입력!$J$21:$J$39,HH$5),HG17&gt;SMALL(기준일시_입력!$N$21:$N$39,HH$5)),INDEX(기준일시_입력!$AJ$21:$AJ$39,HH$5*2-1),IF(AND(HF17&gt;=SMALL(기준일시_입력!$J$21:$J$39,HH$5),HF17&lt;SMALL(기준일시_입력!$N$21:$N$39,HH$5)),SMALL(기준일시_입력!$N$21:$N$39,HH$5)-HF17,0)),0)</f>
        <v>0</v>
      </c>
      <c r="HI17" s="128">
        <f>IFERROR(IF(AND(HF17&lt;SMALL(기준일시_입력!$J$21:$J$39,HI$5),HG17&gt;SMALL(기준일시_입력!$N$21:$N$39,HI$5)),INDEX(기준일시_입력!$AJ$21:$AJ$39,HI$5*2-1),IF(AND(HF17&gt;=SMALL(기준일시_입력!$J$21:$J$39,HI$5),HF17&lt;SMALL(기준일시_입력!$N$21:$N$39,HI$5)),SMALL(기준일시_입력!$N$21:$N$39,HI$5)-HF17,0)),0)</f>
        <v>0</v>
      </c>
      <c r="HJ17" s="128">
        <f>IFERROR(IF(AND(HF17&lt;SMALL(기준일시_입력!$J$21:$J$39,HJ$5),HG17&gt;SMALL(기준일시_입력!$N$21:$N$39,HJ$5)),INDEX(기준일시_입력!$AJ$21:$AJ$39,HJ$5*2-1),IF(AND(HF17&gt;=SMALL(기준일시_입력!$J$21:$J$39,HJ$5),HF17&lt;SMALL(기준일시_입력!$N$21:$N$39,HJ$5)),SMALL(기준일시_입력!$N$21:$N$39,HJ$5)-HF17,0)),0)</f>
        <v>0</v>
      </c>
      <c r="HK17" s="128">
        <f>IFERROR(IF(AND(HF17&lt;SMALL(기준일시_입력!$J$21:$J$39,HK$5),HG17&gt;SMALL(기준일시_입력!$N$21:$N$39,HK$5)),INDEX(기준일시_입력!$AJ$21:$AJ$39,HK$5*2-1),IF(AND(HF17&gt;=SMALL(기준일시_입력!$J$21:$J$39,HK$5),HF17&lt;SMALL(기준일시_입력!$N$21:$N$39,HK$5)),SMALL(기준일시_입력!$N$21:$N$39,HK$5)-HF17,0)),0)</f>
        <v>0</v>
      </c>
      <c r="HL17" s="128">
        <f>IFERROR(IF(AND(HF17&lt;SMALL(기준일시_입력!$J$21:$J$39,HL$5),HG17&gt;SMALL(기준일시_입력!$N$21:$N$39,HL$5)),INDEX(기준일시_입력!$AJ$21:$AJ$39,HL$5*2-1),IF(AND(HF17&gt;=SMALL(기준일시_입력!$J$21:$J$39,HL$5),HF17&lt;SMALL(기준일시_입력!$N$21:$N$39,HL$5)),SMALL(기준일시_입력!$N$21:$N$39,HL$5)-HF17,0)),0)</f>
        <v>0</v>
      </c>
      <c r="HM17" s="128">
        <f>IFERROR(IF(AND(HF17&lt;SMALL(기준일시_입력!$J$21:$J$39,HM$5),HG17&gt;SMALL(기준일시_입력!$N$21:$N$39,HM$5)),INDEX(기준일시_입력!$AJ$21:$AJ$39,HM$5*2-1),IF(AND(HF17&gt;=SMALL(기준일시_입력!$J$21:$J$39,HM$5),HF17&lt;SMALL(기준일시_입력!$N$21:$N$39,HM$5)),SMALL(기준일시_입력!$N$21:$N$39,HM$5)-HF17,0)),0)</f>
        <v>0</v>
      </c>
      <c r="HN17" s="128">
        <f>IFERROR(IF(AND(HF17&lt;SMALL(기준일시_입력!$J$21:$J$39,HN$5),HG17&gt;SMALL(기준일시_입력!$N$21:$N$39,HN$5)),INDEX(기준일시_입력!$AJ$21:$AJ$39,HN$5*2-1),IF(AND(HF17&gt;=SMALL(기준일시_입력!$J$21:$J$39,HN$5),HF17&lt;SMALL(기준일시_입력!$N$21:$N$39,HN$5)),SMALL(기준일시_입력!$N$21:$N$39,HN$5)-HF17,0)),0)</f>
        <v>0</v>
      </c>
      <c r="HO17" s="128">
        <f>IFERROR(IF(AND(HF17&lt;SMALL(기준일시_입력!$J$21:$J$39,HO$5),HG17&gt;SMALL(기준일시_입력!$N$21:$N$39,HO$5)),INDEX(기준일시_입력!$AJ$21:$AJ$39,HO$5*2-1),IF(AND(HF17&gt;=SMALL(기준일시_입력!$J$21:$J$39,HO$5),HF17&lt;SMALL(기준일시_입력!$N$21:$N$39,HO$5)),SMALL(기준일시_입력!$N$21:$N$39,HO$5)-HF17,0)),0)</f>
        <v>0</v>
      </c>
      <c r="HP17" s="128">
        <f>IFERROR(IF(AND(HF17&lt;SMALL(기준일시_입력!$J$21:$J$39,HP$5),HG17&gt;SMALL(기준일시_입력!$N$21:$N$39,HP$5)),INDEX(기준일시_입력!$AJ$21:$AJ$39,HP$5*2-1),IF(AND(HF17&gt;=SMALL(기준일시_입력!$J$21:$J$39,HP$5),HF17&lt;SMALL(기준일시_입력!$N$21:$N$39,HP$5)),SMALL(기준일시_입력!$N$21:$N$39,HP$5)-HF17,0)),0)</f>
        <v>0</v>
      </c>
      <c r="HQ17" s="128">
        <f>IFERROR(IF(AND(HF17&lt;SMALL(기준일시_입력!$J$21:$J$39,HQ$5),HG17&gt;SMALL(기준일시_입력!$N$21:$N$39,HQ$5)),INDEX(기준일시_입력!$AJ$21:$AJ$39,HQ$5*2-1),IF(AND(HF17&gt;=SMALL(기준일시_입력!$J$21:$J$39,HQ$5),HF17&lt;SMALL(기준일시_입력!$N$21:$N$39,HQ$5)),SMALL(기준일시_입력!$N$21:$N$39,HQ$5)-HF17,0)),0)</f>
        <v>0</v>
      </c>
      <c r="HR17" s="125"/>
      <c r="HS17" s="180" t="str">
        <f t="shared" si="179"/>
        <v>12일</v>
      </c>
      <c r="HT17" s="180"/>
      <c r="HU17" s="124" t="str">
        <f t="shared" si="180"/>
        <v>금</v>
      </c>
      <c r="HV17" s="133" t="str">
        <f t="shared" si="171"/>
        <v/>
      </c>
      <c r="HW17" s="184"/>
      <c r="HX17" s="184"/>
      <c r="HY17" s="184"/>
      <c r="HZ17" s="184"/>
      <c r="IA17" s="184"/>
      <c r="IB17" s="184"/>
      <c r="IC17" s="176"/>
      <c r="ID17" s="177"/>
      <c r="IE17" s="129" t="str">
        <f>IF($B17="","",IF(AND(HU$3&lt;&gt;"",$B17-기준일시_입력!$AO$7&lt;=0,HW17="",HZ17="",IC17=""),"X",IF(IC17="연차","☆",IF(IC17="월차","★",IF(IC17="병가","♨",IF(IC17="출장","◎",IF(IC17="교육","■",IF(AND(IC17="",HW17&lt;=기준일시_입력!$J$15,HZ17&gt;=기준일시_입력!$N$15),"○",IF(AND(IC17="",HW17&lt;&gt;"",HW17&gt;기준일시_입력!$J$15),"▼",IF(AND(IC17="",HZ17&lt;&gt;"",HZ17&lt;기준일시_입력!$N$15),"△",""))))))))))</f>
        <v/>
      </c>
      <c r="IF17" s="128">
        <f>IFERROR(IF(OR(HW17="",HZ17=""),0,IF(AND(IH17&lt;기준일시_입력!$J$17,II17&gt;기준일시_입력!$N$17),기준일시_입력!$N$17-기준일시_입력!$J$17,IF(AND(IH17&gt;=기준일시_입력!$J$17,II17&gt;기준일시_입력!$N$17),기준일시_입력!$N$17-IH17,IF(II17&lt;기준일시_입력!$J$17,0,IF(AND(IH17&lt;기준일시_입력!$J$17,II17&lt;=기준일시_입력!$N$17),II17-기준일시_입력!$J$17,IF(AND(IH17&gt;=기준일시_입력!$J$17,II17&lt;=기준일시_입력!$N$17),II17-IH17,0)))))),0)</f>
        <v>0</v>
      </c>
      <c r="IG17" s="128">
        <f t="shared" si="182"/>
        <v>0</v>
      </c>
      <c r="IH17" s="128">
        <f>IF(OR(HW17="",HZ17=""),0,IF(HW17&lt;기준일시_입력!$J$15,기준일시_입력!$J$15,HW17))</f>
        <v>0</v>
      </c>
      <c r="II17" s="128">
        <f t="shared" si="183"/>
        <v>0</v>
      </c>
      <c r="IJ17" s="128">
        <f>IFERROR(IF(AND(IH17&lt;SMALL(기준일시_입력!$J$21:$J$39,IJ$5),II17&gt;SMALL(기준일시_입력!$N$21:$N$39,IJ$5)),INDEX(기준일시_입력!$AJ$21:$AJ$39,IJ$5*2-1),IF(AND(IH17&gt;=SMALL(기준일시_입력!$J$21:$J$39,IJ$5),IH17&lt;SMALL(기준일시_입력!$N$21:$N$39,IJ$5)),SMALL(기준일시_입력!$N$21:$N$39,IJ$5)-IH17,0)),0)</f>
        <v>0</v>
      </c>
      <c r="IK17" s="128">
        <f>IFERROR(IF(AND(IH17&lt;SMALL(기준일시_입력!$J$21:$J$39,IK$5),II17&gt;SMALL(기준일시_입력!$N$21:$N$39,IK$5)),INDEX(기준일시_입력!$AJ$21:$AJ$39,IK$5*2-1),IF(AND(IH17&gt;=SMALL(기준일시_입력!$J$21:$J$39,IK$5),IH17&lt;SMALL(기준일시_입력!$N$21:$N$39,IK$5)),SMALL(기준일시_입력!$N$21:$N$39,IK$5)-IH17,0)),0)</f>
        <v>0</v>
      </c>
      <c r="IL17" s="128">
        <f>IFERROR(IF(AND(IH17&lt;SMALL(기준일시_입력!$J$21:$J$39,IL$5),II17&gt;SMALL(기준일시_입력!$N$21:$N$39,IL$5)),INDEX(기준일시_입력!$AJ$21:$AJ$39,IL$5*2-1),IF(AND(IH17&gt;=SMALL(기준일시_입력!$J$21:$J$39,IL$5),IH17&lt;SMALL(기준일시_입력!$N$21:$N$39,IL$5)),SMALL(기준일시_입력!$N$21:$N$39,IL$5)-IH17,0)),0)</f>
        <v>0</v>
      </c>
      <c r="IM17" s="128">
        <f>IFERROR(IF(AND(IH17&lt;SMALL(기준일시_입력!$J$21:$J$39,IM$5),II17&gt;SMALL(기준일시_입력!$N$21:$N$39,IM$5)),INDEX(기준일시_입력!$AJ$21:$AJ$39,IM$5*2-1),IF(AND(IH17&gt;=SMALL(기준일시_입력!$J$21:$J$39,IM$5),IH17&lt;SMALL(기준일시_입력!$N$21:$N$39,IM$5)),SMALL(기준일시_입력!$N$21:$N$39,IM$5)-IH17,0)),0)</f>
        <v>0</v>
      </c>
      <c r="IN17" s="128">
        <f>IFERROR(IF(AND(IH17&lt;SMALL(기준일시_입력!$J$21:$J$39,IN$5),II17&gt;SMALL(기준일시_입력!$N$21:$N$39,IN$5)),INDEX(기준일시_입력!$AJ$21:$AJ$39,IN$5*2-1),IF(AND(IH17&gt;=SMALL(기준일시_입력!$J$21:$J$39,IN$5),IH17&lt;SMALL(기준일시_입력!$N$21:$N$39,IN$5)),SMALL(기준일시_입력!$N$21:$N$39,IN$5)-IH17,0)),0)</f>
        <v>0</v>
      </c>
      <c r="IO17" s="128">
        <f>IFERROR(IF(AND(IH17&lt;SMALL(기준일시_입력!$J$21:$J$39,IO$5),II17&gt;SMALL(기준일시_입력!$N$21:$N$39,IO$5)),INDEX(기준일시_입력!$AJ$21:$AJ$39,IO$5*2-1),IF(AND(IH17&gt;=SMALL(기준일시_입력!$J$21:$J$39,IO$5),IH17&lt;SMALL(기준일시_입력!$N$21:$N$39,IO$5)),SMALL(기준일시_입력!$N$21:$N$39,IO$5)-IH17,0)),0)</f>
        <v>0</v>
      </c>
      <c r="IP17" s="128">
        <f>IFERROR(IF(AND(IH17&lt;SMALL(기준일시_입력!$J$21:$J$39,IP$5),II17&gt;SMALL(기준일시_입력!$N$21:$N$39,IP$5)),INDEX(기준일시_입력!$AJ$21:$AJ$39,IP$5*2-1),IF(AND(IH17&gt;=SMALL(기준일시_입력!$J$21:$J$39,IP$5),IH17&lt;SMALL(기준일시_입력!$N$21:$N$39,IP$5)),SMALL(기준일시_입력!$N$21:$N$39,IP$5)-IH17,0)),0)</f>
        <v>0</v>
      </c>
      <c r="IQ17" s="128">
        <f>IFERROR(IF(AND(IH17&lt;SMALL(기준일시_입력!$J$21:$J$39,IQ$5),II17&gt;SMALL(기준일시_입력!$N$21:$N$39,IQ$5)),INDEX(기준일시_입력!$AJ$21:$AJ$39,IQ$5*2-1),IF(AND(IH17&gt;=SMALL(기준일시_입력!$J$21:$J$39,IQ$5),IH17&lt;SMALL(기준일시_입력!$N$21:$N$39,IQ$5)),SMALL(기준일시_입력!$N$21:$N$39,IQ$5)-IH17,0)),0)</f>
        <v>0</v>
      </c>
      <c r="IR17" s="128">
        <f>IFERROR(IF(AND(IH17&lt;SMALL(기준일시_입력!$J$21:$J$39,IR$5),II17&gt;SMALL(기준일시_입력!$N$21:$N$39,IR$5)),INDEX(기준일시_입력!$AJ$21:$AJ$39,IR$5*2-1),IF(AND(IH17&gt;=SMALL(기준일시_입력!$J$21:$J$39,IR$5),IH17&lt;SMALL(기준일시_입력!$N$21:$N$39,IR$5)),SMALL(기준일시_입력!$N$21:$N$39,IR$5)-IH17,0)),0)</f>
        <v>0</v>
      </c>
      <c r="IS17" s="128">
        <f>IFERROR(IF(AND(IH17&lt;SMALL(기준일시_입력!$J$21:$J$39,IS$5),II17&gt;SMALL(기준일시_입력!$N$21:$N$39,IS$5)),INDEX(기준일시_입력!$AJ$21:$AJ$39,IS$5*2-1),IF(AND(IH17&gt;=SMALL(기준일시_입력!$J$21:$J$39,IS$5),IH17&lt;SMALL(기준일시_입력!$N$21:$N$39,IS$5)),SMALL(기준일시_입력!$N$21:$N$39,IS$5)-IH17,0)),0)</f>
        <v>0</v>
      </c>
      <c r="IT17" s="125"/>
      <c r="IU17" s="180" t="str">
        <f t="shared" si="184"/>
        <v>12일</v>
      </c>
      <c r="IV17" s="180"/>
      <c r="IW17" s="124" t="str">
        <f t="shared" si="185"/>
        <v>금</v>
      </c>
      <c r="IX17" s="133" t="str">
        <f t="shared" si="186"/>
        <v/>
      </c>
      <c r="IY17" s="184"/>
      <c r="IZ17" s="184"/>
      <c r="JA17" s="184"/>
      <c r="JB17" s="184"/>
      <c r="JC17" s="184"/>
      <c r="JD17" s="184"/>
      <c r="JE17" s="176"/>
      <c r="JF17" s="177"/>
      <c r="JG17" s="129" t="str">
        <f>IF($B17="","",IF(AND(IW$3&lt;&gt;"",$B17-기준일시_입력!$AO$7&lt;=0,IY17="",JB17="",JE17=""),"X",IF(JE17="연차","☆",IF(JE17="월차","★",IF(JE17="병가","♨",IF(JE17="출장","◎",IF(JE17="교육","■",IF(AND(JE17="",IY17&lt;=기준일시_입력!$J$15,JB17&gt;=기준일시_입력!$N$15),"○",IF(AND(JE17="",IY17&lt;&gt;"",IY17&gt;기준일시_입력!$J$15),"▼",IF(AND(JE17="",JB17&lt;&gt;"",JB17&lt;기준일시_입력!$N$15),"△",""))))))))))</f>
        <v/>
      </c>
      <c r="JH17" s="128">
        <f>IFERROR(IF(OR(IY17="",JB17=""),0,IF(AND(JJ17&lt;기준일시_입력!$J$17,JK17&gt;기준일시_입력!$N$17),기준일시_입력!$N$17-기준일시_입력!$J$17,IF(AND(JJ17&gt;=기준일시_입력!$J$17,JK17&gt;기준일시_입력!$N$17),기준일시_입력!$N$17-JJ17,IF(JK17&lt;기준일시_입력!$J$17,0,IF(AND(JJ17&lt;기준일시_입력!$J$17,JK17&lt;=기준일시_입력!$N$17),JK17-기준일시_입력!$J$17,IF(AND(JJ17&gt;=기준일시_입력!$J$17,JK17&lt;=기준일시_입력!$N$17),JK17-JJ17,0)))))),0)</f>
        <v>0</v>
      </c>
      <c r="JI17" s="128">
        <f t="shared" si="187"/>
        <v>0</v>
      </c>
      <c r="JJ17" s="128">
        <f>IF(OR(IY17="",JB17=""),0,IF(IY17&lt;기준일시_입력!$J$15,기준일시_입력!$J$15,IY17))</f>
        <v>0</v>
      </c>
      <c r="JK17" s="128">
        <f t="shared" si="188"/>
        <v>0</v>
      </c>
      <c r="JL17" s="128">
        <f>IFERROR(IF(AND(JJ17&lt;SMALL(기준일시_입력!$J$21:$J$39,JL$5),JK17&gt;SMALL(기준일시_입력!$N$21:$N$39,JL$5)),INDEX(기준일시_입력!$AJ$21:$AJ$39,JL$5*2-1),IF(AND(JJ17&gt;=SMALL(기준일시_입력!$J$21:$J$39,JL$5),JJ17&lt;SMALL(기준일시_입력!$N$21:$N$39,JL$5)),SMALL(기준일시_입력!$N$21:$N$39,JL$5)-JJ17,0)),0)</f>
        <v>0</v>
      </c>
      <c r="JM17" s="128">
        <f>IFERROR(IF(AND(JJ17&lt;SMALL(기준일시_입력!$J$21:$J$39,JM$5),JK17&gt;SMALL(기준일시_입력!$N$21:$N$39,JM$5)),INDEX(기준일시_입력!$AJ$21:$AJ$39,JM$5*2-1),IF(AND(JJ17&gt;=SMALL(기준일시_입력!$J$21:$J$39,JM$5),JJ17&lt;SMALL(기준일시_입력!$N$21:$N$39,JM$5)),SMALL(기준일시_입력!$N$21:$N$39,JM$5)-JJ17,0)),0)</f>
        <v>0</v>
      </c>
      <c r="JN17" s="128">
        <f>IFERROR(IF(AND(JJ17&lt;SMALL(기준일시_입력!$J$21:$J$39,JN$5),JK17&gt;SMALL(기준일시_입력!$N$21:$N$39,JN$5)),INDEX(기준일시_입력!$AJ$21:$AJ$39,JN$5*2-1),IF(AND(JJ17&gt;=SMALL(기준일시_입력!$J$21:$J$39,JN$5),JJ17&lt;SMALL(기준일시_입력!$N$21:$N$39,JN$5)),SMALL(기준일시_입력!$N$21:$N$39,JN$5)-JJ17,0)),0)</f>
        <v>0</v>
      </c>
      <c r="JO17" s="128">
        <f>IFERROR(IF(AND(JJ17&lt;SMALL(기준일시_입력!$J$21:$J$39,JO$5),JK17&gt;SMALL(기준일시_입력!$N$21:$N$39,JO$5)),INDEX(기준일시_입력!$AJ$21:$AJ$39,JO$5*2-1),IF(AND(JJ17&gt;=SMALL(기준일시_입력!$J$21:$J$39,JO$5),JJ17&lt;SMALL(기준일시_입력!$N$21:$N$39,JO$5)),SMALL(기준일시_입력!$N$21:$N$39,JO$5)-JJ17,0)),0)</f>
        <v>0</v>
      </c>
      <c r="JP17" s="128">
        <f>IFERROR(IF(AND(JJ17&lt;SMALL(기준일시_입력!$J$21:$J$39,JP$5),JK17&gt;SMALL(기준일시_입력!$N$21:$N$39,JP$5)),INDEX(기준일시_입력!$AJ$21:$AJ$39,JP$5*2-1),IF(AND(JJ17&gt;=SMALL(기준일시_입력!$J$21:$J$39,JP$5),JJ17&lt;SMALL(기준일시_입력!$N$21:$N$39,JP$5)),SMALL(기준일시_입력!$N$21:$N$39,JP$5)-JJ17,0)),0)</f>
        <v>0</v>
      </c>
      <c r="JQ17" s="128">
        <f>IFERROR(IF(AND(JJ17&lt;SMALL(기준일시_입력!$J$21:$J$39,JQ$5),JK17&gt;SMALL(기준일시_입력!$N$21:$N$39,JQ$5)),INDEX(기준일시_입력!$AJ$21:$AJ$39,JQ$5*2-1),IF(AND(JJ17&gt;=SMALL(기준일시_입력!$J$21:$J$39,JQ$5),JJ17&lt;SMALL(기준일시_입력!$N$21:$N$39,JQ$5)),SMALL(기준일시_입력!$N$21:$N$39,JQ$5)-JJ17,0)),0)</f>
        <v>0</v>
      </c>
      <c r="JR17" s="128">
        <f>IFERROR(IF(AND(JJ17&lt;SMALL(기준일시_입력!$J$21:$J$39,JR$5),JK17&gt;SMALL(기준일시_입력!$N$21:$N$39,JR$5)),INDEX(기준일시_입력!$AJ$21:$AJ$39,JR$5*2-1),IF(AND(JJ17&gt;=SMALL(기준일시_입력!$J$21:$J$39,JR$5),JJ17&lt;SMALL(기준일시_입력!$N$21:$N$39,JR$5)),SMALL(기준일시_입력!$N$21:$N$39,JR$5)-JJ17,0)),0)</f>
        <v>0</v>
      </c>
      <c r="JS17" s="128">
        <f>IFERROR(IF(AND(JJ17&lt;SMALL(기준일시_입력!$J$21:$J$39,JS$5),JK17&gt;SMALL(기준일시_입력!$N$21:$N$39,JS$5)),INDEX(기준일시_입력!$AJ$21:$AJ$39,JS$5*2-1),IF(AND(JJ17&gt;=SMALL(기준일시_입력!$J$21:$J$39,JS$5),JJ17&lt;SMALL(기준일시_입력!$N$21:$N$39,JS$5)),SMALL(기준일시_입력!$N$21:$N$39,JS$5)-JJ17,0)),0)</f>
        <v>0</v>
      </c>
      <c r="JT17" s="128">
        <f>IFERROR(IF(AND(JJ17&lt;SMALL(기준일시_입력!$J$21:$J$39,JT$5),JK17&gt;SMALL(기준일시_입력!$N$21:$N$39,JT$5)),INDEX(기준일시_입력!$AJ$21:$AJ$39,JT$5*2-1),IF(AND(JJ17&gt;=SMALL(기준일시_입력!$J$21:$J$39,JT$5),JJ17&lt;SMALL(기준일시_입력!$N$21:$N$39,JT$5)),SMALL(기준일시_입력!$N$21:$N$39,JT$5)-JJ17,0)),0)</f>
        <v>0</v>
      </c>
      <c r="JU17" s="128">
        <f>IFERROR(IF(AND(JJ17&lt;SMALL(기준일시_입력!$J$21:$J$39,JU$5),JK17&gt;SMALL(기준일시_입력!$N$21:$N$39,JU$5)),INDEX(기준일시_입력!$AJ$21:$AJ$39,JU$5*2-1),IF(AND(JJ17&gt;=SMALL(기준일시_입력!$J$21:$J$39,JU$5),JJ17&lt;SMALL(기준일시_입력!$N$21:$N$39,JU$5)),SMALL(기준일시_입력!$N$21:$N$39,JU$5)-JJ17,0)),0)</f>
        <v>0</v>
      </c>
      <c r="JV17" s="125"/>
      <c r="JW17" s="180" t="str">
        <f t="shared" si="189"/>
        <v>12일</v>
      </c>
      <c r="JX17" s="180"/>
      <c r="JY17" s="124" t="str">
        <f t="shared" si="190"/>
        <v>금</v>
      </c>
      <c r="JZ17" s="133" t="str">
        <f t="shared" si="186"/>
        <v/>
      </c>
      <c r="KA17" s="184"/>
      <c r="KB17" s="184"/>
      <c r="KC17" s="184"/>
      <c r="KD17" s="184"/>
      <c r="KE17" s="184"/>
      <c r="KF17" s="184"/>
      <c r="KG17" s="176"/>
      <c r="KH17" s="177"/>
      <c r="KI17" s="129" t="str">
        <f>IF($B17="","",IF(AND(JY$3&lt;&gt;"",$B17-기준일시_입력!$AO$7&lt;=0,KA17="",KD17="",KG17=""),"X",IF(KG17="연차","☆",IF(KG17="월차","★",IF(KG17="병가","♨",IF(KG17="출장","◎",IF(KG17="교육","■",IF(AND(KG17="",KA17&lt;=기준일시_입력!$J$15,KD17&gt;=기준일시_입력!$N$15),"○",IF(AND(KG17="",KA17&lt;&gt;"",KA17&gt;기준일시_입력!$J$15),"▼",IF(AND(KG17="",KD17&lt;&gt;"",KD17&lt;기준일시_입력!$N$15),"△",""))))))))))</f>
        <v/>
      </c>
      <c r="KJ17" s="128">
        <f>IFERROR(IF(OR(KA17="",KD17=""),0,IF(AND(KL17&lt;기준일시_입력!$J$17,KM17&gt;기준일시_입력!$N$17),기준일시_입력!$N$17-기준일시_입력!$J$17,IF(AND(KL17&gt;=기준일시_입력!$J$17,KM17&gt;기준일시_입력!$N$17),기준일시_입력!$N$17-KL17,IF(KM17&lt;기준일시_입력!$J$17,0,IF(AND(KL17&lt;기준일시_입력!$J$17,KM17&lt;=기준일시_입력!$N$17),KM17-기준일시_입력!$J$17,IF(AND(KL17&gt;=기준일시_입력!$J$17,KM17&lt;=기준일시_입력!$N$17),KM17-KL17,0)))))),0)</f>
        <v>0</v>
      </c>
      <c r="KK17" s="128">
        <f t="shared" si="192"/>
        <v>0</v>
      </c>
      <c r="KL17" s="128">
        <f>IF(OR(KA17="",KD17=""),0,IF(KA17&lt;기준일시_입력!$J$15,기준일시_입력!$J$15,KA17))</f>
        <v>0</v>
      </c>
      <c r="KM17" s="128">
        <f t="shared" si="193"/>
        <v>0</v>
      </c>
      <c r="KN17" s="128">
        <f>IFERROR(IF(AND(KL17&lt;SMALL(기준일시_입력!$J$21:$J$39,KN$5),KM17&gt;SMALL(기준일시_입력!$N$21:$N$39,KN$5)),INDEX(기준일시_입력!$AJ$21:$AJ$39,KN$5*2-1),IF(AND(KL17&gt;=SMALL(기준일시_입력!$J$21:$J$39,KN$5),KL17&lt;SMALL(기준일시_입력!$N$21:$N$39,KN$5)),SMALL(기준일시_입력!$N$21:$N$39,KN$5)-KL17,0)),0)</f>
        <v>0</v>
      </c>
      <c r="KO17" s="128">
        <f>IFERROR(IF(AND(KL17&lt;SMALL(기준일시_입력!$J$21:$J$39,KO$5),KM17&gt;SMALL(기준일시_입력!$N$21:$N$39,KO$5)),INDEX(기준일시_입력!$AJ$21:$AJ$39,KO$5*2-1),IF(AND(KL17&gt;=SMALL(기준일시_입력!$J$21:$J$39,KO$5),KL17&lt;SMALL(기준일시_입력!$N$21:$N$39,KO$5)),SMALL(기준일시_입력!$N$21:$N$39,KO$5)-KL17,0)),0)</f>
        <v>0</v>
      </c>
      <c r="KP17" s="128">
        <f>IFERROR(IF(AND(KL17&lt;SMALL(기준일시_입력!$J$21:$J$39,KP$5),KM17&gt;SMALL(기준일시_입력!$N$21:$N$39,KP$5)),INDEX(기준일시_입력!$AJ$21:$AJ$39,KP$5*2-1),IF(AND(KL17&gt;=SMALL(기준일시_입력!$J$21:$J$39,KP$5),KL17&lt;SMALL(기준일시_입력!$N$21:$N$39,KP$5)),SMALL(기준일시_입력!$N$21:$N$39,KP$5)-KL17,0)),0)</f>
        <v>0</v>
      </c>
      <c r="KQ17" s="128">
        <f>IFERROR(IF(AND(KL17&lt;SMALL(기준일시_입력!$J$21:$J$39,KQ$5),KM17&gt;SMALL(기준일시_입력!$N$21:$N$39,KQ$5)),INDEX(기준일시_입력!$AJ$21:$AJ$39,KQ$5*2-1),IF(AND(KL17&gt;=SMALL(기준일시_입력!$J$21:$J$39,KQ$5),KL17&lt;SMALL(기준일시_입력!$N$21:$N$39,KQ$5)),SMALL(기준일시_입력!$N$21:$N$39,KQ$5)-KL17,0)),0)</f>
        <v>0</v>
      </c>
      <c r="KR17" s="128">
        <f>IFERROR(IF(AND(KL17&lt;SMALL(기준일시_입력!$J$21:$J$39,KR$5),KM17&gt;SMALL(기준일시_입력!$N$21:$N$39,KR$5)),INDEX(기준일시_입력!$AJ$21:$AJ$39,KR$5*2-1),IF(AND(KL17&gt;=SMALL(기준일시_입력!$J$21:$J$39,KR$5),KL17&lt;SMALL(기준일시_입력!$N$21:$N$39,KR$5)),SMALL(기준일시_입력!$N$21:$N$39,KR$5)-KL17,0)),0)</f>
        <v>0</v>
      </c>
      <c r="KS17" s="128">
        <f>IFERROR(IF(AND(KL17&lt;SMALL(기준일시_입력!$J$21:$J$39,KS$5),KM17&gt;SMALL(기준일시_입력!$N$21:$N$39,KS$5)),INDEX(기준일시_입력!$AJ$21:$AJ$39,KS$5*2-1),IF(AND(KL17&gt;=SMALL(기준일시_입력!$J$21:$J$39,KS$5),KL17&lt;SMALL(기준일시_입력!$N$21:$N$39,KS$5)),SMALL(기준일시_입력!$N$21:$N$39,KS$5)-KL17,0)),0)</f>
        <v>0</v>
      </c>
      <c r="KT17" s="128">
        <f>IFERROR(IF(AND(KL17&lt;SMALL(기준일시_입력!$J$21:$J$39,KT$5),KM17&gt;SMALL(기준일시_입력!$N$21:$N$39,KT$5)),INDEX(기준일시_입력!$AJ$21:$AJ$39,KT$5*2-1),IF(AND(KL17&gt;=SMALL(기준일시_입력!$J$21:$J$39,KT$5),KL17&lt;SMALL(기준일시_입력!$N$21:$N$39,KT$5)),SMALL(기준일시_입력!$N$21:$N$39,KT$5)-KL17,0)),0)</f>
        <v>0</v>
      </c>
      <c r="KU17" s="128">
        <f>IFERROR(IF(AND(KL17&lt;SMALL(기준일시_입력!$J$21:$J$39,KU$5),KM17&gt;SMALL(기준일시_입력!$N$21:$N$39,KU$5)),INDEX(기준일시_입력!$AJ$21:$AJ$39,KU$5*2-1),IF(AND(KL17&gt;=SMALL(기준일시_입력!$J$21:$J$39,KU$5),KL17&lt;SMALL(기준일시_입력!$N$21:$N$39,KU$5)),SMALL(기준일시_입력!$N$21:$N$39,KU$5)-KL17,0)),0)</f>
        <v>0</v>
      </c>
      <c r="KV17" s="128">
        <f>IFERROR(IF(AND(KL17&lt;SMALL(기준일시_입력!$J$21:$J$39,KV$5),KM17&gt;SMALL(기준일시_입력!$N$21:$N$39,KV$5)),INDEX(기준일시_입력!$AJ$21:$AJ$39,KV$5*2-1),IF(AND(KL17&gt;=SMALL(기준일시_입력!$J$21:$J$39,KV$5),KL17&lt;SMALL(기준일시_입력!$N$21:$N$39,KV$5)),SMALL(기준일시_입력!$N$21:$N$39,KV$5)-KL17,0)),0)</f>
        <v>0</v>
      </c>
      <c r="KW17" s="128">
        <f>IFERROR(IF(AND(KL17&lt;SMALL(기준일시_입력!$J$21:$J$39,KW$5),KM17&gt;SMALL(기준일시_입력!$N$21:$N$39,KW$5)),INDEX(기준일시_입력!$AJ$21:$AJ$39,KW$5*2-1),IF(AND(KL17&gt;=SMALL(기준일시_입력!$J$21:$J$39,KW$5),KL17&lt;SMALL(기준일시_입력!$N$21:$N$39,KW$5)),SMALL(기준일시_입력!$N$21:$N$39,KW$5)-KL17,0)),0)</f>
        <v>0</v>
      </c>
      <c r="KX17" s="125"/>
      <c r="KY17" s="180" t="str">
        <f t="shared" si="194"/>
        <v>12일</v>
      </c>
      <c r="KZ17" s="180"/>
      <c r="LA17" s="124" t="str">
        <f t="shared" si="195"/>
        <v>금</v>
      </c>
      <c r="LB17" s="133" t="str">
        <f t="shared" si="186"/>
        <v/>
      </c>
      <c r="LC17" s="184"/>
      <c r="LD17" s="184"/>
      <c r="LE17" s="184"/>
      <c r="LF17" s="184"/>
      <c r="LG17" s="184"/>
      <c r="LH17" s="184"/>
      <c r="LI17" s="176"/>
      <c r="LJ17" s="177"/>
      <c r="LK17" s="129" t="str">
        <f>IF($B17="","",IF(AND(LA$3&lt;&gt;"",$B17-기준일시_입력!$AO$7&lt;=0,LC17="",LF17="",LI17=""),"X",IF(LI17="연차","☆",IF(LI17="월차","★",IF(LI17="병가","♨",IF(LI17="출장","◎",IF(LI17="교육","■",IF(AND(LI17="",LC17&lt;=기준일시_입력!$J$15,LF17&gt;=기준일시_입력!$N$15),"○",IF(AND(LI17="",LC17&lt;&gt;"",LC17&gt;기준일시_입력!$J$15),"▼",IF(AND(LI17="",LF17&lt;&gt;"",LF17&lt;기준일시_입력!$N$15),"△",""))))))))))</f>
        <v/>
      </c>
      <c r="LL17" s="128">
        <f>IFERROR(IF(OR(LC17="",LF17=""),0,IF(AND(LN17&lt;기준일시_입력!$J$17,LO17&gt;기준일시_입력!$N$17),기준일시_입력!$N$17-기준일시_입력!$J$17,IF(AND(LN17&gt;=기준일시_입력!$J$17,LO17&gt;기준일시_입력!$N$17),기준일시_입력!$N$17-LN17,IF(LO17&lt;기준일시_입력!$J$17,0,IF(AND(LN17&lt;기준일시_입력!$J$17,LO17&lt;=기준일시_입력!$N$17),LO17-기준일시_입력!$J$17,IF(AND(LN17&gt;=기준일시_입력!$J$17,LO17&lt;=기준일시_입력!$N$17),LO17-LN17,0)))))),0)</f>
        <v>0</v>
      </c>
      <c r="LM17" s="128">
        <f t="shared" si="197"/>
        <v>0</v>
      </c>
      <c r="LN17" s="128">
        <f>IF(OR(LC17="",LF17=""),0,IF(LC17&lt;기준일시_입력!$J$15,기준일시_입력!$J$15,LC17))</f>
        <v>0</v>
      </c>
      <c r="LO17" s="128">
        <f t="shared" si="198"/>
        <v>0</v>
      </c>
      <c r="LP17" s="128">
        <f>IFERROR(IF(AND(LN17&lt;SMALL(기준일시_입력!$J$21:$J$39,LP$5),LO17&gt;SMALL(기준일시_입력!$N$21:$N$39,LP$5)),INDEX(기준일시_입력!$AJ$21:$AJ$39,LP$5*2-1),IF(AND(LN17&gt;=SMALL(기준일시_입력!$J$21:$J$39,LP$5),LN17&lt;SMALL(기준일시_입력!$N$21:$N$39,LP$5)),SMALL(기준일시_입력!$N$21:$N$39,LP$5)-LN17,0)),0)</f>
        <v>0</v>
      </c>
      <c r="LQ17" s="128">
        <f>IFERROR(IF(AND(LN17&lt;SMALL(기준일시_입력!$J$21:$J$39,LQ$5),LO17&gt;SMALL(기준일시_입력!$N$21:$N$39,LQ$5)),INDEX(기준일시_입력!$AJ$21:$AJ$39,LQ$5*2-1),IF(AND(LN17&gt;=SMALL(기준일시_입력!$J$21:$J$39,LQ$5),LN17&lt;SMALL(기준일시_입력!$N$21:$N$39,LQ$5)),SMALL(기준일시_입력!$N$21:$N$39,LQ$5)-LN17,0)),0)</f>
        <v>0</v>
      </c>
      <c r="LR17" s="128">
        <f>IFERROR(IF(AND(LN17&lt;SMALL(기준일시_입력!$J$21:$J$39,LR$5),LO17&gt;SMALL(기준일시_입력!$N$21:$N$39,LR$5)),INDEX(기준일시_입력!$AJ$21:$AJ$39,LR$5*2-1),IF(AND(LN17&gt;=SMALL(기준일시_입력!$J$21:$J$39,LR$5),LN17&lt;SMALL(기준일시_입력!$N$21:$N$39,LR$5)),SMALL(기준일시_입력!$N$21:$N$39,LR$5)-LN17,0)),0)</f>
        <v>0</v>
      </c>
      <c r="LS17" s="128">
        <f>IFERROR(IF(AND(LN17&lt;SMALL(기준일시_입력!$J$21:$J$39,LS$5),LO17&gt;SMALL(기준일시_입력!$N$21:$N$39,LS$5)),INDEX(기준일시_입력!$AJ$21:$AJ$39,LS$5*2-1),IF(AND(LN17&gt;=SMALL(기준일시_입력!$J$21:$J$39,LS$5),LN17&lt;SMALL(기준일시_입력!$N$21:$N$39,LS$5)),SMALL(기준일시_입력!$N$21:$N$39,LS$5)-LN17,0)),0)</f>
        <v>0</v>
      </c>
      <c r="LT17" s="128">
        <f>IFERROR(IF(AND(LN17&lt;SMALL(기준일시_입력!$J$21:$J$39,LT$5),LO17&gt;SMALL(기준일시_입력!$N$21:$N$39,LT$5)),INDEX(기준일시_입력!$AJ$21:$AJ$39,LT$5*2-1),IF(AND(LN17&gt;=SMALL(기준일시_입력!$J$21:$J$39,LT$5),LN17&lt;SMALL(기준일시_입력!$N$21:$N$39,LT$5)),SMALL(기준일시_입력!$N$21:$N$39,LT$5)-LN17,0)),0)</f>
        <v>0</v>
      </c>
      <c r="LU17" s="128">
        <f>IFERROR(IF(AND(LN17&lt;SMALL(기준일시_입력!$J$21:$J$39,LU$5),LO17&gt;SMALL(기준일시_입력!$N$21:$N$39,LU$5)),INDEX(기준일시_입력!$AJ$21:$AJ$39,LU$5*2-1),IF(AND(LN17&gt;=SMALL(기준일시_입력!$J$21:$J$39,LU$5),LN17&lt;SMALL(기준일시_입력!$N$21:$N$39,LU$5)),SMALL(기준일시_입력!$N$21:$N$39,LU$5)-LN17,0)),0)</f>
        <v>0</v>
      </c>
      <c r="LV17" s="128">
        <f>IFERROR(IF(AND(LN17&lt;SMALL(기준일시_입력!$J$21:$J$39,LV$5),LO17&gt;SMALL(기준일시_입력!$N$21:$N$39,LV$5)),INDEX(기준일시_입력!$AJ$21:$AJ$39,LV$5*2-1),IF(AND(LN17&gt;=SMALL(기준일시_입력!$J$21:$J$39,LV$5),LN17&lt;SMALL(기준일시_입력!$N$21:$N$39,LV$5)),SMALL(기준일시_입력!$N$21:$N$39,LV$5)-LN17,0)),0)</f>
        <v>0</v>
      </c>
      <c r="LW17" s="128">
        <f>IFERROR(IF(AND(LN17&lt;SMALL(기준일시_입력!$J$21:$J$39,LW$5),LO17&gt;SMALL(기준일시_입력!$N$21:$N$39,LW$5)),INDEX(기준일시_입력!$AJ$21:$AJ$39,LW$5*2-1),IF(AND(LN17&gt;=SMALL(기준일시_입력!$J$21:$J$39,LW$5),LN17&lt;SMALL(기준일시_입력!$N$21:$N$39,LW$5)),SMALL(기준일시_입력!$N$21:$N$39,LW$5)-LN17,0)),0)</f>
        <v>0</v>
      </c>
      <c r="LX17" s="128">
        <f>IFERROR(IF(AND(LN17&lt;SMALL(기준일시_입력!$J$21:$J$39,LX$5),LO17&gt;SMALL(기준일시_입력!$N$21:$N$39,LX$5)),INDEX(기준일시_입력!$AJ$21:$AJ$39,LX$5*2-1),IF(AND(LN17&gt;=SMALL(기준일시_입력!$J$21:$J$39,LX$5),LN17&lt;SMALL(기준일시_입력!$N$21:$N$39,LX$5)),SMALL(기준일시_입력!$N$21:$N$39,LX$5)-LN17,0)),0)</f>
        <v>0</v>
      </c>
      <c r="LY17" s="128">
        <f>IFERROR(IF(AND(LN17&lt;SMALL(기준일시_입력!$J$21:$J$39,LY$5),LO17&gt;SMALL(기준일시_입력!$N$21:$N$39,LY$5)),INDEX(기준일시_입력!$AJ$21:$AJ$39,LY$5*2-1),IF(AND(LN17&gt;=SMALL(기준일시_입력!$J$21:$J$39,LY$5),LN17&lt;SMALL(기준일시_입력!$N$21:$N$39,LY$5)),SMALL(기준일시_입력!$N$21:$N$39,LY$5)-LN17,0)),0)</f>
        <v>0</v>
      </c>
      <c r="LZ17" s="125"/>
      <c r="MA17" s="180" t="str">
        <f t="shared" si="199"/>
        <v>12일</v>
      </c>
      <c r="MB17" s="180"/>
      <c r="MC17" s="124" t="str">
        <f t="shared" si="200"/>
        <v>금</v>
      </c>
      <c r="MD17" s="133" t="str">
        <f t="shared" si="201"/>
        <v/>
      </c>
      <c r="ME17" s="184"/>
      <c r="MF17" s="184"/>
      <c r="MG17" s="184"/>
      <c r="MH17" s="184"/>
      <c r="MI17" s="184"/>
      <c r="MJ17" s="184"/>
      <c r="MK17" s="176"/>
      <c r="ML17" s="177"/>
      <c r="MM17" s="129" t="str">
        <f>IF($B17="","",IF(AND(MC$3&lt;&gt;"",$B17-기준일시_입력!$AO$7&lt;=0,ME17="",MH17="",MK17=""),"X",IF(MK17="연차","☆",IF(MK17="월차","★",IF(MK17="병가","♨",IF(MK17="출장","◎",IF(MK17="교육","■",IF(AND(MK17="",ME17&lt;=기준일시_입력!$J$15,MH17&gt;=기준일시_입력!$N$15),"○",IF(AND(MK17="",ME17&lt;&gt;"",ME17&gt;기준일시_입력!$J$15),"▼",IF(AND(MK17="",MH17&lt;&gt;"",MH17&lt;기준일시_입력!$N$15),"△",""))))))))))</f>
        <v/>
      </c>
      <c r="MN17" s="128">
        <f>IFERROR(IF(OR(ME17="",MH17=""),0,IF(AND(MP17&lt;기준일시_입력!$J$17,MQ17&gt;기준일시_입력!$N$17),기준일시_입력!$N$17-기준일시_입력!$J$17,IF(AND(MP17&gt;=기준일시_입력!$J$17,MQ17&gt;기준일시_입력!$N$17),기준일시_입력!$N$17-MP17,IF(MQ17&lt;기준일시_입력!$J$17,0,IF(AND(MP17&lt;기준일시_입력!$J$17,MQ17&lt;=기준일시_입력!$N$17),MQ17-기준일시_입력!$J$17,IF(AND(MP17&gt;=기준일시_입력!$J$17,MQ17&lt;=기준일시_입력!$N$17),MQ17-MP17,0)))))),0)</f>
        <v>0</v>
      </c>
      <c r="MO17" s="128">
        <f t="shared" si="202"/>
        <v>0</v>
      </c>
      <c r="MP17" s="128">
        <f>IF(OR(ME17="",MH17=""),0,IF(ME17&lt;기준일시_입력!$J$15,기준일시_입력!$J$15,ME17))</f>
        <v>0</v>
      </c>
      <c r="MQ17" s="128">
        <f t="shared" si="203"/>
        <v>0</v>
      </c>
      <c r="MR17" s="128">
        <f>IFERROR(IF(AND(MP17&lt;SMALL(기준일시_입력!$J$21:$J$39,MR$5),MQ17&gt;SMALL(기준일시_입력!$N$21:$N$39,MR$5)),INDEX(기준일시_입력!$AJ$21:$AJ$39,MR$5*2-1),IF(AND(MP17&gt;=SMALL(기준일시_입력!$J$21:$J$39,MR$5),MP17&lt;SMALL(기준일시_입력!$N$21:$N$39,MR$5)),SMALL(기준일시_입력!$N$21:$N$39,MR$5)-MP17,0)),0)</f>
        <v>0</v>
      </c>
      <c r="MS17" s="128">
        <f>IFERROR(IF(AND(MP17&lt;SMALL(기준일시_입력!$J$21:$J$39,MS$5),MQ17&gt;SMALL(기준일시_입력!$N$21:$N$39,MS$5)),INDEX(기준일시_입력!$AJ$21:$AJ$39,MS$5*2-1),IF(AND(MP17&gt;=SMALL(기준일시_입력!$J$21:$J$39,MS$5),MP17&lt;SMALL(기준일시_입력!$N$21:$N$39,MS$5)),SMALL(기준일시_입력!$N$21:$N$39,MS$5)-MP17,0)),0)</f>
        <v>0</v>
      </c>
      <c r="MT17" s="128">
        <f>IFERROR(IF(AND(MP17&lt;SMALL(기준일시_입력!$J$21:$J$39,MT$5),MQ17&gt;SMALL(기준일시_입력!$N$21:$N$39,MT$5)),INDEX(기준일시_입력!$AJ$21:$AJ$39,MT$5*2-1),IF(AND(MP17&gt;=SMALL(기준일시_입력!$J$21:$J$39,MT$5),MP17&lt;SMALL(기준일시_입력!$N$21:$N$39,MT$5)),SMALL(기준일시_입력!$N$21:$N$39,MT$5)-MP17,0)),0)</f>
        <v>0</v>
      </c>
      <c r="MU17" s="128">
        <f>IFERROR(IF(AND(MP17&lt;SMALL(기준일시_입력!$J$21:$J$39,MU$5),MQ17&gt;SMALL(기준일시_입력!$N$21:$N$39,MU$5)),INDEX(기준일시_입력!$AJ$21:$AJ$39,MU$5*2-1),IF(AND(MP17&gt;=SMALL(기준일시_입력!$J$21:$J$39,MU$5),MP17&lt;SMALL(기준일시_입력!$N$21:$N$39,MU$5)),SMALL(기준일시_입력!$N$21:$N$39,MU$5)-MP17,0)),0)</f>
        <v>0</v>
      </c>
      <c r="MV17" s="128">
        <f>IFERROR(IF(AND(MP17&lt;SMALL(기준일시_입력!$J$21:$J$39,MV$5),MQ17&gt;SMALL(기준일시_입력!$N$21:$N$39,MV$5)),INDEX(기준일시_입력!$AJ$21:$AJ$39,MV$5*2-1),IF(AND(MP17&gt;=SMALL(기준일시_입력!$J$21:$J$39,MV$5),MP17&lt;SMALL(기준일시_입력!$N$21:$N$39,MV$5)),SMALL(기준일시_입력!$N$21:$N$39,MV$5)-MP17,0)),0)</f>
        <v>0</v>
      </c>
      <c r="MW17" s="128">
        <f>IFERROR(IF(AND(MP17&lt;SMALL(기준일시_입력!$J$21:$J$39,MW$5),MQ17&gt;SMALL(기준일시_입력!$N$21:$N$39,MW$5)),INDEX(기준일시_입력!$AJ$21:$AJ$39,MW$5*2-1),IF(AND(MP17&gt;=SMALL(기준일시_입력!$J$21:$J$39,MW$5),MP17&lt;SMALL(기준일시_입력!$N$21:$N$39,MW$5)),SMALL(기준일시_입력!$N$21:$N$39,MW$5)-MP17,0)),0)</f>
        <v>0</v>
      </c>
      <c r="MX17" s="128">
        <f>IFERROR(IF(AND(MP17&lt;SMALL(기준일시_입력!$J$21:$J$39,MX$5),MQ17&gt;SMALL(기준일시_입력!$N$21:$N$39,MX$5)),INDEX(기준일시_입력!$AJ$21:$AJ$39,MX$5*2-1),IF(AND(MP17&gt;=SMALL(기준일시_입력!$J$21:$J$39,MX$5),MP17&lt;SMALL(기준일시_입력!$N$21:$N$39,MX$5)),SMALL(기준일시_입력!$N$21:$N$39,MX$5)-MP17,0)),0)</f>
        <v>0</v>
      </c>
      <c r="MY17" s="128">
        <f>IFERROR(IF(AND(MP17&lt;SMALL(기준일시_입력!$J$21:$J$39,MY$5),MQ17&gt;SMALL(기준일시_입력!$N$21:$N$39,MY$5)),INDEX(기준일시_입력!$AJ$21:$AJ$39,MY$5*2-1),IF(AND(MP17&gt;=SMALL(기준일시_입력!$J$21:$J$39,MY$5),MP17&lt;SMALL(기준일시_입력!$N$21:$N$39,MY$5)),SMALL(기준일시_입력!$N$21:$N$39,MY$5)-MP17,0)),0)</f>
        <v>0</v>
      </c>
      <c r="MZ17" s="128">
        <f>IFERROR(IF(AND(MP17&lt;SMALL(기준일시_입력!$J$21:$J$39,MZ$5),MQ17&gt;SMALL(기준일시_입력!$N$21:$N$39,MZ$5)),INDEX(기준일시_입력!$AJ$21:$AJ$39,MZ$5*2-1),IF(AND(MP17&gt;=SMALL(기준일시_입력!$J$21:$J$39,MZ$5),MP17&lt;SMALL(기준일시_입력!$N$21:$N$39,MZ$5)),SMALL(기준일시_입력!$N$21:$N$39,MZ$5)-MP17,0)),0)</f>
        <v>0</v>
      </c>
      <c r="NA17" s="128">
        <f>IFERROR(IF(AND(MP17&lt;SMALL(기준일시_입력!$J$21:$J$39,NA$5),MQ17&gt;SMALL(기준일시_입력!$N$21:$N$39,NA$5)),INDEX(기준일시_입력!$AJ$21:$AJ$39,NA$5*2-1),IF(AND(MP17&gt;=SMALL(기준일시_입력!$J$21:$J$39,NA$5),MP17&lt;SMALL(기준일시_입력!$N$21:$N$39,NA$5)),SMALL(기준일시_입력!$N$21:$N$39,NA$5)-MP17,0)),0)</f>
        <v>0</v>
      </c>
      <c r="NB17" s="125"/>
      <c r="NC17" s="180" t="str">
        <f t="shared" si="204"/>
        <v>12일</v>
      </c>
      <c r="ND17" s="180"/>
      <c r="NE17" s="124" t="str">
        <f t="shared" si="205"/>
        <v>금</v>
      </c>
      <c r="NF17" s="133" t="str">
        <f t="shared" si="201"/>
        <v/>
      </c>
      <c r="NG17" s="184"/>
      <c r="NH17" s="184"/>
      <c r="NI17" s="184"/>
      <c r="NJ17" s="184"/>
      <c r="NK17" s="184"/>
      <c r="NL17" s="184"/>
      <c r="NM17" s="176"/>
      <c r="NN17" s="177"/>
      <c r="NO17" s="129" t="str">
        <f>IF($B17="","",IF(AND(NE$3&lt;&gt;"",$B17-기준일시_입력!$AO$7&lt;=0,NG17="",NJ17="",NM17=""),"X",IF(NM17="연차","☆",IF(NM17="월차","★",IF(NM17="병가","♨",IF(NM17="출장","◎",IF(NM17="교육","■",IF(AND(NM17="",NG17&lt;=기준일시_입력!$J$15,NJ17&gt;=기준일시_입력!$N$15),"○",IF(AND(NM17="",NG17&lt;&gt;"",NG17&gt;기준일시_입력!$J$15),"▼",IF(AND(NM17="",NJ17&lt;&gt;"",NJ17&lt;기준일시_입력!$N$15),"△",""))))))))))</f>
        <v/>
      </c>
      <c r="NP17" s="128">
        <f>IFERROR(IF(OR(NG17="",NJ17=""),0,IF(AND(NR17&lt;기준일시_입력!$J$17,NS17&gt;기준일시_입력!$N$17),기준일시_입력!$N$17-기준일시_입력!$J$17,IF(AND(NR17&gt;=기준일시_입력!$J$17,NS17&gt;기준일시_입력!$N$17),기준일시_입력!$N$17-NR17,IF(NS17&lt;기준일시_입력!$J$17,0,IF(AND(NR17&lt;기준일시_입력!$J$17,NS17&lt;=기준일시_입력!$N$17),NS17-기준일시_입력!$J$17,IF(AND(NR17&gt;=기준일시_입력!$J$17,NS17&lt;=기준일시_입력!$N$17),NS17-NR17,0)))))),0)</f>
        <v>0</v>
      </c>
      <c r="NQ17" s="128">
        <f t="shared" si="207"/>
        <v>0</v>
      </c>
      <c r="NR17" s="128">
        <f>IF(OR(NG17="",NJ17=""),0,IF(NG17&lt;기준일시_입력!$J$15,기준일시_입력!$J$15,NG17))</f>
        <v>0</v>
      </c>
      <c r="NS17" s="128">
        <f t="shared" si="208"/>
        <v>0</v>
      </c>
      <c r="NT17" s="128">
        <f>IFERROR(IF(AND(NR17&lt;SMALL(기준일시_입력!$J$21:$J$39,NT$5),NS17&gt;SMALL(기준일시_입력!$N$21:$N$39,NT$5)),INDEX(기준일시_입력!$AJ$21:$AJ$39,NT$5*2-1),IF(AND(NR17&gt;=SMALL(기준일시_입력!$J$21:$J$39,NT$5),NR17&lt;SMALL(기준일시_입력!$N$21:$N$39,NT$5)),SMALL(기준일시_입력!$N$21:$N$39,NT$5)-NR17,0)),0)</f>
        <v>0</v>
      </c>
      <c r="NU17" s="128">
        <f>IFERROR(IF(AND(NR17&lt;SMALL(기준일시_입력!$J$21:$J$39,NU$5),NS17&gt;SMALL(기준일시_입력!$N$21:$N$39,NU$5)),INDEX(기준일시_입력!$AJ$21:$AJ$39,NU$5*2-1),IF(AND(NR17&gt;=SMALL(기준일시_입력!$J$21:$J$39,NU$5),NR17&lt;SMALL(기준일시_입력!$N$21:$N$39,NU$5)),SMALL(기준일시_입력!$N$21:$N$39,NU$5)-NR17,0)),0)</f>
        <v>0</v>
      </c>
      <c r="NV17" s="128">
        <f>IFERROR(IF(AND(NR17&lt;SMALL(기준일시_입력!$J$21:$J$39,NV$5),NS17&gt;SMALL(기준일시_입력!$N$21:$N$39,NV$5)),INDEX(기준일시_입력!$AJ$21:$AJ$39,NV$5*2-1),IF(AND(NR17&gt;=SMALL(기준일시_입력!$J$21:$J$39,NV$5),NR17&lt;SMALL(기준일시_입력!$N$21:$N$39,NV$5)),SMALL(기준일시_입력!$N$21:$N$39,NV$5)-NR17,0)),0)</f>
        <v>0</v>
      </c>
      <c r="NW17" s="128">
        <f>IFERROR(IF(AND(NR17&lt;SMALL(기준일시_입력!$J$21:$J$39,NW$5),NS17&gt;SMALL(기준일시_입력!$N$21:$N$39,NW$5)),INDEX(기준일시_입력!$AJ$21:$AJ$39,NW$5*2-1),IF(AND(NR17&gt;=SMALL(기준일시_입력!$J$21:$J$39,NW$5),NR17&lt;SMALL(기준일시_입력!$N$21:$N$39,NW$5)),SMALL(기준일시_입력!$N$21:$N$39,NW$5)-NR17,0)),0)</f>
        <v>0</v>
      </c>
      <c r="NX17" s="128">
        <f>IFERROR(IF(AND(NR17&lt;SMALL(기준일시_입력!$J$21:$J$39,NX$5),NS17&gt;SMALL(기준일시_입력!$N$21:$N$39,NX$5)),INDEX(기준일시_입력!$AJ$21:$AJ$39,NX$5*2-1),IF(AND(NR17&gt;=SMALL(기준일시_입력!$J$21:$J$39,NX$5),NR17&lt;SMALL(기준일시_입력!$N$21:$N$39,NX$5)),SMALL(기준일시_입력!$N$21:$N$39,NX$5)-NR17,0)),0)</f>
        <v>0</v>
      </c>
      <c r="NY17" s="128">
        <f>IFERROR(IF(AND(NR17&lt;SMALL(기준일시_입력!$J$21:$J$39,NY$5),NS17&gt;SMALL(기준일시_입력!$N$21:$N$39,NY$5)),INDEX(기준일시_입력!$AJ$21:$AJ$39,NY$5*2-1),IF(AND(NR17&gt;=SMALL(기준일시_입력!$J$21:$J$39,NY$5),NR17&lt;SMALL(기준일시_입력!$N$21:$N$39,NY$5)),SMALL(기준일시_입력!$N$21:$N$39,NY$5)-NR17,0)),0)</f>
        <v>0</v>
      </c>
      <c r="NZ17" s="128">
        <f>IFERROR(IF(AND(NR17&lt;SMALL(기준일시_입력!$J$21:$J$39,NZ$5),NS17&gt;SMALL(기준일시_입력!$N$21:$N$39,NZ$5)),INDEX(기준일시_입력!$AJ$21:$AJ$39,NZ$5*2-1),IF(AND(NR17&gt;=SMALL(기준일시_입력!$J$21:$J$39,NZ$5),NR17&lt;SMALL(기준일시_입력!$N$21:$N$39,NZ$5)),SMALL(기준일시_입력!$N$21:$N$39,NZ$5)-NR17,0)),0)</f>
        <v>0</v>
      </c>
      <c r="OA17" s="128">
        <f>IFERROR(IF(AND(NR17&lt;SMALL(기준일시_입력!$J$21:$J$39,OA$5),NS17&gt;SMALL(기준일시_입력!$N$21:$N$39,OA$5)),INDEX(기준일시_입력!$AJ$21:$AJ$39,OA$5*2-1),IF(AND(NR17&gt;=SMALL(기준일시_입력!$J$21:$J$39,OA$5),NR17&lt;SMALL(기준일시_입력!$N$21:$N$39,OA$5)),SMALL(기준일시_입력!$N$21:$N$39,OA$5)-NR17,0)),0)</f>
        <v>0</v>
      </c>
      <c r="OB17" s="128">
        <f>IFERROR(IF(AND(NR17&lt;SMALL(기준일시_입력!$J$21:$J$39,OB$5),NS17&gt;SMALL(기준일시_입력!$N$21:$N$39,OB$5)),INDEX(기준일시_입력!$AJ$21:$AJ$39,OB$5*2-1),IF(AND(NR17&gt;=SMALL(기준일시_입력!$J$21:$J$39,OB$5),NR17&lt;SMALL(기준일시_입력!$N$21:$N$39,OB$5)),SMALL(기준일시_입력!$N$21:$N$39,OB$5)-NR17,0)),0)</f>
        <v>0</v>
      </c>
      <c r="OC17" s="128">
        <f>IFERROR(IF(AND(NR17&lt;SMALL(기준일시_입력!$J$21:$J$39,OC$5),NS17&gt;SMALL(기준일시_입력!$N$21:$N$39,OC$5)),INDEX(기준일시_입력!$AJ$21:$AJ$39,OC$5*2-1),IF(AND(NR17&gt;=SMALL(기준일시_입력!$J$21:$J$39,OC$5),NR17&lt;SMALL(기준일시_입력!$N$21:$N$39,OC$5)),SMALL(기준일시_입력!$N$21:$N$39,OC$5)-NR17,0)),0)</f>
        <v>0</v>
      </c>
      <c r="OD17" s="125"/>
      <c r="OE17" s="180" t="str">
        <f t="shared" si="209"/>
        <v>12일</v>
      </c>
      <c r="OF17" s="180"/>
      <c r="OG17" s="124" t="str">
        <f t="shared" si="210"/>
        <v>금</v>
      </c>
      <c r="OH17" s="133" t="str">
        <f t="shared" si="201"/>
        <v/>
      </c>
      <c r="OI17" s="184"/>
      <c r="OJ17" s="184"/>
      <c r="OK17" s="184"/>
      <c r="OL17" s="184"/>
      <c r="OM17" s="184"/>
      <c r="ON17" s="184"/>
      <c r="OO17" s="176"/>
      <c r="OP17" s="177"/>
      <c r="OQ17" s="129" t="str">
        <f>IF($B17="","",IF(AND(OG$3&lt;&gt;"",$B17-기준일시_입력!$AO$7&lt;=0,OI17="",OL17="",OO17=""),"X",IF(OO17="연차","☆",IF(OO17="월차","★",IF(OO17="병가","♨",IF(OO17="출장","◎",IF(OO17="교육","■",IF(AND(OO17="",OI17&lt;=기준일시_입력!$J$15,OL17&gt;=기준일시_입력!$N$15),"○",IF(AND(OO17="",OI17&lt;&gt;"",OI17&gt;기준일시_입력!$J$15),"▼",IF(AND(OO17="",OL17&lt;&gt;"",OL17&lt;기준일시_입력!$N$15),"△",""))))))))))</f>
        <v/>
      </c>
      <c r="OR17" s="128">
        <f>IFERROR(IF(OR(OI17="",OL17=""),0,IF(AND(OT17&lt;기준일시_입력!$J$17,OU17&gt;기준일시_입력!$N$17),기준일시_입력!$N$17-기준일시_입력!$J$17,IF(AND(OT17&gt;=기준일시_입력!$J$17,OU17&gt;기준일시_입력!$N$17),기준일시_입력!$N$17-OT17,IF(OU17&lt;기준일시_입력!$J$17,0,IF(AND(OT17&lt;기준일시_입력!$J$17,OU17&lt;=기준일시_입력!$N$17),OU17-기준일시_입력!$J$17,IF(AND(OT17&gt;=기준일시_입력!$J$17,OU17&lt;=기준일시_입력!$N$17),OU17-OT17,0)))))),0)</f>
        <v>0</v>
      </c>
      <c r="OS17" s="128">
        <f t="shared" si="212"/>
        <v>0</v>
      </c>
      <c r="OT17" s="128">
        <f>IF(OR(OI17="",OL17=""),0,IF(OI17&lt;기준일시_입력!$J$15,기준일시_입력!$J$15,OI17))</f>
        <v>0</v>
      </c>
      <c r="OU17" s="128">
        <f t="shared" si="213"/>
        <v>0</v>
      </c>
      <c r="OV17" s="128">
        <f>IFERROR(IF(AND(OT17&lt;SMALL(기준일시_입력!$J$21:$J$39,OV$5),OU17&gt;SMALL(기준일시_입력!$N$21:$N$39,OV$5)),INDEX(기준일시_입력!$AJ$21:$AJ$39,OV$5*2-1),IF(AND(OT17&gt;=SMALL(기준일시_입력!$J$21:$J$39,OV$5),OT17&lt;SMALL(기준일시_입력!$N$21:$N$39,OV$5)),SMALL(기준일시_입력!$N$21:$N$39,OV$5)-OT17,0)),0)</f>
        <v>0</v>
      </c>
      <c r="OW17" s="128">
        <f>IFERROR(IF(AND(OT17&lt;SMALL(기준일시_입력!$J$21:$J$39,OW$5),OU17&gt;SMALL(기준일시_입력!$N$21:$N$39,OW$5)),INDEX(기준일시_입력!$AJ$21:$AJ$39,OW$5*2-1),IF(AND(OT17&gt;=SMALL(기준일시_입력!$J$21:$J$39,OW$5),OT17&lt;SMALL(기준일시_입력!$N$21:$N$39,OW$5)),SMALL(기준일시_입력!$N$21:$N$39,OW$5)-OT17,0)),0)</f>
        <v>0</v>
      </c>
      <c r="OX17" s="128">
        <f>IFERROR(IF(AND(OT17&lt;SMALL(기준일시_입력!$J$21:$J$39,OX$5),OU17&gt;SMALL(기준일시_입력!$N$21:$N$39,OX$5)),INDEX(기준일시_입력!$AJ$21:$AJ$39,OX$5*2-1),IF(AND(OT17&gt;=SMALL(기준일시_입력!$J$21:$J$39,OX$5),OT17&lt;SMALL(기준일시_입력!$N$21:$N$39,OX$5)),SMALL(기준일시_입력!$N$21:$N$39,OX$5)-OT17,0)),0)</f>
        <v>0</v>
      </c>
      <c r="OY17" s="128">
        <f>IFERROR(IF(AND(OT17&lt;SMALL(기준일시_입력!$J$21:$J$39,OY$5),OU17&gt;SMALL(기준일시_입력!$N$21:$N$39,OY$5)),INDEX(기준일시_입력!$AJ$21:$AJ$39,OY$5*2-1),IF(AND(OT17&gt;=SMALL(기준일시_입력!$J$21:$J$39,OY$5),OT17&lt;SMALL(기준일시_입력!$N$21:$N$39,OY$5)),SMALL(기준일시_입력!$N$21:$N$39,OY$5)-OT17,0)),0)</f>
        <v>0</v>
      </c>
      <c r="OZ17" s="128">
        <f>IFERROR(IF(AND(OT17&lt;SMALL(기준일시_입력!$J$21:$J$39,OZ$5),OU17&gt;SMALL(기준일시_입력!$N$21:$N$39,OZ$5)),INDEX(기준일시_입력!$AJ$21:$AJ$39,OZ$5*2-1),IF(AND(OT17&gt;=SMALL(기준일시_입력!$J$21:$J$39,OZ$5),OT17&lt;SMALL(기준일시_입력!$N$21:$N$39,OZ$5)),SMALL(기준일시_입력!$N$21:$N$39,OZ$5)-OT17,0)),0)</f>
        <v>0</v>
      </c>
      <c r="PA17" s="128">
        <f>IFERROR(IF(AND(OT17&lt;SMALL(기준일시_입력!$J$21:$J$39,PA$5),OU17&gt;SMALL(기준일시_입력!$N$21:$N$39,PA$5)),INDEX(기준일시_입력!$AJ$21:$AJ$39,PA$5*2-1),IF(AND(OT17&gt;=SMALL(기준일시_입력!$J$21:$J$39,PA$5),OT17&lt;SMALL(기준일시_입력!$N$21:$N$39,PA$5)),SMALL(기준일시_입력!$N$21:$N$39,PA$5)-OT17,0)),0)</f>
        <v>0</v>
      </c>
      <c r="PB17" s="128">
        <f>IFERROR(IF(AND(OT17&lt;SMALL(기준일시_입력!$J$21:$J$39,PB$5),OU17&gt;SMALL(기준일시_입력!$N$21:$N$39,PB$5)),INDEX(기준일시_입력!$AJ$21:$AJ$39,PB$5*2-1),IF(AND(OT17&gt;=SMALL(기준일시_입력!$J$21:$J$39,PB$5),OT17&lt;SMALL(기준일시_입력!$N$21:$N$39,PB$5)),SMALL(기준일시_입력!$N$21:$N$39,PB$5)-OT17,0)),0)</f>
        <v>0</v>
      </c>
      <c r="PC17" s="128">
        <f>IFERROR(IF(AND(OT17&lt;SMALL(기준일시_입력!$J$21:$J$39,PC$5),OU17&gt;SMALL(기준일시_입력!$N$21:$N$39,PC$5)),INDEX(기준일시_입력!$AJ$21:$AJ$39,PC$5*2-1),IF(AND(OT17&gt;=SMALL(기준일시_입력!$J$21:$J$39,PC$5),OT17&lt;SMALL(기준일시_입력!$N$21:$N$39,PC$5)),SMALL(기준일시_입력!$N$21:$N$39,PC$5)-OT17,0)),0)</f>
        <v>0</v>
      </c>
      <c r="PD17" s="128">
        <f>IFERROR(IF(AND(OT17&lt;SMALL(기준일시_입력!$J$21:$J$39,PD$5),OU17&gt;SMALL(기준일시_입력!$N$21:$N$39,PD$5)),INDEX(기준일시_입력!$AJ$21:$AJ$39,PD$5*2-1),IF(AND(OT17&gt;=SMALL(기준일시_입력!$J$21:$J$39,PD$5),OT17&lt;SMALL(기준일시_입력!$N$21:$N$39,PD$5)),SMALL(기준일시_입력!$N$21:$N$39,PD$5)-OT17,0)),0)</f>
        <v>0</v>
      </c>
      <c r="PE17" s="128">
        <f>IFERROR(IF(AND(OT17&lt;SMALL(기준일시_입력!$J$21:$J$39,PE$5),OU17&gt;SMALL(기준일시_입력!$N$21:$N$39,PE$5)),INDEX(기준일시_입력!$AJ$21:$AJ$39,PE$5*2-1),IF(AND(OT17&gt;=SMALL(기준일시_입력!$J$21:$J$39,PE$5),OT17&lt;SMALL(기준일시_입력!$N$21:$N$39,PE$5)),SMALL(기준일시_입력!$N$21:$N$39,PE$5)-OT17,0)),0)</f>
        <v>0</v>
      </c>
      <c r="PF17" s="125"/>
      <c r="PG17" s="180" t="str">
        <f t="shared" si="214"/>
        <v>12일</v>
      </c>
      <c r="PH17" s="180"/>
      <c r="PI17" s="124" t="str">
        <f t="shared" si="215"/>
        <v>금</v>
      </c>
      <c r="PJ17" s="133" t="str">
        <f t="shared" si="216"/>
        <v/>
      </c>
      <c r="PK17" s="184"/>
      <c r="PL17" s="184"/>
      <c r="PM17" s="184"/>
      <c r="PN17" s="184"/>
      <c r="PO17" s="184"/>
      <c r="PP17" s="184"/>
      <c r="PQ17" s="176"/>
      <c r="PR17" s="177"/>
      <c r="PS17" s="129" t="str">
        <f>IF($B17="","",IF(AND(PI$3&lt;&gt;"",$B17-기준일시_입력!$AO$7&lt;=0,PK17="",PN17="",PQ17=""),"X",IF(PQ17="연차","☆",IF(PQ17="월차","★",IF(PQ17="병가","♨",IF(PQ17="출장","◎",IF(PQ17="교육","■",IF(AND(PQ17="",PK17&lt;=기준일시_입력!$J$15,PN17&gt;=기준일시_입력!$N$15),"○",IF(AND(PQ17="",PK17&lt;&gt;"",PK17&gt;기준일시_입력!$J$15),"▼",IF(AND(PQ17="",PN17&lt;&gt;"",PN17&lt;기준일시_입력!$N$15),"△",""))))))))))</f>
        <v/>
      </c>
      <c r="PT17" s="128">
        <f>IFERROR(IF(OR(PK17="",PN17=""),0,IF(AND(PV17&lt;기준일시_입력!$J$17,PW17&gt;기준일시_입력!$N$17),기준일시_입력!$N$17-기준일시_입력!$J$17,IF(AND(PV17&gt;=기준일시_입력!$J$17,PW17&gt;기준일시_입력!$N$17),기준일시_입력!$N$17-PV17,IF(PW17&lt;기준일시_입력!$J$17,0,IF(AND(PV17&lt;기준일시_입력!$J$17,PW17&lt;=기준일시_입력!$N$17),PW17-기준일시_입력!$J$17,IF(AND(PV17&gt;=기준일시_입력!$J$17,PW17&lt;=기준일시_입력!$N$17),PW17-PV17,0)))))),0)</f>
        <v>0</v>
      </c>
      <c r="PU17" s="128">
        <f t="shared" si="217"/>
        <v>0</v>
      </c>
      <c r="PV17" s="128">
        <f>IF(OR(PK17="",PN17=""),0,IF(PK17&lt;기준일시_입력!$J$15,기준일시_입력!$J$15,PK17))</f>
        <v>0</v>
      </c>
      <c r="PW17" s="128">
        <f t="shared" si="218"/>
        <v>0</v>
      </c>
      <c r="PX17" s="128">
        <f>IFERROR(IF(AND(PV17&lt;SMALL(기준일시_입력!$J$21:$J$39,PX$5),PW17&gt;SMALL(기준일시_입력!$N$21:$N$39,PX$5)),INDEX(기준일시_입력!$AJ$21:$AJ$39,PX$5*2-1),IF(AND(PV17&gt;=SMALL(기준일시_입력!$J$21:$J$39,PX$5),PV17&lt;SMALL(기준일시_입력!$N$21:$N$39,PX$5)),SMALL(기준일시_입력!$N$21:$N$39,PX$5)-PV17,0)),0)</f>
        <v>0</v>
      </c>
      <c r="PY17" s="128">
        <f>IFERROR(IF(AND(PV17&lt;SMALL(기준일시_입력!$J$21:$J$39,PY$5),PW17&gt;SMALL(기준일시_입력!$N$21:$N$39,PY$5)),INDEX(기준일시_입력!$AJ$21:$AJ$39,PY$5*2-1),IF(AND(PV17&gt;=SMALL(기준일시_입력!$J$21:$J$39,PY$5),PV17&lt;SMALL(기준일시_입력!$N$21:$N$39,PY$5)),SMALL(기준일시_입력!$N$21:$N$39,PY$5)-PV17,0)),0)</f>
        <v>0</v>
      </c>
      <c r="PZ17" s="128">
        <f>IFERROR(IF(AND(PV17&lt;SMALL(기준일시_입력!$J$21:$J$39,PZ$5),PW17&gt;SMALL(기준일시_입력!$N$21:$N$39,PZ$5)),INDEX(기준일시_입력!$AJ$21:$AJ$39,PZ$5*2-1),IF(AND(PV17&gt;=SMALL(기준일시_입력!$J$21:$J$39,PZ$5),PV17&lt;SMALL(기준일시_입력!$N$21:$N$39,PZ$5)),SMALL(기준일시_입력!$N$21:$N$39,PZ$5)-PV17,0)),0)</f>
        <v>0</v>
      </c>
      <c r="QA17" s="128">
        <f>IFERROR(IF(AND(PV17&lt;SMALL(기준일시_입력!$J$21:$J$39,QA$5),PW17&gt;SMALL(기준일시_입력!$N$21:$N$39,QA$5)),INDEX(기준일시_입력!$AJ$21:$AJ$39,QA$5*2-1),IF(AND(PV17&gt;=SMALL(기준일시_입력!$J$21:$J$39,QA$5),PV17&lt;SMALL(기준일시_입력!$N$21:$N$39,QA$5)),SMALL(기준일시_입력!$N$21:$N$39,QA$5)-PV17,0)),0)</f>
        <v>0</v>
      </c>
      <c r="QB17" s="128">
        <f>IFERROR(IF(AND(PV17&lt;SMALL(기준일시_입력!$J$21:$J$39,QB$5),PW17&gt;SMALL(기준일시_입력!$N$21:$N$39,QB$5)),INDEX(기준일시_입력!$AJ$21:$AJ$39,QB$5*2-1),IF(AND(PV17&gt;=SMALL(기준일시_입력!$J$21:$J$39,QB$5),PV17&lt;SMALL(기준일시_입력!$N$21:$N$39,QB$5)),SMALL(기준일시_입력!$N$21:$N$39,QB$5)-PV17,0)),0)</f>
        <v>0</v>
      </c>
      <c r="QC17" s="128">
        <f>IFERROR(IF(AND(PV17&lt;SMALL(기준일시_입력!$J$21:$J$39,QC$5),PW17&gt;SMALL(기준일시_입력!$N$21:$N$39,QC$5)),INDEX(기준일시_입력!$AJ$21:$AJ$39,QC$5*2-1),IF(AND(PV17&gt;=SMALL(기준일시_입력!$J$21:$J$39,QC$5),PV17&lt;SMALL(기준일시_입력!$N$21:$N$39,QC$5)),SMALL(기준일시_입력!$N$21:$N$39,QC$5)-PV17,0)),0)</f>
        <v>0</v>
      </c>
      <c r="QD17" s="128">
        <f>IFERROR(IF(AND(PV17&lt;SMALL(기준일시_입력!$J$21:$J$39,QD$5),PW17&gt;SMALL(기준일시_입력!$N$21:$N$39,QD$5)),INDEX(기준일시_입력!$AJ$21:$AJ$39,QD$5*2-1),IF(AND(PV17&gt;=SMALL(기준일시_입력!$J$21:$J$39,QD$5),PV17&lt;SMALL(기준일시_입력!$N$21:$N$39,QD$5)),SMALL(기준일시_입력!$N$21:$N$39,QD$5)-PV17,0)),0)</f>
        <v>0</v>
      </c>
      <c r="QE17" s="128">
        <f>IFERROR(IF(AND(PV17&lt;SMALL(기준일시_입력!$J$21:$J$39,QE$5),PW17&gt;SMALL(기준일시_입력!$N$21:$N$39,QE$5)),INDEX(기준일시_입력!$AJ$21:$AJ$39,QE$5*2-1),IF(AND(PV17&gt;=SMALL(기준일시_입력!$J$21:$J$39,QE$5),PV17&lt;SMALL(기준일시_입력!$N$21:$N$39,QE$5)),SMALL(기준일시_입력!$N$21:$N$39,QE$5)-PV17,0)),0)</f>
        <v>0</v>
      </c>
      <c r="QF17" s="128">
        <f>IFERROR(IF(AND(PV17&lt;SMALL(기준일시_입력!$J$21:$J$39,QF$5),PW17&gt;SMALL(기준일시_입력!$N$21:$N$39,QF$5)),INDEX(기준일시_입력!$AJ$21:$AJ$39,QF$5*2-1),IF(AND(PV17&gt;=SMALL(기준일시_입력!$J$21:$J$39,QF$5),PV17&lt;SMALL(기준일시_입력!$N$21:$N$39,QF$5)),SMALL(기준일시_입력!$N$21:$N$39,QF$5)-PV17,0)),0)</f>
        <v>0</v>
      </c>
      <c r="QG17" s="128">
        <f>IFERROR(IF(AND(PV17&lt;SMALL(기준일시_입력!$J$21:$J$39,QG$5),PW17&gt;SMALL(기준일시_입력!$N$21:$N$39,QG$5)),INDEX(기준일시_입력!$AJ$21:$AJ$39,QG$5*2-1),IF(AND(PV17&gt;=SMALL(기준일시_입력!$J$21:$J$39,QG$5),PV17&lt;SMALL(기준일시_입력!$N$21:$N$39,QG$5)),SMALL(기준일시_입력!$N$21:$N$39,QG$5)-PV17,0)),0)</f>
        <v>0</v>
      </c>
      <c r="QH17" s="125"/>
      <c r="QI17" s="180" t="str">
        <f t="shared" si="219"/>
        <v>12일</v>
      </c>
      <c r="QJ17" s="180"/>
      <c r="QK17" s="124" t="str">
        <f t="shared" si="220"/>
        <v>금</v>
      </c>
      <c r="QL17" s="133" t="str">
        <f t="shared" si="216"/>
        <v/>
      </c>
      <c r="QM17" s="184"/>
      <c r="QN17" s="184"/>
      <c r="QO17" s="184"/>
      <c r="QP17" s="184"/>
      <c r="QQ17" s="184"/>
      <c r="QR17" s="184"/>
      <c r="QS17" s="176"/>
      <c r="QT17" s="177"/>
      <c r="QU17" s="129" t="str">
        <f>IF($B17="","",IF(AND(QK$3&lt;&gt;"",$B17-기준일시_입력!$AO$7&lt;=0,QM17="",QP17="",QS17=""),"X",IF(QS17="연차","☆",IF(QS17="월차","★",IF(QS17="병가","♨",IF(QS17="출장","◎",IF(QS17="교육","■",IF(AND(QS17="",QM17&lt;=기준일시_입력!$J$15,QP17&gt;=기준일시_입력!$N$15),"○",IF(AND(QS17="",QM17&lt;&gt;"",QM17&gt;기준일시_입력!$J$15),"▼",IF(AND(QS17="",QP17&lt;&gt;"",QP17&lt;기준일시_입력!$N$15),"△",""))))))))))</f>
        <v/>
      </c>
      <c r="QV17" s="128">
        <f>IFERROR(IF(OR(QM17="",QP17=""),0,IF(AND(QX17&lt;기준일시_입력!$J$17,QY17&gt;기준일시_입력!$N$17),기준일시_입력!$N$17-기준일시_입력!$J$17,IF(AND(QX17&gt;=기준일시_입력!$J$17,QY17&gt;기준일시_입력!$N$17),기준일시_입력!$N$17-QX17,IF(QY17&lt;기준일시_입력!$J$17,0,IF(AND(QX17&lt;기준일시_입력!$J$17,QY17&lt;=기준일시_입력!$N$17),QY17-기준일시_입력!$J$17,IF(AND(QX17&gt;=기준일시_입력!$J$17,QY17&lt;=기준일시_입력!$N$17),QY17-QX17,0)))))),0)</f>
        <v>0</v>
      </c>
      <c r="QW17" s="128">
        <f t="shared" si="222"/>
        <v>0</v>
      </c>
      <c r="QX17" s="128">
        <f>IF(OR(QM17="",QP17=""),0,IF(QM17&lt;기준일시_입력!$J$15,기준일시_입력!$J$15,QM17))</f>
        <v>0</v>
      </c>
      <c r="QY17" s="128">
        <f t="shared" si="223"/>
        <v>0</v>
      </c>
      <c r="QZ17" s="128">
        <f>IFERROR(IF(AND(QX17&lt;SMALL(기준일시_입력!$J$21:$J$39,QZ$5),QY17&gt;SMALL(기준일시_입력!$N$21:$N$39,QZ$5)),INDEX(기준일시_입력!$AJ$21:$AJ$39,QZ$5*2-1),IF(AND(QX17&gt;=SMALL(기준일시_입력!$J$21:$J$39,QZ$5),QX17&lt;SMALL(기준일시_입력!$N$21:$N$39,QZ$5)),SMALL(기준일시_입력!$N$21:$N$39,QZ$5)-QX17,0)),0)</f>
        <v>0</v>
      </c>
      <c r="RA17" s="128">
        <f>IFERROR(IF(AND(QX17&lt;SMALL(기준일시_입력!$J$21:$J$39,RA$5),QY17&gt;SMALL(기준일시_입력!$N$21:$N$39,RA$5)),INDEX(기준일시_입력!$AJ$21:$AJ$39,RA$5*2-1),IF(AND(QX17&gt;=SMALL(기준일시_입력!$J$21:$J$39,RA$5),QX17&lt;SMALL(기준일시_입력!$N$21:$N$39,RA$5)),SMALL(기준일시_입력!$N$21:$N$39,RA$5)-QX17,0)),0)</f>
        <v>0</v>
      </c>
      <c r="RB17" s="128">
        <f>IFERROR(IF(AND(QX17&lt;SMALL(기준일시_입력!$J$21:$J$39,RB$5),QY17&gt;SMALL(기준일시_입력!$N$21:$N$39,RB$5)),INDEX(기준일시_입력!$AJ$21:$AJ$39,RB$5*2-1),IF(AND(QX17&gt;=SMALL(기준일시_입력!$J$21:$J$39,RB$5),QX17&lt;SMALL(기준일시_입력!$N$21:$N$39,RB$5)),SMALL(기준일시_입력!$N$21:$N$39,RB$5)-QX17,0)),0)</f>
        <v>0</v>
      </c>
      <c r="RC17" s="128">
        <f>IFERROR(IF(AND(QX17&lt;SMALL(기준일시_입력!$J$21:$J$39,RC$5),QY17&gt;SMALL(기준일시_입력!$N$21:$N$39,RC$5)),INDEX(기준일시_입력!$AJ$21:$AJ$39,RC$5*2-1),IF(AND(QX17&gt;=SMALL(기준일시_입력!$J$21:$J$39,RC$5),QX17&lt;SMALL(기준일시_입력!$N$21:$N$39,RC$5)),SMALL(기준일시_입력!$N$21:$N$39,RC$5)-QX17,0)),0)</f>
        <v>0</v>
      </c>
      <c r="RD17" s="128">
        <f>IFERROR(IF(AND(QX17&lt;SMALL(기준일시_입력!$J$21:$J$39,RD$5),QY17&gt;SMALL(기준일시_입력!$N$21:$N$39,RD$5)),INDEX(기준일시_입력!$AJ$21:$AJ$39,RD$5*2-1),IF(AND(QX17&gt;=SMALL(기준일시_입력!$J$21:$J$39,RD$5),QX17&lt;SMALL(기준일시_입력!$N$21:$N$39,RD$5)),SMALL(기준일시_입력!$N$21:$N$39,RD$5)-QX17,0)),0)</f>
        <v>0</v>
      </c>
      <c r="RE17" s="128">
        <f>IFERROR(IF(AND(QX17&lt;SMALL(기준일시_입력!$J$21:$J$39,RE$5),QY17&gt;SMALL(기준일시_입력!$N$21:$N$39,RE$5)),INDEX(기준일시_입력!$AJ$21:$AJ$39,RE$5*2-1),IF(AND(QX17&gt;=SMALL(기준일시_입력!$J$21:$J$39,RE$5),QX17&lt;SMALL(기준일시_입력!$N$21:$N$39,RE$5)),SMALL(기준일시_입력!$N$21:$N$39,RE$5)-QX17,0)),0)</f>
        <v>0</v>
      </c>
      <c r="RF17" s="128">
        <f>IFERROR(IF(AND(QX17&lt;SMALL(기준일시_입력!$J$21:$J$39,RF$5),QY17&gt;SMALL(기준일시_입력!$N$21:$N$39,RF$5)),INDEX(기준일시_입력!$AJ$21:$AJ$39,RF$5*2-1),IF(AND(QX17&gt;=SMALL(기준일시_입력!$J$21:$J$39,RF$5),QX17&lt;SMALL(기준일시_입력!$N$21:$N$39,RF$5)),SMALL(기준일시_입력!$N$21:$N$39,RF$5)-QX17,0)),0)</f>
        <v>0</v>
      </c>
      <c r="RG17" s="128">
        <f>IFERROR(IF(AND(QX17&lt;SMALL(기준일시_입력!$J$21:$J$39,RG$5),QY17&gt;SMALL(기준일시_입력!$N$21:$N$39,RG$5)),INDEX(기준일시_입력!$AJ$21:$AJ$39,RG$5*2-1),IF(AND(QX17&gt;=SMALL(기준일시_입력!$J$21:$J$39,RG$5),QX17&lt;SMALL(기준일시_입력!$N$21:$N$39,RG$5)),SMALL(기준일시_입력!$N$21:$N$39,RG$5)-QX17,0)),0)</f>
        <v>0</v>
      </c>
      <c r="RH17" s="128">
        <f>IFERROR(IF(AND(QX17&lt;SMALL(기준일시_입력!$J$21:$J$39,RH$5),QY17&gt;SMALL(기준일시_입력!$N$21:$N$39,RH$5)),INDEX(기준일시_입력!$AJ$21:$AJ$39,RH$5*2-1),IF(AND(QX17&gt;=SMALL(기준일시_입력!$J$21:$J$39,RH$5),QX17&lt;SMALL(기준일시_입력!$N$21:$N$39,RH$5)),SMALL(기준일시_입력!$N$21:$N$39,RH$5)-QX17,0)),0)</f>
        <v>0</v>
      </c>
      <c r="RI17" s="128">
        <f>IFERROR(IF(AND(QX17&lt;SMALL(기준일시_입력!$J$21:$J$39,RI$5),QY17&gt;SMALL(기준일시_입력!$N$21:$N$39,RI$5)),INDEX(기준일시_입력!$AJ$21:$AJ$39,RI$5*2-1),IF(AND(QX17&gt;=SMALL(기준일시_입력!$J$21:$J$39,RI$5),QX17&lt;SMALL(기준일시_입력!$N$21:$N$39,RI$5)),SMALL(기준일시_입력!$N$21:$N$39,RI$5)-QX17,0)),0)</f>
        <v>0</v>
      </c>
      <c r="RJ17" s="125"/>
      <c r="RK17" s="180" t="str">
        <f t="shared" si="224"/>
        <v>12일</v>
      </c>
      <c r="RL17" s="180"/>
      <c r="RM17" s="124" t="str">
        <f t="shared" si="225"/>
        <v>금</v>
      </c>
      <c r="RN17" s="133" t="str">
        <f t="shared" si="216"/>
        <v/>
      </c>
      <c r="RO17" s="184"/>
      <c r="RP17" s="184"/>
      <c r="RQ17" s="184"/>
      <c r="RR17" s="184"/>
      <c r="RS17" s="184"/>
      <c r="RT17" s="184"/>
      <c r="RU17" s="176"/>
      <c r="RV17" s="177"/>
      <c r="RW17" s="129" t="str">
        <f>IF($B17="","",IF(AND(RM$3&lt;&gt;"",$B17-기준일시_입력!$AO$7&lt;=0,RO17="",RR17="",RU17=""),"X",IF(RU17="연차","☆",IF(RU17="월차","★",IF(RU17="병가","♨",IF(RU17="출장","◎",IF(RU17="교육","■",IF(AND(RU17="",RO17&lt;=기준일시_입력!$J$15,RR17&gt;=기준일시_입력!$N$15),"○",IF(AND(RU17="",RO17&lt;&gt;"",RO17&gt;기준일시_입력!$J$15),"▼",IF(AND(RU17="",RR17&lt;&gt;"",RR17&lt;기준일시_입력!$N$15),"△",""))))))))))</f>
        <v/>
      </c>
      <c r="RX17" s="128">
        <f>IFERROR(IF(OR(RO17="",RR17=""),0,IF(AND(RZ17&lt;기준일시_입력!$J$17,SA17&gt;기준일시_입력!$N$17),기준일시_입력!$N$17-기준일시_입력!$J$17,IF(AND(RZ17&gt;=기준일시_입력!$J$17,SA17&gt;기준일시_입력!$N$17),기준일시_입력!$N$17-RZ17,IF(SA17&lt;기준일시_입력!$J$17,0,IF(AND(RZ17&lt;기준일시_입력!$J$17,SA17&lt;=기준일시_입력!$N$17),SA17-기준일시_입력!$J$17,IF(AND(RZ17&gt;=기준일시_입력!$J$17,SA17&lt;=기준일시_입력!$N$17),SA17-RZ17,0)))))),0)</f>
        <v>0</v>
      </c>
      <c r="RY17" s="128">
        <f t="shared" si="227"/>
        <v>0</v>
      </c>
      <c r="RZ17" s="128">
        <f>IF(OR(RO17="",RR17=""),0,IF(RO17&lt;기준일시_입력!$J$15,기준일시_입력!$J$15,RO17))</f>
        <v>0</v>
      </c>
      <c r="SA17" s="128">
        <f t="shared" si="228"/>
        <v>0</v>
      </c>
      <c r="SB17" s="128">
        <f>IFERROR(IF(AND(RZ17&lt;SMALL(기준일시_입력!$J$21:$J$39,SB$5),SA17&gt;SMALL(기준일시_입력!$N$21:$N$39,SB$5)),INDEX(기준일시_입력!$AJ$21:$AJ$39,SB$5*2-1),IF(AND(RZ17&gt;=SMALL(기준일시_입력!$J$21:$J$39,SB$5),RZ17&lt;SMALL(기준일시_입력!$N$21:$N$39,SB$5)),SMALL(기준일시_입력!$N$21:$N$39,SB$5)-RZ17,0)),0)</f>
        <v>0</v>
      </c>
      <c r="SC17" s="128">
        <f>IFERROR(IF(AND(RZ17&lt;SMALL(기준일시_입력!$J$21:$J$39,SC$5),SA17&gt;SMALL(기준일시_입력!$N$21:$N$39,SC$5)),INDEX(기준일시_입력!$AJ$21:$AJ$39,SC$5*2-1),IF(AND(RZ17&gt;=SMALL(기준일시_입력!$J$21:$J$39,SC$5),RZ17&lt;SMALL(기준일시_입력!$N$21:$N$39,SC$5)),SMALL(기준일시_입력!$N$21:$N$39,SC$5)-RZ17,0)),0)</f>
        <v>0</v>
      </c>
      <c r="SD17" s="128">
        <f>IFERROR(IF(AND(RZ17&lt;SMALL(기준일시_입력!$J$21:$J$39,SD$5),SA17&gt;SMALL(기준일시_입력!$N$21:$N$39,SD$5)),INDEX(기준일시_입력!$AJ$21:$AJ$39,SD$5*2-1),IF(AND(RZ17&gt;=SMALL(기준일시_입력!$J$21:$J$39,SD$5),RZ17&lt;SMALL(기준일시_입력!$N$21:$N$39,SD$5)),SMALL(기준일시_입력!$N$21:$N$39,SD$5)-RZ17,0)),0)</f>
        <v>0</v>
      </c>
      <c r="SE17" s="128">
        <f>IFERROR(IF(AND(RZ17&lt;SMALL(기준일시_입력!$J$21:$J$39,SE$5),SA17&gt;SMALL(기준일시_입력!$N$21:$N$39,SE$5)),INDEX(기준일시_입력!$AJ$21:$AJ$39,SE$5*2-1),IF(AND(RZ17&gt;=SMALL(기준일시_입력!$J$21:$J$39,SE$5),RZ17&lt;SMALL(기준일시_입력!$N$21:$N$39,SE$5)),SMALL(기준일시_입력!$N$21:$N$39,SE$5)-RZ17,0)),0)</f>
        <v>0</v>
      </c>
      <c r="SF17" s="128">
        <f>IFERROR(IF(AND(RZ17&lt;SMALL(기준일시_입력!$J$21:$J$39,SF$5),SA17&gt;SMALL(기준일시_입력!$N$21:$N$39,SF$5)),INDEX(기준일시_입력!$AJ$21:$AJ$39,SF$5*2-1),IF(AND(RZ17&gt;=SMALL(기준일시_입력!$J$21:$J$39,SF$5),RZ17&lt;SMALL(기준일시_입력!$N$21:$N$39,SF$5)),SMALL(기준일시_입력!$N$21:$N$39,SF$5)-RZ17,0)),0)</f>
        <v>0</v>
      </c>
      <c r="SG17" s="128">
        <f>IFERROR(IF(AND(RZ17&lt;SMALL(기준일시_입력!$J$21:$J$39,SG$5),SA17&gt;SMALL(기준일시_입력!$N$21:$N$39,SG$5)),INDEX(기준일시_입력!$AJ$21:$AJ$39,SG$5*2-1),IF(AND(RZ17&gt;=SMALL(기준일시_입력!$J$21:$J$39,SG$5),RZ17&lt;SMALL(기준일시_입력!$N$21:$N$39,SG$5)),SMALL(기준일시_입력!$N$21:$N$39,SG$5)-RZ17,0)),0)</f>
        <v>0</v>
      </c>
      <c r="SH17" s="128">
        <f>IFERROR(IF(AND(RZ17&lt;SMALL(기준일시_입력!$J$21:$J$39,SH$5),SA17&gt;SMALL(기준일시_입력!$N$21:$N$39,SH$5)),INDEX(기준일시_입력!$AJ$21:$AJ$39,SH$5*2-1),IF(AND(RZ17&gt;=SMALL(기준일시_입력!$J$21:$J$39,SH$5),RZ17&lt;SMALL(기준일시_입력!$N$21:$N$39,SH$5)),SMALL(기준일시_입력!$N$21:$N$39,SH$5)-RZ17,0)),0)</f>
        <v>0</v>
      </c>
      <c r="SI17" s="128">
        <f>IFERROR(IF(AND(RZ17&lt;SMALL(기준일시_입력!$J$21:$J$39,SI$5),SA17&gt;SMALL(기준일시_입력!$N$21:$N$39,SI$5)),INDEX(기준일시_입력!$AJ$21:$AJ$39,SI$5*2-1),IF(AND(RZ17&gt;=SMALL(기준일시_입력!$J$21:$J$39,SI$5),RZ17&lt;SMALL(기준일시_입력!$N$21:$N$39,SI$5)),SMALL(기준일시_입력!$N$21:$N$39,SI$5)-RZ17,0)),0)</f>
        <v>0</v>
      </c>
      <c r="SJ17" s="128">
        <f>IFERROR(IF(AND(RZ17&lt;SMALL(기준일시_입력!$J$21:$J$39,SJ$5),SA17&gt;SMALL(기준일시_입력!$N$21:$N$39,SJ$5)),INDEX(기준일시_입력!$AJ$21:$AJ$39,SJ$5*2-1),IF(AND(RZ17&gt;=SMALL(기준일시_입력!$J$21:$J$39,SJ$5),RZ17&lt;SMALL(기준일시_입력!$N$21:$N$39,SJ$5)),SMALL(기준일시_입력!$N$21:$N$39,SJ$5)-RZ17,0)),0)</f>
        <v>0</v>
      </c>
      <c r="SK17" s="128">
        <f>IFERROR(IF(AND(RZ17&lt;SMALL(기준일시_입력!$J$21:$J$39,SK$5),SA17&gt;SMALL(기준일시_입력!$N$21:$N$39,SK$5)),INDEX(기준일시_입력!$AJ$21:$AJ$39,SK$5*2-1),IF(AND(RZ17&gt;=SMALL(기준일시_입력!$J$21:$J$39,SK$5),RZ17&lt;SMALL(기준일시_입력!$N$21:$N$39,SK$5)),SMALL(기준일시_입력!$N$21:$N$39,SK$5)-RZ17,0)),0)</f>
        <v>0</v>
      </c>
      <c r="SL17" s="125"/>
      <c r="SM17" s="180" t="str">
        <f t="shared" si="229"/>
        <v>12일</v>
      </c>
      <c r="SN17" s="180"/>
      <c r="SO17" s="124" t="str">
        <f t="shared" si="230"/>
        <v>금</v>
      </c>
      <c r="SP17" s="133" t="str">
        <f t="shared" si="231"/>
        <v/>
      </c>
      <c r="SQ17" s="184"/>
      <c r="SR17" s="184"/>
      <c r="SS17" s="184"/>
      <c r="ST17" s="184"/>
      <c r="SU17" s="184"/>
      <c r="SV17" s="184"/>
      <c r="SW17" s="176"/>
      <c r="SX17" s="177"/>
      <c r="SY17" s="129" t="str">
        <f>IF($B17="","",IF(AND(SO$3&lt;&gt;"",$B17-기준일시_입력!$AO$7&lt;=0,SQ17="",ST17="",SW17=""),"X",IF(SW17="연차","☆",IF(SW17="월차","★",IF(SW17="병가","♨",IF(SW17="출장","◎",IF(SW17="교육","■",IF(AND(SW17="",SQ17&lt;=기준일시_입력!$J$15,ST17&gt;=기준일시_입력!$N$15),"○",IF(AND(SW17="",SQ17&lt;&gt;"",SQ17&gt;기준일시_입력!$J$15),"▼",IF(AND(SW17="",ST17&lt;&gt;"",ST17&lt;기준일시_입력!$N$15),"△",""))))))))))</f>
        <v/>
      </c>
      <c r="SZ17" s="128">
        <f>IFERROR(IF(OR(SQ17="",ST17=""),0,IF(AND(TB17&lt;기준일시_입력!$J$17,TC17&gt;기준일시_입력!$N$17),기준일시_입력!$N$17-기준일시_입력!$J$17,IF(AND(TB17&gt;=기준일시_입력!$J$17,TC17&gt;기준일시_입력!$N$17),기준일시_입력!$N$17-TB17,IF(TC17&lt;기준일시_입력!$J$17,0,IF(AND(TB17&lt;기준일시_입력!$J$17,TC17&lt;=기준일시_입력!$N$17),TC17-기준일시_입력!$J$17,IF(AND(TB17&gt;=기준일시_입력!$J$17,TC17&lt;=기준일시_입력!$N$17),TC17-TB17,0)))))),0)</f>
        <v>0</v>
      </c>
      <c r="TA17" s="128">
        <f t="shared" si="232"/>
        <v>0</v>
      </c>
      <c r="TB17" s="128">
        <f>IF(OR(SQ17="",ST17=""),0,IF(SQ17&lt;기준일시_입력!$J$15,기준일시_입력!$J$15,SQ17))</f>
        <v>0</v>
      </c>
      <c r="TC17" s="128">
        <f t="shared" si="233"/>
        <v>0</v>
      </c>
      <c r="TD17" s="128">
        <f>IFERROR(IF(AND(TB17&lt;SMALL(기준일시_입력!$J$21:$J$39,TD$5),TC17&gt;SMALL(기준일시_입력!$N$21:$N$39,TD$5)),INDEX(기준일시_입력!$AJ$21:$AJ$39,TD$5*2-1),IF(AND(TB17&gt;=SMALL(기준일시_입력!$J$21:$J$39,TD$5),TB17&lt;SMALL(기준일시_입력!$N$21:$N$39,TD$5)),SMALL(기준일시_입력!$N$21:$N$39,TD$5)-TB17,0)),0)</f>
        <v>0</v>
      </c>
      <c r="TE17" s="128">
        <f>IFERROR(IF(AND(TB17&lt;SMALL(기준일시_입력!$J$21:$J$39,TE$5),TC17&gt;SMALL(기준일시_입력!$N$21:$N$39,TE$5)),INDEX(기준일시_입력!$AJ$21:$AJ$39,TE$5*2-1),IF(AND(TB17&gt;=SMALL(기준일시_입력!$J$21:$J$39,TE$5),TB17&lt;SMALL(기준일시_입력!$N$21:$N$39,TE$5)),SMALL(기준일시_입력!$N$21:$N$39,TE$5)-TB17,0)),0)</f>
        <v>0</v>
      </c>
      <c r="TF17" s="128">
        <f>IFERROR(IF(AND(TB17&lt;SMALL(기준일시_입력!$J$21:$J$39,TF$5),TC17&gt;SMALL(기준일시_입력!$N$21:$N$39,TF$5)),INDEX(기준일시_입력!$AJ$21:$AJ$39,TF$5*2-1),IF(AND(TB17&gt;=SMALL(기준일시_입력!$J$21:$J$39,TF$5),TB17&lt;SMALL(기준일시_입력!$N$21:$N$39,TF$5)),SMALL(기준일시_입력!$N$21:$N$39,TF$5)-TB17,0)),0)</f>
        <v>0</v>
      </c>
      <c r="TG17" s="128">
        <f>IFERROR(IF(AND(TB17&lt;SMALL(기준일시_입력!$J$21:$J$39,TG$5),TC17&gt;SMALL(기준일시_입력!$N$21:$N$39,TG$5)),INDEX(기준일시_입력!$AJ$21:$AJ$39,TG$5*2-1),IF(AND(TB17&gt;=SMALL(기준일시_입력!$J$21:$J$39,TG$5),TB17&lt;SMALL(기준일시_입력!$N$21:$N$39,TG$5)),SMALL(기준일시_입력!$N$21:$N$39,TG$5)-TB17,0)),0)</f>
        <v>0</v>
      </c>
      <c r="TH17" s="128">
        <f>IFERROR(IF(AND(TB17&lt;SMALL(기준일시_입력!$J$21:$J$39,TH$5),TC17&gt;SMALL(기준일시_입력!$N$21:$N$39,TH$5)),INDEX(기준일시_입력!$AJ$21:$AJ$39,TH$5*2-1),IF(AND(TB17&gt;=SMALL(기준일시_입력!$J$21:$J$39,TH$5),TB17&lt;SMALL(기준일시_입력!$N$21:$N$39,TH$5)),SMALL(기준일시_입력!$N$21:$N$39,TH$5)-TB17,0)),0)</f>
        <v>0</v>
      </c>
      <c r="TI17" s="128">
        <f>IFERROR(IF(AND(TB17&lt;SMALL(기준일시_입력!$J$21:$J$39,TI$5),TC17&gt;SMALL(기준일시_입력!$N$21:$N$39,TI$5)),INDEX(기준일시_입력!$AJ$21:$AJ$39,TI$5*2-1),IF(AND(TB17&gt;=SMALL(기준일시_입력!$J$21:$J$39,TI$5),TB17&lt;SMALL(기준일시_입력!$N$21:$N$39,TI$5)),SMALL(기준일시_입력!$N$21:$N$39,TI$5)-TB17,0)),0)</f>
        <v>0</v>
      </c>
      <c r="TJ17" s="128">
        <f>IFERROR(IF(AND(TB17&lt;SMALL(기준일시_입력!$J$21:$J$39,TJ$5),TC17&gt;SMALL(기준일시_입력!$N$21:$N$39,TJ$5)),INDEX(기준일시_입력!$AJ$21:$AJ$39,TJ$5*2-1),IF(AND(TB17&gt;=SMALL(기준일시_입력!$J$21:$J$39,TJ$5),TB17&lt;SMALL(기준일시_입력!$N$21:$N$39,TJ$5)),SMALL(기준일시_입력!$N$21:$N$39,TJ$5)-TB17,0)),0)</f>
        <v>0</v>
      </c>
      <c r="TK17" s="128">
        <f>IFERROR(IF(AND(TB17&lt;SMALL(기준일시_입력!$J$21:$J$39,TK$5),TC17&gt;SMALL(기준일시_입력!$N$21:$N$39,TK$5)),INDEX(기준일시_입력!$AJ$21:$AJ$39,TK$5*2-1),IF(AND(TB17&gt;=SMALL(기준일시_입력!$J$21:$J$39,TK$5),TB17&lt;SMALL(기준일시_입력!$N$21:$N$39,TK$5)),SMALL(기준일시_입력!$N$21:$N$39,TK$5)-TB17,0)),0)</f>
        <v>0</v>
      </c>
      <c r="TL17" s="128">
        <f>IFERROR(IF(AND(TB17&lt;SMALL(기준일시_입력!$J$21:$J$39,TL$5),TC17&gt;SMALL(기준일시_입력!$N$21:$N$39,TL$5)),INDEX(기준일시_입력!$AJ$21:$AJ$39,TL$5*2-1),IF(AND(TB17&gt;=SMALL(기준일시_입력!$J$21:$J$39,TL$5),TB17&lt;SMALL(기준일시_입력!$N$21:$N$39,TL$5)),SMALL(기준일시_입력!$N$21:$N$39,TL$5)-TB17,0)),0)</f>
        <v>0</v>
      </c>
      <c r="TM17" s="128">
        <f>IFERROR(IF(AND(TB17&lt;SMALL(기준일시_입력!$J$21:$J$39,TM$5),TC17&gt;SMALL(기준일시_입력!$N$21:$N$39,TM$5)),INDEX(기준일시_입력!$AJ$21:$AJ$39,TM$5*2-1),IF(AND(TB17&gt;=SMALL(기준일시_입력!$J$21:$J$39,TM$5),TB17&lt;SMALL(기준일시_입력!$N$21:$N$39,TM$5)),SMALL(기준일시_입력!$N$21:$N$39,TM$5)-TB17,0)),0)</f>
        <v>0</v>
      </c>
      <c r="TN17" s="125"/>
      <c r="TO17" s="180" t="str">
        <f t="shared" si="234"/>
        <v>12일</v>
      </c>
      <c r="TP17" s="180"/>
      <c r="TQ17" s="124" t="str">
        <f t="shared" si="235"/>
        <v>금</v>
      </c>
      <c r="TR17" s="133" t="str">
        <f t="shared" si="231"/>
        <v/>
      </c>
      <c r="TS17" s="184"/>
      <c r="TT17" s="184"/>
      <c r="TU17" s="184"/>
      <c r="TV17" s="184"/>
      <c r="TW17" s="184"/>
      <c r="TX17" s="184"/>
      <c r="TY17" s="176"/>
      <c r="TZ17" s="177"/>
      <c r="UA17" s="129" t="str">
        <f>IF($B17="","",IF(AND(TQ$3&lt;&gt;"",$B17-기준일시_입력!$AO$7&lt;=0,TS17="",TV17="",TY17=""),"X",IF(TY17="연차","☆",IF(TY17="월차","★",IF(TY17="병가","♨",IF(TY17="출장","◎",IF(TY17="교육","■",IF(AND(TY17="",TS17&lt;=기준일시_입력!$J$15,TV17&gt;=기준일시_입력!$N$15),"○",IF(AND(TY17="",TS17&lt;&gt;"",TS17&gt;기준일시_입력!$J$15),"▼",IF(AND(TY17="",TV17&lt;&gt;"",TV17&lt;기준일시_입력!$N$15),"△",""))))))))))</f>
        <v/>
      </c>
      <c r="UB17" s="128">
        <f>IFERROR(IF(OR(TS17="",TV17=""),0,IF(AND(UD17&lt;기준일시_입력!$J$17,UE17&gt;기준일시_입력!$N$17),기준일시_입력!$N$17-기준일시_입력!$J$17,IF(AND(UD17&gt;=기준일시_입력!$J$17,UE17&gt;기준일시_입력!$N$17),기준일시_입력!$N$17-UD17,IF(UE17&lt;기준일시_입력!$J$17,0,IF(AND(UD17&lt;기준일시_입력!$J$17,UE17&lt;=기준일시_입력!$N$17),UE17-기준일시_입력!$J$17,IF(AND(UD17&gt;=기준일시_입력!$J$17,UE17&lt;=기준일시_입력!$N$17),UE17-UD17,0)))))),0)</f>
        <v>0</v>
      </c>
      <c r="UC17" s="128">
        <f t="shared" si="237"/>
        <v>0</v>
      </c>
      <c r="UD17" s="128">
        <f>IF(OR(TS17="",TV17=""),0,IF(TS17&lt;기준일시_입력!$J$15,기준일시_입력!$J$15,TS17))</f>
        <v>0</v>
      </c>
      <c r="UE17" s="128">
        <f t="shared" si="238"/>
        <v>0</v>
      </c>
      <c r="UF17" s="128">
        <f>IFERROR(IF(AND(UD17&lt;SMALL(기준일시_입력!$J$21:$J$39,UF$5),UE17&gt;SMALL(기준일시_입력!$N$21:$N$39,UF$5)),INDEX(기준일시_입력!$AJ$21:$AJ$39,UF$5*2-1),IF(AND(UD17&gt;=SMALL(기준일시_입력!$J$21:$J$39,UF$5),UD17&lt;SMALL(기준일시_입력!$N$21:$N$39,UF$5)),SMALL(기준일시_입력!$N$21:$N$39,UF$5)-UD17,0)),0)</f>
        <v>0</v>
      </c>
      <c r="UG17" s="128">
        <f>IFERROR(IF(AND(UD17&lt;SMALL(기준일시_입력!$J$21:$J$39,UG$5),UE17&gt;SMALL(기준일시_입력!$N$21:$N$39,UG$5)),INDEX(기준일시_입력!$AJ$21:$AJ$39,UG$5*2-1),IF(AND(UD17&gt;=SMALL(기준일시_입력!$J$21:$J$39,UG$5),UD17&lt;SMALL(기준일시_입력!$N$21:$N$39,UG$5)),SMALL(기준일시_입력!$N$21:$N$39,UG$5)-UD17,0)),0)</f>
        <v>0</v>
      </c>
      <c r="UH17" s="128">
        <f>IFERROR(IF(AND(UD17&lt;SMALL(기준일시_입력!$J$21:$J$39,UH$5),UE17&gt;SMALL(기준일시_입력!$N$21:$N$39,UH$5)),INDEX(기준일시_입력!$AJ$21:$AJ$39,UH$5*2-1),IF(AND(UD17&gt;=SMALL(기준일시_입력!$J$21:$J$39,UH$5),UD17&lt;SMALL(기준일시_입력!$N$21:$N$39,UH$5)),SMALL(기준일시_입력!$N$21:$N$39,UH$5)-UD17,0)),0)</f>
        <v>0</v>
      </c>
      <c r="UI17" s="128">
        <f>IFERROR(IF(AND(UD17&lt;SMALL(기준일시_입력!$J$21:$J$39,UI$5),UE17&gt;SMALL(기준일시_입력!$N$21:$N$39,UI$5)),INDEX(기준일시_입력!$AJ$21:$AJ$39,UI$5*2-1),IF(AND(UD17&gt;=SMALL(기준일시_입력!$J$21:$J$39,UI$5),UD17&lt;SMALL(기준일시_입력!$N$21:$N$39,UI$5)),SMALL(기준일시_입력!$N$21:$N$39,UI$5)-UD17,0)),0)</f>
        <v>0</v>
      </c>
      <c r="UJ17" s="128">
        <f>IFERROR(IF(AND(UD17&lt;SMALL(기준일시_입력!$J$21:$J$39,UJ$5),UE17&gt;SMALL(기준일시_입력!$N$21:$N$39,UJ$5)),INDEX(기준일시_입력!$AJ$21:$AJ$39,UJ$5*2-1),IF(AND(UD17&gt;=SMALL(기준일시_입력!$J$21:$J$39,UJ$5),UD17&lt;SMALL(기준일시_입력!$N$21:$N$39,UJ$5)),SMALL(기준일시_입력!$N$21:$N$39,UJ$5)-UD17,0)),0)</f>
        <v>0</v>
      </c>
      <c r="UK17" s="128">
        <f>IFERROR(IF(AND(UD17&lt;SMALL(기준일시_입력!$J$21:$J$39,UK$5),UE17&gt;SMALL(기준일시_입력!$N$21:$N$39,UK$5)),INDEX(기준일시_입력!$AJ$21:$AJ$39,UK$5*2-1),IF(AND(UD17&gt;=SMALL(기준일시_입력!$J$21:$J$39,UK$5),UD17&lt;SMALL(기준일시_입력!$N$21:$N$39,UK$5)),SMALL(기준일시_입력!$N$21:$N$39,UK$5)-UD17,0)),0)</f>
        <v>0</v>
      </c>
      <c r="UL17" s="128">
        <f>IFERROR(IF(AND(UD17&lt;SMALL(기준일시_입력!$J$21:$J$39,UL$5),UE17&gt;SMALL(기준일시_입력!$N$21:$N$39,UL$5)),INDEX(기준일시_입력!$AJ$21:$AJ$39,UL$5*2-1),IF(AND(UD17&gt;=SMALL(기준일시_입력!$J$21:$J$39,UL$5),UD17&lt;SMALL(기준일시_입력!$N$21:$N$39,UL$5)),SMALL(기준일시_입력!$N$21:$N$39,UL$5)-UD17,0)),0)</f>
        <v>0</v>
      </c>
      <c r="UM17" s="128">
        <f>IFERROR(IF(AND(UD17&lt;SMALL(기준일시_입력!$J$21:$J$39,UM$5),UE17&gt;SMALL(기준일시_입력!$N$21:$N$39,UM$5)),INDEX(기준일시_입력!$AJ$21:$AJ$39,UM$5*2-1),IF(AND(UD17&gt;=SMALL(기준일시_입력!$J$21:$J$39,UM$5),UD17&lt;SMALL(기준일시_입력!$N$21:$N$39,UM$5)),SMALL(기준일시_입력!$N$21:$N$39,UM$5)-UD17,0)),0)</f>
        <v>0</v>
      </c>
      <c r="UN17" s="128">
        <f>IFERROR(IF(AND(UD17&lt;SMALL(기준일시_입력!$J$21:$J$39,UN$5),UE17&gt;SMALL(기준일시_입력!$N$21:$N$39,UN$5)),INDEX(기준일시_입력!$AJ$21:$AJ$39,UN$5*2-1),IF(AND(UD17&gt;=SMALL(기준일시_입력!$J$21:$J$39,UN$5),UD17&lt;SMALL(기준일시_입력!$N$21:$N$39,UN$5)),SMALL(기준일시_입력!$N$21:$N$39,UN$5)-UD17,0)),0)</f>
        <v>0</v>
      </c>
      <c r="UO17" s="128">
        <f>IFERROR(IF(AND(UD17&lt;SMALL(기준일시_입력!$J$21:$J$39,UO$5),UE17&gt;SMALL(기준일시_입력!$N$21:$N$39,UO$5)),INDEX(기준일시_입력!$AJ$21:$AJ$39,UO$5*2-1),IF(AND(UD17&gt;=SMALL(기준일시_입력!$J$21:$J$39,UO$5),UD17&lt;SMALL(기준일시_입력!$N$21:$N$39,UO$5)),SMALL(기준일시_입력!$N$21:$N$39,UO$5)-UD17,0)),0)</f>
        <v>0</v>
      </c>
      <c r="UP17" s="125"/>
      <c r="UQ17" s="180" t="str">
        <f t="shared" si="239"/>
        <v>12일</v>
      </c>
      <c r="UR17" s="180"/>
      <c r="US17" s="124" t="str">
        <f t="shared" si="240"/>
        <v>금</v>
      </c>
      <c r="UT17" s="133" t="str">
        <f t="shared" si="231"/>
        <v/>
      </c>
      <c r="UU17" s="184"/>
      <c r="UV17" s="184"/>
      <c r="UW17" s="184"/>
      <c r="UX17" s="184"/>
      <c r="UY17" s="184"/>
      <c r="UZ17" s="184"/>
      <c r="VA17" s="176"/>
      <c r="VB17" s="177"/>
      <c r="VC17" s="129" t="str">
        <f>IF($B17="","",IF(AND(US$3&lt;&gt;"",$B17-기준일시_입력!$AO$7&lt;=0,UU17="",UX17="",VA17=""),"X",IF(VA17="연차","☆",IF(VA17="월차","★",IF(VA17="병가","♨",IF(VA17="출장","◎",IF(VA17="교육","■",IF(AND(VA17="",UU17&lt;=기준일시_입력!$J$15,UX17&gt;=기준일시_입력!$N$15),"○",IF(AND(VA17="",UU17&lt;&gt;"",UU17&gt;기준일시_입력!$J$15),"▼",IF(AND(VA17="",UX17&lt;&gt;"",UX17&lt;기준일시_입력!$N$15),"△",""))))))))))</f>
        <v/>
      </c>
      <c r="VD17" s="128">
        <f>IFERROR(IF(OR(UU17="",UX17=""),0,IF(AND(VF17&lt;기준일시_입력!$J$17,VG17&gt;기준일시_입력!$N$17),기준일시_입력!$N$17-기준일시_입력!$J$17,IF(AND(VF17&gt;=기준일시_입력!$J$17,VG17&gt;기준일시_입력!$N$17),기준일시_입력!$N$17-VF17,IF(VG17&lt;기준일시_입력!$J$17,0,IF(AND(VF17&lt;기준일시_입력!$J$17,VG17&lt;=기준일시_입력!$N$17),VG17-기준일시_입력!$J$17,IF(AND(VF17&gt;=기준일시_입력!$J$17,VG17&lt;=기준일시_입력!$N$17),VG17-VF17,0)))))),0)</f>
        <v>0</v>
      </c>
      <c r="VE17" s="128">
        <f t="shared" si="242"/>
        <v>0</v>
      </c>
      <c r="VF17" s="128">
        <f>IF(OR(UU17="",UX17=""),0,IF(UU17&lt;기준일시_입력!$J$15,기준일시_입력!$J$15,UU17))</f>
        <v>0</v>
      </c>
      <c r="VG17" s="128">
        <f t="shared" si="243"/>
        <v>0</v>
      </c>
      <c r="VH17" s="128">
        <f>IFERROR(IF(AND(VF17&lt;SMALL(기준일시_입력!$J$21:$J$39,VH$5),VG17&gt;SMALL(기준일시_입력!$N$21:$N$39,VH$5)),INDEX(기준일시_입력!$AJ$21:$AJ$39,VH$5*2-1),IF(AND(VF17&gt;=SMALL(기준일시_입력!$J$21:$J$39,VH$5),VF17&lt;SMALL(기준일시_입력!$N$21:$N$39,VH$5)),SMALL(기준일시_입력!$N$21:$N$39,VH$5)-VF17,0)),0)</f>
        <v>0</v>
      </c>
      <c r="VI17" s="128">
        <f>IFERROR(IF(AND(VF17&lt;SMALL(기준일시_입력!$J$21:$J$39,VI$5),VG17&gt;SMALL(기준일시_입력!$N$21:$N$39,VI$5)),INDEX(기준일시_입력!$AJ$21:$AJ$39,VI$5*2-1),IF(AND(VF17&gt;=SMALL(기준일시_입력!$J$21:$J$39,VI$5),VF17&lt;SMALL(기준일시_입력!$N$21:$N$39,VI$5)),SMALL(기준일시_입력!$N$21:$N$39,VI$5)-VF17,0)),0)</f>
        <v>0</v>
      </c>
      <c r="VJ17" s="128">
        <f>IFERROR(IF(AND(VF17&lt;SMALL(기준일시_입력!$J$21:$J$39,VJ$5),VG17&gt;SMALL(기준일시_입력!$N$21:$N$39,VJ$5)),INDEX(기준일시_입력!$AJ$21:$AJ$39,VJ$5*2-1),IF(AND(VF17&gt;=SMALL(기준일시_입력!$J$21:$J$39,VJ$5),VF17&lt;SMALL(기준일시_입력!$N$21:$N$39,VJ$5)),SMALL(기준일시_입력!$N$21:$N$39,VJ$5)-VF17,0)),0)</f>
        <v>0</v>
      </c>
      <c r="VK17" s="128">
        <f>IFERROR(IF(AND(VF17&lt;SMALL(기준일시_입력!$J$21:$J$39,VK$5),VG17&gt;SMALL(기준일시_입력!$N$21:$N$39,VK$5)),INDEX(기준일시_입력!$AJ$21:$AJ$39,VK$5*2-1),IF(AND(VF17&gt;=SMALL(기준일시_입력!$J$21:$J$39,VK$5),VF17&lt;SMALL(기준일시_입력!$N$21:$N$39,VK$5)),SMALL(기준일시_입력!$N$21:$N$39,VK$5)-VF17,0)),0)</f>
        <v>0</v>
      </c>
      <c r="VL17" s="128">
        <f>IFERROR(IF(AND(VF17&lt;SMALL(기준일시_입력!$J$21:$J$39,VL$5),VG17&gt;SMALL(기준일시_입력!$N$21:$N$39,VL$5)),INDEX(기준일시_입력!$AJ$21:$AJ$39,VL$5*2-1),IF(AND(VF17&gt;=SMALL(기준일시_입력!$J$21:$J$39,VL$5),VF17&lt;SMALL(기준일시_입력!$N$21:$N$39,VL$5)),SMALL(기준일시_입력!$N$21:$N$39,VL$5)-VF17,0)),0)</f>
        <v>0</v>
      </c>
      <c r="VM17" s="128">
        <f>IFERROR(IF(AND(VF17&lt;SMALL(기준일시_입력!$J$21:$J$39,VM$5),VG17&gt;SMALL(기준일시_입력!$N$21:$N$39,VM$5)),INDEX(기준일시_입력!$AJ$21:$AJ$39,VM$5*2-1),IF(AND(VF17&gt;=SMALL(기준일시_입력!$J$21:$J$39,VM$5),VF17&lt;SMALL(기준일시_입력!$N$21:$N$39,VM$5)),SMALL(기준일시_입력!$N$21:$N$39,VM$5)-VF17,0)),0)</f>
        <v>0</v>
      </c>
      <c r="VN17" s="128">
        <f>IFERROR(IF(AND(VF17&lt;SMALL(기준일시_입력!$J$21:$J$39,VN$5),VG17&gt;SMALL(기준일시_입력!$N$21:$N$39,VN$5)),INDEX(기준일시_입력!$AJ$21:$AJ$39,VN$5*2-1),IF(AND(VF17&gt;=SMALL(기준일시_입력!$J$21:$J$39,VN$5),VF17&lt;SMALL(기준일시_입력!$N$21:$N$39,VN$5)),SMALL(기준일시_입력!$N$21:$N$39,VN$5)-VF17,0)),0)</f>
        <v>0</v>
      </c>
      <c r="VO17" s="128">
        <f>IFERROR(IF(AND(VF17&lt;SMALL(기준일시_입력!$J$21:$J$39,VO$5),VG17&gt;SMALL(기준일시_입력!$N$21:$N$39,VO$5)),INDEX(기준일시_입력!$AJ$21:$AJ$39,VO$5*2-1),IF(AND(VF17&gt;=SMALL(기준일시_입력!$J$21:$J$39,VO$5),VF17&lt;SMALL(기준일시_입력!$N$21:$N$39,VO$5)),SMALL(기준일시_입력!$N$21:$N$39,VO$5)-VF17,0)),0)</f>
        <v>0</v>
      </c>
      <c r="VP17" s="128">
        <f>IFERROR(IF(AND(VF17&lt;SMALL(기준일시_입력!$J$21:$J$39,VP$5),VG17&gt;SMALL(기준일시_입력!$N$21:$N$39,VP$5)),INDEX(기준일시_입력!$AJ$21:$AJ$39,VP$5*2-1),IF(AND(VF17&gt;=SMALL(기준일시_입력!$J$21:$J$39,VP$5),VF17&lt;SMALL(기준일시_입력!$N$21:$N$39,VP$5)),SMALL(기준일시_입력!$N$21:$N$39,VP$5)-VF17,0)),0)</f>
        <v>0</v>
      </c>
      <c r="VQ17" s="128">
        <f>IFERROR(IF(AND(VF17&lt;SMALL(기준일시_입력!$J$21:$J$39,VQ$5),VG17&gt;SMALL(기준일시_입력!$N$21:$N$39,VQ$5)),INDEX(기준일시_입력!$AJ$21:$AJ$39,VQ$5*2-1),IF(AND(VF17&gt;=SMALL(기준일시_입력!$J$21:$J$39,VQ$5),VF17&lt;SMALL(기준일시_입력!$N$21:$N$39,VQ$5)),SMALL(기준일시_입력!$N$21:$N$39,VQ$5)-VF17,0)),0)</f>
        <v>0</v>
      </c>
      <c r="VR17" s="125"/>
      <c r="VS17" s="180" t="str">
        <f t="shared" si="244"/>
        <v>12일</v>
      </c>
      <c r="VT17" s="180"/>
      <c r="VU17" s="124" t="str">
        <f t="shared" si="245"/>
        <v>금</v>
      </c>
      <c r="VV17" s="133" t="str">
        <f t="shared" si="246"/>
        <v/>
      </c>
      <c r="VW17" s="184"/>
      <c r="VX17" s="184"/>
      <c r="VY17" s="184"/>
      <c r="VZ17" s="184"/>
      <c r="WA17" s="184"/>
      <c r="WB17" s="184"/>
      <c r="WC17" s="176"/>
      <c r="WD17" s="177"/>
      <c r="WE17" s="129" t="str">
        <f>IF($B17="","",IF(AND(VU$3&lt;&gt;"",$B17-기준일시_입력!$AO$7&lt;=0,VW17="",VZ17="",WC17=""),"X",IF(WC17="연차","☆",IF(WC17="월차","★",IF(WC17="병가","♨",IF(WC17="출장","◎",IF(WC17="교육","■",IF(AND(WC17="",VW17&lt;=기준일시_입력!$J$15,VZ17&gt;=기준일시_입력!$N$15),"○",IF(AND(WC17="",VW17&lt;&gt;"",VW17&gt;기준일시_입력!$J$15),"▼",IF(AND(WC17="",VZ17&lt;&gt;"",VZ17&lt;기준일시_입력!$N$15),"△",""))))))))))</f>
        <v/>
      </c>
      <c r="WF17" s="128">
        <f>IFERROR(IF(OR(VW17="",VZ17=""),0,IF(AND(WH17&lt;기준일시_입력!$J$17,WI17&gt;기준일시_입력!$N$17),기준일시_입력!$N$17-기준일시_입력!$J$17,IF(AND(WH17&gt;=기준일시_입력!$J$17,WI17&gt;기준일시_입력!$N$17),기준일시_입력!$N$17-WH17,IF(WI17&lt;기준일시_입력!$J$17,0,IF(AND(WH17&lt;기준일시_입력!$J$17,WI17&lt;=기준일시_입력!$N$17),WI17-기준일시_입력!$J$17,IF(AND(WH17&gt;=기준일시_입력!$J$17,WI17&lt;=기준일시_입력!$N$17),WI17-WH17,0)))))),0)</f>
        <v>0</v>
      </c>
      <c r="WG17" s="128">
        <f t="shared" si="247"/>
        <v>0</v>
      </c>
      <c r="WH17" s="128">
        <f>IF(OR(VW17="",VZ17=""),0,IF(VW17&lt;기준일시_입력!$J$15,기준일시_입력!$J$15,VW17))</f>
        <v>0</v>
      </c>
      <c r="WI17" s="128">
        <f t="shared" si="248"/>
        <v>0</v>
      </c>
      <c r="WJ17" s="128">
        <f>IFERROR(IF(AND(WH17&lt;SMALL(기준일시_입력!$J$21:$J$39,WJ$5),WI17&gt;SMALL(기준일시_입력!$N$21:$N$39,WJ$5)),INDEX(기준일시_입력!$AJ$21:$AJ$39,WJ$5*2-1),IF(AND(WH17&gt;=SMALL(기준일시_입력!$J$21:$J$39,WJ$5),WH17&lt;SMALL(기준일시_입력!$N$21:$N$39,WJ$5)),SMALL(기준일시_입력!$N$21:$N$39,WJ$5)-WH17,0)),0)</f>
        <v>0</v>
      </c>
      <c r="WK17" s="128">
        <f>IFERROR(IF(AND(WH17&lt;SMALL(기준일시_입력!$J$21:$J$39,WK$5),WI17&gt;SMALL(기준일시_입력!$N$21:$N$39,WK$5)),INDEX(기준일시_입력!$AJ$21:$AJ$39,WK$5*2-1),IF(AND(WH17&gt;=SMALL(기준일시_입력!$J$21:$J$39,WK$5),WH17&lt;SMALL(기준일시_입력!$N$21:$N$39,WK$5)),SMALL(기준일시_입력!$N$21:$N$39,WK$5)-WH17,0)),0)</f>
        <v>0</v>
      </c>
      <c r="WL17" s="128">
        <f>IFERROR(IF(AND(WH17&lt;SMALL(기준일시_입력!$J$21:$J$39,WL$5),WI17&gt;SMALL(기준일시_입력!$N$21:$N$39,WL$5)),INDEX(기준일시_입력!$AJ$21:$AJ$39,WL$5*2-1),IF(AND(WH17&gt;=SMALL(기준일시_입력!$J$21:$J$39,WL$5),WH17&lt;SMALL(기준일시_입력!$N$21:$N$39,WL$5)),SMALL(기준일시_입력!$N$21:$N$39,WL$5)-WH17,0)),0)</f>
        <v>0</v>
      </c>
      <c r="WM17" s="128">
        <f>IFERROR(IF(AND(WH17&lt;SMALL(기준일시_입력!$J$21:$J$39,WM$5),WI17&gt;SMALL(기준일시_입력!$N$21:$N$39,WM$5)),INDEX(기준일시_입력!$AJ$21:$AJ$39,WM$5*2-1),IF(AND(WH17&gt;=SMALL(기준일시_입력!$J$21:$J$39,WM$5),WH17&lt;SMALL(기준일시_입력!$N$21:$N$39,WM$5)),SMALL(기준일시_입력!$N$21:$N$39,WM$5)-WH17,0)),0)</f>
        <v>0</v>
      </c>
      <c r="WN17" s="128">
        <f>IFERROR(IF(AND(WH17&lt;SMALL(기준일시_입력!$J$21:$J$39,WN$5),WI17&gt;SMALL(기준일시_입력!$N$21:$N$39,WN$5)),INDEX(기준일시_입력!$AJ$21:$AJ$39,WN$5*2-1),IF(AND(WH17&gt;=SMALL(기준일시_입력!$J$21:$J$39,WN$5),WH17&lt;SMALL(기준일시_입력!$N$21:$N$39,WN$5)),SMALL(기준일시_입력!$N$21:$N$39,WN$5)-WH17,0)),0)</f>
        <v>0</v>
      </c>
      <c r="WO17" s="128">
        <f>IFERROR(IF(AND(WH17&lt;SMALL(기준일시_입력!$J$21:$J$39,WO$5),WI17&gt;SMALL(기준일시_입력!$N$21:$N$39,WO$5)),INDEX(기준일시_입력!$AJ$21:$AJ$39,WO$5*2-1),IF(AND(WH17&gt;=SMALL(기준일시_입력!$J$21:$J$39,WO$5),WH17&lt;SMALL(기준일시_입력!$N$21:$N$39,WO$5)),SMALL(기준일시_입력!$N$21:$N$39,WO$5)-WH17,0)),0)</f>
        <v>0</v>
      </c>
      <c r="WP17" s="128">
        <f>IFERROR(IF(AND(WH17&lt;SMALL(기준일시_입력!$J$21:$J$39,WP$5),WI17&gt;SMALL(기준일시_입력!$N$21:$N$39,WP$5)),INDEX(기준일시_입력!$AJ$21:$AJ$39,WP$5*2-1),IF(AND(WH17&gt;=SMALL(기준일시_입력!$J$21:$J$39,WP$5),WH17&lt;SMALL(기준일시_입력!$N$21:$N$39,WP$5)),SMALL(기준일시_입력!$N$21:$N$39,WP$5)-WH17,0)),0)</f>
        <v>0</v>
      </c>
      <c r="WQ17" s="128">
        <f>IFERROR(IF(AND(WH17&lt;SMALL(기준일시_입력!$J$21:$J$39,WQ$5),WI17&gt;SMALL(기준일시_입력!$N$21:$N$39,WQ$5)),INDEX(기준일시_입력!$AJ$21:$AJ$39,WQ$5*2-1),IF(AND(WH17&gt;=SMALL(기준일시_입력!$J$21:$J$39,WQ$5),WH17&lt;SMALL(기준일시_입력!$N$21:$N$39,WQ$5)),SMALL(기준일시_입력!$N$21:$N$39,WQ$5)-WH17,0)),0)</f>
        <v>0</v>
      </c>
      <c r="WR17" s="128">
        <f>IFERROR(IF(AND(WH17&lt;SMALL(기준일시_입력!$J$21:$J$39,WR$5),WI17&gt;SMALL(기준일시_입력!$N$21:$N$39,WR$5)),INDEX(기준일시_입력!$AJ$21:$AJ$39,WR$5*2-1),IF(AND(WH17&gt;=SMALL(기준일시_입력!$J$21:$J$39,WR$5),WH17&lt;SMALL(기준일시_입력!$N$21:$N$39,WR$5)),SMALL(기준일시_입력!$N$21:$N$39,WR$5)-WH17,0)),0)</f>
        <v>0</v>
      </c>
      <c r="WS17" s="128">
        <f>IFERROR(IF(AND(WH17&lt;SMALL(기준일시_입력!$J$21:$J$39,WS$5),WI17&gt;SMALL(기준일시_입력!$N$21:$N$39,WS$5)),INDEX(기준일시_입력!$AJ$21:$AJ$39,WS$5*2-1),IF(AND(WH17&gt;=SMALL(기준일시_입력!$J$21:$J$39,WS$5),WH17&lt;SMALL(기준일시_입력!$N$21:$N$39,WS$5)),SMALL(기준일시_입력!$N$21:$N$39,WS$5)-WH17,0)),0)</f>
        <v>0</v>
      </c>
      <c r="WT17" s="125"/>
      <c r="WU17" s="180" t="str">
        <f t="shared" si="249"/>
        <v>12일</v>
      </c>
      <c r="WV17" s="180"/>
      <c r="WW17" s="124" t="str">
        <f t="shared" si="250"/>
        <v>금</v>
      </c>
      <c r="WX17" s="133" t="str">
        <f t="shared" si="246"/>
        <v/>
      </c>
      <c r="WY17" s="184"/>
      <c r="WZ17" s="184"/>
      <c r="XA17" s="184"/>
      <c r="XB17" s="184"/>
      <c r="XC17" s="184"/>
      <c r="XD17" s="184"/>
      <c r="XE17" s="176"/>
      <c r="XF17" s="177"/>
      <c r="XG17" s="129" t="str">
        <f>IF($B17="","",IF(AND(WW$3&lt;&gt;"",$B17-기준일시_입력!$AO$7&lt;=0,WY17="",XB17="",XE17=""),"X",IF(XE17="연차","☆",IF(XE17="월차","★",IF(XE17="병가","♨",IF(XE17="출장","◎",IF(XE17="교육","■",IF(AND(XE17="",WY17&lt;=기준일시_입력!$J$15,XB17&gt;=기준일시_입력!$N$15),"○",IF(AND(XE17="",WY17&lt;&gt;"",WY17&gt;기준일시_입력!$J$15),"▼",IF(AND(XE17="",XB17&lt;&gt;"",XB17&lt;기준일시_입력!$N$15),"△",""))))))))))</f>
        <v/>
      </c>
      <c r="XH17" s="128">
        <f>IFERROR(IF(OR(WY17="",XB17=""),0,IF(AND(XJ17&lt;기준일시_입력!$J$17,XK17&gt;기준일시_입력!$N$17),기준일시_입력!$N$17-기준일시_입력!$J$17,IF(AND(XJ17&gt;=기준일시_입력!$J$17,XK17&gt;기준일시_입력!$N$17),기준일시_입력!$N$17-XJ17,IF(XK17&lt;기준일시_입력!$J$17,0,IF(AND(XJ17&lt;기준일시_입력!$J$17,XK17&lt;=기준일시_입력!$N$17),XK17-기준일시_입력!$J$17,IF(AND(XJ17&gt;=기준일시_입력!$J$17,XK17&lt;=기준일시_입력!$N$17),XK17-XJ17,0)))))),0)</f>
        <v>0</v>
      </c>
      <c r="XI17" s="128">
        <f t="shared" si="252"/>
        <v>0</v>
      </c>
      <c r="XJ17" s="128">
        <f>IF(OR(WY17="",XB17=""),0,IF(WY17&lt;기준일시_입력!$J$15,기준일시_입력!$J$15,WY17))</f>
        <v>0</v>
      </c>
      <c r="XK17" s="128">
        <f t="shared" si="253"/>
        <v>0</v>
      </c>
      <c r="XL17" s="128">
        <f>IFERROR(IF(AND(XJ17&lt;SMALL(기준일시_입력!$J$21:$J$39,XL$5),XK17&gt;SMALL(기준일시_입력!$N$21:$N$39,XL$5)),INDEX(기준일시_입력!$AJ$21:$AJ$39,XL$5*2-1),IF(AND(XJ17&gt;=SMALL(기준일시_입력!$J$21:$J$39,XL$5),XJ17&lt;SMALL(기준일시_입력!$N$21:$N$39,XL$5)),SMALL(기준일시_입력!$N$21:$N$39,XL$5)-XJ17,0)),0)</f>
        <v>0</v>
      </c>
      <c r="XM17" s="128">
        <f>IFERROR(IF(AND(XJ17&lt;SMALL(기준일시_입력!$J$21:$J$39,XM$5),XK17&gt;SMALL(기준일시_입력!$N$21:$N$39,XM$5)),INDEX(기준일시_입력!$AJ$21:$AJ$39,XM$5*2-1),IF(AND(XJ17&gt;=SMALL(기준일시_입력!$J$21:$J$39,XM$5),XJ17&lt;SMALL(기준일시_입력!$N$21:$N$39,XM$5)),SMALL(기준일시_입력!$N$21:$N$39,XM$5)-XJ17,0)),0)</f>
        <v>0</v>
      </c>
      <c r="XN17" s="128">
        <f>IFERROR(IF(AND(XJ17&lt;SMALL(기준일시_입력!$J$21:$J$39,XN$5),XK17&gt;SMALL(기준일시_입력!$N$21:$N$39,XN$5)),INDEX(기준일시_입력!$AJ$21:$AJ$39,XN$5*2-1),IF(AND(XJ17&gt;=SMALL(기준일시_입력!$J$21:$J$39,XN$5),XJ17&lt;SMALL(기준일시_입력!$N$21:$N$39,XN$5)),SMALL(기준일시_입력!$N$21:$N$39,XN$5)-XJ17,0)),0)</f>
        <v>0</v>
      </c>
      <c r="XO17" s="128">
        <f>IFERROR(IF(AND(XJ17&lt;SMALL(기준일시_입력!$J$21:$J$39,XO$5),XK17&gt;SMALL(기준일시_입력!$N$21:$N$39,XO$5)),INDEX(기준일시_입력!$AJ$21:$AJ$39,XO$5*2-1),IF(AND(XJ17&gt;=SMALL(기준일시_입력!$J$21:$J$39,XO$5),XJ17&lt;SMALL(기준일시_입력!$N$21:$N$39,XO$5)),SMALL(기준일시_입력!$N$21:$N$39,XO$5)-XJ17,0)),0)</f>
        <v>0</v>
      </c>
      <c r="XP17" s="128">
        <f>IFERROR(IF(AND(XJ17&lt;SMALL(기준일시_입력!$J$21:$J$39,XP$5),XK17&gt;SMALL(기준일시_입력!$N$21:$N$39,XP$5)),INDEX(기준일시_입력!$AJ$21:$AJ$39,XP$5*2-1),IF(AND(XJ17&gt;=SMALL(기준일시_입력!$J$21:$J$39,XP$5),XJ17&lt;SMALL(기준일시_입력!$N$21:$N$39,XP$5)),SMALL(기준일시_입력!$N$21:$N$39,XP$5)-XJ17,0)),0)</f>
        <v>0</v>
      </c>
      <c r="XQ17" s="128">
        <f>IFERROR(IF(AND(XJ17&lt;SMALL(기준일시_입력!$J$21:$J$39,XQ$5),XK17&gt;SMALL(기준일시_입력!$N$21:$N$39,XQ$5)),INDEX(기준일시_입력!$AJ$21:$AJ$39,XQ$5*2-1),IF(AND(XJ17&gt;=SMALL(기준일시_입력!$J$21:$J$39,XQ$5),XJ17&lt;SMALL(기준일시_입력!$N$21:$N$39,XQ$5)),SMALL(기준일시_입력!$N$21:$N$39,XQ$5)-XJ17,0)),0)</f>
        <v>0</v>
      </c>
      <c r="XR17" s="128">
        <f>IFERROR(IF(AND(XJ17&lt;SMALL(기준일시_입력!$J$21:$J$39,XR$5),XK17&gt;SMALL(기준일시_입력!$N$21:$N$39,XR$5)),INDEX(기준일시_입력!$AJ$21:$AJ$39,XR$5*2-1),IF(AND(XJ17&gt;=SMALL(기준일시_입력!$J$21:$J$39,XR$5),XJ17&lt;SMALL(기준일시_입력!$N$21:$N$39,XR$5)),SMALL(기준일시_입력!$N$21:$N$39,XR$5)-XJ17,0)),0)</f>
        <v>0</v>
      </c>
      <c r="XS17" s="128">
        <f>IFERROR(IF(AND(XJ17&lt;SMALL(기준일시_입력!$J$21:$J$39,XS$5),XK17&gt;SMALL(기준일시_입력!$N$21:$N$39,XS$5)),INDEX(기준일시_입력!$AJ$21:$AJ$39,XS$5*2-1),IF(AND(XJ17&gt;=SMALL(기준일시_입력!$J$21:$J$39,XS$5),XJ17&lt;SMALL(기준일시_입력!$N$21:$N$39,XS$5)),SMALL(기준일시_입력!$N$21:$N$39,XS$5)-XJ17,0)),0)</f>
        <v>0</v>
      </c>
      <c r="XT17" s="128">
        <f>IFERROR(IF(AND(XJ17&lt;SMALL(기준일시_입력!$J$21:$J$39,XT$5),XK17&gt;SMALL(기준일시_입력!$N$21:$N$39,XT$5)),INDEX(기준일시_입력!$AJ$21:$AJ$39,XT$5*2-1),IF(AND(XJ17&gt;=SMALL(기준일시_입력!$J$21:$J$39,XT$5),XJ17&lt;SMALL(기준일시_입력!$N$21:$N$39,XT$5)),SMALL(기준일시_입력!$N$21:$N$39,XT$5)-XJ17,0)),0)</f>
        <v>0</v>
      </c>
      <c r="XU17" s="128">
        <f>IFERROR(IF(AND(XJ17&lt;SMALL(기준일시_입력!$J$21:$J$39,XU$5),XK17&gt;SMALL(기준일시_입력!$N$21:$N$39,XU$5)),INDEX(기준일시_입력!$AJ$21:$AJ$39,XU$5*2-1),IF(AND(XJ17&gt;=SMALL(기준일시_입력!$J$21:$J$39,XU$5),XJ17&lt;SMALL(기준일시_입력!$N$21:$N$39,XU$5)),SMALL(기준일시_입력!$N$21:$N$39,XU$5)-XJ17,0)),0)</f>
        <v>0</v>
      </c>
      <c r="XV17" s="125"/>
      <c r="XW17" s="180" t="str">
        <f t="shared" si="254"/>
        <v>12일</v>
      </c>
      <c r="XX17" s="180"/>
      <c r="XY17" s="124" t="str">
        <f t="shared" si="255"/>
        <v>금</v>
      </c>
      <c r="XZ17" s="133" t="str">
        <f t="shared" si="246"/>
        <v/>
      </c>
      <c r="YA17" s="184"/>
      <c r="YB17" s="184"/>
      <c r="YC17" s="184"/>
      <c r="YD17" s="184"/>
      <c r="YE17" s="184"/>
      <c r="YF17" s="184"/>
      <c r="YG17" s="176"/>
      <c r="YH17" s="177"/>
      <c r="YI17" s="129" t="str">
        <f>IF($B17="","",IF(AND(XY$3&lt;&gt;"",$B17-기준일시_입력!$AO$7&lt;=0,YA17="",YD17="",YG17=""),"X",IF(YG17="연차","☆",IF(YG17="월차","★",IF(YG17="병가","♨",IF(YG17="출장","◎",IF(YG17="교육","■",IF(AND(YG17="",YA17&lt;=기준일시_입력!$J$15,YD17&gt;=기준일시_입력!$N$15),"○",IF(AND(YG17="",YA17&lt;&gt;"",YA17&gt;기준일시_입력!$J$15),"▼",IF(AND(YG17="",YD17&lt;&gt;"",YD17&lt;기준일시_입력!$N$15),"△",""))))))))))</f>
        <v/>
      </c>
      <c r="YJ17" s="128">
        <f>IFERROR(IF(OR(YA17="",YD17=""),0,IF(AND(YL17&lt;기준일시_입력!$J$17,YM17&gt;기준일시_입력!$N$17),기준일시_입력!$N$17-기준일시_입력!$J$17,IF(AND(YL17&gt;=기준일시_입력!$J$17,YM17&gt;기준일시_입력!$N$17),기준일시_입력!$N$17-YL17,IF(YM17&lt;기준일시_입력!$J$17,0,IF(AND(YL17&lt;기준일시_입력!$J$17,YM17&lt;=기준일시_입력!$N$17),YM17-기준일시_입력!$J$17,IF(AND(YL17&gt;=기준일시_입력!$J$17,YM17&lt;=기준일시_입력!$N$17),YM17-YL17,0)))))),0)</f>
        <v>0</v>
      </c>
      <c r="YK17" s="128">
        <f t="shared" si="257"/>
        <v>0</v>
      </c>
      <c r="YL17" s="128">
        <f>IF(OR(YA17="",YD17=""),0,IF(YA17&lt;기준일시_입력!$J$15,기준일시_입력!$J$15,YA17))</f>
        <v>0</v>
      </c>
      <c r="YM17" s="128">
        <f t="shared" si="258"/>
        <v>0</v>
      </c>
      <c r="YN17" s="128">
        <f>IFERROR(IF(AND(YL17&lt;SMALL(기준일시_입력!$J$21:$J$39,YN$5),YM17&gt;SMALL(기준일시_입력!$N$21:$N$39,YN$5)),INDEX(기준일시_입력!$AJ$21:$AJ$39,YN$5*2-1),IF(AND(YL17&gt;=SMALL(기준일시_입력!$J$21:$J$39,YN$5),YL17&lt;SMALL(기준일시_입력!$N$21:$N$39,YN$5)),SMALL(기준일시_입력!$N$21:$N$39,YN$5)-YL17,0)),0)</f>
        <v>0</v>
      </c>
      <c r="YO17" s="128">
        <f>IFERROR(IF(AND(YL17&lt;SMALL(기준일시_입력!$J$21:$J$39,YO$5),YM17&gt;SMALL(기준일시_입력!$N$21:$N$39,YO$5)),INDEX(기준일시_입력!$AJ$21:$AJ$39,YO$5*2-1),IF(AND(YL17&gt;=SMALL(기준일시_입력!$J$21:$J$39,YO$5),YL17&lt;SMALL(기준일시_입력!$N$21:$N$39,YO$5)),SMALL(기준일시_입력!$N$21:$N$39,YO$5)-YL17,0)),0)</f>
        <v>0</v>
      </c>
      <c r="YP17" s="128">
        <f>IFERROR(IF(AND(YL17&lt;SMALL(기준일시_입력!$J$21:$J$39,YP$5),YM17&gt;SMALL(기준일시_입력!$N$21:$N$39,YP$5)),INDEX(기준일시_입력!$AJ$21:$AJ$39,YP$5*2-1),IF(AND(YL17&gt;=SMALL(기준일시_입력!$J$21:$J$39,YP$5),YL17&lt;SMALL(기준일시_입력!$N$21:$N$39,YP$5)),SMALL(기준일시_입력!$N$21:$N$39,YP$5)-YL17,0)),0)</f>
        <v>0</v>
      </c>
      <c r="YQ17" s="128">
        <f>IFERROR(IF(AND(YL17&lt;SMALL(기준일시_입력!$J$21:$J$39,YQ$5),YM17&gt;SMALL(기준일시_입력!$N$21:$N$39,YQ$5)),INDEX(기준일시_입력!$AJ$21:$AJ$39,YQ$5*2-1),IF(AND(YL17&gt;=SMALL(기준일시_입력!$J$21:$J$39,YQ$5),YL17&lt;SMALL(기준일시_입력!$N$21:$N$39,YQ$5)),SMALL(기준일시_입력!$N$21:$N$39,YQ$5)-YL17,0)),0)</f>
        <v>0</v>
      </c>
      <c r="YR17" s="128">
        <f>IFERROR(IF(AND(YL17&lt;SMALL(기준일시_입력!$J$21:$J$39,YR$5),YM17&gt;SMALL(기준일시_입력!$N$21:$N$39,YR$5)),INDEX(기준일시_입력!$AJ$21:$AJ$39,YR$5*2-1),IF(AND(YL17&gt;=SMALL(기준일시_입력!$J$21:$J$39,YR$5),YL17&lt;SMALL(기준일시_입력!$N$21:$N$39,YR$5)),SMALL(기준일시_입력!$N$21:$N$39,YR$5)-YL17,0)),0)</f>
        <v>0</v>
      </c>
      <c r="YS17" s="128">
        <f>IFERROR(IF(AND(YL17&lt;SMALL(기준일시_입력!$J$21:$J$39,YS$5),YM17&gt;SMALL(기준일시_입력!$N$21:$N$39,YS$5)),INDEX(기준일시_입력!$AJ$21:$AJ$39,YS$5*2-1),IF(AND(YL17&gt;=SMALL(기준일시_입력!$J$21:$J$39,YS$5),YL17&lt;SMALL(기준일시_입력!$N$21:$N$39,YS$5)),SMALL(기준일시_입력!$N$21:$N$39,YS$5)-YL17,0)),0)</f>
        <v>0</v>
      </c>
      <c r="YT17" s="128">
        <f>IFERROR(IF(AND(YL17&lt;SMALL(기준일시_입력!$J$21:$J$39,YT$5),YM17&gt;SMALL(기준일시_입력!$N$21:$N$39,YT$5)),INDEX(기준일시_입력!$AJ$21:$AJ$39,YT$5*2-1),IF(AND(YL17&gt;=SMALL(기준일시_입력!$J$21:$J$39,YT$5),YL17&lt;SMALL(기준일시_입력!$N$21:$N$39,YT$5)),SMALL(기준일시_입력!$N$21:$N$39,YT$5)-YL17,0)),0)</f>
        <v>0</v>
      </c>
      <c r="YU17" s="128">
        <f>IFERROR(IF(AND(YL17&lt;SMALL(기준일시_입력!$J$21:$J$39,YU$5),YM17&gt;SMALL(기준일시_입력!$N$21:$N$39,YU$5)),INDEX(기준일시_입력!$AJ$21:$AJ$39,YU$5*2-1),IF(AND(YL17&gt;=SMALL(기준일시_입력!$J$21:$J$39,YU$5),YL17&lt;SMALL(기준일시_입력!$N$21:$N$39,YU$5)),SMALL(기준일시_입력!$N$21:$N$39,YU$5)-YL17,0)),0)</f>
        <v>0</v>
      </c>
      <c r="YV17" s="128">
        <f>IFERROR(IF(AND(YL17&lt;SMALL(기준일시_입력!$J$21:$J$39,YV$5),YM17&gt;SMALL(기준일시_입력!$N$21:$N$39,YV$5)),INDEX(기준일시_입력!$AJ$21:$AJ$39,YV$5*2-1),IF(AND(YL17&gt;=SMALL(기준일시_입력!$J$21:$J$39,YV$5),YL17&lt;SMALL(기준일시_입력!$N$21:$N$39,YV$5)),SMALL(기준일시_입력!$N$21:$N$39,YV$5)-YL17,0)),0)</f>
        <v>0</v>
      </c>
      <c r="YW17" s="128">
        <f>IFERROR(IF(AND(YL17&lt;SMALL(기준일시_입력!$J$21:$J$39,YW$5),YM17&gt;SMALL(기준일시_입력!$N$21:$N$39,YW$5)),INDEX(기준일시_입력!$AJ$21:$AJ$39,YW$5*2-1),IF(AND(YL17&gt;=SMALL(기준일시_입력!$J$21:$J$39,YW$5),YL17&lt;SMALL(기준일시_입력!$N$21:$N$39,YW$5)),SMALL(기준일시_입력!$N$21:$N$39,YW$5)-YL17,0)),0)</f>
        <v>0</v>
      </c>
      <c r="YX17" s="125"/>
      <c r="YY17" s="180" t="str">
        <f t="shared" si="259"/>
        <v>12일</v>
      </c>
      <c r="YZ17" s="180"/>
      <c r="ZA17" s="124" t="str">
        <f t="shared" si="260"/>
        <v>금</v>
      </c>
      <c r="ZB17" s="133" t="str">
        <f t="shared" si="261"/>
        <v/>
      </c>
      <c r="ZC17" s="184"/>
      <c r="ZD17" s="184"/>
      <c r="ZE17" s="184"/>
      <c r="ZF17" s="184"/>
      <c r="ZG17" s="184"/>
      <c r="ZH17" s="184"/>
      <c r="ZI17" s="176"/>
      <c r="ZJ17" s="177"/>
      <c r="ZK17" s="129" t="str">
        <f>IF($B17="","",IF(AND(ZA$3&lt;&gt;"",$B17-기준일시_입력!$AO$7&lt;=0,ZC17="",ZF17="",ZI17=""),"X",IF(ZI17="연차","☆",IF(ZI17="월차","★",IF(ZI17="병가","♨",IF(ZI17="출장","◎",IF(ZI17="교육","■",IF(AND(ZI17="",ZC17&lt;=기준일시_입력!$J$15,ZF17&gt;=기준일시_입력!$N$15),"○",IF(AND(ZI17="",ZC17&lt;&gt;"",ZC17&gt;기준일시_입력!$J$15),"▼",IF(AND(ZI17="",ZF17&lt;&gt;"",ZF17&lt;기준일시_입력!$N$15),"△",""))))))))))</f>
        <v/>
      </c>
      <c r="ZL17" s="128">
        <f>IFERROR(IF(OR(ZC17="",ZF17=""),0,IF(AND(ZN17&lt;기준일시_입력!$J$17,ZO17&gt;기준일시_입력!$N$17),기준일시_입력!$N$17-기준일시_입력!$J$17,IF(AND(ZN17&gt;=기준일시_입력!$J$17,ZO17&gt;기준일시_입력!$N$17),기준일시_입력!$N$17-ZN17,IF(ZO17&lt;기준일시_입력!$J$17,0,IF(AND(ZN17&lt;기준일시_입력!$J$17,ZO17&lt;=기준일시_입력!$N$17),ZO17-기준일시_입력!$J$17,IF(AND(ZN17&gt;=기준일시_입력!$J$17,ZO17&lt;=기준일시_입력!$N$17),ZO17-ZN17,0)))))),0)</f>
        <v>0</v>
      </c>
      <c r="ZM17" s="128">
        <f t="shared" si="262"/>
        <v>0</v>
      </c>
      <c r="ZN17" s="128">
        <f>IF(OR(ZC17="",ZF17=""),0,IF(ZC17&lt;기준일시_입력!$J$15,기준일시_입력!$J$15,ZC17))</f>
        <v>0</v>
      </c>
      <c r="ZO17" s="128">
        <f t="shared" si="263"/>
        <v>0</v>
      </c>
      <c r="ZP17" s="128">
        <f>IFERROR(IF(AND(ZN17&lt;SMALL(기준일시_입력!$J$21:$J$39,ZP$5),ZO17&gt;SMALL(기준일시_입력!$N$21:$N$39,ZP$5)),INDEX(기준일시_입력!$AJ$21:$AJ$39,ZP$5*2-1),IF(AND(ZN17&gt;=SMALL(기준일시_입력!$J$21:$J$39,ZP$5),ZN17&lt;SMALL(기준일시_입력!$N$21:$N$39,ZP$5)),SMALL(기준일시_입력!$N$21:$N$39,ZP$5)-ZN17,0)),0)</f>
        <v>0</v>
      </c>
      <c r="ZQ17" s="128">
        <f>IFERROR(IF(AND(ZN17&lt;SMALL(기준일시_입력!$J$21:$J$39,ZQ$5),ZO17&gt;SMALL(기준일시_입력!$N$21:$N$39,ZQ$5)),INDEX(기준일시_입력!$AJ$21:$AJ$39,ZQ$5*2-1),IF(AND(ZN17&gt;=SMALL(기준일시_입력!$J$21:$J$39,ZQ$5),ZN17&lt;SMALL(기준일시_입력!$N$21:$N$39,ZQ$5)),SMALL(기준일시_입력!$N$21:$N$39,ZQ$5)-ZN17,0)),0)</f>
        <v>0</v>
      </c>
      <c r="ZR17" s="128">
        <f>IFERROR(IF(AND(ZN17&lt;SMALL(기준일시_입력!$J$21:$J$39,ZR$5),ZO17&gt;SMALL(기준일시_입력!$N$21:$N$39,ZR$5)),INDEX(기준일시_입력!$AJ$21:$AJ$39,ZR$5*2-1),IF(AND(ZN17&gt;=SMALL(기준일시_입력!$J$21:$J$39,ZR$5),ZN17&lt;SMALL(기준일시_입력!$N$21:$N$39,ZR$5)),SMALL(기준일시_입력!$N$21:$N$39,ZR$5)-ZN17,0)),0)</f>
        <v>0</v>
      </c>
      <c r="ZS17" s="128">
        <f>IFERROR(IF(AND(ZN17&lt;SMALL(기준일시_입력!$J$21:$J$39,ZS$5),ZO17&gt;SMALL(기준일시_입력!$N$21:$N$39,ZS$5)),INDEX(기준일시_입력!$AJ$21:$AJ$39,ZS$5*2-1),IF(AND(ZN17&gt;=SMALL(기준일시_입력!$J$21:$J$39,ZS$5),ZN17&lt;SMALL(기준일시_입력!$N$21:$N$39,ZS$5)),SMALL(기준일시_입력!$N$21:$N$39,ZS$5)-ZN17,0)),0)</f>
        <v>0</v>
      </c>
      <c r="ZT17" s="128">
        <f>IFERROR(IF(AND(ZN17&lt;SMALL(기준일시_입력!$J$21:$J$39,ZT$5),ZO17&gt;SMALL(기준일시_입력!$N$21:$N$39,ZT$5)),INDEX(기준일시_입력!$AJ$21:$AJ$39,ZT$5*2-1),IF(AND(ZN17&gt;=SMALL(기준일시_입력!$J$21:$J$39,ZT$5),ZN17&lt;SMALL(기준일시_입력!$N$21:$N$39,ZT$5)),SMALL(기준일시_입력!$N$21:$N$39,ZT$5)-ZN17,0)),0)</f>
        <v>0</v>
      </c>
      <c r="ZU17" s="128">
        <f>IFERROR(IF(AND(ZN17&lt;SMALL(기준일시_입력!$J$21:$J$39,ZU$5),ZO17&gt;SMALL(기준일시_입력!$N$21:$N$39,ZU$5)),INDEX(기준일시_입력!$AJ$21:$AJ$39,ZU$5*2-1),IF(AND(ZN17&gt;=SMALL(기준일시_입력!$J$21:$J$39,ZU$5),ZN17&lt;SMALL(기준일시_입력!$N$21:$N$39,ZU$5)),SMALL(기준일시_입력!$N$21:$N$39,ZU$5)-ZN17,0)),0)</f>
        <v>0</v>
      </c>
      <c r="ZV17" s="128">
        <f>IFERROR(IF(AND(ZN17&lt;SMALL(기준일시_입력!$J$21:$J$39,ZV$5),ZO17&gt;SMALL(기준일시_입력!$N$21:$N$39,ZV$5)),INDEX(기준일시_입력!$AJ$21:$AJ$39,ZV$5*2-1),IF(AND(ZN17&gt;=SMALL(기준일시_입력!$J$21:$J$39,ZV$5),ZN17&lt;SMALL(기준일시_입력!$N$21:$N$39,ZV$5)),SMALL(기준일시_입력!$N$21:$N$39,ZV$5)-ZN17,0)),0)</f>
        <v>0</v>
      </c>
      <c r="ZW17" s="128">
        <f>IFERROR(IF(AND(ZN17&lt;SMALL(기준일시_입력!$J$21:$J$39,ZW$5),ZO17&gt;SMALL(기준일시_입력!$N$21:$N$39,ZW$5)),INDEX(기준일시_입력!$AJ$21:$AJ$39,ZW$5*2-1),IF(AND(ZN17&gt;=SMALL(기준일시_입력!$J$21:$J$39,ZW$5),ZN17&lt;SMALL(기준일시_입력!$N$21:$N$39,ZW$5)),SMALL(기준일시_입력!$N$21:$N$39,ZW$5)-ZN17,0)),0)</f>
        <v>0</v>
      </c>
      <c r="ZX17" s="128">
        <f>IFERROR(IF(AND(ZN17&lt;SMALL(기준일시_입력!$J$21:$J$39,ZX$5),ZO17&gt;SMALL(기준일시_입력!$N$21:$N$39,ZX$5)),INDEX(기준일시_입력!$AJ$21:$AJ$39,ZX$5*2-1),IF(AND(ZN17&gt;=SMALL(기준일시_입력!$J$21:$J$39,ZX$5),ZN17&lt;SMALL(기준일시_입력!$N$21:$N$39,ZX$5)),SMALL(기준일시_입력!$N$21:$N$39,ZX$5)-ZN17,0)),0)</f>
        <v>0</v>
      </c>
      <c r="ZY17" s="128">
        <f>IFERROR(IF(AND(ZN17&lt;SMALL(기준일시_입력!$J$21:$J$39,ZY$5),ZO17&gt;SMALL(기준일시_입력!$N$21:$N$39,ZY$5)),INDEX(기준일시_입력!$AJ$21:$AJ$39,ZY$5*2-1),IF(AND(ZN17&gt;=SMALL(기준일시_입력!$J$21:$J$39,ZY$5),ZN17&lt;SMALL(기준일시_입력!$N$21:$N$39,ZY$5)),SMALL(기준일시_입력!$N$21:$N$39,ZY$5)-ZN17,0)),0)</f>
        <v>0</v>
      </c>
      <c r="ZZ17" s="125"/>
      <c r="AAA17" s="180" t="str">
        <f t="shared" si="264"/>
        <v>12일</v>
      </c>
      <c r="AAB17" s="180"/>
      <c r="AAC17" s="124" t="str">
        <f t="shared" si="265"/>
        <v>금</v>
      </c>
      <c r="AAD17" s="133" t="str">
        <f t="shared" si="261"/>
        <v/>
      </c>
      <c r="AAE17" s="184"/>
      <c r="AAF17" s="184"/>
      <c r="AAG17" s="184"/>
      <c r="AAH17" s="184"/>
      <c r="AAI17" s="184"/>
      <c r="AAJ17" s="184"/>
      <c r="AAK17" s="176"/>
      <c r="AAL17" s="177"/>
      <c r="AAM17" s="129" t="str">
        <f>IF($B17="","",IF(AND(AAC$3&lt;&gt;"",$B17-기준일시_입력!$AO$7&lt;=0,AAE17="",AAH17="",AAK17=""),"X",IF(AAK17="연차","☆",IF(AAK17="월차","★",IF(AAK17="병가","♨",IF(AAK17="출장","◎",IF(AAK17="교육","■",IF(AND(AAK17="",AAE17&lt;=기준일시_입력!$J$15,AAH17&gt;=기준일시_입력!$N$15),"○",IF(AND(AAK17="",AAE17&lt;&gt;"",AAE17&gt;기준일시_입력!$J$15),"▼",IF(AND(AAK17="",AAH17&lt;&gt;"",AAH17&lt;기준일시_입력!$N$15),"△",""))))))))))</f>
        <v/>
      </c>
      <c r="AAN17" s="128">
        <f>IFERROR(IF(OR(AAE17="",AAH17=""),0,IF(AND(AAP17&lt;기준일시_입력!$J$17,AAQ17&gt;기준일시_입력!$N$17),기준일시_입력!$N$17-기준일시_입력!$J$17,IF(AND(AAP17&gt;=기준일시_입력!$J$17,AAQ17&gt;기준일시_입력!$N$17),기준일시_입력!$N$17-AAP17,IF(AAQ17&lt;기준일시_입력!$J$17,0,IF(AND(AAP17&lt;기준일시_입력!$J$17,AAQ17&lt;=기준일시_입력!$N$17),AAQ17-기준일시_입력!$J$17,IF(AND(AAP17&gt;=기준일시_입력!$J$17,AAQ17&lt;=기준일시_입력!$N$17),AAQ17-AAP17,0)))))),0)</f>
        <v>0</v>
      </c>
      <c r="AAO17" s="128">
        <f t="shared" si="267"/>
        <v>0</v>
      </c>
      <c r="AAP17" s="128">
        <f>IF(OR(AAE17="",AAH17=""),0,IF(AAE17&lt;기준일시_입력!$J$15,기준일시_입력!$J$15,AAE17))</f>
        <v>0</v>
      </c>
      <c r="AAQ17" s="128">
        <f t="shared" si="268"/>
        <v>0</v>
      </c>
      <c r="AAR17" s="128">
        <f>IFERROR(IF(AND(AAP17&lt;SMALL(기준일시_입력!$J$21:$J$39,AAR$5),AAQ17&gt;SMALL(기준일시_입력!$N$21:$N$39,AAR$5)),INDEX(기준일시_입력!$AJ$21:$AJ$39,AAR$5*2-1),IF(AND(AAP17&gt;=SMALL(기준일시_입력!$J$21:$J$39,AAR$5),AAP17&lt;SMALL(기준일시_입력!$N$21:$N$39,AAR$5)),SMALL(기준일시_입력!$N$21:$N$39,AAR$5)-AAP17,0)),0)</f>
        <v>0</v>
      </c>
      <c r="AAS17" s="128">
        <f>IFERROR(IF(AND(AAP17&lt;SMALL(기준일시_입력!$J$21:$J$39,AAS$5),AAQ17&gt;SMALL(기준일시_입력!$N$21:$N$39,AAS$5)),INDEX(기준일시_입력!$AJ$21:$AJ$39,AAS$5*2-1),IF(AND(AAP17&gt;=SMALL(기준일시_입력!$J$21:$J$39,AAS$5),AAP17&lt;SMALL(기준일시_입력!$N$21:$N$39,AAS$5)),SMALL(기준일시_입력!$N$21:$N$39,AAS$5)-AAP17,0)),0)</f>
        <v>0</v>
      </c>
      <c r="AAT17" s="128">
        <f>IFERROR(IF(AND(AAP17&lt;SMALL(기준일시_입력!$J$21:$J$39,AAT$5),AAQ17&gt;SMALL(기준일시_입력!$N$21:$N$39,AAT$5)),INDEX(기준일시_입력!$AJ$21:$AJ$39,AAT$5*2-1),IF(AND(AAP17&gt;=SMALL(기준일시_입력!$J$21:$J$39,AAT$5),AAP17&lt;SMALL(기준일시_입력!$N$21:$N$39,AAT$5)),SMALL(기준일시_입력!$N$21:$N$39,AAT$5)-AAP17,0)),0)</f>
        <v>0</v>
      </c>
      <c r="AAU17" s="128">
        <f>IFERROR(IF(AND(AAP17&lt;SMALL(기준일시_입력!$J$21:$J$39,AAU$5),AAQ17&gt;SMALL(기준일시_입력!$N$21:$N$39,AAU$5)),INDEX(기준일시_입력!$AJ$21:$AJ$39,AAU$5*2-1),IF(AND(AAP17&gt;=SMALL(기준일시_입력!$J$21:$J$39,AAU$5),AAP17&lt;SMALL(기준일시_입력!$N$21:$N$39,AAU$5)),SMALL(기준일시_입력!$N$21:$N$39,AAU$5)-AAP17,0)),0)</f>
        <v>0</v>
      </c>
      <c r="AAV17" s="128">
        <f>IFERROR(IF(AND(AAP17&lt;SMALL(기준일시_입력!$J$21:$J$39,AAV$5),AAQ17&gt;SMALL(기준일시_입력!$N$21:$N$39,AAV$5)),INDEX(기준일시_입력!$AJ$21:$AJ$39,AAV$5*2-1),IF(AND(AAP17&gt;=SMALL(기준일시_입력!$J$21:$J$39,AAV$5),AAP17&lt;SMALL(기준일시_입력!$N$21:$N$39,AAV$5)),SMALL(기준일시_입력!$N$21:$N$39,AAV$5)-AAP17,0)),0)</f>
        <v>0</v>
      </c>
      <c r="AAW17" s="128">
        <f>IFERROR(IF(AND(AAP17&lt;SMALL(기준일시_입력!$J$21:$J$39,AAW$5),AAQ17&gt;SMALL(기준일시_입력!$N$21:$N$39,AAW$5)),INDEX(기준일시_입력!$AJ$21:$AJ$39,AAW$5*2-1),IF(AND(AAP17&gt;=SMALL(기준일시_입력!$J$21:$J$39,AAW$5),AAP17&lt;SMALL(기준일시_입력!$N$21:$N$39,AAW$5)),SMALL(기준일시_입력!$N$21:$N$39,AAW$5)-AAP17,0)),0)</f>
        <v>0</v>
      </c>
      <c r="AAX17" s="128">
        <f>IFERROR(IF(AND(AAP17&lt;SMALL(기준일시_입력!$J$21:$J$39,AAX$5),AAQ17&gt;SMALL(기준일시_입력!$N$21:$N$39,AAX$5)),INDEX(기준일시_입력!$AJ$21:$AJ$39,AAX$5*2-1),IF(AND(AAP17&gt;=SMALL(기준일시_입력!$J$21:$J$39,AAX$5),AAP17&lt;SMALL(기준일시_입력!$N$21:$N$39,AAX$5)),SMALL(기준일시_입력!$N$21:$N$39,AAX$5)-AAP17,0)),0)</f>
        <v>0</v>
      </c>
      <c r="AAY17" s="128">
        <f>IFERROR(IF(AND(AAP17&lt;SMALL(기준일시_입력!$J$21:$J$39,AAY$5),AAQ17&gt;SMALL(기준일시_입력!$N$21:$N$39,AAY$5)),INDEX(기준일시_입력!$AJ$21:$AJ$39,AAY$5*2-1),IF(AND(AAP17&gt;=SMALL(기준일시_입력!$J$21:$J$39,AAY$5),AAP17&lt;SMALL(기준일시_입력!$N$21:$N$39,AAY$5)),SMALL(기준일시_입력!$N$21:$N$39,AAY$5)-AAP17,0)),0)</f>
        <v>0</v>
      </c>
      <c r="AAZ17" s="128">
        <f>IFERROR(IF(AND(AAP17&lt;SMALL(기준일시_입력!$J$21:$J$39,AAZ$5),AAQ17&gt;SMALL(기준일시_입력!$N$21:$N$39,AAZ$5)),INDEX(기준일시_입력!$AJ$21:$AJ$39,AAZ$5*2-1),IF(AND(AAP17&gt;=SMALL(기준일시_입력!$J$21:$J$39,AAZ$5),AAP17&lt;SMALL(기준일시_입력!$N$21:$N$39,AAZ$5)),SMALL(기준일시_입력!$N$21:$N$39,AAZ$5)-AAP17,0)),0)</f>
        <v>0</v>
      </c>
      <c r="ABA17" s="128">
        <f>IFERROR(IF(AND(AAP17&lt;SMALL(기준일시_입력!$J$21:$J$39,ABA$5),AAQ17&gt;SMALL(기준일시_입력!$N$21:$N$39,ABA$5)),INDEX(기준일시_입력!$AJ$21:$AJ$39,ABA$5*2-1),IF(AND(AAP17&gt;=SMALL(기준일시_입력!$J$21:$J$39,ABA$5),AAP17&lt;SMALL(기준일시_입력!$N$21:$N$39,ABA$5)),SMALL(기준일시_입력!$N$21:$N$39,ABA$5)-AAP17,0)),0)</f>
        <v>0</v>
      </c>
      <c r="ABB17" s="125"/>
      <c r="ABC17" s="180" t="str">
        <f t="shared" si="269"/>
        <v>12일</v>
      </c>
      <c r="ABD17" s="180"/>
      <c r="ABE17" s="124" t="str">
        <f t="shared" si="270"/>
        <v>금</v>
      </c>
      <c r="ABF17" s="133" t="str">
        <f t="shared" si="261"/>
        <v/>
      </c>
      <c r="ABG17" s="184"/>
      <c r="ABH17" s="184"/>
      <c r="ABI17" s="184"/>
      <c r="ABJ17" s="184"/>
      <c r="ABK17" s="184"/>
      <c r="ABL17" s="184"/>
      <c r="ABM17" s="176"/>
      <c r="ABN17" s="177"/>
      <c r="ABO17" s="129" t="str">
        <f>IF($B17="","",IF(AND(ABE$3&lt;&gt;"",$B17-기준일시_입력!$AO$7&lt;=0,ABG17="",ABJ17="",ABM17=""),"X",IF(ABM17="연차","☆",IF(ABM17="월차","★",IF(ABM17="병가","♨",IF(ABM17="출장","◎",IF(ABM17="교육","■",IF(AND(ABM17="",ABG17&lt;=기준일시_입력!$J$15,ABJ17&gt;=기준일시_입력!$N$15),"○",IF(AND(ABM17="",ABG17&lt;&gt;"",ABG17&gt;기준일시_입력!$J$15),"▼",IF(AND(ABM17="",ABJ17&lt;&gt;"",ABJ17&lt;기준일시_입력!$N$15),"△",""))))))))))</f>
        <v/>
      </c>
      <c r="ABP17" s="128">
        <f>IFERROR(IF(OR(ABG17="",ABJ17=""),0,IF(AND(ABR17&lt;기준일시_입력!$J$17,ABS17&gt;기준일시_입력!$N$17),기준일시_입력!$N$17-기준일시_입력!$J$17,IF(AND(ABR17&gt;=기준일시_입력!$J$17,ABS17&gt;기준일시_입력!$N$17),기준일시_입력!$N$17-ABR17,IF(ABS17&lt;기준일시_입력!$J$17,0,IF(AND(ABR17&lt;기준일시_입력!$J$17,ABS17&lt;=기준일시_입력!$N$17),ABS17-기준일시_입력!$J$17,IF(AND(ABR17&gt;=기준일시_입력!$J$17,ABS17&lt;=기준일시_입력!$N$17),ABS17-ABR17,0)))))),0)</f>
        <v>0</v>
      </c>
      <c r="ABQ17" s="128">
        <f t="shared" si="272"/>
        <v>0</v>
      </c>
      <c r="ABR17" s="128">
        <f>IF(OR(ABG17="",ABJ17=""),0,IF(ABG17&lt;기준일시_입력!$J$15,기준일시_입력!$J$15,ABG17))</f>
        <v>0</v>
      </c>
      <c r="ABS17" s="128">
        <f t="shared" si="273"/>
        <v>0</v>
      </c>
      <c r="ABT17" s="128">
        <f>IFERROR(IF(AND(ABR17&lt;SMALL(기준일시_입력!$J$21:$J$39,ABT$5),ABS17&gt;SMALL(기준일시_입력!$N$21:$N$39,ABT$5)),INDEX(기준일시_입력!$AJ$21:$AJ$39,ABT$5*2-1),IF(AND(ABR17&gt;=SMALL(기준일시_입력!$J$21:$J$39,ABT$5),ABR17&lt;SMALL(기준일시_입력!$N$21:$N$39,ABT$5)),SMALL(기준일시_입력!$N$21:$N$39,ABT$5)-ABR17,0)),0)</f>
        <v>0</v>
      </c>
      <c r="ABU17" s="128">
        <f>IFERROR(IF(AND(ABR17&lt;SMALL(기준일시_입력!$J$21:$J$39,ABU$5),ABS17&gt;SMALL(기준일시_입력!$N$21:$N$39,ABU$5)),INDEX(기준일시_입력!$AJ$21:$AJ$39,ABU$5*2-1),IF(AND(ABR17&gt;=SMALL(기준일시_입력!$J$21:$J$39,ABU$5),ABR17&lt;SMALL(기준일시_입력!$N$21:$N$39,ABU$5)),SMALL(기준일시_입력!$N$21:$N$39,ABU$5)-ABR17,0)),0)</f>
        <v>0</v>
      </c>
      <c r="ABV17" s="128">
        <f>IFERROR(IF(AND(ABR17&lt;SMALL(기준일시_입력!$J$21:$J$39,ABV$5),ABS17&gt;SMALL(기준일시_입력!$N$21:$N$39,ABV$5)),INDEX(기준일시_입력!$AJ$21:$AJ$39,ABV$5*2-1),IF(AND(ABR17&gt;=SMALL(기준일시_입력!$J$21:$J$39,ABV$5),ABR17&lt;SMALL(기준일시_입력!$N$21:$N$39,ABV$5)),SMALL(기준일시_입력!$N$21:$N$39,ABV$5)-ABR17,0)),0)</f>
        <v>0</v>
      </c>
      <c r="ABW17" s="128">
        <f>IFERROR(IF(AND(ABR17&lt;SMALL(기준일시_입력!$J$21:$J$39,ABW$5),ABS17&gt;SMALL(기준일시_입력!$N$21:$N$39,ABW$5)),INDEX(기준일시_입력!$AJ$21:$AJ$39,ABW$5*2-1),IF(AND(ABR17&gt;=SMALL(기준일시_입력!$J$21:$J$39,ABW$5),ABR17&lt;SMALL(기준일시_입력!$N$21:$N$39,ABW$5)),SMALL(기준일시_입력!$N$21:$N$39,ABW$5)-ABR17,0)),0)</f>
        <v>0</v>
      </c>
      <c r="ABX17" s="128">
        <f>IFERROR(IF(AND(ABR17&lt;SMALL(기준일시_입력!$J$21:$J$39,ABX$5),ABS17&gt;SMALL(기준일시_입력!$N$21:$N$39,ABX$5)),INDEX(기준일시_입력!$AJ$21:$AJ$39,ABX$5*2-1),IF(AND(ABR17&gt;=SMALL(기준일시_입력!$J$21:$J$39,ABX$5),ABR17&lt;SMALL(기준일시_입력!$N$21:$N$39,ABX$5)),SMALL(기준일시_입력!$N$21:$N$39,ABX$5)-ABR17,0)),0)</f>
        <v>0</v>
      </c>
      <c r="ABY17" s="128">
        <f>IFERROR(IF(AND(ABR17&lt;SMALL(기준일시_입력!$J$21:$J$39,ABY$5),ABS17&gt;SMALL(기준일시_입력!$N$21:$N$39,ABY$5)),INDEX(기준일시_입력!$AJ$21:$AJ$39,ABY$5*2-1),IF(AND(ABR17&gt;=SMALL(기준일시_입력!$J$21:$J$39,ABY$5),ABR17&lt;SMALL(기준일시_입력!$N$21:$N$39,ABY$5)),SMALL(기준일시_입력!$N$21:$N$39,ABY$5)-ABR17,0)),0)</f>
        <v>0</v>
      </c>
      <c r="ABZ17" s="128">
        <f>IFERROR(IF(AND(ABR17&lt;SMALL(기준일시_입력!$J$21:$J$39,ABZ$5),ABS17&gt;SMALL(기준일시_입력!$N$21:$N$39,ABZ$5)),INDEX(기준일시_입력!$AJ$21:$AJ$39,ABZ$5*2-1),IF(AND(ABR17&gt;=SMALL(기준일시_입력!$J$21:$J$39,ABZ$5),ABR17&lt;SMALL(기준일시_입력!$N$21:$N$39,ABZ$5)),SMALL(기준일시_입력!$N$21:$N$39,ABZ$5)-ABR17,0)),0)</f>
        <v>0</v>
      </c>
      <c r="ACA17" s="128">
        <f>IFERROR(IF(AND(ABR17&lt;SMALL(기준일시_입력!$J$21:$J$39,ACA$5),ABS17&gt;SMALL(기준일시_입력!$N$21:$N$39,ACA$5)),INDEX(기준일시_입력!$AJ$21:$AJ$39,ACA$5*2-1),IF(AND(ABR17&gt;=SMALL(기준일시_입력!$J$21:$J$39,ACA$5),ABR17&lt;SMALL(기준일시_입력!$N$21:$N$39,ACA$5)),SMALL(기준일시_입력!$N$21:$N$39,ACA$5)-ABR17,0)),0)</f>
        <v>0</v>
      </c>
      <c r="ACB17" s="128">
        <f>IFERROR(IF(AND(ABR17&lt;SMALL(기준일시_입력!$J$21:$J$39,ACB$5),ABS17&gt;SMALL(기준일시_입력!$N$21:$N$39,ACB$5)),INDEX(기준일시_입력!$AJ$21:$AJ$39,ACB$5*2-1),IF(AND(ABR17&gt;=SMALL(기준일시_입력!$J$21:$J$39,ACB$5),ABR17&lt;SMALL(기준일시_입력!$N$21:$N$39,ACB$5)),SMALL(기준일시_입력!$N$21:$N$39,ACB$5)-ABR17,0)),0)</f>
        <v>0</v>
      </c>
      <c r="ACC17" s="128">
        <f>IFERROR(IF(AND(ABR17&lt;SMALL(기준일시_입력!$J$21:$J$39,ACC$5),ABS17&gt;SMALL(기준일시_입력!$N$21:$N$39,ACC$5)),INDEX(기준일시_입력!$AJ$21:$AJ$39,ACC$5*2-1),IF(AND(ABR17&gt;=SMALL(기준일시_입력!$J$21:$J$39,ACC$5),ABR17&lt;SMALL(기준일시_입력!$N$21:$N$39,ACC$5)),SMALL(기준일시_입력!$N$21:$N$39,ACC$5)-ABR17,0)),0)</f>
        <v>0</v>
      </c>
      <c r="ACD17" s="125"/>
      <c r="ACE17" s="180" t="str">
        <f t="shared" si="274"/>
        <v>12일</v>
      </c>
      <c r="ACF17" s="180"/>
      <c r="ACG17" s="124" t="str">
        <f t="shared" si="275"/>
        <v>금</v>
      </c>
      <c r="ACH17" s="133" t="str">
        <f t="shared" si="276"/>
        <v/>
      </c>
      <c r="ACI17" s="184"/>
      <c r="ACJ17" s="184"/>
      <c r="ACK17" s="184"/>
      <c r="ACL17" s="184"/>
      <c r="ACM17" s="184"/>
      <c r="ACN17" s="184"/>
      <c r="ACO17" s="176"/>
      <c r="ACP17" s="177"/>
      <c r="ACQ17" s="129" t="str">
        <f>IF($B17="","",IF(AND(ACG$3&lt;&gt;"",$B17-기준일시_입력!$AO$7&lt;=0,ACI17="",ACL17="",ACO17=""),"X",IF(ACO17="연차","☆",IF(ACO17="월차","★",IF(ACO17="병가","♨",IF(ACO17="출장","◎",IF(ACO17="교육","■",IF(AND(ACO17="",ACI17&lt;=기준일시_입력!$J$15,ACL17&gt;=기준일시_입력!$N$15),"○",IF(AND(ACO17="",ACI17&lt;&gt;"",ACI17&gt;기준일시_입력!$J$15),"▼",IF(AND(ACO17="",ACL17&lt;&gt;"",ACL17&lt;기준일시_입력!$N$15),"△",""))))))))))</f>
        <v/>
      </c>
      <c r="ACR17" s="128">
        <f>IFERROR(IF(OR(ACI17="",ACL17=""),0,IF(AND(ACT17&lt;기준일시_입력!$J$17,ACU17&gt;기준일시_입력!$N$17),기준일시_입력!$N$17-기준일시_입력!$J$17,IF(AND(ACT17&gt;=기준일시_입력!$J$17,ACU17&gt;기준일시_입력!$N$17),기준일시_입력!$N$17-ACT17,IF(ACU17&lt;기준일시_입력!$J$17,0,IF(AND(ACT17&lt;기준일시_입력!$J$17,ACU17&lt;=기준일시_입력!$N$17),ACU17-기준일시_입력!$J$17,IF(AND(ACT17&gt;=기준일시_입력!$J$17,ACU17&lt;=기준일시_입력!$N$17),ACU17-ACT17,0)))))),0)</f>
        <v>0</v>
      </c>
      <c r="ACS17" s="128">
        <f t="shared" si="277"/>
        <v>0</v>
      </c>
      <c r="ACT17" s="128">
        <f>IF(OR(ACI17="",ACL17=""),0,IF(ACI17&lt;기준일시_입력!$J$15,기준일시_입력!$J$15,ACI17))</f>
        <v>0</v>
      </c>
      <c r="ACU17" s="128">
        <f t="shared" si="278"/>
        <v>0</v>
      </c>
      <c r="ACV17" s="128">
        <f>IFERROR(IF(AND(ACT17&lt;SMALL(기준일시_입력!$J$21:$J$39,ACV$5),ACU17&gt;SMALL(기준일시_입력!$N$21:$N$39,ACV$5)),INDEX(기준일시_입력!$AJ$21:$AJ$39,ACV$5*2-1),IF(AND(ACT17&gt;=SMALL(기준일시_입력!$J$21:$J$39,ACV$5),ACT17&lt;SMALL(기준일시_입력!$N$21:$N$39,ACV$5)),SMALL(기준일시_입력!$N$21:$N$39,ACV$5)-ACT17,0)),0)</f>
        <v>0</v>
      </c>
      <c r="ACW17" s="128">
        <f>IFERROR(IF(AND(ACT17&lt;SMALL(기준일시_입력!$J$21:$J$39,ACW$5),ACU17&gt;SMALL(기준일시_입력!$N$21:$N$39,ACW$5)),INDEX(기준일시_입력!$AJ$21:$AJ$39,ACW$5*2-1),IF(AND(ACT17&gt;=SMALL(기준일시_입력!$J$21:$J$39,ACW$5),ACT17&lt;SMALL(기준일시_입력!$N$21:$N$39,ACW$5)),SMALL(기준일시_입력!$N$21:$N$39,ACW$5)-ACT17,0)),0)</f>
        <v>0</v>
      </c>
      <c r="ACX17" s="128">
        <f>IFERROR(IF(AND(ACT17&lt;SMALL(기준일시_입력!$J$21:$J$39,ACX$5),ACU17&gt;SMALL(기준일시_입력!$N$21:$N$39,ACX$5)),INDEX(기준일시_입력!$AJ$21:$AJ$39,ACX$5*2-1),IF(AND(ACT17&gt;=SMALL(기준일시_입력!$J$21:$J$39,ACX$5),ACT17&lt;SMALL(기준일시_입력!$N$21:$N$39,ACX$5)),SMALL(기준일시_입력!$N$21:$N$39,ACX$5)-ACT17,0)),0)</f>
        <v>0</v>
      </c>
      <c r="ACY17" s="128">
        <f>IFERROR(IF(AND(ACT17&lt;SMALL(기준일시_입력!$J$21:$J$39,ACY$5),ACU17&gt;SMALL(기준일시_입력!$N$21:$N$39,ACY$5)),INDEX(기준일시_입력!$AJ$21:$AJ$39,ACY$5*2-1),IF(AND(ACT17&gt;=SMALL(기준일시_입력!$J$21:$J$39,ACY$5),ACT17&lt;SMALL(기준일시_입력!$N$21:$N$39,ACY$5)),SMALL(기준일시_입력!$N$21:$N$39,ACY$5)-ACT17,0)),0)</f>
        <v>0</v>
      </c>
      <c r="ACZ17" s="128">
        <f>IFERROR(IF(AND(ACT17&lt;SMALL(기준일시_입력!$J$21:$J$39,ACZ$5),ACU17&gt;SMALL(기준일시_입력!$N$21:$N$39,ACZ$5)),INDEX(기준일시_입력!$AJ$21:$AJ$39,ACZ$5*2-1),IF(AND(ACT17&gt;=SMALL(기준일시_입력!$J$21:$J$39,ACZ$5),ACT17&lt;SMALL(기준일시_입력!$N$21:$N$39,ACZ$5)),SMALL(기준일시_입력!$N$21:$N$39,ACZ$5)-ACT17,0)),0)</f>
        <v>0</v>
      </c>
      <c r="ADA17" s="128">
        <f>IFERROR(IF(AND(ACT17&lt;SMALL(기준일시_입력!$J$21:$J$39,ADA$5),ACU17&gt;SMALL(기준일시_입력!$N$21:$N$39,ADA$5)),INDEX(기준일시_입력!$AJ$21:$AJ$39,ADA$5*2-1),IF(AND(ACT17&gt;=SMALL(기준일시_입력!$J$21:$J$39,ADA$5),ACT17&lt;SMALL(기준일시_입력!$N$21:$N$39,ADA$5)),SMALL(기준일시_입력!$N$21:$N$39,ADA$5)-ACT17,0)),0)</f>
        <v>0</v>
      </c>
      <c r="ADB17" s="128">
        <f>IFERROR(IF(AND(ACT17&lt;SMALL(기준일시_입력!$J$21:$J$39,ADB$5),ACU17&gt;SMALL(기준일시_입력!$N$21:$N$39,ADB$5)),INDEX(기준일시_입력!$AJ$21:$AJ$39,ADB$5*2-1),IF(AND(ACT17&gt;=SMALL(기준일시_입력!$J$21:$J$39,ADB$5),ACT17&lt;SMALL(기준일시_입력!$N$21:$N$39,ADB$5)),SMALL(기준일시_입력!$N$21:$N$39,ADB$5)-ACT17,0)),0)</f>
        <v>0</v>
      </c>
      <c r="ADC17" s="128">
        <f>IFERROR(IF(AND(ACT17&lt;SMALL(기준일시_입력!$J$21:$J$39,ADC$5),ACU17&gt;SMALL(기준일시_입력!$N$21:$N$39,ADC$5)),INDEX(기준일시_입력!$AJ$21:$AJ$39,ADC$5*2-1),IF(AND(ACT17&gt;=SMALL(기준일시_입력!$J$21:$J$39,ADC$5),ACT17&lt;SMALL(기준일시_입력!$N$21:$N$39,ADC$5)),SMALL(기준일시_입력!$N$21:$N$39,ADC$5)-ACT17,0)),0)</f>
        <v>0</v>
      </c>
      <c r="ADD17" s="128">
        <f>IFERROR(IF(AND(ACT17&lt;SMALL(기준일시_입력!$J$21:$J$39,ADD$5),ACU17&gt;SMALL(기준일시_입력!$N$21:$N$39,ADD$5)),INDEX(기준일시_입력!$AJ$21:$AJ$39,ADD$5*2-1),IF(AND(ACT17&gt;=SMALL(기준일시_입력!$J$21:$J$39,ADD$5),ACT17&lt;SMALL(기준일시_입력!$N$21:$N$39,ADD$5)),SMALL(기준일시_입력!$N$21:$N$39,ADD$5)-ACT17,0)),0)</f>
        <v>0</v>
      </c>
      <c r="ADE17" s="128">
        <f>IFERROR(IF(AND(ACT17&lt;SMALL(기준일시_입력!$J$21:$J$39,ADE$5),ACU17&gt;SMALL(기준일시_입력!$N$21:$N$39,ADE$5)),INDEX(기준일시_입력!$AJ$21:$AJ$39,ADE$5*2-1),IF(AND(ACT17&gt;=SMALL(기준일시_입력!$J$21:$J$39,ADE$5),ACT17&lt;SMALL(기준일시_입력!$N$21:$N$39,ADE$5)),SMALL(기준일시_입력!$N$21:$N$39,ADE$5)-ACT17,0)),0)</f>
        <v>0</v>
      </c>
      <c r="ADF17" s="125"/>
      <c r="ADG17" s="180" t="str">
        <f t="shared" si="279"/>
        <v>12일</v>
      </c>
      <c r="ADH17" s="180"/>
      <c r="ADI17" s="124" t="str">
        <f t="shared" si="280"/>
        <v>금</v>
      </c>
      <c r="ADJ17" s="133" t="str">
        <f t="shared" si="276"/>
        <v/>
      </c>
      <c r="ADK17" s="184"/>
      <c r="ADL17" s="184"/>
      <c r="ADM17" s="184"/>
      <c r="ADN17" s="184"/>
      <c r="ADO17" s="184"/>
      <c r="ADP17" s="184"/>
      <c r="ADQ17" s="176"/>
      <c r="ADR17" s="177"/>
      <c r="ADS17" s="129" t="str">
        <f>IF($B17="","",IF(AND(ADI$3&lt;&gt;"",$B17-기준일시_입력!$AO$7&lt;=0,ADK17="",ADN17="",ADQ17=""),"X",IF(ADQ17="연차","☆",IF(ADQ17="월차","★",IF(ADQ17="병가","♨",IF(ADQ17="출장","◎",IF(ADQ17="교육","■",IF(AND(ADQ17="",ADK17&lt;=기준일시_입력!$J$15,ADN17&gt;=기준일시_입력!$N$15),"○",IF(AND(ADQ17="",ADK17&lt;&gt;"",ADK17&gt;기준일시_입력!$J$15),"▼",IF(AND(ADQ17="",ADN17&lt;&gt;"",ADN17&lt;기준일시_입력!$N$15),"△",""))))))))))</f>
        <v/>
      </c>
      <c r="ADT17" s="128">
        <f>IFERROR(IF(OR(ADK17="",ADN17=""),0,IF(AND(ADV17&lt;기준일시_입력!$J$17,ADW17&gt;기준일시_입력!$N$17),기준일시_입력!$N$17-기준일시_입력!$J$17,IF(AND(ADV17&gt;=기준일시_입력!$J$17,ADW17&gt;기준일시_입력!$N$17),기준일시_입력!$N$17-ADV17,IF(ADW17&lt;기준일시_입력!$J$17,0,IF(AND(ADV17&lt;기준일시_입력!$J$17,ADW17&lt;=기준일시_입력!$N$17),ADW17-기준일시_입력!$J$17,IF(AND(ADV17&gt;=기준일시_입력!$J$17,ADW17&lt;=기준일시_입력!$N$17),ADW17-ADV17,0)))))),0)</f>
        <v>0</v>
      </c>
      <c r="ADU17" s="128">
        <f t="shared" si="282"/>
        <v>0</v>
      </c>
      <c r="ADV17" s="128">
        <f>IF(OR(ADK17="",ADN17=""),0,IF(ADK17&lt;기준일시_입력!$J$15,기준일시_입력!$J$15,ADK17))</f>
        <v>0</v>
      </c>
      <c r="ADW17" s="128">
        <f t="shared" si="283"/>
        <v>0</v>
      </c>
      <c r="ADX17" s="128">
        <f>IFERROR(IF(AND(ADV17&lt;SMALL(기준일시_입력!$J$21:$J$39,ADX$5),ADW17&gt;SMALL(기준일시_입력!$N$21:$N$39,ADX$5)),INDEX(기준일시_입력!$AJ$21:$AJ$39,ADX$5*2-1),IF(AND(ADV17&gt;=SMALL(기준일시_입력!$J$21:$J$39,ADX$5),ADV17&lt;SMALL(기준일시_입력!$N$21:$N$39,ADX$5)),SMALL(기준일시_입력!$N$21:$N$39,ADX$5)-ADV17,0)),0)</f>
        <v>0</v>
      </c>
      <c r="ADY17" s="128">
        <f>IFERROR(IF(AND(ADV17&lt;SMALL(기준일시_입력!$J$21:$J$39,ADY$5),ADW17&gt;SMALL(기준일시_입력!$N$21:$N$39,ADY$5)),INDEX(기준일시_입력!$AJ$21:$AJ$39,ADY$5*2-1),IF(AND(ADV17&gt;=SMALL(기준일시_입력!$J$21:$J$39,ADY$5),ADV17&lt;SMALL(기준일시_입력!$N$21:$N$39,ADY$5)),SMALL(기준일시_입력!$N$21:$N$39,ADY$5)-ADV17,0)),0)</f>
        <v>0</v>
      </c>
      <c r="ADZ17" s="128">
        <f>IFERROR(IF(AND(ADV17&lt;SMALL(기준일시_입력!$J$21:$J$39,ADZ$5),ADW17&gt;SMALL(기준일시_입력!$N$21:$N$39,ADZ$5)),INDEX(기준일시_입력!$AJ$21:$AJ$39,ADZ$5*2-1),IF(AND(ADV17&gt;=SMALL(기준일시_입력!$J$21:$J$39,ADZ$5),ADV17&lt;SMALL(기준일시_입력!$N$21:$N$39,ADZ$5)),SMALL(기준일시_입력!$N$21:$N$39,ADZ$5)-ADV17,0)),0)</f>
        <v>0</v>
      </c>
      <c r="AEA17" s="128">
        <f>IFERROR(IF(AND(ADV17&lt;SMALL(기준일시_입력!$J$21:$J$39,AEA$5),ADW17&gt;SMALL(기준일시_입력!$N$21:$N$39,AEA$5)),INDEX(기준일시_입력!$AJ$21:$AJ$39,AEA$5*2-1),IF(AND(ADV17&gt;=SMALL(기준일시_입력!$J$21:$J$39,AEA$5),ADV17&lt;SMALL(기준일시_입력!$N$21:$N$39,AEA$5)),SMALL(기준일시_입력!$N$21:$N$39,AEA$5)-ADV17,0)),0)</f>
        <v>0</v>
      </c>
      <c r="AEB17" s="128">
        <f>IFERROR(IF(AND(ADV17&lt;SMALL(기준일시_입력!$J$21:$J$39,AEB$5),ADW17&gt;SMALL(기준일시_입력!$N$21:$N$39,AEB$5)),INDEX(기준일시_입력!$AJ$21:$AJ$39,AEB$5*2-1),IF(AND(ADV17&gt;=SMALL(기준일시_입력!$J$21:$J$39,AEB$5),ADV17&lt;SMALL(기준일시_입력!$N$21:$N$39,AEB$5)),SMALL(기준일시_입력!$N$21:$N$39,AEB$5)-ADV17,0)),0)</f>
        <v>0</v>
      </c>
      <c r="AEC17" s="128">
        <f>IFERROR(IF(AND(ADV17&lt;SMALL(기준일시_입력!$J$21:$J$39,AEC$5),ADW17&gt;SMALL(기준일시_입력!$N$21:$N$39,AEC$5)),INDEX(기준일시_입력!$AJ$21:$AJ$39,AEC$5*2-1),IF(AND(ADV17&gt;=SMALL(기준일시_입력!$J$21:$J$39,AEC$5),ADV17&lt;SMALL(기준일시_입력!$N$21:$N$39,AEC$5)),SMALL(기준일시_입력!$N$21:$N$39,AEC$5)-ADV17,0)),0)</f>
        <v>0</v>
      </c>
      <c r="AED17" s="128">
        <f>IFERROR(IF(AND(ADV17&lt;SMALL(기준일시_입력!$J$21:$J$39,AED$5),ADW17&gt;SMALL(기준일시_입력!$N$21:$N$39,AED$5)),INDEX(기준일시_입력!$AJ$21:$AJ$39,AED$5*2-1),IF(AND(ADV17&gt;=SMALL(기준일시_입력!$J$21:$J$39,AED$5),ADV17&lt;SMALL(기준일시_입력!$N$21:$N$39,AED$5)),SMALL(기준일시_입력!$N$21:$N$39,AED$5)-ADV17,0)),0)</f>
        <v>0</v>
      </c>
      <c r="AEE17" s="128">
        <f>IFERROR(IF(AND(ADV17&lt;SMALL(기준일시_입력!$J$21:$J$39,AEE$5),ADW17&gt;SMALL(기준일시_입력!$N$21:$N$39,AEE$5)),INDEX(기준일시_입력!$AJ$21:$AJ$39,AEE$5*2-1),IF(AND(ADV17&gt;=SMALL(기준일시_입력!$J$21:$J$39,AEE$5),ADV17&lt;SMALL(기준일시_입력!$N$21:$N$39,AEE$5)),SMALL(기준일시_입력!$N$21:$N$39,AEE$5)-ADV17,0)),0)</f>
        <v>0</v>
      </c>
      <c r="AEF17" s="128">
        <f>IFERROR(IF(AND(ADV17&lt;SMALL(기준일시_입력!$J$21:$J$39,AEF$5),ADW17&gt;SMALL(기준일시_입력!$N$21:$N$39,AEF$5)),INDEX(기준일시_입력!$AJ$21:$AJ$39,AEF$5*2-1),IF(AND(ADV17&gt;=SMALL(기준일시_입력!$J$21:$J$39,AEF$5),ADV17&lt;SMALL(기준일시_입력!$N$21:$N$39,AEF$5)),SMALL(기준일시_입력!$N$21:$N$39,AEF$5)-ADV17,0)),0)</f>
        <v>0</v>
      </c>
      <c r="AEG17" s="128">
        <f>IFERROR(IF(AND(ADV17&lt;SMALL(기준일시_입력!$J$21:$J$39,AEG$5),ADW17&gt;SMALL(기준일시_입력!$N$21:$N$39,AEG$5)),INDEX(기준일시_입력!$AJ$21:$AJ$39,AEG$5*2-1),IF(AND(ADV17&gt;=SMALL(기준일시_입력!$J$21:$J$39,AEG$5),ADV17&lt;SMALL(기준일시_입력!$N$21:$N$39,AEG$5)),SMALL(기준일시_입력!$N$21:$N$39,AEG$5)-ADV17,0)),0)</f>
        <v>0</v>
      </c>
      <c r="AEH17" s="125"/>
      <c r="AEI17" s="180" t="str">
        <f t="shared" si="284"/>
        <v>12일</v>
      </c>
      <c r="AEJ17" s="180"/>
      <c r="AEK17" s="124" t="str">
        <f t="shared" si="285"/>
        <v>금</v>
      </c>
      <c r="AEL17" s="133" t="str">
        <f t="shared" si="276"/>
        <v/>
      </c>
      <c r="AEM17" s="184"/>
      <c r="AEN17" s="184"/>
      <c r="AEO17" s="184"/>
      <c r="AEP17" s="184"/>
      <c r="AEQ17" s="184"/>
      <c r="AER17" s="184"/>
      <c r="AES17" s="176"/>
      <c r="AET17" s="177"/>
      <c r="AEU17" s="129" t="str">
        <f>IF($B17="","",IF(AND(AEK$3&lt;&gt;"",$B17-기준일시_입력!$AO$7&lt;=0,AEM17="",AEP17="",AES17=""),"X",IF(AES17="연차","☆",IF(AES17="월차","★",IF(AES17="병가","♨",IF(AES17="출장","◎",IF(AES17="교육","■",IF(AND(AES17="",AEM17&lt;=기준일시_입력!$J$15,AEP17&gt;=기준일시_입력!$N$15),"○",IF(AND(AES17="",AEM17&lt;&gt;"",AEM17&gt;기준일시_입력!$J$15),"▼",IF(AND(AES17="",AEP17&lt;&gt;"",AEP17&lt;기준일시_입력!$N$15),"△",""))))))))))</f>
        <v/>
      </c>
      <c r="AEV17" s="128">
        <f>IFERROR(IF(OR(AEM17="",AEP17=""),0,IF(AND(AEX17&lt;기준일시_입력!$J$17,AEY17&gt;기준일시_입력!$N$17),기준일시_입력!$N$17-기준일시_입력!$J$17,IF(AND(AEX17&gt;=기준일시_입력!$J$17,AEY17&gt;기준일시_입력!$N$17),기준일시_입력!$N$17-AEX17,IF(AEY17&lt;기준일시_입력!$J$17,0,IF(AND(AEX17&lt;기준일시_입력!$J$17,AEY17&lt;=기준일시_입력!$N$17),AEY17-기준일시_입력!$J$17,IF(AND(AEX17&gt;=기준일시_입력!$J$17,AEY17&lt;=기준일시_입력!$N$17),AEY17-AEX17,0)))))),0)</f>
        <v>0</v>
      </c>
      <c r="AEW17" s="128">
        <f t="shared" si="287"/>
        <v>0</v>
      </c>
      <c r="AEX17" s="128">
        <f>IF(OR(AEM17="",AEP17=""),0,IF(AEM17&lt;기준일시_입력!$J$15,기준일시_입력!$J$15,AEM17))</f>
        <v>0</v>
      </c>
      <c r="AEY17" s="128">
        <f t="shared" si="288"/>
        <v>0</v>
      </c>
      <c r="AEZ17" s="128">
        <f>IFERROR(IF(AND(AEX17&lt;SMALL(기준일시_입력!$J$21:$J$39,AEZ$5),AEY17&gt;SMALL(기준일시_입력!$N$21:$N$39,AEZ$5)),INDEX(기준일시_입력!$AJ$21:$AJ$39,AEZ$5*2-1),IF(AND(AEX17&gt;=SMALL(기준일시_입력!$J$21:$J$39,AEZ$5),AEX17&lt;SMALL(기준일시_입력!$N$21:$N$39,AEZ$5)),SMALL(기준일시_입력!$N$21:$N$39,AEZ$5)-AEX17,0)),0)</f>
        <v>0</v>
      </c>
      <c r="AFA17" s="128">
        <f>IFERROR(IF(AND(AEX17&lt;SMALL(기준일시_입력!$J$21:$J$39,AFA$5),AEY17&gt;SMALL(기준일시_입력!$N$21:$N$39,AFA$5)),INDEX(기준일시_입력!$AJ$21:$AJ$39,AFA$5*2-1),IF(AND(AEX17&gt;=SMALL(기준일시_입력!$J$21:$J$39,AFA$5),AEX17&lt;SMALL(기준일시_입력!$N$21:$N$39,AFA$5)),SMALL(기준일시_입력!$N$21:$N$39,AFA$5)-AEX17,0)),0)</f>
        <v>0</v>
      </c>
      <c r="AFB17" s="128">
        <f>IFERROR(IF(AND(AEX17&lt;SMALL(기준일시_입력!$J$21:$J$39,AFB$5),AEY17&gt;SMALL(기준일시_입력!$N$21:$N$39,AFB$5)),INDEX(기준일시_입력!$AJ$21:$AJ$39,AFB$5*2-1),IF(AND(AEX17&gt;=SMALL(기준일시_입력!$J$21:$J$39,AFB$5),AEX17&lt;SMALL(기준일시_입력!$N$21:$N$39,AFB$5)),SMALL(기준일시_입력!$N$21:$N$39,AFB$5)-AEX17,0)),0)</f>
        <v>0</v>
      </c>
      <c r="AFC17" s="128">
        <f>IFERROR(IF(AND(AEX17&lt;SMALL(기준일시_입력!$J$21:$J$39,AFC$5),AEY17&gt;SMALL(기준일시_입력!$N$21:$N$39,AFC$5)),INDEX(기준일시_입력!$AJ$21:$AJ$39,AFC$5*2-1),IF(AND(AEX17&gt;=SMALL(기준일시_입력!$J$21:$J$39,AFC$5),AEX17&lt;SMALL(기준일시_입력!$N$21:$N$39,AFC$5)),SMALL(기준일시_입력!$N$21:$N$39,AFC$5)-AEX17,0)),0)</f>
        <v>0</v>
      </c>
      <c r="AFD17" s="128">
        <f>IFERROR(IF(AND(AEX17&lt;SMALL(기준일시_입력!$J$21:$J$39,AFD$5),AEY17&gt;SMALL(기준일시_입력!$N$21:$N$39,AFD$5)),INDEX(기준일시_입력!$AJ$21:$AJ$39,AFD$5*2-1),IF(AND(AEX17&gt;=SMALL(기준일시_입력!$J$21:$J$39,AFD$5),AEX17&lt;SMALL(기준일시_입력!$N$21:$N$39,AFD$5)),SMALL(기준일시_입력!$N$21:$N$39,AFD$5)-AEX17,0)),0)</f>
        <v>0</v>
      </c>
      <c r="AFE17" s="128">
        <f>IFERROR(IF(AND(AEX17&lt;SMALL(기준일시_입력!$J$21:$J$39,AFE$5),AEY17&gt;SMALL(기준일시_입력!$N$21:$N$39,AFE$5)),INDEX(기준일시_입력!$AJ$21:$AJ$39,AFE$5*2-1),IF(AND(AEX17&gt;=SMALL(기준일시_입력!$J$21:$J$39,AFE$5),AEX17&lt;SMALL(기준일시_입력!$N$21:$N$39,AFE$5)),SMALL(기준일시_입력!$N$21:$N$39,AFE$5)-AEX17,0)),0)</f>
        <v>0</v>
      </c>
      <c r="AFF17" s="128">
        <f>IFERROR(IF(AND(AEX17&lt;SMALL(기준일시_입력!$J$21:$J$39,AFF$5),AEY17&gt;SMALL(기준일시_입력!$N$21:$N$39,AFF$5)),INDEX(기준일시_입력!$AJ$21:$AJ$39,AFF$5*2-1),IF(AND(AEX17&gt;=SMALL(기준일시_입력!$J$21:$J$39,AFF$5),AEX17&lt;SMALL(기준일시_입력!$N$21:$N$39,AFF$5)),SMALL(기준일시_입력!$N$21:$N$39,AFF$5)-AEX17,0)),0)</f>
        <v>0</v>
      </c>
      <c r="AFG17" s="128">
        <f>IFERROR(IF(AND(AEX17&lt;SMALL(기준일시_입력!$J$21:$J$39,AFG$5),AEY17&gt;SMALL(기준일시_입력!$N$21:$N$39,AFG$5)),INDEX(기준일시_입력!$AJ$21:$AJ$39,AFG$5*2-1),IF(AND(AEX17&gt;=SMALL(기준일시_입력!$J$21:$J$39,AFG$5),AEX17&lt;SMALL(기준일시_입력!$N$21:$N$39,AFG$5)),SMALL(기준일시_입력!$N$21:$N$39,AFG$5)-AEX17,0)),0)</f>
        <v>0</v>
      </c>
      <c r="AFH17" s="128">
        <f>IFERROR(IF(AND(AEX17&lt;SMALL(기준일시_입력!$J$21:$J$39,AFH$5),AEY17&gt;SMALL(기준일시_입력!$N$21:$N$39,AFH$5)),INDEX(기준일시_입력!$AJ$21:$AJ$39,AFH$5*2-1),IF(AND(AEX17&gt;=SMALL(기준일시_입력!$J$21:$J$39,AFH$5),AEX17&lt;SMALL(기준일시_입력!$N$21:$N$39,AFH$5)),SMALL(기준일시_입력!$N$21:$N$39,AFH$5)-AEX17,0)),0)</f>
        <v>0</v>
      </c>
      <c r="AFI17" s="128">
        <f>IFERROR(IF(AND(AEX17&lt;SMALL(기준일시_입력!$J$21:$J$39,AFI$5),AEY17&gt;SMALL(기준일시_입력!$N$21:$N$39,AFI$5)),INDEX(기준일시_입력!$AJ$21:$AJ$39,AFI$5*2-1),IF(AND(AEX17&gt;=SMALL(기준일시_입력!$J$21:$J$39,AFI$5),AEX17&lt;SMALL(기준일시_입력!$N$21:$N$39,AFI$5)),SMALL(기준일시_입력!$N$21:$N$39,AFI$5)-AEX17,0)),0)</f>
        <v>0</v>
      </c>
      <c r="AFJ17" s="125"/>
      <c r="AFK17" s="180" t="str">
        <f t="shared" si="289"/>
        <v>12일</v>
      </c>
      <c r="AFL17" s="180"/>
      <c r="AFM17" s="124" t="str">
        <f t="shared" si="290"/>
        <v>금</v>
      </c>
      <c r="AFN17" s="133" t="str">
        <f t="shared" si="291"/>
        <v/>
      </c>
      <c r="AFO17" s="184"/>
      <c r="AFP17" s="184"/>
      <c r="AFQ17" s="184"/>
      <c r="AFR17" s="184"/>
      <c r="AFS17" s="184"/>
      <c r="AFT17" s="184"/>
      <c r="AFU17" s="176"/>
      <c r="AFV17" s="177"/>
      <c r="AFW17" s="129" t="str">
        <f>IF($B17="","",IF(AND(AFM$3&lt;&gt;"",$B17-기준일시_입력!$AO$7&lt;=0,AFO17="",AFR17="",AFU17=""),"X",IF(AFU17="연차","☆",IF(AFU17="월차","★",IF(AFU17="병가","♨",IF(AFU17="출장","◎",IF(AFU17="교육","■",IF(AND(AFU17="",AFO17&lt;=기준일시_입력!$J$15,AFR17&gt;=기준일시_입력!$N$15),"○",IF(AND(AFU17="",AFO17&lt;&gt;"",AFO17&gt;기준일시_입력!$J$15),"▼",IF(AND(AFU17="",AFR17&lt;&gt;"",AFR17&lt;기준일시_입력!$N$15),"△",""))))))))))</f>
        <v/>
      </c>
      <c r="AFX17" s="128">
        <f>IFERROR(IF(OR(AFO17="",AFR17=""),0,IF(AND(AFZ17&lt;기준일시_입력!$J$17,AGA17&gt;기준일시_입력!$N$17),기준일시_입력!$N$17-기준일시_입력!$J$17,IF(AND(AFZ17&gt;=기준일시_입력!$J$17,AGA17&gt;기준일시_입력!$N$17),기준일시_입력!$N$17-AFZ17,IF(AGA17&lt;기준일시_입력!$J$17,0,IF(AND(AFZ17&lt;기준일시_입력!$J$17,AGA17&lt;=기준일시_입력!$N$17),AGA17-기준일시_입력!$J$17,IF(AND(AFZ17&gt;=기준일시_입력!$J$17,AGA17&lt;=기준일시_입력!$N$17),AGA17-AFZ17,0)))))),0)</f>
        <v>0</v>
      </c>
      <c r="AFY17" s="128">
        <f t="shared" si="292"/>
        <v>0</v>
      </c>
      <c r="AFZ17" s="128">
        <f>IF(OR(AFO17="",AFR17=""),0,IF(AFO17&lt;기준일시_입력!$J$15,기준일시_입력!$J$15,AFO17))</f>
        <v>0</v>
      </c>
      <c r="AGA17" s="128">
        <f t="shared" si="293"/>
        <v>0</v>
      </c>
      <c r="AGB17" s="128">
        <f>IFERROR(IF(AND(AFZ17&lt;SMALL(기준일시_입력!$J$21:$J$39,AGB$5),AGA17&gt;SMALL(기준일시_입력!$N$21:$N$39,AGB$5)),INDEX(기준일시_입력!$AJ$21:$AJ$39,AGB$5*2-1),IF(AND(AFZ17&gt;=SMALL(기준일시_입력!$J$21:$J$39,AGB$5),AFZ17&lt;SMALL(기준일시_입력!$N$21:$N$39,AGB$5)),SMALL(기준일시_입력!$N$21:$N$39,AGB$5)-AFZ17,0)),0)</f>
        <v>0</v>
      </c>
      <c r="AGC17" s="128">
        <f>IFERROR(IF(AND(AFZ17&lt;SMALL(기준일시_입력!$J$21:$J$39,AGC$5),AGA17&gt;SMALL(기준일시_입력!$N$21:$N$39,AGC$5)),INDEX(기준일시_입력!$AJ$21:$AJ$39,AGC$5*2-1),IF(AND(AFZ17&gt;=SMALL(기준일시_입력!$J$21:$J$39,AGC$5),AFZ17&lt;SMALL(기준일시_입력!$N$21:$N$39,AGC$5)),SMALL(기준일시_입력!$N$21:$N$39,AGC$5)-AFZ17,0)),0)</f>
        <v>0</v>
      </c>
      <c r="AGD17" s="128">
        <f>IFERROR(IF(AND(AFZ17&lt;SMALL(기준일시_입력!$J$21:$J$39,AGD$5),AGA17&gt;SMALL(기준일시_입력!$N$21:$N$39,AGD$5)),INDEX(기준일시_입력!$AJ$21:$AJ$39,AGD$5*2-1),IF(AND(AFZ17&gt;=SMALL(기준일시_입력!$J$21:$J$39,AGD$5),AFZ17&lt;SMALL(기준일시_입력!$N$21:$N$39,AGD$5)),SMALL(기준일시_입력!$N$21:$N$39,AGD$5)-AFZ17,0)),0)</f>
        <v>0</v>
      </c>
      <c r="AGE17" s="128">
        <f>IFERROR(IF(AND(AFZ17&lt;SMALL(기준일시_입력!$J$21:$J$39,AGE$5),AGA17&gt;SMALL(기준일시_입력!$N$21:$N$39,AGE$5)),INDEX(기준일시_입력!$AJ$21:$AJ$39,AGE$5*2-1),IF(AND(AFZ17&gt;=SMALL(기준일시_입력!$J$21:$J$39,AGE$5),AFZ17&lt;SMALL(기준일시_입력!$N$21:$N$39,AGE$5)),SMALL(기준일시_입력!$N$21:$N$39,AGE$5)-AFZ17,0)),0)</f>
        <v>0</v>
      </c>
      <c r="AGF17" s="128">
        <f>IFERROR(IF(AND(AFZ17&lt;SMALL(기준일시_입력!$J$21:$J$39,AGF$5),AGA17&gt;SMALL(기준일시_입력!$N$21:$N$39,AGF$5)),INDEX(기준일시_입력!$AJ$21:$AJ$39,AGF$5*2-1),IF(AND(AFZ17&gt;=SMALL(기준일시_입력!$J$21:$J$39,AGF$5),AFZ17&lt;SMALL(기준일시_입력!$N$21:$N$39,AGF$5)),SMALL(기준일시_입력!$N$21:$N$39,AGF$5)-AFZ17,0)),0)</f>
        <v>0</v>
      </c>
      <c r="AGG17" s="128">
        <f>IFERROR(IF(AND(AFZ17&lt;SMALL(기준일시_입력!$J$21:$J$39,AGG$5),AGA17&gt;SMALL(기준일시_입력!$N$21:$N$39,AGG$5)),INDEX(기준일시_입력!$AJ$21:$AJ$39,AGG$5*2-1),IF(AND(AFZ17&gt;=SMALL(기준일시_입력!$J$21:$J$39,AGG$5),AFZ17&lt;SMALL(기준일시_입력!$N$21:$N$39,AGG$5)),SMALL(기준일시_입력!$N$21:$N$39,AGG$5)-AFZ17,0)),0)</f>
        <v>0</v>
      </c>
      <c r="AGH17" s="128">
        <f>IFERROR(IF(AND(AFZ17&lt;SMALL(기준일시_입력!$J$21:$J$39,AGH$5),AGA17&gt;SMALL(기준일시_입력!$N$21:$N$39,AGH$5)),INDEX(기준일시_입력!$AJ$21:$AJ$39,AGH$5*2-1),IF(AND(AFZ17&gt;=SMALL(기준일시_입력!$J$21:$J$39,AGH$5),AFZ17&lt;SMALL(기준일시_입력!$N$21:$N$39,AGH$5)),SMALL(기준일시_입력!$N$21:$N$39,AGH$5)-AFZ17,0)),0)</f>
        <v>0</v>
      </c>
      <c r="AGI17" s="128">
        <f>IFERROR(IF(AND(AFZ17&lt;SMALL(기준일시_입력!$J$21:$J$39,AGI$5),AGA17&gt;SMALL(기준일시_입력!$N$21:$N$39,AGI$5)),INDEX(기준일시_입력!$AJ$21:$AJ$39,AGI$5*2-1),IF(AND(AFZ17&gt;=SMALL(기준일시_입력!$J$21:$J$39,AGI$5),AFZ17&lt;SMALL(기준일시_입력!$N$21:$N$39,AGI$5)),SMALL(기준일시_입력!$N$21:$N$39,AGI$5)-AFZ17,0)),0)</f>
        <v>0</v>
      </c>
      <c r="AGJ17" s="128">
        <f>IFERROR(IF(AND(AFZ17&lt;SMALL(기준일시_입력!$J$21:$J$39,AGJ$5),AGA17&gt;SMALL(기준일시_입력!$N$21:$N$39,AGJ$5)),INDEX(기준일시_입력!$AJ$21:$AJ$39,AGJ$5*2-1),IF(AND(AFZ17&gt;=SMALL(기준일시_입력!$J$21:$J$39,AGJ$5),AFZ17&lt;SMALL(기준일시_입력!$N$21:$N$39,AGJ$5)),SMALL(기준일시_입력!$N$21:$N$39,AGJ$5)-AFZ17,0)),0)</f>
        <v>0</v>
      </c>
      <c r="AGK17" s="128">
        <f>IFERROR(IF(AND(AFZ17&lt;SMALL(기준일시_입력!$J$21:$J$39,AGK$5),AGA17&gt;SMALL(기준일시_입력!$N$21:$N$39,AGK$5)),INDEX(기준일시_입력!$AJ$21:$AJ$39,AGK$5*2-1),IF(AND(AFZ17&gt;=SMALL(기준일시_입력!$J$21:$J$39,AGK$5),AFZ17&lt;SMALL(기준일시_입력!$N$21:$N$39,AGK$5)),SMALL(기준일시_입력!$N$21:$N$39,AGK$5)-AFZ17,0)),0)</f>
        <v>0</v>
      </c>
      <c r="AGL17" s="125"/>
      <c r="AGM17" s="180" t="str">
        <f t="shared" si="294"/>
        <v>12일</v>
      </c>
      <c r="AGN17" s="180"/>
      <c r="AGO17" s="124" t="str">
        <f t="shared" si="295"/>
        <v>금</v>
      </c>
      <c r="AGP17" s="133" t="str">
        <f t="shared" si="291"/>
        <v/>
      </c>
      <c r="AGQ17" s="184"/>
      <c r="AGR17" s="184"/>
      <c r="AGS17" s="184"/>
      <c r="AGT17" s="184"/>
      <c r="AGU17" s="184"/>
      <c r="AGV17" s="184"/>
      <c r="AGW17" s="176"/>
      <c r="AGX17" s="177"/>
      <c r="AGY17" s="129" t="str">
        <f>IF($B17="","",IF(AND(AGO$3&lt;&gt;"",$B17-기준일시_입력!$AO$7&lt;=0,AGQ17="",AGT17="",AGW17=""),"X",IF(AGW17="연차","☆",IF(AGW17="월차","★",IF(AGW17="병가","♨",IF(AGW17="출장","◎",IF(AGW17="교육","■",IF(AND(AGW17="",AGQ17&lt;=기준일시_입력!$J$15,AGT17&gt;=기준일시_입력!$N$15),"○",IF(AND(AGW17="",AGQ17&lt;&gt;"",AGQ17&gt;기준일시_입력!$J$15),"▼",IF(AND(AGW17="",AGT17&lt;&gt;"",AGT17&lt;기준일시_입력!$N$15),"△",""))))))))))</f>
        <v/>
      </c>
      <c r="AGZ17" s="128">
        <f>IFERROR(IF(OR(AGQ17="",AGT17=""),0,IF(AND(AHB17&lt;기준일시_입력!$J$17,AHC17&gt;기준일시_입력!$N$17),기준일시_입력!$N$17-기준일시_입력!$J$17,IF(AND(AHB17&gt;=기준일시_입력!$J$17,AHC17&gt;기준일시_입력!$N$17),기준일시_입력!$N$17-AHB17,IF(AHC17&lt;기준일시_입력!$J$17,0,IF(AND(AHB17&lt;기준일시_입력!$J$17,AHC17&lt;=기준일시_입력!$N$17),AHC17-기준일시_입력!$J$17,IF(AND(AHB17&gt;=기준일시_입력!$J$17,AHC17&lt;=기준일시_입력!$N$17),AHC17-AHB17,0)))))),0)</f>
        <v>0</v>
      </c>
      <c r="AHA17" s="128">
        <f t="shared" si="297"/>
        <v>0</v>
      </c>
      <c r="AHB17" s="128">
        <f>IF(OR(AGQ17="",AGT17=""),0,IF(AGQ17&lt;기준일시_입력!$J$15,기준일시_입력!$J$15,AGQ17))</f>
        <v>0</v>
      </c>
      <c r="AHC17" s="128">
        <f t="shared" si="298"/>
        <v>0</v>
      </c>
      <c r="AHD17" s="128">
        <f>IFERROR(IF(AND(AHB17&lt;SMALL(기준일시_입력!$J$21:$J$39,AHD$5),AHC17&gt;SMALL(기준일시_입력!$N$21:$N$39,AHD$5)),INDEX(기준일시_입력!$AJ$21:$AJ$39,AHD$5*2-1),IF(AND(AHB17&gt;=SMALL(기준일시_입력!$J$21:$J$39,AHD$5),AHB17&lt;SMALL(기준일시_입력!$N$21:$N$39,AHD$5)),SMALL(기준일시_입력!$N$21:$N$39,AHD$5)-AHB17,0)),0)</f>
        <v>0</v>
      </c>
      <c r="AHE17" s="128">
        <f>IFERROR(IF(AND(AHB17&lt;SMALL(기준일시_입력!$J$21:$J$39,AHE$5),AHC17&gt;SMALL(기준일시_입력!$N$21:$N$39,AHE$5)),INDEX(기준일시_입력!$AJ$21:$AJ$39,AHE$5*2-1),IF(AND(AHB17&gt;=SMALL(기준일시_입력!$J$21:$J$39,AHE$5),AHB17&lt;SMALL(기준일시_입력!$N$21:$N$39,AHE$5)),SMALL(기준일시_입력!$N$21:$N$39,AHE$5)-AHB17,0)),0)</f>
        <v>0</v>
      </c>
      <c r="AHF17" s="128">
        <f>IFERROR(IF(AND(AHB17&lt;SMALL(기준일시_입력!$J$21:$J$39,AHF$5),AHC17&gt;SMALL(기준일시_입력!$N$21:$N$39,AHF$5)),INDEX(기준일시_입력!$AJ$21:$AJ$39,AHF$5*2-1),IF(AND(AHB17&gt;=SMALL(기준일시_입력!$J$21:$J$39,AHF$5),AHB17&lt;SMALL(기준일시_입력!$N$21:$N$39,AHF$5)),SMALL(기준일시_입력!$N$21:$N$39,AHF$5)-AHB17,0)),0)</f>
        <v>0</v>
      </c>
      <c r="AHG17" s="128">
        <f>IFERROR(IF(AND(AHB17&lt;SMALL(기준일시_입력!$J$21:$J$39,AHG$5),AHC17&gt;SMALL(기준일시_입력!$N$21:$N$39,AHG$5)),INDEX(기준일시_입력!$AJ$21:$AJ$39,AHG$5*2-1),IF(AND(AHB17&gt;=SMALL(기준일시_입력!$J$21:$J$39,AHG$5),AHB17&lt;SMALL(기준일시_입력!$N$21:$N$39,AHG$5)),SMALL(기준일시_입력!$N$21:$N$39,AHG$5)-AHB17,0)),0)</f>
        <v>0</v>
      </c>
      <c r="AHH17" s="128">
        <f>IFERROR(IF(AND(AHB17&lt;SMALL(기준일시_입력!$J$21:$J$39,AHH$5),AHC17&gt;SMALL(기준일시_입력!$N$21:$N$39,AHH$5)),INDEX(기준일시_입력!$AJ$21:$AJ$39,AHH$5*2-1),IF(AND(AHB17&gt;=SMALL(기준일시_입력!$J$21:$J$39,AHH$5),AHB17&lt;SMALL(기준일시_입력!$N$21:$N$39,AHH$5)),SMALL(기준일시_입력!$N$21:$N$39,AHH$5)-AHB17,0)),0)</f>
        <v>0</v>
      </c>
      <c r="AHI17" s="128">
        <f>IFERROR(IF(AND(AHB17&lt;SMALL(기준일시_입력!$J$21:$J$39,AHI$5),AHC17&gt;SMALL(기준일시_입력!$N$21:$N$39,AHI$5)),INDEX(기준일시_입력!$AJ$21:$AJ$39,AHI$5*2-1),IF(AND(AHB17&gt;=SMALL(기준일시_입력!$J$21:$J$39,AHI$5),AHB17&lt;SMALL(기준일시_입력!$N$21:$N$39,AHI$5)),SMALL(기준일시_입력!$N$21:$N$39,AHI$5)-AHB17,0)),0)</f>
        <v>0</v>
      </c>
      <c r="AHJ17" s="128">
        <f>IFERROR(IF(AND(AHB17&lt;SMALL(기준일시_입력!$J$21:$J$39,AHJ$5),AHC17&gt;SMALL(기준일시_입력!$N$21:$N$39,AHJ$5)),INDEX(기준일시_입력!$AJ$21:$AJ$39,AHJ$5*2-1),IF(AND(AHB17&gt;=SMALL(기준일시_입력!$J$21:$J$39,AHJ$5),AHB17&lt;SMALL(기준일시_입력!$N$21:$N$39,AHJ$5)),SMALL(기준일시_입력!$N$21:$N$39,AHJ$5)-AHB17,0)),0)</f>
        <v>0</v>
      </c>
      <c r="AHK17" s="128">
        <f>IFERROR(IF(AND(AHB17&lt;SMALL(기준일시_입력!$J$21:$J$39,AHK$5),AHC17&gt;SMALL(기준일시_입력!$N$21:$N$39,AHK$5)),INDEX(기준일시_입력!$AJ$21:$AJ$39,AHK$5*2-1),IF(AND(AHB17&gt;=SMALL(기준일시_입력!$J$21:$J$39,AHK$5),AHB17&lt;SMALL(기준일시_입력!$N$21:$N$39,AHK$5)),SMALL(기준일시_입력!$N$21:$N$39,AHK$5)-AHB17,0)),0)</f>
        <v>0</v>
      </c>
      <c r="AHL17" s="128">
        <f>IFERROR(IF(AND(AHB17&lt;SMALL(기준일시_입력!$J$21:$J$39,AHL$5),AHC17&gt;SMALL(기준일시_입력!$N$21:$N$39,AHL$5)),INDEX(기준일시_입력!$AJ$21:$AJ$39,AHL$5*2-1),IF(AND(AHB17&gt;=SMALL(기준일시_입력!$J$21:$J$39,AHL$5),AHB17&lt;SMALL(기준일시_입력!$N$21:$N$39,AHL$5)),SMALL(기준일시_입력!$N$21:$N$39,AHL$5)-AHB17,0)),0)</f>
        <v>0</v>
      </c>
      <c r="AHM17" s="128">
        <f>IFERROR(IF(AND(AHB17&lt;SMALL(기준일시_입력!$J$21:$J$39,AHM$5),AHC17&gt;SMALL(기준일시_입력!$N$21:$N$39,AHM$5)),INDEX(기준일시_입력!$AJ$21:$AJ$39,AHM$5*2-1),IF(AND(AHB17&gt;=SMALL(기준일시_입력!$J$21:$J$39,AHM$5),AHB17&lt;SMALL(기준일시_입력!$N$21:$N$39,AHM$5)),SMALL(기준일시_입력!$N$21:$N$39,AHM$5)-AHB17,0)),0)</f>
        <v>0</v>
      </c>
      <c r="AHN17" s="125"/>
      <c r="AHO17" s="180" t="str">
        <f t="shared" si="299"/>
        <v>12일</v>
      </c>
      <c r="AHP17" s="180"/>
      <c r="AHQ17" s="124" t="str">
        <f t="shared" si="300"/>
        <v>금</v>
      </c>
      <c r="AHR17" s="133" t="str">
        <f t="shared" si="291"/>
        <v/>
      </c>
      <c r="AHS17" s="184"/>
      <c r="AHT17" s="184"/>
      <c r="AHU17" s="184"/>
      <c r="AHV17" s="184"/>
      <c r="AHW17" s="184"/>
      <c r="AHX17" s="184"/>
      <c r="AHY17" s="176"/>
      <c r="AHZ17" s="177"/>
      <c r="AIA17" s="129" t="str">
        <f>IF($B17="","",IF(AND(AHQ$3&lt;&gt;"",$B17-기준일시_입력!$AO$7&lt;=0,AHS17="",AHV17="",AHY17=""),"X",IF(AHY17="연차","☆",IF(AHY17="월차","★",IF(AHY17="병가","♨",IF(AHY17="출장","◎",IF(AHY17="교육","■",IF(AND(AHY17="",AHS17&lt;=기준일시_입력!$J$15,AHV17&gt;=기준일시_입력!$N$15),"○",IF(AND(AHY17="",AHS17&lt;&gt;"",AHS17&gt;기준일시_입력!$J$15),"▼",IF(AND(AHY17="",AHV17&lt;&gt;"",AHV17&lt;기준일시_입력!$N$15),"△",""))))))))))</f>
        <v/>
      </c>
      <c r="AIB17" s="128">
        <f>IFERROR(IF(OR(AHS17="",AHV17=""),0,IF(AND(AID17&lt;기준일시_입력!$J$17,AIE17&gt;기준일시_입력!$N$17),기준일시_입력!$N$17-기준일시_입력!$J$17,IF(AND(AID17&gt;=기준일시_입력!$J$17,AIE17&gt;기준일시_입력!$N$17),기준일시_입력!$N$17-AID17,IF(AIE17&lt;기준일시_입력!$J$17,0,IF(AND(AID17&lt;기준일시_입력!$J$17,AIE17&lt;=기준일시_입력!$N$17),AIE17-기준일시_입력!$J$17,IF(AND(AID17&gt;=기준일시_입력!$J$17,AIE17&lt;=기준일시_입력!$N$17),AIE17-AID17,0)))))),0)</f>
        <v>0</v>
      </c>
      <c r="AIC17" s="128">
        <f t="shared" si="302"/>
        <v>0</v>
      </c>
      <c r="AID17" s="128">
        <f>IF(OR(AHS17="",AHV17=""),0,IF(AHS17&lt;기준일시_입력!$J$15,기준일시_입력!$J$15,AHS17))</f>
        <v>0</v>
      </c>
      <c r="AIE17" s="128">
        <f t="shared" si="303"/>
        <v>0</v>
      </c>
      <c r="AIF17" s="128">
        <f>IFERROR(IF(AND(AID17&lt;SMALL(기준일시_입력!$J$21:$J$39,AIF$5),AIE17&gt;SMALL(기준일시_입력!$N$21:$N$39,AIF$5)),INDEX(기준일시_입력!$AJ$21:$AJ$39,AIF$5*2-1),IF(AND(AID17&gt;=SMALL(기준일시_입력!$J$21:$J$39,AIF$5),AID17&lt;SMALL(기준일시_입력!$N$21:$N$39,AIF$5)),SMALL(기준일시_입력!$N$21:$N$39,AIF$5)-AID17,0)),0)</f>
        <v>0</v>
      </c>
      <c r="AIG17" s="128">
        <f>IFERROR(IF(AND(AID17&lt;SMALL(기준일시_입력!$J$21:$J$39,AIG$5),AIE17&gt;SMALL(기준일시_입력!$N$21:$N$39,AIG$5)),INDEX(기준일시_입력!$AJ$21:$AJ$39,AIG$5*2-1),IF(AND(AID17&gt;=SMALL(기준일시_입력!$J$21:$J$39,AIG$5),AID17&lt;SMALL(기준일시_입력!$N$21:$N$39,AIG$5)),SMALL(기준일시_입력!$N$21:$N$39,AIG$5)-AID17,0)),0)</f>
        <v>0</v>
      </c>
      <c r="AIH17" s="128">
        <f>IFERROR(IF(AND(AID17&lt;SMALL(기준일시_입력!$J$21:$J$39,AIH$5),AIE17&gt;SMALL(기준일시_입력!$N$21:$N$39,AIH$5)),INDEX(기준일시_입력!$AJ$21:$AJ$39,AIH$5*2-1),IF(AND(AID17&gt;=SMALL(기준일시_입력!$J$21:$J$39,AIH$5),AID17&lt;SMALL(기준일시_입력!$N$21:$N$39,AIH$5)),SMALL(기준일시_입력!$N$21:$N$39,AIH$5)-AID17,0)),0)</f>
        <v>0</v>
      </c>
      <c r="AII17" s="128">
        <f>IFERROR(IF(AND(AID17&lt;SMALL(기준일시_입력!$J$21:$J$39,AII$5),AIE17&gt;SMALL(기준일시_입력!$N$21:$N$39,AII$5)),INDEX(기준일시_입력!$AJ$21:$AJ$39,AII$5*2-1),IF(AND(AID17&gt;=SMALL(기준일시_입력!$J$21:$J$39,AII$5),AID17&lt;SMALL(기준일시_입력!$N$21:$N$39,AII$5)),SMALL(기준일시_입력!$N$21:$N$39,AII$5)-AID17,0)),0)</f>
        <v>0</v>
      </c>
      <c r="AIJ17" s="128">
        <f>IFERROR(IF(AND(AID17&lt;SMALL(기준일시_입력!$J$21:$J$39,AIJ$5),AIE17&gt;SMALL(기준일시_입력!$N$21:$N$39,AIJ$5)),INDEX(기준일시_입력!$AJ$21:$AJ$39,AIJ$5*2-1),IF(AND(AID17&gt;=SMALL(기준일시_입력!$J$21:$J$39,AIJ$5),AID17&lt;SMALL(기준일시_입력!$N$21:$N$39,AIJ$5)),SMALL(기준일시_입력!$N$21:$N$39,AIJ$5)-AID17,0)),0)</f>
        <v>0</v>
      </c>
      <c r="AIK17" s="128">
        <f>IFERROR(IF(AND(AID17&lt;SMALL(기준일시_입력!$J$21:$J$39,AIK$5),AIE17&gt;SMALL(기준일시_입력!$N$21:$N$39,AIK$5)),INDEX(기준일시_입력!$AJ$21:$AJ$39,AIK$5*2-1),IF(AND(AID17&gt;=SMALL(기준일시_입력!$J$21:$J$39,AIK$5),AID17&lt;SMALL(기준일시_입력!$N$21:$N$39,AIK$5)),SMALL(기준일시_입력!$N$21:$N$39,AIK$5)-AID17,0)),0)</f>
        <v>0</v>
      </c>
      <c r="AIL17" s="128">
        <f>IFERROR(IF(AND(AID17&lt;SMALL(기준일시_입력!$J$21:$J$39,AIL$5),AIE17&gt;SMALL(기준일시_입력!$N$21:$N$39,AIL$5)),INDEX(기준일시_입력!$AJ$21:$AJ$39,AIL$5*2-1),IF(AND(AID17&gt;=SMALL(기준일시_입력!$J$21:$J$39,AIL$5),AID17&lt;SMALL(기준일시_입력!$N$21:$N$39,AIL$5)),SMALL(기준일시_입력!$N$21:$N$39,AIL$5)-AID17,0)),0)</f>
        <v>0</v>
      </c>
      <c r="AIM17" s="128">
        <f>IFERROR(IF(AND(AID17&lt;SMALL(기준일시_입력!$J$21:$J$39,AIM$5),AIE17&gt;SMALL(기준일시_입력!$N$21:$N$39,AIM$5)),INDEX(기준일시_입력!$AJ$21:$AJ$39,AIM$5*2-1),IF(AND(AID17&gt;=SMALL(기준일시_입력!$J$21:$J$39,AIM$5),AID17&lt;SMALL(기준일시_입력!$N$21:$N$39,AIM$5)),SMALL(기준일시_입력!$N$21:$N$39,AIM$5)-AID17,0)),0)</f>
        <v>0</v>
      </c>
      <c r="AIN17" s="128">
        <f>IFERROR(IF(AND(AID17&lt;SMALL(기준일시_입력!$J$21:$J$39,AIN$5),AIE17&gt;SMALL(기준일시_입력!$N$21:$N$39,AIN$5)),INDEX(기준일시_입력!$AJ$21:$AJ$39,AIN$5*2-1),IF(AND(AID17&gt;=SMALL(기준일시_입력!$J$21:$J$39,AIN$5),AID17&lt;SMALL(기준일시_입력!$N$21:$N$39,AIN$5)),SMALL(기준일시_입력!$N$21:$N$39,AIN$5)-AID17,0)),0)</f>
        <v>0</v>
      </c>
      <c r="AIO17" s="128">
        <f>IFERROR(IF(AND(AID17&lt;SMALL(기준일시_입력!$J$21:$J$39,AIO$5),AIE17&gt;SMALL(기준일시_입력!$N$21:$N$39,AIO$5)),INDEX(기준일시_입력!$AJ$21:$AJ$39,AIO$5*2-1),IF(AND(AID17&gt;=SMALL(기준일시_입력!$J$21:$J$39,AIO$5),AID17&lt;SMALL(기준일시_입력!$N$21:$N$39,AIO$5)),SMALL(기준일시_입력!$N$21:$N$39,AIO$5)-AID17,0)),0)</f>
        <v>0</v>
      </c>
      <c r="AIP17" s="125"/>
      <c r="AIQ17" s="180" t="str">
        <f t="shared" si="304"/>
        <v>12일</v>
      </c>
      <c r="AIR17" s="180"/>
      <c r="AIS17" s="124" t="str">
        <f t="shared" si="305"/>
        <v>금</v>
      </c>
      <c r="AIT17" s="133" t="str">
        <f t="shared" si="306"/>
        <v/>
      </c>
      <c r="AIU17" s="184"/>
      <c r="AIV17" s="184"/>
      <c r="AIW17" s="184"/>
      <c r="AIX17" s="184"/>
      <c r="AIY17" s="184"/>
      <c r="AIZ17" s="184"/>
      <c r="AJA17" s="176"/>
      <c r="AJB17" s="177"/>
      <c r="AJC17" s="129" t="str">
        <f>IF($B17="","",IF(AND(AIS$3&lt;&gt;"",$B17-기준일시_입력!$AO$7&lt;=0,AIU17="",AIX17="",AJA17=""),"X",IF(AJA17="연차","☆",IF(AJA17="월차","★",IF(AJA17="병가","♨",IF(AJA17="출장","◎",IF(AJA17="교육","■",IF(AND(AJA17="",AIU17&lt;=기준일시_입력!$J$15,AIX17&gt;=기준일시_입력!$N$15),"○",IF(AND(AJA17="",AIU17&lt;&gt;"",AIU17&gt;기준일시_입력!$J$15),"▼",IF(AND(AJA17="",AIX17&lt;&gt;"",AIX17&lt;기준일시_입력!$N$15),"△",""))))))))))</f>
        <v/>
      </c>
      <c r="AJD17" s="128">
        <f>IFERROR(IF(OR(AIU17="",AIX17=""),0,IF(AND(AJF17&lt;기준일시_입력!$J$17,AJG17&gt;기준일시_입력!$N$17),기준일시_입력!$N$17-기준일시_입력!$J$17,IF(AND(AJF17&gt;=기준일시_입력!$J$17,AJG17&gt;기준일시_입력!$N$17),기준일시_입력!$N$17-AJF17,IF(AJG17&lt;기준일시_입력!$J$17,0,IF(AND(AJF17&lt;기준일시_입력!$J$17,AJG17&lt;=기준일시_입력!$N$17),AJG17-기준일시_입력!$J$17,IF(AND(AJF17&gt;=기준일시_입력!$J$17,AJG17&lt;=기준일시_입력!$N$17),AJG17-AJF17,0)))))),0)</f>
        <v>0</v>
      </c>
      <c r="AJE17" s="128">
        <f t="shared" si="307"/>
        <v>0</v>
      </c>
      <c r="AJF17" s="128">
        <f>IF(OR(AIU17="",AIX17=""),0,IF(AIU17&lt;기준일시_입력!$J$15,기준일시_입력!$J$15,AIU17))</f>
        <v>0</v>
      </c>
      <c r="AJG17" s="128">
        <f t="shared" si="308"/>
        <v>0</v>
      </c>
      <c r="AJH17" s="128">
        <f>IFERROR(IF(AND(AJF17&lt;SMALL(기준일시_입력!$J$21:$J$39,AJH$5),AJG17&gt;SMALL(기준일시_입력!$N$21:$N$39,AJH$5)),INDEX(기준일시_입력!$AJ$21:$AJ$39,AJH$5*2-1),IF(AND(AJF17&gt;=SMALL(기준일시_입력!$J$21:$J$39,AJH$5),AJF17&lt;SMALL(기준일시_입력!$N$21:$N$39,AJH$5)),SMALL(기준일시_입력!$N$21:$N$39,AJH$5)-AJF17,0)),0)</f>
        <v>0</v>
      </c>
      <c r="AJI17" s="128">
        <f>IFERROR(IF(AND(AJF17&lt;SMALL(기준일시_입력!$J$21:$J$39,AJI$5),AJG17&gt;SMALL(기준일시_입력!$N$21:$N$39,AJI$5)),INDEX(기준일시_입력!$AJ$21:$AJ$39,AJI$5*2-1),IF(AND(AJF17&gt;=SMALL(기준일시_입력!$J$21:$J$39,AJI$5),AJF17&lt;SMALL(기준일시_입력!$N$21:$N$39,AJI$5)),SMALL(기준일시_입력!$N$21:$N$39,AJI$5)-AJF17,0)),0)</f>
        <v>0</v>
      </c>
      <c r="AJJ17" s="128">
        <f>IFERROR(IF(AND(AJF17&lt;SMALL(기준일시_입력!$J$21:$J$39,AJJ$5),AJG17&gt;SMALL(기준일시_입력!$N$21:$N$39,AJJ$5)),INDEX(기준일시_입력!$AJ$21:$AJ$39,AJJ$5*2-1),IF(AND(AJF17&gt;=SMALL(기준일시_입력!$J$21:$J$39,AJJ$5),AJF17&lt;SMALL(기준일시_입력!$N$21:$N$39,AJJ$5)),SMALL(기준일시_입력!$N$21:$N$39,AJJ$5)-AJF17,0)),0)</f>
        <v>0</v>
      </c>
      <c r="AJK17" s="128">
        <f>IFERROR(IF(AND(AJF17&lt;SMALL(기준일시_입력!$J$21:$J$39,AJK$5),AJG17&gt;SMALL(기준일시_입력!$N$21:$N$39,AJK$5)),INDEX(기준일시_입력!$AJ$21:$AJ$39,AJK$5*2-1),IF(AND(AJF17&gt;=SMALL(기준일시_입력!$J$21:$J$39,AJK$5),AJF17&lt;SMALL(기준일시_입력!$N$21:$N$39,AJK$5)),SMALL(기준일시_입력!$N$21:$N$39,AJK$5)-AJF17,0)),0)</f>
        <v>0</v>
      </c>
      <c r="AJL17" s="128">
        <f>IFERROR(IF(AND(AJF17&lt;SMALL(기준일시_입력!$J$21:$J$39,AJL$5),AJG17&gt;SMALL(기준일시_입력!$N$21:$N$39,AJL$5)),INDEX(기준일시_입력!$AJ$21:$AJ$39,AJL$5*2-1),IF(AND(AJF17&gt;=SMALL(기준일시_입력!$J$21:$J$39,AJL$5),AJF17&lt;SMALL(기준일시_입력!$N$21:$N$39,AJL$5)),SMALL(기준일시_입력!$N$21:$N$39,AJL$5)-AJF17,0)),0)</f>
        <v>0</v>
      </c>
      <c r="AJM17" s="128">
        <f>IFERROR(IF(AND(AJF17&lt;SMALL(기준일시_입력!$J$21:$J$39,AJM$5),AJG17&gt;SMALL(기준일시_입력!$N$21:$N$39,AJM$5)),INDEX(기준일시_입력!$AJ$21:$AJ$39,AJM$5*2-1),IF(AND(AJF17&gt;=SMALL(기준일시_입력!$J$21:$J$39,AJM$5),AJF17&lt;SMALL(기준일시_입력!$N$21:$N$39,AJM$5)),SMALL(기준일시_입력!$N$21:$N$39,AJM$5)-AJF17,0)),0)</f>
        <v>0</v>
      </c>
      <c r="AJN17" s="128">
        <f>IFERROR(IF(AND(AJF17&lt;SMALL(기준일시_입력!$J$21:$J$39,AJN$5),AJG17&gt;SMALL(기준일시_입력!$N$21:$N$39,AJN$5)),INDEX(기준일시_입력!$AJ$21:$AJ$39,AJN$5*2-1),IF(AND(AJF17&gt;=SMALL(기준일시_입력!$J$21:$J$39,AJN$5),AJF17&lt;SMALL(기준일시_입력!$N$21:$N$39,AJN$5)),SMALL(기준일시_입력!$N$21:$N$39,AJN$5)-AJF17,0)),0)</f>
        <v>0</v>
      </c>
      <c r="AJO17" s="128">
        <f>IFERROR(IF(AND(AJF17&lt;SMALL(기준일시_입력!$J$21:$J$39,AJO$5),AJG17&gt;SMALL(기준일시_입력!$N$21:$N$39,AJO$5)),INDEX(기준일시_입력!$AJ$21:$AJ$39,AJO$5*2-1),IF(AND(AJF17&gt;=SMALL(기준일시_입력!$J$21:$J$39,AJO$5),AJF17&lt;SMALL(기준일시_입력!$N$21:$N$39,AJO$5)),SMALL(기준일시_입력!$N$21:$N$39,AJO$5)-AJF17,0)),0)</f>
        <v>0</v>
      </c>
      <c r="AJP17" s="128">
        <f>IFERROR(IF(AND(AJF17&lt;SMALL(기준일시_입력!$J$21:$J$39,AJP$5),AJG17&gt;SMALL(기준일시_입력!$N$21:$N$39,AJP$5)),INDEX(기준일시_입력!$AJ$21:$AJ$39,AJP$5*2-1),IF(AND(AJF17&gt;=SMALL(기준일시_입력!$J$21:$J$39,AJP$5),AJF17&lt;SMALL(기준일시_입력!$N$21:$N$39,AJP$5)),SMALL(기준일시_입력!$N$21:$N$39,AJP$5)-AJF17,0)),0)</f>
        <v>0</v>
      </c>
      <c r="AJQ17" s="128">
        <f>IFERROR(IF(AND(AJF17&lt;SMALL(기준일시_입력!$J$21:$J$39,AJQ$5),AJG17&gt;SMALL(기준일시_입력!$N$21:$N$39,AJQ$5)),INDEX(기준일시_입력!$AJ$21:$AJ$39,AJQ$5*2-1),IF(AND(AJF17&gt;=SMALL(기준일시_입력!$J$21:$J$39,AJQ$5),AJF17&lt;SMALL(기준일시_입력!$N$21:$N$39,AJQ$5)),SMALL(기준일시_입력!$N$21:$N$39,AJQ$5)-AJF17,0)),0)</f>
        <v>0</v>
      </c>
      <c r="AJR17" s="125"/>
      <c r="AJS17" s="180" t="str">
        <f t="shared" si="309"/>
        <v>12일</v>
      </c>
      <c r="AJT17" s="180"/>
      <c r="AJU17" s="124" t="str">
        <f t="shared" si="310"/>
        <v>금</v>
      </c>
      <c r="AJV17" s="133" t="str">
        <f t="shared" si="306"/>
        <v/>
      </c>
      <c r="AJW17" s="184"/>
      <c r="AJX17" s="184"/>
      <c r="AJY17" s="184"/>
      <c r="AJZ17" s="184"/>
      <c r="AKA17" s="184"/>
      <c r="AKB17" s="184"/>
      <c r="AKC17" s="176"/>
      <c r="AKD17" s="177"/>
      <c r="AKE17" s="129" t="str">
        <f>IF($B17="","",IF(AND(AJU$3&lt;&gt;"",$B17-기준일시_입력!$AO$7&lt;=0,AJW17="",AJZ17="",AKC17=""),"X",IF(AKC17="연차","☆",IF(AKC17="월차","★",IF(AKC17="병가","♨",IF(AKC17="출장","◎",IF(AKC17="교육","■",IF(AND(AKC17="",AJW17&lt;=기준일시_입력!$J$15,AJZ17&gt;=기준일시_입력!$N$15),"○",IF(AND(AKC17="",AJW17&lt;&gt;"",AJW17&gt;기준일시_입력!$J$15),"▼",IF(AND(AKC17="",AJZ17&lt;&gt;"",AJZ17&lt;기준일시_입력!$N$15),"△",""))))))))))</f>
        <v/>
      </c>
      <c r="AKF17" s="128">
        <f>IFERROR(IF(OR(AJW17="",AJZ17=""),0,IF(AND(AKH17&lt;기준일시_입력!$J$17,AKI17&gt;기준일시_입력!$N$17),기준일시_입력!$N$17-기준일시_입력!$J$17,IF(AND(AKH17&gt;=기준일시_입력!$J$17,AKI17&gt;기준일시_입력!$N$17),기준일시_입력!$N$17-AKH17,IF(AKI17&lt;기준일시_입력!$J$17,0,IF(AND(AKH17&lt;기준일시_입력!$J$17,AKI17&lt;=기준일시_입력!$N$17),AKI17-기준일시_입력!$J$17,IF(AND(AKH17&gt;=기준일시_입력!$J$17,AKI17&lt;=기준일시_입력!$N$17),AKI17-AKH17,0)))))),0)</f>
        <v>0</v>
      </c>
      <c r="AKG17" s="128">
        <f t="shared" si="312"/>
        <v>0</v>
      </c>
      <c r="AKH17" s="128">
        <f>IF(OR(AJW17="",AJZ17=""),0,IF(AJW17&lt;기준일시_입력!$J$15,기준일시_입력!$J$15,AJW17))</f>
        <v>0</v>
      </c>
      <c r="AKI17" s="128">
        <f t="shared" si="313"/>
        <v>0</v>
      </c>
      <c r="AKJ17" s="128">
        <f>IFERROR(IF(AND(AKH17&lt;SMALL(기준일시_입력!$J$21:$J$39,AKJ$5),AKI17&gt;SMALL(기준일시_입력!$N$21:$N$39,AKJ$5)),INDEX(기준일시_입력!$AJ$21:$AJ$39,AKJ$5*2-1),IF(AND(AKH17&gt;=SMALL(기준일시_입력!$J$21:$J$39,AKJ$5),AKH17&lt;SMALL(기준일시_입력!$N$21:$N$39,AKJ$5)),SMALL(기준일시_입력!$N$21:$N$39,AKJ$5)-AKH17,0)),0)</f>
        <v>0</v>
      </c>
      <c r="AKK17" s="128">
        <f>IFERROR(IF(AND(AKH17&lt;SMALL(기준일시_입력!$J$21:$J$39,AKK$5),AKI17&gt;SMALL(기준일시_입력!$N$21:$N$39,AKK$5)),INDEX(기준일시_입력!$AJ$21:$AJ$39,AKK$5*2-1),IF(AND(AKH17&gt;=SMALL(기준일시_입력!$J$21:$J$39,AKK$5),AKH17&lt;SMALL(기준일시_입력!$N$21:$N$39,AKK$5)),SMALL(기준일시_입력!$N$21:$N$39,AKK$5)-AKH17,0)),0)</f>
        <v>0</v>
      </c>
      <c r="AKL17" s="128">
        <f>IFERROR(IF(AND(AKH17&lt;SMALL(기준일시_입력!$J$21:$J$39,AKL$5),AKI17&gt;SMALL(기준일시_입력!$N$21:$N$39,AKL$5)),INDEX(기준일시_입력!$AJ$21:$AJ$39,AKL$5*2-1),IF(AND(AKH17&gt;=SMALL(기준일시_입력!$J$21:$J$39,AKL$5),AKH17&lt;SMALL(기준일시_입력!$N$21:$N$39,AKL$5)),SMALL(기준일시_입력!$N$21:$N$39,AKL$5)-AKH17,0)),0)</f>
        <v>0</v>
      </c>
      <c r="AKM17" s="128">
        <f>IFERROR(IF(AND(AKH17&lt;SMALL(기준일시_입력!$J$21:$J$39,AKM$5),AKI17&gt;SMALL(기준일시_입력!$N$21:$N$39,AKM$5)),INDEX(기준일시_입력!$AJ$21:$AJ$39,AKM$5*2-1),IF(AND(AKH17&gt;=SMALL(기준일시_입력!$J$21:$J$39,AKM$5),AKH17&lt;SMALL(기준일시_입력!$N$21:$N$39,AKM$5)),SMALL(기준일시_입력!$N$21:$N$39,AKM$5)-AKH17,0)),0)</f>
        <v>0</v>
      </c>
      <c r="AKN17" s="128">
        <f>IFERROR(IF(AND(AKH17&lt;SMALL(기준일시_입력!$J$21:$J$39,AKN$5),AKI17&gt;SMALL(기준일시_입력!$N$21:$N$39,AKN$5)),INDEX(기준일시_입력!$AJ$21:$AJ$39,AKN$5*2-1),IF(AND(AKH17&gt;=SMALL(기준일시_입력!$J$21:$J$39,AKN$5),AKH17&lt;SMALL(기준일시_입력!$N$21:$N$39,AKN$5)),SMALL(기준일시_입력!$N$21:$N$39,AKN$5)-AKH17,0)),0)</f>
        <v>0</v>
      </c>
      <c r="AKO17" s="128">
        <f>IFERROR(IF(AND(AKH17&lt;SMALL(기준일시_입력!$J$21:$J$39,AKO$5),AKI17&gt;SMALL(기준일시_입력!$N$21:$N$39,AKO$5)),INDEX(기준일시_입력!$AJ$21:$AJ$39,AKO$5*2-1),IF(AND(AKH17&gt;=SMALL(기준일시_입력!$J$21:$J$39,AKO$5),AKH17&lt;SMALL(기준일시_입력!$N$21:$N$39,AKO$5)),SMALL(기준일시_입력!$N$21:$N$39,AKO$5)-AKH17,0)),0)</f>
        <v>0</v>
      </c>
      <c r="AKP17" s="128">
        <f>IFERROR(IF(AND(AKH17&lt;SMALL(기준일시_입력!$J$21:$J$39,AKP$5),AKI17&gt;SMALL(기준일시_입력!$N$21:$N$39,AKP$5)),INDEX(기준일시_입력!$AJ$21:$AJ$39,AKP$5*2-1),IF(AND(AKH17&gt;=SMALL(기준일시_입력!$J$21:$J$39,AKP$5),AKH17&lt;SMALL(기준일시_입력!$N$21:$N$39,AKP$5)),SMALL(기준일시_입력!$N$21:$N$39,AKP$5)-AKH17,0)),0)</f>
        <v>0</v>
      </c>
      <c r="AKQ17" s="128">
        <f>IFERROR(IF(AND(AKH17&lt;SMALL(기준일시_입력!$J$21:$J$39,AKQ$5),AKI17&gt;SMALL(기준일시_입력!$N$21:$N$39,AKQ$5)),INDEX(기준일시_입력!$AJ$21:$AJ$39,AKQ$5*2-1),IF(AND(AKH17&gt;=SMALL(기준일시_입력!$J$21:$J$39,AKQ$5),AKH17&lt;SMALL(기준일시_입력!$N$21:$N$39,AKQ$5)),SMALL(기준일시_입력!$N$21:$N$39,AKQ$5)-AKH17,0)),0)</f>
        <v>0</v>
      </c>
      <c r="AKR17" s="128">
        <f>IFERROR(IF(AND(AKH17&lt;SMALL(기준일시_입력!$J$21:$J$39,AKR$5),AKI17&gt;SMALL(기준일시_입력!$N$21:$N$39,AKR$5)),INDEX(기준일시_입력!$AJ$21:$AJ$39,AKR$5*2-1),IF(AND(AKH17&gt;=SMALL(기준일시_입력!$J$21:$J$39,AKR$5),AKH17&lt;SMALL(기준일시_입력!$N$21:$N$39,AKR$5)),SMALL(기준일시_입력!$N$21:$N$39,AKR$5)-AKH17,0)),0)</f>
        <v>0</v>
      </c>
      <c r="AKS17" s="128">
        <f>IFERROR(IF(AND(AKH17&lt;SMALL(기준일시_입력!$J$21:$J$39,AKS$5),AKI17&gt;SMALL(기준일시_입력!$N$21:$N$39,AKS$5)),INDEX(기준일시_입력!$AJ$21:$AJ$39,AKS$5*2-1),IF(AND(AKH17&gt;=SMALL(기준일시_입력!$J$21:$J$39,AKS$5),AKH17&lt;SMALL(기준일시_입력!$N$21:$N$39,AKS$5)),SMALL(기준일시_입력!$N$21:$N$39,AKS$5)-AKH17,0)),0)</f>
        <v>0</v>
      </c>
      <c r="AKT17" s="125"/>
      <c r="AKU17" s="180" t="str">
        <f t="shared" si="314"/>
        <v>12일</v>
      </c>
      <c r="AKV17" s="180"/>
      <c r="AKW17" s="124" t="str">
        <f t="shared" si="315"/>
        <v>금</v>
      </c>
      <c r="AKX17" s="133" t="str">
        <f t="shared" si="306"/>
        <v/>
      </c>
      <c r="AKY17" s="184"/>
      <c r="AKZ17" s="184"/>
      <c r="ALA17" s="184"/>
      <c r="ALB17" s="184"/>
      <c r="ALC17" s="184"/>
      <c r="ALD17" s="184"/>
      <c r="ALE17" s="176"/>
      <c r="ALF17" s="177"/>
      <c r="ALG17" s="129" t="str">
        <f>IF($B17="","",IF(AND(AKW$3&lt;&gt;"",$B17-기준일시_입력!$AO$7&lt;=0,AKY17="",ALB17="",ALE17=""),"X",IF(ALE17="연차","☆",IF(ALE17="월차","★",IF(ALE17="병가","♨",IF(ALE17="출장","◎",IF(ALE17="교육","■",IF(AND(ALE17="",AKY17&lt;=기준일시_입력!$J$15,ALB17&gt;=기준일시_입력!$N$15),"○",IF(AND(ALE17="",AKY17&lt;&gt;"",AKY17&gt;기준일시_입력!$J$15),"▼",IF(AND(ALE17="",ALB17&lt;&gt;"",ALB17&lt;기준일시_입력!$N$15),"△",""))))))))))</f>
        <v/>
      </c>
      <c r="ALH17" s="128">
        <f>IFERROR(IF(OR(AKY17="",ALB17=""),0,IF(AND(ALJ17&lt;기준일시_입력!$J$17,ALK17&gt;기준일시_입력!$N$17),기준일시_입력!$N$17-기준일시_입력!$J$17,IF(AND(ALJ17&gt;=기준일시_입력!$J$17,ALK17&gt;기준일시_입력!$N$17),기준일시_입력!$N$17-ALJ17,IF(ALK17&lt;기준일시_입력!$J$17,0,IF(AND(ALJ17&lt;기준일시_입력!$J$17,ALK17&lt;=기준일시_입력!$N$17),ALK17-기준일시_입력!$J$17,IF(AND(ALJ17&gt;=기준일시_입력!$J$17,ALK17&lt;=기준일시_입력!$N$17),ALK17-ALJ17,0)))))),0)</f>
        <v>0</v>
      </c>
      <c r="ALI17" s="128">
        <f t="shared" si="317"/>
        <v>0</v>
      </c>
      <c r="ALJ17" s="128">
        <f>IF(OR(AKY17="",ALB17=""),0,IF(AKY17&lt;기준일시_입력!$J$15,기준일시_입력!$J$15,AKY17))</f>
        <v>0</v>
      </c>
      <c r="ALK17" s="128">
        <f t="shared" si="318"/>
        <v>0</v>
      </c>
      <c r="ALL17" s="128">
        <f>IFERROR(IF(AND(ALJ17&lt;SMALL(기준일시_입력!$J$21:$J$39,ALL$5),ALK17&gt;SMALL(기준일시_입력!$N$21:$N$39,ALL$5)),INDEX(기준일시_입력!$AJ$21:$AJ$39,ALL$5*2-1),IF(AND(ALJ17&gt;=SMALL(기준일시_입력!$J$21:$J$39,ALL$5),ALJ17&lt;SMALL(기준일시_입력!$N$21:$N$39,ALL$5)),SMALL(기준일시_입력!$N$21:$N$39,ALL$5)-ALJ17,0)),0)</f>
        <v>0</v>
      </c>
      <c r="ALM17" s="128">
        <f>IFERROR(IF(AND(ALJ17&lt;SMALL(기준일시_입력!$J$21:$J$39,ALM$5),ALK17&gt;SMALL(기준일시_입력!$N$21:$N$39,ALM$5)),INDEX(기준일시_입력!$AJ$21:$AJ$39,ALM$5*2-1),IF(AND(ALJ17&gt;=SMALL(기준일시_입력!$J$21:$J$39,ALM$5),ALJ17&lt;SMALL(기준일시_입력!$N$21:$N$39,ALM$5)),SMALL(기준일시_입력!$N$21:$N$39,ALM$5)-ALJ17,0)),0)</f>
        <v>0</v>
      </c>
      <c r="ALN17" s="128">
        <f>IFERROR(IF(AND(ALJ17&lt;SMALL(기준일시_입력!$J$21:$J$39,ALN$5),ALK17&gt;SMALL(기준일시_입력!$N$21:$N$39,ALN$5)),INDEX(기준일시_입력!$AJ$21:$AJ$39,ALN$5*2-1),IF(AND(ALJ17&gt;=SMALL(기준일시_입력!$J$21:$J$39,ALN$5),ALJ17&lt;SMALL(기준일시_입력!$N$21:$N$39,ALN$5)),SMALL(기준일시_입력!$N$21:$N$39,ALN$5)-ALJ17,0)),0)</f>
        <v>0</v>
      </c>
      <c r="ALO17" s="128">
        <f>IFERROR(IF(AND(ALJ17&lt;SMALL(기준일시_입력!$J$21:$J$39,ALO$5),ALK17&gt;SMALL(기준일시_입력!$N$21:$N$39,ALO$5)),INDEX(기준일시_입력!$AJ$21:$AJ$39,ALO$5*2-1),IF(AND(ALJ17&gt;=SMALL(기준일시_입력!$J$21:$J$39,ALO$5),ALJ17&lt;SMALL(기준일시_입력!$N$21:$N$39,ALO$5)),SMALL(기준일시_입력!$N$21:$N$39,ALO$5)-ALJ17,0)),0)</f>
        <v>0</v>
      </c>
      <c r="ALP17" s="128">
        <f>IFERROR(IF(AND(ALJ17&lt;SMALL(기준일시_입력!$J$21:$J$39,ALP$5),ALK17&gt;SMALL(기준일시_입력!$N$21:$N$39,ALP$5)),INDEX(기준일시_입력!$AJ$21:$AJ$39,ALP$5*2-1),IF(AND(ALJ17&gt;=SMALL(기준일시_입력!$J$21:$J$39,ALP$5),ALJ17&lt;SMALL(기준일시_입력!$N$21:$N$39,ALP$5)),SMALL(기준일시_입력!$N$21:$N$39,ALP$5)-ALJ17,0)),0)</f>
        <v>0</v>
      </c>
      <c r="ALQ17" s="128">
        <f>IFERROR(IF(AND(ALJ17&lt;SMALL(기준일시_입력!$J$21:$J$39,ALQ$5),ALK17&gt;SMALL(기준일시_입력!$N$21:$N$39,ALQ$5)),INDEX(기준일시_입력!$AJ$21:$AJ$39,ALQ$5*2-1),IF(AND(ALJ17&gt;=SMALL(기준일시_입력!$J$21:$J$39,ALQ$5),ALJ17&lt;SMALL(기준일시_입력!$N$21:$N$39,ALQ$5)),SMALL(기준일시_입력!$N$21:$N$39,ALQ$5)-ALJ17,0)),0)</f>
        <v>0</v>
      </c>
      <c r="ALR17" s="128">
        <f>IFERROR(IF(AND(ALJ17&lt;SMALL(기준일시_입력!$J$21:$J$39,ALR$5),ALK17&gt;SMALL(기준일시_입력!$N$21:$N$39,ALR$5)),INDEX(기준일시_입력!$AJ$21:$AJ$39,ALR$5*2-1),IF(AND(ALJ17&gt;=SMALL(기준일시_입력!$J$21:$J$39,ALR$5),ALJ17&lt;SMALL(기준일시_입력!$N$21:$N$39,ALR$5)),SMALL(기준일시_입력!$N$21:$N$39,ALR$5)-ALJ17,0)),0)</f>
        <v>0</v>
      </c>
      <c r="ALS17" s="128">
        <f>IFERROR(IF(AND(ALJ17&lt;SMALL(기준일시_입력!$J$21:$J$39,ALS$5),ALK17&gt;SMALL(기준일시_입력!$N$21:$N$39,ALS$5)),INDEX(기준일시_입력!$AJ$21:$AJ$39,ALS$5*2-1),IF(AND(ALJ17&gt;=SMALL(기준일시_입력!$J$21:$J$39,ALS$5),ALJ17&lt;SMALL(기준일시_입력!$N$21:$N$39,ALS$5)),SMALL(기준일시_입력!$N$21:$N$39,ALS$5)-ALJ17,0)),0)</f>
        <v>0</v>
      </c>
      <c r="ALT17" s="128">
        <f>IFERROR(IF(AND(ALJ17&lt;SMALL(기준일시_입력!$J$21:$J$39,ALT$5),ALK17&gt;SMALL(기준일시_입력!$N$21:$N$39,ALT$5)),INDEX(기준일시_입력!$AJ$21:$AJ$39,ALT$5*2-1),IF(AND(ALJ17&gt;=SMALL(기준일시_입력!$J$21:$J$39,ALT$5),ALJ17&lt;SMALL(기준일시_입력!$N$21:$N$39,ALT$5)),SMALL(기준일시_입력!$N$21:$N$39,ALT$5)-ALJ17,0)),0)</f>
        <v>0</v>
      </c>
      <c r="ALU17" s="128">
        <f>IFERROR(IF(AND(ALJ17&lt;SMALL(기준일시_입력!$J$21:$J$39,ALU$5),ALK17&gt;SMALL(기준일시_입력!$N$21:$N$39,ALU$5)),INDEX(기준일시_입력!$AJ$21:$AJ$39,ALU$5*2-1),IF(AND(ALJ17&gt;=SMALL(기준일시_입력!$J$21:$J$39,ALU$5),ALJ17&lt;SMALL(기준일시_입력!$N$21:$N$39,ALU$5)),SMALL(기준일시_입력!$N$21:$N$39,ALU$5)-ALJ17,0)),0)</f>
        <v>0</v>
      </c>
      <c r="ALV17" s="125"/>
      <c r="ALW17" s="180" t="str">
        <f t="shared" si="319"/>
        <v>12일</v>
      </c>
      <c r="ALX17" s="180"/>
      <c r="ALY17" s="124" t="str">
        <f t="shared" si="320"/>
        <v>금</v>
      </c>
      <c r="ALZ17" s="133" t="str">
        <f t="shared" si="321"/>
        <v/>
      </c>
      <c r="AMA17" s="184"/>
      <c r="AMB17" s="184"/>
      <c r="AMC17" s="184"/>
      <c r="AMD17" s="184"/>
      <c r="AME17" s="184"/>
      <c r="AMF17" s="184"/>
      <c r="AMG17" s="176"/>
      <c r="AMH17" s="177"/>
      <c r="AMI17" s="129" t="str">
        <f>IF($B17="","",IF(AND(ALY$3&lt;&gt;"",$B17-기준일시_입력!$AO$7&lt;=0,AMA17="",AMD17="",AMG17=""),"X",IF(AMG17="연차","☆",IF(AMG17="월차","★",IF(AMG17="병가","♨",IF(AMG17="출장","◎",IF(AMG17="교육","■",IF(AND(AMG17="",AMA17&lt;=기준일시_입력!$J$15,AMD17&gt;=기준일시_입력!$N$15),"○",IF(AND(AMG17="",AMA17&lt;&gt;"",AMA17&gt;기준일시_입력!$J$15),"▼",IF(AND(AMG17="",AMD17&lt;&gt;"",AMD17&lt;기준일시_입력!$N$15),"△",""))))))))))</f>
        <v/>
      </c>
      <c r="AMJ17" s="128">
        <f>IFERROR(IF(OR(AMA17="",AMD17=""),0,IF(AND(AML17&lt;기준일시_입력!$J$17,AMM17&gt;기준일시_입력!$N$17),기준일시_입력!$N$17-기준일시_입력!$J$17,IF(AND(AML17&gt;=기준일시_입력!$J$17,AMM17&gt;기준일시_입력!$N$17),기준일시_입력!$N$17-AML17,IF(AMM17&lt;기준일시_입력!$J$17,0,IF(AND(AML17&lt;기준일시_입력!$J$17,AMM17&lt;=기준일시_입력!$N$17),AMM17-기준일시_입력!$J$17,IF(AND(AML17&gt;=기준일시_입력!$J$17,AMM17&lt;=기준일시_입력!$N$17),AMM17-AML17,0)))))),0)</f>
        <v>0</v>
      </c>
      <c r="AMK17" s="128">
        <f t="shared" si="322"/>
        <v>0</v>
      </c>
      <c r="AML17" s="128">
        <f>IF(OR(AMA17="",AMD17=""),0,IF(AMA17&lt;기준일시_입력!$J$15,기준일시_입력!$J$15,AMA17))</f>
        <v>0</v>
      </c>
      <c r="AMM17" s="128">
        <f t="shared" si="323"/>
        <v>0</v>
      </c>
      <c r="AMN17" s="128">
        <f>IFERROR(IF(AND(AML17&lt;SMALL(기준일시_입력!$J$21:$J$39,AMN$5),AMM17&gt;SMALL(기준일시_입력!$N$21:$N$39,AMN$5)),INDEX(기준일시_입력!$AJ$21:$AJ$39,AMN$5*2-1),IF(AND(AML17&gt;=SMALL(기준일시_입력!$J$21:$J$39,AMN$5),AML17&lt;SMALL(기준일시_입력!$N$21:$N$39,AMN$5)),SMALL(기준일시_입력!$N$21:$N$39,AMN$5)-AML17,0)),0)</f>
        <v>0</v>
      </c>
      <c r="AMO17" s="128">
        <f>IFERROR(IF(AND(AML17&lt;SMALL(기준일시_입력!$J$21:$J$39,AMO$5),AMM17&gt;SMALL(기준일시_입력!$N$21:$N$39,AMO$5)),INDEX(기준일시_입력!$AJ$21:$AJ$39,AMO$5*2-1),IF(AND(AML17&gt;=SMALL(기준일시_입력!$J$21:$J$39,AMO$5),AML17&lt;SMALL(기준일시_입력!$N$21:$N$39,AMO$5)),SMALL(기준일시_입력!$N$21:$N$39,AMO$5)-AML17,0)),0)</f>
        <v>0</v>
      </c>
      <c r="AMP17" s="128">
        <f>IFERROR(IF(AND(AML17&lt;SMALL(기준일시_입력!$J$21:$J$39,AMP$5),AMM17&gt;SMALL(기준일시_입력!$N$21:$N$39,AMP$5)),INDEX(기준일시_입력!$AJ$21:$AJ$39,AMP$5*2-1),IF(AND(AML17&gt;=SMALL(기준일시_입력!$J$21:$J$39,AMP$5),AML17&lt;SMALL(기준일시_입력!$N$21:$N$39,AMP$5)),SMALL(기준일시_입력!$N$21:$N$39,AMP$5)-AML17,0)),0)</f>
        <v>0</v>
      </c>
      <c r="AMQ17" s="128">
        <f>IFERROR(IF(AND(AML17&lt;SMALL(기준일시_입력!$J$21:$J$39,AMQ$5),AMM17&gt;SMALL(기준일시_입력!$N$21:$N$39,AMQ$5)),INDEX(기준일시_입력!$AJ$21:$AJ$39,AMQ$5*2-1),IF(AND(AML17&gt;=SMALL(기준일시_입력!$J$21:$J$39,AMQ$5),AML17&lt;SMALL(기준일시_입력!$N$21:$N$39,AMQ$5)),SMALL(기준일시_입력!$N$21:$N$39,AMQ$5)-AML17,0)),0)</f>
        <v>0</v>
      </c>
      <c r="AMR17" s="128">
        <f>IFERROR(IF(AND(AML17&lt;SMALL(기준일시_입력!$J$21:$J$39,AMR$5),AMM17&gt;SMALL(기준일시_입력!$N$21:$N$39,AMR$5)),INDEX(기준일시_입력!$AJ$21:$AJ$39,AMR$5*2-1),IF(AND(AML17&gt;=SMALL(기준일시_입력!$J$21:$J$39,AMR$5),AML17&lt;SMALL(기준일시_입력!$N$21:$N$39,AMR$5)),SMALL(기준일시_입력!$N$21:$N$39,AMR$5)-AML17,0)),0)</f>
        <v>0</v>
      </c>
      <c r="AMS17" s="128">
        <f>IFERROR(IF(AND(AML17&lt;SMALL(기준일시_입력!$J$21:$J$39,AMS$5),AMM17&gt;SMALL(기준일시_입력!$N$21:$N$39,AMS$5)),INDEX(기준일시_입력!$AJ$21:$AJ$39,AMS$5*2-1),IF(AND(AML17&gt;=SMALL(기준일시_입력!$J$21:$J$39,AMS$5),AML17&lt;SMALL(기준일시_입력!$N$21:$N$39,AMS$5)),SMALL(기준일시_입력!$N$21:$N$39,AMS$5)-AML17,0)),0)</f>
        <v>0</v>
      </c>
      <c r="AMT17" s="128">
        <f>IFERROR(IF(AND(AML17&lt;SMALL(기준일시_입력!$J$21:$J$39,AMT$5),AMM17&gt;SMALL(기준일시_입력!$N$21:$N$39,AMT$5)),INDEX(기준일시_입력!$AJ$21:$AJ$39,AMT$5*2-1),IF(AND(AML17&gt;=SMALL(기준일시_입력!$J$21:$J$39,AMT$5),AML17&lt;SMALL(기준일시_입력!$N$21:$N$39,AMT$5)),SMALL(기준일시_입력!$N$21:$N$39,AMT$5)-AML17,0)),0)</f>
        <v>0</v>
      </c>
      <c r="AMU17" s="128">
        <f>IFERROR(IF(AND(AML17&lt;SMALL(기준일시_입력!$J$21:$J$39,AMU$5),AMM17&gt;SMALL(기준일시_입력!$N$21:$N$39,AMU$5)),INDEX(기준일시_입력!$AJ$21:$AJ$39,AMU$5*2-1),IF(AND(AML17&gt;=SMALL(기준일시_입력!$J$21:$J$39,AMU$5),AML17&lt;SMALL(기준일시_입력!$N$21:$N$39,AMU$5)),SMALL(기준일시_입력!$N$21:$N$39,AMU$5)-AML17,0)),0)</f>
        <v>0</v>
      </c>
      <c r="AMV17" s="128">
        <f>IFERROR(IF(AND(AML17&lt;SMALL(기준일시_입력!$J$21:$J$39,AMV$5),AMM17&gt;SMALL(기준일시_입력!$N$21:$N$39,AMV$5)),INDEX(기준일시_입력!$AJ$21:$AJ$39,AMV$5*2-1),IF(AND(AML17&gt;=SMALL(기준일시_입력!$J$21:$J$39,AMV$5),AML17&lt;SMALL(기준일시_입력!$N$21:$N$39,AMV$5)),SMALL(기준일시_입력!$N$21:$N$39,AMV$5)-AML17,0)),0)</f>
        <v>0</v>
      </c>
      <c r="AMW17" s="128">
        <f>IFERROR(IF(AND(AML17&lt;SMALL(기준일시_입력!$J$21:$J$39,AMW$5),AMM17&gt;SMALL(기준일시_입력!$N$21:$N$39,AMW$5)),INDEX(기준일시_입력!$AJ$21:$AJ$39,AMW$5*2-1),IF(AND(AML17&gt;=SMALL(기준일시_입력!$J$21:$J$39,AMW$5),AML17&lt;SMALL(기준일시_입력!$N$21:$N$39,AMW$5)),SMALL(기준일시_입력!$N$21:$N$39,AMW$5)-AML17,0)),0)</f>
        <v>0</v>
      </c>
      <c r="AMX17" s="125"/>
      <c r="AMY17" s="180" t="str">
        <f t="shared" si="324"/>
        <v>12일</v>
      </c>
      <c r="AMZ17" s="180"/>
      <c r="ANA17" s="124" t="str">
        <f t="shared" si="325"/>
        <v>금</v>
      </c>
      <c r="ANB17" s="133" t="str">
        <f t="shared" si="321"/>
        <v/>
      </c>
      <c r="ANC17" s="184"/>
      <c r="AND17" s="184"/>
      <c r="ANE17" s="184"/>
      <c r="ANF17" s="184"/>
      <c r="ANG17" s="184"/>
      <c r="ANH17" s="184"/>
      <c r="ANI17" s="176"/>
      <c r="ANJ17" s="177"/>
      <c r="ANK17" s="129" t="str">
        <f>IF($B17="","",IF(AND(ANA$3&lt;&gt;"",$B17-기준일시_입력!$AO$7&lt;=0,ANC17="",ANF17="",ANI17=""),"X",IF(ANI17="연차","☆",IF(ANI17="월차","★",IF(ANI17="병가","♨",IF(ANI17="출장","◎",IF(ANI17="교육","■",IF(AND(ANI17="",ANC17&lt;=기준일시_입력!$J$15,ANF17&gt;=기준일시_입력!$N$15),"○",IF(AND(ANI17="",ANC17&lt;&gt;"",ANC17&gt;기준일시_입력!$J$15),"▼",IF(AND(ANI17="",ANF17&lt;&gt;"",ANF17&lt;기준일시_입력!$N$15),"△",""))))))))))</f>
        <v/>
      </c>
      <c r="ANL17" s="128">
        <f>IFERROR(IF(OR(ANC17="",ANF17=""),0,IF(AND(ANN17&lt;기준일시_입력!$J$17,ANO17&gt;기준일시_입력!$N$17),기준일시_입력!$N$17-기준일시_입력!$J$17,IF(AND(ANN17&gt;=기준일시_입력!$J$17,ANO17&gt;기준일시_입력!$N$17),기준일시_입력!$N$17-ANN17,IF(ANO17&lt;기준일시_입력!$J$17,0,IF(AND(ANN17&lt;기준일시_입력!$J$17,ANO17&lt;=기준일시_입력!$N$17),ANO17-기준일시_입력!$J$17,IF(AND(ANN17&gt;=기준일시_입력!$J$17,ANO17&lt;=기준일시_입력!$N$17),ANO17-ANN17,0)))))),0)</f>
        <v>0</v>
      </c>
      <c r="ANM17" s="128">
        <f t="shared" si="327"/>
        <v>0</v>
      </c>
      <c r="ANN17" s="128">
        <f>IF(OR(ANC17="",ANF17=""),0,IF(ANC17&lt;기준일시_입력!$J$15,기준일시_입력!$J$15,ANC17))</f>
        <v>0</v>
      </c>
      <c r="ANO17" s="128">
        <f t="shared" si="328"/>
        <v>0</v>
      </c>
      <c r="ANP17" s="128">
        <f>IFERROR(IF(AND(ANN17&lt;SMALL(기준일시_입력!$J$21:$J$39,ANP$5),ANO17&gt;SMALL(기준일시_입력!$N$21:$N$39,ANP$5)),INDEX(기준일시_입력!$AJ$21:$AJ$39,ANP$5*2-1),IF(AND(ANN17&gt;=SMALL(기준일시_입력!$J$21:$J$39,ANP$5),ANN17&lt;SMALL(기준일시_입력!$N$21:$N$39,ANP$5)),SMALL(기준일시_입력!$N$21:$N$39,ANP$5)-ANN17,0)),0)</f>
        <v>0</v>
      </c>
      <c r="ANQ17" s="128">
        <f>IFERROR(IF(AND(ANN17&lt;SMALL(기준일시_입력!$J$21:$J$39,ANQ$5),ANO17&gt;SMALL(기준일시_입력!$N$21:$N$39,ANQ$5)),INDEX(기준일시_입력!$AJ$21:$AJ$39,ANQ$5*2-1),IF(AND(ANN17&gt;=SMALL(기준일시_입력!$J$21:$J$39,ANQ$5),ANN17&lt;SMALL(기준일시_입력!$N$21:$N$39,ANQ$5)),SMALL(기준일시_입력!$N$21:$N$39,ANQ$5)-ANN17,0)),0)</f>
        <v>0</v>
      </c>
      <c r="ANR17" s="128">
        <f>IFERROR(IF(AND(ANN17&lt;SMALL(기준일시_입력!$J$21:$J$39,ANR$5),ANO17&gt;SMALL(기준일시_입력!$N$21:$N$39,ANR$5)),INDEX(기준일시_입력!$AJ$21:$AJ$39,ANR$5*2-1),IF(AND(ANN17&gt;=SMALL(기준일시_입력!$J$21:$J$39,ANR$5),ANN17&lt;SMALL(기준일시_입력!$N$21:$N$39,ANR$5)),SMALL(기준일시_입력!$N$21:$N$39,ANR$5)-ANN17,0)),0)</f>
        <v>0</v>
      </c>
      <c r="ANS17" s="128">
        <f>IFERROR(IF(AND(ANN17&lt;SMALL(기준일시_입력!$J$21:$J$39,ANS$5),ANO17&gt;SMALL(기준일시_입력!$N$21:$N$39,ANS$5)),INDEX(기준일시_입력!$AJ$21:$AJ$39,ANS$5*2-1),IF(AND(ANN17&gt;=SMALL(기준일시_입력!$J$21:$J$39,ANS$5),ANN17&lt;SMALL(기준일시_입력!$N$21:$N$39,ANS$5)),SMALL(기준일시_입력!$N$21:$N$39,ANS$5)-ANN17,0)),0)</f>
        <v>0</v>
      </c>
      <c r="ANT17" s="128">
        <f>IFERROR(IF(AND(ANN17&lt;SMALL(기준일시_입력!$J$21:$J$39,ANT$5),ANO17&gt;SMALL(기준일시_입력!$N$21:$N$39,ANT$5)),INDEX(기준일시_입력!$AJ$21:$AJ$39,ANT$5*2-1),IF(AND(ANN17&gt;=SMALL(기준일시_입력!$J$21:$J$39,ANT$5),ANN17&lt;SMALL(기준일시_입력!$N$21:$N$39,ANT$5)),SMALL(기준일시_입력!$N$21:$N$39,ANT$5)-ANN17,0)),0)</f>
        <v>0</v>
      </c>
      <c r="ANU17" s="128">
        <f>IFERROR(IF(AND(ANN17&lt;SMALL(기준일시_입력!$J$21:$J$39,ANU$5),ANO17&gt;SMALL(기준일시_입력!$N$21:$N$39,ANU$5)),INDEX(기준일시_입력!$AJ$21:$AJ$39,ANU$5*2-1),IF(AND(ANN17&gt;=SMALL(기준일시_입력!$J$21:$J$39,ANU$5),ANN17&lt;SMALL(기준일시_입력!$N$21:$N$39,ANU$5)),SMALL(기준일시_입력!$N$21:$N$39,ANU$5)-ANN17,0)),0)</f>
        <v>0</v>
      </c>
      <c r="ANV17" s="128">
        <f>IFERROR(IF(AND(ANN17&lt;SMALL(기준일시_입력!$J$21:$J$39,ANV$5),ANO17&gt;SMALL(기준일시_입력!$N$21:$N$39,ANV$5)),INDEX(기준일시_입력!$AJ$21:$AJ$39,ANV$5*2-1),IF(AND(ANN17&gt;=SMALL(기준일시_입력!$J$21:$J$39,ANV$5),ANN17&lt;SMALL(기준일시_입력!$N$21:$N$39,ANV$5)),SMALL(기준일시_입력!$N$21:$N$39,ANV$5)-ANN17,0)),0)</f>
        <v>0</v>
      </c>
      <c r="ANW17" s="128">
        <f>IFERROR(IF(AND(ANN17&lt;SMALL(기준일시_입력!$J$21:$J$39,ANW$5),ANO17&gt;SMALL(기준일시_입력!$N$21:$N$39,ANW$5)),INDEX(기준일시_입력!$AJ$21:$AJ$39,ANW$5*2-1),IF(AND(ANN17&gt;=SMALL(기준일시_입력!$J$21:$J$39,ANW$5),ANN17&lt;SMALL(기준일시_입력!$N$21:$N$39,ANW$5)),SMALL(기준일시_입력!$N$21:$N$39,ANW$5)-ANN17,0)),0)</f>
        <v>0</v>
      </c>
      <c r="ANX17" s="128">
        <f>IFERROR(IF(AND(ANN17&lt;SMALL(기준일시_입력!$J$21:$J$39,ANX$5),ANO17&gt;SMALL(기준일시_입력!$N$21:$N$39,ANX$5)),INDEX(기준일시_입력!$AJ$21:$AJ$39,ANX$5*2-1),IF(AND(ANN17&gt;=SMALL(기준일시_입력!$J$21:$J$39,ANX$5),ANN17&lt;SMALL(기준일시_입력!$N$21:$N$39,ANX$5)),SMALL(기준일시_입력!$N$21:$N$39,ANX$5)-ANN17,0)),0)</f>
        <v>0</v>
      </c>
      <c r="ANY17" s="128">
        <f>IFERROR(IF(AND(ANN17&lt;SMALL(기준일시_입력!$J$21:$J$39,ANY$5),ANO17&gt;SMALL(기준일시_입력!$N$21:$N$39,ANY$5)),INDEX(기준일시_입력!$AJ$21:$AJ$39,ANY$5*2-1),IF(AND(ANN17&gt;=SMALL(기준일시_입력!$J$21:$J$39,ANY$5),ANN17&lt;SMALL(기준일시_입력!$N$21:$N$39,ANY$5)),SMALL(기준일시_입력!$N$21:$N$39,ANY$5)-ANN17,0)),0)</f>
        <v>0</v>
      </c>
      <c r="ANZ17" s="125"/>
      <c r="AOA17" s="180" t="str">
        <f t="shared" si="329"/>
        <v>12일</v>
      </c>
      <c r="AOB17" s="180"/>
      <c r="AOC17" s="124" t="str">
        <f t="shared" si="330"/>
        <v>금</v>
      </c>
      <c r="AOD17" s="133" t="str">
        <f t="shared" si="321"/>
        <v/>
      </c>
      <c r="AOE17" s="184"/>
      <c r="AOF17" s="184"/>
      <c r="AOG17" s="184"/>
      <c r="AOH17" s="184"/>
      <c r="AOI17" s="184"/>
      <c r="AOJ17" s="184"/>
      <c r="AOK17" s="176"/>
      <c r="AOL17" s="177"/>
      <c r="AOM17" s="129" t="str">
        <f>IF($B17="","",IF(AND(AOC$3&lt;&gt;"",$B17-기준일시_입력!$AO$7&lt;=0,AOE17="",AOH17="",AOK17=""),"X",IF(AOK17="연차","☆",IF(AOK17="월차","★",IF(AOK17="병가","♨",IF(AOK17="출장","◎",IF(AOK17="교육","■",IF(AND(AOK17="",AOE17&lt;=기준일시_입력!$J$15,AOH17&gt;=기준일시_입력!$N$15),"○",IF(AND(AOK17="",AOE17&lt;&gt;"",AOE17&gt;기준일시_입력!$J$15),"▼",IF(AND(AOK17="",AOH17&lt;&gt;"",AOH17&lt;기준일시_입력!$N$15),"△",""))))))))))</f>
        <v/>
      </c>
      <c r="AON17" s="128">
        <f>IFERROR(IF(OR(AOE17="",AOH17=""),0,IF(AND(AOP17&lt;기준일시_입력!$J$17,AOQ17&gt;기준일시_입력!$N$17),기준일시_입력!$N$17-기준일시_입력!$J$17,IF(AND(AOP17&gt;=기준일시_입력!$J$17,AOQ17&gt;기준일시_입력!$N$17),기준일시_입력!$N$17-AOP17,IF(AOQ17&lt;기준일시_입력!$J$17,0,IF(AND(AOP17&lt;기준일시_입력!$J$17,AOQ17&lt;=기준일시_입력!$N$17),AOQ17-기준일시_입력!$J$17,IF(AND(AOP17&gt;=기준일시_입력!$J$17,AOQ17&lt;=기준일시_입력!$N$17),AOQ17-AOP17,0)))))),0)</f>
        <v>0</v>
      </c>
      <c r="AOO17" s="128">
        <f t="shared" si="332"/>
        <v>0</v>
      </c>
      <c r="AOP17" s="128">
        <f>IF(OR(AOE17="",AOH17=""),0,IF(AOE17&lt;기준일시_입력!$J$15,기준일시_입력!$J$15,AOE17))</f>
        <v>0</v>
      </c>
      <c r="AOQ17" s="128">
        <f t="shared" si="333"/>
        <v>0</v>
      </c>
      <c r="AOR17" s="128">
        <f>IFERROR(IF(AND(AOP17&lt;SMALL(기준일시_입력!$J$21:$J$39,AOR$5),AOQ17&gt;SMALL(기준일시_입력!$N$21:$N$39,AOR$5)),INDEX(기준일시_입력!$AJ$21:$AJ$39,AOR$5*2-1),IF(AND(AOP17&gt;=SMALL(기준일시_입력!$J$21:$J$39,AOR$5),AOP17&lt;SMALL(기준일시_입력!$N$21:$N$39,AOR$5)),SMALL(기준일시_입력!$N$21:$N$39,AOR$5)-AOP17,0)),0)</f>
        <v>0</v>
      </c>
      <c r="AOS17" s="128">
        <f>IFERROR(IF(AND(AOP17&lt;SMALL(기준일시_입력!$J$21:$J$39,AOS$5),AOQ17&gt;SMALL(기준일시_입력!$N$21:$N$39,AOS$5)),INDEX(기준일시_입력!$AJ$21:$AJ$39,AOS$5*2-1),IF(AND(AOP17&gt;=SMALL(기준일시_입력!$J$21:$J$39,AOS$5),AOP17&lt;SMALL(기준일시_입력!$N$21:$N$39,AOS$5)),SMALL(기준일시_입력!$N$21:$N$39,AOS$5)-AOP17,0)),0)</f>
        <v>0</v>
      </c>
      <c r="AOT17" s="128">
        <f>IFERROR(IF(AND(AOP17&lt;SMALL(기준일시_입력!$J$21:$J$39,AOT$5),AOQ17&gt;SMALL(기준일시_입력!$N$21:$N$39,AOT$5)),INDEX(기준일시_입력!$AJ$21:$AJ$39,AOT$5*2-1),IF(AND(AOP17&gt;=SMALL(기준일시_입력!$J$21:$J$39,AOT$5),AOP17&lt;SMALL(기준일시_입력!$N$21:$N$39,AOT$5)),SMALL(기준일시_입력!$N$21:$N$39,AOT$5)-AOP17,0)),0)</f>
        <v>0</v>
      </c>
      <c r="AOU17" s="128">
        <f>IFERROR(IF(AND(AOP17&lt;SMALL(기준일시_입력!$J$21:$J$39,AOU$5),AOQ17&gt;SMALL(기준일시_입력!$N$21:$N$39,AOU$5)),INDEX(기준일시_입력!$AJ$21:$AJ$39,AOU$5*2-1),IF(AND(AOP17&gt;=SMALL(기준일시_입력!$J$21:$J$39,AOU$5),AOP17&lt;SMALL(기준일시_입력!$N$21:$N$39,AOU$5)),SMALL(기준일시_입력!$N$21:$N$39,AOU$5)-AOP17,0)),0)</f>
        <v>0</v>
      </c>
      <c r="AOV17" s="128">
        <f>IFERROR(IF(AND(AOP17&lt;SMALL(기준일시_입력!$J$21:$J$39,AOV$5),AOQ17&gt;SMALL(기준일시_입력!$N$21:$N$39,AOV$5)),INDEX(기준일시_입력!$AJ$21:$AJ$39,AOV$5*2-1),IF(AND(AOP17&gt;=SMALL(기준일시_입력!$J$21:$J$39,AOV$5),AOP17&lt;SMALL(기준일시_입력!$N$21:$N$39,AOV$5)),SMALL(기준일시_입력!$N$21:$N$39,AOV$5)-AOP17,0)),0)</f>
        <v>0</v>
      </c>
      <c r="AOW17" s="128">
        <f>IFERROR(IF(AND(AOP17&lt;SMALL(기준일시_입력!$J$21:$J$39,AOW$5),AOQ17&gt;SMALL(기준일시_입력!$N$21:$N$39,AOW$5)),INDEX(기준일시_입력!$AJ$21:$AJ$39,AOW$5*2-1),IF(AND(AOP17&gt;=SMALL(기준일시_입력!$J$21:$J$39,AOW$5),AOP17&lt;SMALL(기준일시_입력!$N$21:$N$39,AOW$5)),SMALL(기준일시_입력!$N$21:$N$39,AOW$5)-AOP17,0)),0)</f>
        <v>0</v>
      </c>
      <c r="AOX17" s="128">
        <f>IFERROR(IF(AND(AOP17&lt;SMALL(기준일시_입력!$J$21:$J$39,AOX$5),AOQ17&gt;SMALL(기준일시_입력!$N$21:$N$39,AOX$5)),INDEX(기준일시_입력!$AJ$21:$AJ$39,AOX$5*2-1),IF(AND(AOP17&gt;=SMALL(기준일시_입력!$J$21:$J$39,AOX$5),AOP17&lt;SMALL(기준일시_입력!$N$21:$N$39,AOX$5)),SMALL(기준일시_입력!$N$21:$N$39,AOX$5)-AOP17,0)),0)</f>
        <v>0</v>
      </c>
      <c r="AOY17" s="128">
        <f>IFERROR(IF(AND(AOP17&lt;SMALL(기준일시_입력!$J$21:$J$39,AOY$5),AOQ17&gt;SMALL(기준일시_입력!$N$21:$N$39,AOY$5)),INDEX(기준일시_입력!$AJ$21:$AJ$39,AOY$5*2-1),IF(AND(AOP17&gt;=SMALL(기준일시_입력!$J$21:$J$39,AOY$5),AOP17&lt;SMALL(기준일시_입력!$N$21:$N$39,AOY$5)),SMALL(기준일시_입력!$N$21:$N$39,AOY$5)-AOP17,0)),0)</f>
        <v>0</v>
      </c>
      <c r="AOZ17" s="128">
        <f>IFERROR(IF(AND(AOP17&lt;SMALL(기준일시_입력!$J$21:$J$39,AOZ$5),AOQ17&gt;SMALL(기준일시_입력!$N$21:$N$39,AOZ$5)),INDEX(기준일시_입력!$AJ$21:$AJ$39,AOZ$5*2-1),IF(AND(AOP17&gt;=SMALL(기준일시_입력!$J$21:$J$39,AOZ$5),AOP17&lt;SMALL(기준일시_입력!$N$21:$N$39,AOZ$5)),SMALL(기준일시_입력!$N$21:$N$39,AOZ$5)-AOP17,0)),0)</f>
        <v>0</v>
      </c>
      <c r="APA17" s="128">
        <f>IFERROR(IF(AND(AOP17&lt;SMALL(기준일시_입력!$J$21:$J$39,APA$5),AOQ17&gt;SMALL(기준일시_입력!$N$21:$N$39,APA$5)),INDEX(기준일시_입력!$AJ$21:$AJ$39,APA$5*2-1),IF(AND(AOP17&gt;=SMALL(기준일시_입력!$J$21:$J$39,APA$5),AOP17&lt;SMALL(기준일시_입력!$N$21:$N$39,APA$5)),SMALL(기준일시_입력!$N$21:$N$39,APA$5)-AOP17,0)),0)</f>
        <v>0</v>
      </c>
      <c r="APB17" s="125"/>
      <c r="APC17" s="180" t="str">
        <f t="shared" si="334"/>
        <v>12일</v>
      </c>
      <c r="APD17" s="180"/>
      <c r="APE17" s="124" t="str">
        <f t="shared" si="335"/>
        <v>금</v>
      </c>
      <c r="APF17" s="133" t="str">
        <f t="shared" si="336"/>
        <v/>
      </c>
      <c r="APG17" s="184"/>
      <c r="APH17" s="184"/>
      <c r="API17" s="184"/>
      <c r="APJ17" s="184"/>
      <c r="APK17" s="184"/>
      <c r="APL17" s="184"/>
      <c r="APM17" s="176"/>
      <c r="APN17" s="177"/>
      <c r="APO17" s="129" t="str">
        <f>IF($B17="","",IF(AND(APE$3&lt;&gt;"",$B17-기준일시_입력!$AO$7&lt;=0,APG17="",APJ17="",APM17=""),"X",IF(APM17="연차","☆",IF(APM17="월차","★",IF(APM17="병가","♨",IF(APM17="출장","◎",IF(APM17="교육","■",IF(AND(APM17="",APG17&lt;=기준일시_입력!$J$15,APJ17&gt;=기준일시_입력!$N$15),"○",IF(AND(APM17="",APG17&lt;&gt;"",APG17&gt;기준일시_입력!$J$15),"▼",IF(AND(APM17="",APJ17&lt;&gt;"",APJ17&lt;기준일시_입력!$N$15),"△",""))))))))))</f>
        <v/>
      </c>
      <c r="APP17" s="128">
        <f>IFERROR(IF(OR(APG17="",APJ17=""),0,IF(AND(APR17&lt;기준일시_입력!$J$17,APS17&gt;기준일시_입력!$N$17),기준일시_입력!$N$17-기준일시_입력!$J$17,IF(AND(APR17&gt;=기준일시_입력!$J$17,APS17&gt;기준일시_입력!$N$17),기준일시_입력!$N$17-APR17,IF(APS17&lt;기준일시_입력!$J$17,0,IF(AND(APR17&lt;기준일시_입력!$J$17,APS17&lt;=기준일시_입력!$N$17),APS17-기준일시_입력!$J$17,IF(AND(APR17&gt;=기준일시_입력!$J$17,APS17&lt;=기준일시_입력!$N$17),APS17-APR17,0)))))),0)</f>
        <v>0</v>
      </c>
      <c r="APQ17" s="128">
        <f t="shared" si="337"/>
        <v>0</v>
      </c>
      <c r="APR17" s="128">
        <f>IF(OR(APG17="",APJ17=""),0,IF(APG17&lt;기준일시_입력!$J$15,기준일시_입력!$J$15,APG17))</f>
        <v>0</v>
      </c>
      <c r="APS17" s="128">
        <f t="shared" si="338"/>
        <v>0</v>
      </c>
      <c r="APT17" s="128">
        <f>IFERROR(IF(AND(APR17&lt;SMALL(기준일시_입력!$J$21:$J$39,APT$5),APS17&gt;SMALL(기준일시_입력!$N$21:$N$39,APT$5)),INDEX(기준일시_입력!$AJ$21:$AJ$39,APT$5*2-1),IF(AND(APR17&gt;=SMALL(기준일시_입력!$J$21:$J$39,APT$5),APR17&lt;SMALL(기준일시_입력!$N$21:$N$39,APT$5)),SMALL(기준일시_입력!$N$21:$N$39,APT$5)-APR17,0)),0)</f>
        <v>0</v>
      </c>
      <c r="APU17" s="128">
        <f>IFERROR(IF(AND(APR17&lt;SMALL(기준일시_입력!$J$21:$J$39,APU$5),APS17&gt;SMALL(기준일시_입력!$N$21:$N$39,APU$5)),INDEX(기준일시_입력!$AJ$21:$AJ$39,APU$5*2-1),IF(AND(APR17&gt;=SMALL(기준일시_입력!$J$21:$J$39,APU$5),APR17&lt;SMALL(기준일시_입력!$N$21:$N$39,APU$5)),SMALL(기준일시_입력!$N$21:$N$39,APU$5)-APR17,0)),0)</f>
        <v>0</v>
      </c>
      <c r="APV17" s="128">
        <f>IFERROR(IF(AND(APR17&lt;SMALL(기준일시_입력!$J$21:$J$39,APV$5),APS17&gt;SMALL(기준일시_입력!$N$21:$N$39,APV$5)),INDEX(기준일시_입력!$AJ$21:$AJ$39,APV$5*2-1),IF(AND(APR17&gt;=SMALL(기준일시_입력!$J$21:$J$39,APV$5),APR17&lt;SMALL(기준일시_입력!$N$21:$N$39,APV$5)),SMALL(기준일시_입력!$N$21:$N$39,APV$5)-APR17,0)),0)</f>
        <v>0</v>
      </c>
      <c r="APW17" s="128">
        <f>IFERROR(IF(AND(APR17&lt;SMALL(기준일시_입력!$J$21:$J$39,APW$5),APS17&gt;SMALL(기준일시_입력!$N$21:$N$39,APW$5)),INDEX(기준일시_입력!$AJ$21:$AJ$39,APW$5*2-1),IF(AND(APR17&gt;=SMALL(기준일시_입력!$J$21:$J$39,APW$5),APR17&lt;SMALL(기준일시_입력!$N$21:$N$39,APW$5)),SMALL(기준일시_입력!$N$21:$N$39,APW$5)-APR17,0)),0)</f>
        <v>0</v>
      </c>
      <c r="APX17" s="128">
        <f>IFERROR(IF(AND(APR17&lt;SMALL(기준일시_입력!$J$21:$J$39,APX$5),APS17&gt;SMALL(기준일시_입력!$N$21:$N$39,APX$5)),INDEX(기준일시_입력!$AJ$21:$AJ$39,APX$5*2-1),IF(AND(APR17&gt;=SMALL(기준일시_입력!$J$21:$J$39,APX$5),APR17&lt;SMALL(기준일시_입력!$N$21:$N$39,APX$5)),SMALL(기준일시_입력!$N$21:$N$39,APX$5)-APR17,0)),0)</f>
        <v>0</v>
      </c>
      <c r="APY17" s="128">
        <f>IFERROR(IF(AND(APR17&lt;SMALL(기준일시_입력!$J$21:$J$39,APY$5),APS17&gt;SMALL(기준일시_입력!$N$21:$N$39,APY$5)),INDEX(기준일시_입력!$AJ$21:$AJ$39,APY$5*2-1),IF(AND(APR17&gt;=SMALL(기준일시_입력!$J$21:$J$39,APY$5),APR17&lt;SMALL(기준일시_입력!$N$21:$N$39,APY$5)),SMALL(기준일시_입력!$N$21:$N$39,APY$5)-APR17,0)),0)</f>
        <v>0</v>
      </c>
      <c r="APZ17" s="128">
        <f>IFERROR(IF(AND(APR17&lt;SMALL(기준일시_입력!$J$21:$J$39,APZ$5),APS17&gt;SMALL(기준일시_입력!$N$21:$N$39,APZ$5)),INDEX(기준일시_입력!$AJ$21:$AJ$39,APZ$5*2-1),IF(AND(APR17&gt;=SMALL(기준일시_입력!$J$21:$J$39,APZ$5),APR17&lt;SMALL(기준일시_입력!$N$21:$N$39,APZ$5)),SMALL(기준일시_입력!$N$21:$N$39,APZ$5)-APR17,0)),0)</f>
        <v>0</v>
      </c>
      <c r="AQA17" s="128">
        <f>IFERROR(IF(AND(APR17&lt;SMALL(기준일시_입력!$J$21:$J$39,AQA$5),APS17&gt;SMALL(기준일시_입력!$N$21:$N$39,AQA$5)),INDEX(기준일시_입력!$AJ$21:$AJ$39,AQA$5*2-1),IF(AND(APR17&gt;=SMALL(기준일시_입력!$J$21:$J$39,AQA$5),APR17&lt;SMALL(기준일시_입력!$N$21:$N$39,AQA$5)),SMALL(기준일시_입력!$N$21:$N$39,AQA$5)-APR17,0)),0)</f>
        <v>0</v>
      </c>
      <c r="AQB17" s="128">
        <f>IFERROR(IF(AND(APR17&lt;SMALL(기준일시_입력!$J$21:$J$39,AQB$5),APS17&gt;SMALL(기준일시_입력!$N$21:$N$39,AQB$5)),INDEX(기준일시_입력!$AJ$21:$AJ$39,AQB$5*2-1),IF(AND(APR17&gt;=SMALL(기준일시_입력!$J$21:$J$39,AQB$5),APR17&lt;SMALL(기준일시_입력!$N$21:$N$39,AQB$5)),SMALL(기준일시_입력!$N$21:$N$39,AQB$5)-APR17,0)),0)</f>
        <v>0</v>
      </c>
      <c r="AQC17" s="128">
        <f>IFERROR(IF(AND(APR17&lt;SMALL(기준일시_입력!$J$21:$J$39,AQC$5),APS17&gt;SMALL(기준일시_입력!$N$21:$N$39,AQC$5)),INDEX(기준일시_입력!$AJ$21:$AJ$39,AQC$5*2-1),IF(AND(APR17&gt;=SMALL(기준일시_입력!$J$21:$J$39,AQC$5),APR17&lt;SMALL(기준일시_입력!$N$21:$N$39,AQC$5)),SMALL(기준일시_입력!$N$21:$N$39,AQC$5)-APR17,0)),0)</f>
        <v>0</v>
      </c>
      <c r="AQD17" s="125"/>
      <c r="AQE17" s="180" t="str">
        <f t="shared" si="339"/>
        <v>12일</v>
      </c>
      <c r="AQF17" s="180"/>
      <c r="AQG17" s="124" t="str">
        <f t="shared" si="340"/>
        <v>금</v>
      </c>
      <c r="AQH17" s="133" t="str">
        <f t="shared" si="336"/>
        <v/>
      </c>
      <c r="AQI17" s="184"/>
      <c r="AQJ17" s="184"/>
      <c r="AQK17" s="184"/>
      <c r="AQL17" s="184"/>
      <c r="AQM17" s="184"/>
      <c r="AQN17" s="184"/>
      <c r="AQO17" s="176"/>
      <c r="AQP17" s="177"/>
      <c r="AQQ17" s="129" t="str">
        <f>IF($B17="","",IF(AND(AQG$3&lt;&gt;"",$B17-기준일시_입력!$AO$7&lt;=0,AQI17="",AQL17="",AQO17=""),"X",IF(AQO17="연차","☆",IF(AQO17="월차","★",IF(AQO17="병가","♨",IF(AQO17="출장","◎",IF(AQO17="교육","■",IF(AND(AQO17="",AQI17&lt;=기준일시_입력!$J$15,AQL17&gt;=기준일시_입력!$N$15),"○",IF(AND(AQO17="",AQI17&lt;&gt;"",AQI17&gt;기준일시_입력!$J$15),"▼",IF(AND(AQO17="",AQL17&lt;&gt;"",AQL17&lt;기준일시_입력!$N$15),"△",""))))))))))</f>
        <v/>
      </c>
      <c r="AQR17" s="128">
        <f>IFERROR(IF(OR(AQI17="",AQL17=""),0,IF(AND(AQT17&lt;기준일시_입력!$J$17,AQU17&gt;기준일시_입력!$N$17),기준일시_입력!$N$17-기준일시_입력!$J$17,IF(AND(AQT17&gt;=기준일시_입력!$J$17,AQU17&gt;기준일시_입력!$N$17),기준일시_입력!$N$17-AQT17,IF(AQU17&lt;기준일시_입력!$J$17,0,IF(AND(AQT17&lt;기준일시_입력!$J$17,AQU17&lt;=기준일시_입력!$N$17),AQU17-기준일시_입력!$J$17,IF(AND(AQT17&gt;=기준일시_입력!$J$17,AQU17&lt;=기준일시_입력!$N$17),AQU17-AQT17,0)))))),0)</f>
        <v>0</v>
      </c>
      <c r="AQS17" s="128">
        <f t="shared" si="342"/>
        <v>0</v>
      </c>
      <c r="AQT17" s="128">
        <f>IF(OR(AQI17="",AQL17=""),0,IF(AQI17&lt;기준일시_입력!$J$15,기준일시_입력!$J$15,AQI17))</f>
        <v>0</v>
      </c>
      <c r="AQU17" s="128">
        <f t="shared" si="343"/>
        <v>0</v>
      </c>
      <c r="AQV17" s="128">
        <f>IFERROR(IF(AND(AQT17&lt;SMALL(기준일시_입력!$J$21:$J$39,AQV$5),AQU17&gt;SMALL(기준일시_입력!$N$21:$N$39,AQV$5)),INDEX(기준일시_입력!$AJ$21:$AJ$39,AQV$5*2-1),IF(AND(AQT17&gt;=SMALL(기준일시_입력!$J$21:$J$39,AQV$5),AQT17&lt;SMALL(기준일시_입력!$N$21:$N$39,AQV$5)),SMALL(기준일시_입력!$N$21:$N$39,AQV$5)-AQT17,0)),0)</f>
        <v>0</v>
      </c>
      <c r="AQW17" s="128">
        <f>IFERROR(IF(AND(AQT17&lt;SMALL(기준일시_입력!$J$21:$J$39,AQW$5),AQU17&gt;SMALL(기준일시_입력!$N$21:$N$39,AQW$5)),INDEX(기준일시_입력!$AJ$21:$AJ$39,AQW$5*2-1),IF(AND(AQT17&gt;=SMALL(기준일시_입력!$J$21:$J$39,AQW$5),AQT17&lt;SMALL(기준일시_입력!$N$21:$N$39,AQW$5)),SMALL(기준일시_입력!$N$21:$N$39,AQW$5)-AQT17,0)),0)</f>
        <v>0</v>
      </c>
      <c r="AQX17" s="128">
        <f>IFERROR(IF(AND(AQT17&lt;SMALL(기준일시_입력!$J$21:$J$39,AQX$5),AQU17&gt;SMALL(기준일시_입력!$N$21:$N$39,AQX$5)),INDEX(기준일시_입력!$AJ$21:$AJ$39,AQX$5*2-1),IF(AND(AQT17&gt;=SMALL(기준일시_입력!$J$21:$J$39,AQX$5),AQT17&lt;SMALL(기준일시_입력!$N$21:$N$39,AQX$5)),SMALL(기준일시_입력!$N$21:$N$39,AQX$5)-AQT17,0)),0)</f>
        <v>0</v>
      </c>
      <c r="AQY17" s="128">
        <f>IFERROR(IF(AND(AQT17&lt;SMALL(기준일시_입력!$J$21:$J$39,AQY$5),AQU17&gt;SMALL(기준일시_입력!$N$21:$N$39,AQY$5)),INDEX(기준일시_입력!$AJ$21:$AJ$39,AQY$5*2-1),IF(AND(AQT17&gt;=SMALL(기준일시_입력!$J$21:$J$39,AQY$5),AQT17&lt;SMALL(기준일시_입력!$N$21:$N$39,AQY$5)),SMALL(기준일시_입력!$N$21:$N$39,AQY$5)-AQT17,0)),0)</f>
        <v>0</v>
      </c>
      <c r="AQZ17" s="128">
        <f>IFERROR(IF(AND(AQT17&lt;SMALL(기준일시_입력!$J$21:$J$39,AQZ$5),AQU17&gt;SMALL(기준일시_입력!$N$21:$N$39,AQZ$5)),INDEX(기준일시_입력!$AJ$21:$AJ$39,AQZ$5*2-1),IF(AND(AQT17&gt;=SMALL(기준일시_입력!$J$21:$J$39,AQZ$5),AQT17&lt;SMALL(기준일시_입력!$N$21:$N$39,AQZ$5)),SMALL(기준일시_입력!$N$21:$N$39,AQZ$5)-AQT17,0)),0)</f>
        <v>0</v>
      </c>
      <c r="ARA17" s="128">
        <f>IFERROR(IF(AND(AQT17&lt;SMALL(기준일시_입력!$J$21:$J$39,ARA$5),AQU17&gt;SMALL(기준일시_입력!$N$21:$N$39,ARA$5)),INDEX(기준일시_입력!$AJ$21:$AJ$39,ARA$5*2-1),IF(AND(AQT17&gt;=SMALL(기준일시_입력!$J$21:$J$39,ARA$5),AQT17&lt;SMALL(기준일시_입력!$N$21:$N$39,ARA$5)),SMALL(기준일시_입력!$N$21:$N$39,ARA$5)-AQT17,0)),0)</f>
        <v>0</v>
      </c>
      <c r="ARB17" s="128">
        <f>IFERROR(IF(AND(AQT17&lt;SMALL(기준일시_입력!$J$21:$J$39,ARB$5),AQU17&gt;SMALL(기준일시_입력!$N$21:$N$39,ARB$5)),INDEX(기준일시_입력!$AJ$21:$AJ$39,ARB$5*2-1),IF(AND(AQT17&gt;=SMALL(기준일시_입력!$J$21:$J$39,ARB$5),AQT17&lt;SMALL(기준일시_입력!$N$21:$N$39,ARB$5)),SMALL(기준일시_입력!$N$21:$N$39,ARB$5)-AQT17,0)),0)</f>
        <v>0</v>
      </c>
      <c r="ARC17" s="128">
        <f>IFERROR(IF(AND(AQT17&lt;SMALL(기준일시_입력!$J$21:$J$39,ARC$5),AQU17&gt;SMALL(기준일시_입력!$N$21:$N$39,ARC$5)),INDEX(기준일시_입력!$AJ$21:$AJ$39,ARC$5*2-1),IF(AND(AQT17&gt;=SMALL(기준일시_입력!$J$21:$J$39,ARC$5),AQT17&lt;SMALL(기준일시_입력!$N$21:$N$39,ARC$5)),SMALL(기준일시_입력!$N$21:$N$39,ARC$5)-AQT17,0)),0)</f>
        <v>0</v>
      </c>
      <c r="ARD17" s="128">
        <f>IFERROR(IF(AND(AQT17&lt;SMALL(기준일시_입력!$J$21:$J$39,ARD$5),AQU17&gt;SMALL(기준일시_입력!$N$21:$N$39,ARD$5)),INDEX(기준일시_입력!$AJ$21:$AJ$39,ARD$5*2-1),IF(AND(AQT17&gt;=SMALL(기준일시_입력!$J$21:$J$39,ARD$5),AQT17&lt;SMALL(기준일시_입력!$N$21:$N$39,ARD$5)),SMALL(기준일시_입력!$N$21:$N$39,ARD$5)-AQT17,0)),0)</f>
        <v>0</v>
      </c>
      <c r="ARE17" s="128">
        <f>IFERROR(IF(AND(AQT17&lt;SMALL(기준일시_입력!$J$21:$J$39,ARE$5),AQU17&gt;SMALL(기준일시_입력!$N$21:$N$39,ARE$5)),INDEX(기준일시_입력!$AJ$21:$AJ$39,ARE$5*2-1),IF(AND(AQT17&gt;=SMALL(기준일시_입력!$J$21:$J$39,ARE$5),AQT17&lt;SMALL(기준일시_입력!$N$21:$N$39,ARE$5)),SMALL(기준일시_입력!$N$21:$N$39,ARE$5)-AQT17,0)),0)</f>
        <v>0</v>
      </c>
      <c r="ARF17" s="125"/>
      <c r="ARG17" s="180" t="str">
        <f t="shared" si="344"/>
        <v>12일</v>
      </c>
      <c r="ARH17" s="180"/>
      <c r="ARI17" s="124" t="str">
        <f t="shared" si="345"/>
        <v>금</v>
      </c>
      <c r="ARJ17" s="133" t="str">
        <f t="shared" si="336"/>
        <v/>
      </c>
      <c r="ARK17" s="184"/>
      <c r="ARL17" s="184"/>
      <c r="ARM17" s="184"/>
      <c r="ARN17" s="184"/>
      <c r="ARO17" s="184"/>
      <c r="ARP17" s="184"/>
      <c r="ARQ17" s="176"/>
      <c r="ARR17" s="177"/>
      <c r="ARS17" s="129" t="str">
        <f>IF($B17="","",IF(AND(ARI$3&lt;&gt;"",$B17-기준일시_입력!$AO$7&lt;=0,ARK17="",ARN17="",ARQ17=""),"X",IF(ARQ17="연차","☆",IF(ARQ17="월차","★",IF(ARQ17="병가","♨",IF(ARQ17="출장","◎",IF(ARQ17="교육","■",IF(AND(ARQ17="",ARK17&lt;=기준일시_입력!$J$15,ARN17&gt;=기준일시_입력!$N$15),"○",IF(AND(ARQ17="",ARK17&lt;&gt;"",ARK17&gt;기준일시_입력!$J$15),"▼",IF(AND(ARQ17="",ARN17&lt;&gt;"",ARN17&lt;기준일시_입력!$N$15),"△",""))))))))))</f>
        <v/>
      </c>
      <c r="ART17" s="128">
        <f>IFERROR(IF(OR(ARK17="",ARN17=""),0,IF(AND(ARV17&lt;기준일시_입력!$J$17,ARW17&gt;기준일시_입력!$N$17),기준일시_입력!$N$17-기준일시_입력!$J$17,IF(AND(ARV17&gt;=기준일시_입력!$J$17,ARW17&gt;기준일시_입력!$N$17),기준일시_입력!$N$17-ARV17,IF(ARW17&lt;기준일시_입력!$J$17,0,IF(AND(ARV17&lt;기준일시_입력!$J$17,ARW17&lt;=기준일시_입력!$N$17),ARW17-기준일시_입력!$J$17,IF(AND(ARV17&gt;=기준일시_입력!$J$17,ARW17&lt;=기준일시_입력!$N$17),ARW17-ARV17,0)))))),0)</f>
        <v>0</v>
      </c>
      <c r="ARU17" s="128">
        <f t="shared" si="347"/>
        <v>0</v>
      </c>
      <c r="ARV17" s="128">
        <f>IF(OR(ARK17="",ARN17=""),0,IF(ARK17&lt;기준일시_입력!$J$15,기준일시_입력!$J$15,ARK17))</f>
        <v>0</v>
      </c>
      <c r="ARW17" s="128">
        <f t="shared" si="348"/>
        <v>0</v>
      </c>
      <c r="ARX17" s="128">
        <f>IFERROR(IF(AND(ARV17&lt;SMALL(기준일시_입력!$J$21:$J$39,ARX$5),ARW17&gt;SMALL(기준일시_입력!$N$21:$N$39,ARX$5)),INDEX(기준일시_입력!$AJ$21:$AJ$39,ARX$5*2-1),IF(AND(ARV17&gt;=SMALL(기준일시_입력!$J$21:$J$39,ARX$5),ARV17&lt;SMALL(기준일시_입력!$N$21:$N$39,ARX$5)),SMALL(기준일시_입력!$N$21:$N$39,ARX$5)-ARV17,0)),0)</f>
        <v>0</v>
      </c>
      <c r="ARY17" s="128">
        <f>IFERROR(IF(AND(ARV17&lt;SMALL(기준일시_입력!$J$21:$J$39,ARY$5),ARW17&gt;SMALL(기준일시_입력!$N$21:$N$39,ARY$5)),INDEX(기준일시_입력!$AJ$21:$AJ$39,ARY$5*2-1),IF(AND(ARV17&gt;=SMALL(기준일시_입력!$J$21:$J$39,ARY$5),ARV17&lt;SMALL(기준일시_입력!$N$21:$N$39,ARY$5)),SMALL(기준일시_입력!$N$21:$N$39,ARY$5)-ARV17,0)),0)</f>
        <v>0</v>
      </c>
      <c r="ARZ17" s="128">
        <f>IFERROR(IF(AND(ARV17&lt;SMALL(기준일시_입력!$J$21:$J$39,ARZ$5),ARW17&gt;SMALL(기준일시_입력!$N$21:$N$39,ARZ$5)),INDEX(기준일시_입력!$AJ$21:$AJ$39,ARZ$5*2-1),IF(AND(ARV17&gt;=SMALL(기준일시_입력!$J$21:$J$39,ARZ$5),ARV17&lt;SMALL(기준일시_입력!$N$21:$N$39,ARZ$5)),SMALL(기준일시_입력!$N$21:$N$39,ARZ$5)-ARV17,0)),0)</f>
        <v>0</v>
      </c>
      <c r="ASA17" s="128">
        <f>IFERROR(IF(AND(ARV17&lt;SMALL(기준일시_입력!$J$21:$J$39,ASA$5),ARW17&gt;SMALL(기준일시_입력!$N$21:$N$39,ASA$5)),INDEX(기준일시_입력!$AJ$21:$AJ$39,ASA$5*2-1),IF(AND(ARV17&gt;=SMALL(기준일시_입력!$J$21:$J$39,ASA$5),ARV17&lt;SMALL(기준일시_입력!$N$21:$N$39,ASA$5)),SMALL(기준일시_입력!$N$21:$N$39,ASA$5)-ARV17,0)),0)</f>
        <v>0</v>
      </c>
      <c r="ASB17" s="128">
        <f>IFERROR(IF(AND(ARV17&lt;SMALL(기준일시_입력!$J$21:$J$39,ASB$5),ARW17&gt;SMALL(기준일시_입력!$N$21:$N$39,ASB$5)),INDEX(기준일시_입력!$AJ$21:$AJ$39,ASB$5*2-1),IF(AND(ARV17&gt;=SMALL(기준일시_입력!$J$21:$J$39,ASB$5),ARV17&lt;SMALL(기준일시_입력!$N$21:$N$39,ASB$5)),SMALL(기준일시_입력!$N$21:$N$39,ASB$5)-ARV17,0)),0)</f>
        <v>0</v>
      </c>
      <c r="ASC17" s="128">
        <f>IFERROR(IF(AND(ARV17&lt;SMALL(기준일시_입력!$J$21:$J$39,ASC$5),ARW17&gt;SMALL(기준일시_입력!$N$21:$N$39,ASC$5)),INDEX(기준일시_입력!$AJ$21:$AJ$39,ASC$5*2-1),IF(AND(ARV17&gt;=SMALL(기준일시_입력!$J$21:$J$39,ASC$5),ARV17&lt;SMALL(기준일시_입력!$N$21:$N$39,ASC$5)),SMALL(기준일시_입력!$N$21:$N$39,ASC$5)-ARV17,0)),0)</f>
        <v>0</v>
      </c>
      <c r="ASD17" s="128">
        <f>IFERROR(IF(AND(ARV17&lt;SMALL(기준일시_입력!$J$21:$J$39,ASD$5),ARW17&gt;SMALL(기준일시_입력!$N$21:$N$39,ASD$5)),INDEX(기준일시_입력!$AJ$21:$AJ$39,ASD$5*2-1),IF(AND(ARV17&gt;=SMALL(기준일시_입력!$J$21:$J$39,ASD$5),ARV17&lt;SMALL(기준일시_입력!$N$21:$N$39,ASD$5)),SMALL(기준일시_입력!$N$21:$N$39,ASD$5)-ARV17,0)),0)</f>
        <v>0</v>
      </c>
      <c r="ASE17" s="128">
        <f>IFERROR(IF(AND(ARV17&lt;SMALL(기준일시_입력!$J$21:$J$39,ASE$5),ARW17&gt;SMALL(기준일시_입력!$N$21:$N$39,ASE$5)),INDEX(기준일시_입력!$AJ$21:$AJ$39,ASE$5*2-1),IF(AND(ARV17&gt;=SMALL(기준일시_입력!$J$21:$J$39,ASE$5),ARV17&lt;SMALL(기준일시_입력!$N$21:$N$39,ASE$5)),SMALL(기준일시_입력!$N$21:$N$39,ASE$5)-ARV17,0)),0)</f>
        <v>0</v>
      </c>
      <c r="ASF17" s="128">
        <f>IFERROR(IF(AND(ARV17&lt;SMALL(기준일시_입력!$J$21:$J$39,ASF$5),ARW17&gt;SMALL(기준일시_입력!$N$21:$N$39,ASF$5)),INDEX(기준일시_입력!$AJ$21:$AJ$39,ASF$5*2-1),IF(AND(ARV17&gt;=SMALL(기준일시_입력!$J$21:$J$39,ASF$5),ARV17&lt;SMALL(기준일시_입력!$N$21:$N$39,ASF$5)),SMALL(기준일시_입력!$N$21:$N$39,ASF$5)-ARV17,0)),0)</f>
        <v>0</v>
      </c>
      <c r="ASG17" s="128">
        <f>IFERROR(IF(AND(ARV17&lt;SMALL(기준일시_입력!$J$21:$J$39,ASG$5),ARW17&gt;SMALL(기준일시_입력!$N$21:$N$39,ASG$5)),INDEX(기준일시_입력!$AJ$21:$AJ$39,ASG$5*2-1),IF(AND(ARV17&gt;=SMALL(기준일시_입력!$J$21:$J$39,ASG$5),ARV17&lt;SMALL(기준일시_입력!$N$21:$N$39,ASG$5)),SMALL(기준일시_입력!$N$21:$N$39,ASG$5)-ARV17,0)),0)</f>
        <v>0</v>
      </c>
      <c r="ASH17" s="125"/>
      <c r="ASI17" s="180" t="str">
        <f t="shared" si="349"/>
        <v>12일</v>
      </c>
      <c r="ASJ17" s="180"/>
      <c r="ASK17" s="124" t="str">
        <f t="shared" si="350"/>
        <v>금</v>
      </c>
      <c r="ASL17" s="133" t="str">
        <f t="shared" si="351"/>
        <v/>
      </c>
      <c r="ASM17" s="184"/>
      <c r="ASN17" s="184"/>
      <c r="ASO17" s="184"/>
      <c r="ASP17" s="184"/>
      <c r="ASQ17" s="184"/>
      <c r="ASR17" s="184"/>
      <c r="ASS17" s="176"/>
      <c r="AST17" s="177"/>
      <c r="ASU17" s="129" t="str">
        <f>IF($B17="","",IF(AND(ASK$3&lt;&gt;"",$B17-기준일시_입력!$AO$7&lt;=0,ASM17="",ASP17="",ASS17=""),"X",IF(ASS17="연차","☆",IF(ASS17="월차","★",IF(ASS17="병가","♨",IF(ASS17="출장","◎",IF(ASS17="교육","■",IF(AND(ASS17="",ASM17&lt;=기준일시_입력!$J$15,ASP17&gt;=기준일시_입력!$N$15),"○",IF(AND(ASS17="",ASM17&lt;&gt;"",ASM17&gt;기준일시_입력!$J$15),"▼",IF(AND(ASS17="",ASP17&lt;&gt;"",ASP17&lt;기준일시_입력!$N$15),"△",""))))))))))</f>
        <v/>
      </c>
      <c r="ASV17" s="128">
        <f>IFERROR(IF(OR(ASM17="",ASP17=""),0,IF(AND(ASX17&lt;기준일시_입력!$J$17,ASY17&gt;기준일시_입력!$N$17),기준일시_입력!$N$17-기준일시_입력!$J$17,IF(AND(ASX17&gt;=기준일시_입력!$J$17,ASY17&gt;기준일시_입력!$N$17),기준일시_입력!$N$17-ASX17,IF(ASY17&lt;기준일시_입력!$J$17,0,IF(AND(ASX17&lt;기준일시_입력!$J$17,ASY17&lt;=기준일시_입력!$N$17),ASY17-기준일시_입력!$J$17,IF(AND(ASX17&gt;=기준일시_입력!$J$17,ASY17&lt;=기준일시_입력!$N$17),ASY17-ASX17,0)))))),0)</f>
        <v>0</v>
      </c>
      <c r="ASW17" s="128">
        <f t="shared" si="352"/>
        <v>0</v>
      </c>
      <c r="ASX17" s="128">
        <f>IF(OR(ASM17="",ASP17=""),0,IF(ASM17&lt;기준일시_입력!$J$15,기준일시_입력!$J$15,ASM17))</f>
        <v>0</v>
      </c>
      <c r="ASY17" s="128">
        <f t="shared" si="353"/>
        <v>0</v>
      </c>
      <c r="ASZ17" s="128">
        <f>IFERROR(IF(AND(ASX17&lt;SMALL(기준일시_입력!$J$21:$J$39,ASZ$5),ASY17&gt;SMALL(기준일시_입력!$N$21:$N$39,ASZ$5)),INDEX(기준일시_입력!$AJ$21:$AJ$39,ASZ$5*2-1),IF(AND(ASX17&gt;=SMALL(기준일시_입력!$J$21:$J$39,ASZ$5),ASX17&lt;SMALL(기준일시_입력!$N$21:$N$39,ASZ$5)),SMALL(기준일시_입력!$N$21:$N$39,ASZ$5)-ASX17,0)),0)</f>
        <v>0</v>
      </c>
      <c r="ATA17" s="128">
        <f>IFERROR(IF(AND(ASX17&lt;SMALL(기준일시_입력!$J$21:$J$39,ATA$5),ASY17&gt;SMALL(기준일시_입력!$N$21:$N$39,ATA$5)),INDEX(기준일시_입력!$AJ$21:$AJ$39,ATA$5*2-1),IF(AND(ASX17&gt;=SMALL(기준일시_입력!$J$21:$J$39,ATA$5),ASX17&lt;SMALL(기준일시_입력!$N$21:$N$39,ATA$5)),SMALL(기준일시_입력!$N$21:$N$39,ATA$5)-ASX17,0)),0)</f>
        <v>0</v>
      </c>
      <c r="ATB17" s="128">
        <f>IFERROR(IF(AND(ASX17&lt;SMALL(기준일시_입력!$J$21:$J$39,ATB$5),ASY17&gt;SMALL(기준일시_입력!$N$21:$N$39,ATB$5)),INDEX(기준일시_입력!$AJ$21:$AJ$39,ATB$5*2-1),IF(AND(ASX17&gt;=SMALL(기준일시_입력!$J$21:$J$39,ATB$5),ASX17&lt;SMALL(기준일시_입력!$N$21:$N$39,ATB$5)),SMALL(기준일시_입력!$N$21:$N$39,ATB$5)-ASX17,0)),0)</f>
        <v>0</v>
      </c>
      <c r="ATC17" s="128">
        <f>IFERROR(IF(AND(ASX17&lt;SMALL(기준일시_입력!$J$21:$J$39,ATC$5),ASY17&gt;SMALL(기준일시_입력!$N$21:$N$39,ATC$5)),INDEX(기준일시_입력!$AJ$21:$AJ$39,ATC$5*2-1),IF(AND(ASX17&gt;=SMALL(기준일시_입력!$J$21:$J$39,ATC$5),ASX17&lt;SMALL(기준일시_입력!$N$21:$N$39,ATC$5)),SMALL(기준일시_입력!$N$21:$N$39,ATC$5)-ASX17,0)),0)</f>
        <v>0</v>
      </c>
      <c r="ATD17" s="128">
        <f>IFERROR(IF(AND(ASX17&lt;SMALL(기준일시_입력!$J$21:$J$39,ATD$5),ASY17&gt;SMALL(기준일시_입력!$N$21:$N$39,ATD$5)),INDEX(기준일시_입력!$AJ$21:$AJ$39,ATD$5*2-1),IF(AND(ASX17&gt;=SMALL(기준일시_입력!$J$21:$J$39,ATD$5),ASX17&lt;SMALL(기준일시_입력!$N$21:$N$39,ATD$5)),SMALL(기준일시_입력!$N$21:$N$39,ATD$5)-ASX17,0)),0)</f>
        <v>0</v>
      </c>
      <c r="ATE17" s="128">
        <f>IFERROR(IF(AND(ASX17&lt;SMALL(기준일시_입력!$J$21:$J$39,ATE$5),ASY17&gt;SMALL(기준일시_입력!$N$21:$N$39,ATE$5)),INDEX(기준일시_입력!$AJ$21:$AJ$39,ATE$5*2-1),IF(AND(ASX17&gt;=SMALL(기준일시_입력!$J$21:$J$39,ATE$5),ASX17&lt;SMALL(기준일시_입력!$N$21:$N$39,ATE$5)),SMALL(기준일시_입력!$N$21:$N$39,ATE$5)-ASX17,0)),0)</f>
        <v>0</v>
      </c>
      <c r="ATF17" s="128">
        <f>IFERROR(IF(AND(ASX17&lt;SMALL(기준일시_입력!$J$21:$J$39,ATF$5),ASY17&gt;SMALL(기준일시_입력!$N$21:$N$39,ATF$5)),INDEX(기준일시_입력!$AJ$21:$AJ$39,ATF$5*2-1),IF(AND(ASX17&gt;=SMALL(기준일시_입력!$J$21:$J$39,ATF$5),ASX17&lt;SMALL(기준일시_입력!$N$21:$N$39,ATF$5)),SMALL(기준일시_입력!$N$21:$N$39,ATF$5)-ASX17,0)),0)</f>
        <v>0</v>
      </c>
      <c r="ATG17" s="128">
        <f>IFERROR(IF(AND(ASX17&lt;SMALL(기준일시_입력!$J$21:$J$39,ATG$5),ASY17&gt;SMALL(기준일시_입력!$N$21:$N$39,ATG$5)),INDEX(기준일시_입력!$AJ$21:$AJ$39,ATG$5*2-1),IF(AND(ASX17&gt;=SMALL(기준일시_입력!$J$21:$J$39,ATG$5),ASX17&lt;SMALL(기준일시_입력!$N$21:$N$39,ATG$5)),SMALL(기준일시_입력!$N$21:$N$39,ATG$5)-ASX17,0)),0)</f>
        <v>0</v>
      </c>
      <c r="ATH17" s="128">
        <f>IFERROR(IF(AND(ASX17&lt;SMALL(기준일시_입력!$J$21:$J$39,ATH$5),ASY17&gt;SMALL(기준일시_입력!$N$21:$N$39,ATH$5)),INDEX(기준일시_입력!$AJ$21:$AJ$39,ATH$5*2-1),IF(AND(ASX17&gt;=SMALL(기준일시_입력!$J$21:$J$39,ATH$5),ASX17&lt;SMALL(기준일시_입력!$N$21:$N$39,ATH$5)),SMALL(기준일시_입력!$N$21:$N$39,ATH$5)-ASX17,0)),0)</f>
        <v>0</v>
      </c>
      <c r="ATI17" s="128">
        <f>IFERROR(IF(AND(ASX17&lt;SMALL(기준일시_입력!$J$21:$J$39,ATI$5),ASY17&gt;SMALL(기준일시_입력!$N$21:$N$39,ATI$5)),INDEX(기준일시_입력!$AJ$21:$AJ$39,ATI$5*2-1),IF(AND(ASX17&gt;=SMALL(기준일시_입력!$J$21:$J$39,ATI$5),ASX17&lt;SMALL(기준일시_입력!$N$21:$N$39,ATI$5)),SMALL(기준일시_입력!$N$21:$N$39,ATI$5)-ASX17,0)),0)</f>
        <v>0</v>
      </c>
      <c r="ATJ17" s="125"/>
      <c r="ATK17" s="180" t="str">
        <f t="shared" si="354"/>
        <v>12일</v>
      </c>
      <c r="ATL17" s="180"/>
      <c r="ATM17" s="124" t="str">
        <f t="shared" si="355"/>
        <v>금</v>
      </c>
      <c r="ATN17" s="133" t="str">
        <f t="shared" si="351"/>
        <v/>
      </c>
      <c r="ATO17" s="184"/>
      <c r="ATP17" s="184"/>
      <c r="ATQ17" s="184"/>
      <c r="ATR17" s="184"/>
      <c r="ATS17" s="184"/>
      <c r="ATT17" s="184"/>
      <c r="ATU17" s="176"/>
      <c r="ATV17" s="177"/>
      <c r="ATW17" s="129" t="str">
        <f>IF($B17="","",IF(AND(ATM$3&lt;&gt;"",$B17-기준일시_입력!$AO$7&lt;=0,ATO17="",ATR17="",ATU17=""),"X",IF(ATU17="연차","☆",IF(ATU17="월차","★",IF(ATU17="병가","♨",IF(ATU17="출장","◎",IF(ATU17="교육","■",IF(AND(ATU17="",ATO17&lt;=기준일시_입력!$J$15,ATR17&gt;=기준일시_입력!$N$15),"○",IF(AND(ATU17="",ATO17&lt;&gt;"",ATO17&gt;기준일시_입력!$J$15),"▼",IF(AND(ATU17="",ATR17&lt;&gt;"",ATR17&lt;기준일시_입력!$N$15),"△",""))))))))))</f>
        <v/>
      </c>
      <c r="ATX17" s="128">
        <f>IFERROR(IF(OR(ATO17="",ATR17=""),0,IF(AND(ATZ17&lt;기준일시_입력!$J$17,AUA17&gt;기준일시_입력!$N$17),기준일시_입력!$N$17-기준일시_입력!$J$17,IF(AND(ATZ17&gt;=기준일시_입력!$J$17,AUA17&gt;기준일시_입력!$N$17),기준일시_입력!$N$17-ATZ17,IF(AUA17&lt;기준일시_입력!$J$17,0,IF(AND(ATZ17&lt;기준일시_입력!$J$17,AUA17&lt;=기준일시_입력!$N$17),AUA17-기준일시_입력!$J$17,IF(AND(ATZ17&gt;=기준일시_입력!$J$17,AUA17&lt;=기준일시_입력!$N$17),AUA17-ATZ17,0)))))),0)</f>
        <v>0</v>
      </c>
      <c r="ATY17" s="128">
        <f t="shared" si="357"/>
        <v>0</v>
      </c>
      <c r="ATZ17" s="128">
        <f>IF(OR(ATO17="",ATR17=""),0,IF(ATO17&lt;기준일시_입력!$J$15,기준일시_입력!$J$15,ATO17))</f>
        <v>0</v>
      </c>
      <c r="AUA17" s="128">
        <f t="shared" si="358"/>
        <v>0</v>
      </c>
      <c r="AUB17" s="128">
        <f>IFERROR(IF(AND(ATZ17&lt;SMALL(기준일시_입력!$J$21:$J$39,AUB$5),AUA17&gt;SMALL(기준일시_입력!$N$21:$N$39,AUB$5)),INDEX(기준일시_입력!$AJ$21:$AJ$39,AUB$5*2-1),IF(AND(ATZ17&gt;=SMALL(기준일시_입력!$J$21:$J$39,AUB$5),ATZ17&lt;SMALL(기준일시_입력!$N$21:$N$39,AUB$5)),SMALL(기준일시_입력!$N$21:$N$39,AUB$5)-ATZ17,0)),0)</f>
        <v>0</v>
      </c>
      <c r="AUC17" s="128">
        <f>IFERROR(IF(AND(ATZ17&lt;SMALL(기준일시_입력!$J$21:$J$39,AUC$5),AUA17&gt;SMALL(기준일시_입력!$N$21:$N$39,AUC$5)),INDEX(기준일시_입력!$AJ$21:$AJ$39,AUC$5*2-1),IF(AND(ATZ17&gt;=SMALL(기준일시_입력!$J$21:$J$39,AUC$5),ATZ17&lt;SMALL(기준일시_입력!$N$21:$N$39,AUC$5)),SMALL(기준일시_입력!$N$21:$N$39,AUC$5)-ATZ17,0)),0)</f>
        <v>0</v>
      </c>
      <c r="AUD17" s="128">
        <f>IFERROR(IF(AND(ATZ17&lt;SMALL(기준일시_입력!$J$21:$J$39,AUD$5),AUA17&gt;SMALL(기준일시_입력!$N$21:$N$39,AUD$5)),INDEX(기준일시_입력!$AJ$21:$AJ$39,AUD$5*2-1),IF(AND(ATZ17&gt;=SMALL(기준일시_입력!$J$21:$J$39,AUD$5),ATZ17&lt;SMALL(기준일시_입력!$N$21:$N$39,AUD$5)),SMALL(기준일시_입력!$N$21:$N$39,AUD$5)-ATZ17,0)),0)</f>
        <v>0</v>
      </c>
      <c r="AUE17" s="128">
        <f>IFERROR(IF(AND(ATZ17&lt;SMALL(기준일시_입력!$J$21:$J$39,AUE$5),AUA17&gt;SMALL(기준일시_입력!$N$21:$N$39,AUE$5)),INDEX(기준일시_입력!$AJ$21:$AJ$39,AUE$5*2-1),IF(AND(ATZ17&gt;=SMALL(기준일시_입력!$J$21:$J$39,AUE$5),ATZ17&lt;SMALL(기준일시_입력!$N$21:$N$39,AUE$5)),SMALL(기준일시_입력!$N$21:$N$39,AUE$5)-ATZ17,0)),0)</f>
        <v>0</v>
      </c>
      <c r="AUF17" s="128">
        <f>IFERROR(IF(AND(ATZ17&lt;SMALL(기준일시_입력!$J$21:$J$39,AUF$5),AUA17&gt;SMALL(기준일시_입력!$N$21:$N$39,AUF$5)),INDEX(기준일시_입력!$AJ$21:$AJ$39,AUF$5*2-1),IF(AND(ATZ17&gt;=SMALL(기준일시_입력!$J$21:$J$39,AUF$5),ATZ17&lt;SMALL(기준일시_입력!$N$21:$N$39,AUF$5)),SMALL(기준일시_입력!$N$21:$N$39,AUF$5)-ATZ17,0)),0)</f>
        <v>0</v>
      </c>
      <c r="AUG17" s="128">
        <f>IFERROR(IF(AND(ATZ17&lt;SMALL(기준일시_입력!$J$21:$J$39,AUG$5),AUA17&gt;SMALL(기준일시_입력!$N$21:$N$39,AUG$5)),INDEX(기준일시_입력!$AJ$21:$AJ$39,AUG$5*2-1),IF(AND(ATZ17&gt;=SMALL(기준일시_입력!$J$21:$J$39,AUG$5),ATZ17&lt;SMALL(기준일시_입력!$N$21:$N$39,AUG$5)),SMALL(기준일시_입력!$N$21:$N$39,AUG$5)-ATZ17,0)),0)</f>
        <v>0</v>
      </c>
      <c r="AUH17" s="128">
        <f>IFERROR(IF(AND(ATZ17&lt;SMALL(기준일시_입력!$J$21:$J$39,AUH$5),AUA17&gt;SMALL(기준일시_입력!$N$21:$N$39,AUH$5)),INDEX(기준일시_입력!$AJ$21:$AJ$39,AUH$5*2-1),IF(AND(ATZ17&gt;=SMALL(기준일시_입력!$J$21:$J$39,AUH$5),ATZ17&lt;SMALL(기준일시_입력!$N$21:$N$39,AUH$5)),SMALL(기준일시_입력!$N$21:$N$39,AUH$5)-ATZ17,0)),0)</f>
        <v>0</v>
      </c>
      <c r="AUI17" s="128">
        <f>IFERROR(IF(AND(ATZ17&lt;SMALL(기준일시_입력!$J$21:$J$39,AUI$5),AUA17&gt;SMALL(기준일시_입력!$N$21:$N$39,AUI$5)),INDEX(기준일시_입력!$AJ$21:$AJ$39,AUI$5*2-1),IF(AND(ATZ17&gt;=SMALL(기준일시_입력!$J$21:$J$39,AUI$5),ATZ17&lt;SMALL(기준일시_입력!$N$21:$N$39,AUI$5)),SMALL(기준일시_입력!$N$21:$N$39,AUI$5)-ATZ17,0)),0)</f>
        <v>0</v>
      </c>
      <c r="AUJ17" s="128">
        <f>IFERROR(IF(AND(ATZ17&lt;SMALL(기준일시_입력!$J$21:$J$39,AUJ$5),AUA17&gt;SMALL(기준일시_입력!$N$21:$N$39,AUJ$5)),INDEX(기준일시_입력!$AJ$21:$AJ$39,AUJ$5*2-1),IF(AND(ATZ17&gt;=SMALL(기준일시_입력!$J$21:$J$39,AUJ$5),ATZ17&lt;SMALL(기준일시_입력!$N$21:$N$39,AUJ$5)),SMALL(기준일시_입력!$N$21:$N$39,AUJ$5)-ATZ17,0)),0)</f>
        <v>0</v>
      </c>
      <c r="AUK17" s="128">
        <f>IFERROR(IF(AND(ATZ17&lt;SMALL(기준일시_입력!$J$21:$J$39,AUK$5),AUA17&gt;SMALL(기준일시_입력!$N$21:$N$39,AUK$5)),INDEX(기준일시_입력!$AJ$21:$AJ$39,AUK$5*2-1),IF(AND(ATZ17&gt;=SMALL(기준일시_입력!$J$21:$J$39,AUK$5),ATZ17&lt;SMALL(기준일시_입력!$N$21:$N$39,AUK$5)),SMALL(기준일시_입력!$N$21:$N$39,AUK$5)-ATZ17,0)),0)</f>
        <v>0</v>
      </c>
      <c r="AUL17" s="125"/>
      <c r="AUM17" s="180" t="str">
        <f t="shared" si="359"/>
        <v>12일</v>
      </c>
      <c r="AUN17" s="180"/>
      <c r="AUO17" s="124" t="str">
        <f t="shared" si="360"/>
        <v>금</v>
      </c>
      <c r="AUP17" s="133" t="str">
        <f t="shared" si="351"/>
        <v/>
      </c>
      <c r="AUQ17" s="184"/>
      <c r="AUR17" s="184"/>
      <c r="AUS17" s="184"/>
      <c r="AUT17" s="184"/>
      <c r="AUU17" s="184"/>
      <c r="AUV17" s="184"/>
      <c r="AUW17" s="176"/>
      <c r="AUX17" s="177"/>
      <c r="AUY17" s="129" t="str">
        <f>IF($B17="","",IF(AND(AUO$3&lt;&gt;"",$B17-기준일시_입력!$AO$7&lt;=0,AUQ17="",AUT17="",AUW17=""),"X",IF(AUW17="연차","☆",IF(AUW17="월차","★",IF(AUW17="병가","♨",IF(AUW17="출장","◎",IF(AUW17="교육","■",IF(AND(AUW17="",AUQ17&lt;=기준일시_입력!$J$15,AUT17&gt;=기준일시_입력!$N$15),"○",IF(AND(AUW17="",AUQ17&lt;&gt;"",AUQ17&gt;기준일시_입력!$J$15),"▼",IF(AND(AUW17="",AUT17&lt;&gt;"",AUT17&lt;기준일시_입력!$N$15),"△",""))))))))))</f>
        <v/>
      </c>
      <c r="AUZ17" s="128">
        <f>IFERROR(IF(OR(AUQ17="",AUT17=""),0,IF(AND(AVB17&lt;기준일시_입력!$J$17,AVC17&gt;기준일시_입력!$N$17),기준일시_입력!$N$17-기준일시_입력!$J$17,IF(AND(AVB17&gt;=기준일시_입력!$J$17,AVC17&gt;기준일시_입력!$N$17),기준일시_입력!$N$17-AVB17,IF(AVC17&lt;기준일시_입력!$J$17,0,IF(AND(AVB17&lt;기준일시_입력!$J$17,AVC17&lt;=기준일시_입력!$N$17),AVC17-기준일시_입력!$J$17,IF(AND(AVB17&gt;=기준일시_입력!$J$17,AVC17&lt;=기준일시_입력!$N$17),AVC17-AVB17,0)))))),0)</f>
        <v>0</v>
      </c>
      <c r="AVA17" s="128">
        <f t="shared" si="362"/>
        <v>0</v>
      </c>
      <c r="AVB17" s="128">
        <f>IF(OR(AUQ17="",AUT17=""),0,IF(AUQ17&lt;기준일시_입력!$J$15,기준일시_입력!$J$15,AUQ17))</f>
        <v>0</v>
      </c>
      <c r="AVC17" s="128">
        <f t="shared" si="363"/>
        <v>0</v>
      </c>
      <c r="AVD17" s="128">
        <f>IFERROR(IF(AND(AVB17&lt;SMALL(기준일시_입력!$J$21:$J$39,AVD$5),AVC17&gt;SMALL(기준일시_입력!$N$21:$N$39,AVD$5)),INDEX(기준일시_입력!$AJ$21:$AJ$39,AVD$5*2-1),IF(AND(AVB17&gt;=SMALL(기준일시_입력!$J$21:$J$39,AVD$5),AVB17&lt;SMALL(기준일시_입력!$N$21:$N$39,AVD$5)),SMALL(기준일시_입력!$N$21:$N$39,AVD$5)-AVB17,0)),0)</f>
        <v>0</v>
      </c>
      <c r="AVE17" s="128">
        <f>IFERROR(IF(AND(AVB17&lt;SMALL(기준일시_입력!$J$21:$J$39,AVE$5),AVC17&gt;SMALL(기준일시_입력!$N$21:$N$39,AVE$5)),INDEX(기준일시_입력!$AJ$21:$AJ$39,AVE$5*2-1),IF(AND(AVB17&gt;=SMALL(기준일시_입력!$J$21:$J$39,AVE$5),AVB17&lt;SMALL(기준일시_입력!$N$21:$N$39,AVE$5)),SMALL(기준일시_입력!$N$21:$N$39,AVE$5)-AVB17,0)),0)</f>
        <v>0</v>
      </c>
      <c r="AVF17" s="128">
        <f>IFERROR(IF(AND(AVB17&lt;SMALL(기준일시_입력!$J$21:$J$39,AVF$5),AVC17&gt;SMALL(기준일시_입력!$N$21:$N$39,AVF$5)),INDEX(기준일시_입력!$AJ$21:$AJ$39,AVF$5*2-1),IF(AND(AVB17&gt;=SMALL(기준일시_입력!$J$21:$J$39,AVF$5),AVB17&lt;SMALL(기준일시_입력!$N$21:$N$39,AVF$5)),SMALL(기준일시_입력!$N$21:$N$39,AVF$5)-AVB17,0)),0)</f>
        <v>0</v>
      </c>
      <c r="AVG17" s="128">
        <f>IFERROR(IF(AND(AVB17&lt;SMALL(기준일시_입력!$J$21:$J$39,AVG$5),AVC17&gt;SMALL(기준일시_입력!$N$21:$N$39,AVG$5)),INDEX(기준일시_입력!$AJ$21:$AJ$39,AVG$5*2-1),IF(AND(AVB17&gt;=SMALL(기준일시_입력!$J$21:$J$39,AVG$5),AVB17&lt;SMALL(기준일시_입력!$N$21:$N$39,AVG$5)),SMALL(기준일시_입력!$N$21:$N$39,AVG$5)-AVB17,0)),0)</f>
        <v>0</v>
      </c>
      <c r="AVH17" s="128">
        <f>IFERROR(IF(AND(AVB17&lt;SMALL(기준일시_입력!$J$21:$J$39,AVH$5),AVC17&gt;SMALL(기준일시_입력!$N$21:$N$39,AVH$5)),INDEX(기준일시_입력!$AJ$21:$AJ$39,AVH$5*2-1),IF(AND(AVB17&gt;=SMALL(기준일시_입력!$J$21:$J$39,AVH$5),AVB17&lt;SMALL(기준일시_입력!$N$21:$N$39,AVH$5)),SMALL(기준일시_입력!$N$21:$N$39,AVH$5)-AVB17,0)),0)</f>
        <v>0</v>
      </c>
      <c r="AVI17" s="128">
        <f>IFERROR(IF(AND(AVB17&lt;SMALL(기준일시_입력!$J$21:$J$39,AVI$5),AVC17&gt;SMALL(기준일시_입력!$N$21:$N$39,AVI$5)),INDEX(기준일시_입력!$AJ$21:$AJ$39,AVI$5*2-1),IF(AND(AVB17&gt;=SMALL(기준일시_입력!$J$21:$J$39,AVI$5),AVB17&lt;SMALL(기준일시_입력!$N$21:$N$39,AVI$5)),SMALL(기준일시_입력!$N$21:$N$39,AVI$5)-AVB17,0)),0)</f>
        <v>0</v>
      </c>
      <c r="AVJ17" s="128">
        <f>IFERROR(IF(AND(AVB17&lt;SMALL(기준일시_입력!$J$21:$J$39,AVJ$5),AVC17&gt;SMALL(기준일시_입력!$N$21:$N$39,AVJ$5)),INDEX(기준일시_입력!$AJ$21:$AJ$39,AVJ$5*2-1),IF(AND(AVB17&gt;=SMALL(기준일시_입력!$J$21:$J$39,AVJ$5),AVB17&lt;SMALL(기준일시_입력!$N$21:$N$39,AVJ$5)),SMALL(기준일시_입력!$N$21:$N$39,AVJ$5)-AVB17,0)),0)</f>
        <v>0</v>
      </c>
      <c r="AVK17" s="128">
        <f>IFERROR(IF(AND(AVB17&lt;SMALL(기준일시_입력!$J$21:$J$39,AVK$5),AVC17&gt;SMALL(기준일시_입력!$N$21:$N$39,AVK$5)),INDEX(기준일시_입력!$AJ$21:$AJ$39,AVK$5*2-1),IF(AND(AVB17&gt;=SMALL(기준일시_입력!$J$21:$J$39,AVK$5),AVB17&lt;SMALL(기준일시_입력!$N$21:$N$39,AVK$5)),SMALL(기준일시_입력!$N$21:$N$39,AVK$5)-AVB17,0)),0)</f>
        <v>0</v>
      </c>
      <c r="AVL17" s="128">
        <f>IFERROR(IF(AND(AVB17&lt;SMALL(기준일시_입력!$J$21:$J$39,AVL$5),AVC17&gt;SMALL(기준일시_입력!$N$21:$N$39,AVL$5)),INDEX(기준일시_입력!$AJ$21:$AJ$39,AVL$5*2-1),IF(AND(AVB17&gt;=SMALL(기준일시_입력!$J$21:$J$39,AVL$5),AVB17&lt;SMALL(기준일시_입력!$N$21:$N$39,AVL$5)),SMALL(기준일시_입력!$N$21:$N$39,AVL$5)-AVB17,0)),0)</f>
        <v>0</v>
      </c>
      <c r="AVM17" s="128">
        <f>IFERROR(IF(AND(AVB17&lt;SMALL(기준일시_입력!$J$21:$J$39,AVM$5),AVC17&gt;SMALL(기준일시_입력!$N$21:$N$39,AVM$5)),INDEX(기준일시_입력!$AJ$21:$AJ$39,AVM$5*2-1),IF(AND(AVB17&gt;=SMALL(기준일시_입력!$J$21:$J$39,AVM$5),AVB17&lt;SMALL(기준일시_입력!$N$21:$N$39,AVM$5)),SMALL(기준일시_입력!$N$21:$N$39,AVM$5)-AVB17,0)),0)</f>
        <v>0</v>
      </c>
      <c r="AVN17" s="125"/>
      <c r="AVO17" s="180" t="str">
        <f t="shared" si="364"/>
        <v>12일</v>
      </c>
      <c r="AVP17" s="180"/>
      <c r="AVQ17" s="124" t="str">
        <f t="shared" si="365"/>
        <v>금</v>
      </c>
      <c r="AVR17" s="133" t="str">
        <f t="shared" si="366"/>
        <v/>
      </c>
      <c r="AVS17" s="184"/>
      <c r="AVT17" s="184"/>
      <c r="AVU17" s="184"/>
      <c r="AVV17" s="184"/>
      <c r="AVW17" s="184"/>
      <c r="AVX17" s="184"/>
      <c r="AVY17" s="176"/>
      <c r="AVZ17" s="177"/>
      <c r="AWA17" s="129" t="str">
        <f>IF($B17="","",IF(AND(AVQ$3&lt;&gt;"",$B17-기준일시_입력!$AO$7&lt;=0,AVS17="",AVV17="",AVY17=""),"X",IF(AVY17="연차","☆",IF(AVY17="월차","★",IF(AVY17="병가","♨",IF(AVY17="출장","◎",IF(AVY17="교육","■",IF(AND(AVY17="",AVS17&lt;=기준일시_입력!$J$15,AVV17&gt;=기준일시_입력!$N$15),"○",IF(AND(AVY17="",AVS17&lt;&gt;"",AVS17&gt;기준일시_입력!$J$15),"▼",IF(AND(AVY17="",AVV17&lt;&gt;"",AVV17&lt;기준일시_입력!$N$15),"△",""))))))))))</f>
        <v/>
      </c>
      <c r="AWB17" s="128">
        <f>IFERROR(IF(OR(AVS17="",AVV17=""),0,IF(AND(AWD17&lt;기준일시_입력!$J$17,AWE17&gt;기준일시_입력!$N$17),기준일시_입력!$N$17-기준일시_입력!$J$17,IF(AND(AWD17&gt;=기준일시_입력!$J$17,AWE17&gt;기준일시_입력!$N$17),기준일시_입력!$N$17-AWD17,IF(AWE17&lt;기준일시_입력!$J$17,0,IF(AND(AWD17&lt;기준일시_입력!$J$17,AWE17&lt;=기준일시_입력!$N$17),AWE17-기준일시_입력!$J$17,IF(AND(AWD17&gt;=기준일시_입력!$J$17,AWE17&lt;=기준일시_입력!$N$17),AWE17-AWD17,0)))))),0)</f>
        <v>0</v>
      </c>
      <c r="AWC17" s="128">
        <f t="shared" si="367"/>
        <v>0</v>
      </c>
      <c r="AWD17" s="128">
        <f>IF(OR(AVS17="",AVV17=""),0,IF(AVS17&lt;기준일시_입력!$J$15,기준일시_입력!$J$15,AVS17))</f>
        <v>0</v>
      </c>
      <c r="AWE17" s="128">
        <f t="shared" si="368"/>
        <v>0</v>
      </c>
      <c r="AWF17" s="128">
        <f>IFERROR(IF(AND(AWD17&lt;SMALL(기준일시_입력!$J$21:$J$39,AWF$5),AWE17&gt;SMALL(기준일시_입력!$N$21:$N$39,AWF$5)),INDEX(기준일시_입력!$AJ$21:$AJ$39,AWF$5*2-1),IF(AND(AWD17&gt;=SMALL(기준일시_입력!$J$21:$J$39,AWF$5),AWD17&lt;SMALL(기준일시_입력!$N$21:$N$39,AWF$5)),SMALL(기준일시_입력!$N$21:$N$39,AWF$5)-AWD17,0)),0)</f>
        <v>0</v>
      </c>
      <c r="AWG17" s="128">
        <f>IFERROR(IF(AND(AWD17&lt;SMALL(기준일시_입력!$J$21:$J$39,AWG$5),AWE17&gt;SMALL(기준일시_입력!$N$21:$N$39,AWG$5)),INDEX(기준일시_입력!$AJ$21:$AJ$39,AWG$5*2-1),IF(AND(AWD17&gt;=SMALL(기준일시_입력!$J$21:$J$39,AWG$5),AWD17&lt;SMALL(기준일시_입력!$N$21:$N$39,AWG$5)),SMALL(기준일시_입력!$N$21:$N$39,AWG$5)-AWD17,0)),0)</f>
        <v>0</v>
      </c>
      <c r="AWH17" s="128">
        <f>IFERROR(IF(AND(AWD17&lt;SMALL(기준일시_입력!$J$21:$J$39,AWH$5),AWE17&gt;SMALL(기준일시_입력!$N$21:$N$39,AWH$5)),INDEX(기준일시_입력!$AJ$21:$AJ$39,AWH$5*2-1),IF(AND(AWD17&gt;=SMALL(기준일시_입력!$J$21:$J$39,AWH$5),AWD17&lt;SMALL(기준일시_입력!$N$21:$N$39,AWH$5)),SMALL(기준일시_입력!$N$21:$N$39,AWH$5)-AWD17,0)),0)</f>
        <v>0</v>
      </c>
      <c r="AWI17" s="128">
        <f>IFERROR(IF(AND(AWD17&lt;SMALL(기준일시_입력!$J$21:$J$39,AWI$5),AWE17&gt;SMALL(기준일시_입력!$N$21:$N$39,AWI$5)),INDEX(기준일시_입력!$AJ$21:$AJ$39,AWI$5*2-1),IF(AND(AWD17&gt;=SMALL(기준일시_입력!$J$21:$J$39,AWI$5),AWD17&lt;SMALL(기준일시_입력!$N$21:$N$39,AWI$5)),SMALL(기준일시_입력!$N$21:$N$39,AWI$5)-AWD17,0)),0)</f>
        <v>0</v>
      </c>
      <c r="AWJ17" s="128">
        <f>IFERROR(IF(AND(AWD17&lt;SMALL(기준일시_입력!$J$21:$J$39,AWJ$5),AWE17&gt;SMALL(기준일시_입력!$N$21:$N$39,AWJ$5)),INDEX(기준일시_입력!$AJ$21:$AJ$39,AWJ$5*2-1),IF(AND(AWD17&gt;=SMALL(기준일시_입력!$J$21:$J$39,AWJ$5),AWD17&lt;SMALL(기준일시_입력!$N$21:$N$39,AWJ$5)),SMALL(기준일시_입력!$N$21:$N$39,AWJ$5)-AWD17,0)),0)</f>
        <v>0</v>
      </c>
      <c r="AWK17" s="128">
        <f>IFERROR(IF(AND(AWD17&lt;SMALL(기준일시_입력!$J$21:$J$39,AWK$5),AWE17&gt;SMALL(기준일시_입력!$N$21:$N$39,AWK$5)),INDEX(기준일시_입력!$AJ$21:$AJ$39,AWK$5*2-1),IF(AND(AWD17&gt;=SMALL(기준일시_입력!$J$21:$J$39,AWK$5),AWD17&lt;SMALL(기준일시_입력!$N$21:$N$39,AWK$5)),SMALL(기준일시_입력!$N$21:$N$39,AWK$5)-AWD17,0)),0)</f>
        <v>0</v>
      </c>
      <c r="AWL17" s="128">
        <f>IFERROR(IF(AND(AWD17&lt;SMALL(기준일시_입력!$J$21:$J$39,AWL$5),AWE17&gt;SMALL(기준일시_입력!$N$21:$N$39,AWL$5)),INDEX(기준일시_입력!$AJ$21:$AJ$39,AWL$5*2-1),IF(AND(AWD17&gt;=SMALL(기준일시_입력!$J$21:$J$39,AWL$5),AWD17&lt;SMALL(기준일시_입력!$N$21:$N$39,AWL$5)),SMALL(기준일시_입력!$N$21:$N$39,AWL$5)-AWD17,0)),0)</f>
        <v>0</v>
      </c>
      <c r="AWM17" s="128">
        <f>IFERROR(IF(AND(AWD17&lt;SMALL(기준일시_입력!$J$21:$J$39,AWM$5),AWE17&gt;SMALL(기준일시_입력!$N$21:$N$39,AWM$5)),INDEX(기준일시_입력!$AJ$21:$AJ$39,AWM$5*2-1),IF(AND(AWD17&gt;=SMALL(기준일시_입력!$J$21:$J$39,AWM$5),AWD17&lt;SMALL(기준일시_입력!$N$21:$N$39,AWM$5)),SMALL(기준일시_입력!$N$21:$N$39,AWM$5)-AWD17,0)),0)</f>
        <v>0</v>
      </c>
      <c r="AWN17" s="128">
        <f>IFERROR(IF(AND(AWD17&lt;SMALL(기준일시_입력!$J$21:$J$39,AWN$5),AWE17&gt;SMALL(기준일시_입력!$N$21:$N$39,AWN$5)),INDEX(기준일시_입력!$AJ$21:$AJ$39,AWN$5*2-1),IF(AND(AWD17&gt;=SMALL(기준일시_입력!$J$21:$J$39,AWN$5),AWD17&lt;SMALL(기준일시_입력!$N$21:$N$39,AWN$5)),SMALL(기준일시_입력!$N$21:$N$39,AWN$5)-AWD17,0)),0)</f>
        <v>0</v>
      </c>
      <c r="AWO17" s="128">
        <f>IFERROR(IF(AND(AWD17&lt;SMALL(기준일시_입력!$J$21:$J$39,AWO$5),AWE17&gt;SMALL(기준일시_입력!$N$21:$N$39,AWO$5)),INDEX(기준일시_입력!$AJ$21:$AJ$39,AWO$5*2-1),IF(AND(AWD17&gt;=SMALL(기준일시_입력!$J$21:$J$39,AWO$5),AWD17&lt;SMALL(기준일시_입력!$N$21:$N$39,AWO$5)),SMALL(기준일시_입력!$N$21:$N$39,AWO$5)-AWD17,0)),0)</f>
        <v>0</v>
      </c>
      <c r="AWP17" s="125"/>
      <c r="AWQ17" s="180" t="str">
        <f t="shared" si="369"/>
        <v>12일</v>
      </c>
      <c r="AWR17" s="180"/>
      <c r="AWS17" s="124" t="str">
        <f t="shared" si="370"/>
        <v>금</v>
      </c>
      <c r="AWT17" s="133" t="str">
        <f t="shared" si="366"/>
        <v/>
      </c>
      <c r="AWU17" s="184"/>
      <c r="AWV17" s="184"/>
      <c r="AWW17" s="184"/>
      <c r="AWX17" s="184"/>
      <c r="AWY17" s="184"/>
      <c r="AWZ17" s="184"/>
      <c r="AXA17" s="176"/>
      <c r="AXB17" s="177"/>
      <c r="AXC17" s="129" t="str">
        <f>IF($B17="","",IF(AND(AWS$3&lt;&gt;"",$B17-기준일시_입력!$AO$7&lt;=0,AWU17="",AWX17="",AXA17=""),"X",IF(AXA17="연차","☆",IF(AXA17="월차","★",IF(AXA17="병가","♨",IF(AXA17="출장","◎",IF(AXA17="교육","■",IF(AND(AXA17="",AWU17&lt;=기준일시_입력!$J$15,AWX17&gt;=기준일시_입력!$N$15),"○",IF(AND(AXA17="",AWU17&lt;&gt;"",AWU17&gt;기준일시_입력!$J$15),"▼",IF(AND(AXA17="",AWX17&lt;&gt;"",AWX17&lt;기준일시_입력!$N$15),"△",""))))))))))</f>
        <v/>
      </c>
      <c r="AXD17" s="128">
        <f>IFERROR(IF(OR(AWU17="",AWX17=""),0,IF(AND(AXF17&lt;기준일시_입력!$J$17,AXG17&gt;기준일시_입력!$N$17),기준일시_입력!$N$17-기준일시_입력!$J$17,IF(AND(AXF17&gt;=기준일시_입력!$J$17,AXG17&gt;기준일시_입력!$N$17),기준일시_입력!$N$17-AXF17,IF(AXG17&lt;기준일시_입력!$J$17,0,IF(AND(AXF17&lt;기준일시_입력!$J$17,AXG17&lt;=기준일시_입력!$N$17),AXG17-기준일시_입력!$J$17,IF(AND(AXF17&gt;=기준일시_입력!$J$17,AXG17&lt;=기준일시_입력!$N$17),AXG17-AXF17,0)))))),0)</f>
        <v>0</v>
      </c>
      <c r="AXE17" s="128">
        <f t="shared" si="372"/>
        <v>0</v>
      </c>
      <c r="AXF17" s="128">
        <f>IF(OR(AWU17="",AWX17=""),0,IF(AWU17&lt;기준일시_입력!$J$15,기준일시_입력!$J$15,AWU17))</f>
        <v>0</v>
      </c>
      <c r="AXG17" s="128">
        <f t="shared" si="373"/>
        <v>0</v>
      </c>
      <c r="AXH17" s="128">
        <f>IFERROR(IF(AND(AXF17&lt;SMALL(기준일시_입력!$J$21:$J$39,AXH$5),AXG17&gt;SMALL(기준일시_입력!$N$21:$N$39,AXH$5)),INDEX(기준일시_입력!$AJ$21:$AJ$39,AXH$5*2-1),IF(AND(AXF17&gt;=SMALL(기준일시_입력!$J$21:$J$39,AXH$5),AXF17&lt;SMALL(기준일시_입력!$N$21:$N$39,AXH$5)),SMALL(기준일시_입력!$N$21:$N$39,AXH$5)-AXF17,0)),0)</f>
        <v>0</v>
      </c>
      <c r="AXI17" s="128">
        <f>IFERROR(IF(AND(AXF17&lt;SMALL(기준일시_입력!$J$21:$J$39,AXI$5),AXG17&gt;SMALL(기준일시_입력!$N$21:$N$39,AXI$5)),INDEX(기준일시_입력!$AJ$21:$AJ$39,AXI$5*2-1),IF(AND(AXF17&gt;=SMALL(기준일시_입력!$J$21:$J$39,AXI$5),AXF17&lt;SMALL(기준일시_입력!$N$21:$N$39,AXI$5)),SMALL(기준일시_입력!$N$21:$N$39,AXI$5)-AXF17,0)),0)</f>
        <v>0</v>
      </c>
      <c r="AXJ17" s="128">
        <f>IFERROR(IF(AND(AXF17&lt;SMALL(기준일시_입력!$J$21:$J$39,AXJ$5),AXG17&gt;SMALL(기준일시_입력!$N$21:$N$39,AXJ$5)),INDEX(기준일시_입력!$AJ$21:$AJ$39,AXJ$5*2-1),IF(AND(AXF17&gt;=SMALL(기준일시_입력!$J$21:$J$39,AXJ$5),AXF17&lt;SMALL(기준일시_입력!$N$21:$N$39,AXJ$5)),SMALL(기준일시_입력!$N$21:$N$39,AXJ$5)-AXF17,0)),0)</f>
        <v>0</v>
      </c>
      <c r="AXK17" s="128">
        <f>IFERROR(IF(AND(AXF17&lt;SMALL(기준일시_입력!$J$21:$J$39,AXK$5),AXG17&gt;SMALL(기준일시_입력!$N$21:$N$39,AXK$5)),INDEX(기준일시_입력!$AJ$21:$AJ$39,AXK$5*2-1),IF(AND(AXF17&gt;=SMALL(기준일시_입력!$J$21:$J$39,AXK$5),AXF17&lt;SMALL(기준일시_입력!$N$21:$N$39,AXK$5)),SMALL(기준일시_입력!$N$21:$N$39,AXK$5)-AXF17,0)),0)</f>
        <v>0</v>
      </c>
      <c r="AXL17" s="128">
        <f>IFERROR(IF(AND(AXF17&lt;SMALL(기준일시_입력!$J$21:$J$39,AXL$5),AXG17&gt;SMALL(기준일시_입력!$N$21:$N$39,AXL$5)),INDEX(기준일시_입력!$AJ$21:$AJ$39,AXL$5*2-1),IF(AND(AXF17&gt;=SMALL(기준일시_입력!$J$21:$J$39,AXL$5),AXF17&lt;SMALL(기준일시_입력!$N$21:$N$39,AXL$5)),SMALL(기준일시_입력!$N$21:$N$39,AXL$5)-AXF17,0)),0)</f>
        <v>0</v>
      </c>
      <c r="AXM17" s="128">
        <f>IFERROR(IF(AND(AXF17&lt;SMALL(기준일시_입력!$J$21:$J$39,AXM$5),AXG17&gt;SMALL(기준일시_입력!$N$21:$N$39,AXM$5)),INDEX(기준일시_입력!$AJ$21:$AJ$39,AXM$5*2-1),IF(AND(AXF17&gt;=SMALL(기준일시_입력!$J$21:$J$39,AXM$5),AXF17&lt;SMALL(기준일시_입력!$N$21:$N$39,AXM$5)),SMALL(기준일시_입력!$N$21:$N$39,AXM$5)-AXF17,0)),0)</f>
        <v>0</v>
      </c>
      <c r="AXN17" s="128">
        <f>IFERROR(IF(AND(AXF17&lt;SMALL(기준일시_입력!$J$21:$J$39,AXN$5),AXG17&gt;SMALL(기준일시_입력!$N$21:$N$39,AXN$5)),INDEX(기준일시_입력!$AJ$21:$AJ$39,AXN$5*2-1),IF(AND(AXF17&gt;=SMALL(기준일시_입력!$J$21:$J$39,AXN$5),AXF17&lt;SMALL(기준일시_입력!$N$21:$N$39,AXN$5)),SMALL(기준일시_입력!$N$21:$N$39,AXN$5)-AXF17,0)),0)</f>
        <v>0</v>
      </c>
      <c r="AXO17" s="128">
        <f>IFERROR(IF(AND(AXF17&lt;SMALL(기준일시_입력!$J$21:$J$39,AXO$5),AXG17&gt;SMALL(기준일시_입력!$N$21:$N$39,AXO$5)),INDEX(기준일시_입력!$AJ$21:$AJ$39,AXO$5*2-1),IF(AND(AXF17&gt;=SMALL(기준일시_입력!$J$21:$J$39,AXO$5),AXF17&lt;SMALL(기준일시_입력!$N$21:$N$39,AXO$5)),SMALL(기준일시_입력!$N$21:$N$39,AXO$5)-AXF17,0)),0)</f>
        <v>0</v>
      </c>
      <c r="AXP17" s="128">
        <f>IFERROR(IF(AND(AXF17&lt;SMALL(기준일시_입력!$J$21:$J$39,AXP$5),AXG17&gt;SMALL(기준일시_입력!$N$21:$N$39,AXP$5)),INDEX(기준일시_입력!$AJ$21:$AJ$39,AXP$5*2-1),IF(AND(AXF17&gt;=SMALL(기준일시_입력!$J$21:$J$39,AXP$5),AXF17&lt;SMALL(기준일시_입력!$N$21:$N$39,AXP$5)),SMALL(기준일시_입력!$N$21:$N$39,AXP$5)-AXF17,0)),0)</f>
        <v>0</v>
      </c>
      <c r="AXQ17" s="128">
        <f>IFERROR(IF(AND(AXF17&lt;SMALL(기준일시_입력!$J$21:$J$39,AXQ$5),AXG17&gt;SMALL(기준일시_입력!$N$21:$N$39,AXQ$5)),INDEX(기준일시_입력!$AJ$21:$AJ$39,AXQ$5*2-1),IF(AND(AXF17&gt;=SMALL(기준일시_입력!$J$21:$J$39,AXQ$5),AXF17&lt;SMALL(기준일시_입력!$N$21:$N$39,AXQ$5)),SMALL(기준일시_입력!$N$21:$N$39,AXQ$5)-AXF17,0)),0)</f>
        <v>0</v>
      </c>
      <c r="AXR17" s="125"/>
      <c r="AXS17" s="180" t="str">
        <f t="shared" si="374"/>
        <v>12일</v>
      </c>
      <c r="AXT17" s="180"/>
      <c r="AXU17" s="124" t="str">
        <f t="shared" si="375"/>
        <v>금</v>
      </c>
      <c r="AXV17" s="133" t="str">
        <f t="shared" si="366"/>
        <v/>
      </c>
      <c r="AXW17" s="184"/>
      <c r="AXX17" s="184"/>
      <c r="AXY17" s="184"/>
      <c r="AXZ17" s="184"/>
      <c r="AYA17" s="184"/>
      <c r="AYB17" s="184"/>
      <c r="AYC17" s="176"/>
      <c r="AYD17" s="177"/>
      <c r="AYE17" s="129" t="str">
        <f>IF($B17="","",IF(AND(AXU$3&lt;&gt;"",$B17-기준일시_입력!$AO$7&lt;=0,AXW17="",AXZ17="",AYC17=""),"X",IF(AYC17="연차","☆",IF(AYC17="월차","★",IF(AYC17="병가","♨",IF(AYC17="출장","◎",IF(AYC17="교육","■",IF(AND(AYC17="",AXW17&lt;=기준일시_입력!$J$15,AXZ17&gt;=기준일시_입력!$N$15),"○",IF(AND(AYC17="",AXW17&lt;&gt;"",AXW17&gt;기준일시_입력!$J$15),"▼",IF(AND(AYC17="",AXZ17&lt;&gt;"",AXZ17&lt;기준일시_입력!$N$15),"△",""))))))))))</f>
        <v/>
      </c>
      <c r="AYF17" s="128">
        <f>IFERROR(IF(OR(AXW17="",AXZ17=""),0,IF(AND(AYH17&lt;기준일시_입력!$J$17,AYI17&gt;기준일시_입력!$N$17),기준일시_입력!$N$17-기준일시_입력!$J$17,IF(AND(AYH17&gt;=기준일시_입력!$J$17,AYI17&gt;기준일시_입력!$N$17),기준일시_입력!$N$17-AYH17,IF(AYI17&lt;기준일시_입력!$J$17,0,IF(AND(AYH17&lt;기준일시_입력!$J$17,AYI17&lt;=기준일시_입력!$N$17),AYI17-기준일시_입력!$J$17,IF(AND(AYH17&gt;=기준일시_입력!$J$17,AYI17&lt;=기준일시_입력!$N$17),AYI17-AYH17,0)))))),0)</f>
        <v>0</v>
      </c>
      <c r="AYG17" s="128">
        <f t="shared" si="377"/>
        <v>0</v>
      </c>
      <c r="AYH17" s="128">
        <f>IF(OR(AXW17="",AXZ17=""),0,IF(AXW17&lt;기준일시_입력!$J$15,기준일시_입력!$J$15,AXW17))</f>
        <v>0</v>
      </c>
      <c r="AYI17" s="128">
        <f t="shared" si="378"/>
        <v>0</v>
      </c>
      <c r="AYJ17" s="128">
        <f>IFERROR(IF(AND(AYH17&lt;SMALL(기준일시_입력!$J$21:$J$39,AYJ$5),AYI17&gt;SMALL(기준일시_입력!$N$21:$N$39,AYJ$5)),INDEX(기준일시_입력!$AJ$21:$AJ$39,AYJ$5*2-1),IF(AND(AYH17&gt;=SMALL(기준일시_입력!$J$21:$J$39,AYJ$5),AYH17&lt;SMALL(기준일시_입력!$N$21:$N$39,AYJ$5)),SMALL(기준일시_입력!$N$21:$N$39,AYJ$5)-AYH17,0)),0)</f>
        <v>0</v>
      </c>
      <c r="AYK17" s="128">
        <f>IFERROR(IF(AND(AYH17&lt;SMALL(기준일시_입력!$J$21:$J$39,AYK$5),AYI17&gt;SMALL(기준일시_입력!$N$21:$N$39,AYK$5)),INDEX(기준일시_입력!$AJ$21:$AJ$39,AYK$5*2-1),IF(AND(AYH17&gt;=SMALL(기준일시_입력!$J$21:$J$39,AYK$5),AYH17&lt;SMALL(기준일시_입력!$N$21:$N$39,AYK$5)),SMALL(기준일시_입력!$N$21:$N$39,AYK$5)-AYH17,0)),0)</f>
        <v>0</v>
      </c>
      <c r="AYL17" s="128">
        <f>IFERROR(IF(AND(AYH17&lt;SMALL(기준일시_입력!$J$21:$J$39,AYL$5),AYI17&gt;SMALL(기준일시_입력!$N$21:$N$39,AYL$5)),INDEX(기준일시_입력!$AJ$21:$AJ$39,AYL$5*2-1),IF(AND(AYH17&gt;=SMALL(기준일시_입력!$J$21:$J$39,AYL$5),AYH17&lt;SMALL(기준일시_입력!$N$21:$N$39,AYL$5)),SMALL(기준일시_입력!$N$21:$N$39,AYL$5)-AYH17,0)),0)</f>
        <v>0</v>
      </c>
      <c r="AYM17" s="128">
        <f>IFERROR(IF(AND(AYH17&lt;SMALL(기준일시_입력!$J$21:$J$39,AYM$5),AYI17&gt;SMALL(기준일시_입력!$N$21:$N$39,AYM$5)),INDEX(기준일시_입력!$AJ$21:$AJ$39,AYM$5*2-1),IF(AND(AYH17&gt;=SMALL(기준일시_입력!$J$21:$J$39,AYM$5),AYH17&lt;SMALL(기준일시_입력!$N$21:$N$39,AYM$5)),SMALL(기준일시_입력!$N$21:$N$39,AYM$5)-AYH17,0)),0)</f>
        <v>0</v>
      </c>
      <c r="AYN17" s="128">
        <f>IFERROR(IF(AND(AYH17&lt;SMALL(기준일시_입력!$J$21:$J$39,AYN$5),AYI17&gt;SMALL(기준일시_입력!$N$21:$N$39,AYN$5)),INDEX(기준일시_입력!$AJ$21:$AJ$39,AYN$5*2-1),IF(AND(AYH17&gt;=SMALL(기준일시_입력!$J$21:$J$39,AYN$5),AYH17&lt;SMALL(기준일시_입력!$N$21:$N$39,AYN$5)),SMALL(기준일시_입력!$N$21:$N$39,AYN$5)-AYH17,0)),0)</f>
        <v>0</v>
      </c>
      <c r="AYO17" s="128">
        <f>IFERROR(IF(AND(AYH17&lt;SMALL(기준일시_입력!$J$21:$J$39,AYO$5),AYI17&gt;SMALL(기준일시_입력!$N$21:$N$39,AYO$5)),INDEX(기준일시_입력!$AJ$21:$AJ$39,AYO$5*2-1),IF(AND(AYH17&gt;=SMALL(기준일시_입력!$J$21:$J$39,AYO$5),AYH17&lt;SMALL(기준일시_입력!$N$21:$N$39,AYO$5)),SMALL(기준일시_입력!$N$21:$N$39,AYO$5)-AYH17,0)),0)</f>
        <v>0</v>
      </c>
      <c r="AYP17" s="128">
        <f>IFERROR(IF(AND(AYH17&lt;SMALL(기준일시_입력!$J$21:$J$39,AYP$5),AYI17&gt;SMALL(기준일시_입력!$N$21:$N$39,AYP$5)),INDEX(기준일시_입력!$AJ$21:$AJ$39,AYP$5*2-1),IF(AND(AYH17&gt;=SMALL(기준일시_입력!$J$21:$J$39,AYP$5),AYH17&lt;SMALL(기준일시_입력!$N$21:$N$39,AYP$5)),SMALL(기준일시_입력!$N$21:$N$39,AYP$5)-AYH17,0)),0)</f>
        <v>0</v>
      </c>
      <c r="AYQ17" s="128">
        <f>IFERROR(IF(AND(AYH17&lt;SMALL(기준일시_입력!$J$21:$J$39,AYQ$5),AYI17&gt;SMALL(기준일시_입력!$N$21:$N$39,AYQ$5)),INDEX(기준일시_입력!$AJ$21:$AJ$39,AYQ$5*2-1),IF(AND(AYH17&gt;=SMALL(기준일시_입력!$J$21:$J$39,AYQ$5),AYH17&lt;SMALL(기준일시_입력!$N$21:$N$39,AYQ$5)),SMALL(기준일시_입력!$N$21:$N$39,AYQ$5)-AYH17,0)),0)</f>
        <v>0</v>
      </c>
      <c r="AYR17" s="128">
        <f>IFERROR(IF(AND(AYH17&lt;SMALL(기준일시_입력!$J$21:$J$39,AYR$5),AYI17&gt;SMALL(기준일시_입력!$N$21:$N$39,AYR$5)),INDEX(기준일시_입력!$AJ$21:$AJ$39,AYR$5*2-1),IF(AND(AYH17&gt;=SMALL(기준일시_입력!$J$21:$J$39,AYR$5),AYH17&lt;SMALL(기준일시_입력!$N$21:$N$39,AYR$5)),SMALL(기준일시_입력!$N$21:$N$39,AYR$5)-AYH17,0)),0)</f>
        <v>0</v>
      </c>
      <c r="AYS17" s="128">
        <f>IFERROR(IF(AND(AYH17&lt;SMALL(기준일시_입력!$J$21:$J$39,AYS$5),AYI17&gt;SMALL(기준일시_입력!$N$21:$N$39,AYS$5)),INDEX(기준일시_입력!$AJ$21:$AJ$39,AYS$5*2-1),IF(AND(AYH17&gt;=SMALL(기준일시_입력!$J$21:$J$39,AYS$5),AYH17&lt;SMALL(기준일시_입력!$N$21:$N$39,AYS$5)),SMALL(기준일시_입력!$N$21:$N$39,AYS$5)-AYH17,0)),0)</f>
        <v>0</v>
      </c>
      <c r="AYT17" s="125"/>
      <c r="AYU17" s="180" t="str">
        <f t="shared" si="379"/>
        <v>12일</v>
      </c>
      <c r="AYV17" s="180"/>
      <c r="AYW17" s="124" t="str">
        <f t="shared" si="380"/>
        <v>금</v>
      </c>
      <c r="AYX17" s="133" t="str">
        <f t="shared" si="381"/>
        <v/>
      </c>
      <c r="AYY17" s="184"/>
      <c r="AYZ17" s="184"/>
      <c r="AZA17" s="184"/>
      <c r="AZB17" s="184"/>
      <c r="AZC17" s="184"/>
      <c r="AZD17" s="184"/>
      <c r="AZE17" s="176"/>
      <c r="AZF17" s="177"/>
      <c r="AZG17" s="129" t="str">
        <f>IF($B17="","",IF(AND(AYW$3&lt;&gt;"",$B17-기준일시_입력!$AO$7&lt;=0,AYY17="",AZB17="",AZE17=""),"X",IF(AZE17="연차","☆",IF(AZE17="월차","★",IF(AZE17="병가","♨",IF(AZE17="출장","◎",IF(AZE17="교육","■",IF(AND(AZE17="",AYY17&lt;=기준일시_입력!$J$15,AZB17&gt;=기준일시_입력!$N$15),"○",IF(AND(AZE17="",AYY17&lt;&gt;"",AYY17&gt;기준일시_입력!$J$15),"▼",IF(AND(AZE17="",AZB17&lt;&gt;"",AZB17&lt;기준일시_입력!$N$15),"△",""))))))))))</f>
        <v/>
      </c>
      <c r="AZH17" s="128">
        <f>IFERROR(IF(OR(AYY17="",AZB17=""),0,IF(AND(AZJ17&lt;기준일시_입력!$J$17,AZK17&gt;기준일시_입력!$N$17),기준일시_입력!$N$17-기준일시_입력!$J$17,IF(AND(AZJ17&gt;=기준일시_입력!$J$17,AZK17&gt;기준일시_입력!$N$17),기준일시_입력!$N$17-AZJ17,IF(AZK17&lt;기준일시_입력!$J$17,0,IF(AND(AZJ17&lt;기준일시_입력!$J$17,AZK17&lt;=기준일시_입력!$N$17),AZK17-기준일시_입력!$J$17,IF(AND(AZJ17&gt;=기준일시_입력!$J$17,AZK17&lt;=기준일시_입력!$N$17),AZK17-AZJ17,0)))))),0)</f>
        <v>0</v>
      </c>
      <c r="AZI17" s="128">
        <f t="shared" si="382"/>
        <v>0</v>
      </c>
      <c r="AZJ17" s="128">
        <f>IF(OR(AYY17="",AZB17=""),0,IF(AYY17&lt;기준일시_입력!$J$15,기준일시_입력!$J$15,AYY17))</f>
        <v>0</v>
      </c>
      <c r="AZK17" s="128">
        <f t="shared" si="383"/>
        <v>0</v>
      </c>
      <c r="AZL17" s="128">
        <f>IFERROR(IF(AND(AZJ17&lt;SMALL(기준일시_입력!$J$21:$J$39,AZL$5),AZK17&gt;SMALL(기준일시_입력!$N$21:$N$39,AZL$5)),INDEX(기준일시_입력!$AJ$21:$AJ$39,AZL$5*2-1),IF(AND(AZJ17&gt;=SMALL(기준일시_입력!$J$21:$J$39,AZL$5),AZJ17&lt;SMALL(기준일시_입력!$N$21:$N$39,AZL$5)),SMALL(기준일시_입력!$N$21:$N$39,AZL$5)-AZJ17,0)),0)</f>
        <v>0</v>
      </c>
      <c r="AZM17" s="128">
        <f>IFERROR(IF(AND(AZJ17&lt;SMALL(기준일시_입력!$J$21:$J$39,AZM$5),AZK17&gt;SMALL(기준일시_입력!$N$21:$N$39,AZM$5)),INDEX(기준일시_입력!$AJ$21:$AJ$39,AZM$5*2-1),IF(AND(AZJ17&gt;=SMALL(기준일시_입력!$J$21:$J$39,AZM$5),AZJ17&lt;SMALL(기준일시_입력!$N$21:$N$39,AZM$5)),SMALL(기준일시_입력!$N$21:$N$39,AZM$5)-AZJ17,0)),0)</f>
        <v>0</v>
      </c>
      <c r="AZN17" s="128">
        <f>IFERROR(IF(AND(AZJ17&lt;SMALL(기준일시_입력!$J$21:$J$39,AZN$5),AZK17&gt;SMALL(기준일시_입력!$N$21:$N$39,AZN$5)),INDEX(기준일시_입력!$AJ$21:$AJ$39,AZN$5*2-1),IF(AND(AZJ17&gt;=SMALL(기준일시_입력!$J$21:$J$39,AZN$5),AZJ17&lt;SMALL(기준일시_입력!$N$21:$N$39,AZN$5)),SMALL(기준일시_입력!$N$21:$N$39,AZN$5)-AZJ17,0)),0)</f>
        <v>0</v>
      </c>
      <c r="AZO17" s="128">
        <f>IFERROR(IF(AND(AZJ17&lt;SMALL(기준일시_입력!$J$21:$J$39,AZO$5),AZK17&gt;SMALL(기준일시_입력!$N$21:$N$39,AZO$5)),INDEX(기준일시_입력!$AJ$21:$AJ$39,AZO$5*2-1),IF(AND(AZJ17&gt;=SMALL(기준일시_입력!$J$21:$J$39,AZO$5),AZJ17&lt;SMALL(기준일시_입력!$N$21:$N$39,AZO$5)),SMALL(기준일시_입력!$N$21:$N$39,AZO$5)-AZJ17,0)),0)</f>
        <v>0</v>
      </c>
      <c r="AZP17" s="128">
        <f>IFERROR(IF(AND(AZJ17&lt;SMALL(기준일시_입력!$J$21:$J$39,AZP$5),AZK17&gt;SMALL(기준일시_입력!$N$21:$N$39,AZP$5)),INDEX(기준일시_입력!$AJ$21:$AJ$39,AZP$5*2-1),IF(AND(AZJ17&gt;=SMALL(기준일시_입력!$J$21:$J$39,AZP$5),AZJ17&lt;SMALL(기준일시_입력!$N$21:$N$39,AZP$5)),SMALL(기준일시_입력!$N$21:$N$39,AZP$5)-AZJ17,0)),0)</f>
        <v>0</v>
      </c>
      <c r="AZQ17" s="128">
        <f>IFERROR(IF(AND(AZJ17&lt;SMALL(기준일시_입력!$J$21:$J$39,AZQ$5),AZK17&gt;SMALL(기준일시_입력!$N$21:$N$39,AZQ$5)),INDEX(기준일시_입력!$AJ$21:$AJ$39,AZQ$5*2-1),IF(AND(AZJ17&gt;=SMALL(기준일시_입력!$J$21:$J$39,AZQ$5),AZJ17&lt;SMALL(기준일시_입력!$N$21:$N$39,AZQ$5)),SMALL(기준일시_입력!$N$21:$N$39,AZQ$5)-AZJ17,0)),0)</f>
        <v>0</v>
      </c>
      <c r="AZR17" s="128">
        <f>IFERROR(IF(AND(AZJ17&lt;SMALL(기준일시_입력!$J$21:$J$39,AZR$5),AZK17&gt;SMALL(기준일시_입력!$N$21:$N$39,AZR$5)),INDEX(기준일시_입력!$AJ$21:$AJ$39,AZR$5*2-1),IF(AND(AZJ17&gt;=SMALL(기준일시_입력!$J$21:$J$39,AZR$5),AZJ17&lt;SMALL(기준일시_입력!$N$21:$N$39,AZR$5)),SMALL(기준일시_입력!$N$21:$N$39,AZR$5)-AZJ17,0)),0)</f>
        <v>0</v>
      </c>
      <c r="AZS17" s="128">
        <f>IFERROR(IF(AND(AZJ17&lt;SMALL(기준일시_입력!$J$21:$J$39,AZS$5),AZK17&gt;SMALL(기준일시_입력!$N$21:$N$39,AZS$5)),INDEX(기준일시_입력!$AJ$21:$AJ$39,AZS$5*2-1),IF(AND(AZJ17&gt;=SMALL(기준일시_입력!$J$21:$J$39,AZS$5),AZJ17&lt;SMALL(기준일시_입력!$N$21:$N$39,AZS$5)),SMALL(기준일시_입력!$N$21:$N$39,AZS$5)-AZJ17,0)),0)</f>
        <v>0</v>
      </c>
      <c r="AZT17" s="128">
        <f>IFERROR(IF(AND(AZJ17&lt;SMALL(기준일시_입력!$J$21:$J$39,AZT$5),AZK17&gt;SMALL(기준일시_입력!$N$21:$N$39,AZT$5)),INDEX(기준일시_입력!$AJ$21:$AJ$39,AZT$5*2-1),IF(AND(AZJ17&gt;=SMALL(기준일시_입력!$J$21:$J$39,AZT$5),AZJ17&lt;SMALL(기준일시_입력!$N$21:$N$39,AZT$5)),SMALL(기준일시_입력!$N$21:$N$39,AZT$5)-AZJ17,0)),0)</f>
        <v>0</v>
      </c>
      <c r="AZU17" s="128">
        <f>IFERROR(IF(AND(AZJ17&lt;SMALL(기준일시_입력!$J$21:$J$39,AZU$5),AZK17&gt;SMALL(기준일시_입력!$N$21:$N$39,AZU$5)),INDEX(기준일시_입력!$AJ$21:$AJ$39,AZU$5*2-1),IF(AND(AZJ17&gt;=SMALL(기준일시_입력!$J$21:$J$39,AZU$5),AZJ17&lt;SMALL(기준일시_입력!$N$21:$N$39,AZU$5)),SMALL(기준일시_입력!$N$21:$N$39,AZU$5)-AZJ17,0)),0)</f>
        <v>0</v>
      </c>
      <c r="AZV17" s="125"/>
      <c r="AZW17" s="180" t="str">
        <f t="shared" si="384"/>
        <v>12일</v>
      </c>
      <c r="AZX17" s="180"/>
      <c r="AZY17" s="124" t="str">
        <f t="shared" si="385"/>
        <v>금</v>
      </c>
      <c r="AZZ17" s="133" t="str">
        <f t="shared" si="381"/>
        <v/>
      </c>
      <c r="BAA17" s="184"/>
      <c r="BAB17" s="184"/>
      <c r="BAC17" s="184"/>
      <c r="BAD17" s="184"/>
      <c r="BAE17" s="184"/>
      <c r="BAF17" s="184"/>
      <c r="BAG17" s="176"/>
      <c r="BAH17" s="177"/>
      <c r="BAI17" s="129" t="str">
        <f>IF($B17="","",IF(AND(AZY$3&lt;&gt;"",$B17-기준일시_입력!$AO$7&lt;=0,BAA17="",BAD17="",BAG17=""),"X",IF(BAG17="연차","☆",IF(BAG17="월차","★",IF(BAG17="병가","♨",IF(BAG17="출장","◎",IF(BAG17="교육","■",IF(AND(BAG17="",BAA17&lt;=기준일시_입력!$J$15,BAD17&gt;=기준일시_입력!$N$15),"○",IF(AND(BAG17="",BAA17&lt;&gt;"",BAA17&gt;기준일시_입력!$J$15),"▼",IF(AND(BAG17="",BAD17&lt;&gt;"",BAD17&lt;기준일시_입력!$N$15),"△",""))))))))))</f>
        <v/>
      </c>
      <c r="BAJ17" s="128">
        <f>IFERROR(IF(OR(BAA17="",BAD17=""),0,IF(AND(BAL17&lt;기준일시_입력!$J$17,BAM17&gt;기준일시_입력!$N$17),기준일시_입력!$N$17-기준일시_입력!$J$17,IF(AND(BAL17&gt;=기준일시_입력!$J$17,BAM17&gt;기준일시_입력!$N$17),기준일시_입력!$N$17-BAL17,IF(BAM17&lt;기준일시_입력!$J$17,0,IF(AND(BAL17&lt;기준일시_입력!$J$17,BAM17&lt;=기준일시_입력!$N$17),BAM17-기준일시_입력!$J$17,IF(AND(BAL17&gt;=기준일시_입력!$J$17,BAM17&lt;=기준일시_입력!$N$17),BAM17-BAL17,0)))))),0)</f>
        <v>0</v>
      </c>
      <c r="BAK17" s="128">
        <f t="shared" si="387"/>
        <v>0</v>
      </c>
      <c r="BAL17" s="128">
        <f>IF(OR(BAA17="",BAD17=""),0,IF(BAA17&lt;기준일시_입력!$J$15,기준일시_입력!$J$15,BAA17))</f>
        <v>0</v>
      </c>
      <c r="BAM17" s="128">
        <f t="shared" si="388"/>
        <v>0</v>
      </c>
      <c r="BAN17" s="128">
        <f>IFERROR(IF(AND(BAL17&lt;SMALL(기준일시_입력!$J$21:$J$39,BAN$5),BAM17&gt;SMALL(기준일시_입력!$N$21:$N$39,BAN$5)),INDEX(기준일시_입력!$AJ$21:$AJ$39,BAN$5*2-1),IF(AND(BAL17&gt;=SMALL(기준일시_입력!$J$21:$J$39,BAN$5),BAL17&lt;SMALL(기준일시_입력!$N$21:$N$39,BAN$5)),SMALL(기준일시_입력!$N$21:$N$39,BAN$5)-BAL17,0)),0)</f>
        <v>0</v>
      </c>
      <c r="BAO17" s="128">
        <f>IFERROR(IF(AND(BAL17&lt;SMALL(기준일시_입력!$J$21:$J$39,BAO$5),BAM17&gt;SMALL(기준일시_입력!$N$21:$N$39,BAO$5)),INDEX(기준일시_입력!$AJ$21:$AJ$39,BAO$5*2-1),IF(AND(BAL17&gt;=SMALL(기준일시_입력!$J$21:$J$39,BAO$5),BAL17&lt;SMALL(기준일시_입력!$N$21:$N$39,BAO$5)),SMALL(기준일시_입력!$N$21:$N$39,BAO$5)-BAL17,0)),0)</f>
        <v>0</v>
      </c>
      <c r="BAP17" s="128">
        <f>IFERROR(IF(AND(BAL17&lt;SMALL(기준일시_입력!$J$21:$J$39,BAP$5),BAM17&gt;SMALL(기준일시_입력!$N$21:$N$39,BAP$5)),INDEX(기준일시_입력!$AJ$21:$AJ$39,BAP$5*2-1),IF(AND(BAL17&gt;=SMALL(기준일시_입력!$J$21:$J$39,BAP$5),BAL17&lt;SMALL(기준일시_입력!$N$21:$N$39,BAP$5)),SMALL(기준일시_입력!$N$21:$N$39,BAP$5)-BAL17,0)),0)</f>
        <v>0</v>
      </c>
      <c r="BAQ17" s="128">
        <f>IFERROR(IF(AND(BAL17&lt;SMALL(기준일시_입력!$J$21:$J$39,BAQ$5),BAM17&gt;SMALL(기준일시_입력!$N$21:$N$39,BAQ$5)),INDEX(기준일시_입력!$AJ$21:$AJ$39,BAQ$5*2-1),IF(AND(BAL17&gt;=SMALL(기준일시_입력!$J$21:$J$39,BAQ$5),BAL17&lt;SMALL(기준일시_입력!$N$21:$N$39,BAQ$5)),SMALL(기준일시_입력!$N$21:$N$39,BAQ$5)-BAL17,0)),0)</f>
        <v>0</v>
      </c>
      <c r="BAR17" s="128">
        <f>IFERROR(IF(AND(BAL17&lt;SMALL(기준일시_입력!$J$21:$J$39,BAR$5),BAM17&gt;SMALL(기준일시_입력!$N$21:$N$39,BAR$5)),INDEX(기준일시_입력!$AJ$21:$AJ$39,BAR$5*2-1),IF(AND(BAL17&gt;=SMALL(기준일시_입력!$J$21:$J$39,BAR$5),BAL17&lt;SMALL(기준일시_입력!$N$21:$N$39,BAR$5)),SMALL(기준일시_입력!$N$21:$N$39,BAR$5)-BAL17,0)),0)</f>
        <v>0</v>
      </c>
      <c r="BAS17" s="128">
        <f>IFERROR(IF(AND(BAL17&lt;SMALL(기준일시_입력!$J$21:$J$39,BAS$5),BAM17&gt;SMALL(기준일시_입력!$N$21:$N$39,BAS$5)),INDEX(기준일시_입력!$AJ$21:$AJ$39,BAS$5*2-1),IF(AND(BAL17&gt;=SMALL(기준일시_입력!$J$21:$J$39,BAS$5),BAL17&lt;SMALL(기준일시_입력!$N$21:$N$39,BAS$5)),SMALL(기준일시_입력!$N$21:$N$39,BAS$5)-BAL17,0)),0)</f>
        <v>0</v>
      </c>
      <c r="BAT17" s="128">
        <f>IFERROR(IF(AND(BAL17&lt;SMALL(기준일시_입력!$J$21:$J$39,BAT$5),BAM17&gt;SMALL(기준일시_입력!$N$21:$N$39,BAT$5)),INDEX(기준일시_입력!$AJ$21:$AJ$39,BAT$5*2-1),IF(AND(BAL17&gt;=SMALL(기준일시_입력!$J$21:$J$39,BAT$5),BAL17&lt;SMALL(기준일시_입력!$N$21:$N$39,BAT$5)),SMALL(기준일시_입력!$N$21:$N$39,BAT$5)-BAL17,0)),0)</f>
        <v>0</v>
      </c>
      <c r="BAU17" s="128">
        <f>IFERROR(IF(AND(BAL17&lt;SMALL(기준일시_입력!$J$21:$J$39,BAU$5),BAM17&gt;SMALL(기준일시_입력!$N$21:$N$39,BAU$5)),INDEX(기준일시_입력!$AJ$21:$AJ$39,BAU$5*2-1),IF(AND(BAL17&gt;=SMALL(기준일시_입력!$J$21:$J$39,BAU$5),BAL17&lt;SMALL(기준일시_입력!$N$21:$N$39,BAU$5)),SMALL(기준일시_입력!$N$21:$N$39,BAU$5)-BAL17,0)),0)</f>
        <v>0</v>
      </c>
      <c r="BAV17" s="128">
        <f>IFERROR(IF(AND(BAL17&lt;SMALL(기준일시_입력!$J$21:$J$39,BAV$5),BAM17&gt;SMALL(기준일시_입력!$N$21:$N$39,BAV$5)),INDEX(기준일시_입력!$AJ$21:$AJ$39,BAV$5*2-1),IF(AND(BAL17&gt;=SMALL(기준일시_입력!$J$21:$J$39,BAV$5),BAL17&lt;SMALL(기준일시_입력!$N$21:$N$39,BAV$5)),SMALL(기준일시_입력!$N$21:$N$39,BAV$5)-BAL17,0)),0)</f>
        <v>0</v>
      </c>
      <c r="BAW17" s="128">
        <f>IFERROR(IF(AND(BAL17&lt;SMALL(기준일시_입력!$J$21:$J$39,BAW$5),BAM17&gt;SMALL(기준일시_입력!$N$21:$N$39,BAW$5)),INDEX(기준일시_입력!$AJ$21:$AJ$39,BAW$5*2-1),IF(AND(BAL17&gt;=SMALL(기준일시_입력!$J$21:$J$39,BAW$5),BAL17&lt;SMALL(기준일시_입력!$N$21:$N$39,BAW$5)),SMALL(기준일시_입력!$N$21:$N$39,BAW$5)-BAL17,0)),0)</f>
        <v>0</v>
      </c>
      <c r="BAX17" s="125"/>
      <c r="BAY17" s="180" t="str">
        <f t="shared" si="389"/>
        <v>12일</v>
      </c>
      <c r="BAZ17" s="180"/>
      <c r="BBA17" s="124" t="str">
        <f t="shared" si="390"/>
        <v>금</v>
      </c>
      <c r="BBB17" s="133" t="str">
        <f t="shared" si="381"/>
        <v/>
      </c>
      <c r="BBC17" s="184"/>
      <c r="BBD17" s="184"/>
      <c r="BBE17" s="184"/>
      <c r="BBF17" s="184"/>
      <c r="BBG17" s="184"/>
      <c r="BBH17" s="184"/>
      <c r="BBI17" s="176"/>
      <c r="BBJ17" s="177"/>
      <c r="BBK17" s="129" t="str">
        <f>IF($B17="","",IF(AND(BBA$3&lt;&gt;"",$B17-기준일시_입력!$AO$7&lt;=0,BBC17="",BBF17="",BBI17=""),"X",IF(BBI17="연차","☆",IF(BBI17="월차","★",IF(BBI17="병가","♨",IF(BBI17="출장","◎",IF(BBI17="교육","■",IF(AND(BBI17="",BBC17&lt;=기준일시_입력!$J$15,BBF17&gt;=기준일시_입력!$N$15),"○",IF(AND(BBI17="",BBC17&lt;&gt;"",BBC17&gt;기준일시_입력!$J$15),"▼",IF(AND(BBI17="",BBF17&lt;&gt;"",BBF17&lt;기준일시_입력!$N$15),"△",""))))))))))</f>
        <v/>
      </c>
      <c r="BBL17" s="128">
        <f>IFERROR(IF(OR(BBC17="",BBF17=""),0,IF(AND(BBN17&lt;기준일시_입력!$J$17,BBO17&gt;기준일시_입력!$N$17),기준일시_입력!$N$17-기준일시_입력!$J$17,IF(AND(BBN17&gt;=기준일시_입력!$J$17,BBO17&gt;기준일시_입력!$N$17),기준일시_입력!$N$17-BBN17,IF(BBO17&lt;기준일시_입력!$J$17,0,IF(AND(BBN17&lt;기준일시_입력!$J$17,BBO17&lt;=기준일시_입력!$N$17),BBO17-기준일시_입력!$J$17,IF(AND(BBN17&gt;=기준일시_입력!$J$17,BBO17&lt;=기준일시_입력!$N$17),BBO17-BBN17,0)))))),0)</f>
        <v>0</v>
      </c>
      <c r="BBM17" s="128">
        <f t="shared" si="392"/>
        <v>0</v>
      </c>
      <c r="BBN17" s="128">
        <f>IF(OR(BBC17="",BBF17=""),0,IF(BBC17&lt;기준일시_입력!$J$15,기준일시_입력!$J$15,BBC17))</f>
        <v>0</v>
      </c>
      <c r="BBO17" s="128">
        <f t="shared" si="393"/>
        <v>0</v>
      </c>
      <c r="BBP17" s="128">
        <f>IFERROR(IF(AND(BBN17&lt;SMALL(기준일시_입력!$J$21:$J$39,BBP$5),BBO17&gt;SMALL(기준일시_입력!$N$21:$N$39,BBP$5)),INDEX(기준일시_입력!$AJ$21:$AJ$39,BBP$5*2-1),IF(AND(BBN17&gt;=SMALL(기준일시_입력!$J$21:$J$39,BBP$5),BBN17&lt;SMALL(기준일시_입력!$N$21:$N$39,BBP$5)),SMALL(기준일시_입력!$N$21:$N$39,BBP$5)-BBN17,0)),0)</f>
        <v>0</v>
      </c>
      <c r="BBQ17" s="128">
        <f>IFERROR(IF(AND(BBN17&lt;SMALL(기준일시_입력!$J$21:$J$39,BBQ$5),BBO17&gt;SMALL(기준일시_입력!$N$21:$N$39,BBQ$5)),INDEX(기준일시_입력!$AJ$21:$AJ$39,BBQ$5*2-1),IF(AND(BBN17&gt;=SMALL(기준일시_입력!$J$21:$J$39,BBQ$5),BBN17&lt;SMALL(기준일시_입력!$N$21:$N$39,BBQ$5)),SMALL(기준일시_입력!$N$21:$N$39,BBQ$5)-BBN17,0)),0)</f>
        <v>0</v>
      </c>
      <c r="BBR17" s="128">
        <f>IFERROR(IF(AND(BBN17&lt;SMALL(기준일시_입력!$J$21:$J$39,BBR$5),BBO17&gt;SMALL(기준일시_입력!$N$21:$N$39,BBR$5)),INDEX(기준일시_입력!$AJ$21:$AJ$39,BBR$5*2-1),IF(AND(BBN17&gt;=SMALL(기준일시_입력!$J$21:$J$39,BBR$5),BBN17&lt;SMALL(기준일시_입력!$N$21:$N$39,BBR$5)),SMALL(기준일시_입력!$N$21:$N$39,BBR$5)-BBN17,0)),0)</f>
        <v>0</v>
      </c>
      <c r="BBS17" s="128">
        <f>IFERROR(IF(AND(BBN17&lt;SMALL(기준일시_입력!$J$21:$J$39,BBS$5),BBO17&gt;SMALL(기준일시_입력!$N$21:$N$39,BBS$5)),INDEX(기준일시_입력!$AJ$21:$AJ$39,BBS$5*2-1),IF(AND(BBN17&gt;=SMALL(기준일시_입력!$J$21:$J$39,BBS$5),BBN17&lt;SMALL(기준일시_입력!$N$21:$N$39,BBS$5)),SMALL(기준일시_입력!$N$21:$N$39,BBS$5)-BBN17,0)),0)</f>
        <v>0</v>
      </c>
      <c r="BBT17" s="128">
        <f>IFERROR(IF(AND(BBN17&lt;SMALL(기준일시_입력!$J$21:$J$39,BBT$5),BBO17&gt;SMALL(기준일시_입력!$N$21:$N$39,BBT$5)),INDEX(기준일시_입력!$AJ$21:$AJ$39,BBT$5*2-1),IF(AND(BBN17&gt;=SMALL(기준일시_입력!$J$21:$J$39,BBT$5),BBN17&lt;SMALL(기준일시_입력!$N$21:$N$39,BBT$5)),SMALL(기준일시_입력!$N$21:$N$39,BBT$5)-BBN17,0)),0)</f>
        <v>0</v>
      </c>
      <c r="BBU17" s="128">
        <f>IFERROR(IF(AND(BBN17&lt;SMALL(기준일시_입력!$J$21:$J$39,BBU$5),BBO17&gt;SMALL(기준일시_입력!$N$21:$N$39,BBU$5)),INDEX(기준일시_입력!$AJ$21:$AJ$39,BBU$5*2-1),IF(AND(BBN17&gt;=SMALL(기준일시_입력!$J$21:$J$39,BBU$5),BBN17&lt;SMALL(기준일시_입력!$N$21:$N$39,BBU$5)),SMALL(기준일시_입력!$N$21:$N$39,BBU$5)-BBN17,0)),0)</f>
        <v>0</v>
      </c>
      <c r="BBV17" s="128">
        <f>IFERROR(IF(AND(BBN17&lt;SMALL(기준일시_입력!$J$21:$J$39,BBV$5),BBO17&gt;SMALL(기준일시_입력!$N$21:$N$39,BBV$5)),INDEX(기준일시_입력!$AJ$21:$AJ$39,BBV$5*2-1),IF(AND(BBN17&gt;=SMALL(기준일시_입력!$J$21:$J$39,BBV$5),BBN17&lt;SMALL(기준일시_입력!$N$21:$N$39,BBV$5)),SMALL(기준일시_입력!$N$21:$N$39,BBV$5)-BBN17,0)),0)</f>
        <v>0</v>
      </c>
      <c r="BBW17" s="128">
        <f>IFERROR(IF(AND(BBN17&lt;SMALL(기준일시_입력!$J$21:$J$39,BBW$5),BBO17&gt;SMALL(기준일시_입력!$N$21:$N$39,BBW$5)),INDEX(기준일시_입력!$AJ$21:$AJ$39,BBW$5*2-1),IF(AND(BBN17&gt;=SMALL(기준일시_입력!$J$21:$J$39,BBW$5),BBN17&lt;SMALL(기준일시_입력!$N$21:$N$39,BBW$5)),SMALL(기준일시_입력!$N$21:$N$39,BBW$5)-BBN17,0)),0)</f>
        <v>0</v>
      </c>
      <c r="BBX17" s="128">
        <f>IFERROR(IF(AND(BBN17&lt;SMALL(기준일시_입력!$J$21:$J$39,BBX$5),BBO17&gt;SMALL(기준일시_입력!$N$21:$N$39,BBX$5)),INDEX(기준일시_입력!$AJ$21:$AJ$39,BBX$5*2-1),IF(AND(BBN17&gt;=SMALL(기준일시_입력!$J$21:$J$39,BBX$5),BBN17&lt;SMALL(기준일시_입력!$N$21:$N$39,BBX$5)),SMALL(기준일시_입력!$N$21:$N$39,BBX$5)-BBN17,0)),0)</f>
        <v>0</v>
      </c>
      <c r="BBY17" s="128">
        <f>IFERROR(IF(AND(BBN17&lt;SMALL(기준일시_입력!$J$21:$J$39,BBY$5),BBO17&gt;SMALL(기준일시_입력!$N$21:$N$39,BBY$5)),INDEX(기준일시_입력!$AJ$21:$AJ$39,BBY$5*2-1),IF(AND(BBN17&gt;=SMALL(기준일시_입력!$J$21:$J$39,BBY$5),BBN17&lt;SMALL(기준일시_입력!$N$21:$N$39,BBY$5)),SMALL(기준일시_입력!$N$21:$N$39,BBY$5)-BBN17,0)),0)</f>
        <v>0</v>
      </c>
      <c r="BBZ17" s="125"/>
      <c r="BCA17" s="8">
        <v>0</v>
      </c>
    </row>
    <row r="18" spans="1:1431" x14ac:dyDescent="0.2">
      <c r="A18" s="8">
        <v>13</v>
      </c>
      <c r="B18" s="4">
        <f>IF(DAY(기준일시_입력!$AM$7)-$A18&lt;0,"",기준일시_입력!$AM$7-(DAY(기준일시_입력!$AM$7)-$A18))</f>
        <v>42413</v>
      </c>
      <c r="C18" s="180" t="str">
        <f t="shared" si="394"/>
        <v>13일</v>
      </c>
      <c r="D18" s="180"/>
      <c r="E18" s="5" t="str">
        <f t="shared" si="395"/>
        <v>토</v>
      </c>
      <c r="F18" s="20"/>
      <c r="G18" s="184"/>
      <c r="H18" s="184"/>
      <c r="I18" s="184"/>
      <c r="J18" s="184"/>
      <c r="K18" s="184"/>
      <c r="L18" s="184"/>
      <c r="M18" s="176"/>
      <c r="N18" s="177"/>
      <c r="O18" s="129" t="str">
        <f>IF($B18="","",IF(AND(E$3&lt;&gt;"",$B18-기준일시_입력!$AO$7&lt;=0,G18="",J18="",M18=""),"X",IF(M18="연차","☆",IF(M18="월차","★",IF(M18="병가","♨",IF(M18="출장","◎",IF(M18="교육","■",IF(AND(M18="",G18&lt;=기준일시_입력!$J$15,J18&gt;=기준일시_입력!$N$15),"○",IF(AND(M18="",G18&lt;&gt;"",G18&gt;기준일시_입력!$J$15),"▼",IF(AND(M18="",J18&lt;&gt;"",J18&lt;기준일시_입력!$N$15),"△",""))))))))))</f>
        <v/>
      </c>
      <c r="P18" s="15">
        <f>IFERROR(IF(OR(G18="",J18=""),0,IF(AND(R18&lt;기준일시_입력!$J$17,S18&gt;기준일시_입력!$N$17),기준일시_입력!$N$17-기준일시_입력!$J$17,IF(AND(R18&gt;=기준일시_입력!$J$17,S18&gt;기준일시_입력!$N$17),기준일시_입력!$N$17-R18,IF(S18&lt;기준일시_입력!$J$17,0,IF(AND(R18&lt;기준일시_입력!$J$17,S18&lt;=기준일시_입력!$N$17),S18-기준일시_입력!$J$17,IF(AND(R18&gt;=기준일시_입력!$J$17,S18&lt;=기준일시_입력!$N$17),S18-R18,0)))))),0)</f>
        <v>0</v>
      </c>
      <c r="Q18" s="15">
        <f t="shared" si="398"/>
        <v>0</v>
      </c>
      <c r="R18" s="15">
        <f>IF(OR(G18="",J18=""),0,IF(G18&lt;기준일시_입력!$J$15,기준일시_입력!$J$15,G18))</f>
        <v>0</v>
      </c>
      <c r="S18" s="15">
        <f t="shared" si="150"/>
        <v>0</v>
      </c>
      <c r="T18" s="15">
        <f>IFERROR(IF(AND(R18&lt;SMALL(기준일시_입력!$J$21:$J$39,T$5),S18&gt;SMALL(기준일시_입력!$N$21:$N$39,T$5)),INDEX(기준일시_입력!$AJ$21:$AJ$39,T$5*2-1),IF(AND(R18&gt;=SMALL(기준일시_입력!$J$21:$J$39,T$5),R18&lt;SMALL(기준일시_입력!$N$21:$N$39,T$5)),SMALL(기준일시_입력!$N$21:$N$39,T$5)-R18,0)),0)</f>
        <v>0</v>
      </c>
      <c r="U18" s="15">
        <f>IFERROR(IF(AND(R18&lt;SMALL(기준일시_입력!$J$21:$J$39,U$5),S18&gt;SMALL(기준일시_입력!$N$21:$N$39,U$5)),INDEX(기준일시_입력!$AJ$21:$AJ$39,U$5*2-1),IF(AND(R18&gt;=SMALL(기준일시_입력!$J$21:$J$39,U$5),R18&lt;SMALL(기준일시_입력!$N$21:$N$39,U$5)),SMALL(기준일시_입력!$N$21:$N$39,U$5)-R18,0)),0)</f>
        <v>0</v>
      </c>
      <c r="V18" s="15">
        <f>IFERROR(IF(AND(R18&lt;SMALL(기준일시_입력!$J$21:$J$39,V$5),S18&gt;SMALL(기준일시_입력!$N$21:$N$39,V$5)),INDEX(기준일시_입력!$AJ$21:$AJ$39,V$5*2-1),IF(AND(R18&gt;=SMALL(기준일시_입력!$J$21:$J$39,V$5),R18&lt;SMALL(기준일시_입력!$N$21:$N$39,V$5)),SMALL(기준일시_입력!$N$21:$N$39,V$5)-R18,0)),0)</f>
        <v>0</v>
      </c>
      <c r="W18" s="15">
        <f>IFERROR(IF(AND(R18&lt;SMALL(기준일시_입력!$J$21:$J$39,W$5),S18&gt;SMALL(기준일시_입력!$N$21:$N$39,W$5)),INDEX(기준일시_입력!$AJ$21:$AJ$39,W$5*2-1),IF(AND(R18&gt;=SMALL(기준일시_입력!$J$21:$J$39,W$5),R18&lt;SMALL(기준일시_입력!$N$21:$N$39,W$5)),SMALL(기준일시_입력!$N$21:$N$39,W$5)-R18,0)),0)</f>
        <v>0</v>
      </c>
      <c r="X18" s="15">
        <f>IFERROR(IF(AND(R18&lt;SMALL(기준일시_입력!$J$21:$J$39,X$5),S18&gt;SMALL(기준일시_입력!$N$21:$N$39,X$5)),INDEX(기준일시_입력!$AJ$21:$AJ$39,X$5*2-1),IF(AND(R18&gt;=SMALL(기준일시_입력!$J$21:$J$39,X$5),R18&lt;SMALL(기준일시_입력!$N$21:$N$39,X$5)),SMALL(기준일시_입력!$N$21:$N$39,X$5)-R18,0)),0)</f>
        <v>0</v>
      </c>
      <c r="Y18" s="15">
        <f>IFERROR(IF(AND(R18&lt;SMALL(기준일시_입력!$J$21:$J$39,Y$5),S18&gt;SMALL(기준일시_입력!$N$21:$N$39,Y$5)),INDEX(기준일시_입력!$AJ$21:$AJ$39,Y$5*2-1),IF(AND(R18&gt;=SMALL(기준일시_입력!$J$21:$J$39,Y$5),R18&lt;SMALL(기준일시_입력!$N$21:$N$39,Y$5)),SMALL(기준일시_입력!$N$21:$N$39,Y$5)-R18,0)),0)</f>
        <v>0</v>
      </c>
      <c r="Z18" s="15">
        <f>IFERROR(IF(AND(R18&lt;SMALL(기준일시_입력!$J$21:$J$39,Z$5),S18&gt;SMALL(기준일시_입력!$N$21:$N$39,Z$5)),INDEX(기준일시_입력!$AJ$21:$AJ$39,Z$5*2-1),IF(AND(R18&gt;=SMALL(기준일시_입력!$J$21:$J$39,Z$5),R18&lt;SMALL(기준일시_입력!$N$21:$N$39,Z$5)),SMALL(기준일시_입력!$N$21:$N$39,Z$5)-R18,0)),0)</f>
        <v>0</v>
      </c>
      <c r="AA18" s="15">
        <f>IFERROR(IF(AND(R18&lt;SMALL(기준일시_입력!$J$21:$J$39,AA$5),S18&gt;SMALL(기준일시_입력!$N$21:$N$39,AA$5)),INDEX(기준일시_입력!$AJ$21:$AJ$39,AA$5*2-1),IF(AND(R18&gt;=SMALL(기준일시_입력!$J$21:$J$39,AA$5),R18&lt;SMALL(기준일시_입력!$N$21:$N$39,AA$5)),SMALL(기준일시_입력!$N$21:$N$39,AA$5)-R18,0)),0)</f>
        <v>0</v>
      </c>
      <c r="AB18" s="15">
        <f>IFERROR(IF(AND(R18&lt;SMALL(기준일시_입력!$J$21:$J$39,AB$5),S18&gt;SMALL(기준일시_입력!$N$21:$N$39,AB$5)),INDEX(기준일시_입력!$AJ$21:$AJ$39,AB$5*2-1),IF(AND(R18&gt;=SMALL(기준일시_입력!$J$21:$J$39,AB$5),R18&lt;SMALL(기준일시_입력!$N$21:$N$39,AB$5)),SMALL(기준일시_입력!$N$21:$N$39,AB$5)-R18,0)),0)</f>
        <v>0</v>
      </c>
      <c r="AC18" s="15">
        <f>IFERROR(IF(AND(R18&lt;SMALL(기준일시_입력!$J$21:$J$39,AC$5),S18&gt;SMALL(기준일시_입력!$N$21:$N$39,AC$5)),INDEX(기준일시_입력!$AJ$21:$AJ$39,AC$5*2-1),IF(AND(R18&gt;=SMALL(기준일시_입력!$J$21:$J$39,AC$5),R18&lt;SMALL(기준일시_입력!$N$21:$N$39,AC$5)),SMALL(기준일시_입력!$N$21:$N$39,AC$5)-R18,0)),0)</f>
        <v>0</v>
      </c>
      <c r="AD18" s="10"/>
      <c r="AE18" s="180" t="str">
        <f t="shared" si="151"/>
        <v>13일</v>
      </c>
      <c r="AF18" s="180"/>
      <c r="AG18" s="5" t="str">
        <f t="shared" si="152"/>
        <v>토</v>
      </c>
      <c r="AH18" s="67" t="str">
        <f t="shared" si="396"/>
        <v/>
      </c>
      <c r="AI18" s="184"/>
      <c r="AJ18" s="184"/>
      <c r="AK18" s="184"/>
      <c r="AL18" s="184"/>
      <c r="AM18" s="184"/>
      <c r="AN18" s="184"/>
      <c r="AO18" s="176"/>
      <c r="AP18" s="177"/>
      <c r="AQ18" s="129" t="str">
        <f>IF($B18="","",IF(AND(AG$3&lt;&gt;"",$B18-기준일시_입력!$AO$7&lt;=0,AI18="",AL18="",AO18=""),"X",IF(AO18="연차","☆",IF(AO18="월차","★",IF(AO18="병가","♨",IF(AO18="출장","◎",IF(AO18="교육","■",IF(AND(AO18="",AI18&lt;=기준일시_입력!$J$15,AL18&gt;=기준일시_입력!$N$15),"○",IF(AND(AO18="",AI18&lt;&gt;"",AI18&gt;기준일시_입력!$J$15),"▼",IF(AND(AO18="",AL18&lt;&gt;"",AL18&lt;기준일시_입력!$N$15),"△",""))))))))))</f>
        <v/>
      </c>
      <c r="AR18" s="15">
        <f>IFERROR(IF(OR(AI18="",AL18=""),0,IF(AND(AT18&lt;기준일시_입력!$J$17,AU18&gt;기준일시_입력!$N$17),기준일시_입력!$N$17-기준일시_입력!$J$17,IF(AND(AT18&gt;=기준일시_입력!$J$17,AU18&gt;기준일시_입력!$N$17),기준일시_입력!$N$17-AT18,IF(AU18&lt;기준일시_입력!$J$17,0,IF(AND(AT18&lt;기준일시_입력!$J$17,AU18&lt;=기준일시_입력!$N$17),AU18-기준일시_입력!$J$17,IF(AND(AT18&gt;=기준일시_입력!$J$17,AU18&lt;=기준일시_입력!$N$17),AU18-AT18,0)))))),0)</f>
        <v>0</v>
      </c>
      <c r="AS18" s="15">
        <f t="shared" si="399"/>
        <v>0</v>
      </c>
      <c r="AT18" s="15">
        <f>IF(OR(AI18="",AL18=""),0,IF(AI18&lt;기준일시_입력!$J$15,기준일시_입력!$J$15,AI18))</f>
        <v>0</v>
      </c>
      <c r="AU18" s="15">
        <f t="shared" si="153"/>
        <v>0</v>
      </c>
      <c r="AV18" s="15">
        <f>IFERROR(IF(AND(AT18&lt;SMALL(기준일시_입력!$J$21:$J$39,AV$5),AU18&gt;SMALL(기준일시_입력!$N$21:$N$39,AV$5)),INDEX(기준일시_입력!$AJ$21:$AJ$39,AV$5*2-1),IF(AND(AT18&gt;=SMALL(기준일시_입력!$J$21:$J$39,AV$5),AT18&lt;SMALL(기준일시_입력!$N$21:$N$39,AV$5)),SMALL(기준일시_입력!$N$21:$N$39,AV$5)-AT18,0)),0)</f>
        <v>0</v>
      </c>
      <c r="AW18" s="15">
        <f>IFERROR(IF(AND(AT18&lt;SMALL(기준일시_입력!$J$21:$J$39,AW$5),AU18&gt;SMALL(기준일시_입력!$N$21:$N$39,AW$5)),INDEX(기준일시_입력!$AJ$21:$AJ$39,AW$5*2-1),IF(AND(AT18&gt;=SMALL(기준일시_입력!$J$21:$J$39,AW$5),AT18&lt;SMALL(기준일시_입력!$N$21:$N$39,AW$5)),SMALL(기준일시_입력!$N$21:$N$39,AW$5)-AT18,0)),0)</f>
        <v>0</v>
      </c>
      <c r="AX18" s="15">
        <f>IFERROR(IF(AND(AT18&lt;SMALL(기준일시_입력!$J$21:$J$39,AX$5),AU18&gt;SMALL(기준일시_입력!$N$21:$N$39,AX$5)),INDEX(기준일시_입력!$AJ$21:$AJ$39,AX$5*2-1),IF(AND(AT18&gt;=SMALL(기준일시_입력!$J$21:$J$39,AX$5),AT18&lt;SMALL(기준일시_입력!$N$21:$N$39,AX$5)),SMALL(기준일시_입력!$N$21:$N$39,AX$5)-AT18,0)),0)</f>
        <v>0</v>
      </c>
      <c r="AY18" s="15">
        <f>IFERROR(IF(AND(AT18&lt;SMALL(기준일시_입력!$J$21:$J$39,AY$5),AU18&gt;SMALL(기준일시_입력!$N$21:$N$39,AY$5)),INDEX(기준일시_입력!$AJ$21:$AJ$39,AY$5*2-1),IF(AND(AT18&gt;=SMALL(기준일시_입력!$J$21:$J$39,AY$5),AT18&lt;SMALL(기준일시_입력!$N$21:$N$39,AY$5)),SMALL(기준일시_입력!$N$21:$N$39,AY$5)-AT18,0)),0)</f>
        <v>0</v>
      </c>
      <c r="AZ18" s="15">
        <f>IFERROR(IF(AND(AT18&lt;SMALL(기준일시_입력!$J$21:$J$39,AZ$5),AU18&gt;SMALL(기준일시_입력!$N$21:$N$39,AZ$5)),INDEX(기준일시_입력!$AJ$21:$AJ$39,AZ$5*2-1),IF(AND(AT18&gt;=SMALL(기준일시_입력!$J$21:$J$39,AZ$5),AT18&lt;SMALL(기준일시_입력!$N$21:$N$39,AZ$5)),SMALL(기준일시_입력!$N$21:$N$39,AZ$5)-AT18,0)),0)</f>
        <v>0</v>
      </c>
      <c r="BA18" s="15">
        <f>IFERROR(IF(AND(AT18&lt;SMALL(기준일시_입력!$J$21:$J$39,BA$5),AU18&gt;SMALL(기준일시_입력!$N$21:$N$39,BA$5)),INDEX(기준일시_입력!$AJ$21:$AJ$39,BA$5*2-1),IF(AND(AT18&gt;=SMALL(기준일시_입력!$J$21:$J$39,BA$5),AT18&lt;SMALL(기준일시_입력!$N$21:$N$39,BA$5)),SMALL(기준일시_입력!$N$21:$N$39,BA$5)-AT18,0)),0)</f>
        <v>0</v>
      </c>
      <c r="BB18" s="15">
        <f>IFERROR(IF(AND(AT18&lt;SMALL(기준일시_입력!$J$21:$J$39,BB$5),AU18&gt;SMALL(기준일시_입력!$N$21:$N$39,BB$5)),INDEX(기준일시_입력!$AJ$21:$AJ$39,BB$5*2-1),IF(AND(AT18&gt;=SMALL(기준일시_입력!$J$21:$J$39,BB$5),AT18&lt;SMALL(기준일시_입력!$N$21:$N$39,BB$5)),SMALL(기준일시_입력!$N$21:$N$39,BB$5)-AT18,0)),0)</f>
        <v>0</v>
      </c>
      <c r="BC18" s="15">
        <f>IFERROR(IF(AND(AT18&lt;SMALL(기준일시_입력!$J$21:$J$39,BC$5),AU18&gt;SMALL(기준일시_입력!$N$21:$N$39,BC$5)),INDEX(기준일시_입력!$AJ$21:$AJ$39,BC$5*2-1),IF(AND(AT18&gt;=SMALL(기준일시_입력!$J$21:$J$39,BC$5),AT18&lt;SMALL(기준일시_입력!$N$21:$N$39,BC$5)),SMALL(기준일시_입력!$N$21:$N$39,BC$5)-AT18,0)),0)</f>
        <v>0</v>
      </c>
      <c r="BD18" s="15">
        <f>IFERROR(IF(AND(AT18&lt;SMALL(기준일시_입력!$J$21:$J$39,BD$5),AU18&gt;SMALL(기준일시_입력!$N$21:$N$39,BD$5)),INDEX(기준일시_입력!$AJ$21:$AJ$39,BD$5*2-1),IF(AND(AT18&gt;=SMALL(기준일시_입력!$J$21:$J$39,BD$5),AT18&lt;SMALL(기준일시_입력!$N$21:$N$39,BD$5)),SMALL(기준일시_입력!$N$21:$N$39,BD$5)-AT18,0)),0)</f>
        <v>0</v>
      </c>
      <c r="BE18" s="15">
        <f>IFERROR(IF(AND(AT18&lt;SMALL(기준일시_입력!$J$21:$J$39,BE$5),AU18&gt;SMALL(기준일시_입력!$N$21:$N$39,BE$5)),INDEX(기준일시_입력!$AJ$21:$AJ$39,BE$5*2-1),IF(AND(AT18&gt;=SMALL(기준일시_입력!$J$21:$J$39,BE$5),AT18&lt;SMALL(기준일시_입력!$N$21:$N$39,BE$5)),SMALL(기준일시_입력!$N$21:$N$39,BE$5)-AT18,0)),0)</f>
        <v>0</v>
      </c>
      <c r="BF18" s="6"/>
      <c r="BG18" s="180" t="str">
        <f t="shared" si="154"/>
        <v>13일</v>
      </c>
      <c r="BH18" s="180"/>
      <c r="BI18" s="5" t="str">
        <f t="shared" si="155"/>
        <v>토</v>
      </c>
      <c r="BJ18" s="67" t="str">
        <f t="shared" si="397"/>
        <v/>
      </c>
      <c r="BK18" s="184"/>
      <c r="BL18" s="184"/>
      <c r="BM18" s="184"/>
      <c r="BN18" s="184"/>
      <c r="BO18" s="184"/>
      <c r="BP18" s="184"/>
      <c r="BQ18" s="176"/>
      <c r="BR18" s="177"/>
      <c r="BS18" s="129" t="str">
        <f>IF($B18="","",IF(AND(BI$3&lt;&gt;"",$B18-기준일시_입력!$AO$7&lt;=0,BK18="",BN18="",BQ18=""),"X",IF(BQ18="연차","☆",IF(BQ18="월차","★",IF(BQ18="병가","♨",IF(BQ18="출장","◎",IF(BQ18="교육","■",IF(AND(BQ18="",BK18&lt;=기준일시_입력!$J$15,BN18&gt;=기준일시_입력!$N$15),"○",IF(AND(BQ18="",BK18&lt;&gt;"",BK18&gt;기준일시_입력!$J$15),"▼",IF(AND(BQ18="",BN18&lt;&gt;"",BN18&lt;기준일시_입력!$N$15),"△",""))))))))))</f>
        <v/>
      </c>
      <c r="BT18" s="15">
        <f>IFERROR(IF(OR(BK18="",BN18=""),0,IF(AND(BV18&lt;기준일시_입력!$J$17,BW18&gt;기준일시_입력!$N$17),기준일시_입력!$N$17-기준일시_입력!$J$17,IF(AND(BV18&gt;=기준일시_입력!$J$17,BW18&gt;기준일시_입력!$N$17),기준일시_입력!$N$17-BV18,IF(BW18&lt;기준일시_입력!$J$17,0,IF(AND(BV18&lt;기준일시_입력!$J$17,BW18&lt;=기준일시_입력!$N$17),BW18-기준일시_입력!$J$17,IF(AND(BV18&gt;=기준일시_입력!$J$17,BW18&lt;=기준일시_입력!$N$17),BW18-BV18,0)))))),0)</f>
        <v>0</v>
      </c>
      <c r="BU18" s="15">
        <f t="shared" si="400"/>
        <v>0</v>
      </c>
      <c r="BV18" s="15">
        <f>IF(OR(BK18="",BN18=""),0,IF(BK18&lt;기준일시_입력!$J$15,기준일시_입력!$J$15,BK18))</f>
        <v>0</v>
      </c>
      <c r="BW18" s="15">
        <f t="shared" si="156"/>
        <v>0</v>
      </c>
      <c r="BX18" s="15">
        <f>IFERROR(IF(AND(BV18&lt;SMALL(기준일시_입력!$J$21:$J$39,BX$5),BW18&gt;SMALL(기준일시_입력!$N$21:$N$39,BX$5)),INDEX(기준일시_입력!$AJ$21:$AJ$39,BX$5*2-1),IF(AND(BV18&gt;=SMALL(기준일시_입력!$J$21:$J$39,BX$5),BV18&lt;SMALL(기준일시_입력!$N$21:$N$39,BX$5)),SMALL(기준일시_입력!$N$21:$N$39,BX$5)-BV18,0)),0)</f>
        <v>0</v>
      </c>
      <c r="BY18" s="15">
        <f>IFERROR(IF(AND(BV18&lt;SMALL(기준일시_입력!$J$21:$J$39,BY$5),BW18&gt;SMALL(기준일시_입력!$N$21:$N$39,BY$5)),INDEX(기준일시_입력!$AJ$21:$AJ$39,BY$5*2-1),IF(AND(BV18&gt;=SMALL(기준일시_입력!$J$21:$J$39,BY$5),BV18&lt;SMALL(기준일시_입력!$N$21:$N$39,BY$5)),SMALL(기준일시_입력!$N$21:$N$39,BY$5)-BV18,0)),0)</f>
        <v>0</v>
      </c>
      <c r="BZ18" s="15">
        <f>IFERROR(IF(AND(BV18&lt;SMALL(기준일시_입력!$J$21:$J$39,BZ$5),BW18&gt;SMALL(기준일시_입력!$N$21:$N$39,BZ$5)),INDEX(기준일시_입력!$AJ$21:$AJ$39,BZ$5*2-1),IF(AND(BV18&gt;=SMALL(기준일시_입력!$J$21:$J$39,BZ$5),BV18&lt;SMALL(기준일시_입력!$N$21:$N$39,BZ$5)),SMALL(기준일시_입력!$N$21:$N$39,BZ$5)-BV18,0)),0)</f>
        <v>0</v>
      </c>
      <c r="CA18" s="15">
        <f>IFERROR(IF(AND(BV18&lt;SMALL(기준일시_입력!$J$21:$J$39,CA$5),BW18&gt;SMALL(기준일시_입력!$N$21:$N$39,CA$5)),INDEX(기준일시_입력!$AJ$21:$AJ$39,CA$5*2-1),IF(AND(BV18&gt;=SMALL(기준일시_입력!$J$21:$J$39,CA$5),BV18&lt;SMALL(기준일시_입력!$N$21:$N$39,CA$5)),SMALL(기준일시_입력!$N$21:$N$39,CA$5)-BV18,0)),0)</f>
        <v>0</v>
      </c>
      <c r="CB18" s="15">
        <f>IFERROR(IF(AND(BV18&lt;SMALL(기준일시_입력!$J$21:$J$39,CB$5),BW18&gt;SMALL(기준일시_입력!$N$21:$N$39,CB$5)),INDEX(기준일시_입력!$AJ$21:$AJ$39,CB$5*2-1),IF(AND(BV18&gt;=SMALL(기준일시_입력!$J$21:$J$39,CB$5),BV18&lt;SMALL(기준일시_입력!$N$21:$N$39,CB$5)),SMALL(기준일시_입력!$N$21:$N$39,CB$5)-BV18,0)),0)</f>
        <v>0</v>
      </c>
      <c r="CC18" s="15">
        <f>IFERROR(IF(AND(BV18&lt;SMALL(기준일시_입력!$J$21:$J$39,CC$5),BW18&gt;SMALL(기준일시_입력!$N$21:$N$39,CC$5)),INDEX(기준일시_입력!$AJ$21:$AJ$39,CC$5*2-1),IF(AND(BV18&gt;=SMALL(기준일시_입력!$J$21:$J$39,CC$5),BV18&lt;SMALL(기준일시_입력!$N$21:$N$39,CC$5)),SMALL(기준일시_입력!$N$21:$N$39,CC$5)-BV18,0)),0)</f>
        <v>0</v>
      </c>
      <c r="CD18" s="15">
        <f>IFERROR(IF(AND(BV18&lt;SMALL(기준일시_입력!$J$21:$J$39,CD$5),BW18&gt;SMALL(기준일시_입력!$N$21:$N$39,CD$5)),INDEX(기준일시_입력!$AJ$21:$AJ$39,CD$5*2-1),IF(AND(BV18&gt;=SMALL(기준일시_입력!$J$21:$J$39,CD$5),BV18&lt;SMALL(기준일시_입력!$N$21:$N$39,CD$5)),SMALL(기준일시_입력!$N$21:$N$39,CD$5)-BV18,0)),0)</f>
        <v>0</v>
      </c>
      <c r="CE18" s="15">
        <f>IFERROR(IF(AND(BV18&lt;SMALL(기준일시_입력!$J$21:$J$39,CE$5),BW18&gt;SMALL(기준일시_입력!$N$21:$N$39,CE$5)),INDEX(기준일시_입력!$AJ$21:$AJ$39,CE$5*2-1),IF(AND(BV18&gt;=SMALL(기준일시_입력!$J$21:$J$39,CE$5),BV18&lt;SMALL(기준일시_입력!$N$21:$N$39,CE$5)),SMALL(기준일시_입력!$N$21:$N$39,CE$5)-BV18,0)),0)</f>
        <v>0</v>
      </c>
      <c r="CF18" s="15">
        <f>IFERROR(IF(AND(BV18&lt;SMALL(기준일시_입력!$J$21:$J$39,CF$5),BW18&gt;SMALL(기준일시_입력!$N$21:$N$39,CF$5)),INDEX(기준일시_입력!$AJ$21:$AJ$39,CF$5*2-1),IF(AND(BV18&gt;=SMALL(기준일시_입력!$J$21:$J$39,CF$5),BV18&lt;SMALL(기준일시_입력!$N$21:$N$39,CF$5)),SMALL(기준일시_입력!$N$21:$N$39,CF$5)-BV18,0)),0)</f>
        <v>0</v>
      </c>
      <c r="CG18" s="15">
        <f>IFERROR(IF(AND(BV18&lt;SMALL(기준일시_입력!$J$21:$J$39,CG$5),BW18&gt;SMALL(기준일시_입력!$N$21:$N$39,CG$5)),INDEX(기준일시_입력!$AJ$21:$AJ$39,CG$5*2-1),IF(AND(BV18&gt;=SMALL(기준일시_입력!$J$21:$J$39,CG$5),BV18&lt;SMALL(기준일시_입력!$N$21:$N$39,CG$5)),SMALL(기준일시_입력!$N$21:$N$39,CG$5)-BV18,0)),0)</f>
        <v>0</v>
      </c>
      <c r="CH18" s="6"/>
      <c r="CI18" s="180" t="str">
        <f t="shared" si="157"/>
        <v>13일</v>
      </c>
      <c r="CJ18" s="180"/>
      <c r="CK18" s="5" t="str">
        <f t="shared" si="158"/>
        <v>토</v>
      </c>
      <c r="CL18" s="67" t="str">
        <f t="shared" si="159"/>
        <v/>
      </c>
      <c r="CM18" s="184"/>
      <c r="CN18" s="184"/>
      <c r="CO18" s="184"/>
      <c r="CP18" s="184"/>
      <c r="CQ18" s="184"/>
      <c r="CR18" s="184"/>
      <c r="CS18" s="176"/>
      <c r="CT18" s="177"/>
      <c r="CU18" s="129" t="str">
        <f>IF($B18="","",IF(AND(CK$3&lt;&gt;"",$B18-기준일시_입력!$AO$7&lt;=0,CM18="",CP18="",CS18=""),"X",IF(CS18="연차","☆",IF(CS18="월차","★",IF(CS18="병가","♨",IF(CS18="출장","◎",IF(CS18="교육","■",IF(AND(CS18="",CM18&lt;=기준일시_입력!$J$15,CP18&gt;=기준일시_입력!$N$15),"○",IF(AND(CS18="",CM18&lt;&gt;"",CM18&gt;기준일시_입력!$J$15),"▼",IF(AND(CS18="",CP18&lt;&gt;"",CP18&lt;기준일시_입력!$N$15),"△",""))))))))))</f>
        <v/>
      </c>
      <c r="CV18" s="15">
        <f>IFERROR(IF(OR(CM18="",CP18=""),0,IF(AND(CX18&lt;기준일시_입력!$J$17,CY18&gt;기준일시_입력!$N$17),기준일시_입력!$N$17-기준일시_입력!$J$17,IF(AND(CX18&gt;=기준일시_입력!$J$17,CY18&gt;기준일시_입력!$N$17),기준일시_입력!$N$17-CX18,IF(CY18&lt;기준일시_입력!$J$17,0,IF(AND(CX18&lt;기준일시_입력!$J$17,CY18&lt;=기준일시_입력!$N$17),CY18-기준일시_입력!$J$17,IF(AND(CX18&gt;=기준일시_입력!$J$17,CY18&lt;=기준일시_입력!$N$17),CY18-CX18,0)))))),0)</f>
        <v>0</v>
      </c>
      <c r="CW18" s="15">
        <f t="shared" si="401"/>
        <v>0</v>
      </c>
      <c r="CX18" s="15">
        <f>IF(OR(CM18="",CP18=""),0,IF(CM18&lt;기준일시_입력!$J$15,기준일시_입력!$J$15,CM18))</f>
        <v>0</v>
      </c>
      <c r="CY18" s="15">
        <f t="shared" si="160"/>
        <v>0</v>
      </c>
      <c r="CZ18" s="15">
        <f>IFERROR(IF(AND(CX18&lt;SMALL(기준일시_입력!$J$21:$J$39,CZ$5),CY18&gt;SMALL(기준일시_입력!$N$21:$N$39,CZ$5)),INDEX(기준일시_입력!$AJ$21:$AJ$39,CZ$5*2-1),IF(AND(CX18&gt;=SMALL(기준일시_입력!$J$21:$J$39,CZ$5),CX18&lt;SMALL(기준일시_입력!$N$21:$N$39,CZ$5)),SMALL(기준일시_입력!$N$21:$N$39,CZ$5)-CX18,0)),0)</f>
        <v>0</v>
      </c>
      <c r="DA18" s="15">
        <f>IFERROR(IF(AND(CX18&lt;SMALL(기준일시_입력!$J$21:$J$39,DA$5),CY18&gt;SMALL(기준일시_입력!$N$21:$N$39,DA$5)),INDEX(기준일시_입력!$AJ$21:$AJ$39,DA$5*2-1),IF(AND(CX18&gt;=SMALL(기준일시_입력!$J$21:$J$39,DA$5),CX18&lt;SMALL(기준일시_입력!$N$21:$N$39,DA$5)),SMALL(기준일시_입력!$N$21:$N$39,DA$5)-CX18,0)),0)</f>
        <v>0</v>
      </c>
      <c r="DB18" s="15">
        <f>IFERROR(IF(AND(CX18&lt;SMALL(기준일시_입력!$J$21:$J$39,DB$5),CY18&gt;SMALL(기준일시_입력!$N$21:$N$39,DB$5)),INDEX(기준일시_입력!$AJ$21:$AJ$39,DB$5*2-1),IF(AND(CX18&gt;=SMALL(기준일시_입력!$J$21:$J$39,DB$5),CX18&lt;SMALL(기준일시_입력!$N$21:$N$39,DB$5)),SMALL(기준일시_입력!$N$21:$N$39,DB$5)-CX18,0)),0)</f>
        <v>0</v>
      </c>
      <c r="DC18" s="15">
        <f>IFERROR(IF(AND(CX18&lt;SMALL(기준일시_입력!$J$21:$J$39,DC$5),CY18&gt;SMALL(기준일시_입력!$N$21:$N$39,DC$5)),INDEX(기준일시_입력!$AJ$21:$AJ$39,DC$5*2-1),IF(AND(CX18&gt;=SMALL(기준일시_입력!$J$21:$J$39,DC$5),CX18&lt;SMALL(기준일시_입력!$N$21:$N$39,DC$5)),SMALL(기준일시_입력!$N$21:$N$39,DC$5)-CX18,0)),0)</f>
        <v>0</v>
      </c>
      <c r="DD18" s="15">
        <f>IFERROR(IF(AND(CX18&lt;SMALL(기준일시_입력!$J$21:$J$39,DD$5),CY18&gt;SMALL(기준일시_입력!$N$21:$N$39,DD$5)),INDEX(기준일시_입력!$AJ$21:$AJ$39,DD$5*2-1),IF(AND(CX18&gt;=SMALL(기준일시_입력!$J$21:$J$39,DD$5),CX18&lt;SMALL(기준일시_입력!$N$21:$N$39,DD$5)),SMALL(기준일시_입력!$N$21:$N$39,DD$5)-CX18,0)),0)</f>
        <v>0</v>
      </c>
      <c r="DE18" s="15">
        <f>IFERROR(IF(AND(CX18&lt;SMALL(기준일시_입력!$J$21:$J$39,DE$5),CY18&gt;SMALL(기준일시_입력!$N$21:$N$39,DE$5)),INDEX(기준일시_입력!$AJ$21:$AJ$39,DE$5*2-1),IF(AND(CX18&gt;=SMALL(기준일시_입력!$J$21:$J$39,DE$5),CX18&lt;SMALL(기준일시_입력!$N$21:$N$39,DE$5)),SMALL(기준일시_입력!$N$21:$N$39,DE$5)-CX18,0)),0)</f>
        <v>0</v>
      </c>
      <c r="DF18" s="15">
        <f>IFERROR(IF(AND(CX18&lt;SMALL(기준일시_입력!$J$21:$J$39,DF$5),CY18&gt;SMALL(기준일시_입력!$N$21:$N$39,DF$5)),INDEX(기준일시_입력!$AJ$21:$AJ$39,DF$5*2-1),IF(AND(CX18&gt;=SMALL(기준일시_입력!$J$21:$J$39,DF$5),CX18&lt;SMALL(기준일시_입력!$N$21:$N$39,DF$5)),SMALL(기준일시_입력!$N$21:$N$39,DF$5)-CX18,0)),0)</f>
        <v>0</v>
      </c>
      <c r="DG18" s="15">
        <f>IFERROR(IF(AND(CX18&lt;SMALL(기준일시_입력!$J$21:$J$39,DG$5),CY18&gt;SMALL(기준일시_입력!$N$21:$N$39,DG$5)),INDEX(기준일시_입력!$AJ$21:$AJ$39,DG$5*2-1),IF(AND(CX18&gt;=SMALL(기준일시_입력!$J$21:$J$39,DG$5),CX18&lt;SMALL(기준일시_입력!$N$21:$N$39,DG$5)),SMALL(기준일시_입력!$N$21:$N$39,DG$5)-CX18,0)),0)</f>
        <v>0</v>
      </c>
      <c r="DH18" s="15">
        <f>IFERROR(IF(AND(CX18&lt;SMALL(기준일시_입력!$J$21:$J$39,DH$5),CY18&gt;SMALL(기준일시_입력!$N$21:$N$39,DH$5)),INDEX(기준일시_입력!$AJ$21:$AJ$39,DH$5*2-1),IF(AND(CX18&gt;=SMALL(기준일시_입력!$J$21:$J$39,DH$5),CX18&lt;SMALL(기준일시_입력!$N$21:$N$39,DH$5)),SMALL(기준일시_입력!$N$21:$N$39,DH$5)-CX18,0)),0)</f>
        <v>0</v>
      </c>
      <c r="DI18" s="15">
        <f>IFERROR(IF(AND(CX18&lt;SMALL(기준일시_입력!$J$21:$J$39,DI$5),CY18&gt;SMALL(기준일시_입력!$N$21:$N$39,DI$5)),INDEX(기준일시_입력!$AJ$21:$AJ$39,DI$5*2-1),IF(AND(CX18&gt;=SMALL(기준일시_입력!$J$21:$J$39,DI$5),CX18&lt;SMALL(기준일시_입력!$N$21:$N$39,DI$5)),SMALL(기준일시_입력!$N$21:$N$39,DI$5)-CX18,0)),0)</f>
        <v>0</v>
      </c>
      <c r="DJ18" s="6"/>
      <c r="DK18" s="180" t="str">
        <f t="shared" si="161"/>
        <v>13일</v>
      </c>
      <c r="DL18" s="180"/>
      <c r="DM18" s="5" t="str">
        <f t="shared" si="162"/>
        <v>토</v>
      </c>
      <c r="DN18" s="67" t="str">
        <f t="shared" si="159"/>
        <v/>
      </c>
      <c r="DO18" s="184"/>
      <c r="DP18" s="184"/>
      <c r="DQ18" s="184"/>
      <c r="DR18" s="184"/>
      <c r="DS18" s="184"/>
      <c r="DT18" s="184"/>
      <c r="DU18" s="176"/>
      <c r="DV18" s="177"/>
      <c r="DW18" s="129" t="str">
        <f>IF($B18="","",IF(AND(DM$3&lt;&gt;"",$B18-기준일시_입력!$AO$7&lt;=0,DO18="",DR18="",DU18=""),"X",IF(DU18="연차","☆",IF(DU18="월차","★",IF(DU18="병가","♨",IF(DU18="출장","◎",IF(DU18="교육","■",IF(AND(DU18="",DO18&lt;=기준일시_입력!$J$15,DR18&gt;=기준일시_입력!$N$15),"○",IF(AND(DU18="",DO18&lt;&gt;"",DO18&gt;기준일시_입력!$J$15),"▼",IF(AND(DU18="",DR18&lt;&gt;"",DR18&lt;기준일시_입력!$N$15),"△",""))))))))))</f>
        <v/>
      </c>
      <c r="DX18" s="15">
        <f>IFERROR(IF(OR(DO18="",DR18=""),0,IF(AND(DZ18&lt;기준일시_입력!$J$17,EA18&gt;기준일시_입력!$N$17),기준일시_입력!$N$17-기준일시_입력!$J$17,IF(AND(DZ18&gt;=기준일시_입력!$J$17,EA18&gt;기준일시_입력!$N$17),기준일시_입력!$N$17-DZ18,IF(EA18&lt;기준일시_입력!$J$17,0,IF(AND(DZ18&lt;기준일시_입력!$J$17,EA18&lt;=기준일시_입력!$N$17),EA18-기준일시_입력!$J$17,IF(AND(DZ18&gt;=기준일시_입력!$J$17,EA18&lt;=기준일시_입력!$N$17),EA18-DZ18,0)))))),0)</f>
        <v>0</v>
      </c>
      <c r="DY18" s="15">
        <f t="shared" si="402"/>
        <v>0</v>
      </c>
      <c r="DZ18" s="15">
        <f>IF(OR(DO18="",DR18=""),0,IF(DO18&lt;기준일시_입력!$J$15,기준일시_입력!$J$15,DO18))</f>
        <v>0</v>
      </c>
      <c r="EA18" s="15">
        <f t="shared" si="164"/>
        <v>0</v>
      </c>
      <c r="EB18" s="15">
        <f>IFERROR(IF(AND(DZ18&lt;SMALL(기준일시_입력!$J$21:$J$39,EB$5),EA18&gt;SMALL(기준일시_입력!$N$21:$N$39,EB$5)),INDEX(기준일시_입력!$AJ$21:$AJ$39,EB$5*2-1),IF(AND(DZ18&gt;=SMALL(기준일시_입력!$J$21:$J$39,EB$5),DZ18&lt;SMALL(기준일시_입력!$N$21:$N$39,EB$5)),SMALL(기준일시_입력!$N$21:$N$39,EB$5)-DZ18,0)),0)</f>
        <v>0</v>
      </c>
      <c r="EC18" s="15">
        <f>IFERROR(IF(AND(DZ18&lt;SMALL(기준일시_입력!$J$21:$J$39,EC$5),EA18&gt;SMALL(기준일시_입력!$N$21:$N$39,EC$5)),INDEX(기준일시_입력!$AJ$21:$AJ$39,EC$5*2-1),IF(AND(DZ18&gt;=SMALL(기준일시_입력!$J$21:$J$39,EC$5),DZ18&lt;SMALL(기준일시_입력!$N$21:$N$39,EC$5)),SMALL(기준일시_입력!$N$21:$N$39,EC$5)-DZ18,0)),0)</f>
        <v>0</v>
      </c>
      <c r="ED18" s="15">
        <f>IFERROR(IF(AND(DZ18&lt;SMALL(기준일시_입력!$J$21:$J$39,ED$5),EA18&gt;SMALL(기준일시_입력!$N$21:$N$39,ED$5)),INDEX(기준일시_입력!$AJ$21:$AJ$39,ED$5*2-1),IF(AND(DZ18&gt;=SMALL(기준일시_입력!$J$21:$J$39,ED$5),DZ18&lt;SMALL(기준일시_입력!$N$21:$N$39,ED$5)),SMALL(기준일시_입력!$N$21:$N$39,ED$5)-DZ18,0)),0)</f>
        <v>0</v>
      </c>
      <c r="EE18" s="15">
        <f>IFERROR(IF(AND(DZ18&lt;SMALL(기준일시_입력!$J$21:$J$39,EE$5),EA18&gt;SMALL(기준일시_입력!$N$21:$N$39,EE$5)),INDEX(기준일시_입력!$AJ$21:$AJ$39,EE$5*2-1),IF(AND(DZ18&gt;=SMALL(기준일시_입력!$J$21:$J$39,EE$5),DZ18&lt;SMALL(기준일시_입력!$N$21:$N$39,EE$5)),SMALL(기준일시_입력!$N$21:$N$39,EE$5)-DZ18,0)),0)</f>
        <v>0</v>
      </c>
      <c r="EF18" s="15">
        <f>IFERROR(IF(AND(DZ18&lt;SMALL(기준일시_입력!$J$21:$J$39,EF$5),EA18&gt;SMALL(기준일시_입력!$N$21:$N$39,EF$5)),INDEX(기준일시_입력!$AJ$21:$AJ$39,EF$5*2-1),IF(AND(DZ18&gt;=SMALL(기준일시_입력!$J$21:$J$39,EF$5),DZ18&lt;SMALL(기준일시_입력!$N$21:$N$39,EF$5)),SMALL(기준일시_입력!$N$21:$N$39,EF$5)-DZ18,0)),0)</f>
        <v>0</v>
      </c>
      <c r="EG18" s="15">
        <f>IFERROR(IF(AND(DZ18&lt;SMALL(기준일시_입력!$J$21:$J$39,EG$5),EA18&gt;SMALL(기준일시_입력!$N$21:$N$39,EG$5)),INDEX(기준일시_입력!$AJ$21:$AJ$39,EG$5*2-1),IF(AND(DZ18&gt;=SMALL(기준일시_입력!$J$21:$J$39,EG$5),DZ18&lt;SMALL(기준일시_입력!$N$21:$N$39,EG$5)),SMALL(기준일시_입력!$N$21:$N$39,EG$5)-DZ18,0)),0)</f>
        <v>0</v>
      </c>
      <c r="EH18" s="15">
        <f>IFERROR(IF(AND(DZ18&lt;SMALL(기준일시_입력!$J$21:$J$39,EH$5),EA18&gt;SMALL(기준일시_입력!$N$21:$N$39,EH$5)),INDEX(기준일시_입력!$AJ$21:$AJ$39,EH$5*2-1),IF(AND(DZ18&gt;=SMALL(기준일시_입력!$J$21:$J$39,EH$5),DZ18&lt;SMALL(기준일시_입력!$N$21:$N$39,EH$5)),SMALL(기준일시_입력!$N$21:$N$39,EH$5)-DZ18,0)),0)</f>
        <v>0</v>
      </c>
      <c r="EI18" s="15">
        <f>IFERROR(IF(AND(DZ18&lt;SMALL(기준일시_입력!$J$21:$J$39,EI$5),EA18&gt;SMALL(기준일시_입력!$N$21:$N$39,EI$5)),INDEX(기준일시_입력!$AJ$21:$AJ$39,EI$5*2-1),IF(AND(DZ18&gt;=SMALL(기준일시_입력!$J$21:$J$39,EI$5),DZ18&lt;SMALL(기준일시_입력!$N$21:$N$39,EI$5)),SMALL(기준일시_입력!$N$21:$N$39,EI$5)-DZ18,0)),0)</f>
        <v>0</v>
      </c>
      <c r="EJ18" s="15">
        <f>IFERROR(IF(AND(DZ18&lt;SMALL(기준일시_입력!$J$21:$J$39,EJ$5),EA18&gt;SMALL(기준일시_입력!$N$21:$N$39,EJ$5)),INDEX(기준일시_입력!$AJ$21:$AJ$39,EJ$5*2-1),IF(AND(DZ18&gt;=SMALL(기준일시_입력!$J$21:$J$39,EJ$5),DZ18&lt;SMALL(기준일시_입력!$N$21:$N$39,EJ$5)),SMALL(기준일시_입력!$N$21:$N$39,EJ$5)-DZ18,0)),0)</f>
        <v>0</v>
      </c>
      <c r="EK18" s="15">
        <f>IFERROR(IF(AND(DZ18&lt;SMALL(기준일시_입력!$J$21:$J$39,EK$5),EA18&gt;SMALL(기준일시_입력!$N$21:$N$39,EK$5)),INDEX(기준일시_입력!$AJ$21:$AJ$39,EK$5*2-1),IF(AND(DZ18&gt;=SMALL(기준일시_입력!$J$21:$J$39,EK$5),DZ18&lt;SMALL(기준일시_입력!$N$21:$N$39,EK$5)),SMALL(기준일시_입력!$N$21:$N$39,EK$5)-DZ18,0)),0)</f>
        <v>0</v>
      </c>
      <c r="EL18" s="6"/>
      <c r="EM18" s="180" t="str">
        <f t="shared" si="165"/>
        <v>13일</v>
      </c>
      <c r="EN18" s="180"/>
      <c r="EO18" s="5" t="str">
        <f t="shared" si="166"/>
        <v>토</v>
      </c>
      <c r="EP18" s="67" t="str">
        <f t="shared" si="159"/>
        <v/>
      </c>
      <c r="EQ18" s="184"/>
      <c r="ER18" s="184"/>
      <c r="ES18" s="184"/>
      <c r="ET18" s="184"/>
      <c r="EU18" s="184"/>
      <c r="EV18" s="184"/>
      <c r="EW18" s="176"/>
      <c r="EX18" s="177"/>
      <c r="EY18" s="129" t="str">
        <f>IF($B18="","",IF(AND(EO$3&lt;&gt;"",$B18-기준일시_입력!$AO$7&lt;=0,EQ18="",ET18="",EW18=""),"X",IF(EW18="연차","☆",IF(EW18="월차","★",IF(EW18="병가","♨",IF(EW18="출장","◎",IF(EW18="교육","■",IF(AND(EW18="",EQ18&lt;=기준일시_입력!$J$15,ET18&gt;=기준일시_입력!$N$15),"○",IF(AND(EW18="",EQ18&lt;&gt;"",EQ18&gt;기준일시_입력!$J$15),"▼",IF(AND(EW18="",ET18&lt;&gt;"",ET18&lt;기준일시_입력!$N$15),"△",""))))))))))</f>
        <v/>
      </c>
      <c r="EZ18" s="15">
        <f>IFERROR(IF(OR(EQ18="",ET18=""),0,IF(AND(FB18&lt;기준일시_입력!$J$17,FC18&gt;기준일시_입력!$N$17),기준일시_입력!$N$17-기준일시_입력!$J$17,IF(AND(FB18&gt;=기준일시_입력!$J$17,FC18&gt;기준일시_입력!$N$17),기준일시_입력!$N$17-FB18,IF(FC18&lt;기준일시_입력!$J$17,0,IF(AND(FB18&lt;기준일시_입력!$J$17,FC18&lt;=기준일시_입력!$N$17),FC18-기준일시_입력!$J$17,IF(AND(FB18&gt;=기준일시_입력!$J$17,FC18&lt;=기준일시_입력!$N$17),FC18-FB18,0)))))),0)</f>
        <v>0</v>
      </c>
      <c r="FA18" s="15">
        <f t="shared" si="403"/>
        <v>0</v>
      </c>
      <c r="FB18" s="15">
        <f>IF(OR(EQ18="",ET18=""),0,IF(EQ18&lt;기준일시_입력!$J$15,기준일시_입력!$J$15,EQ18))</f>
        <v>0</v>
      </c>
      <c r="FC18" s="15">
        <f t="shared" si="168"/>
        <v>0</v>
      </c>
      <c r="FD18" s="15">
        <f>IFERROR(IF(AND(FB18&lt;SMALL(기준일시_입력!$J$21:$J$39,FD$5),FC18&gt;SMALL(기준일시_입력!$N$21:$N$39,FD$5)),INDEX(기준일시_입력!$AJ$21:$AJ$39,FD$5*2-1),IF(AND(FB18&gt;=SMALL(기준일시_입력!$J$21:$J$39,FD$5),FB18&lt;SMALL(기준일시_입력!$N$21:$N$39,FD$5)),SMALL(기준일시_입력!$N$21:$N$39,FD$5)-FB18,0)),0)</f>
        <v>0</v>
      </c>
      <c r="FE18" s="15">
        <f>IFERROR(IF(AND(FB18&lt;SMALL(기준일시_입력!$J$21:$J$39,FE$5),FC18&gt;SMALL(기준일시_입력!$N$21:$N$39,FE$5)),INDEX(기준일시_입력!$AJ$21:$AJ$39,FE$5*2-1),IF(AND(FB18&gt;=SMALL(기준일시_입력!$J$21:$J$39,FE$5),FB18&lt;SMALL(기준일시_입력!$N$21:$N$39,FE$5)),SMALL(기준일시_입력!$N$21:$N$39,FE$5)-FB18,0)),0)</f>
        <v>0</v>
      </c>
      <c r="FF18" s="15">
        <f>IFERROR(IF(AND(FB18&lt;SMALL(기준일시_입력!$J$21:$J$39,FF$5),FC18&gt;SMALL(기준일시_입력!$N$21:$N$39,FF$5)),INDEX(기준일시_입력!$AJ$21:$AJ$39,FF$5*2-1),IF(AND(FB18&gt;=SMALL(기준일시_입력!$J$21:$J$39,FF$5),FB18&lt;SMALL(기준일시_입력!$N$21:$N$39,FF$5)),SMALL(기준일시_입력!$N$21:$N$39,FF$5)-FB18,0)),0)</f>
        <v>0</v>
      </c>
      <c r="FG18" s="15">
        <f>IFERROR(IF(AND(FB18&lt;SMALL(기준일시_입력!$J$21:$J$39,FG$5),FC18&gt;SMALL(기준일시_입력!$N$21:$N$39,FG$5)),INDEX(기준일시_입력!$AJ$21:$AJ$39,FG$5*2-1),IF(AND(FB18&gt;=SMALL(기준일시_입력!$J$21:$J$39,FG$5),FB18&lt;SMALL(기준일시_입력!$N$21:$N$39,FG$5)),SMALL(기준일시_입력!$N$21:$N$39,FG$5)-FB18,0)),0)</f>
        <v>0</v>
      </c>
      <c r="FH18" s="15">
        <f>IFERROR(IF(AND(FB18&lt;SMALL(기준일시_입력!$J$21:$J$39,FH$5),FC18&gt;SMALL(기준일시_입력!$N$21:$N$39,FH$5)),INDEX(기준일시_입력!$AJ$21:$AJ$39,FH$5*2-1),IF(AND(FB18&gt;=SMALL(기준일시_입력!$J$21:$J$39,FH$5),FB18&lt;SMALL(기준일시_입력!$N$21:$N$39,FH$5)),SMALL(기준일시_입력!$N$21:$N$39,FH$5)-FB18,0)),0)</f>
        <v>0</v>
      </c>
      <c r="FI18" s="15">
        <f>IFERROR(IF(AND(FB18&lt;SMALL(기준일시_입력!$J$21:$J$39,FI$5),FC18&gt;SMALL(기준일시_입력!$N$21:$N$39,FI$5)),INDEX(기준일시_입력!$AJ$21:$AJ$39,FI$5*2-1),IF(AND(FB18&gt;=SMALL(기준일시_입력!$J$21:$J$39,FI$5),FB18&lt;SMALL(기준일시_입력!$N$21:$N$39,FI$5)),SMALL(기준일시_입력!$N$21:$N$39,FI$5)-FB18,0)),0)</f>
        <v>0</v>
      </c>
      <c r="FJ18" s="15">
        <f>IFERROR(IF(AND(FB18&lt;SMALL(기준일시_입력!$J$21:$J$39,FJ$5),FC18&gt;SMALL(기준일시_입력!$N$21:$N$39,FJ$5)),INDEX(기준일시_입력!$AJ$21:$AJ$39,FJ$5*2-1),IF(AND(FB18&gt;=SMALL(기준일시_입력!$J$21:$J$39,FJ$5),FB18&lt;SMALL(기준일시_입력!$N$21:$N$39,FJ$5)),SMALL(기준일시_입력!$N$21:$N$39,FJ$5)-FB18,0)),0)</f>
        <v>0</v>
      </c>
      <c r="FK18" s="15">
        <f>IFERROR(IF(AND(FB18&lt;SMALL(기준일시_입력!$J$21:$J$39,FK$5),FC18&gt;SMALL(기준일시_입력!$N$21:$N$39,FK$5)),INDEX(기준일시_입력!$AJ$21:$AJ$39,FK$5*2-1),IF(AND(FB18&gt;=SMALL(기준일시_입력!$J$21:$J$39,FK$5),FB18&lt;SMALL(기준일시_입력!$N$21:$N$39,FK$5)),SMALL(기준일시_입력!$N$21:$N$39,FK$5)-FB18,0)),0)</f>
        <v>0</v>
      </c>
      <c r="FL18" s="15">
        <f>IFERROR(IF(AND(FB18&lt;SMALL(기준일시_입력!$J$21:$J$39,FL$5),FC18&gt;SMALL(기준일시_입력!$N$21:$N$39,FL$5)),INDEX(기준일시_입력!$AJ$21:$AJ$39,FL$5*2-1),IF(AND(FB18&gt;=SMALL(기준일시_입력!$J$21:$J$39,FL$5),FB18&lt;SMALL(기준일시_입력!$N$21:$N$39,FL$5)),SMALL(기준일시_입력!$N$21:$N$39,FL$5)-FB18,0)),0)</f>
        <v>0</v>
      </c>
      <c r="FM18" s="15">
        <f>IFERROR(IF(AND(FB18&lt;SMALL(기준일시_입력!$J$21:$J$39,FM$5),FC18&gt;SMALL(기준일시_입력!$N$21:$N$39,FM$5)),INDEX(기준일시_입력!$AJ$21:$AJ$39,FM$5*2-1),IF(AND(FB18&gt;=SMALL(기준일시_입력!$J$21:$J$39,FM$5),FB18&lt;SMALL(기준일시_입력!$N$21:$N$39,FM$5)),SMALL(기준일시_입력!$N$21:$N$39,FM$5)-FB18,0)),0)</f>
        <v>0</v>
      </c>
      <c r="FN18" s="6"/>
      <c r="FO18" s="180" t="str">
        <f t="shared" si="169"/>
        <v>13일</v>
      </c>
      <c r="FP18" s="180"/>
      <c r="FQ18" s="124" t="str">
        <f t="shared" si="170"/>
        <v>토</v>
      </c>
      <c r="FR18" s="133" t="str">
        <f t="shared" si="171"/>
        <v/>
      </c>
      <c r="FS18" s="184"/>
      <c r="FT18" s="184"/>
      <c r="FU18" s="184"/>
      <c r="FV18" s="184"/>
      <c r="FW18" s="184"/>
      <c r="FX18" s="184"/>
      <c r="FY18" s="176"/>
      <c r="FZ18" s="177"/>
      <c r="GA18" s="129" t="str">
        <f>IF($B18="","",IF(AND(FQ$3&lt;&gt;"",$B18-기준일시_입력!$AO$7&lt;=0,FS18="",FV18="",FY18=""),"X",IF(FY18="연차","☆",IF(FY18="월차","★",IF(FY18="병가","♨",IF(FY18="출장","◎",IF(FY18="교육","■",IF(AND(FY18="",FS18&lt;=기준일시_입력!$J$15,FV18&gt;=기준일시_입력!$N$15),"○",IF(AND(FY18="",FS18&lt;&gt;"",FS18&gt;기준일시_입력!$J$15),"▼",IF(AND(FY18="",FV18&lt;&gt;"",FV18&lt;기준일시_입력!$N$15),"△",""))))))))))</f>
        <v/>
      </c>
      <c r="GB18" s="128">
        <f>IFERROR(IF(OR(FS18="",FV18=""),0,IF(AND(GD18&lt;기준일시_입력!$J$17,GE18&gt;기준일시_입력!$N$17),기준일시_입력!$N$17-기준일시_입력!$J$17,IF(AND(GD18&gt;=기준일시_입력!$J$17,GE18&gt;기준일시_입력!$N$17),기준일시_입력!$N$17-GD18,IF(GE18&lt;기준일시_입력!$J$17,0,IF(AND(GD18&lt;기준일시_입력!$J$17,GE18&lt;=기준일시_입력!$N$17),GE18-기준일시_입력!$J$17,IF(AND(GD18&gt;=기준일시_입력!$J$17,GE18&lt;=기준일시_입력!$N$17),GE18-GD18,0)))))),0)</f>
        <v>0</v>
      </c>
      <c r="GC18" s="128">
        <f t="shared" si="172"/>
        <v>0</v>
      </c>
      <c r="GD18" s="128">
        <f>IF(OR(FS18="",FV18=""),0,IF(FS18&lt;기준일시_입력!$J$15,기준일시_입력!$J$15,FS18))</f>
        <v>0</v>
      </c>
      <c r="GE18" s="128">
        <f t="shared" si="173"/>
        <v>0</v>
      </c>
      <c r="GF18" s="128">
        <f>IFERROR(IF(AND(GD18&lt;SMALL(기준일시_입력!$J$21:$J$39,GF$5),GE18&gt;SMALL(기준일시_입력!$N$21:$N$39,GF$5)),INDEX(기준일시_입력!$AJ$21:$AJ$39,GF$5*2-1),IF(AND(GD18&gt;=SMALL(기준일시_입력!$J$21:$J$39,GF$5),GD18&lt;SMALL(기준일시_입력!$N$21:$N$39,GF$5)),SMALL(기준일시_입력!$N$21:$N$39,GF$5)-GD18,0)),0)</f>
        <v>0</v>
      </c>
      <c r="GG18" s="128">
        <f>IFERROR(IF(AND(GD18&lt;SMALL(기준일시_입력!$J$21:$J$39,GG$5),GE18&gt;SMALL(기준일시_입력!$N$21:$N$39,GG$5)),INDEX(기준일시_입력!$AJ$21:$AJ$39,GG$5*2-1),IF(AND(GD18&gt;=SMALL(기준일시_입력!$J$21:$J$39,GG$5),GD18&lt;SMALL(기준일시_입력!$N$21:$N$39,GG$5)),SMALL(기준일시_입력!$N$21:$N$39,GG$5)-GD18,0)),0)</f>
        <v>0</v>
      </c>
      <c r="GH18" s="128">
        <f>IFERROR(IF(AND(GD18&lt;SMALL(기준일시_입력!$J$21:$J$39,GH$5),GE18&gt;SMALL(기준일시_입력!$N$21:$N$39,GH$5)),INDEX(기준일시_입력!$AJ$21:$AJ$39,GH$5*2-1),IF(AND(GD18&gt;=SMALL(기준일시_입력!$J$21:$J$39,GH$5),GD18&lt;SMALL(기준일시_입력!$N$21:$N$39,GH$5)),SMALL(기준일시_입력!$N$21:$N$39,GH$5)-GD18,0)),0)</f>
        <v>0</v>
      </c>
      <c r="GI18" s="128">
        <f>IFERROR(IF(AND(GD18&lt;SMALL(기준일시_입력!$J$21:$J$39,GI$5),GE18&gt;SMALL(기준일시_입력!$N$21:$N$39,GI$5)),INDEX(기준일시_입력!$AJ$21:$AJ$39,GI$5*2-1),IF(AND(GD18&gt;=SMALL(기준일시_입력!$J$21:$J$39,GI$5),GD18&lt;SMALL(기준일시_입력!$N$21:$N$39,GI$5)),SMALL(기준일시_입력!$N$21:$N$39,GI$5)-GD18,0)),0)</f>
        <v>0</v>
      </c>
      <c r="GJ18" s="128">
        <f>IFERROR(IF(AND(GD18&lt;SMALL(기준일시_입력!$J$21:$J$39,GJ$5),GE18&gt;SMALL(기준일시_입력!$N$21:$N$39,GJ$5)),INDEX(기준일시_입력!$AJ$21:$AJ$39,GJ$5*2-1),IF(AND(GD18&gt;=SMALL(기준일시_입력!$J$21:$J$39,GJ$5),GD18&lt;SMALL(기준일시_입력!$N$21:$N$39,GJ$5)),SMALL(기준일시_입력!$N$21:$N$39,GJ$5)-GD18,0)),0)</f>
        <v>0</v>
      </c>
      <c r="GK18" s="128">
        <f>IFERROR(IF(AND(GD18&lt;SMALL(기준일시_입력!$J$21:$J$39,GK$5),GE18&gt;SMALL(기준일시_입력!$N$21:$N$39,GK$5)),INDEX(기준일시_입력!$AJ$21:$AJ$39,GK$5*2-1),IF(AND(GD18&gt;=SMALL(기준일시_입력!$J$21:$J$39,GK$5),GD18&lt;SMALL(기준일시_입력!$N$21:$N$39,GK$5)),SMALL(기준일시_입력!$N$21:$N$39,GK$5)-GD18,0)),0)</f>
        <v>0</v>
      </c>
      <c r="GL18" s="128">
        <f>IFERROR(IF(AND(GD18&lt;SMALL(기준일시_입력!$J$21:$J$39,GL$5),GE18&gt;SMALL(기준일시_입력!$N$21:$N$39,GL$5)),INDEX(기준일시_입력!$AJ$21:$AJ$39,GL$5*2-1),IF(AND(GD18&gt;=SMALL(기준일시_입력!$J$21:$J$39,GL$5),GD18&lt;SMALL(기준일시_입력!$N$21:$N$39,GL$5)),SMALL(기준일시_입력!$N$21:$N$39,GL$5)-GD18,0)),0)</f>
        <v>0</v>
      </c>
      <c r="GM18" s="128">
        <f>IFERROR(IF(AND(GD18&lt;SMALL(기준일시_입력!$J$21:$J$39,GM$5),GE18&gt;SMALL(기준일시_입력!$N$21:$N$39,GM$5)),INDEX(기준일시_입력!$AJ$21:$AJ$39,GM$5*2-1),IF(AND(GD18&gt;=SMALL(기준일시_입력!$J$21:$J$39,GM$5),GD18&lt;SMALL(기준일시_입력!$N$21:$N$39,GM$5)),SMALL(기준일시_입력!$N$21:$N$39,GM$5)-GD18,0)),0)</f>
        <v>0</v>
      </c>
      <c r="GN18" s="128">
        <f>IFERROR(IF(AND(GD18&lt;SMALL(기준일시_입력!$J$21:$J$39,GN$5),GE18&gt;SMALL(기준일시_입력!$N$21:$N$39,GN$5)),INDEX(기준일시_입력!$AJ$21:$AJ$39,GN$5*2-1),IF(AND(GD18&gt;=SMALL(기준일시_입력!$J$21:$J$39,GN$5),GD18&lt;SMALL(기준일시_입력!$N$21:$N$39,GN$5)),SMALL(기준일시_입력!$N$21:$N$39,GN$5)-GD18,0)),0)</f>
        <v>0</v>
      </c>
      <c r="GO18" s="128">
        <f>IFERROR(IF(AND(GD18&lt;SMALL(기준일시_입력!$J$21:$J$39,GO$5),GE18&gt;SMALL(기준일시_입력!$N$21:$N$39,GO$5)),INDEX(기준일시_입력!$AJ$21:$AJ$39,GO$5*2-1),IF(AND(GD18&gt;=SMALL(기준일시_입력!$J$21:$J$39,GO$5),GD18&lt;SMALL(기준일시_입력!$N$21:$N$39,GO$5)),SMALL(기준일시_입력!$N$21:$N$39,GO$5)-GD18,0)),0)</f>
        <v>0</v>
      </c>
      <c r="GP18" s="125"/>
      <c r="GQ18" s="180" t="str">
        <f t="shared" si="174"/>
        <v>13일</v>
      </c>
      <c r="GR18" s="180"/>
      <c r="GS18" s="124" t="str">
        <f t="shared" si="175"/>
        <v>토</v>
      </c>
      <c r="GT18" s="133" t="str">
        <f t="shared" si="171"/>
        <v/>
      </c>
      <c r="GU18" s="184"/>
      <c r="GV18" s="184"/>
      <c r="GW18" s="184"/>
      <c r="GX18" s="184"/>
      <c r="GY18" s="184"/>
      <c r="GZ18" s="184"/>
      <c r="HA18" s="176"/>
      <c r="HB18" s="177"/>
      <c r="HC18" s="129" t="str">
        <f>IF($B18="","",IF(AND(GS$3&lt;&gt;"",$B18-기준일시_입력!$AO$7&lt;=0,GU18="",GX18="",HA18=""),"X",IF(HA18="연차","☆",IF(HA18="월차","★",IF(HA18="병가","♨",IF(HA18="출장","◎",IF(HA18="교육","■",IF(AND(HA18="",GU18&lt;=기준일시_입력!$J$15,GX18&gt;=기준일시_입력!$N$15),"○",IF(AND(HA18="",GU18&lt;&gt;"",GU18&gt;기준일시_입력!$J$15),"▼",IF(AND(HA18="",GX18&lt;&gt;"",GX18&lt;기준일시_입력!$N$15),"△",""))))))))))</f>
        <v/>
      </c>
      <c r="HD18" s="128">
        <f>IFERROR(IF(OR(GU18="",GX18=""),0,IF(AND(HF18&lt;기준일시_입력!$J$17,HG18&gt;기준일시_입력!$N$17),기준일시_입력!$N$17-기준일시_입력!$J$17,IF(AND(HF18&gt;=기준일시_입력!$J$17,HG18&gt;기준일시_입력!$N$17),기준일시_입력!$N$17-HF18,IF(HG18&lt;기준일시_입력!$J$17,0,IF(AND(HF18&lt;기준일시_입력!$J$17,HG18&lt;=기준일시_입력!$N$17),HG18-기준일시_입력!$J$17,IF(AND(HF18&gt;=기준일시_입력!$J$17,HG18&lt;=기준일시_입력!$N$17),HG18-HF18,0)))))),0)</f>
        <v>0</v>
      </c>
      <c r="HE18" s="128">
        <f t="shared" si="177"/>
        <v>0</v>
      </c>
      <c r="HF18" s="128">
        <f>IF(OR(GU18="",GX18=""),0,IF(GU18&lt;기준일시_입력!$J$15,기준일시_입력!$J$15,GU18))</f>
        <v>0</v>
      </c>
      <c r="HG18" s="128">
        <f t="shared" si="178"/>
        <v>0</v>
      </c>
      <c r="HH18" s="128">
        <f>IFERROR(IF(AND(HF18&lt;SMALL(기준일시_입력!$J$21:$J$39,HH$5),HG18&gt;SMALL(기준일시_입력!$N$21:$N$39,HH$5)),INDEX(기준일시_입력!$AJ$21:$AJ$39,HH$5*2-1),IF(AND(HF18&gt;=SMALL(기준일시_입력!$J$21:$J$39,HH$5),HF18&lt;SMALL(기준일시_입력!$N$21:$N$39,HH$5)),SMALL(기준일시_입력!$N$21:$N$39,HH$5)-HF18,0)),0)</f>
        <v>0</v>
      </c>
      <c r="HI18" s="128">
        <f>IFERROR(IF(AND(HF18&lt;SMALL(기준일시_입력!$J$21:$J$39,HI$5),HG18&gt;SMALL(기준일시_입력!$N$21:$N$39,HI$5)),INDEX(기준일시_입력!$AJ$21:$AJ$39,HI$5*2-1),IF(AND(HF18&gt;=SMALL(기준일시_입력!$J$21:$J$39,HI$5),HF18&lt;SMALL(기준일시_입력!$N$21:$N$39,HI$5)),SMALL(기준일시_입력!$N$21:$N$39,HI$5)-HF18,0)),0)</f>
        <v>0</v>
      </c>
      <c r="HJ18" s="128">
        <f>IFERROR(IF(AND(HF18&lt;SMALL(기준일시_입력!$J$21:$J$39,HJ$5),HG18&gt;SMALL(기준일시_입력!$N$21:$N$39,HJ$5)),INDEX(기준일시_입력!$AJ$21:$AJ$39,HJ$5*2-1),IF(AND(HF18&gt;=SMALL(기준일시_입력!$J$21:$J$39,HJ$5),HF18&lt;SMALL(기준일시_입력!$N$21:$N$39,HJ$5)),SMALL(기준일시_입력!$N$21:$N$39,HJ$5)-HF18,0)),0)</f>
        <v>0</v>
      </c>
      <c r="HK18" s="128">
        <f>IFERROR(IF(AND(HF18&lt;SMALL(기준일시_입력!$J$21:$J$39,HK$5),HG18&gt;SMALL(기준일시_입력!$N$21:$N$39,HK$5)),INDEX(기준일시_입력!$AJ$21:$AJ$39,HK$5*2-1),IF(AND(HF18&gt;=SMALL(기준일시_입력!$J$21:$J$39,HK$5),HF18&lt;SMALL(기준일시_입력!$N$21:$N$39,HK$5)),SMALL(기준일시_입력!$N$21:$N$39,HK$5)-HF18,0)),0)</f>
        <v>0</v>
      </c>
      <c r="HL18" s="128">
        <f>IFERROR(IF(AND(HF18&lt;SMALL(기준일시_입력!$J$21:$J$39,HL$5),HG18&gt;SMALL(기준일시_입력!$N$21:$N$39,HL$5)),INDEX(기준일시_입력!$AJ$21:$AJ$39,HL$5*2-1),IF(AND(HF18&gt;=SMALL(기준일시_입력!$J$21:$J$39,HL$5),HF18&lt;SMALL(기준일시_입력!$N$21:$N$39,HL$5)),SMALL(기준일시_입력!$N$21:$N$39,HL$5)-HF18,0)),0)</f>
        <v>0</v>
      </c>
      <c r="HM18" s="128">
        <f>IFERROR(IF(AND(HF18&lt;SMALL(기준일시_입력!$J$21:$J$39,HM$5),HG18&gt;SMALL(기준일시_입력!$N$21:$N$39,HM$5)),INDEX(기준일시_입력!$AJ$21:$AJ$39,HM$5*2-1),IF(AND(HF18&gt;=SMALL(기준일시_입력!$J$21:$J$39,HM$5),HF18&lt;SMALL(기준일시_입력!$N$21:$N$39,HM$5)),SMALL(기준일시_입력!$N$21:$N$39,HM$5)-HF18,0)),0)</f>
        <v>0</v>
      </c>
      <c r="HN18" s="128">
        <f>IFERROR(IF(AND(HF18&lt;SMALL(기준일시_입력!$J$21:$J$39,HN$5),HG18&gt;SMALL(기준일시_입력!$N$21:$N$39,HN$5)),INDEX(기준일시_입력!$AJ$21:$AJ$39,HN$5*2-1),IF(AND(HF18&gt;=SMALL(기준일시_입력!$J$21:$J$39,HN$5),HF18&lt;SMALL(기준일시_입력!$N$21:$N$39,HN$5)),SMALL(기준일시_입력!$N$21:$N$39,HN$5)-HF18,0)),0)</f>
        <v>0</v>
      </c>
      <c r="HO18" s="128">
        <f>IFERROR(IF(AND(HF18&lt;SMALL(기준일시_입력!$J$21:$J$39,HO$5),HG18&gt;SMALL(기준일시_입력!$N$21:$N$39,HO$5)),INDEX(기준일시_입력!$AJ$21:$AJ$39,HO$5*2-1),IF(AND(HF18&gt;=SMALL(기준일시_입력!$J$21:$J$39,HO$5),HF18&lt;SMALL(기준일시_입력!$N$21:$N$39,HO$5)),SMALL(기준일시_입력!$N$21:$N$39,HO$5)-HF18,0)),0)</f>
        <v>0</v>
      </c>
      <c r="HP18" s="128">
        <f>IFERROR(IF(AND(HF18&lt;SMALL(기준일시_입력!$J$21:$J$39,HP$5),HG18&gt;SMALL(기준일시_입력!$N$21:$N$39,HP$5)),INDEX(기준일시_입력!$AJ$21:$AJ$39,HP$5*2-1),IF(AND(HF18&gt;=SMALL(기준일시_입력!$J$21:$J$39,HP$5),HF18&lt;SMALL(기준일시_입력!$N$21:$N$39,HP$5)),SMALL(기준일시_입력!$N$21:$N$39,HP$5)-HF18,0)),0)</f>
        <v>0</v>
      </c>
      <c r="HQ18" s="128">
        <f>IFERROR(IF(AND(HF18&lt;SMALL(기준일시_입력!$J$21:$J$39,HQ$5),HG18&gt;SMALL(기준일시_입력!$N$21:$N$39,HQ$5)),INDEX(기준일시_입력!$AJ$21:$AJ$39,HQ$5*2-1),IF(AND(HF18&gt;=SMALL(기준일시_입력!$J$21:$J$39,HQ$5),HF18&lt;SMALL(기준일시_입력!$N$21:$N$39,HQ$5)),SMALL(기준일시_입력!$N$21:$N$39,HQ$5)-HF18,0)),0)</f>
        <v>0</v>
      </c>
      <c r="HR18" s="125"/>
      <c r="HS18" s="180" t="str">
        <f t="shared" si="179"/>
        <v>13일</v>
      </c>
      <c r="HT18" s="180"/>
      <c r="HU18" s="124" t="str">
        <f t="shared" si="180"/>
        <v>토</v>
      </c>
      <c r="HV18" s="133" t="str">
        <f t="shared" si="171"/>
        <v/>
      </c>
      <c r="HW18" s="184"/>
      <c r="HX18" s="184"/>
      <c r="HY18" s="184"/>
      <c r="HZ18" s="184"/>
      <c r="IA18" s="184"/>
      <c r="IB18" s="184"/>
      <c r="IC18" s="176"/>
      <c r="ID18" s="177"/>
      <c r="IE18" s="129" t="str">
        <f>IF($B18="","",IF(AND(HU$3&lt;&gt;"",$B18-기준일시_입력!$AO$7&lt;=0,HW18="",HZ18="",IC18=""),"X",IF(IC18="연차","☆",IF(IC18="월차","★",IF(IC18="병가","♨",IF(IC18="출장","◎",IF(IC18="교육","■",IF(AND(IC18="",HW18&lt;=기준일시_입력!$J$15,HZ18&gt;=기준일시_입력!$N$15),"○",IF(AND(IC18="",HW18&lt;&gt;"",HW18&gt;기준일시_입력!$J$15),"▼",IF(AND(IC18="",HZ18&lt;&gt;"",HZ18&lt;기준일시_입력!$N$15),"△",""))))))))))</f>
        <v/>
      </c>
      <c r="IF18" s="128">
        <f>IFERROR(IF(OR(HW18="",HZ18=""),0,IF(AND(IH18&lt;기준일시_입력!$J$17,II18&gt;기준일시_입력!$N$17),기준일시_입력!$N$17-기준일시_입력!$J$17,IF(AND(IH18&gt;=기준일시_입력!$J$17,II18&gt;기준일시_입력!$N$17),기준일시_입력!$N$17-IH18,IF(II18&lt;기준일시_입력!$J$17,0,IF(AND(IH18&lt;기준일시_입력!$J$17,II18&lt;=기준일시_입력!$N$17),II18-기준일시_입력!$J$17,IF(AND(IH18&gt;=기준일시_입력!$J$17,II18&lt;=기준일시_입력!$N$17),II18-IH18,0)))))),0)</f>
        <v>0</v>
      </c>
      <c r="IG18" s="128">
        <f t="shared" si="182"/>
        <v>0</v>
      </c>
      <c r="IH18" s="128">
        <f>IF(OR(HW18="",HZ18=""),0,IF(HW18&lt;기준일시_입력!$J$15,기준일시_입력!$J$15,HW18))</f>
        <v>0</v>
      </c>
      <c r="II18" s="128">
        <f t="shared" si="183"/>
        <v>0</v>
      </c>
      <c r="IJ18" s="128">
        <f>IFERROR(IF(AND(IH18&lt;SMALL(기준일시_입력!$J$21:$J$39,IJ$5),II18&gt;SMALL(기준일시_입력!$N$21:$N$39,IJ$5)),INDEX(기준일시_입력!$AJ$21:$AJ$39,IJ$5*2-1),IF(AND(IH18&gt;=SMALL(기준일시_입력!$J$21:$J$39,IJ$5),IH18&lt;SMALL(기준일시_입력!$N$21:$N$39,IJ$5)),SMALL(기준일시_입력!$N$21:$N$39,IJ$5)-IH18,0)),0)</f>
        <v>0</v>
      </c>
      <c r="IK18" s="128">
        <f>IFERROR(IF(AND(IH18&lt;SMALL(기준일시_입력!$J$21:$J$39,IK$5),II18&gt;SMALL(기준일시_입력!$N$21:$N$39,IK$5)),INDEX(기준일시_입력!$AJ$21:$AJ$39,IK$5*2-1),IF(AND(IH18&gt;=SMALL(기준일시_입력!$J$21:$J$39,IK$5),IH18&lt;SMALL(기준일시_입력!$N$21:$N$39,IK$5)),SMALL(기준일시_입력!$N$21:$N$39,IK$5)-IH18,0)),0)</f>
        <v>0</v>
      </c>
      <c r="IL18" s="128">
        <f>IFERROR(IF(AND(IH18&lt;SMALL(기준일시_입력!$J$21:$J$39,IL$5),II18&gt;SMALL(기준일시_입력!$N$21:$N$39,IL$5)),INDEX(기준일시_입력!$AJ$21:$AJ$39,IL$5*2-1),IF(AND(IH18&gt;=SMALL(기준일시_입력!$J$21:$J$39,IL$5),IH18&lt;SMALL(기준일시_입력!$N$21:$N$39,IL$5)),SMALL(기준일시_입력!$N$21:$N$39,IL$5)-IH18,0)),0)</f>
        <v>0</v>
      </c>
      <c r="IM18" s="128">
        <f>IFERROR(IF(AND(IH18&lt;SMALL(기준일시_입력!$J$21:$J$39,IM$5),II18&gt;SMALL(기준일시_입력!$N$21:$N$39,IM$5)),INDEX(기준일시_입력!$AJ$21:$AJ$39,IM$5*2-1),IF(AND(IH18&gt;=SMALL(기준일시_입력!$J$21:$J$39,IM$5),IH18&lt;SMALL(기준일시_입력!$N$21:$N$39,IM$5)),SMALL(기준일시_입력!$N$21:$N$39,IM$5)-IH18,0)),0)</f>
        <v>0</v>
      </c>
      <c r="IN18" s="128">
        <f>IFERROR(IF(AND(IH18&lt;SMALL(기준일시_입력!$J$21:$J$39,IN$5),II18&gt;SMALL(기준일시_입력!$N$21:$N$39,IN$5)),INDEX(기준일시_입력!$AJ$21:$AJ$39,IN$5*2-1),IF(AND(IH18&gt;=SMALL(기준일시_입력!$J$21:$J$39,IN$5),IH18&lt;SMALL(기준일시_입력!$N$21:$N$39,IN$5)),SMALL(기준일시_입력!$N$21:$N$39,IN$5)-IH18,0)),0)</f>
        <v>0</v>
      </c>
      <c r="IO18" s="128">
        <f>IFERROR(IF(AND(IH18&lt;SMALL(기준일시_입력!$J$21:$J$39,IO$5),II18&gt;SMALL(기준일시_입력!$N$21:$N$39,IO$5)),INDEX(기준일시_입력!$AJ$21:$AJ$39,IO$5*2-1),IF(AND(IH18&gt;=SMALL(기준일시_입력!$J$21:$J$39,IO$5),IH18&lt;SMALL(기준일시_입력!$N$21:$N$39,IO$5)),SMALL(기준일시_입력!$N$21:$N$39,IO$5)-IH18,0)),0)</f>
        <v>0</v>
      </c>
      <c r="IP18" s="128">
        <f>IFERROR(IF(AND(IH18&lt;SMALL(기준일시_입력!$J$21:$J$39,IP$5),II18&gt;SMALL(기준일시_입력!$N$21:$N$39,IP$5)),INDEX(기준일시_입력!$AJ$21:$AJ$39,IP$5*2-1),IF(AND(IH18&gt;=SMALL(기준일시_입력!$J$21:$J$39,IP$5),IH18&lt;SMALL(기준일시_입력!$N$21:$N$39,IP$5)),SMALL(기준일시_입력!$N$21:$N$39,IP$5)-IH18,0)),0)</f>
        <v>0</v>
      </c>
      <c r="IQ18" s="128">
        <f>IFERROR(IF(AND(IH18&lt;SMALL(기준일시_입력!$J$21:$J$39,IQ$5),II18&gt;SMALL(기준일시_입력!$N$21:$N$39,IQ$5)),INDEX(기준일시_입력!$AJ$21:$AJ$39,IQ$5*2-1),IF(AND(IH18&gt;=SMALL(기준일시_입력!$J$21:$J$39,IQ$5),IH18&lt;SMALL(기준일시_입력!$N$21:$N$39,IQ$5)),SMALL(기준일시_입력!$N$21:$N$39,IQ$5)-IH18,0)),0)</f>
        <v>0</v>
      </c>
      <c r="IR18" s="128">
        <f>IFERROR(IF(AND(IH18&lt;SMALL(기준일시_입력!$J$21:$J$39,IR$5),II18&gt;SMALL(기준일시_입력!$N$21:$N$39,IR$5)),INDEX(기준일시_입력!$AJ$21:$AJ$39,IR$5*2-1),IF(AND(IH18&gt;=SMALL(기준일시_입력!$J$21:$J$39,IR$5),IH18&lt;SMALL(기준일시_입력!$N$21:$N$39,IR$5)),SMALL(기준일시_입력!$N$21:$N$39,IR$5)-IH18,0)),0)</f>
        <v>0</v>
      </c>
      <c r="IS18" s="128">
        <f>IFERROR(IF(AND(IH18&lt;SMALL(기준일시_입력!$J$21:$J$39,IS$5),II18&gt;SMALL(기준일시_입력!$N$21:$N$39,IS$5)),INDEX(기준일시_입력!$AJ$21:$AJ$39,IS$5*2-1),IF(AND(IH18&gt;=SMALL(기준일시_입력!$J$21:$J$39,IS$5),IH18&lt;SMALL(기준일시_입력!$N$21:$N$39,IS$5)),SMALL(기준일시_입력!$N$21:$N$39,IS$5)-IH18,0)),0)</f>
        <v>0</v>
      </c>
      <c r="IT18" s="125"/>
      <c r="IU18" s="180" t="str">
        <f t="shared" si="184"/>
        <v>13일</v>
      </c>
      <c r="IV18" s="180"/>
      <c r="IW18" s="124" t="str">
        <f t="shared" si="185"/>
        <v>토</v>
      </c>
      <c r="IX18" s="133" t="str">
        <f t="shared" si="186"/>
        <v/>
      </c>
      <c r="IY18" s="184"/>
      <c r="IZ18" s="184"/>
      <c r="JA18" s="184"/>
      <c r="JB18" s="184"/>
      <c r="JC18" s="184"/>
      <c r="JD18" s="184"/>
      <c r="JE18" s="176"/>
      <c r="JF18" s="177"/>
      <c r="JG18" s="129" t="str">
        <f>IF($B18="","",IF(AND(IW$3&lt;&gt;"",$B18-기준일시_입력!$AO$7&lt;=0,IY18="",JB18="",JE18=""),"X",IF(JE18="연차","☆",IF(JE18="월차","★",IF(JE18="병가","♨",IF(JE18="출장","◎",IF(JE18="교육","■",IF(AND(JE18="",IY18&lt;=기준일시_입력!$J$15,JB18&gt;=기준일시_입력!$N$15),"○",IF(AND(JE18="",IY18&lt;&gt;"",IY18&gt;기준일시_입력!$J$15),"▼",IF(AND(JE18="",JB18&lt;&gt;"",JB18&lt;기준일시_입력!$N$15),"△",""))))))))))</f>
        <v/>
      </c>
      <c r="JH18" s="128">
        <f>IFERROR(IF(OR(IY18="",JB18=""),0,IF(AND(JJ18&lt;기준일시_입력!$J$17,JK18&gt;기준일시_입력!$N$17),기준일시_입력!$N$17-기준일시_입력!$J$17,IF(AND(JJ18&gt;=기준일시_입력!$J$17,JK18&gt;기준일시_입력!$N$17),기준일시_입력!$N$17-JJ18,IF(JK18&lt;기준일시_입력!$J$17,0,IF(AND(JJ18&lt;기준일시_입력!$J$17,JK18&lt;=기준일시_입력!$N$17),JK18-기준일시_입력!$J$17,IF(AND(JJ18&gt;=기준일시_입력!$J$17,JK18&lt;=기준일시_입력!$N$17),JK18-JJ18,0)))))),0)</f>
        <v>0</v>
      </c>
      <c r="JI18" s="128">
        <f t="shared" si="187"/>
        <v>0</v>
      </c>
      <c r="JJ18" s="128">
        <f>IF(OR(IY18="",JB18=""),0,IF(IY18&lt;기준일시_입력!$J$15,기준일시_입력!$J$15,IY18))</f>
        <v>0</v>
      </c>
      <c r="JK18" s="128">
        <f t="shared" si="188"/>
        <v>0</v>
      </c>
      <c r="JL18" s="128">
        <f>IFERROR(IF(AND(JJ18&lt;SMALL(기준일시_입력!$J$21:$J$39,JL$5),JK18&gt;SMALL(기준일시_입력!$N$21:$N$39,JL$5)),INDEX(기준일시_입력!$AJ$21:$AJ$39,JL$5*2-1),IF(AND(JJ18&gt;=SMALL(기준일시_입력!$J$21:$J$39,JL$5),JJ18&lt;SMALL(기준일시_입력!$N$21:$N$39,JL$5)),SMALL(기준일시_입력!$N$21:$N$39,JL$5)-JJ18,0)),0)</f>
        <v>0</v>
      </c>
      <c r="JM18" s="128">
        <f>IFERROR(IF(AND(JJ18&lt;SMALL(기준일시_입력!$J$21:$J$39,JM$5),JK18&gt;SMALL(기준일시_입력!$N$21:$N$39,JM$5)),INDEX(기준일시_입력!$AJ$21:$AJ$39,JM$5*2-1),IF(AND(JJ18&gt;=SMALL(기준일시_입력!$J$21:$J$39,JM$5),JJ18&lt;SMALL(기준일시_입력!$N$21:$N$39,JM$5)),SMALL(기준일시_입력!$N$21:$N$39,JM$5)-JJ18,0)),0)</f>
        <v>0</v>
      </c>
      <c r="JN18" s="128">
        <f>IFERROR(IF(AND(JJ18&lt;SMALL(기준일시_입력!$J$21:$J$39,JN$5),JK18&gt;SMALL(기준일시_입력!$N$21:$N$39,JN$5)),INDEX(기준일시_입력!$AJ$21:$AJ$39,JN$5*2-1),IF(AND(JJ18&gt;=SMALL(기준일시_입력!$J$21:$J$39,JN$5),JJ18&lt;SMALL(기준일시_입력!$N$21:$N$39,JN$5)),SMALL(기준일시_입력!$N$21:$N$39,JN$5)-JJ18,0)),0)</f>
        <v>0</v>
      </c>
      <c r="JO18" s="128">
        <f>IFERROR(IF(AND(JJ18&lt;SMALL(기준일시_입력!$J$21:$J$39,JO$5),JK18&gt;SMALL(기준일시_입력!$N$21:$N$39,JO$5)),INDEX(기준일시_입력!$AJ$21:$AJ$39,JO$5*2-1),IF(AND(JJ18&gt;=SMALL(기준일시_입력!$J$21:$J$39,JO$5),JJ18&lt;SMALL(기준일시_입력!$N$21:$N$39,JO$5)),SMALL(기준일시_입력!$N$21:$N$39,JO$5)-JJ18,0)),0)</f>
        <v>0</v>
      </c>
      <c r="JP18" s="128">
        <f>IFERROR(IF(AND(JJ18&lt;SMALL(기준일시_입력!$J$21:$J$39,JP$5),JK18&gt;SMALL(기준일시_입력!$N$21:$N$39,JP$5)),INDEX(기준일시_입력!$AJ$21:$AJ$39,JP$5*2-1),IF(AND(JJ18&gt;=SMALL(기준일시_입력!$J$21:$J$39,JP$5),JJ18&lt;SMALL(기준일시_입력!$N$21:$N$39,JP$5)),SMALL(기준일시_입력!$N$21:$N$39,JP$5)-JJ18,0)),0)</f>
        <v>0</v>
      </c>
      <c r="JQ18" s="128">
        <f>IFERROR(IF(AND(JJ18&lt;SMALL(기준일시_입력!$J$21:$J$39,JQ$5),JK18&gt;SMALL(기준일시_입력!$N$21:$N$39,JQ$5)),INDEX(기준일시_입력!$AJ$21:$AJ$39,JQ$5*2-1),IF(AND(JJ18&gt;=SMALL(기준일시_입력!$J$21:$J$39,JQ$5),JJ18&lt;SMALL(기준일시_입력!$N$21:$N$39,JQ$5)),SMALL(기준일시_입력!$N$21:$N$39,JQ$5)-JJ18,0)),0)</f>
        <v>0</v>
      </c>
      <c r="JR18" s="128">
        <f>IFERROR(IF(AND(JJ18&lt;SMALL(기준일시_입력!$J$21:$J$39,JR$5),JK18&gt;SMALL(기준일시_입력!$N$21:$N$39,JR$5)),INDEX(기준일시_입력!$AJ$21:$AJ$39,JR$5*2-1),IF(AND(JJ18&gt;=SMALL(기준일시_입력!$J$21:$J$39,JR$5),JJ18&lt;SMALL(기준일시_입력!$N$21:$N$39,JR$5)),SMALL(기준일시_입력!$N$21:$N$39,JR$5)-JJ18,0)),0)</f>
        <v>0</v>
      </c>
      <c r="JS18" s="128">
        <f>IFERROR(IF(AND(JJ18&lt;SMALL(기준일시_입력!$J$21:$J$39,JS$5),JK18&gt;SMALL(기준일시_입력!$N$21:$N$39,JS$5)),INDEX(기준일시_입력!$AJ$21:$AJ$39,JS$5*2-1),IF(AND(JJ18&gt;=SMALL(기준일시_입력!$J$21:$J$39,JS$5),JJ18&lt;SMALL(기준일시_입력!$N$21:$N$39,JS$5)),SMALL(기준일시_입력!$N$21:$N$39,JS$5)-JJ18,0)),0)</f>
        <v>0</v>
      </c>
      <c r="JT18" s="128">
        <f>IFERROR(IF(AND(JJ18&lt;SMALL(기준일시_입력!$J$21:$J$39,JT$5),JK18&gt;SMALL(기준일시_입력!$N$21:$N$39,JT$5)),INDEX(기준일시_입력!$AJ$21:$AJ$39,JT$5*2-1),IF(AND(JJ18&gt;=SMALL(기준일시_입력!$J$21:$J$39,JT$5),JJ18&lt;SMALL(기준일시_입력!$N$21:$N$39,JT$5)),SMALL(기준일시_입력!$N$21:$N$39,JT$5)-JJ18,0)),0)</f>
        <v>0</v>
      </c>
      <c r="JU18" s="128">
        <f>IFERROR(IF(AND(JJ18&lt;SMALL(기준일시_입력!$J$21:$J$39,JU$5),JK18&gt;SMALL(기준일시_입력!$N$21:$N$39,JU$5)),INDEX(기준일시_입력!$AJ$21:$AJ$39,JU$5*2-1),IF(AND(JJ18&gt;=SMALL(기준일시_입력!$J$21:$J$39,JU$5),JJ18&lt;SMALL(기준일시_입력!$N$21:$N$39,JU$5)),SMALL(기준일시_입력!$N$21:$N$39,JU$5)-JJ18,0)),0)</f>
        <v>0</v>
      </c>
      <c r="JV18" s="125"/>
      <c r="JW18" s="180" t="str">
        <f t="shared" si="189"/>
        <v>13일</v>
      </c>
      <c r="JX18" s="180"/>
      <c r="JY18" s="124" t="str">
        <f t="shared" si="190"/>
        <v>토</v>
      </c>
      <c r="JZ18" s="133" t="str">
        <f t="shared" si="186"/>
        <v/>
      </c>
      <c r="KA18" s="184"/>
      <c r="KB18" s="184"/>
      <c r="KC18" s="184"/>
      <c r="KD18" s="184"/>
      <c r="KE18" s="184"/>
      <c r="KF18" s="184"/>
      <c r="KG18" s="176"/>
      <c r="KH18" s="177"/>
      <c r="KI18" s="129" t="str">
        <f>IF($B18="","",IF(AND(JY$3&lt;&gt;"",$B18-기준일시_입력!$AO$7&lt;=0,KA18="",KD18="",KG18=""),"X",IF(KG18="연차","☆",IF(KG18="월차","★",IF(KG18="병가","♨",IF(KG18="출장","◎",IF(KG18="교육","■",IF(AND(KG18="",KA18&lt;=기준일시_입력!$J$15,KD18&gt;=기준일시_입력!$N$15),"○",IF(AND(KG18="",KA18&lt;&gt;"",KA18&gt;기준일시_입력!$J$15),"▼",IF(AND(KG18="",KD18&lt;&gt;"",KD18&lt;기준일시_입력!$N$15),"△",""))))))))))</f>
        <v/>
      </c>
      <c r="KJ18" s="128">
        <f>IFERROR(IF(OR(KA18="",KD18=""),0,IF(AND(KL18&lt;기준일시_입력!$J$17,KM18&gt;기준일시_입력!$N$17),기준일시_입력!$N$17-기준일시_입력!$J$17,IF(AND(KL18&gt;=기준일시_입력!$J$17,KM18&gt;기준일시_입력!$N$17),기준일시_입력!$N$17-KL18,IF(KM18&lt;기준일시_입력!$J$17,0,IF(AND(KL18&lt;기준일시_입력!$J$17,KM18&lt;=기준일시_입력!$N$17),KM18-기준일시_입력!$J$17,IF(AND(KL18&gt;=기준일시_입력!$J$17,KM18&lt;=기준일시_입력!$N$17),KM18-KL18,0)))))),0)</f>
        <v>0</v>
      </c>
      <c r="KK18" s="128">
        <f t="shared" si="192"/>
        <v>0</v>
      </c>
      <c r="KL18" s="128">
        <f>IF(OR(KA18="",KD18=""),0,IF(KA18&lt;기준일시_입력!$J$15,기준일시_입력!$J$15,KA18))</f>
        <v>0</v>
      </c>
      <c r="KM18" s="128">
        <f t="shared" si="193"/>
        <v>0</v>
      </c>
      <c r="KN18" s="128">
        <f>IFERROR(IF(AND(KL18&lt;SMALL(기준일시_입력!$J$21:$J$39,KN$5),KM18&gt;SMALL(기준일시_입력!$N$21:$N$39,KN$5)),INDEX(기준일시_입력!$AJ$21:$AJ$39,KN$5*2-1),IF(AND(KL18&gt;=SMALL(기준일시_입력!$J$21:$J$39,KN$5),KL18&lt;SMALL(기준일시_입력!$N$21:$N$39,KN$5)),SMALL(기준일시_입력!$N$21:$N$39,KN$5)-KL18,0)),0)</f>
        <v>0</v>
      </c>
      <c r="KO18" s="128">
        <f>IFERROR(IF(AND(KL18&lt;SMALL(기준일시_입력!$J$21:$J$39,KO$5),KM18&gt;SMALL(기준일시_입력!$N$21:$N$39,KO$5)),INDEX(기준일시_입력!$AJ$21:$AJ$39,KO$5*2-1),IF(AND(KL18&gt;=SMALL(기준일시_입력!$J$21:$J$39,KO$5),KL18&lt;SMALL(기준일시_입력!$N$21:$N$39,KO$5)),SMALL(기준일시_입력!$N$21:$N$39,KO$5)-KL18,0)),0)</f>
        <v>0</v>
      </c>
      <c r="KP18" s="128">
        <f>IFERROR(IF(AND(KL18&lt;SMALL(기준일시_입력!$J$21:$J$39,KP$5),KM18&gt;SMALL(기준일시_입력!$N$21:$N$39,KP$5)),INDEX(기준일시_입력!$AJ$21:$AJ$39,KP$5*2-1),IF(AND(KL18&gt;=SMALL(기준일시_입력!$J$21:$J$39,KP$5),KL18&lt;SMALL(기준일시_입력!$N$21:$N$39,KP$5)),SMALL(기준일시_입력!$N$21:$N$39,KP$5)-KL18,0)),0)</f>
        <v>0</v>
      </c>
      <c r="KQ18" s="128">
        <f>IFERROR(IF(AND(KL18&lt;SMALL(기준일시_입력!$J$21:$J$39,KQ$5),KM18&gt;SMALL(기준일시_입력!$N$21:$N$39,KQ$5)),INDEX(기준일시_입력!$AJ$21:$AJ$39,KQ$5*2-1),IF(AND(KL18&gt;=SMALL(기준일시_입력!$J$21:$J$39,KQ$5),KL18&lt;SMALL(기준일시_입력!$N$21:$N$39,KQ$5)),SMALL(기준일시_입력!$N$21:$N$39,KQ$5)-KL18,0)),0)</f>
        <v>0</v>
      </c>
      <c r="KR18" s="128">
        <f>IFERROR(IF(AND(KL18&lt;SMALL(기준일시_입력!$J$21:$J$39,KR$5),KM18&gt;SMALL(기준일시_입력!$N$21:$N$39,KR$5)),INDEX(기준일시_입력!$AJ$21:$AJ$39,KR$5*2-1),IF(AND(KL18&gt;=SMALL(기준일시_입력!$J$21:$J$39,KR$5),KL18&lt;SMALL(기준일시_입력!$N$21:$N$39,KR$5)),SMALL(기준일시_입력!$N$21:$N$39,KR$5)-KL18,0)),0)</f>
        <v>0</v>
      </c>
      <c r="KS18" s="128">
        <f>IFERROR(IF(AND(KL18&lt;SMALL(기준일시_입력!$J$21:$J$39,KS$5),KM18&gt;SMALL(기준일시_입력!$N$21:$N$39,KS$5)),INDEX(기준일시_입력!$AJ$21:$AJ$39,KS$5*2-1),IF(AND(KL18&gt;=SMALL(기준일시_입력!$J$21:$J$39,KS$5),KL18&lt;SMALL(기준일시_입력!$N$21:$N$39,KS$5)),SMALL(기준일시_입력!$N$21:$N$39,KS$5)-KL18,0)),0)</f>
        <v>0</v>
      </c>
      <c r="KT18" s="128">
        <f>IFERROR(IF(AND(KL18&lt;SMALL(기준일시_입력!$J$21:$J$39,KT$5),KM18&gt;SMALL(기준일시_입력!$N$21:$N$39,KT$5)),INDEX(기준일시_입력!$AJ$21:$AJ$39,KT$5*2-1),IF(AND(KL18&gt;=SMALL(기준일시_입력!$J$21:$J$39,KT$5),KL18&lt;SMALL(기준일시_입력!$N$21:$N$39,KT$5)),SMALL(기준일시_입력!$N$21:$N$39,KT$5)-KL18,0)),0)</f>
        <v>0</v>
      </c>
      <c r="KU18" s="128">
        <f>IFERROR(IF(AND(KL18&lt;SMALL(기준일시_입력!$J$21:$J$39,KU$5),KM18&gt;SMALL(기준일시_입력!$N$21:$N$39,KU$5)),INDEX(기준일시_입력!$AJ$21:$AJ$39,KU$5*2-1),IF(AND(KL18&gt;=SMALL(기준일시_입력!$J$21:$J$39,KU$5),KL18&lt;SMALL(기준일시_입력!$N$21:$N$39,KU$5)),SMALL(기준일시_입력!$N$21:$N$39,KU$5)-KL18,0)),0)</f>
        <v>0</v>
      </c>
      <c r="KV18" s="128">
        <f>IFERROR(IF(AND(KL18&lt;SMALL(기준일시_입력!$J$21:$J$39,KV$5),KM18&gt;SMALL(기준일시_입력!$N$21:$N$39,KV$5)),INDEX(기준일시_입력!$AJ$21:$AJ$39,KV$5*2-1),IF(AND(KL18&gt;=SMALL(기준일시_입력!$J$21:$J$39,KV$5),KL18&lt;SMALL(기준일시_입력!$N$21:$N$39,KV$5)),SMALL(기준일시_입력!$N$21:$N$39,KV$5)-KL18,0)),0)</f>
        <v>0</v>
      </c>
      <c r="KW18" s="128">
        <f>IFERROR(IF(AND(KL18&lt;SMALL(기준일시_입력!$J$21:$J$39,KW$5),KM18&gt;SMALL(기준일시_입력!$N$21:$N$39,KW$5)),INDEX(기준일시_입력!$AJ$21:$AJ$39,KW$5*2-1),IF(AND(KL18&gt;=SMALL(기준일시_입력!$J$21:$J$39,KW$5),KL18&lt;SMALL(기준일시_입력!$N$21:$N$39,KW$5)),SMALL(기준일시_입력!$N$21:$N$39,KW$5)-KL18,0)),0)</f>
        <v>0</v>
      </c>
      <c r="KX18" s="125"/>
      <c r="KY18" s="180" t="str">
        <f t="shared" si="194"/>
        <v>13일</v>
      </c>
      <c r="KZ18" s="180"/>
      <c r="LA18" s="124" t="str">
        <f t="shared" si="195"/>
        <v>토</v>
      </c>
      <c r="LB18" s="133" t="str">
        <f t="shared" si="186"/>
        <v/>
      </c>
      <c r="LC18" s="184"/>
      <c r="LD18" s="184"/>
      <c r="LE18" s="184"/>
      <c r="LF18" s="184"/>
      <c r="LG18" s="184"/>
      <c r="LH18" s="184"/>
      <c r="LI18" s="176"/>
      <c r="LJ18" s="177"/>
      <c r="LK18" s="129" t="str">
        <f>IF($B18="","",IF(AND(LA$3&lt;&gt;"",$B18-기준일시_입력!$AO$7&lt;=0,LC18="",LF18="",LI18=""),"X",IF(LI18="연차","☆",IF(LI18="월차","★",IF(LI18="병가","♨",IF(LI18="출장","◎",IF(LI18="교육","■",IF(AND(LI18="",LC18&lt;=기준일시_입력!$J$15,LF18&gt;=기준일시_입력!$N$15),"○",IF(AND(LI18="",LC18&lt;&gt;"",LC18&gt;기준일시_입력!$J$15),"▼",IF(AND(LI18="",LF18&lt;&gt;"",LF18&lt;기준일시_입력!$N$15),"△",""))))))))))</f>
        <v/>
      </c>
      <c r="LL18" s="128">
        <f>IFERROR(IF(OR(LC18="",LF18=""),0,IF(AND(LN18&lt;기준일시_입력!$J$17,LO18&gt;기준일시_입력!$N$17),기준일시_입력!$N$17-기준일시_입력!$J$17,IF(AND(LN18&gt;=기준일시_입력!$J$17,LO18&gt;기준일시_입력!$N$17),기준일시_입력!$N$17-LN18,IF(LO18&lt;기준일시_입력!$J$17,0,IF(AND(LN18&lt;기준일시_입력!$J$17,LO18&lt;=기준일시_입력!$N$17),LO18-기준일시_입력!$J$17,IF(AND(LN18&gt;=기준일시_입력!$J$17,LO18&lt;=기준일시_입력!$N$17),LO18-LN18,0)))))),0)</f>
        <v>0</v>
      </c>
      <c r="LM18" s="128">
        <f t="shared" si="197"/>
        <v>0</v>
      </c>
      <c r="LN18" s="128">
        <f>IF(OR(LC18="",LF18=""),0,IF(LC18&lt;기준일시_입력!$J$15,기준일시_입력!$J$15,LC18))</f>
        <v>0</v>
      </c>
      <c r="LO18" s="128">
        <f t="shared" si="198"/>
        <v>0</v>
      </c>
      <c r="LP18" s="128">
        <f>IFERROR(IF(AND(LN18&lt;SMALL(기준일시_입력!$J$21:$J$39,LP$5),LO18&gt;SMALL(기준일시_입력!$N$21:$N$39,LP$5)),INDEX(기준일시_입력!$AJ$21:$AJ$39,LP$5*2-1),IF(AND(LN18&gt;=SMALL(기준일시_입력!$J$21:$J$39,LP$5),LN18&lt;SMALL(기준일시_입력!$N$21:$N$39,LP$5)),SMALL(기준일시_입력!$N$21:$N$39,LP$5)-LN18,0)),0)</f>
        <v>0</v>
      </c>
      <c r="LQ18" s="128">
        <f>IFERROR(IF(AND(LN18&lt;SMALL(기준일시_입력!$J$21:$J$39,LQ$5),LO18&gt;SMALL(기준일시_입력!$N$21:$N$39,LQ$5)),INDEX(기준일시_입력!$AJ$21:$AJ$39,LQ$5*2-1),IF(AND(LN18&gt;=SMALL(기준일시_입력!$J$21:$J$39,LQ$5),LN18&lt;SMALL(기준일시_입력!$N$21:$N$39,LQ$5)),SMALL(기준일시_입력!$N$21:$N$39,LQ$5)-LN18,0)),0)</f>
        <v>0</v>
      </c>
      <c r="LR18" s="128">
        <f>IFERROR(IF(AND(LN18&lt;SMALL(기준일시_입력!$J$21:$J$39,LR$5),LO18&gt;SMALL(기준일시_입력!$N$21:$N$39,LR$5)),INDEX(기준일시_입력!$AJ$21:$AJ$39,LR$5*2-1),IF(AND(LN18&gt;=SMALL(기준일시_입력!$J$21:$J$39,LR$5),LN18&lt;SMALL(기준일시_입력!$N$21:$N$39,LR$5)),SMALL(기준일시_입력!$N$21:$N$39,LR$5)-LN18,0)),0)</f>
        <v>0</v>
      </c>
      <c r="LS18" s="128">
        <f>IFERROR(IF(AND(LN18&lt;SMALL(기준일시_입력!$J$21:$J$39,LS$5),LO18&gt;SMALL(기준일시_입력!$N$21:$N$39,LS$5)),INDEX(기준일시_입력!$AJ$21:$AJ$39,LS$5*2-1),IF(AND(LN18&gt;=SMALL(기준일시_입력!$J$21:$J$39,LS$5),LN18&lt;SMALL(기준일시_입력!$N$21:$N$39,LS$5)),SMALL(기준일시_입력!$N$21:$N$39,LS$5)-LN18,0)),0)</f>
        <v>0</v>
      </c>
      <c r="LT18" s="128">
        <f>IFERROR(IF(AND(LN18&lt;SMALL(기준일시_입력!$J$21:$J$39,LT$5),LO18&gt;SMALL(기준일시_입력!$N$21:$N$39,LT$5)),INDEX(기준일시_입력!$AJ$21:$AJ$39,LT$5*2-1),IF(AND(LN18&gt;=SMALL(기준일시_입력!$J$21:$J$39,LT$5),LN18&lt;SMALL(기준일시_입력!$N$21:$N$39,LT$5)),SMALL(기준일시_입력!$N$21:$N$39,LT$5)-LN18,0)),0)</f>
        <v>0</v>
      </c>
      <c r="LU18" s="128">
        <f>IFERROR(IF(AND(LN18&lt;SMALL(기준일시_입력!$J$21:$J$39,LU$5),LO18&gt;SMALL(기준일시_입력!$N$21:$N$39,LU$5)),INDEX(기준일시_입력!$AJ$21:$AJ$39,LU$5*2-1),IF(AND(LN18&gt;=SMALL(기준일시_입력!$J$21:$J$39,LU$5),LN18&lt;SMALL(기준일시_입력!$N$21:$N$39,LU$5)),SMALL(기준일시_입력!$N$21:$N$39,LU$5)-LN18,0)),0)</f>
        <v>0</v>
      </c>
      <c r="LV18" s="128">
        <f>IFERROR(IF(AND(LN18&lt;SMALL(기준일시_입력!$J$21:$J$39,LV$5),LO18&gt;SMALL(기준일시_입력!$N$21:$N$39,LV$5)),INDEX(기준일시_입력!$AJ$21:$AJ$39,LV$5*2-1),IF(AND(LN18&gt;=SMALL(기준일시_입력!$J$21:$J$39,LV$5),LN18&lt;SMALL(기준일시_입력!$N$21:$N$39,LV$5)),SMALL(기준일시_입력!$N$21:$N$39,LV$5)-LN18,0)),0)</f>
        <v>0</v>
      </c>
      <c r="LW18" s="128">
        <f>IFERROR(IF(AND(LN18&lt;SMALL(기준일시_입력!$J$21:$J$39,LW$5),LO18&gt;SMALL(기준일시_입력!$N$21:$N$39,LW$5)),INDEX(기준일시_입력!$AJ$21:$AJ$39,LW$5*2-1),IF(AND(LN18&gt;=SMALL(기준일시_입력!$J$21:$J$39,LW$5),LN18&lt;SMALL(기준일시_입력!$N$21:$N$39,LW$5)),SMALL(기준일시_입력!$N$21:$N$39,LW$5)-LN18,0)),0)</f>
        <v>0</v>
      </c>
      <c r="LX18" s="128">
        <f>IFERROR(IF(AND(LN18&lt;SMALL(기준일시_입력!$J$21:$J$39,LX$5),LO18&gt;SMALL(기준일시_입력!$N$21:$N$39,LX$5)),INDEX(기준일시_입력!$AJ$21:$AJ$39,LX$5*2-1),IF(AND(LN18&gt;=SMALL(기준일시_입력!$J$21:$J$39,LX$5),LN18&lt;SMALL(기준일시_입력!$N$21:$N$39,LX$5)),SMALL(기준일시_입력!$N$21:$N$39,LX$5)-LN18,0)),0)</f>
        <v>0</v>
      </c>
      <c r="LY18" s="128">
        <f>IFERROR(IF(AND(LN18&lt;SMALL(기준일시_입력!$J$21:$J$39,LY$5),LO18&gt;SMALL(기준일시_입력!$N$21:$N$39,LY$5)),INDEX(기준일시_입력!$AJ$21:$AJ$39,LY$5*2-1),IF(AND(LN18&gt;=SMALL(기준일시_입력!$J$21:$J$39,LY$5),LN18&lt;SMALL(기준일시_입력!$N$21:$N$39,LY$5)),SMALL(기준일시_입력!$N$21:$N$39,LY$5)-LN18,0)),0)</f>
        <v>0</v>
      </c>
      <c r="LZ18" s="125"/>
      <c r="MA18" s="180" t="str">
        <f t="shared" si="199"/>
        <v>13일</v>
      </c>
      <c r="MB18" s="180"/>
      <c r="MC18" s="124" t="str">
        <f t="shared" si="200"/>
        <v>토</v>
      </c>
      <c r="MD18" s="133" t="str">
        <f t="shared" si="201"/>
        <v/>
      </c>
      <c r="ME18" s="184"/>
      <c r="MF18" s="184"/>
      <c r="MG18" s="184"/>
      <c r="MH18" s="184"/>
      <c r="MI18" s="184"/>
      <c r="MJ18" s="184"/>
      <c r="MK18" s="176"/>
      <c r="ML18" s="177"/>
      <c r="MM18" s="129" t="str">
        <f>IF($B18="","",IF(AND(MC$3&lt;&gt;"",$B18-기준일시_입력!$AO$7&lt;=0,ME18="",MH18="",MK18=""),"X",IF(MK18="연차","☆",IF(MK18="월차","★",IF(MK18="병가","♨",IF(MK18="출장","◎",IF(MK18="교육","■",IF(AND(MK18="",ME18&lt;=기준일시_입력!$J$15,MH18&gt;=기준일시_입력!$N$15),"○",IF(AND(MK18="",ME18&lt;&gt;"",ME18&gt;기준일시_입력!$J$15),"▼",IF(AND(MK18="",MH18&lt;&gt;"",MH18&lt;기준일시_입력!$N$15),"△",""))))))))))</f>
        <v/>
      </c>
      <c r="MN18" s="128">
        <f>IFERROR(IF(OR(ME18="",MH18=""),0,IF(AND(MP18&lt;기준일시_입력!$J$17,MQ18&gt;기준일시_입력!$N$17),기준일시_입력!$N$17-기준일시_입력!$J$17,IF(AND(MP18&gt;=기준일시_입력!$J$17,MQ18&gt;기준일시_입력!$N$17),기준일시_입력!$N$17-MP18,IF(MQ18&lt;기준일시_입력!$J$17,0,IF(AND(MP18&lt;기준일시_입력!$J$17,MQ18&lt;=기준일시_입력!$N$17),MQ18-기준일시_입력!$J$17,IF(AND(MP18&gt;=기준일시_입력!$J$17,MQ18&lt;=기준일시_입력!$N$17),MQ18-MP18,0)))))),0)</f>
        <v>0</v>
      </c>
      <c r="MO18" s="128">
        <f t="shared" si="202"/>
        <v>0</v>
      </c>
      <c r="MP18" s="128">
        <f>IF(OR(ME18="",MH18=""),0,IF(ME18&lt;기준일시_입력!$J$15,기준일시_입력!$J$15,ME18))</f>
        <v>0</v>
      </c>
      <c r="MQ18" s="128">
        <f t="shared" si="203"/>
        <v>0</v>
      </c>
      <c r="MR18" s="128">
        <f>IFERROR(IF(AND(MP18&lt;SMALL(기준일시_입력!$J$21:$J$39,MR$5),MQ18&gt;SMALL(기준일시_입력!$N$21:$N$39,MR$5)),INDEX(기준일시_입력!$AJ$21:$AJ$39,MR$5*2-1),IF(AND(MP18&gt;=SMALL(기준일시_입력!$J$21:$J$39,MR$5),MP18&lt;SMALL(기준일시_입력!$N$21:$N$39,MR$5)),SMALL(기준일시_입력!$N$21:$N$39,MR$5)-MP18,0)),0)</f>
        <v>0</v>
      </c>
      <c r="MS18" s="128">
        <f>IFERROR(IF(AND(MP18&lt;SMALL(기준일시_입력!$J$21:$J$39,MS$5),MQ18&gt;SMALL(기준일시_입력!$N$21:$N$39,MS$5)),INDEX(기준일시_입력!$AJ$21:$AJ$39,MS$5*2-1),IF(AND(MP18&gt;=SMALL(기준일시_입력!$J$21:$J$39,MS$5),MP18&lt;SMALL(기준일시_입력!$N$21:$N$39,MS$5)),SMALL(기준일시_입력!$N$21:$N$39,MS$5)-MP18,0)),0)</f>
        <v>0</v>
      </c>
      <c r="MT18" s="128">
        <f>IFERROR(IF(AND(MP18&lt;SMALL(기준일시_입력!$J$21:$J$39,MT$5),MQ18&gt;SMALL(기준일시_입력!$N$21:$N$39,MT$5)),INDEX(기준일시_입력!$AJ$21:$AJ$39,MT$5*2-1),IF(AND(MP18&gt;=SMALL(기준일시_입력!$J$21:$J$39,MT$5),MP18&lt;SMALL(기준일시_입력!$N$21:$N$39,MT$5)),SMALL(기준일시_입력!$N$21:$N$39,MT$5)-MP18,0)),0)</f>
        <v>0</v>
      </c>
      <c r="MU18" s="128">
        <f>IFERROR(IF(AND(MP18&lt;SMALL(기준일시_입력!$J$21:$J$39,MU$5),MQ18&gt;SMALL(기준일시_입력!$N$21:$N$39,MU$5)),INDEX(기준일시_입력!$AJ$21:$AJ$39,MU$5*2-1),IF(AND(MP18&gt;=SMALL(기준일시_입력!$J$21:$J$39,MU$5),MP18&lt;SMALL(기준일시_입력!$N$21:$N$39,MU$5)),SMALL(기준일시_입력!$N$21:$N$39,MU$5)-MP18,0)),0)</f>
        <v>0</v>
      </c>
      <c r="MV18" s="128">
        <f>IFERROR(IF(AND(MP18&lt;SMALL(기준일시_입력!$J$21:$J$39,MV$5),MQ18&gt;SMALL(기준일시_입력!$N$21:$N$39,MV$5)),INDEX(기준일시_입력!$AJ$21:$AJ$39,MV$5*2-1),IF(AND(MP18&gt;=SMALL(기준일시_입력!$J$21:$J$39,MV$5),MP18&lt;SMALL(기준일시_입력!$N$21:$N$39,MV$5)),SMALL(기준일시_입력!$N$21:$N$39,MV$5)-MP18,0)),0)</f>
        <v>0</v>
      </c>
      <c r="MW18" s="128">
        <f>IFERROR(IF(AND(MP18&lt;SMALL(기준일시_입력!$J$21:$J$39,MW$5),MQ18&gt;SMALL(기준일시_입력!$N$21:$N$39,MW$5)),INDEX(기준일시_입력!$AJ$21:$AJ$39,MW$5*2-1),IF(AND(MP18&gt;=SMALL(기준일시_입력!$J$21:$J$39,MW$5),MP18&lt;SMALL(기준일시_입력!$N$21:$N$39,MW$5)),SMALL(기준일시_입력!$N$21:$N$39,MW$5)-MP18,0)),0)</f>
        <v>0</v>
      </c>
      <c r="MX18" s="128">
        <f>IFERROR(IF(AND(MP18&lt;SMALL(기준일시_입력!$J$21:$J$39,MX$5),MQ18&gt;SMALL(기준일시_입력!$N$21:$N$39,MX$5)),INDEX(기준일시_입력!$AJ$21:$AJ$39,MX$5*2-1),IF(AND(MP18&gt;=SMALL(기준일시_입력!$J$21:$J$39,MX$5),MP18&lt;SMALL(기준일시_입력!$N$21:$N$39,MX$5)),SMALL(기준일시_입력!$N$21:$N$39,MX$5)-MP18,0)),0)</f>
        <v>0</v>
      </c>
      <c r="MY18" s="128">
        <f>IFERROR(IF(AND(MP18&lt;SMALL(기준일시_입력!$J$21:$J$39,MY$5),MQ18&gt;SMALL(기준일시_입력!$N$21:$N$39,MY$5)),INDEX(기준일시_입력!$AJ$21:$AJ$39,MY$5*2-1),IF(AND(MP18&gt;=SMALL(기준일시_입력!$J$21:$J$39,MY$5),MP18&lt;SMALL(기준일시_입력!$N$21:$N$39,MY$5)),SMALL(기준일시_입력!$N$21:$N$39,MY$5)-MP18,0)),0)</f>
        <v>0</v>
      </c>
      <c r="MZ18" s="128">
        <f>IFERROR(IF(AND(MP18&lt;SMALL(기준일시_입력!$J$21:$J$39,MZ$5),MQ18&gt;SMALL(기준일시_입력!$N$21:$N$39,MZ$5)),INDEX(기준일시_입력!$AJ$21:$AJ$39,MZ$5*2-1),IF(AND(MP18&gt;=SMALL(기준일시_입력!$J$21:$J$39,MZ$5),MP18&lt;SMALL(기준일시_입력!$N$21:$N$39,MZ$5)),SMALL(기준일시_입력!$N$21:$N$39,MZ$5)-MP18,0)),0)</f>
        <v>0</v>
      </c>
      <c r="NA18" s="128">
        <f>IFERROR(IF(AND(MP18&lt;SMALL(기준일시_입력!$J$21:$J$39,NA$5),MQ18&gt;SMALL(기준일시_입력!$N$21:$N$39,NA$5)),INDEX(기준일시_입력!$AJ$21:$AJ$39,NA$5*2-1),IF(AND(MP18&gt;=SMALL(기준일시_입력!$J$21:$J$39,NA$5),MP18&lt;SMALL(기준일시_입력!$N$21:$N$39,NA$5)),SMALL(기준일시_입력!$N$21:$N$39,NA$5)-MP18,0)),0)</f>
        <v>0</v>
      </c>
      <c r="NB18" s="125"/>
      <c r="NC18" s="180" t="str">
        <f t="shared" si="204"/>
        <v>13일</v>
      </c>
      <c r="ND18" s="180"/>
      <c r="NE18" s="124" t="str">
        <f t="shared" si="205"/>
        <v>토</v>
      </c>
      <c r="NF18" s="133" t="str">
        <f t="shared" si="201"/>
        <v/>
      </c>
      <c r="NG18" s="184"/>
      <c r="NH18" s="184"/>
      <c r="NI18" s="184"/>
      <c r="NJ18" s="184"/>
      <c r="NK18" s="184"/>
      <c r="NL18" s="184"/>
      <c r="NM18" s="176"/>
      <c r="NN18" s="177"/>
      <c r="NO18" s="129" t="str">
        <f>IF($B18="","",IF(AND(NE$3&lt;&gt;"",$B18-기준일시_입력!$AO$7&lt;=0,NG18="",NJ18="",NM18=""),"X",IF(NM18="연차","☆",IF(NM18="월차","★",IF(NM18="병가","♨",IF(NM18="출장","◎",IF(NM18="교육","■",IF(AND(NM18="",NG18&lt;=기준일시_입력!$J$15,NJ18&gt;=기준일시_입력!$N$15),"○",IF(AND(NM18="",NG18&lt;&gt;"",NG18&gt;기준일시_입력!$J$15),"▼",IF(AND(NM18="",NJ18&lt;&gt;"",NJ18&lt;기준일시_입력!$N$15),"△",""))))))))))</f>
        <v/>
      </c>
      <c r="NP18" s="128">
        <f>IFERROR(IF(OR(NG18="",NJ18=""),0,IF(AND(NR18&lt;기준일시_입력!$J$17,NS18&gt;기준일시_입력!$N$17),기준일시_입력!$N$17-기준일시_입력!$J$17,IF(AND(NR18&gt;=기준일시_입력!$J$17,NS18&gt;기준일시_입력!$N$17),기준일시_입력!$N$17-NR18,IF(NS18&lt;기준일시_입력!$J$17,0,IF(AND(NR18&lt;기준일시_입력!$J$17,NS18&lt;=기준일시_입력!$N$17),NS18-기준일시_입력!$J$17,IF(AND(NR18&gt;=기준일시_입력!$J$17,NS18&lt;=기준일시_입력!$N$17),NS18-NR18,0)))))),0)</f>
        <v>0</v>
      </c>
      <c r="NQ18" s="128">
        <f t="shared" si="207"/>
        <v>0</v>
      </c>
      <c r="NR18" s="128">
        <f>IF(OR(NG18="",NJ18=""),0,IF(NG18&lt;기준일시_입력!$J$15,기준일시_입력!$J$15,NG18))</f>
        <v>0</v>
      </c>
      <c r="NS18" s="128">
        <f t="shared" si="208"/>
        <v>0</v>
      </c>
      <c r="NT18" s="128">
        <f>IFERROR(IF(AND(NR18&lt;SMALL(기준일시_입력!$J$21:$J$39,NT$5),NS18&gt;SMALL(기준일시_입력!$N$21:$N$39,NT$5)),INDEX(기준일시_입력!$AJ$21:$AJ$39,NT$5*2-1),IF(AND(NR18&gt;=SMALL(기준일시_입력!$J$21:$J$39,NT$5),NR18&lt;SMALL(기준일시_입력!$N$21:$N$39,NT$5)),SMALL(기준일시_입력!$N$21:$N$39,NT$5)-NR18,0)),0)</f>
        <v>0</v>
      </c>
      <c r="NU18" s="128">
        <f>IFERROR(IF(AND(NR18&lt;SMALL(기준일시_입력!$J$21:$J$39,NU$5),NS18&gt;SMALL(기준일시_입력!$N$21:$N$39,NU$5)),INDEX(기준일시_입력!$AJ$21:$AJ$39,NU$5*2-1),IF(AND(NR18&gt;=SMALL(기준일시_입력!$J$21:$J$39,NU$5),NR18&lt;SMALL(기준일시_입력!$N$21:$N$39,NU$5)),SMALL(기준일시_입력!$N$21:$N$39,NU$5)-NR18,0)),0)</f>
        <v>0</v>
      </c>
      <c r="NV18" s="128">
        <f>IFERROR(IF(AND(NR18&lt;SMALL(기준일시_입력!$J$21:$J$39,NV$5),NS18&gt;SMALL(기준일시_입력!$N$21:$N$39,NV$5)),INDEX(기준일시_입력!$AJ$21:$AJ$39,NV$5*2-1),IF(AND(NR18&gt;=SMALL(기준일시_입력!$J$21:$J$39,NV$5),NR18&lt;SMALL(기준일시_입력!$N$21:$N$39,NV$5)),SMALL(기준일시_입력!$N$21:$N$39,NV$5)-NR18,0)),0)</f>
        <v>0</v>
      </c>
      <c r="NW18" s="128">
        <f>IFERROR(IF(AND(NR18&lt;SMALL(기준일시_입력!$J$21:$J$39,NW$5),NS18&gt;SMALL(기준일시_입력!$N$21:$N$39,NW$5)),INDEX(기준일시_입력!$AJ$21:$AJ$39,NW$5*2-1),IF(AND(NR18&gt;=SMALL(기준일시_입력!$J$21:$J$39,NW$5),NR18&lt;SMALL(기준일시_입력!$N$21:$N$39,NW$5)),SMALL(기준일시_입력!$N$21:$N$39,NW$5)-NR18,0)),0)</f>
        <v>0</v>
      </c>
      <c r="NX18" s="128">
        <f>IFERROR(IF(AND(NR18&lt;SMALL(기준일시_입력!$J$21:$J$39,NX$5),NS18&gt;SMALL(기준일시_입력!$N$21:$N$39,NX$5)),INDEX(기준일시_입력!$AJ$21:$AJ$39,NX$5*2-1),IF(AND(NR18&gt;=SMALL(기준일시_입력!$J$21:$J$39,NX$5),NR18&lt;SMALL(기준일시_입력!$N$21:$N$39,NX$5)),SMALL(기준일시_입력!$N$21:$N$39,NX$5)-NR18,0)),0)</f>
        <v>0</v>
      </c>
      <c r="NY18" s="128">
        <f>IFERROR(IF(AND(NR18&lt;SMALL(기준일시_입력!$J$21:$J$39,NY$5),NS18&gt;SMALL(기준일시_입력!$N$21:$N$39,NY$5)),INDEX(기준일시_입력!$AJ$21:$AJ$39,NY$5*2-1),IF(AND(NR18&gt;=SMALL(기준일시_입력!$J$21:$J$39,NY$5),NR18&lt;SMALL(기준일시_입력!$N$21:$N$39,NY$5)),SMALL(기준일시_입력!$N$21:$N$39,NY$5)-NR18,0)),0)</f>
        <v>0</v>
      </c>
      <c r="NZ18" s="128">
        <f>IFERROR(IF(AND(NR18&lt;SMALL(기준일시_입력!$J$21:$J$39,NZ$5),NS18&gt;SMALL(기준일시_입력!$N$21:$N$39,NZ$5)),INDEX(기준일시_입력!$AJ$21:$AJ$39,NZ$5*2-1),IF(AND(NR18&gt;=SMALL(기준일시_입력!$J$21:$J$39,NZ$5),NR18&lt;SMALL(기준일시_입력!$N$21:$N$39,NZ$5)),SMALL(기준일시_입력!$N$21:$N$39,NZ$5)-NR18,0)),0)</f>
        <v>0</v>
      </c>
      <c r="OA18" s="128">
        <f>IFERROR(IF(AND(NR18&lt;SMALL(기준일시_입력!$J$21:$J$39,OA$5),NS18&gt;SMALL(기준일시_입력!$N$21:$N$39,OA$5)),INDEX(기준일시_입력!$AJ$21:$AJ$39,OA$5*2-1),IF(AND(NR18&gt;=SMALL(기준일시_입력!$J$21:$J$39,OA$5),NR18&lt;SMALL(기준일시_입력!$N$21:$N$39,OA$5)),SMALL(기준일시_입력!$N$21:$N$39,OA$5)-NR18,0)),0)</f>
        <v>0</v>
      </c>
      <c r="OB18" s="128">
        <f>IFERROR(IF(AND(NR18&lt;SMALL(기준일시_입력!$J$21:$J$39,OB$5),NS18&gt;SMALL(기준일시_입력!$N$21:$N$39,OB$5)),INDEX(기준일시_입력!$AJ$21:$AJ$39,OB$5*2-1),IF(AND(NR18&gt;=SMALL(기준일시_입력!$J$21:$J$39,OB$5),NR18&lt;SMALL(기준일시_입력!$N$21:$N$39,OB$5)),SMALL(기준일시_입력!$N$21:$N$39,OB$5)-NR18,0)),0)</f>
        <v>0</v>
      </c>
      <c r="OC18" s="128">
        <f>IFERROR(IF(AND(NR18&lt;SMALL(기준일시_입력!$J$21:$J$39,OC$5),NS18&gt;SMALL(기준일시_입력!$N$21:$N$39,OC$5)),INDEX(기준일시_입력!$AJ$21:$AJ$39,OC$5*2-1),IF(AND(NR18&gt;=SMALL(기준일시_입력!$J$21:$J$39,OC$5),NR18&lt;SMALL(기준일시_입력!$N$21:$N$39,OC$5)),SMALL(기준일시_입력!$N$21:$N$39,OC$5)-NR18,0)),0)</f>
        <v>0</v>
      </c>
      <c r="OD18" s="125"/>
      <c r="OE18" s="180" t="str">
        <f t="shared" si="209"/>
        <v>13일</v>
      </c>
      <c r="OF18" s="180"/>
      <c r="OG18" s="124" t="str">
        <f t="shared" si="210"/>
        <v>토</v>
      </c>
      <c r="OH18" s="133" t="str">
        <f t="shared" si="201"/>
        <v/>
      </c>
      <c r="OI18" s="184"/>
      <c r="OJ18" s="184"/>
      <c r="OK18" s="184"/>
      <c r="OL18" s="184"/>
      <c r="OM18" s="184"/>
      <c r="ON18" s="184"/>
      <c r="OO18" s="176"/>
      <c r="OP18" s="177"/>
      <c r="OQ18" s="129" t="str">
        <f>IF($B18="","",IF(AND(OG$3&lt;&gt;"",$B18-기준일시_입력!$AO$7&lt;=0,OI18="",OL18="",OO18=""),"X",IF(OO18="연차","☆",IF(OO18="월차","★",IF(OO18="병가","♨",IF(OO18="출장","◎",IF(OO18="교육","■",IF(AND(OO18="",OI18&lt;=기준일시_입력!$J$15,OL18&gt;=기준일시_입력!$N$15),"○",IF(AND(OO18="",OI18&lt;&gt;"",OI18&gt;기준일시_입력!$J$15),"▼",IF(AND(OO18="",OL18&lt;&gt;"",OL18&lt;기준일시_입력!$N$15),"△",""))))))))))</f>
        <v/>
      </c>
      <c r="OR18" s="128">
        <f>IFERROR(IF(OR(OI18="",OL18=""),0,IF(AND(OT18&lt;기준일시_입력!$J$17,OU18&gt;기준일시_입력!$N$17),기준일시_입력!$N$17-기준일시_입력!$J$17,IF(AND(OT18&gt;=기준일시_입력!$J$17,OU18&gt;기준일시_입력!$N$17),기준일시_입력!$N$17-OT18,IF(OU18&lt;기준일시_입력!$J$17,0,IF(AND(OT18&lt;기준일시_입력!$J$17,OU18&lt;=기준일시_입력!$N$17),OU18-기준일시_입력!$J$17,IF(AND(OT18&gt;=기준일시_입력!$J$17,OU18&lt;=기준일시_입력!$N$17),OU18-OT18,0)))))),0)</f>
        <v>0</v>
      </c>
      <c r="OS18" s="128">
        <f t="shared" si="212"/>
        <v>0</v>
      </c>
      <c r="OT18" s="128">
        <f>IF(OR(OI18="",OL18=""),0,IF(OI18&lt;기준일시_입력!$J$15,기준일시_입력!$J$15,OI18))</f>
        <v>0</v>
      </c>
      <c r="OU18" s="128">
        <f t="shared" si="213"/>
        <v>0</v>
      </c>
      <c r="OV18" s="128">
        <f>IFERROR(IF(AND(OT18&lt;SMALL(기준일시_입력!$J$21:$J$39,OV$5),OU18&gt;SMALL(기준일시_입력!$N$21:$N$39,OV$5)),INDEX(기준일시_입력!$AJ$21:$AJ$39,OV$5*2-1),IF(AND(OT18&gt;=SMALL(기준일시_입력!$J$21:$J$39,OV$5),OT18&lt;SMALL(기준일시_입력!$N$21:$N$39,OV$5)),SMALL(기준일시_입력!$N$21:$N$39,OV$5)-OT18,0)),0)</f>
        <v>0</v>
      </c>
      <c r="OW18" s="128">
        <f>IFERROR(IF(AND(OT18&lt;SMALL(기준일시_입력!$J$21:$J$39,OW$5),OU18&gt;SMALL(기준일시_입력!$N$21:$N$39,OW$5)),INDEX(기준일시_입력!$AJ$21:$AJ$39,OW$5*2-1),IF(AND(OT18&gt;=SMALL(기준일시_입력!$J$21:$J$39,OW$5),OT18&lt;SMALL(기준일시_입력!$N$21:$N$39,OW$5)),SMALL(기준일시_입력!$N$21:$N$39,OW$5)-OT18,0)),0)</f>
        <v>0</v>
      </c>
      <c r="OX18" s="128">
        <f>IFERROR(IF(AND(OT18&lt;SMALL(기준일시_입력!$J$21:$J$39,OX$5),OU18&gt;SMALL(기준일시_입력!$N$21:$N$39,OX$5)),INDEX(기준일시_입력!$AJ$21:$AJ$39,OX$5*2-1),IF(AND(OT18&gt;=SMALL(기준일시_입력!$J$21:$J$39,OX$5),OT18&lt;SMALL(기준일시_입력!$N$21:$N$39,OX$5)),SMALL(기준일시_입력!$N$21:$N$39,OX$5)-OT18,0)),0)</f>
        <v>0</v>
      </c>
      <c r="OY18" s="128">
        <f>IFERROR(IF(AND(OT18&lt;SMALL(기준일시_입력!$J$21:$J$39,OY$5),OU18&gt;SMALL(기준일시_입력!$N$21:$N$39,OY$5)),INDEX(기준일시_입력!$AJ$21:$AJ$39,OY$5*2-1),IF(AND(OT18&gt;=SMALL(기준일시_입력!$J$21:$J$39,OY$5),OT18&lt;SMALL(기준일시_입력!$N$21:$N$39,OY$5)),SMALL(기준일시_입력!$N$21:$N$39,OY$5)-OT18,0)),0)</f>
        <v>0</v>
      </c>
      <c r="OZ18" s="128">
        <f>IFERROR(IF(AND(OT18&lt;SMALL(기준일시_입력!$J$21:$J$39,OZ$5),OU18&gt;SMALL(기준일시_입력!$N$21:$N$39,OZ$5)),INDEX(기준일시_입력!$AJ$21:$AJ$39,OZ$5*2-1),IF(AND(OT18&gt;=SMALL(기준일시_입력!$J$21:$J$39,OZ$5),OT18&lt;SMALL(기준일시_입력!$N$21:$N$39,OZ$5)),SMALL(기준일시_입력!$N$21:$N$39,OZ$5)-OT18,0)),0)</f>
        <v>0</v>
      </c>
      <c r="PA18" s="128">
        <f>IFERROR(IF(AND(OT18&lt;SMALL(기준일시_입력!$J$21:$J$39,PA$5),OU18&gt;SMALL(기준일시_입력!$N$21:$N$39,PA$5)),INDEX(기준일시_입력!$AJ$21:$AJ$39,PA$5*2-1),IF(AND(OT18&gt;=SMALL(기준일시_입력!$J$21:$J$39,PA$5),OT18&lt;SMALL(기준일시_입력!$N$21:$N$39,PA$5)),SMALL(기준일시_입력!$N$21:$N$39,PA$5)-OT18,0)),0)</f>
        <v>0</v>
      </c>
      <c r="PB18" s="128">
        <f>IFERROR(IF(AND(OT18&lt;SMALL(기준일시_입력!$J$21:$J$39,PB$5),OU18&gt;SMALL(기준일시_입력!$N$21:$N$39,PB$5)),INDEX(기준일시_입력!$AJ$21:$AJ$39,PB$5*2-1),IF(AND(OT18&gt;=SMALL(기준일시_입력!$J$21:$J$39,PB$5),OT18&lt;SMALL(기준일시_입력!$N$21:$N$39,PB$5)),SMALL(기준일시_입력!$N$21:$N$39,PB$5)-OT18,0)),0)</f>
        <v>0</v>
      </c>
      <c r="PC18" s="128">
        <f>IFERROR(IF(AND(OT18&lt;SMALL(기준일시_입력!$J$21:$J$39,PC$5),OU18&gt;SMALL(기준일시_입력!$N$21:$N$39,PC$5)),INDEX(기준일시_입력!$AJ$21:$AJ$39,PC$5*2-1),IF(AND(OT18&gt;=SMALL(기준일시_입력!$J$21:$J$39,PC$5),OT18&lt;SMALL(기준일시_입력!$N$21:$N$39,PC$5)),SMALL(기준일시_입력!$N$21:$N$39,PC$5)-OT18,0)),0)</f>
        <v>0</v>
      </c>
      <c r="PD18" s="128">
        <f>IFERROR(IF(AND(OT18&lt;SMALL(기준일시_입력!$J$21:$J$39,PD$5),OU18&gt;SMALL(기준일시_입력!$N$21:$N$39,PD$5)),INDEX(기준일시_입력!$AJ$21:$AJ$39,PD$5*2-1),IF(AND(OT18&gt;=SMALL(기준일시_입력!$J$21:$J$39,PD$5),OT18&lt;SMALL(기준일시_입력!$N$21:$N$39,PD$5)),SMALL(기준일시_입력!$N$21:$N$39,PD$5)-OT18,0)),0)</f>
        <v>0</v>
      </c>
      <c r="PE18" s="128">
        <f>IFERROR(IF(AND(OT18&lt;SMALL(기준일시_입력!$J$21:$J$39,PE$5),OU18&gt;SMALL(기준일시_입력!$N$21:$N$39,PE$5)),INDEX(기준일시_입력!$AJ$21:$AJ$39,PE$5*2-1),IF(AND(OT18&gt;=SMALL(기준일시_입력!$J$21:$J$39,PE$5),OT18&lt;SMALL(기준일시_입력!$N$21:$N$39,PE$5)),SMALL(기준일시_입력!$N$21:$N$39,PE$5)-OT18,0)),0)</f>
        <v>0</v>
      </c>
      <c r="PF18" s="125"/>
      <c r="PG18" s="180" t="str">
        <f t="shared" si="214"/>
        <v>13일</v>
      </c>
      <c r="PH18" s="180"/>
      <c r="PI18" s="124" t="str">
        <f t="shared" si="215"/>
        <v>토</v>
      </c>
      <c r="PJ18" s="133" t="str">
        <f t="shared" si="216"/>
        <v/>
      </c>
      <c r="PK18" s="184"/>
      <c r="PL18" s="184"/>
      <c r="PM18" s="184"/>
      <c r="PN18" s="184"/>
      <c r="PO18" s="184"/>
      <c r="PP18" s="184"/>
      <c r="PQ18" s="176"/>
      <c r="PR18" s="177"/>
      <c r="PS18" s="129" t="str">
        <f>IF($B18="","",IF(AND(PI$3&lt;&gt;"",$B18-기준일시_입력!$AO$7&lt;=0,PK18="",PN18="",PQ18=""),"X",IF(PQ18="연차","☆",IF(PQ18="월차","★",IF(PQ18="병가","♨",IF(PQ18="출장","◎",IF(PQ18="교육","■",IF(AND(PQ18="",PK18&lt;=기준일시_입력!$J$15,PN18&gt;=기준일시_입력!$N$15),"○",IF(AND(PQ18="",PK18&lt;&gt;"",PK18&gt;기준일시_입력!$J$15),"▼",IF(AND(PQ18="",PN18&lt;&gt;"",PN18&lt;기준일시_입력!$N$15),"△",""))))))))))</f>
        <v/>
      </c>
      <c r="PT18" s="128">
        <f>IFERROR(IF(OR(PK18="",PN18=""),0,IF(AND(PV18&lt;기준일시_입력!$J$17,PW18&gt;기준일시_입력!$N$17),기준일시_입력!$N$17-기준일시_입력!$J$17,IF(AND(PV18&gt;=기준일시_입력!$J$17,PW18&gt;기준일시_입력!$N$17),기준일시_입력!$N$17-PV18,IF(PW18&lt;기준일시_입력!$J$17,0,IF(AND(PV18&lt;기준일시_입력!$J$17,PW18&lt;=기준일시_입력!$N$17),PW18-기준일시_입력!$J$17,IF(AND(PV18&gt;=기준일시_입력!$J$17,PW18&lt;=기준일시_입력!$N$17),PW18-PV18,0)))))),0)</f>
        <v>0</v>
      </c>
      <c r="PU18" s="128">
        <f t="shared" si="217"/>
        <v>0</v>
      </c>
      <c r="PV18" s="128">
        <f>IF(OR(PK18="",PN18=""),0,IF(PK18&lt;기준일시_입력!$J$15,기준일시_입력!$J$15,PK18))</f>
        <v>0</v>
      </c>
      <c r="PW18" s="128">
        <f t="shared" si="218"/>
        <v>0</v>
      </c>
      <c r="PX18" s="128">
        <f>IFERROR(IF(AND(PV18&lt;SMALL(기준일시_입력!$J$21:$J$39,PX$5),PW18&gt;SMALL(기준일시_입력!$N$21:$N$39,PX$5)),INDEX(기준일시_입력!$AJ$21:$AJ$39,PX$5*2-1),IF(AND(PV18&gt;=SMALL(기준일시_입력!$J$21:$J$39,PX$5),PV18&lt;SMALL(기준일시_입력!$N$21:$N$39,PX$5)),SMALL(기준일시_입력!$N$21:$N$39,PX$5)-PV18,0)),0)</f>
        <v>0</v>
      </c>
      <c r="PY18" s="128">
        <f>IFERROR(IF(AND(PV18&lt;SMALL(기준일시_입력!$J$21:$J$39,PY$5),PW18&gt;SMALL(기준일시_입력!$N$21:$N$39,PY$5)),INDEX(기준일시_입력!$AJ$21:$AJ$39,PY$5*2-1),IF(AND(PV18&gt;=SMALL(기준일시_입력!$J$21:$J$39,PY$5),PV18&lt;SMALL(기준일시_입력!$N$21:$N$39,PY$5)),SMALL(기준일시_입력!$N$21:$N$39,PY$5)-PV18,0)),0)</f>
        <v>0</v>
      </c>
      <c r="PZ18" s="128">
        <f>IFERROR(IF(AND(PV18&lt;SMALL(기준일시_입력!$J$21:$J$39,PZ$5),PW18&gt;SMALL(기준일시_입력!$N$21:$N$39,PZ$5)),INDEX(기준일시_입력!$AJ$21:$AJ$39,PZ$5*2-1),IF(AND(PV18&gt;=SMALL(기준일시_입력!$J$21:$J$39,PZ$5),PV18&lt;SMALL(기준일시_입력!$N$21:$N$39,PZ$5)),SMALL(기준일시_입력!$N$21:$N$39,PZ$5)-PV18,0)),0)</f>
        <v>0</v>
      </c>
      <c r="QA18" s="128">
        <f>IFERROR(IF(AND(PV18&lt;SMALL(기준일시_입력!$J$21:$J$39,QA$5),PW18&gt;SMALL(기준일시_입력!$N$21:$N$39,QA$5)),INDEX(기준일시_입력!$AJ$21:$AJ$39,QA$5*2-1),IF(AND(PV18&gt;=SMALL(기준일시_입력!$J$21:$J$39,QA$5),PV18&lt;SMALL(기준일시_입력!$N$21:$N$39,QA$5)),SMALL(기준일시_입력!$N$21:$N$39,QA$5)-PV18,0)),0)</f>
        <v>0</v>
      </c>
      <c r="QB18" s="128">
        <f>IFERROR(IF(AND(PV18&lt;SMALL(기준일시_입력!$J$21:$J$39,QB$5),PW18&gt;SMALL(기준일시_입력!$N$21:$N$39,QB$5)),INDEX(기준일시_입력!$AJ$21:$AJ$39,QB$5*2-1),IF(AND(PV18&gt;=SMALL(기준일시_입력!$J$21:$J$39,QB$5),PV18&lt;SMALL(기준일시_입력!$N$21:$N$39,QB$5)),SMALL(기준일시_입력!$N$21:$N$39,QB$5)-PV18,0)),0)</f>
        <v>0</v>
      </c>
      <c r="QC18" s="128">
        <f>IFERROR(IF(AND(PV18&lt;SMALL(기준일시_입력!$J$21:$J$39,QC$5),PW18&gt;SMALL(기준일시_입력!$N$21:$N$39,QC$5)),INDEX(기준일시_입력!$AJ$21:$AJ$39,QC$5*2-1),IF(AND(PV18&gt;=SMALL(기준일시_입력!$J$21:$J$39,QC$5),PV18&lt;SMALL(기준일시_입력!$N$21:$N$39,QC$5)),SMALL(기준일시_입력!$N$21:$N$39,QC$5)-PV18,0)),0)</f>
        <v>0</v>
      </c>
      <c r="QD18" s="128">
        <f>IFERROR(IF(AND(PV18&lt;SMALL(기준일시_입력!$J$21:$J$39,QD$5),PW18&gt;SMALL(기준일시_입력!$N$21:$N$39,QD$5)),INDEX(기준일시_입력!$AJ$21:$AJ$39,QD$5*2-1),IF(AND(PV18&gt;=SMALL(기준일시_입력!$J$21:$J$39,QD$5),PV18&lt;SMALL(기준일시_입력!$N$21:$N$39,QD$5)),SMALL(기준일시_입력!$N$21:$N$39,QD$5)-PV18,0)),0)</f>
        <v>0</v>
      </c>
      <c r="QE18" s="128">
        <f>IFERROR(IF(AND(PV18&lt;SMALL(기준일시_입력!$J$21:$J$39,QE$5),PW18&gt;SMALL(기준일시_입력!$N$21:$N$39,QE$5)),INDEX(기준일시_입력!$AJ$21:$AJ$39,QE$5*2-1),IF(AND(PV18&gt;=SMALL(기준일시_입력!$J$21:$J$39,QE$5),PV18&lt;SMALL(기준일시_입력!$N$21:$N$39,QE$5)),SMALL(기준일시_입력!$N$21:$N$39,QE$5)-PV18,0)),0)</f>
        <v>0</v>
      </c>
      <c r="QF18" s="128">
        <f>IFERROR(IF(AND(PV18&lt;SMALL(기준일시_입력!$J$21:$J$39,QF$5),PW18&gt;SMALL(기준일시_입력!$N$21:$N$39,QF$5)),INDEX(기준일시_입력!$AJ$21:$AJ$39,QF$5*2-1),IF(AND(PV18&gt;=SMALL(기준일시_입력!$J$21:$J$39,QF$5),PV18&lt;SMALL(기준일시_입력!$N$21:$N$39,QF$5)),SMALL(기준일시_입력!$N$21:$N$39,QF$5)-PV18,0)),0)</f>
        <v>0</v>
      </c>
      <c r="QG18" s="128">
        <f>IFERROR(IF(AND(PV18&lt;SMALL(기준일시_입력!$J$21:$J$39,QG$5),PW18&gt;SMALL(기준일시_입력!$N$21:$N$39,QG$5)),INDEX(기준일시_입력!$AJ$21:$AJ$39,QG$5*2-1),IF(AND(PV18&gt;=SMALL(기준일시_입력!$J$21:$J$39,QG$5),PV18&lt;SMALL(기준일시_입력!$N$21:$N$39,QG$5)),SMALL(기준일시_입력!$N$21:$N$39,QG$5)-PV18,0)),0)</f>
        <v>0</v>
      </c>
      <c r="QH18" s="125"/>
      <c r="QI18" s="180" t="str">
        <f t="shared" si="219"/>
        <v>13일</v>
      </c>
      <c r="QJ18" s="180"/>
      <c r="QK18" s="124" t="str">
        <f t="shared" si="220"/>
        <v>토</v>
      </c>
      <c r="QL18" s="133" t="str">
        <f t="shared" si="216"/>
        <v/>
      </c>
      <c r="QM18" s="184"/>
      <c r="QN18" s="184"/>
      <c r="QO18" s="184"/>
      <c r="QP18" s="184"/>
      <c r="QQ18" s="184"/>
      <c r="QR18" s="184"/>
      <c r="QS18" s="176"/>
      <c r="QT18" s="177"/>
      <c r="QU18" s="129" t="str">
        <f>IF($B18="","",IF(AND(QK$3&lt;&gt;"",$B18-기준일시_입력!$AO$7&lt;=0,QM18="",QP18="",QS18=""),"X",IF(QS18="연차","☆",IF(QS18="월차","★",IF(QS18="병가","♨",IF(QS18="출장","◎",IF(QS18="교육","■",IF(AND(QS18="",QM18&lt;=기준일시_입력!$J$15,QP18&gt;=기준일시_입력!$N$15),"○",IF(AND(QS18="",QM18&lt;&gt;"",QM18&gt;기준일시_입력!$J$15),"▼",IF(AND(QS18="",QP18&lt;&gt;"",QP18&lt;기준일시_입력!$N$15),"△",""))))))))))</f>
        <v/>
      </c>
      <c r="QV18" s="128">
        <f>IFERROR(IF(OR(QM18="",QP18=""),0,IF(AND(QX18&lt;기준일시_입력!$J$17,QY18&gt;기준일시_입력!$N$17),기준일시_입력!$N$17-기준일시_입력!$J$17,IF(AND(QX18&gt;=기준일시_입력!$J$17,QY18&gt;기준일시_입력!$N$17),기준일시_입력!$N$17-QX18,IF(QY18&lt;기준일시_입력!$J$17,0,IF(AND(QX18&lt;기준일시_입력!$J$17,QY18&lt;=기준일시_입력!$N$17),QY18-기준일시_입력!$J$17,IF(AND(QX18&gt;=기준일시_입력!$J$17,QY18&lt;=기준일시_입력!$N$17),QY18-QX18,0)))))),0)</f>
        <v>0</v>
      </c>
      <c r="QW18" s="128">
        <f t="shared" si="222"/>
        <v>0</v>
      </c>
      <c r="QX18" s="128">
        <f>IF(OR(QM18="",QP18=""),0,IF(QM18&lt;기준일시_입력!$J$15,기준일시_입력!$J$15,QM18))</f>
        <v>0</v>
      </c>
      <c r="QY18" s="128">
        <f t="shared" si="223"/>
        <v>0</v>
      </c>
      <c r="QZ18" s="128">
        <f>IFERROR(IF(AND(QX18&lt;SMALL(기준일시_입력!$J$21:$J$39,QZ$5),QY18&gt;SMALL(기준일시_입력!$N$21:$N$39,QZ$5)),INDEX(기준일시_입력!$AJ$21:$AJ$39,QZ$5*2-1),IF(AND(QX18&gt;=SMALL(기준일시_입력!$J$21:$J$39,QZ$5),QX18&lt;SMALL(기준일시_입력!$N$21:$N$39,QZ$5)),SMALL(기준일시_입력!$N$21:$N$39,QZ$5)-QX18,0)),0)</f>
        <v>0</v>
      </c>
      <c r="RA18" s="128">
        <f>IFERROR(IF(AND(QX18&lt;SMALL(기준일시_입력!$J$21:$J$39,RA$5),QY18&gt;SMALL(기준일시_입력!$N$21:$N$39,RA$5)),INDEX(기준일시_입력!$AJ$21:$AJ$39,RA$5*2-1),IF(AND(QX18&gt;=SMALL(기준일시_입력!$J$21:$J$39,RA$5),QX18&lt;SMALL(기준일시_입력!$N$21:$N$39,RA$5)),SMALL(기준일시_입력!$N$21:$N$39,RA$5)-QX18,0)),0)</f>
        <v>0</v>
      </c>
      <c r="RB18" s="128">
        <f>IFERROR(IF(AND(QX18&lt;SMALL(기준일시_입력!$J$21:$J$39,RB$5),QY18&gt;SMALL(기준일시_입력!$N$21:$N$39,RB$5)),INDEX(기준일시_입력!$AJ$21:$AJ$39,RB$5*2-1),IF(AND(QX18&gt;=SMALL(기준일시_입력!$J$21:$J$39,RB$5),QX18&lt;SMALL(기준일시_입력!$N$21:$N$39,RB$5)),SMALL(기준일시_입력!$N$21:$N$39,RB$5)-QX18,0)),0)</f>
        <v>0</v>
      </c>
      <c r="RC18" s="128">
        <f>IFERROR(IF(AND(QX18&lt;SMALL(기준일시_입력!$J$21:$J$39,RC$5),QY18&gt;SMALL(기준일시_입력!$N$21:$N$39,RC$5)),INDEX(기준일시_입력!$AJ$21:$AJ$39,RC$5*2-1),IF(AND(QX18&gt;=SMALL(기준일시_입력!$J$21:$J$39,RC$5),QX18&lt;SMALL(기준일시_입력!$N$21:$N$39,RC$5)),SMALL(기준일시_입력!$N$21:$N$39,RC$5)-QX18,0)),0)</f>
        <v>0</v>
      </c>
      <c r="RD18" s="128">
        <f>IFERROR(IF(AND(QX18&lt;SMALL(기준일시_입력!$J$21:$J$39,RD$5),QY18&gt;SMALL(기준일시_입력!$N$21:$N$39,RD$5)),INDEX(기준일시_입력!$AJ$21:$AJ$39,RD$5*2-1),IF(AND(QX18&gt;=SMALL(기준일시_입력!$J$21:$J$39,RD$5),QX18&lt;SMALL(기준일시_입력!$N$21:$N$39,RD$5)),SMALL(기준일시_입력!$N$21:$N$39,RD$5)-QX18,0)),0)</f>
        <v>0</v>
      </c>
      <c r="RE18" s="128">
        <f>IFERROR(IF(AND(QX18&lt;SMALL(기준일시_입력!$J$21:$J$39,RE$5),QY18&gt;SMALL(기준일시_입력!$N$21:$N$39,RE$5)),INDEX(기준일시_입력!$AJ$21:$AJ$39,RE$5*2-1),IF(AND(QX18&gt;=SMALL(기준일시_입력!$J$21:$J$39,RE$5),QX18&lt;SMALL(기준일시_입력!$N$21:$N$39,RE$5)),SMALL(기준일시_입력!$N$21:$N$39,RE$5)-QX18,0)),0)</f>
        <v>0</v>
      </c>
      <c r="RF18" s="128">
        <f>IFERROR(IF(AND(QX18&lt;SMALL(기준일시_입력!$J$21:$J$39,RF$5),QY18&gt;SMALL(기준일시_입력!$N$21:$N$39,RF$5)),INDEX(기준일시_입력!$AJ$21:$AJ$39,RF$5*2-1),IF(AND(QX18&gt;=SMALL(기준일시_입력!$J$21:$J$39,RF$5),QX18&lt;SMALL(기준일시_입력!$N$21:$N$39,RF$5)),SMALL(기준일시_입력!$N$21:$N$39,RF$5)-QX18,0)),0)</f>
        <v>0</v>
      </c>
      <c r="RG18" s="128">
        <f>IFERROR(IF(AND(QX18&lt;SMALL(기준일시_입력!$J$21:$J$39,RG$5),QY18&gt;SMALL(기준일시_입력!$N$21:$N$39,RG$5)),INDEX(기준일시_입력!$AJ$21:$AJ$39,RG$5*2-1),IF(AND(QX18&gt;=SMALL(기준일시_입력!$J$21:$J$39,RG$5),QX18&lt;SMALL(기준일시_입력!$N$21:$N$39,RG$5)),SMALL(기준일시_입력!$N$21:$N$39,RG$5)-QX18,0)),0)</f>
        <v>0</v>
      </c>
      <c r="RH18" s="128">
        <f>IFERROR(IF(AND(QX18&lt;SMALL(기준일시_입력!$J$21:$J$39,RH$5),QY18&gt;SMALL(기준일시_입력!$N$21:$N$39,RH$5)),INDEX(기준일시_입력!$AJ$21:$AJ$39,RH$5*2-1),IF(AND(QX18&gt;=SMALL(기준일시_입력!$J$21:$J$39,RH$5),QX18&lt;SMALL(기준일시_입력!$N$21:$N$39,RH$5)),SMALL(기준일시_입력!$N$21:$N$39,RH$5)-QX18,0)),0)</f>
        <v>0</v>
      </c>
      <c r="RI18" s="128">
        <f>IFERROR(IF(AND(QX18&lt;SMALL(기준일시_입력!$J$21:$J$39,RI$5),QY18&gt;SMALL(기준일시_입력!$N$21:$N$39,RI$5)),INDEX(기준일시_입력!$AJ$21:$AJ$39,RI$5*2-1),IF(AND(QX18&gt;=SMALL(기준일시_입력!$J$21:$J$39,RI$5),QX18&lt;SMALL(기준일시_입력!$N$21:$N$39,RI$5)),SMALL(기준일시_입력!$N$21:$N$39,RI$5)-QX18,0)),0)</f>
        <v>0</v>
      </c>
      <c r="RJ18" s="125"/>
      <c r="RK18" s="180" t="str">
        <f t="shared" si="224"/>
        <v>13일</v>
      </c>
      <c r="RL18" s="180"/>
      <c r="RM18" s="124" t="str">
        <f t="shared" si="225"/>
        <v>토</v>
      </c>
      <c r="RN18" s="133" t="str">
        <f t="shared" si="216"/>
        <v/>
      </c>
      <c r="RO18" s="184"/>
      <c r="RP18" s="184"/>
      <c r="RQ18" s="184"/>
      <c r="RR18" s="184"/>
      <c r="RS18" s="184"/>
      <c r="RT18" s="184"/>
      <c r="RU18" s="176"/>
      <c r="RV18" s="177"/>
      <c r="RW18" s="129" t="str">
        <f>IF($B18="","",IF(AND(RM$3&lt;&gt;"",$B18-기준일시_입력!$AO$7&lt;=0,RO18="",RR18="",RU18=""),"X",IF(RU18="연차","☆",IF(RU18="월차","★",IF(RU18="병가","♨",IF(RU18="출장","◎",IF(RU18="교육","■",IF(AND(RU18="",RO18&lt;=기준일시_입력!$J$15,RR18&gt;=기준일시_입력!$N$15),"○",IF(AND(RU18="",RO18&lt;&gt;"",RO18&gt;기준일시_입력!$J$15),"▼",IF(AND(RU18="",RR18&lt;&gt;"",RR18&lt;기준일시_입력!$N$15),"△",""))))))))))</f>
        <v/>
      </c>
      <c r="RX18" s="128">
        <f>IFERROR(IF(OR(RO18="",RR18=""),0,IF(AND(RZ18&lt;기준일시_입력!$J$17,SA18&gt;기준일시_입력!$N$17),기준일시_입력!$N$17-기준일시_입력!$J$17,IF(AND(RZ18&gt;=기준일시_입력!$J$17,SA18&gt;기준일시_입력!$N$17),기준일시_입력!$N$17-RZ18,IF(SA18&lt;기준일시_입력!$J$17,0,IF(AND(RZ18&lt;기준일시_입력!$J$17,SA18&lt;=기준일시_입력!$N$17),SA18-기준일시_입력!$J$17,IF(AND(RZ18&gt;=기준일시_입력!$J$17,SA18&lt;=기준일시_입력!$N$17),SA18-RZ18,0)))))),0)</f>
        <v>0</v>
      </c>
      <c r="RY18" s="128">
        <f t="shared" si="227"/>
        <v>0</v>
      </c>
      <c r="RZ18" s="128">
        <f>IF(OR(RO18="",RR18=""),0,IF(RO18&lt;기준일시_입력!$J$15,기준일시_입력!$J$15,RO18))</f>
        <v>0</v>
      </c>
      <c r="SA18" s="128">
        <f t="shared" si="228"/>
        <v>0</v>
      </c>
      <c r="SB18" s="128">
        <f>IFERROR(IF(AND(RZ18&lt;SMALL(기준일시_입력!$J$21:$J$39,SB$5),SA18&gt;SMALL(기준일시_입력!$N$21:$N$39,SB$5)),INDEX(기준일시_입력!$AJ$21:$AJ$39,SB$5*2-1),IF(AND(RZ18&gt;=SMALL(기준일시_입력!$J$21:$J$39,SB$5),RZ18&lt;SMALL(기준일시_입력!$N$21:$N$39,SB$5)),SMALL(기준일시_입력!$N$21:$N$39,SB$5)-RZ18,0)),0)</f>
        <v>0</v>
      </c>
      <c r="SC18" s="128">
        <f>IFERROR(IF(AND(RZ18&lt;SMALL(기준일시_입력!$J$21:$J$39,SC$5),SA18&gt;SMALL(기준일시_입력!$N$21:$N$39,SC$5)),INDEX(기준일시_입력!$AJ$21:$AJ$39,SC$5*2-1),IF(AND(RZ18&gt;=SMALL(기준일시_입력!$J$21:$J$39,SC$5),RZ18&lt;SMALL(기준일시_입력!$N$21:$N$39,SC$5)),SMALL(기준일시_입력!$N$21:$N$39,SC$5)-RZ18,0)),0)</f>
        <v>0</v>
      </c>
      <c r="SD18" s="128">
        <f>IFERROR(IF(AND(RZ18&lt;SMALL(기준일시_입력!$J$21:$J$39,SD$5),SA18&gt;SMALL(기준일시_입력!$N$21:$N$39,SD$5)),INDEX(기준일시_입력!$AJ$21:$AJ$39,SD$5*2-1),IF(AND(RZ18&gt;=SMALL(기준일시_입력!$J$21:$J$39,SD$5),RZ18&lt;SMALL(기준일시_입력!$N$21:$N$39,SD$5)),SMALL(기준일시_입력!$N$21:$N$39,SD$5)-RZ18,0)),0)</f>
        <v>0</v>
      </c>
      <c r="SE18" s="128">
        <f>IFERROR(IF(AND(RZ18&lt;SMALL(기준일시_입력!$J$21:$J$39,SE$5),SA18&gt;SMALL(기준일시_입력!$N$21:$N$39,SE$5)),INDEX(기준일시_입력!$AJ$21:$AJ$39,SE$5*2-1),IF(AND(RZ18&gt;=SMALL(기준일시_입력!$J$21:$J$39,SE$5),RZ18&lt;SMALL(기준일시_입력!$N$21:$N$39,SE$5)),SMALL(기준일시_입력!$N$21:$N$39,SE$5)-RZ18,0)),0)</f>
        <v>0</v>
      </c>
      <c r="SF18" s="128">
        <f>IFERROR(IF(AND(RZ18&lt;SMALL(기준일시_입력!$J$21:$J$39,SF$5),SA18&gt;SMALL(기준일시_입력!$N$21:$N$39,SF$5)),INDEX(기준일시_입력!$AJ$21:$AJ$39,SF$5*2-1),IF(AND(RZ18&gt;=SMALL(기준일시_입력!$J$21:$J$39,SF$5),RZ18&lt;SMALL(기준일시_입력!$N$21:$N$39,SF$5)),SMALL(기준일시_입력!$N$21:$N$39,SF$5)-RZ18,0)),0)</f>
        <v>0</v>
      </c>
      <c r="SG18" s="128">
        <f>IFERROR(IF(AND(RZ18&lt;SMALL(기준일시_입력!$J$21:$J$39,SG$5),SA18&gt;SMALL(기준일시_입력!$N$21:$N$39,SG$5)),INDEX(기준일시_입력!$AJ$21:$AJ$39,SG$5*2-1),IF(AND(RZ18&gt;=SMALL(기준일시_입력!$J$21:$J$39,SG$5),RZ18&lt;SMALL(기준일시_입력!$N$21:$N$39,SG$5)),SMALL(기준일시_입력!$N$21:$N$39,SG$5)-RZ18,0)),0)</f>
        <v>0</v>
      </c>
      <c r="SH18" s="128">
        <f>IFERROR(IF(AND(RZ18&lt;SMALL(기준일시_입력!$J$21:$J$39,SH$5),SA18&gt;SMALL(기준일시_입력!$N$21:$N$39,SH$5)),INDEX(기준일시_입력!$AJ$21:$AJ$39,SH$5*2-1),IF(AND(RZ18&gt;=SMALL(기준일시_입력!$J$21:$J$39,SH$5),RZ18&lt;SMALL(기준일시_입력!$N$21:$N$39,SH$5)),SMALL(기준일시_입력!$N$21:$N$39,SH$5)-RZ18,0)),0)</f>
        <v>0</v>
      </c>
      <c r="SI18" s="128">
        <f>IFERROR(IF(AND(RZ18&lt;SMALL(기준일시_입력!$J$21:$J$39,SI$5),SA18&gt;SMALL(기준일시_입력!$N$21:$N$39,SI$5)),INDEX(기준일시_입력!$AJ$21:$AJ$39,SI$5*2-1),IF(AND(RZ18&gt;=SMALL(기준일시_입력!$J$21:$J$39,SI$5),RZ18&lt;SMALL(기준일시_입력!$N$21:$N$39,SI$5)),SMALL(기준일시_입력!$N$21:$N$39,SI$5)-RZ18,0)),0)</f>
        <v>0</v>
      </c>
      <c r="SJ18" s="128">
        <f>IFERROR(IF(AND(RZ18&lt;SMALL(기준일시_입력!$J$21:$J$39,SJ$5),SA18&gt;SMALL(기준일시_입력!$N$21:$N$39,SJ$5)),INDEX(기준일시_입력!$AJ$21:$AJ$39,SJ$5*2-1),IF(AND(RZ18&gt;=SMALL(기준일시_입력!$J$21:$J$39,SJ$5),RZ18&lt;SMALL(기준일시_입력!$N$21:$N$39,SJ$5)),SMALL(기준일시_입력!$N$21:$N$39,SJ$5)-RZ18,0)),0)</f>
        <v>0</v>
      </c>
      <c r="SK18" s="128">
        <f>IFERROR(IF(AND(RZ18&lt;SMALL(기준일시_입력!$J$21:$J$39,SK$5),SA18&gt;SMALL(기준일시_입력!$N$21:$N$39,SK$5)),INDEX(기준일시_입력!$AJ$21:$AJ$39,SK$5*2-1),IF(AND(RZ18&gt;=SMALL(기준일시_입력!$J$21:$J$39,SK$5),RZ18&lt;SMALL(기준일시_입력!$N$21:$N$39,SK$5)),SMALL(기준일시_입력!$N$21:$N$39,SK$5)-RZ18,0)),0)</f>
        <v>0</v>
      </c>
      <c r="SL18" s="125"/>
      <c r="SM18" s="180" t="str">
        <f t="shared" si="229"/>
        <v>13일</v>
      </c>
      <c r="SN18" s="180"/>
      <c r="SO18" s="124" t="str">
        <f t="shared" si="230"/>
        <v>토</v>
      </c>
      <c r="SP18" s="133" t="str">
        <f t="shared" si="231"/>
        <v/>
      </c>
      <c r="SQ18" s="184"/>
      <c r="SR18" s="184"/>
      <c r="SS18" s="184"/>
      <c r="ST18" s="184"/>
      <c r="SU18" s="184"/>
      <c r="SV18" s="184"/>
      <c r="SW18" s="176"/>
      <c r="SX18" s="177"/>
      <c r="SY18" s="129" t="str">
        <f>IF($B18="","",IF(AND(SO$3&lt;&gt;"",$B18-기준일시_입력!$AO$7&lt;=0,SQ18="",ST18="",SW18=""),"X",IF(SW18="연차","☆",IF(SW18="월차","★",IF(SW18="병가","♨",IF(SW18="출장","◎",IF(SW18="교육","■",IF(AND(SW18="",SQ18&lt;=기준일시_입력!$J$15,ST18&gt;=기준일시_입력!$N$15),"○",IF(AND(SW18="",SQ18&lt;&gt;"",SQ18&gt;기준일시_입력!$J$15),"▼",IF(AND(SW18="",ST18&lt;&gt;"",ST18&lt;기준일시_입력!$N$15),"△",""))))))))))</f>
        <v/>
      </c>
      <c r="SZ18" s="128">
        <f>IFERROR(IF(OR(SQ18="",ST18=""),0,IF(AND(TB18&lt;기준일시_입력!$J$17,TC18&gt;기준일시_입력!$N$17),기준일시_입력!$N$17-기준일시_입력!$J$17,IF(AND(TB18&gt;=기준일시_입력!$J$17,TC18&gt;기준일시_입력!$N$17),기준일시_입력!$N$17-TB18,IF(TC18&lt;기준일시_입력!$J$17,0,IF(AND(TB18&lt;기준일시_입력!$J$17,TC18&lt;=기준일시_입력!$N$17),TC18-기준일시_입력!$J$17,IF(AND(TB18&gt;=기준일시_입력!$J$17,TC18&lt;=기준일시_입력!$N$17),TC18-TB18,0)))))),0)</f>
        <v>0</v>
      </c>
      <c r="TA18" s="128">
        <f t="shared" si="232"/>
        <v>0</v>
      </c>
      <c r="TB18" s="128">
        <f>IF(OR(SQ18="",ST18=""),0,IF(SQ18&lt;기준일시_입력!$J$15,기준일시_입력!$J$15,SQ18))</f>
        <v>0</v>
      </c>
      <c r="TC18" s="128">
        <f t="shared" si="233"/>
        <v>0</v>
      </c>
      <c r="TD18" s="128">
        <f>IFERROR(IF(AND(TB18&lt;SMALL(기준일시_입력!$J$21:$J$39,TD$5),TC18&gt;SMALL(기준일시_입력!$N$21:$N$39,TD$5)),INDEX(기준일시_입력!$AJ$21:$AJ$39,TD$5*2-1),IF(AND(TB18&gt;=SMALL(기준일시_입력!$J$21:$J$39,TD$5),TB18&lt;SMALL(기준일시_입력!$N$21:$N$39,TD$5)),SMALL(기준일시_입력!$N$21:$N$39,TD$5)-TB18,0)),0)</f>
        <v>0</v>
      </c>
      <c r="TE18" s="128">
        <f>IFERROR(IF(AND(TB18&lt;SMALL(기준일시_입력!$J$21:$J$39,TE$5),TC18&gt;SMALL(기준일시_입력!$N$21:$N$39,TE$5)),INDEX(기준일시_입력!$AJ$21:$AJ$39,TE$5*2-1),IF(AND(TB18&gt;=SMALL(기준일시_입력!$J$21:$J$39,TE$5),TB18&lt;SMALL(기준일시_입력!$N$21:$N$39,TE$5)),SMALL(기준일시_입력!$N$21:$N$39,TE$5)-TB18,0)),0)</f>
        <v>0</v>
      </c>
      <c r="TF18" s="128">
        <f>IFERROR(IF(AND(TB18&lt;SMALL(기준일시_입력!$J$21:$J$39,TF$5),TC18&gt;SMALL(기준일시_입력!$N$21:$N$39,TF$5)),INDEX(기준일시_입력!$AJ$21:$AJ$39,TF$5*2-1),IF(AND(TB18&gt;=SMALL(기준일시_입력!$J$21:$J$39,TF$5),TB18&lt;SMALL(기준일시_입력!$N$21:$N$39,TF$5)),SMALL(기준일시_입력!$N$21:$N$39,TF$5)-TB18,0)),0)</f>
        <v>0</v>
      </c>
      <c r="TG18" s="128">
        <f>IFERROR(IF(AND(TB18&lt;SMALL(기준일시_입력!$J$21:$J$39,TG$5),TC18&gt;SMALL(기준일시_입력!$N$21:$N$39,TG$5)),INDEX(기준일시_입력!$AJ$21:$AJ$39,TG$5*2-1),IF(AND(TB18&gt;=SMALL(기준일시_입력!$J$21:$J$39,TG$5),TB18&lt;SMALL(기준일시_입력!$N$21:$N$39,TG$5)),SMALL(기준일시_입력!$N$21:$N$39,TG$5)-TB18,0)),0)</f>
        <v>0</v>
      </c>
      <c r="TH18" s="128">
        <f>IFERROR(IF(AND(TB18&lt;SMALL(기준일시_입력!$J$21:$J$39,TH$5),TC18&gt;SMALL(기준일시_입력!$N$21:$N$39,TH$5)),INDEX(기준일시_입력!$AJ$21:$AJ$39,TH$5*2-1),IF(AND(TB18&gt;=SMALL(기준일시_입력!$J$21:$J$39,TH$5),TB18&lt;SMALL(기준일시_입력!$N$21:$N$39,TH$5)),SMALL(기준일시_입력!$N$21:$N$39,TH$5)-TB18,0)),0)</f>
        <v>0</v>
      </c>
      <c r="TI18" s="128">
        <f>IFERROR(IF(AND(TB18&lt;SMALL(기준일시_입력!$J$21:$J$39,TI$5),TC18&gt;SMALL(기준일시_입력!$N$21:$N$39,TI$5)),INDEX(기준일시_입력!$AJ$21:$AJ$39,TI$5*2-1),IF(AND(TB18&gt;=SMALL(기준일시_입력!$J$21:$J$39,TI$5),TB18&lt;SMALL(기준일시_입력!$N$21:$N$39,TI$5)),SMALL(기준일시_입력!$N$21:$N$39,TI$5)-TB18,0)),0)</f>
        <v>0</v>
      </c>
      <c r="TJ18" s="128">
        <f>IFERROR(IF(AND(TB18&lt;SMALL(기준일시_입력!$J$21:$J$39,TJ$5),TC18&gt;SMALL(기준일시_입력!$N$21:$N$39,TJ$5)),INDEX(기준일시_입력!$AJ$21:$AJ$39,TJ$5*2-1),IF(AND(TB18&gt;=SMALL(기준일시_입력!$J$21:$J$39,TJ$5),TB18&lt;SMALL(기준일시_입력!$N$21:$N$39,TJ$5)),SMALL(기준일시_입력!$N$21:$N$39,TJ$5)-TB18,0)),0)</f>
        <v>0</v>
      </c>
      <c r="TK18" s="128">
        <f>IFERROR(IF(AND(TB18&lt;SMALL(기준일시_입력!$J$21:$J$39,TK$5),TC18&gt;SMALL(기준일시_입력!$N$21:$N$39,TK$5)),INDEX(기준일시_입력!$AJ$21:$AJ$39,TK$5*2-1),IF(AND(TB18&gt;=SMALL(기준일시_입력!$J$21:$J$39,TK$5),TB18&lt;SMALL(기준일시_입력!$N$21:$N$39,TK$5)),SMALL(기준일시_입력!$N$21:$N$39,TK$5)-TB18,0)),0)</f>
        <v>0</v>
      </c>
      <c r="TL18" s="128">
        <f>IFERROR(IF(AND(TB18&lt;SMALL(기준일시_입력!$J$21:$J$39,TL$5),TC18&gt;SMALL(기준일시_입력!$N$21:$N$39,TL$5)),INDEX(기준일시_입력!$AJ$21:$AJ$39,TL$5*2-1),IF(AND(TB18&gt;=SMALL(기준일시_입력!$J$21:$J$39,TL$5),TB18&lt;SMALL(기준일시_입력!$N$21:$N$39,TL$5)),SMALL(기준일시_입력!$N$21:$N$39,TL$5)-TB18,0)),0)</f>
        <v>0</v>
      </c>
      <c r="TM18" s="128">
        <f>IFERROR(IF(AND(TB18&lt;SMALL(기준일시_입력!$J$21:$J$39,TM$5),TC18&gt;SMALL(기준일시_입력!$N$21:$N$39,TM$5)),INDEX(기준일시_입력!$AJ$21:$AJ$39,TM$5*2-1),IF(AND(TB18&gt;=SMALL(기준일시_입력!$J$21:$J$39,TM$5),TB18&lt;SMALL(기준일시_입력!$N$21:$N$39,TM$5)),SMALL(기준일시_입력!$N$21:$N$39,TM$5)-TB18,0)),0)</f>
        <v>0</v>
      </c>
      <c r="TN18" s="125"/>
      <c r="TO18" s="180" t="str">
        <f t="shared" si="234"/>
        <v>13일</v>
      </c>
      <c r="TP18" s="180"/>
      <c r="TQ18" s="124" t="str">
        <f t="shared" si="235"/>
        <v>토</v>
      </c>
      <c r="TR18" s="133" t="str">
        <f t="shared" si="231"/>
        <v/>
      </c>
      <c r="TS18" s="184"/>
      <c r="TT18" s="184"/>
      <c r="TU18" s="184"/>
      <c r="TV18" s="184"/>
      <c r="TW18" s="184"/>
      <c r="TX18" s="184"/>
      <c r="TY18" s="176"/>
      <c r="TZ18" s="177"/>
      <c r="UA18" s="129" t="str">
        <f>IF($B18="","",IF(AND(TQ$3&lt;&gt;"",$B18-기준일시_입력!$AO$7&lt;=0,TS18="",TV18="",TY18=""),"X",IF(TY18="연차","☆",IF(TY18="월차","★",IF(TY18="병가","♨",IF(TY18="출장","◎",IF(TY18="교육","■",IF(AND(TY18="",TS18&lt;=기준일시_입력!$J$15,TV18&gt;=기준일시_입력!$N$15),"○",IF(AND(TY18="",TS18&lt;&gt;"",TS18&gt;기준일시_입력!$J$15),"▼",IF(AND(TY18="",TV18&lt;&gt;"",TV18&lt;기준일시_입력!$N$15),"△",""))))))))))</f>
        <v/>
      </c>
      <c r="UB18" s="128">
        <f>IFERROR(IF(OR(TS18="",TV18=""),0,IF(AND(UD18&lt;기준일시_입력!$J$17,UE18&gt;기준일시_입력!$N$17),기준일시_입력!$N$17-기준일시_입력!$J$17,IF(AND(UD18&gt;=기준일시_입력!$J$17,UE18&gt;기준일시_입력!$N$17),기준일시_입력!$N$17-UD18,IF(UE18&lt;기준일시_입력!$J$17,0,IF(AND(UD18&lt;기준일시_입력!$J$17,UE18&lt;=기준일시_입력!$N$17),UE18-기준일시_입력!$J$17,IF(AND(UD18&gt;=기준일시_입력!$J$17,UE18&lt;=기준일시_입력!$N$17),UE18-UD18,0)))))),0)</f>
        <v>0</v>
      </c>
      <c r="UC18" s="128">
        <f t="shared" si="237"/>
        <v>0</v>
      </c>
      <c r="UD18" s="128">
        <f>IF(OR(TS18="",TV18=""),0,IF(TS18&lt;기준일시_입력!$J$15,기준일시_입력!$J$15,TS18))</f>
        <v>0</v>
      </c>
      <c r="UE18" s="128">
        <f t="shared" si="238"/>
        <v>0</v>
      </c>
      <c r="UF18" s="128">
        <f>IFERROR(IF(AND(UD18&lt;SMALL(기준일시_입력!$J$21:$J$39,UF$5),UE18&gt;SMALL(기준일시_입력!$N$21:$N$39,UF$5)),INDEX(기준일시_입력!$AJ$21:$AJ$39,UF$5*2-1),IF(AND(UD18&gt;=SMALL(기준일시_입력!$J$21:$J$39,UF$5),UD18&lt;SMALL(기준일시_입력!$N$21:$N$39,UF$5)),SMALL(기준일시_입력!$N$21:$N$39,UF$5)-UD18,0)),0)</f>
        <v>0</v>
      </c>
      <c r="UG18" s="128">
        <f>IFERROR(IF(AND(UD18&lt;SMALL(기준일시_입력!$J$21:$J$39,UG$5),UE18&gt;SMALL(기준일시_입력!$N$21:$N$39,UG$5)),INDEX(기준일시_입력!$AJ$21:$AJ$39,UG$5*2-1),IF(AND(UD18&gt;=SMALL(기준일시_입력!$J$21:$J$39,UG$5),UD18&lt;SMALL(기준일시_입력!$N$21:$N$39,UG$5)),SMALL(기준일시_입력!$N$21:$N$39,UG$5)-UD18,0)),0)</f>
        <v>0</v>
      </c>
      <c r="UH18" s="128">
        <f>IFERROR(IF(AND(UD18&lt;SMALL(기준일시_입력!$J$21:$J$39,UH$5),UE18&gt;SMALL(기준일시_입력!$N$21:$N$39,UH$5)),INDEX(기준일시_입력!$AJ$21:$AJ$39,UH$5*2-1),IF(AND(UD18&gt;=SMALL(기준일시_입력!$J$21:$J$39,UH$5),UD18&lt;SMALL(기준일시_입력!$N$21:$N$39,UH$5)),SMALL(기준일시_입력!$N$21:$N$39,UH$5)-UD18,0)),0)</f>
        <v>0</v>
      </c>
      <c r="UI18" s="128">
        <f>IFERROR(IF(AND(UD18&lt;SMALL(기준일시_입력!$J$21:$J$39,UI$5),UE18&gt;SMALL(기준일시_입력!$N$21:$N$39,UI$5)),INDEX(기준일시_입력!$AJ$21:$AJ$39,UI$5*2-1),IF(AND(UD18&gt;=SMALL(기준일시_입력!$J$21:$J$39,UI$5),UD18&lt;SMALL(기준일시_입력!$N$21:$N$39,UI$5)),SMALL(기준일시_입력!$N$21:$N$39,UI$5)-UD18,0)),0)</f>
        <v>0</v>
      </c>
      <c r="UJ18" s="128">
        <f>IFERROR(IF(AND(UD18&lt;SMALL(기준일시_입력!$J$21:$J$39,UJ$5),UE18&gt;SMALL(기준일시_입력!$N$21:$N$39,UJ$5)),INDEX(기준일시_입력!$AJ$21:$AJ$39,UJ$5*2-1),IF(AND(UD18&gt;=SMALL(기준일시_입력!$J$21:$J$39,UJ$5),UD18&lt;SMALL(기준일시_입력!$N$21:$N$39,UJ$5)),SMALL(기준일시_입력!$N$21:$N$39,UJ$5)-UD18,0)),0)</f>
        <v>0</v>
      </c>
      <c r="UK18" s="128">
        <f>IFERROR(IF(AND(UD18&lt;SMALL(기준일시_입력!$J$21:$J$39,UK$5),UE18&gt;SMALL(기준일시_입력!$N$21:$N$39,UK$5)),INDEX(기준일시_입력!$AJ$21:$AJ$39,UK$5*2-1),IF(AND(UD18&gt;=SMALL(기준일시_입력!$J$21:$J$39,UK$5),UD18&lt;SMALL(기준일시_입력!$N$21:$N$39,UK$5)),SMALL(기준일시_입력!$N$21:$N$39,UK$5)-UD18,0)),0)</f>
        <v>0</v>
      </c>
      <c r="UL18" s="128">
        <f>IFERROR(IF(AND(UD18&lt;SMALL(기준일시_입력!$J$21:$J$39,UL$5),UE18&gt;SMALL(기준일시_입력!$N$21:$N$39,UL$5)),INDEX(기준일시_입력!$AJ$21:$AJ$39,UL$5*2-1),IF(AND(UD18&gt;=SMALL(기준일시_입력!$J$21:$J$39,UL$5),UD18&lt;SMALL(기준일시_입력!$N$21:$N$39,UL$5)),SMALL(기준일시_입력!$N$21:$N$39,UL$5)-UD18,0)),0)</f>
        <v>0</v>
      </c>
      <c r="UM18" s="128">
        <f>IFERROR(IF(AND(UD18&lt;SMALL(기준일시_입력!$J$21:$J$39,UM$5),UE18&gt;SMALL(기준일시_입력!$N$21:$N$39,UM$5)),INDEX(기준일시_입력!$AJ$21:$AJ$39,UM$5*2-1),IF(AND(UD18&gt;=SMALL(기준일시_입력!$J$21:$J$39,UM$5),UD18&lt;SMALL(기준일시_입력!$N$21:$N$39,UM$5)),SMALL(기준일시_입력!$N$21:$N$39,UM$5)-UD18,0)),0)</f>
        <v>0</v>
      </c>
      <c r="UN18" s="128">
        <f>IFERROR(IF(AND(UD18&lt;SMALL(기준일시_입력!$J$21:$J$39,UN$5),UE18&gt;SMALL(기준일시_입력!$N$21:$N$39,UN$5)),INDEX(기준일시_입력!$AJ$21:$AJ$39,UN$5*2-1),IF(AND(UD18&gt;=SMALL(기준일시_입력!$J$21:$J$39,UN$5),UD18&lt;SMALL(기준일시_입력!$N$21:$N$39,UN$5)),SMALL(기준일시_입력!$N$21:$N$39,UN$5)-UD18,0)),0)</f>
        <v>0</v>
      </c>
      <c r="UO18" s="128">
        <f>IFERROR(IF(AND(UD18&lt;SMALL(기준일시_입력!$J$21:$J$39,UO$5),UE18&gt;SMALL(기준일시_입력!$N$21:$N$39,UO$5)),INDEX(기준일시_입력!$AJ$21:$AJ$39,UO$5*2-1),IF(AND(UD18&gt;=SMALL(기준일시_입력!$J$21:$J$39,UO$5),UD18&lt;SMALL(기준일시_입력!$N$21:$N$39,UO$5)),SMALL(기준일시_입력!$N$21:$N$39,UO$5)-UD18,0)),0)</f>
        <v>0</v>
      </c>
      <c r="UP18" s="125"/>
      <c r="UQ18" s="180" t="str">
        <f t="shared" si="239"/>
        <v>13일</v>
      </c>
      <c r="UR18" s="180"/>
      <c r="US18" s="124" t="str">
        <f t="shared" si="240"/>
        <v>토</v>
      </c>
      <c r="UT18" s="133" t="str">
        <f t="shared" si="231"/>
        <v/>
      </c>
      <c r="UU18" s="184"/>
      <c r="UV18" s="184"/>
      <c r="UW18" s="184"/>
      <c r="UX18" s="184"/>
      <c r="UY18" s="184"/>
      <c r="UZ18" s="184"/>
      <c r="VA18" s="176"/>
      <c r="VB18" s="177"/>
      <c r="VC18" s="129" t="str">
        <f>IF($B18="","",IF(AND(US$3&lt;&gt;"",$B18-기준일시_입력!$AO$7&lt;=0,UU18="",UX18="",VA18=""),"X",IF(VA18="연차","☆",IF(VA18="월차","★",IF(VA18="병가","♨",IF(VA18="출장","◎",IF(VA18="교육","■",IF(AND(VA18="",UU18&lt;=기준일시_입력!$J$15,UX18&gt;=기준일시_입력!$N$15),"○",IF(AND(VA18="",UU18&lt;&gt;"",UU18&gt;기준일시_입력!$J$15),"▼",IF(AND(VA18="",UX18&lt;&gt;"",UX18&lt;기준일시_입력!$N$15),"△",""))))))))))</f>
        <v/>
      </c>
      <c r="VD18" s="128">
        <f>IFERROR(IF(OR(UU18="",UX18=""),0,IF(AND(VF18&lt;기준일시_입력!$J$17,VG18&gt;기준일시_입력!$N$17),기준일시_입력!$N$17-기준일시_입력!$J$17,IF(AND(VF18&gt;=기준일시_입력!$J$17,VG18&gt;기준일시_입력!$N$17),기준일시_입력!$N$17-VF18,IF(VG18&lt;기준일시_입력!$J$17,0,IF(AND(VF18&lt;기준일시_입력!$J$17,VG18&lt;=기준일시_입력!$N$17),VG18-기준일시_입력!$J$17,IF(AND(VF18&gt;=기준일시_입력!$J$17,VG18&lt;=기준일시_입력!$N$17),VG18-VF18,0)))))),0)</f>
        <v>0</v>
      </c>
      <c r="VE18" s="128">
        <f t="shared" si="242"/>
        <v>0</v>
      </c>
      <c r="VF18" s="128">
        <f>IF(OR(UU18="",UX18=""),0,IF(UU18&lt;기준일시_입력!$J$15,기준일시_입력!$J$15,UU18))</f>
        <v>0</v>
      </c>
      <c r="VG18" s="128">
        <f t="shared" si="243"/>
        <v>0</v>
      </c>
      <c r="VH18" s="128">
        <f>IFERROR(IF(AND(VF18&lt;SMALL(기준일시_입력!$J$21:$J$39,VH$5),VG18&gt;SMALL(기준일시_입력!$N$21:$N$39,VH$5)),INDEX(기준일시_입력!$AJ$21:$AJ$39,VH$5*2-1),IF(AND(VF18&gt;=SMALL(기준일시_입력!$J$21:$J$39,VH$5),VF18&lt;SMALL(기준일시_입력!$N$21:$N$39,VH$5)),SMALL(기준일시_입력!$N$21:$N$39,VH$5)-VF18,0)),0)</f>
        <v>0</v>
      </c>
      <c r="VI18" s="128">
        <f>IFERROR(IF(AND(VF18&lt;SMALL(기준일시_입력!$J$21:$J$39,VI$5),VG18&gt;SMALL(기준일시_입력!$N$21:$N$39,VI$5)),INDEX(기준일시_입력!$AJ$21:$AJ$39,VI$5*2-1),IF(AND(VF18&gt;=SMALL(기준일시_입력!$J$21:$J$39,VI$5),VF18&lt;SMALL(기준일시_입력!$N$21:$N$39,VI$5)),SMALL(기준일시_입력!$N$21:$N$39,VI$5)-VF18,0)),0)</f>
        <v>0</v>
      </c>
      <c r="VJ18" s="128">
        <f>IFERROR(IF(AND(VF18&lt;SMALL(기준일시_입력!$J$21:$J$39,VJ$5),VG18&gt;SMALL(기준일시_입력!$N$21:$N$39,VJ$5)),INDEX(기준일시_입력!$AJ$21:$AJ$39,VJ$5*2-1),IF(AND(VF18&gt;=SMALL(기준일시_입력!$J$21:$J$39,VJ$5),VF18&lt;SMALL(기준일시_입력!$N$21:$N$39,VJ$5)),SMALL(기준일시_입력!$N$21:$N$39,VJ$5)-VF18,0)),0)</f>
        <v>0</v>
      </c>
      <c r="VK18" s="128">
        <f>IFERROR(IF(AND(VF18&lt;SMALL(기준일시_입력!$J$21:$J$39,VK$5),VG18&gt;SMALL(기준일시_입력!$N$21:$N$39,VK$5)),INDEX(기준일시_입력!$AJ$21:$AJ$39,VK$5*2-1),IF(AND(VF18&gt;=SMALL(기준일시_입력!$J$21:$J$39,VK$5),VF18&lt;SMALL(기준일시_입력!$N$21:$N$39,VK$5)),SMALL(기준일시_입력!$N$21:$N$39,VK$5)-VF18,0)),0)</f>
        <v>0</v>
      </c>
      <c r="VL18" s="128">
        <f>IFERROR(IF(AND(VF18&lt;SMALL(기준일시_입력!$J$21:$J$39,VL$5),VG18&gt;SMALL(기준일시_입력!$N$21:$N$39,VL$5)),INDEX(기준일시_입력!$AJ$21:$AJ$39,VL$5*2-1),IF(AND(VF18&gt;=SMALL(기준일시_입력!$J$21:$J$39,VL$5),VF18&lt;SMALL(기준일시_입력!$N$21:$N$39,VL$5)),SMALL(기준일시_입력!$N$21:$N$39,VL$5)-VF18,0)),0)</f>
        <v>0</v>
      </c>
      <c r="VM18" s="128">
        <f>IFERROR(IF(AND(VF18&lt;SMALL(기준일시_입력!$J$21:$J$39,VM$5),VG18&gt;SMALL(기준일시_입력!$N$21:$N$39,VM$5)),INDEX(기준일시_입력!$AJ$21:$AJ$39,VM$5*2-1),IF(AND(VF18&gt;=SMALL(기준일시_입력!$J$21:$J$39,VM$5),VF18&lt;SMALL(기준일시_입력!$N$21:$N$39,VM$5)),SMALL(기준일시_입력!$N$21:$N$39,VM$5)-VF18,0)),0)</f>
        <v>0</v>
      </c>
      <c r="VN18" s="128">
        <f>IFERROR(IF(AND(VF18&lt;SMALL(기준일시_입력!$J$21:$J$39,VN$5),VG18&gt;SMALL(기준일시_입력!$N$21:$N$39,VN$5)),INDEX(기준일시_입력!$AJ$21:$AJ$39,VN$5*2-1),IF(AND(VF18&gt;=SMALL(기준일시_입력!$J$21:$J$39,VN$5),VF18&lt;SMALL(기준일시_입력!$N$21:$N$39,VN$5)),SMALL(기준일시_입력!$N$21:$N$39,VN$5)-VF18,0)),0)</f>
        <v>0</v>
      </c>
      <c r="VO18" s="128">
        <f>IFERROR(IF(AND(VF18&lt;SMALL(기준일시_입력!$J$21:$J$39,VO$5),VG18&gt;SMALL(기준일시_입력!$N$21:$N$39,VO$5)),INDEX(기준일시_입력!$AJ$21:$AJ$39,VO$5*2-1),IF(AND(VF18&gt;=SMALL(기준일시_입력!$J$21:$J$39,VO$5),VF18&lt;SMALL(기준일시_입력!$N$21:$N$39,VO$5)),SMALL(기준일시_입력!$N$21:$N$39,VO$5)-VF18,0)),0)</f>
        <v>0</v>
      </c>
      <c r="VP18" s="128">
        <f>IFERROR(IF(AND(VF18&lt;SMALL(기준일시_입력!$J$21:$J$39,VP$5),VG18&gt;SMALL(기준일시_입력!$N$21:$N$39,VP$5)),INDEX(기준일시_입력!$AJ$21:$AJ$39,VP$5*2-1),IF(AND(VF18&gt;=SMALL(기준일시_입력!$J$21:$J$39,VP$5),VF18&lt;SMALL(기준일시_입력!$N$21:$N$39,VP$5)),SMALL(기준일시_입력!$N$21:$N$39,VP$5)-VF18,0)),0)</f>
        <v>0</v>
      </c>
      <c r="VQ18" s="128">
        <f>IFERROR(IF(AND(VF18&lt;SMALL(기준일시_입력!$J$21:$J$39,VQ$5),VG18&gt;SMALL(기준일시_입력!$N$21:$N$39,VQ$5)),INDEX(기준일시_입력!$AJ$21:$AJ$39,VQ$5*2-1),IF(AND(VF18&gt;=SMALL(기준일시_입력!$J$21:$J$39,VQ$5),VF18&lt;SMALL(기준일시_입력!$N$21:$N$39,VQ$5)),SMALL(기준일시_입력!$N$21:$N$39,VQ$5)-VF18,0)),0)</f>
        <v>0</v>
      </c>
      <c r="VR18" s="125"/>
      <c r="VS18" s="180" t="str">
        <f t="shared" si="244"/>
        <v>13일</v>
      </c>
      <c r="VT18" s="180"/>
      <c r="VU18" s="124" t="str">
        <f t="shared" si="245"/>
        <v>토</v>
      </c>
      <c r="VV18" s="133" t="str">
        <f t="shared" si="246"/>
        <v/>
      </c>
      <c r="VW18" s="184"/>
      <c r="VX18" s="184"/>
      <c r="VY18" s="184"/>
      <c r="VZ18" s="184"/>
      <c r="WA18" s="184"/>
      <c r="WB18" s="184"/>
      <c r="WC18" s="176"/>
      <c r="WD18" s="177"/>
      <c r="WE18" s="129" t="str">
        <f>IF($B18="","",IF(AND(VU$3&lt;&gt;"",$B18-기준일시_입력!$AO$7&lt;=0,VW18="",VZ18="",WC18=""),"X",IF(WC18="연차","☆",IF(WC18="월차","★",IF(WC18="병가","♨",IF(WC18="출장","◎",IF(WC18="교육","■",IF(AND(WC18="",VW18&lt;=기준일시_입력!$J$15,VZ18&gt;=기준일시_입력!$N$15),"○",IF(AND(WC18="",VW18&lt;&gt;"",VW18&gt;기준일시_입력!$J$15),"▼",IF(AND(WC18="",VZ18&lt;&gt;"",VZ18&lt;기준일시_입력!$N$15),"△",""))))))))))</f>
        <v/>
      </c>
      <c r="WF18" s="128">
        <f>IFERROR(IF(OR(VW18="",VZ18=""),0,IF(AND(WH18&lt;기준일시_입력!$J$17,WI18&gt;기준일시_입력!$N$17),기준일시_입력!$N$17-기준일시_입력!$J$17,IF(AND(WH18&gt;=기준일시_입력!$J$17,WI18&gt;기준일시_입력!$N$17),기준일시_입력!$N$17-WH18,IF(WI18&lt;기준일시_입력!$J$17,0,IF(AND(WH18&lt;기준일시_입력!$J$17,WI18&lt;=기준일시_입력!$N$17),WI18-기준일시_입력!$J$17,IF(AND(WH18&gt;=기준일시_입력!$J$17,WI18&lt;=기준일시_입력!$N$17),WI18-WH18,0)))))),0)</f>
        <v>0</v>
      </c>
      <c r="WG18" s="128">
        <f t="shared" si="247"/>
        <v>0</v>
      </c>
      <c r="WH18" s="128">
        <f>IF(OR(VW18="",VZ18=""),0,IF(VW18&lt;기준일시_입력!$J$15,기준일시_입력!$J$15,VW18))</f>
        <v>0</v>
      </c>
      <c r="WI18" s="128">
        <f t="shared" si="248"/>
        <v>0</v>
      </c>
      <c r="WJ18" s="128">
        <f>IFERROR(IF(AND(WH18&lt;SMALL(기준일시_입력!$J$21:$J$39,WJ$5),WI18&gt;SMALL(기준일시_입력!$N$21:$N$39,WJ$5)),INDEX(기준일시_입력!$AJ$21:$AJ$39,WJ$5*2-1),IF(AND(WH18&gt;=SMALL(기준일시_입력!$J$21:$J$39,WJ$5),WH18&lt;SMALL(기준일시_입력!$N$21:$N$39,WJ$5)),SMALL(기준일시_입력!$N$21:$N$39,WJ$5)-WH18,0)),0)</f>
        <v>0</v>
      </c>
      <c r="WK18" s="128">
        <f>IFERROR(IF(AND(WH18&lt;SMALL(기준일시_입력!$J$21:$J$39,WK$5),WI18&gt;SMALL(기준일시_입력!$N$21:$N$39,WK$5)),INDEX(기준일시_입력!$AJ$21:$AJ$39,WK$5*2-1),IF(AND(WH18&gt;=SMALL(기준일시_입력!$J$21:$J$39,WK$5),WH18&lt;SMALL(기준일시_입력!$N$21:$N$39,WK$5)),SMALL(기준일시_입력!$N$21:$N$39,WK$5)-WH18,0)),0)</f>
        <v>0</v>
      </c>
      <c r="WL18" s="128">
        <f>IFERROR(IF(AND(WH18&lt;SMALL(기준일시_입력!$J$21:$J$39,WL$5),WI18&gt;SMALL(기준일시_입력!$N$21:$N$39,WL$5)),INDEX(기준일시_입력!$AJ$21:$AJ$39,WL$5*2-1),IF(AND(WH18&gt;=SMALL(기준일시_입력!$J$21:$J$39,WL$5),WH18&lt;SMALL(기준일시_입력!$N$21:$N$39,WL$5)),SMALL(기준일시_입력!$N$21:$N$39,WL$5)-WH18,0)),0)</f>
        <v>0</v>
      </c>
      <c r="WM18" s="128">
        <f>IFERROR(IF(AND(WH18&lt;SMALL(기준일시_입력!$J$21:$J$39,WM$5),WI18&gt;SMALL(기준일시_입력!$N$21:$N$39,WM$5)),INDEX(기준일시_입력!$AJ$21:$AJ$39,WM$5*2-1),IF(AND(WH18&gt;=SMALL(기준일시_입력!$J$21:$J$39,WM$5),WH18&lt;SMALL(기준일시_입력!$N$21:$N$39,WM$5)),SMALL(기준일시_입력!$N$21:$N$39,WM$5)-WH18,0)),0)</f>
        <v>0</v>
      </c>
      <c r="WN18" s="128">
        <f>IFERROR(IF(AND(WH18&lt;SMALL(기준일시_입력!$J$21:$J$39,WN$5),WI18&gt;SMALL(기준일시_입력!$N$21:$N$39,WN$5)),INDEX(기준일시_입력!$AJ$21:$AJ$39,WN$5*2-1),IF(AND(WH18&gt;=SMALL(기준일시_입력!$J$21:$J$39,WN$5),WH18&lt;SMALL(기준일시_입력!$N$21:$N$39,WN$5)),SMALL(기준일시_입력!$N$21:$N$39,WN$5)-WH18,0)),0)</f>
        <v>0</v>
      </c>
      <c r="WO18" s="128">
        <f>IFERROR(IF(AND(WH18&lt;SMALL(기준일시_입력!$J$21:$J$39,WO$5),WI18&gt;SMALL(기준일시_입력!$N$21:$N$39,WO$5)),INDEX(기준일시_입력!$AJ$21:$AJ$39,WO$5*2-1),IF(AND(WH18&gt;=SMALL(기준일시_입력!$J$21:$J$39,WO$5),WH18&lt;SMALL(기준일시_입력!$N$21:$N$39,WO$5)),SMALL(기준일시_입력!$N$21:$N$39,WO$5)-WH18,0)),0)</f>
        <v>0</v>
      </c>
      <c r="WP18" s="128">
        <f>IFERROR(IF(AND(WH18&lt;SMALL(기준일시_입력!$J$21:$J$39,WP$5),WI18&gt;SMALL(기준일시_입력!$N$21:$N$39,WP$5)),INDEX(기준일시_입력!$AJ$21:$AJ$39,WP$5*2-1),IF(AND(WH18&gt;=SMALL(기준일시_입력!$J$21:$J$39,WP$5),WH18&lt;SMALL(기준일시_입력!$N$21:$N$39,WP$5)),SMALL(기준일시_입력!$N$21:$N$39,WP$5)-WH18,0)),0)</f>
        <v>0</v>
      </c>
      <c r="WQ18" s="128">
        <f>IFERROR(IF(AND(WH18&lt;SMALL(기준일시_입력!$J$21:$J$39,WQ$5),WI18&gt;SMALL(기준일시_입력!$N$21:$N$39,WQ$5)),INDEX(기준일시_입력!$AJ$21:$AJ$39,WQ$5*2-1),IF(AND(WH18&gt;=SMALL(기준일시_입력!$J$21:$J$39,WQ$5),WH18&lt;SMALL(기준일시_입력!$N$21:$N$39,WQ$5)),SMALL(기준일시_입력!$N$21:$N$39,WQ$5)-WH18,0)),0)</f>
        <v>0</v>
      </c>
      <c r="WR18" s="128">
        <f>IFERROR(IF(AND(WH18&lt;SMALL(기준일시_입력!$J$21:$J$39,WR$5),WI18&gt;SMALL(기준일시_입력!$N$21:$N$39,WR$5)),INDEX(기준일시_입력!$AJ$21:$AJ$39,WR$5*2-1),IF(AND(WH18&gt;=SMALL(기준일시_입력!$J$21:$J$39,WR$5),WH18&lt;SMALL(기준일시_입력!$N$21:$N$39,WR$5)),SMALL(기준일시_입력!$N$21:$N$39,WR$5)-WH18,0)),0)</f>
        <v>0</v>
      </c>
      <c r="WS18" s="128">
        <f>IFERROR(IF(AND(WH18&lt;SMALL(기준일시_입력!$J$21:$J$39,WS$5),WI18&gt;SMALL(기준일시_입력!$N$21:$N$39,WS$5)),INDEX(기준일시_입력!$AJ$21:$AJ$39,WS$5*2-1),IF(AND(WH18&gt;=SMALL(기준일시_입력!$J$21:$J$39,WS$5),WH18&lt;SMALL(기준일시_입력!$N$21:$N$39,WS$5)),SMALL(기준일시_입력!$N$21:$N$39,WS$5)-WH18,0)),0)</f>
        <v>0</v>
      </c>
      <c r="WT18" s="125"/>
      <c r="WU18" s="180" t="str">
        <f t="shared" si="249"/>
        <v>13일</v>
      </c>
      <c r="WV18" s="180"/>
      <c r="WW18" s="124" t="str">
        <f t="shared" si="250"/>
        <v>토</v>
      </c>
      <c r="WX18" s="133" t="str">
        <f t="shared" si="246"/>
        <v/>
      </c>
      <c r="WY18" s="184"/>
      <c r="WZ18" s="184"/>
      <c r="XA18" s="184"/>
      <c r="XB18" s="184"/>
      <c r="XC18" s="184"/>
      <c r="XD18" s="184"/>
      <c r="XE18" s="176"/>
      <c r="XF18" s="177"/>
      <c r="XG18" s="129" t="str">
        <f>IF($B18="","",IF(AND(WW$3&lt;&gt;"",$B18-기준일시_입력!$AO$7&lt;=0,WY18="",XB18="",XE18=""),"X",IF(XE18="연차","☆",IF(XE18="월차","★",IF(XE18="병가","♨",IF(XE18="출장","◎",IF(XE18="교육","■",IF(AND(XE18="",WY18&lt;=기준일시_입력!$J$15,XB18&gt;=기준일시_입력!$N$15),"○",IF(AND(XE18="",WY18&lt;&gt;"",WY18&gt;기준일시_입력!$J$15),"▼",IF(AND(XE18="",XB18&lt;&gt;"",XB18&lt;기준일시_입력!$N$15),"△",""))))))))))</f>
        <v/>
      </c>
      <c r="XH18" s="128">
        <f>IFERROR(IF(OR(WY18="",XB18=""),0,IF(AND(XJ18&lt;기준일시_입력!$J$17,XK18&gt;기준일시_입력!$N$17),기준일시_입력!$N$17-기준일시_입력!$J$17,IF(AND(XJ18&gt;=기준일시_입력!$J$17,XK18&gt;기준일시_입력!$N$17),기준일시_입력!$N$17-XJ18,IF(XK18&lt;기준일시_입력!$J$17,0,IF(AND(XJ18&lt;기준일시_입력!$J$17,XK18&lt;=기준일시_입력!$N$17),XK18-기준일시_입력!$J$17,IF(AND(XJ18&gt;=기준일시_입력!$J$17,XK18&lt;=기준일시_입력!$N$17),XK18-XJ18,0)))))),0)</f>
        <v>0</v>
      </c>
      <c r="XI18" s="128">
        <f t="shared" si="252"/>
        <v>0</v>
      </c>
      <c r="XJ18" s="128">
        <f>IF(OR(WY18="",XB18=""),0,IF(WY18&lt;기준일시_입력!$J$15,기준일시_입력!$J$15,WY18))</f>
        <v>0</v>
      </c>
      <c r="XK18" s="128">
        <f t="shared" si="253"/>
        <v>0</v>
      </c>
      <c r="XL18" s="128">
        <f>IFERROR(IF(AND(XJ18&lt;SMALL(기준일시_입력!$J$21:$J$39,XL$5),XK18&gt;SMALL(기준일시_입력!$N$21:$N$39,XL$5)),INDEX(기준일시_입력!$AJ$21:$AJ$39,XL$5*2-1),IF(AND(XJ18&gt;=SMALL(기준일시_입력!$J$21:$J$39,XL$5),XJ18&lt;SMALL(기준일시_입력!$N$21:$N$39,XL$5)),SMALL(기준일시_입력!$N$21:$N$39,XL$5)-XJ18,0)),0)</f>
        <v>0</v>
      </c>
      <c r="XM18" s="128">
        <f>IFERROR(IF(AND(XJ18&lt;SMALL(기준일시_입력!$J$21:$J$39,XM$5),XK18&gt;SMALL(기준일시_입력!$N$21:$N$39,XM$5)),INDEX(기준일시_입력!$AJ$21:$AJ$39,XM$5*2-1),IF(AND(XJ18&gt;=SMALL(기준일시_입력!$J$21:$J$39,XM$5),XJ18&lt;SMALL(기준일시_입력!$N$21:$N$39,XM$5)),SMALL(기준일시_입력!$N$21:$N$39,XM$5)-XJ18,0)),0)</f>
        <v>0</v>
      </c>
      <c r="XN18" s="128">
        <f>IFERROR(IF(AND(XJ18&lt;SMALL(기준일시_입력!$J$21:$J$39,XN$5),XK18&gt;SMALL(기준일시_입력!$N$21:$N$39,XN$5)),INDEX(기준일시_입력!$AJ$21:$AJ$39,XN$5*2-1),IF(AND(XJ18&gt;=SMALL(기준일시_입력!$J$21:$J$39,XN$5),XJ18&lt;SMALL(기준일시_입력!$N$21:$N$39,XN$5)),SMALL(기준일시_입력!$N$21:$N$39,XN$5)-XJ18,0)),0)</f>
        <v>0</v>
      </c>
      <c r="XO18" s="128">
        <f>IFERROR(IF(AND(XJ18&lt;SMALL(기준일시_입력!$J$21:$J$39,XO$5),XK18&gt;SMALL(기준일시_입력!$N$21:$N$39,XO$5)),INDEX(기준일시_입력!$AJ$21:$AJ$39,XO$5*2-1),IF(AND(XJ18&gt;=SMALL(기준일시_입력!$J$21:$J$39,XO$5),XJ18&lt;SMALL(기준일시_입력!$N$21:$N$39,XO$5)),SMALL(기준일시_입력!$N$21:$N$39,XO$5)-XJ18,0)),0)</f>
        <v>0</v>
      </c>
      <c r="XP18" s="128">
        <f>IFERROR(IF(AND(XJ18&lt;SMALL(기준일시_입력!$J$21:$J$39,XP$5),XK18&gt;SMALL(기준일시_입력!$N$21:$N$39,XP$5)),INDEX(기준일시_입력!$AJ$21:$AJ$39,XP$5*2-1),IF(AND(XJ18&gt;=SMALL(기준일시_입력!$J$21:$J$39,XP$5),XJ18&lt;SMALL(기준일시_입력!$N$21:$N$39,XP$5)),SMALL(기준일시_입력!$N$21:$N$39,XP$5)-XJ18,0)),0)</f>
        <v>0</v>
      </c>
      <c r="XQ18" s="128">
        <f>IFERROR(IF(AND(XJ18&lt;SMALL(기준일시_입력!$J$21:$J$39,XQ$5),XK18&gt;SMALL(기준일시_입력!$N$21:$N$39,XQ$5)),INDEX(기준일시_입력!$AJ$21:$AJ$39,XQ$5*2-1),IF(AND(XJ18&gt;=SMALL(기준일시_입력!$J$21:$J$39,XQ$5),XJ18&lt;SMALL(기준일시_입력!$N$21:$N$39,XQ$5)),SMALL(기준일시_입력!$N$21:$N$39,XQ$5)-XJ18,0)),0)</f>
        <v>0</v>
      </c>
      <c r="XR18" s="128">
        <f>IFERROR(IF(AND(XJ18&lt;SMALL(기준일시_입력!$J$21:$J$39,XR$5),XK18&gt;SMALL(기준일시_입력!$N$21:$N$39,XR$5)),INDEX(기준일시_입력!$AJ$21:$AJ$39,XR$5*2-1),IF(AND(XJ18&gt;=SMALL(기준일시_입력!$J$21:$J$39,XR$5),XJ18&lt;SMALL(기준일시_입력!$N$21:$N$39,XR$5)),SMALL(기준일시_입력!$N$21:$N$39,XR$5)-XJ18,0)),0)</f>
        <v>0</v>
      </c>
      <c r="XS18" s="128">
        <f>IFERROR(IF(AND(XJ18&lt;SMALL(기준일시_입력!$J$21:$J$39,XS$5),XK18&gt;SMALL(기준일시_입력!$N$21:$N$39,XS$5)),INDEX(기준일시_입력!$AJ$21:$AJ$39,XS$5*2-1),IF(AND(XJ18&gt;=SMALL(기준일시_입력!$J$21:$J$39,XS$5),XJ18&lt;SMALL(기준일시_입력!$N$21:$N$39,XS$5)),SMALL(기준일시_입력!$N$21:$N$39,XS$5)-XJ18,0)),0)</f>
        <v>0</v>
      </c>
      <c r="XT18" s="128">
        <f>IFERROR(IF(AND(XJ18&lt;SMALL(기준일시_입력!$J$21:$J$39,XT$5),XK18&gt;SMALL(기준일시_입력!$N$21:$N$39,XT$5)),INDEX(기준일시_입력!$AJ$21:$AJ$39,XT$5*2-1),IF(AND(XJ18&gt;=SMALL(기준일시_입력!$J$21:$J$39,XT$5),XJ18&lt;SMALL(기준일시_입력!$N$21:$N$39,XT$5)),SMALL(기준일시_입력!$N$21:$N$39,XT$5)-XJ18,0)),0)</f>
        <v>0</v>
      </c>
      <c r="XU18" s="128">
        <f>IFERROR(IF(AND(XJ18&lt;SMALL(기준일시_입력!$J$21:$J$39,XU$5),XK18&gt;SMALL(기준일시_입력!$N$21:$N$39,XU$5)),INDEX(기준일시_입력!$AJ$21:$AJ$39,XU$5*2-1),IF(AND(XJ18&gt;=SMALL(기준일시_입력!$J$21:$J$39,XU$5),XJ18&lt;SMALL(기준일시_입력!$N$21:$N$39,XU$5)),SMALL(기준일시_입력!$N$21:$N$39,XU$5)-XJ18,0)),0)</f>
        <v>0</v>
      </c>
      <c r="XV18" s="125"/>
      <c r="XW18" s="180" t="str">
        <f t="shared" si="254"/>
        <v>13일</v>
      </c>
      <c r="XX18" s="180"/>
      <c r="XY18" s="124" t="str">
        <f t="shared" si="255"/>
        <v>토</v>
      </c>
      <c r="XZ18" s="133" t="str">
        <f t="shared" si="246"/>
        <v/>
      </c>
      <c r="YA18" s="184"/>
      <c r="YB18" s="184"/>
      <c r="YC18" s="184"/>
      <c r="YD18" s="184"/>
      <c r="YE18" s="184"/>
      <c r="YF18" s="184"/>
      <c r="YG18" s="176"/>
      <c r="YH18" s="177"/>
      <c r="YI18" s="129" t="str">
        <f>IF($B18="","",IF(AND(XY$3&lt;&gt;"",$B18-기준일시_입력!$AO$7&lt;=0,YA18="",YD18="",YG18=""),"X",IF(YG18="연차","☆",IF(YG18="월차","★",IF(YG18="병가","♨",IF(YG18="출장","◎",IF(YG18="교육","■",IF(AND(YG18="",YA18&lt;=기준일시_입력!$J$15,YD18&gt;=기준일시_입력!$N$15),"○",IF(AND(YG18="",YA18&lt;&gt;"",YA18&gt;기준일시_입력!$J$15),"▼",IF(AND(YG18="",YD18&lt;&gt;"",YD18&lt;기준일시_입력!$N$15),"△",""))))))))))</f>
        <v/>
      </c>
      <c r="YJ18" s="128">
        <f>IFERROR(IF(OR(YA18="",YD18=""),0,IF(AND(YL18&lt;기준일시_입력!$J$17,YM18&gt;기준일시_입력!$N$17),기준일시_입력!$N$17-기준일시_입력!$J$17,IF(AND(YL18&gt;=기준일시_입력!$J$17,YM18&gt;기준일시_입력!$N$17),기준일시_입력!$N$17-YL18,IF(YM18&lt;기준일시_입력!$J$17,0,IF(AND(YL18&lt;기준일시_입력!$J$17,YM18&lt;=기준일시_입력!$N$17),YM18-기준일시_입력!$J$17,IF(AND(YL18&gt;=기준일시_입력!$J$17,YM18&lt;=기준일시_입력!$N$17),YM18-YL18,0)))))),0)</f>
        <v>0</v>
      </c>
      <c r="YK18" s="128">
        <f t="shared" si="257"/>
        <v>0</v>
      </c>
      <c r="YL18" s="128">
        <f>IF(OR(YA18="",YD18=""),0,IF(YA18&lt;기준일시_입력!$J$15,기준일시_입력!$J$15,YA18))</f>
        <v>0</v>
      </c>
      <c r="YM18" s="128">
        <f t="shared" si="258"/>
        <v>0</v>
      </c>
      <c r="YN18" s="128">
        <f>IFERROR(IF(AND(YL18&lt;SMALL(기준일시_입력!$J$21:$J$39,YN$5),YM18&gt;SMALL(기준일시_입력!$N$21:$N$39,YN$5)),INDEX(기준일시_입력!$AJ$21:$AJ$39,YN$5*2-1),IF(AND(YL18&gt;=SMALL(기준일시_입력!$J$21:$J$39,YN$5),YL18&lt;SMALL(기준일시_입력!$N$21:$N$39,YN$5)),SMALL(기준일시_입력!$N$21:$N$39,YN$5)-YL18,0)),0)</f>
        <v>0</v>
      </c>
      <c r="YO18" s="128">
        <f>IFERROR(IF(AND(YL18&lt;SMALL(기준일시_입력!$J$21:$J$39,YO$5),YM18&gt;SMALL(기준일시_입력!$N$21:$N$39,YO$5)),INDEX(기준일시_입력!$AJ$21:$AJ$39,YO$5*2-1),IF(AND(YL18&gt;=SMALL(기준일시_입력!$J$21:$J$39,YO$5),YL18&lt;SMALL(기준일시_입력!$N$21:$N$39,YO$5)),SMALL(기준일시_입력!$N$21:$N$39,YO$5)-YL18,0)),0)</f>
        <v>0</v>
      </c>
      <c r="YP18" s="128">
        <f>IFERROR(IF(AND(YL18&lt;SMALL(기준일시_입력!$J$21:$J$39,YP$5),YM18&gt;SMALL(기준일시_입력!$N$21:$N$39,YP$5)),INDEX(기준일시_입력!$AJ$21:$AJ$39,YP$5*2-1),IF(AND(YL18&gt;=SMALL(기준일시_입력!$J$21:$J$39,YP$5),YL18&lt;SMALL(기준일시_입력!$N$21:$N$39,YP$5)),SMALL(기준일시_입력!$N$21:$N$39,YP$5)-YL18,0)),0)</f>
        <v>0</v>
      </c>
      <c r="YQ18" s="128">
        <f>IFERROR(IF(AND(YL18&lt;SMALL(기준일시_입력!$J$21:$J$39,YQ$5),YM18&gt;SMALL(기준일시_입력!$N$21:$N$39,YQ$5)),INDEX(기준일시_입력!$AJ$21:$AJ$39,YQ$5*2-1),IF(AND(YL18&gt;=SMALL(기준일시_입력!$J$21:$J$39,YQ$5),YL18&lt;SMALL(기준일시_입력!$N$21:$N$39,YQ$5)),SMALL(기준일시_입력!$N$21:$N$39,YQ$5)-YL18,0)),0)</f>
        <v>0</v>
      </c>
      <c r="YR18" s="128">
        <f>IFERROR(IF(AND(YL18&lt;SMALL(기준일시_입력!$J$21:$J$39,YR$5),YM18&gt;SMALL(기준일시_입력!$N$21:$N$39,YR$5)),INDEX(기준일시_입력!$AJ$21:$AJ$39,YR$5*2-1),IF(AND(YL18&gt;=SMALL(기준일시_입력!$J$21:$J$39,YR$5),YL18&lt;SMALL(기준일시_입력!$N$21:$N$39,YR$5)),SMALL(기준일시_입력!$N$21:$N$39,YR$5)-YL18,0)),0)</f>
        <v>0</v>
      </c>
      <c r="YS18" s="128">
        <f>IFERROR(IF(AND(YL18&lt;SMALL(기준일시_입력!$J$21:$J$39,YS$5),YM18&gt;SMALL(기준일시_입력!$N$21:$N$39,YS$5)),INDEX(기준일시_입력!$AJ$21:$AJ$39,YS$5*2-1),IF(AND(YL18&gt;=SMALL(기준일시_입력!$J$21:$J$39,YS$5),YL18&lt;SMALL(기준일시_입력!$N$21:$N$39,YS$5)),SMALL(기준일시_입력!$N$21:$N$39,YS$5)-YL18,0)),0)</f>
        <v>0</v>
      </c>
      <c r="YT18" s="128">
        <f>IFERROR(IF(AND(YL18&lt;SMALL(기준일시_입력!$J$21:$J$39,YT$5),YM18&gt;SMALL(기준일시_입력!$N$21:$N$39,YT$5)),INDEX(기준일시_입력!$AJ$21:$AJ$39,YT$5*2-1),IF(AND(YL18&gt;=SMALL(기준일시_입력!$J$21:$J$39,YT$5),YL18&lt;SMALL(기준일시_입력!$N$21:$N$39,YT$5)),SMALL(기준일시_입력!$N$21:$N$39,YT$5)-YL18,0)),0)</f>
        <v>0</v>
      </c>
      <c r="YU18" s="128">
        <f>IFERROR(IF(AND(YL18&lt;SMALL(기준일시_입력!$J$21:$J$39,YU$5),YM18&gt;SMALL(기준일시_입력!$N$21:$N$39,YU$5)),INDEX(기준일시_입력!$AJ$21:$AJ$39,YU$5*2-1),IF(AND(YL18&gt;=SMALL(기준일시_입력!$J$21:$J$39,YU$5),YL18&lt;SMALL(기준일시_입력!$N$21:$N$39,YU$5)),SMALL(기준일시_입력!$N$21:$N$39,YU$5)-YL18,0)),0)</f>
        <v>0</v>
      </c>
      <c r="YV18" s="128">
        <f>IFERROR(IF(AND(YL18&lt;SMALL(기준일시_입력!$J$21:$J$39,YV$5),YM18&gt;SMALL(기준일시_입력!$N$21:$N$39,YV$5)),INDEX(기준일시_입력!$AJ$21:$AJ$39,YV$5*2-1),IF(AND(YL18&gt;=SMALL(기준일시_입력!$J$21:$J$39,YV$5),YL18&lt;SMALL(기준일시_입력!$N$21:$N$39,YV$5)),SMALL(기준일시_입력!$N$21:$N$39,YV$5)-YL18,0)),0)</f>
        <v>0</v>
      </c>
      <c r="YW18" s="128">
        <f>IFERROR(IF(AND(YL18&lt;SMALL(기준일시_입력!$J$21:$J$39,YW$5),YM18&gt;SMALL(기준일시_입력!$N$21:$N$39,YW$5)),INDEX(기준일시_입력!$AJ$21:$AJ$39,YW$5*2-1),IF(AND(YL18&gt;=SMALL(기준일시_입력!$J$21:$J$39,YW$5),YL18&lt;SMALL(기준일시_입력!$N$21:$N$39,YW$5)),SMALL(기준일시_입력!$N$21:$N$39,YW$5)-YL18,0)),0)</f>
        <v>0</v>
      </c>
      <c r="YX18" s="125"/>
      <c r="YY18" s="180" t="str">
        <f t="shared" si="259"/>
        <v>13일</v>
      </c>
      <c r="YZ18" s="180"/>
      <c r="ZA18" s="124" t="str">
        <f t="shared" si="260"/>
        <v>토</v>
      </c>
      <c r="ZB18" s="133" t="str">
        <f t="shared" si="261"/>
        <v/>
      </c>
      <c r="ZC18" s="184"/>
      <c r="ZD18" s="184"/>
      <c r="ZE18" s="184"/>
      <c r="ZF18" s="184"/>
      <c r="ZG18" s="184"/>
      <c r="ZH18" s="184"/>
      <c r="ZI18" s="176"/>
      <c r="ZJ18" s="177"/>
      <c r="ZK18" s="129" t="str">
        <f>IF($B18="","",IF(AND(ZA$3&lt;&gt;"",$B18-기준일시_입력!$AO$7&lt;=0,ZC18="",ZF18="",ZI18=""),"X",IF(ZI18="연차","☆",IF(ZI18="월차","★",IF(ZI18="병가","♨",IF(ZI18="출장","◎",IF(ZI18="교육","■",IF(AND(ZI18="",ZC18&lt;=기준일시_입력!$J$15,ZF18&gt;=기준일시_입력!$N$15),"○",IF(AND(ZI18="",ZC18&lt;&gt;"",ZC18&gt;기준일시_입력!$J$15),"▼",IF(AND(ZI18="",ZF18&lt;&gt;"",ZF18&lt;기준일시_입력!$N$15),"△",""))))))))))</f>
        <v/>
      </c>
      <c r="ZL18" s="128">
        <f>IFERROR(IF(OR(ZC18="",ZF18=""),0,IF(AND(ZN18&lt;기준일시_입력!$J$17,ZO18&gt;기준일시_입력!$N$17),기준일시_입력!$N$17-기준일시_입력!$J$17,IF(AND(ZN18&gt;=기준일시_입력!$J$17,ZO18&gt;기준일시_입력!$N$17),기준일시_입력!$N$17-ZN18,IF(ZO18&lt;기준일시_입력!$J$17,0,IF(AND(ZN18&lt;기준일시_입력!$J$17,ZO18&lt;=기준일시_입력!$N$17),ZO18-기준일시_입력!$J$17,IF(AND(ZN18&gt;=기준일시_입력!$J$17,ZO18&lt;=기준일시_입력!$N$17),ZO18-ZN18,0)))))),0)</f>
        <v>0</v>
      </c>
      <c r="ZM18" s="128">
        <f t="shared" si="262"/>
        <v>0</v>
      </c>
      <c r="ZN18" s="128">
        <f>IF(OR(ZC18="",ZF18=""),0,IF(ZC18&lt;기준일시_입력!$J$15,기준일시_입력!$J$15,ZC18))</f>
        <v>0</v>
      </c>
      <c r="ZO18" s="128">
        <f t="shared" si="263"/>
        <v>0</v>
      </c>
      <c r="ZP18" s="128">
        <f>IFERROR(IF(AND(ZN18&lt;SMALL(기준일시_입력!$J$21:$J$39,ZP$5),ZO18&gt;SMALL(기준일시_입력!$N$21:$N$39,ZP$5)),INDEX(기준일시_입력!$AJ$21:$AJ$39,ZP$5*2-1),IF(AND(ZN18&gt;=SMALL(기준일시_입력!$J$21:$J$39,ZP$5),ZN18&lt;SMALL(기준일시_입력!$N$21:$N$39,ZP$5)),SMALL(기준일시_입력!$N$21:$N$39,ZP$5)-ZN18,0)),0)</f>
        <v>0</v>
      </c>
      <c r="ZQ18" s="128">
        <f>IFERROR(IF(AND(ZN18&lt;SMALL(기준일시_입력!$J$21:$J$39,ZQ$5),ZO18&gt;SMALL(기준일시_입력!$N$21:$N$39,ZQ$5)),INDEX(기준일시_입력!$AJ$21:$AJ$39,ZQ$5*2-1),IF(AND(ZN18&gt;=SMALL(기준일시_입력!$J$21:$J$39,ZQ$5),ZN18&lt;SMALL(기준일시_입력!$N$21:$N$39,ZQ$5)),SMALL(기준일시_입력!$N$21:$N$39,ZQ$5)-ZN18,0)),0)</f>
        <v>0</v>
      </c>
      <c r="ZR18" s="128">
        <f>IFERROR(IF(AND(ZN18&lt;SMALL(기준일시_입력!$J$21:$J$39,ZR$5),ZO18&gt;SMALL(기준일시_입력!$N$21:$N$39,ZR$5)),INDEX(기준일시_입력!$AJ$21:$AJ$39,ZR$5*2-1),IF(AND(ZN18&gt;=SMALL(기준일시_입력!$J$21:$J$39,ZR$5),ZN18&lt;SMALL(기준일시_입력!$N$21:$N$39,ZR$5)),SMALL(기준일시_입력!$N$21:$N$39,ZR$5)-ZN18,0)),0)</f>
        <v>0</v>
      </c>
      <c r="ZS18" s="128">
        <f>IFERROR(IF(AND(ZN18&lt;SMALL(기준일시_입력!$J$21:$J$39,ZS$5),ZO18&gt;SMALL(기준일시_입력!$N$21:$N$39,ZS$5)),INDEX(기준일시_입력!$AJ$21:$AJ$39,ZS$5*2-1),IF(AND(ZN18&gt;=SMALL(기준일시_입력!$J$21:$J$39,ZS$5),ZN18&lt;SMALL(기준일시_입력!$N$21:$N$39,ZS$5)),SMALL(기준일시_입력!$N$21:$N$39,ZS$5)-ZN18,0)),0)</f>
        <v>0</v>
      </c>
      <c r="ZT18" s="128">
        <f>IFERROR(IF(AND(ZN18&lt;SMALL(기준일시_입력!$J$21:$J$39,ZT$5),ZO18&gt;SMALL(기준일시_입력!$N$21:$N$39,ZT$5)),INDEX(기준일시_입력!$AJ$21:$AJ$39,ZT$5*2-1),IF(AND(ZN18&gt;=SMALL(기준일시_입력!$J$21:$J$39,ZT$5),ZN18&lt;SMALL(기준일시_입력!$N$21:$N$39,ZT$5)),SMALL(기준일시_입력!$N$21:$N$39,ZT$5)-ZN18,0)),0)</f>
        <v>0</v>
      </c>
      <c r="ZU18" s="128">
        <f>IFERROR(IF(AND(ZN18&lt;SMALL(기준일시_입력!$J$21:$J$39,ZU$5),ZO18&gt;SMALL(기준일시_입력!$N$21:$N$39,ZU$5)),INDEX(기준일시_입력!$AJ$21:$AJ$39,ZU$5*2-1),IF(AND(ZN18&gt;=SMALL(기준일시_입력!$J$21:$J$39,ZU$5),ZN18&lt;SMALL(기준일시_입력!$N$21:$N$39,ZU$5)),SMALL(기준일시_입력!$N$21:$N$39,ZU$5)-ZN18,0)),0)</f>
        <v>0</v>
      </c>
      <c r="ZV18" s="128">
        <f>IFERROR(IF(AND(ZN18&lt;SMALL(기준일시_입력!$J$21:$J$39,ZV$5),ZO18&gt;SMALL(기준일시_입력!$N$21:$N$39,ZV$5)),INDEX(기준일시_입력!$AJ$21:$AJ$39,ZV$5*2-1),IF(AND(ZN18&gt;=SMALL(기준일시_입력!$J$21:$J$39,ZV$5),ZN18&lt;SMALL(기준일시_입력!$N$21:$N$39,ZV$5)),SMALL(기준일시_입력!$N$21:$N$39,ZV$5)-ZN18,0)),0)</f>
        <v>0</v>
      </c>
      <c r="ZW18" s="128">
        <f>IFERROR(IF(AND(ZN18&lt;SMALL(기준일시_입력!$J$21:$J$39,ZW$5),ZO18&gt;SMALL(기준일시_입력!$N$21:$N$39,ZW$5)),INDEX(기준일시_입력!$AJ$21:$AJ$39,ZW$5*2-1),IF(AND(ZN18&gt;=SMALL(기준일시_입력!$J$21:$J$39,ZW$5),ZN18&lt;SMALL(기준일시_입력!$N$21:$N$39,ZW$5)),SMALL(기준일시_입력!$N$21:$N$39,ZW$5)-ZN18,0)),0)</f>
        <v>0</v>
      </c>
      <c r="ZX18" s="128">
        <f>IFERROR(IF(AND(ZN18&lt;SMALL(기준일시_입력!$J$21:$J$39,ZX$5),ZO18&gt;SMALL(기준일시_입력!$N$21:$N$39,ZX$5)),INDEX(기준일시_입력!$AJ$21:$AJ$39,ZX$5*2-1),IF(AND(ZN18&gt;=SMALL(기준일시_입력!$J$21:$J$39,ZX$5),ZN18&lt;SMALL(기준일시_입력!$N$21:$N$39,ZX$5)),SMALL(기준일시_입력!$N$21:$N$39,ZX$5)-ZN18,0)),0)</f>
        <v>0</v>
      </c>
      <c r="ZY18" s="128">
        <f>IFERROR(IF(AND(ZN18&lt;SMALL(기준일시_입력!$J$21:$J$39,ZY$5),ZO18&gt;SMALL(기준일시_입력!$N$21:$N$39,ZY$5)),INDEX(기준일시_입력!$AJ$21:$AJ$39,ZY$5*2-1),IF(AND(ZN18&gt;=SMALL(기준일시_입력!$J$21:$J$39,ZY$5),ZN18&lt;SMALL(기준일시_입력!$N$21:$N$39,ZY$5)),SMALL(기준일시_입력!$N$21:$N$39,ZY$5)-ZN18,0)),0)</f>
        <v>0</v>
      </c>
      <c r="ZZ18" s="125"/>
      <c r="AAA18" s="180" t="str">
        <f t="shared" si="264"/>
        <v>13일</v>
      </c>
      <c r="AAB18" s="180"/>
      <c r="AAC18" s="124" t="str">
        <f t="shared" si="265"/>
        <v>토</v>
      </c>
      <c r="AAD18" s="133" t="str">
        <f t="shared" si="261"/>
        <v/>
      </c>
      <c r="AAE18" s="184"/>
      <c r="AAF18" s="184"/>
      <c r="AAG18" s="184"/>
      <c r="AAH18" s="184"/>
      <c r="AAI18" s="184"/>
      <c r="AAJ18" s="184"/>
      <c r="AAK18" s="176"/>
      <c r="AAL18" s="177"/>
      <c r="AAM18" s="129" t="str">
        <f>IF($B18="","",IF(AND(AAC$3&lt;&gt;"",$B18-기준일시_입력!$AO$7&lt;=0,AAE18="",AAH18="",AAK18=""),"X",IF(AAK18="연차","☆",IF(AAK18="월차","★",IF(AAK18="병가","♨",IF(AAK18="출장","◎",IF(AAK18="교육","■",IF(AND(AAK18="",AAE18&lt;=기준일시_입력!$J$15,AAH18&gt;=기준일시_입력!$N$15),"○",IF(AND(AAK18="",AAE18&lt;&gt;"",AAE18&gt;기준일시_입력!$J$15),"▼",IF(AND(AAK18="",AAH18&lt;&gt;"",AAH18&lt;기준일시_입력!$N$15),"△",""))))))))))</f>
        <v/>
      </c>
      <c r="AAN18" s="128">
        <f>IFERROR(IF(OR(AAE18="",AAH18=""),0,IF(AND(AAP18&lt;기준일시_입력!$J$17,AAQ18&gt;기준일시_입력!$N$17),기준일시_입력!$N$17-기준일시_입력!$J$17,IF(AND(AAP18&gt;=기준일시_입력!$J$17,AAQ18&gt;기준일시_입력!$N$17),기준일시_입력!$N$17-AAP18,IF(AAQ18&lt;기준일시_입력!$J$17,0,IF(AND(AAP18&lt;기준일시_입력!$J$17,AAQ18&lt;=기준일시_입력!$N$17),AAQ18-기준일시_입력!$J$17,IF(AND(AAP18&gt;=기준일시_입력!$J$17,AAQ18&lt;=기준일시_입력!$N$17),AAQ18-AAP18,0)))))),0)</f>
        <v>0</v>
      </c>
      <c r="AAO18" s="128">
        <f t="shared" si="267"/>
        <v>0</v>
      </c>
      <c r="AAP18" s="128">
        <f>IF(OR(AAE18="",AAH18=""),0,IF(AAE18&lt;기준일시_입력!$J$15,기준일시_입력!$J$15,AAE18))</f>
        <v>0</v>
      </c>
      <c r="AAQ18" s="128">
        <f t="shared" si="268"/>
        <v>0</v>
      </c>
      <c r="AAR18" s="128">
        <f>IFERROR(IF(AND(AAP18&lt;SMALL(기준일시_입력!$J$21:$J$39,AAR$5),AAQ18&gt;SMALL(기준일시_입력!$N$21:$N$39,AAR$5)),INDEX(기준일시_입력!$AJ$21:$AJ$39,AAR$5*2-1),IF(AND(AAP18&gt;=SMALL(기준일시_입력!$J$21:$J$39,AAR$5),AAP18&lt;SMALL(기준일시_입력!$N$21:$N$39,AAR$5)),SMALL(기준일시_입력!$N$21:$N$39,AAR$5)-AAP18,0)),0)</f>
        <v>0</v>
      </c>
      <c r="AAS18" s="128">
        <f>IFERROR(IF(AND(AAP18&lt;SMALL(기준일시_입력!$J$21:$J$39,AAS$5),AAQ18&gt;SMALL(기준일시_입력!$N$21:$N$39,AAS$5)),INDEX(기준일시_입력!$AJ$21:$AJ$39,AAS$5*2-1),IF(AND(AAP18&gt;=SMALL(기준일시_입력!$J$21:$J$39,AAS$5),AAP18&lt;SMALL(기준일시_입력!$N$21:$N$39,AAS$5)),SMALL(기준일시_입력!$N$21:$N$39,AAS$5)-AAP18,0)),0)</f>
        <v>0</v>
      </c>
      <c r="AAT18" s="128">
        <f>IFERROR(IF(AND(AAP18&lt;SMALL(기준일시_입력!$J$21:$J$39,AAT$5),AAQ18&gt;SMALL(기준일시_입력!$N$21:$N$39,AAT$5)),INDEX(기준일시_입력!$AJ$21:$AJ$39,AAT$5*2-1),IF(AND(AAP18&gt;=SMALL(기준일시_입력!$J$21:$J$39,AAT$5),AAP18&lt;SMALL(기준일시_입력!$N$21:$N$39,AAT$5)),SMALL(기준일시_입력!$N$21:$N$39,AAT$5)-AAP18,0)),0)</f>
        <v>0</v>
      </c>
      <c r="AAU18" s="128">
        <f>IFERROR(IF(AND(AAP18&lt;SMALL(기준일시_입력!$J$21:$J$39,AAU$5),AAQ18&gt;SMALL(기준일시_입력!$N$21:$N$39,AAU$5)),INDEX(기준일시_입력!$AJ$21:$AJ$39,AAU$5*2-1),IF(AND(AAP18&gt;=SMALL(기준일시_입력!$J$21:$J$39,AAU$5),AAP18&lt;SMALL(기준일시_입력!$N$21:$N$39,AAU$5)),SMALL(기준일시_입력!$N$21:$N$39,AAU$5)-AAP18,0)),0)</f>
        <v>0</v>
      </c>
      <c r="AAV18" s="128">
        <f>IFERROR(IF(AND(AAP18&lt;SMALL(기준일시_입력!$J$21:$J$39,AAV$5),AAQ18&gt;SMALL(기준일시_입력!$N$21:$N$39,AAV$5)),INDEX(기준일시_입력!$AJ$21:$AJ$39,AAV$5*2-1),IF(AND(AAP18&gt;=SMALL(기준일시_입력!$J$21:$J$39,AAV$5),AAP18&lt;SMALL(기준일시_입력!$N$21:$N$39,AAV$5)),SMALL(기준일시_입력!$N$21:$N$39,AAV$5)-AAP18,0)),0)</f>
        <v>0</v>
      </c>
      <c r="AAW18" s="128">
        <f>IFERROR(IF(AND(AAP18&lt;SMALL(기준일시_입력!$J$21:$J$39,AAW$5),AAQ18&gt;SMALL(기준일시_입력!$N$21:$N$39,AAW$5)),INDEX(기준일시_입력!$AJ$21:$AJ$39,AAW$5*2-1),IF(AND(AAP18&gt;=SMALL(기준일시_입력!$J$21:$J$39,AAW$5),AAP18&lt;SMALL(기준일시_입력!$N$21:$N$39,AAW$5)),SMALL(기준일시_입력!$N$21:$N$39,AAW$5)-AAP18,0)),0)</f>
        <v>0</v>
      </c>
      <c r="AAX18" s="128">
        <f>IFERROR(IF(AND(AAP18&lt;SMALL(기준일시_입력!$J$21:$J$39,AAX$5),AAQ18&gt;SMALL(기준일시_입력!$N$21:$N$39,AAX$5)),INDEX(기준일시_입력!$AJ$21:$AJ$39,AAX$5*2-1),IF(AND(AAP18&gt;=SMALL(기준일시_입력!$J$21:$J$39,AAX$5),AAP18&lt;SMALL(기준일시_입력!$N$21:$N$39,AAX$5)),SMALL(기준일시_입력!$N$21:$N$39,AAX$5)-AAP18,0)),0)</f>
        <v>0</v>
      </c>
      <c r="AAY18" s="128">
        <f>IFERROR(IF(AND(AAP18&lt;SMALL(기준일시_입력!$J$21:$J$39,AAY$5),AAQ18&gt;SMALL(기준일시_입력!$N$21:$N$39,AAY$5)),INDEX(기준일시_입력!$AJ$21:$AJ$39,AAY$5*2-1),IF(AND(AAP18&gt;=SMALL(기준일시_입력!$J$21:$J$39,AAY$5),AAP18&lt;SMALL(기준일시_입력!$N$21:$N$39,AAY$5)),SMALL(기준일시_입력!$N$21:$N$39,AAY$5)-AAP18,0)),0)</f>
        <v>0</v>
      </c>
      <c r="AAZ18" s="128">
        <f>IFERROR(IF(AND(AAP18&lt;SMALL(기준일시_입력!$J$21:$J$39,AAZ$5),AAQ18&gt;SMALL(기준일시_입력!$N$21:$N$39,AAZ$5)),INDEX(기준일시_입력!$AJ$21:$AJ$39,AAZ$5*2-1),IF(AND(AAP18&gt;=SMALL(기준일시_입력!$J$21:$J$39,AAZ$5),AAP18&lt;SMALL(기준일시_입력!$N$21:$N$39,AAZ$5)),SMALL(기준일시_입력!$N$21:$N$39,AAZ$5)-AAP18,0)),0)</f>
        <v>0</v>
      </c>
      <c r="ABA18" s="128">
        <f>IFERROR(IF(AND(AAP18&lt;SMALL(기준일시_입력!$J$21:$J$39,ABA$5),AAQ18&gt;SMALL(기준일시_입력!$N$21:$N$39,ABA$5)),INDEX(기준일시_입력!$AJ$21:$AJ$39,ABA$5*2-1),IF(AND(AAP18&gt;=SMALL(기준일시_입력!$J$21:$J$39,ABA$5),AAP18&lt;SMALL(기준일시_입력!$N$21:$N$39,ABA$5)),SMALL(기준일시_입력!$N$21:$N$39,ABA$5)-AAP18,0)),0)</f>
        <v>0</v>
      </c>
      <c r="ABB18" s="125"/>
      <c r="ABC18" s="180" t="str">
        <f t="shared" si="269"/>
        <v>13일</v>
      </c>
      <c r="ABD18" s="180"/>
      <c r="ABE18" s="124" t="str">
        <f t="shared" si="270"/>
        <v>토</v>
      </c>
      <c r="ABF18" s="133" t="str">
        <f t="shared" si="261"/>
        <v/>
      </c>
      <c r="ABG18" s="184"/>
      <c r="ABH18" s="184"/>
      <c r="ABI18" s="184"/>
      <c r="ABJ18" s="184"/>
      <c r="ABK18" s="184"/>
      <c r="ABL18" s="184"/>
      <c r="ABM18" s="176"/>
      <c r="ABN18" s="177"/>
      <c r="ABO18" s="129" t="str">
        <f>IF($B18="","",IF(AND(ABE$3&lt;&gt;"",$B18-기준일시_입력!$AO$7&lt;=0,ABG18="",ABJ18="",ABM18=""),"X",IF(ABM18="연차","☆",IF(ABM18="월차","★",IF(ABM18="병가","♨",IF(ABM18="출장","◎",IF(ABM18="교육","■",IF(AND(ABM18="",ABG18&lt;=기준일시_입력!$J$15,ABJ18&gt;=기준일시_입력!$N$15),"○",IF(AND(ABM18="",ABG18&lt;&gt;"",ABG18&gt;기준일시_입력!$J$15),"▼",IF(AND(ABM18="",ABJ18&lt;&gt;"",ABJ18&lt;기준일시_입력!$N$15),"△",""))))))))))</f>
        <v/>
      </c>
      <c r="ABP18" s="128">
        <f>IFERROR(IF(OR(ABG18="",ABJ18=""),0,IF(AND(ABR18&lt;기준일시_입력!$J$17,ABS18&gt;기준일시_입력!$N$17),기준일시_입력!$N$17-기준일시_입력!$J$17,IF(AND(ABR18&gt;=기준일시_입력!$J$17,ABS18&gt;기준일시_입력!$N$17),기준일시_입력!$N$17-ABR18,IF(ABS18&lt;기준일시_입력!$J$17,0,IF(AND(ABR18&lt;기준일시_입력!$J$17,ABS18&lt;=기준일시_입력!$N$17),ABS18-기준일시_입력!$J$17,IF(AND(ABR18&gt;=기준일시_입력!$J$17,ABS18&lt;=기준일시_입력!$N$17),ABS18-ABR18,0)))))),0)</f>
        <v>0</v>
      </c>
      <c r="ABQ18" s="128">
        <f t="shared" si="272"/>
        <v>0</v>
      </c>
      <c r="ABR18" s="128">
        <f>IF(OR(ABG18="",ABJ18=""),0,IF(ABG18&lt;기준일시_입력!$J$15,기준일시_입력!$J$15,ABG18))</f>
        <v>0</v>
      </c>
      <c r="ABS18" s="128">
        <f t="shared" si="273"/>
        <v>0</v>
      </c>
      <c r="ABT18" s="128">
        <f>IFERROR(IF(AND(ABR18&lt;SMALL(기준일시_입력!$J$21:$J$39,ABT$5),ABS18&gt;SMALL(기준일시_입력!$N$21:$N$39,ABT$5)),INDEX(기준일시_입력!$AJ$21:$AJ$39,ABT$5*2-1),IF(AND(ABR18&gt;=SMALL(기준일시_입력!$J$21:$J$39,ABT$5),ABR18&lt;SMALL(기준일시_입력!$N$21:$N$39,ABT$5)),SMALL(기준일시_입력!$N$21:$N$39,ABT$5)-ABR18,0)),0)</f>
        <v>0</v>
      </c>
      <c r="ABU18" s="128">
        <f>IFERROR(IF(AND(ABR18&lt;SMALL(기준일시_입력!$J$21:$J$39,ABU$5),ABS18&gt;SMALL(기준일시_입력!$N$21:$N$39,ABU$5)),INDEX(기준일시_입력!$AJ$21:$AJ$39,ABU$5*2-1),IF(AND(ABR18&gt;=SMALL(기준일시_입력!$J$21:$J$39,ABU$5),ABR18&lt;SMALL(기준일시_입력!$N$21:$N$39,ABU$5)),SMALL(기준일시_입력!$N$21:$N$39,ABU$5)-ABR18,0)),0)</f>
        <v>0</v>
      </c>
      <c r="ABV18" s="128">
        <f>IFERROR(IF(AND(ABR18&lt;SMALL(기준일시_입력!$J$21:$J$39,ABV$5),ABS18&gt;SMALL(기준일시_입력!$N$21:$N$39,ABV$5)),INDEX(기준일시_입력!$AJ$21:$AJ$39,ABV$5*2-1),IF(AND(ABR18&gt;=SMALL(기준일시_입력!$J$21:$J$39,ABV$5),ABR18&lt;SMALL(기준일시_입력!$N$21:$N$39,ABV$5)),SMALL(기준일시_입력!$N$21:$N$39,ABV$5)-ABR18,0)),0)</f>
        <v>0</v>
      </c>
      <c r="ABW18" s="128">
        <f>IFERROR(IF(AND(ABR18&lt;SMALL(기준일시_입력!$J$21:$J$39,ABW$5),ABS18&gt;SMALL(기준일시_입력!$N$21:$N$39,ABW$5)),INDEX(기준일시_입력!$AJ$21:$AJ$39,ABW$5*2-1),IF(AND(ABR18&gt;=SMALL(기준일시_입력!$J$21:$J$39,ABW$5),ABR18&lt;SMALL(기준일시_입력!$N$21:$N$39,ABW$5)),SMALL(기준일시_입력!$N$21:$N$39,ABW$5)-ABR18,0)),0)</f>
        <v>0</v>
      </c>
      <c r="ABX18" s="128">
        <f>IFERROR(IF(AND(ABR18&lt;SMALL(기준일시_입력!$J$21:$J$39,ABX$5),ABS18&gt;SMALL(기준일시_입력!$N$21:$N$39,ABX$5)),INDEX(기준일시_입력!$AJ$21:$AJ$39,ABX$5*2-1),IF(AND(ABR18&gt;=SMALL(기준일시_입력!$J$21:$J$39,ABX$5),ABR18&lt;SMALL(기준일시_입력!$N$21:$N$39,ABX$5)),SMALL(기준일시_입력!$N$21:$N$39,ABX$5)-ABR18,0)),0)</f>
        <v>0</v>
      </c>
      <c r="ABY18" s="128">
        <f>IFERROR(IF(AND(ABR18&lt;SMALL(기준일시_입력!$J$21:$J$39,ABY$5),ABS18&gt;SMALL(기준일시_입력!$N$21:$N$39,ABY$5)),INDEX(기준일시_입력!$AJ$21:$AJ$39,ABY$5*2-1),IF(AND(ABR18&gt;=SMALL(기준일시_입력!$J$21:$J$39,ABY$5),ABR18&lt;SMALL(기준일시_입력!$N$21:$N$39,ABY$5)),SMALL(기준일시_입력!$N$21:$N$39,ABY$5)-ABR18,0)),0)</f>
        <v>0</v>
      </c>
      <c r="ABZ18" s="128">
        <f>IFERROR(IF(AND(ABR18&lt;SMALL(기준일시_입력!$J$21:$J$39,ABZ$5),ABS18&gt;SMALL(기준일시_입력!$N$21:$N$39,ABZ$5)),INDEX(기준일시_입력!$AJ$21:$AJ$39,ABZ$5*2-1),IF(AND(ABR18&gt;=SMALL(기준일시_입력!$J$21:$J$39,ABZ$5),ABR18&lt;SMALL(기준일시_입력!$N$21:$N$39,ABZ$5)),SMALL(기준일시_입력!$N$21:$N$39,ABZ$5)-ABR18,0)),0)</f>
        <v>0</v>
      </c>
      <c r="ACA18" s="128">
        <f>IFERROR(IF(AND(ABR18&lt;SMALL(기준일시_입력!$J$21:$J$39,ACA$5),ABS18&gt;SMALL(기준일시_입력!$N$21:$N$39,ACA$5)),INDEX(기준일시_입력!$AJ$21:$AJ$39,ACA$5*2-1),IF(AND(ABR18&gt;=SMALL(기준일시_입력!$J$21:$J$39,ACA$5),ABR18&lt;SMALL(기준일시_입력!$N$21:$N$39,ACA$5)),SMALL(기준일시_입력!$N$21:$N$39,ACA$5)-ABR18,0)),0)</f>
        <v>0</v>
      </c>
      <c r="ACB18" s="128">
        <f>IFERROR(IF(AND(ABR18&lt;SMALL(기준일시_입력!$J$21:$J$39,ACB$5),ABS18&gt;SMALL(기준일시_입력!$N$21:$N$39,ACB$5)),INDEX(기준일시_입력!$AJ$21:$AJ$39,ACB$5*2-1),IF(AND(ABR18&gt;=SMALL(기준일시_입력!$J$21:$J$39,ACB$5),ABR18&lt;SMALL(기준일시_입력!$N$21:$N$39,ACB$5)),SMALL(기준일시_입력!$N$21:$N$39,ACB$5)-ABR18,0)),0)</f>
        <v>0</v>
      </c>
      <c r="ACC18" s="128">
        <f>IFERROR(IF(AND(ABR18&lt;SMALL(기준일시_입력!$J$21:$J$39,ACC$5),ABS18&gt;SMALL(기준일시_입력!$N$21:$N$39,ACC$5)),INDEX(기준일시_입력!$AJ$21:$AJ$39,ACC$5*2-1),IF(AND(ABR18&gt;=SMALL(기준일시_입력!$J$21:$J$39,ACC$5),ABR18&lt;SMALL(기준일시_입력!$N$21:$N$39,ACC$5)),SMALL(기준일시_입력!$N$21:$N$39,ACC$5)-ABR18,0)),0)</f>
        <v>0</v>
      </c>
      <c r="ACD18" s="125"/>
      <c r="ACE18" s="180" t="str">
        <f t="shared" si="274"/>
        <v>13일</v>
      </c>
      <c r="ACF18" s="180"/>
      <c r="ACG18" s="124" t="str">
        <f t="shared" si="275"/>
        <v>토</v>
      </c>
      <c r="ACH18" s="133" t="str">
        <f t="shared" si="276"/>
        <v/>
      </c>
      <c r="ACI18" s="184"/>
      <c r="ACJ18" s="184"/>
      <c r="ACK18" s="184"/>
      <c r="ACL18" s="184"/>
      <c r="ACM18" s="184"/>
      <c r="ACN18" s="184"/>
      <c r="ACO18" s="176"/>
      <c r="ACP18" s="177"/>
      <c r="ACQ18" s="129" t="str">
        <f>IF($B18="","",IF(AND(ACG$3&lt;&gt;"",$B18-기준일시_입력!$AO$7&lt;=0,ACI18="",ACL18="",ACO18=""),"X",IF(ACO18="연차","☆",IF(ACO18="월차","★",IF(ACO18="병가","♨",IF(ACO18="출장","◎",IF(ACO18="교육","■",IF(AND(ACO18="",ACI18&lt;=기준일시_입력!$J$15,ACL18&gt;=기준일시_입력!$N$15),"○",IF(AND(ACO18="",ACI18&lt;&gt;"",ACI18&gt;기준일시_입력!$J$15),"▼",IF(AND(ACO18="",ACL18&lt;&gt;"",ACL18&lt;기준일시_입력!$N$15),"△",""))))))))))</f>
        <v/>
      </c>
      <c r="ACR18" s="128">
        <f>IFERROR(IF(OR(ACI18="",ACL18=""),0,IF(AND(ACT18&lt;기준일시_입력!$J$17,ACU18&gt;기준일시_입력!$N$17),기준일시_입력!$N$17-기준일시_입력!$J$17,IF(AND(ACT18&gt;=기준일시_입력!$J$17,ACU18&gt;기준일시_입력!$N$17),기준일시_입력!$N$17-ACT18,IF(ACU18&lt;기준일시_입력!$J$17,0,IF(AND(ACT18&lt;기준일시_입력!$J$17,ACU18&lt;=기준일시_입력!$N$17),ACU18-기준일시_입력!$J$17,IF(AND(ACT18&gt;=기준일시_입력!$J$17,ACU18&lt;=기준일시_입력!$N$17),ACU18-ACT18,0)))))),0)</f>
        <v>0</v>
      </c>
      <c r="ACS18" s="128">
        <f t="shared" si="277"/>
        <v>0</v>
      </c>
      <c r="ACT18" s="128">
        <f>IF(OR(ACI18="",ACL18=""),0,IF(ACI18&lt;기준일시_입력!$J$15,기준일시_입력!$J$15,ACI18))</f>
        <v>0</v>
      </c>
      <c r="ACU18" s="128">
        <f t="shared" si="278"/>
        <v>0</v>
      </c>
      <c r="ACV18" s="128">
        <f>IFERROR(IF(AND(ACT18&lt;SMALL(기준일시_입력!$J$21:$J$39,ACV$5),ACU18&gt;SMALL(기준일시_입력!$N$21:$N$39,ACV$5)),INDEX(기준일시_입력!$AJ$21:$AJ$39,ACV$5*2-1),IF(AND(ACT18&gt;=SMALL(기준일시_입력!$J$21:$J$39,ACV$5),ACT18&lt;SMALL(기준일시_입력!$N$21:$N$39,ACV$5)),SMALL(기준일시_입력!$N$21:$N$39,ACV$5)-ACT18,0)),0)</f>
        <v>0</v>
      </c>
      <c r="ACW18" s="128">
        <f>IFERROR(IF(AND(ACT18&lt;SMALL(기준일시_입력!$J$21:$J$39,ACW$5),ACU18&gt;SMALL(기준일시_입력!$N$21:$N$39,ACW$5)),INDEX(기준일시_입력!$AJ$21:$AJ$39,ACW$5*2-1),IF(AND(ACT18&gt;=SMALL(기준일시_입력!$J$21:$J$39,ACW$5),ACT18&lt;SMALL(기준일시_입력!$N$21:$N$39,ACW$5)),SMALL(기준일시_입력!$N$21:$N$39,ACW$5)-ACT18,0)),0)</f>
        <v>0</v>
      </c>
      <c r="ACX18" s="128">
        <f>IFERROR(IF(AND(ACT18&lt;SMALL(기준일시_입력!$J$21:$J$39,ACX$5),ACU18&gt;SMALL(기준일시_입력!$N$21:$N$39,ACX$5)),INDEX(기준일시_입력!$AJ$21:$AJ$39,ACX$5*2-1),IF(AND(ACT18&gt;=SMALL(기준일시_입력!$J$21:$J$39,ACX$5),ACT18&lt;SMALL(기준일시_입력!$N$21:$N$39,ACX$5)),SMALL(기준일시_입력!$N$21:$N$39,ACX$5)-ACT18,0)),0)</f>
        <v>0</v>
      </c>
      <c r="ACY18" s="128">
        <f>IFERROR(IF(AND(ACT18&lt;SMALL(기준일시_입력!$J$21:$J$39,ACY$5),ACU18&gt;SMALL(기준일시_입력!$N$21:$N$39,ACY$5)),INDEX(기준일시_입력!$AJ$21:$AJ$39,ACY$5*2-1),IF(AND(ACT18&gt;=SMALL(기준일시_입력!$J$21:$J$39,ACY$5),ACT18&lt;SMALL(기준일시_입력!$N$21:$N$39,ACY$5)),SMALL(기준일시_입력!$N$21:$N$39,ACY$5)-ACT18,0)),0)</f>
        <v>0</v>
      </c>
      <c r="ACZ18" s="128">
        <f>IFERROR(IF(AND(ACT18&lt;SMALL(기준일시_입력!$J$21:$J$39,ACZ$5),ACU18&gt;SMALL(기준일시_입력!$N$21:$N$39,ACZ$5)),INDEX(기준일시_입력!$AJ$21:$AJ$39,ACZ$5*2-1),IF(AND(ACT18&gt;=SMALL(기준일시_입력!$J$21:$J$39,ACZ$5),ACT18&lt;SMALL(기준일시_입력!$N$21:$N$39,ACZ$5)),SMALL(기준일시_입력!$N$21:$N$39,ACZ$5)-ACT18,0)),0)</f>
        <v>0</v>
      </c>
      <c r="ADA18" s="128">
        <f>IFERROR(IF(AND(ACT18&lt;SMALL(기준일시_입력!$J$21:$J$39,ADA$5),ACU18&gt;SMALL(기준일시_입력!$N$21:$N$39,ADA$5)),INDEX(기준일시_입력!$AJ$21:$AJ$39,ADA$5*2-1),IF(AND(ACT18&gt;=SMALL(기준일시_입력!$J$21:$J$39,ADA$5),ACT18&lt;SMALL(기준일시_입력!$N$21:$N$39,ADA$5)),SMALL(기준일시_입력!$N$21:$N$39,ADA$5)-ACT18,0)),0)</f>
        <v>0</v>
      </c>
      <c r="ADB18" s="128">
        <f>IFERROR(IF(AND(ACT18&lt;SMALL(기준일시_입력!$J$21:$J$39,ADB$5),ACU18&gt;SMALL(기준일시_입력!$N$21:$N$39,ADB$5)),INDEX(기준일시_입력!$AJ$21:$AJ$39,ADB$5*2-1),IF(AND(ACT18&gt;=SMALL(기준일시_입력!$J$21:$J$39,ADB$5),ACT18&lt;SMALL(기준일시_입력!$N$21:$N$39,ADB$5)),SMALL(기준일시_입력!$N$21:$N$39,ADB$5)-ACT18,0)),0)</f>
        <v>0</v>
      </c>
      <c r="ADC18" s="128">
        <f>IFERROR(IF(AND(ACT18&lt;SMALL(기준일시_입력!$J$21:$J$39,ADC$5),ACU18&gt;SMALL(기준일시_입력!$N$21:$N$39,ADC$5)),INDEX(기준일시_입력!$AJ$21:$AJ$39,ADC$5*2-1),IF(AND(ACT18&gt;=SMALL(기준일시_입력!$J$21:$J$39,ADC$5),ACT18&lt;SMALL(기준일시_입력!$N$21:$N$39,ADC$5)),SMALL(기준일시_입력!$N$21:$N$39,ADC$5)-ACT18,0)),0)</f>
        <v>0</v>
      </c>
      <c r="ADD18" s="128">
        <f>IFERROR(IF(AND(ACT18&lt;SMALL(기준일시_입력!$J$21:$J$39,ADD$5),ACU18&gt;SMALL(기준일시_입력!$N$21:$N$39,ADD$5)),INDEX(기준일시_입력!$AJ$21:$AJ$39,ADD$5*2-1),IF(AND(ACT18&gt;=SMALL(기준일시_입력!$J$21:$J$39,ADD$5),ACT18&lt;SMALL(기준일시_입력!$N$21:$N$39,ADD$5)),SMALL(기준일시_입력!$N$21:$N$39,ADD$5)-ACT18,0)),0)</f>
        <v>0</v>
      </c>
      <c r="ADE18" s="128">
        <f>IFERROR(IF(AND(ACT18&lt;SMALL(기준일시_입력!$J$21:$J$39,ADE$5),ACU18&gt;SMALL(기준일시_입력!$N$21:$N$39,ADE$5)),INDEX(기준일시_입력!$AJ$21:$AJ$39,ADE$5*2-1),IF(AND(ACT18&gt;=SMALL(기준일시_입력!$J$21:$J$39,ADE$5),ACT18&lt;SMALL(기준일시_입력!$N$21:$N$39,ADE$5)),SMALL(기준일시_입력!$N$21:$N$39,ADE$5)-ACT18,0)),0)</f>
        <v>0</v>
      </c>
      <c r="ADF18" s="125"/>
      <c r="ADG18" s="180" t="str">
        <f t="shared" si="279"/>
        <v>13일</v>
      </c>
      <c r="ADH18" s="180"/>
      <c r="ADI18" s="124" t="str">
        <f t="shared" si="280"/>
        <v>토</v>
      </c>
      <c r="ADJ18" s="133" t="str">
        <f t="shared" si="276"/>
        <v/>
      </c>
      <c r="ADK18" s="184"/>
      <c r="ADL18" s="184"/>
      <c r="ADM18" s="184"/>
      <c r="ADN18" s="184"/>
      <c r="ADO18" s="184"/>
      <c r="ADP18" s="184"/>
      <c r="ADQ18" s="176"/>
      <c r="ADR18" s="177"/>
      <c r="ADS18" s="129" t="str">
        <f>IF($B18="","",IF(AND(ADI$3&lt;&gt;"",$B18-기준일시_입력!$AO$7&lt;=0,ADK18="",ADN18="",ADQ18=""),"X",IF(ADQ18="연차","☆",IF(ADQ18="월차","★",IF(ADQ18="병가","♨",IF(ADQ18="출장","◎",IF(ADQ18="교육","■",IF(AND(ADQ18="",ADK18&lt;=기준일시_입력!$J$15,ADN18&gt;=기준일시_입력!$N$15),"○",IF(AND(ADQ18="",ADK18&lt;&gt;"",ADK18&gt;기준일시_입력!$J$15),"▼",IF(AND(ADQ18="",ADN18&lt;&gt;"",ADN18&lt;기준일시_입력!$N$15),"△",""))))))))))</f>
        <v/>
      </c>
      <c r="ADT18" s="128">
        <f>IFERROR(IF(OR(ADK18="",ADN18=""),0,IF(AND(ADV18&lt;기준일시_입력!$J$17,ADW18&gt;기준일시_입력!$N$17),기준일시_입력!$N$17-기준일시_입력!$J$17,IF(AND(ADV18&gt;=기준일시_입력!$J$17,ADW18&gt;기준일시_입력!$N$17),기준일시_입력!$N$17-ADV18,IF(ADW18&lt;기준일시_입력!$J$17,0,IF(AND(ADV18&lt;기준일시_입력!$J$17,ADW18&lt;=기준일시_입력!$N$17),ADW18-기준일시_입력!$J$17,IF(AND(ADV18&gt;=기준일시_입력!$J$17,ADW18&lt;=기준일시_입력!$N$17),ADW18-ADV18,0)))))),0)</f>
        <v>0</v>
      </c>
      <c r="ADU18" s="128">
        <f t="shared" si="282"/>
        <v>0</v>
      </c>
      <c r="ADV18" s="128">
        <f>IF(OR(ADK18="",ADN18=""),0,IF(ADK18&lt;기준일시_입력!$J$15,기준일시_입력!$J$15,ADK18))</f>
        <v>0</v>
      </c>
      <c r="ADW18" s="128">
        <f t="shared" si="283"/>
        <v>0</v>
      </c>
      <c r="ADX18" s="128">
        <f>IFERROR(IF(AND(ADV18&lt;SMALL(기준일시_입력!$J$21:$J$39,ADX$5),ADW18&gt;SMALL(기준일시_입력!$N$21:$N$39,ADX$5)),INDEX(기준일시_입력!$AJ$21:$AJ$39,ADX$5*2-1),IF(AND(ADV18&gt;=SMALL(기준일시_입력!$J$21:$J$39,ADX$5),ADV18&lt;SMALL(기준일시_입력!$N$21:$N$39,ADX$5)),SMALL(기준일시_입력!$N$21:$N$39,ADX$5)-ADV18,0)),0)</f>
        <v>0</v>
      </c>
      <c r="ADY18" s="128">
        <f>IFERROR(IF(AND(ADV18&lt;SMALL(기준일시_입력!$J$21:$J$39,ADY$5),ADW18&gt;SMALL(기준일시_입력!$N$21:$N$39,ADY$5)),INDEX(기준일시_입력!$AJ$21:$AJ$39,ADY$5*2-1),IF(AND(ADV18&gt;=SMALL(기준일시_입력!$J$21:$J$39,ADY$5),ADV18&lt;SMALL(기준일시_입력!$N$21:$N$39,ADY$5)),SMALL(기준일시_입력!$N$21:$N$39,ADY$5)-ADV18,0)),0)</f>
        <v>0</v>
      </c>
      <c r="ADZ18" s="128">
        <f>IFERROR(IF(AND(ADV18&lt;SMALL(기준일시_입력!$J$21:$J$39,ADZ$5),ADW18&gt;SMALL(기준일시_입력!$N$21:$N$39,ADZ$5)),INDEX(기준일시_입력!$AJ$21:$AJ$39,ADZ$5*2-1),IF(AND(ADV18&gt;=SMALL(기준일시_입력!$J$21:$J$39,ADZ$5),ADV18&lt;SMALL(기준일시_입력!$N$21:$N$39,ADZ$5)),SMALL(기준일시_입력!$N$21:$N$39,ADZ$5)-ADV18,0)),0)</f>
        <v>0</v>
      </c>
      <c r="AEA18" s="128">
        <f>IFERROR(IF(AND(ADV18&lt;SMALL(기준일시_입력!$J$21:$J$39,AEA$5),ADW18&gt;SMALL(기준일시_입력!$N$21:$N$39,AEA$5)),INDEX(기준일시_입력!$AJ$21:$AJ$39,AEA$5*2-1),IF(AND(ADV18&gt;=SMALL(기준일시_입력!$J$21:$J$39,AEA$5),ADV18&lt;SMALL(기준일시_입력!$N$21:$N$39,AEA$5)),SMALL(기준일시_입력!$N$21:$N$39,AEA$5)-ADV18,0)),0)</f>
        <v>0</v>
      </c>
      <c r="AEB18" s="128">
        <f>IFERROR(IF(AND(ADV18&lt;SMALL(기준일시_입력!$J$21:$J$39,AEB$5),ADW18&gt;SMALL(기준일시_입력!$N$21:$N$39,AEB$5)),INDEX(기준일시_입력!$AJ$21:$AJ$39,AEB$5*2-1),IF(AND(ADV18&gt;=SMALL(기준일시_입력!$J$21:$J$39,AEB$5),ADV18&lt;SMALL(기준일시_입력!$N$21:$N$39,AEB$5)),SMALL(기준일시_입력!$N$21:$N$39,AEB$5)-ADV18,0)),0)</f>
        <v>0</v>
      </c>
      <c r="AEC18" s="128">
        <f>IFERROR(IF(AND(ADV18&lt;SMALL(기준일시_입력!$J$21:$J$39,AEC$5),ADW18&gt;SMALL(기준일시_입력!$N$21:$N$39,AEC$5)),INDEX(기준일시_입력!$AJ$21:$AJ$39,AEC$5*2-1),IF(AND(ADV18&gt;=SMALL(기준일시_입력!$J$21:$J$39,AEC$5),ADV18&lt;SMALL(기준일시_입력!$N$21:$N$39,AEC$5)),SMALL(기준일시_입력!$N$21:$N$39,AEC$5)-ADV18,0)),0)</f>
        <v>0</v>
      </c>
      <c r="AED18" s="128">
        <f>IFERROR(IF(AND(ADV18&lt;SMALL(기준일시_입력!$J$21:$J$39,AED$5),ADW18&gt;SMALL(기준일시_입력!$N$21:$N$39,AED$5)),INDEX(기준일시_입력!$AJ$21:$AJ$39,AED$5*2-1),IF(AND(ADV18&gt;=SMALL(기준일시_입력!$J$21:$J$39,AED$5),ADV18&lt;SMALL(기준일시_입력!$N$21:$N$39,AED$5)),SMALL(기준일시_입력!$N$21:$N$39,AED$5)-ADV18,0)),0)</f>
        <v>0</v>
      </c>
      <c r="AEE18" s="128">
        <f>IFERROR(IF(AND(ADV18&lt;SMALL(기준일시_입력!$J$21:$J$39,AEE$5),ADW18&gt;SMALL(기준일시_입력!$N$21:$N$39,AEE$5)),INDEX(기준일시_입력!$AJ$21:$AJ$39,AEE$5*2-1),IF(AND(ADV18&gt;=SMALL(기준일시_입력!$J$21:$J$39,AEE$5),ADV18&lt;SMALL(기준일시_입력!$N$21:$N$39,AEE$5)),SMALL(기준일시_입력!$N$21:$N$39,AEE$5)-ADV18,0)),0)</f>
        <v>0</v>
      </c>
      <c r="AEF18" s="128">
        <f>IFERROR(IF(AND(ADV18&lt;SMALL(기준일시_입력!$J$21:$J$39,AEF$5),ADW18&gt;SMALL(기준일시_입력!$N$21:$N$39,AEF$5)),INDEX(기준일시_입력!$AJ$21:$AJ$39,AEF$5*2-1),IF(AND(ADV18&gt;=SMALL(기준일시_입력!$J$21:$J$39,AEF$5),ADV18&lt;SMALL(기준일시_입력!$N$21:$N$39,AEF$5)),SMALL(기준일시_입력!$N$21:$N$39,AEF$5)-ADV18,0)),0)</f>
        <v>0</v>
      </c>
      <c r="AEG18" s="128">
        <f>IFERROR(IF(AND(ADV18&lt;SMALL(기준일시_입력!$J$21:$J$39,AEG$5),ADW18&gt;SMALL(기준일시_입력!$N$21:$N$39,AEG$5)),INDEX(기준일시_입력!$AJ$21:$AJ$39,AEG$5*2-1),IF(AND(ADV18&gt;=SMALL(기준일시_입력!$J$21:$J$39,AEG$5),ADV18&lt;SMALL(기준일시_입력!$N$21:$N$39,AEG$5)),SMALL(기준일시_입력!$N$21:$N$39,AEG$5)-ADV18,0)),0)</f>
        <v>0</v>
      </c>
      <c r="AEH18" s="125"/>
      <c r="AEI18" s="180" t="str">
        <f t="shared" si="284"/>
        <v>13일</v>
      </c>
      <c r="AEJ18" s="180"/>
      <c r="AEK18" s="124" t="str">
        <f t="shared" si="285"/>
        <v>토</v>
      </c>
      <c r="AEL18" s="133" t="str">
        <f t="shared" si="276"/>
        <v/>
      </c>
      <c r="AEM18" s="184"/>
      <c r="AEN18" s="184"/>
      <c r="AEO18" s="184"/>
      <c r="AEP18" s="184"/>
      <c r="AEQ18" s="184"/>
      <c r="AER18" s="184"/>
      <c r="AES18" s="176"/>
      <c r="AET18" s="177"/>
      <c r="AEU18" s="129" t="str">
        <f>IF($B18="","",IF(AND(AEK$3&lt;&gt;"",$B18-기준일시_입력!$AO$7&lt;=0,AEM18="",AEP18="",AES18=""),"X",IF(AES18="연차","☆",IF(AES18="월차","★",IF(AES18="병가","♨",IF(AES18="출장","◎",IF(AES18="교육","■",IF(AND(AES18="",AEM18&lt;=기준일시_입력!$J$15,AEP18&gt;=기준일시_입력!$N$15),"○",IF(AND(AES18="",AEM18&lt;&gt;"",AEM18&gt;기준일시_입력!$J$15),"▼",IF(AND(AES18="",AEP18&lt;&gt;"",AEP18&lt;기준일시_입력!$N$15),"△",""))))))))))</f>
        <v/>
      </c>
      <c r="AEV18" s="128">
        <f>IFERROR(IF(OR(AEM18="",AEP18=""),0,IF(AND(AEX18&lt;기준일시_입력!$J$17,AEY18&gt;기준일시_입력!$N$17),기준일시_입력!$N$17-기준일시_입력!$J$17,IF(AND(AEX18&gt;=기준일시_입력!$J$17,AEY18&gt;기준일시_입력!$N$17),기준일시_입력!$N$17-AEX18,IF(AEY18&lt;기준일시_입력!$J$17,0,IF(AND(AEX18&lt;기준일시_입력!$J$17,AEY18&lt;=기준일시_입력!$N$17),AEY18-기준일시_입력!$J$17,IF(AND(AEX18&gt;=기준일시_입력!$J$17,AEY18&lt;=기준일시_입력!$N$17),AEY18-AEX18,0)))))),0)</f>
        <v>0</v>
      </c>
      <c r="AEW18" s="128">
        <f t="shared" si="287"/>
        <v>0</v>
      </c>
      <c r="AEX18" s="128">
        <f>IF(OR(AEM18="",AEP18=""),0,IF(AEM18&lt;기준일시_입력!$J$15,기준일시_입력!$J$15,AEM18))</f>
        <v>0</v>
      </c>
      <c r="AEY18" s="128">
        <f t="shared" si="288"/>
        <v>0</v>
      </c>
      <c r="AEZ18" s="128">
        <f>IFERROR(IF(AND(AEX18&lt;SMALL(기준일시_입력!$J$21:$J$39,AEZ$5),AEY18&gt;SMALL(기준일시_입력!$N$21:$N$39,AEZ$5)),INDEX(기준일시_입력!$AJ$21:$AJ$39,AEZ$5*2-1),IF(AND(AEX18&gt;=SMALL(기준일시_입력!$J$21:$J$39,AEZ$5),AEX18&lt;SMALL(기준일시_입력!$N$21:$N$39,AEZ$5)),SMALL(기준일시_입력!$N$21:$N$39,AEZ$5)-AEX18,0)),0)</f>
        <v>0</v>
      </c>
      <c r="AFA18" s="128">
        <f>IFERROR(IF(AND(AEX18&lt;SMALL(기준일시_입력!$J$21:$J$39,AFA$5),AEY18&gt;SMALL(기준일시_입력!$N$21:$N$39,AFA$5)),INDEX(기준일시_입력!$AJ$21:$AJ$39,AFA$5*2-1),IF(AND(AEX18&gt;=SMALL(기준일시_입력!$J$21:$J$39,AFA$5),AEX18&lt;SMALL(기준일시_입력!$N$21:$N$39,AFA$5)),SMALL(기준일시_입력!$N$21:$N$39,AFA$5)-AEX18,0)),0)</f>
        <v>0</v>
      </c>
      <c r="AFB18" s="128">
        <f>IFERROR(IF(AND(AEX18&lt;SMALL(기준일시_입력!$J$21:$J$39,AFB$5),AEY18&gt;SMALL(기준일시_입력!$N$21:$N$39,AFB$5)),INDEX(기준일시_입력!$AJ$21:$AJ$39,AFB$5*2-1),IF(AND(AEX18&gt;=SMALL(기준일시_입력!$J$21:$J$39,AFB$5),AEX18&lt;SMALL(기준일시_입력!$N$21:$N$39,AFB$5)),SMALL(기준일시_입력!$N$21:$N$39,AFB$5)-AEX18,0)),0)</f>
        <v>0</v>
      </c>
      <c r="AFC18" s="128">
        <f>IFERROR(IF(AND(AEX18&lt;SMALL(기준일시_입력!$J$21:$J$39,AFC$5),AEY18&gt;SMALL(기준일시_입력!$N$21:$N$39,AFC$5)),INDEX(기준일시_입력!$AJ$21:$AJ$39,AFC$5*2-1),IF(AND(AEX18&gt;=SMALL(기준일시_입력!$J$21:$J$39,AFC$5),AEX18&lt;SMALL(기준일시_입력!$N$21:$N$39,AFC$5)),SMALL(기준일시_입력!$N$21:$N$39,AFC$5)-AEX18,0)),0)</f>
        <v>0</v>
      </c>
      <c r="AFD18" s="128">
        <f>IFERROR(IF(AND(AEX18&lt;SMALL(기준일시_입력!$J$21:$J$39,AFD$5),AEY18&gt;SMALL(기준일시_입력!$N$21:$N$39,AFD$5)),INDEX(기준일시_입력!$AJ$21:$AJ$39,AFD$5*2-1),IF(AND(AEX18&gt;=SMALL(기준일시_입력!$J$21:$J$39,AFD$5),AEX18&lt;SMALL(기준일시_입력!$N$21:$N$39,AFD$5)),SMALL(기준일시_입력!$N$21:$N$39,AFD$5)-AEX18,0)),0)</f>
        <v>0</v>
      </c>
      <c r="AFE18" s="128">
        <f>IFERROR(IF(AND(AEX18&lt;SMALL(기준일시_입력!$J$21:$J$39,AFE$5),AEY18&gt;SMALL(기준일시_입력!$N$21:$N$39,AFE$5)),INDEX(기준일시_입력!$AJ$21:$AJ$39,AFE$5*2-1),IF(AND(AEX18&gt;=SMALL(기준일시_입력!$J$21:$J$39,AFE$5),AEX18&lt;SMALL(기준일시_입력!$N$21:$N$39,AFE$5)),SMALL(기준일시_입력!$N$21:$N$39,AFE$5)-AEX18,0)),0)</f>
        <v>0</v>
      </c>
      <c r="AFF18" s="128">
        <f>IFERROR(IF(AND(AEX18&lt;SMALL(기준일시_입력!$J$21:$J$39,AFF$5),AEY18&gt;SMALL(기준일시_입력!$N$21:$N$39,AFF$5)),INDEX(기준일시_입력!$AJ$21:$AJ$39,AFF$5*2-1),IF(AND(AEX18&gt;=SMALL(기준일시_입력!$J$21:$J$39,AFF$5),AEX18&lt;SMALL(기준일시_입력!$N$21:$N$39,AFF$5)),SMALL(기준일시_입력!$N$21:$N$39,AFF$5)-AEX18,0)),0)</f>
        <v>0</v>
      </c>
      <c r="AFG18" s="128">
        <f>IFERROR(IF(AND(AEX18&lt;SMALL(기준일시_입력!$J$21:$J$39,AFG$5),AEY18&gt;SMALL(기준일시_입력!$N$21:$N$39,AFG$5)),INDEX(기준일시_입력!$AJ$21:$AJ$39,AFG$5*2-1),IF(AND(AEX18&gt;=SMALL(기준일시_입력!$J$21:$J$39,AFG$5),AEX18&lt;SMALL(기준일시_입력!$N$21:$N$39,AFG$5)),SMALL(기준일시_입력!$N$21:$N$39,AFG$5)-AEX18,0)),0)</f>
        <v>0</v>
      </c>
      <c r="AFH18" s="128">
        <f>IFERROR(IF(AND(AEX18&lt;SMALL(기준일시_입력!$J$21:$J$39,AFH$5),AEY18&gt;SMALL(기준일시_입력!$N$21:$N$39,AFH$5)),INDEX(기준일시_입력!$AJ$21:$AJ$39,AFH$5*2-1),IF(AND(AEX18&gt;=SMALL(기준일시_입력!$J$21:$J$39,AFH$5),AEX18&lt;SMALL(기준일시_입력!$N$21:$N$39,AFH$5)),SMALL(기준일시_입력!$N$21:$N$39,AFH$5)-AEX18,0)),0)</f>
        <v>0</v>
      </c>
      <c r="AFI18" s="128">
        <f>IFERROR(IF(AND(AEX18&lt;SMALL(기준일시_입력!$J$21:$J$39,AFI$5),AEY18&gt;SMALL(기준일시_입력!$N$21:$N$39,AFI$5)),INDEX(기준일시_입력!$AJ$21:$AJ$39,AFI$5*2-1),IF(AND(AEX18&gt;=SMALL(기준일시_입력!$J$21:$J$39,AFI$5),AEX18&lt;SMALL(기준일시_입력!$N$21:$N$39,AFI$5)),SMALL(기준일시_입력!$N$21:$N$39,AFI$5)-AEX18,0)),0)</f>
        <v>0</v>
      </c>
      <c r="AFJ18" s="125"/>
      <c r="AFK18" s="180" t="str">
        <f t="shared" si="289"/>
        <v>13일</v>
      </c>
      <c r="AFL18" s="180"/>
      <c r="AFM18" s="124" t="str">
        <f t="shared" si="290"/>
        <v>토</v>
      </c>
      <c r="AFN18" s="133" t="str">
        <f t="shared" si="291"/>
        <v/>
      </c>
      <c r="AFO18" s="184"/>
      <c r="AFP18" s="184"/>
      <c r="AFQ18" s="184"/>
      <c r="AFR18" s="184"/>
      <c r="AFS18" s="184"/>
      <c r="AFT18" s="184"/>
      <c r="AFU18" s="176"/>
      <c r="AFV18" s="177"/>
      <c r="AFW18" s="129" t="str">
        <f>IF($B18="","",IF(AND(AFM$3&lt;&gt;"",$B18-기준일시_입력!$AO$7&lt;=0,AFO18="",AFR18="",AFU18=""),"X",IF(AFU18="연차","☆",IF(AFU18="월차","★",IF(AFU18="병가","♨",IF(AFU18="출장","◎",IF(AFU18="교육","■",IF(AND(AFU18="",AFO18&lt;=기준일시_입력!$J$15,AFR18&gt;=기준일시_입력!$N$15),"○",IF(AND(AFU18="",AFO18&lt;&gt;"",AFO18&gt;기준일시_입력!$J$15),"▼",IF(AND(AFU18="",AFR18&lt;&gt;"",AFR18&lt;기준일시_입력!$N$15),"△",""))))))))))</f>
        <v/>
      </c>
      <c r="AFX18" s="128">
        <f>IFERROR(IF(OR(AFO18="",AFR18=""),0,IF(AND(AFZ18&lt;기준일시_입력!$J$17,AGA18&gt;기준일시_입력!$N$17),기준일시_입력!$N$17-기준일시_입력!$J$17,IF(AND(AFZ18&gt;=기준일시_입력!$J$17,AGA18&gt;기준일시_입력!$N$17),기준일시_입력!$N$17-AFZ18,IF(AGA18&lt;기준일시_입력!$J$17,0,IF(AND(AFZ18&lt;기준일시_입력!$J$17,AGA18&lt;=기준일시_입력!$N$17),AGA18-기준일시_입력!$J$17,IF(AND(AFZ18&gt;=기준일시_입력!$J$17,AGA18&lt;=기준일시_입력!$N$17),AGA18-AFZ18,0)))))),0)</f>
        <v>0</v>
      </c>
      <c r="AFY18" s="128">
        <f t="shared" si="292"/>
        <v>0</v>
      </c>
      <c r="AFZ18" s="128">
        <f>IF(OR(AFO18="",AFR18=""),0,IF(AFO18&lt;기준일시_입력!$J$15,기준일시_입력!$J$15,AFO18))</f>
        <v>0</v>
      </c>
      <c r="AGA18" s="128">
        <f t="shared" si="293"/>
        <v>0</v>
      </c>
      <c r="AGB18" s="128">
        <f>IFERROR(IF(AND(AFZ18&lt;SMALL(기준일시_입력!$J$21:$J$39,AGB$5),AGA18&gt;SMALL(기준일시_입력!$N$21:$N$39,AGB$5)),INDEX(기준일시_입력!$AJ$21:$AJ$39,AGB$5*2-1),IF(AND(AFZ18&gt;=SMALL(기준일시_입력!$J$21:$J$39,AGB$5),AFZ18&lt;SMALL(기준일시_입력!$N$21:$N$39,AGB$5)),SMALL(기준일시_입력!$N$21:$N$39,AGB$5)-AFZ18,0)),0)</f>
        <v>0</v>
      </c>
      <c r="AGC18" s="128">
        <f>IFERROR(IF(AND(AFZ18&lt;SMALL(기준일시_입력!$J$21:$J$39,AGC$5),AGA18&gt;SMALL(기준일시_입력!$N$21:$N$39,AGC$5)),INDEX(기준일시_입력!$AJ$21:$AJ$39,AGC$5*2-1),IF(AND(AFZ18&gt;=SMALL(기준일시_입력!$J$21:$J$39,AGC$5),AFZ18&lt;SMALL(기준일시_입력!$N$21:$N$39,AGC$5)),SMALL(기준일시_입력!$N$21:$N$39,AGC$5)-AFZ18,0)),0)</f>
        <v>0</v>
      </c>
      <c r="AGD18" s="128">
        <f>IFERROR(IF(AND(AFZ18&lt;SMALL(기준일시_입력!$J$21:$J$39,AGD$5),AGA18&gt;SMALL(기준일시_입력!$N$21:$N$39,AGD$5)),INDEX(기준일시_입력!$AJ$21:$AJ$39,AGD$5*2-1),IF(AND(AFZ18&gt;=SMALL(기준일시_입력!$J$21:$J$39,AGD$5),AFZ18&lt;SMALL(기준일시_입력!$N$21:$N$39,AGD$5)),SMALL(기준일시_입력!$N$21:$N$39,AGD$5)-AFZ18,0)),0)</f>
        <v>0</v>
      </c>
      <c r="AGE18" s="128">
        <f>IFERROR(IF(AND(AFZ18&lt;SMALL(기준일시_입력!$J$21:$J$39,AGE$5),AGA18&gt;SMALL(기준일시_입력!$N$21:$N$39,AGE$5)),INDEX(기준일시_입력!$AJ$21:$AJ$39,AGE$5*2-1),IF(AND(AFZ18&gt;=SMALL(기준일시_입력!$J$21:$J$39,AGE$5),AFZ18&lt;SMALL(기준일시_입력!$N$21:$N$39,AGE$5)),SMALL(기준일시_입력!$N$21:$N$39,AGE$5)-AFZ18,0)),0)</f>
        <v>0</v>
      </c>
      <c r="AGF18" s="128">
        <f>IFERROR(IF(AND(AFZ18&lt;SMALL(기준일시_입력!$J$21:$J$39,AGF$5),AGA18&gt;SMALL(기준일시_입력!$N$21:$N$39,AGF$5)),INDEX(기준일시_입력!$AJ$21:$AJ$39,AGF$5*2-1),IF(AND(AFZ18&gt;=SMALL(기준일시_입력!$J$21:$J$39,AGF$5),AFZ18&lt;SMALL(기준일시_입력!$N$21:$N$39,AGF$5)),SMALL(기준일시_입력!$N$21:$N$39,AGF$5)-AFZ18,0)),0)</f>
        <v>0</v>
      </c>
      <c r="AGG18" s="128">
        <f>IFERROR(IF(AND(AFZ18&lt;SMALL(기준일시_입력!$J$21:$J$39,AGG$5),AGA18&gt;SMALL(기준일시_입력!$N$21:$N$39,AGG$5)),INDEX(기준일시_입력!$AJ$21:$AJ$39,AGG$5*2-1),IF(AND(AFZ18&gt;=SMALL(기준일시_입력!$J$21:$J$39,AGG$5),AFZ18&lt;SMALL(기준일시_입력!$N$21:$N$39,AGG$5)),SMALL(기준일시_입력!$N$21:$N$39,AGG$5)-AFZ18,0)),0)</f>
        <v>0</v>
      </c>
      <c r="AGH18" s="128">
        <f>IFERROR(IF(AND(AFZ18&lt;SMALL(기준일시_입력!$J$21:$J$39,AGH$5),AGA18&gt;SMALL(기준일시_입력!$N$21:$N$39,AGH$5)),INDEX(기준일시_입력!$AJ$21:$AJ$39,AGH$5*2-1),IF(AND(AFZ18&gt;=SMALL(기준일시_입력!$J$21:$J$39,AGH$5),AFZ18&lt;SMALL(기준일시_입력!$N$21:$N$39,AGH$5)),SMALL(기준일시_입력!$N$21:$N$39,AGH$5)-AFZ18,0)),0)</f>
        <v>0</v>
      </c>
      <c r="AGI18" s="128">
        <f>IFERROR(IF(AND(AFZ18&lt;SMALL(기준일시_입력!$J$21:$J$39,AGI$5),AGA18&gt;SMALL(기준일시_입력!$N$21:$N$39,AGI$5)),INDEX(기준일시_입력!$AJ$21:$AJ$39,AGI$5*2-1),IF(AND(AFZ18&gt;=SMALL(기준일시_입력!$J$21:$J$39,AGI$5),AFZ18&lt;SMALL(기준일시_입력!$N$21:$N$39,AGI$5)),SMALL(기준일시_입력!$N$21:$N$39,AGI$5)-AFZ18,0)),0)</f>
        <v>0</v>
      </c>
      <c r="AGJ18" s="128">
        <f>IFERROR(IF(AND(AFZ18&lt;SMALL(기준일시_입력!$J$21:$J$39,AGJ$5),AGA18&gt;SMALL(기준일시_입력!$N$21:$N$39,AGJ$5)),INDEX(기준일시_입력!$AJ$21:$AJ$39,AGJ$5*2-1),IF(AND(AFZ18&gt;=SMALL(기준일시_입력!$J$21:$J$39,AGJ$5),AFZ18&lt;SMALL(기준일시_입력!$N$21:$N$39,AGJ$5)),SMALL(기준일시_입력!$N$21:$N$39,AGJ$5)-AFZ18,0)),0)</f>
        <v>0</v>
      </c>
      <c r="AGK18" s="128">
        <f>IFERROR(IF(AND(AFZ18&lt;SMALL(기준일시_입력!$J$21:$J$39,AGK$5),AGA18&gt;SMALL(기준일시_입력!$N$21:$N$39,AGK$5)),INDEX(기준일시_입력!$AJ$21:$AJ$39,AGK$5*2-1),IF(AND(AFZ18&gt;=SMALL(기준일시_입력!$J$21:$J$39,AGK$5),AFZ18&lt;SMALL(기준일시_입력!$N$21:$N$39,AGK$5)),SMALL(기준일시_입력!$N$21:$N$39,AGK$5)-AFZ18,0)),0)</f>
        <v>0</v>
      </c>
      <c r="AGL18" s="125"/>
      <c r="AGM18" s="180" t="str">
        <f t="shared" si="294"/>
        <v>13일</v>
      </c>
      <c r="AGN18" s="180"/>
      <c r="AGO18" s="124" t="str">
        <f t="shared" si="295"/>
        <v>토</v>
      </c>
      <c r="AGP18" s="133" t="str">
        <f t="shared" si="291"/>
        <v/>
      </c>
      <c r="AGQ18" s="184"/>
      <c r="AGR18" s="184"/>
      <c r="AGS18" s="184"/>
      <c r="AGT18" s="184"/>
      <c r="AGU18" s="184"/>
      <c r="AGV18" s="184"/>
      <c r="AGW18" s="176"/>
      <c r="AGX18" s="177"/>
      <c r="AGY18" s="129" t="str">
        <f>IF($B18="","",IF(AND(AGO$3&lt;&gt;"",$B18-기준일시_입력!$AO$7&lt;=0,AGQ18="",AGT18="",AGW18=""),"X",IF(AGW18="연차","☆",IF(AGW18="월차","★",IF(AGW18="병가","♨",IF(AGW18="출장","◎",IF(AGW18="교육","■",IF(AND(AGW18="",AGQ18&lt;=기준일시_입력!$J$15,AGT18&gt;=기준일시_입력!$N$15),"○",IF(AND(AGW18="",AGQ18&lt;&gt;"",AGQ18&gt;기준일시_입력!$J$15),"▼",IF(AND(AGW18="",AGT18&lt;&gt;"",AGT18&lt;기준일시_입력!$N$15),"△",""))))))))))</f>
        <v/>
      </c>
      <c r="AGZ18" s="128">
        <f>IFERROR(IF(OR(AGQ18="",AGT18=""),0,IF(AND(AHB18&lt;기준일시_입력!$J$17,AHC18&gt;기준일시_입력!$N$17),기준일시_입력!$N$17-기준일시_입력!$J$17,IF(AND(AHB18&gt;=기준일시_입력!$J$17,AHC18&gt;기준일시_입력!$N$17),기준일시_입력!$N$17-AHB18,IF(AHC18&lt;기준일시_입력!$J$17,0,IF(AND(AHB18&lt;기준일시_입력!$J$17,AHC18&lt;=기준일시_입력!$N$17),AHC18-기준일시_입력!$J$17,IF(AND(AHB18&gt;=기준일시_입력!$J$17,AHC18&lt;=기준일시_입력!$N$17),AHC18-AHB18,0)))))),0)</f>
        <v>0</v>
      </c>
      <c r="AHA18" s="128">
        <f t="shared" si="297"/>
        <v>0</v>
      </c>
      <c r="AHB18" s="128">
        <f>IF(OR(AGQ18="",AGT18=""),0,IF(AGQ18&lt;기준일시_입력!$J$15,기준일시_입력!$J$15,AGQ18))</f>
        <v>0</v>
      </c>
      <c r="AHC18" s="128">
        <f t="shared" si="298"/>
        <v>0</v>
      </c>
      <c r="AHD18" s="128">
        <f>IFERROR(IF(AND(AHB18&lt;SMALL(기준일시_입력!$J$21:$J$39,AHD$5),AHC18&gt;SMALL(기준일시_입력!$N$21:$N$39,AHD$5)),INDEX(기준일시_입력!$AJ$21:$AJ$39,AHD$5*2-1),IF(AND(AHB18&gt;=SMALL(기준일시_입력!$J$21:$J$39,AHD$5),AHB18&lt;SMALL(기준일시_입력!$N$21:$N$39,AHD$5)),SMALL(기준일시_입력!$N$21:$N$39,AHD$5)-AHB18,0)),0)</f>
        <v>0</v>
      </c>
      <c r="AHE18" s="128">
        <f>IFERROR(IF(AND(AHB18&lt;SMALL(기준일시_입력!$J$21:$J$39,AHE$5),AHC18&gt;SMALL(기준일시_입력!$N$21:$N$39,AHE$5)),INDEX(기준일시_입력!$AJ$21:$AJ$39,AHE$5*2-1),IF(AND(AHB18&gt;=SMALL(기준일시_입력!$J$21:$J$39,AHE$5),AHB18&lt;SMALL(기준일시_입력!$N$21:$N$39,AHE$5)),SMALL(기준일시_입력!$N$21:$N$39,AHE$5)-AHB18,0)),0)</f>
        <v>0</v>
      </c>
      <c r="AHF18" s="128">
        <f>IFERROR(IF(AND(AHB18&lt;SMALL(기준일시_입력!$J$21:$J$39,AHF$5),AHC18&gt;SMALL(기준일시_입력!$N$21:$N$39,AHF$5)),INDEX(기준일시_입력!$AJ$21:$AJ$39,AHF$5*2-1),IF(AND(AHB18&gt;=SMALL(기준일시_입력!$J$21:$J$39,AHF$5),AHB18&lt;SMALL(기준일시_입력!$N$21:$N$39,AHF$5)),SMALL(기준일시_입력!$N$21:$N$39,AHF$5)-AHB18,0)),0)</f>
        <v>0</v>
      </c>
      <c r="AHG18" s="128">
        <f>IFERROR(IF(AND(AHB18&lt;SMALL(기준일시_입력!$J$21:$J$39,AHG$5),AHC18&gt;SMALL(기준일시_입력!$N$21:$N$39,AHG$5)),INDEX(기준일시_입력!$AJ$21:$AJ$39,AHG$5*2-1),IF(AND(AHB18&gt;=SMALL(기준일시_입력!$J$21:$J$39,AHG$5),AHB18&lt;SMALL(기준일시_입력!$N$21:$N$39,AHG$5)),SMALL(기준일시_입력!$N$21:$N$39,AHG$5)-AHB18,0)),0)</f>
        <v>0</v>
      </c>
      <c r="AHH18" s="128">
        <f>IFERROR(IF(AND(AHB18&lt;SMALL(기준일시_입력!$J$21:$J$39,AHH$5),AHC18&gt;SMALL(기준일시_입력!$N$21:$N$39,AHH$5)),INDEX(기준일시_입력!$AJ$21:$AJ$39,AHH$5*2-1),IF(AND(AHB18&gt;=SMALL(기준일시_입력!$J$21:$J$39,AHH$5),AHB18&lt;SMALL(기준일시_입력!$N$21:$N$39,AHH$5)),SMALL(기준일시_입력!$N$21:$N$39,AHH$5)-AHB18,0)),0)</f>
        <v>0</v>
      </c>
      <c r="AHI18" s="128">
        <f>IFERROR(IF(AND(AHB18&lt;SMALL(기준일시_입력!$J$21:$J$39,AHI$5),AHC18&gt;SMALL(기준일시_입력!$N$21:$N$39,AHI$5)),INDEX(기준일시_입력!$AJ$21:$AJ$39,AHI$5*2-1),IF(AND(AHB18&gt;=SMALL(기준일시_입력!$J$21:$J$39,AHI$5),AHB18&lt;SMALL(기준일시_입력!$N$21:$N$39,AHI$5)),SMALL(기준일시_입력!$N$21:$N$39,AHI$5)-AHB18,0)),0)</f>
        <v>0</v>
      </c>
      <c r="AHJ18" s="128">
        <f>IFERROR(IF(AND(AHB18&lt;SMALL(기준일시_입력!$J$21:$J$39,AHJ$5),AHC18&gt;SMALL(기준일시_입력!$N$21:$N$39,AHJ$5)),INDEX(기준일시_입력!$AJ$21:$AJ$39,AHJ$5*2-1),IF(AND(AHB18&gt;=SMALL(기준일시_입력!$J$21:$J$39,AHJ$5),AHB18&lt;SMALL(기준일시_입력!$N$21:$N$39,AHJ$5)),SMALL(기준일시_입력!$N$21:$N$39,AHJ$5)-AHB18,0)),0)</f>
        <v>0</v>
      </c>
      <c r="AHK18" s="128">
        <f>IFERROR(IF(AND(AHB18&lt;SMALL(기준일시_입력!$J$21:$J$39,AHK$5),AHC18&gt;SMALL(기준일시_입력!$N$21:$N$39,AHK$5)),INDEX(기준일시_입력!$AJ$21:$AJ$39,AHK$5*2-1),IF(AND(AHB18&gt;=SMALL(기준일시_입력!$J$21:$J$39,AHK$5),AHB18&lt;SMALL(기준일시_입력!$N$21:$N$39,AHK$5)),SMALL(기준일시_입력!$N$21:$N$39,AHK$5)-AHB18,0)),0)</f>
        <v>0</v>
      </c>
      <c r="AHL18" s="128">
        <f>IFERROR(IF(AND(AHB18&lt;SMALL(기준일시_입력!$J$21:$J$39,AHL$5),AHC18&gt;SMALL(기준일시_입력!$N$21:$N$39,AHL$5)),INDEX(기준일시_입력!$AJ$21:$AJ$39,AHL$5*2-1),IF(AND(AHB18&gt;=SMALL(기준일시_입력!$J$21:$J$39,AHL$5),AHB18&lt;SMALL(기준일시_입력!$N$21:$N$39,AHL$5)),SMALL(기준일시_입력!$N$21:$N$39,AHL$5)-AHB18,0)),0)</f>
        <v>0</v>
      </c>
      <c r="AHM18" s="128">
        <f>IFERROR(IF(AND(AHB18&lt;SMALL(기준일시_입력!$J$21:$J$39,AHM$5),AHC18&gt;SMALL(기준일시_입력!$N$21:$N$39,AHM$5)),INDEX(기준일시_입력!$AJ$21:$AJ$39,AHM$5*2-1),IF(AND(AHB18&gt;=SMALL(기준일시_입력!$J$21:$J$39,AHM$5),AHB18&lt;SMALL(기준일시_입력!$N$21:$N$39,AHM$5)),SMALL(기준일시_입력!$N$21:$N$39,AHM$5)-AHB18,0)),0)</f>
        <v>0</v>
      </c>
      <c r="AHN18" s="125"/>
      <c r="AHO18" s="180" t="str">
        <f t="shared" si="299"/>
        <v>13일</v>
      </c>
      <c r="AHP18" s="180"/>
      <c r="AHQ18" s="124" t="str">
        <f t="shared" si="300"/>
        <v>토</v>
      </c>
      <c r="AHR18" s="133" t="str">
        <f t="shared" si="291"/>
        <v/>
      </c>
      <c r="AHS18" s="184"/>
      <c r="AHT18" s="184"/>
      <c r="AHU18" s="184"/>
      <c r="AHV18" s="184"/>
      <c r="AHW18" s="184"/>
      <c r="AHX18" s="184"/>
      <c r="AHY18" s="176"/>
      <c r="AHZ18" s="177"/>
      <c r="AIA18" s="129" t="str">
        <f>IF($B18="","",IF(AND(AHQ$3&lt;&gt;"",$B18-기준일시_입력!$AO$7&lt;=0,AHS18="",AHV18="",AHY18=""),"X",IF(AHY18="연차","☆",IF(AHY18="월차","★",IF(AHY18="병가","♨",IF(AHY18="출장","◎",IF(AHY18="교육","■",IF(AND(AHY18="",AHS18&lt;=기준일시_입력!$J$15,AHV18&gt;=기준일시_입력!$N$15),"○",IF(AND(AHY18="",AHS18&lt;&gt;"",AHS18&gt;기준일시_입력!$J$15),"▼",IF(AND(AHY18="",AHV18&lt;&gt;"",AHV18&lt;기준일시_입력!$N$15),"△",""))))))))))</f>
        <v/>
      </c>
      <c r="AIB18" s="128">
        <f>IFERROR(IF(OR(AHS18="",AHV18=""),0,IF(AND(AID18&lt;기준일시_입력!$J$17,AIE18&gt;기준일시_입력!$N$17),기준일시_입력!$N$17-기준일시_입력!$J$17,IF(AND(AID18&gt;=기준일시_입력!$J$17,AIE18&gt;기준일시_입력!$N$17),기준일시_입력!$N$17-AID18,IF(AIE18&lt;기준일시_입력!$J$17,0,IF(AND(AID18&lt;기준일시_입력!$J$17,AIE18&lt;=기준일시_입력!$N$17),AIE18-기준일시_입력!$J$17,IF(AND(AID18&gt;=기준일시_입력!$J$17,AIE18&lt;=기준일시_입력!$N$17),AIE18-AID18,0)))))),0)</f>
        <v>0</v>
      </c>
      <c r="AIC18" s="128">
        <f t="shared" si="302"/>
        <v>0</v>
      </c>
      <c r="AID18" s="128">
        <f>IF(OR(AHS18="",AHV18=""),0,IF(AHS18&lt;기준일시_입력!$J$15,기준일시_입력!$J$15,AHS18))</f>
        <v>0</v>
      </c>
      <c r="AIE18" s="128">
        <f t="shared" si="303"/>
        <v>0</v>
      </c>
      <c r="AIF18" s="128">
        <f>IFERROR(IF(AND(AID18&lt;SMALL(기준일시_입력!$J$21:$J$39,AIF$5),AIE18&gt;SMALL(기준일시_입력!$N$21:$N$39,AIF$5)),INDEX(기준일시_입력!$AJ$21:$AJ$39,AIF$5*2-1),IF(AND(AID18&gt;=SMALL(기준일시_입력!$J$21:$J$39,AIF$5),AID18&lt;SMALL(기준일시_입력!$N$21:$N$39,AIF$5)),SMALL(기준일시_입력!$N$21:$N$39,AIF$5)-AID18,0)),0)</f>
        <v>0</v>
      </c>
      <c r="AIG18" s="128">
        <f>IFERROR(IF(AND(AID18&lt;SMALL(기준일시_입력!$J$21:$J$39,AIG$5),AIE18&gt;SMALL(기준일시_입력!$N$21:$N$39,AIG$5)),INDEX(기준일시_입력!$AJ$21:$AJ$39,AIG$5*2-1),IF(AND(AID18&gt;=SMALL(기준일시_입력!$J$21:$J$39,AIG$5),AID18&lt;SMALL(기준일시_입력!$N$21:$N$39,AIG$5)),SMALL(기준일시_입력!$N$21:$N$39,AIG$5)-AID18,0)),0)</f>
        <v>0</v>
      </c>
      <c r="AIH18" s="128">
        <f>IFERROR(IF(AND(AID18&lt;SMALL(기준일시_입력!$J$21:$J$39,AIH$5),AIE18&gt;SMALL(기준일시_입력!$N$21:$N$39,AIH$5)),INDEX(기준일시_입력!$AJ$21:$AJ$39,AIH$5*2-1),IF(AND(AID18&gt;=SMALL(기준일시_입력!$J$21:$J$39,AIH$5),AID18&lt;SMALL(기준일시_입력!$N$21:$N$39,AIH$5)),SMALL(기준일시_입력!$N$21:$N$39,AIH$5)-AID18,0)),0)</f>
        <v>0</v>
      </c>
      <c r="AII18" s="128">
        <f>IFERROR(IF(AND(AID18&lt;SMALL(기준일시_입력!$J$21:$J$39,AII$5),AIE18&gt;SMALL(기준일시_입력!$N$21:$N$39,AII$5)),INDEX(기준일시_입력!$AJ$21:$AJ$39,AII$5*2-1),IF(AND(AID18&gt;=SMALL(기준일시_입력!$J$21:$J$39,AII$5),AID18&lt;SMALL(기준일시_입력!$N$21:$N$39,AII$5)),SMALL(기준일시_입력!$N$21:$N$39,AII$5)-AID18,0)),0)</f>
        <v>0</v>
      </c>
      <c r="AIJ18" s="128">
        <f>IFERROR(IF(AND(AID18&lt;SMALL(기준일시_입력!$J$21:$J$39,AIJ$5),AIE18&gt;SMALL(기준일시_입력!$N$21:$N$39,AIJ$5)),INDEX(기준일시_입력!$AJ$21:$AJ$39,AIJ$5*2-1),IF(AND(AID18&gt;=SMALL(기준일시_입력!$J$21:$J$39,AIJ$5),AID18&lt;SMALL(기준일시_입력!$N$21:$N$39,AIJ$5)),SMALL(기준일시_입력!$N$21:$N$39,AIJ$5)-AID18,0)),0)</f>
        <v>0</v>
      </c>
      <c r="AIK18" s="128">
        <f>IFERROR(IF(AND(AID18&lt;SMALL(기준일시_입력!$J$21:$J$39,AIK$5),AIE18&gt;SMALL(기준일시_입력!$N$21:$N$39,AIK$5)),INDEX(기준일시_입력!$AJ$21:$AJ$39,AIK$5*2-1),IF(AND(AID18&gt;=SMALL(기준일시_입력!$J$21:$J$39,AIK$5),AID18&lt;SMALL(기준일시_입력!$N$21:$N$39,AIK$5)),SMALL(기준일시_입력!$N$21:$N$39,AIK$5)-AID18,0)),0)</f>
        <v>0</v>
      </c>
      <c r="AIL18" s="128">
        <f>IFERROR(IF(AND(AID18&lt;SMALL(기준일시_입력!$J$21:$J$39,AIL$5),AIE18&gt;SMALL(기준일시_입력!$N$21:$N$39,AIL$5)),INDEX(기준일시_입력!$AJ$21:$AJ$39,AIL$5*2-1),IF(AND(AID18&gt;=SMALL(기준일시_입력!$J$21:$J$39,AIL$5),AID18&lt;SMALL(기준일시_입력!$N$21:$N$39,AIL$5)),SMALL(기준일시_입력!$N$21:$N$39,AIL$5)-AID18,0)),0)</f>
        <v>0</v>
      </c>
      <c r="AIM18" s="128">
        <f>IFERROR(IF(AND(AID18&lt;SMALL(기준일시_입력!$J$21:$J$39,AIM$5),AIE18&gt;SMALL(기준일시_입력!$N$21:$N$39,AIM$5)),INDEX(기준일시_입력!$AJ$21:$AJ$39,AIM$5*2-1),IF(AND(AID18&gt;=SMALL(기준일시_입력!$J$21:$J$39,AIM$5),AID18&lt;SMALL(기준일시_입력!$N$21:$N$39,AIM$5)),SMALL(기준일시_입력!$N$21:$N$39,AIM$5)-AID18,0)),0)</f>
        <v>0</v>
      </c>
      <c r="AIN18" s="128">
        <f>IFERROR(IF(AND(AID18&lt;SMALL(기준일시_입력!$J$21:$J$39,AIN$5),AIE18&gt;SMALL(기준일시_입력!$N$21:$N$39,AIN$5)),INDEX(기준일시_입력!$AJ$21:$AJ$39,AIN$5*2-1),IF(AND(AID18&gt;=SMALL(기준일시_입력!$J$21:$J$39,AIN$5),AID18&lt;SMALL(기준일시_입력!$N$21:$N$39,AIN$5)),SMALL(기준일시_입력!$N$21:$N$39,AIN$5)-AID18,0)),0)</f>
        <v>0</v>
      </c>
      <c r="AIO18" s="128">
        <f>IFERROR(IF(AND(AID18&lt;SMALL(기준일시_입력!$J$21:$J$39,AIO$5),AIE18&gt;SMALL(기준일시_입력!$N$21:$N$39,AIO$5)),INDEX(기준일시_입력!$AJ$21:$AJ$39,AIO$5*2-1),IF(AND(AID18&gt;=SMALL(기준일시_입력!$J$21:$J$39,AIO$5),AID18&lt;SMALL(기준일시_입력!$N$21:$N$39,AIO$5)),SMALL(기준일시_입력!$N$21:$N$39,AIO$5)-AID18,0)),0)</f>
        <v>0</v>
      </c>
      <c r="AIP18" s="125"/>
      <c r="AIQ18" s="180" t="str">
        <f t="shared" si="304"/>
        <v>13일</v>
      </c>
      <c r="AIR18" s="180"/>
      <c r="AIS18" s="124" t="str">
        <f t="shared" si="305"/>
        <v>토</v>
      </c>
      <c r="AIT18" s="133" t="str">
        <f t="shared" si="306"/>
        <v/>
      </c>
      <c r="AIU18" s="184"/>
      <c r="AIV18" s="184"/>
      <c r="AIW18" s="184"/>
      <c r="AIX18" s="184"/>
      <c r="AIY18" s="184"/>
      <c r="AIZ18" s="184"/>
      <c r="AJA18" s="176"/>
      <c r="AJB18" s="177"/>
      <c r="AJC18" s="129" t="str">
        <f>IF($B18="","",IF(AND(AIS$3&lt;&gt;"",$B18-기준일시_입력!$AO$7&lt;=0,AIU18="",AIX18="",AJA18=""),"X",IF(AJA18="연차","☆",IF(AJA18="월차","★",IF(AJA18="병가","♨",IF(AJA18="출장","◎",IF(AJA18="교육","■",IF(AND(AJA18="",AIU18&lt;=기준일시_입력!$J$15,AIX18&gt;=기준일시_입력!$N$15),"○",IF(AND(AJA18="",AIU18&lt;&gt;"",AIU18&gt;기준일시_입력!$J$15),"▼",IF(AND(AJA18="",AIX18&lt;&gt;"",AIX18&lt;기준일시_입력!$N$15),"△",""))))))))))</f>
        <v/>
      </c>
      <c r="AJD18" s="128">
        <f>IFERROR(IF(OR(AIU18="",AIX18=""),0,IF(AND(AJF18&lt;기준일시_입력!$J$17,AJG18&gt;기준일시_입력!$N$17),기준일시_입력!$N$17-기준일시_입력!$J$17,IF(AND(AJF18&gt;=기준일시_입력!$J$17,AJG18&gt;기준일시_입력!$N$17),기준일시_입력!$N$17-AJF18,IF(AJG18&lt;기준일시_입력!$J$17,0,IF(AND(AJF18&lt;기준일시_입력!$J$17,AJG18&lt;=기준일시_입력!$N$17),AJG18-기준일시_입력!$J$17,IF(AND(AJF18&gt;=기준일시_입력!$J$17,AJG18&lt;=기준일시_입력!$N$17),AJG18-AJF18,0)))))),0)</f>
        <v>0</v>
      </c>
      <c r="AJE18" s="128">
        <f t="shared" si="307"/>
        <v>0</v>
      </c>
      <c r="AJF18" s="128">
        <f>IF(OR(AIU18="",AIX18=""),0,IF(AIU18&lt;기준일시_입력!$J$15,기준일시_입력!$J$15,AIU18))</f>
        <v>0</v>
      </c>
      <c r="AJG18" s="128">
        <f t="shared" si="308"/>
        <v>0</v>
      </c>
      <c r="AJH18" s="128">
        <f>IFERROR(IF(AND(AJF18&lt;SMALL(기준일시_입력!$J$21:$J$39,AJH$5),AJG18&gt;SMALL(기준일시_입력!$N$21:$N$39,AJH$5)),INDEX(기준일시_입력!$AJ$21:$AJ$39,AJH$5*2-1),IF(AND(AJF18&gt;=SMALL(기준일시_입력!$J$21:$J$39,AJH$5),AJF18&lt;SMALL(기준일시_입력!$N$21:$N$39,AJH$5)),SMALL(기준일시_입력!$N$21:$N$39,AJH$5)-AJF18,0)),0)</f>
        <v>0</v>
      </c>
      <c r="AJI18" s="128">
        <f>IFERROR(IF(AND(AJF18&lt;SMALL(기준일시_입력!$J$21:$J$39,AJI$5),AJG18&gt;SMALL(기준일시_입력!$N$21:$N$39,AJI$5)),INDEX(기준일시_입력!$AJ$21:$AJ$39,AJI$5*2-1),IF(AND(AJF18&gt;=SMALL(기준일시_입력!$J$21:$J$39,AJI$5),AJF18&lt;SMALL(기준일시_입력!$N$21:$N$39,AJI$5)),SMALL(기준일시_입력!$N$21:$N$39,AJI$5)-AJF18,0)),0)</f>
        <v>0</v>
      </c>
      <c r="AJJ18" s="128">
        <f>IFERROR(IF(AND(AJF18&lt;SMALL(기준일시_입력!$J$21:$J$39,AJJ$5),AJG18&gt;SMALL(기준일시_입력!$N$21:$N$39,AJJ$5)),INDEX(기준일시_입력!$AJ$21:$AJ$39,AJJ$5*2-1),IF(AND(AJF18&gt;=SMALL(기준일시_입력!$J$21:$J$39,AJJ$5),AJF18&lt;SMALL(기준일시_입력!$N$21:$N$39,AJJ$5)),SMALL(기준일시_입력!$N$21:$N$39,AJJ$5)-AJF18,0)),0)</f>
        <v>0</v>
      </c>
      <c r="AJK18" s="128">
        <f>IFERROR(IF(AND(AJF18&lt;SMALL(기준일시_입력!$J$21:$J$39,AJK$5),AJG18&gt;SMALL(기준일시_입력!$N$21:$N$39,AJK$5)),INDEX(기준일시_입력!$AJ$21:$AJ$39,AJK$5*2-1),IF(AND(AJF18&gt;=SMALL(기준일시_입력!$J$21:$J$39,AJK$5),AJF18&lt;SMALL(기준일시_입력!$N$21:$N$39,AJK$5)),SMALL(기준일시_입력!$N$21:$N$39,AJK$5)-AJF18,0)),0)</f>
        <v>0</v>
      </c>
      <c r="AJL18" s="128">
        <f>IFERROR(IF(AND(AJF18&lt;SMALL(기준일시_입력!$J$21:$J$39,AJL$5),AJG18&gt;SMALL(기준일시_입력!$N$21:$N$39,AJL$5)),INDEX(기준일시_입력!$AJ$21:$AJ$39,AJL$5*2-1),IF(AND(AJF18&gt;=SMALL(기준일시_입력!$J$21:$J$39,AJL$5),AJF18&lt;SMALL(기준일시_입력!$N$21:$N$39,AJL$5)),SMALL(기준일시_입력!$N$21:$N$39,AJL$5)-AJF18,0)),0)</f>
        <v>0</v>
      </c>
      <c r="AJM18" s="128">
        <f>IFERROR(IF(AND(AJF18&lt;SMALL(기준일시_입력!$J$21:$J$39,AJM$5),AJG18&gt;SMALL(기준일시_입력!$N$21:$N$39,AJM$5)),INDEX(기준일시_입력!$AJ$21:$AJ$39,AJM$5*2-1),IF(AND(AJF18&gt;=SMALL(기준일시_입력!$J$21:$J$39,AJM$5),AJF18&lt;SMALL(기준일시_입력!$N$21:$N$39,AJM$5)),SMALL(기준일시_입력!$N$21:$N$39,AJM$5)-AJF18,0)),0)</f>
        <v>0</v>
      </c>
      <c r="AJN18" s="128">
        <f>IFERROR(IF(AND(AJF18&lt;SMALL(기준일시_입력!$J$21:$J$39,AJN$5),AJG18&gt;SMALL(기준일시_입력!$N$21:$N$39,AJN$5)),INDEX(기준일시_입력!$AJ$21:$AJ$39,AJN$5*2-1),IF(AND(AJF18&gt;=SMALL(기준일시_입력!$J$21:$J$39,AJN$5),AJF18&lt;SMALL(기준일시_입력!$N$21:$N$39,AJN$5)),SMALL(기준일시_입력!$N$21:$N$39,AJN$5)-AJF18,0)),0)</f>
        <v>0</v>
      </c>
      <c r="AJO18" s="128">
        <f>IFERROR(IF(AND(AJF18&lt;SMALL(기준일시_입력!$J$21:$J$39,AJO$5),AJG18&gt;SMALL(기준일시_입력!$N$21:$N$39,AJO$5)),INDEX(기준일시_입력!$AJ$21:$AJ$39,AJO$5*2-1),IF(AND(AJF18&gt;=SMALL(기준일시_입력!$J$21:$J$39,AJO$5),AJF18&lt;SMALL(기준일시_입력!$N$21:$N$39,AJO$5)),SMALL(기준일시_입력!$N$21:$N$39,AJO$5)-AJF18,0)),0)</f>
        <v>0</v>
      </c>
      <c r="AJP18" s="128">
        <f>IFERROR(IF(AND(AJF18&lt;SMALL(기준일시_입력!$J$21:$J$39,AJP$5),AJG18&gt;SMALL(기준일시_입력!$N$21:$N$39,AJP$5)),INDEX(기준일시_입력!$AJ$21:$AJ$39,AJP$5*2-1),IF(AND(AJF18&gt;=SMALL(기준일시_입력!$J$21:$J$39,AJP$5),AJF18&lt;SMALL(기준일시_입력!$N$21:$N$39,AJP$5)),SMALL(기준일시_입력!$N$21:$N$39,AJP$5)-AJF18,0)),0)</f>
        <v>0</v>
      </c>
      <c r="AJQ18" s="128">
        <f>IFERROR(IF(AND(AJF18&lt;SMALL(기준일시_입력!$J$21:$J$39,AJQ$5),AJG18&gt;SMALL(기준일시_입력!$N$21:$N$39,AJQ$5)),INDEX(기준일시_입력!$AJ$21:$AJ$39,AJQ$5*2-1),IF(AND(AJF18&gt;=SMALL(기준일시_입력!$J$21:$J$39,AJQ$5),AJF18&lt;SMALL(기준일시_입력!$N$21:$N$39,AJQ$5)),SMALL(기준일시_입력!$N$21:$N$39,AJQ$5)-AJF18,0)),0)</f>
        <v>0</v>
      </c>
      <c r="AJR18" s="125"/>
      <c r="AJS18" s="180" t="str">
        <f t="shared" si="309"/>
        <v>13일</v>
      </c>
      <c r="AJT18" s="180"/>
      <c r="AJU18" s="124" t="str">
        <f t="shared" si="310"/>
        <v>토</v>
      </c>
      <c r="AJV18" s="133" t="str">
        <f t="shared" si="306"/>
        <v/>
      </c>
      <c r="AJW18" s="184"/>
      <c r="AJX18" s="184"/>
      <c r="AJY18" s="184"/>
      <c r="AJZ18" s="184"/>
      <c r="AKA18" s="184"/>
      <c r="AKB18" s="184"/>
      <c r="AKC18" s="176"/>
      <c r="AKD18" s="177"/>
      <c r="AKE18" s="129" t="str">
        <f>IF($B18="","",IF(AND(AJU$3&lt;&gt;"",$B18-기준일시_입력!$AO$7&lt;=0,AJW18="",AJZ18="",AKC18=""),"X",IF(AKC18="연차","☆",IF(AKC18="월차","★",IF(AKC18="병가","♨",IF(AKC18="출장","◎",IF(AKC18="교육","■",IF(AND(AKC18="",AJW18&lt;=기준일시_입력!$J$15,AJZ18&gt;=기준일시_입력!$N$15),"○",IF(AND(AKC18="",AJW18&lt;&gt;"",AJW18&gt;기준일시_입력!$J$15),"▼",IF(AND(AKC18="",AJZ18&lt;&gt;"",AJZ18&lt;기준일시_입력!$N$15),"△",""))))))))))</f>
        <v/>
      </c>
      <c r="AKF18" s="128">
        <f>IFERROR(IF(OR(AJW18="",AJZ18=""),0,IF(AND(AKH18&lt;기준일시_입력!$J$17,AKI18&gt;기준일시_입력!$N$17),기준일시_입력!$N$17-기준일시_입력!$J$17,IF(AND(AKH18&gt;=기준일시_입력!$J$17,AKI18&gt;기준일시_입력!$N$17),기준일시_입력!$N$17-AKH18,IF(AKI18&lt;기준일시_입력!$J$17,0,IF(AND(AKH18&lt;기준일시_입력!$J$17,AKI18&lt;=기준일시_입력!$N$17),AKI18-기준일시_입력!$J$17,IF(AND(AKH18&gt;=기준일시_입력!$J$17,AKI18&lt;=기준일시_입력!$N$17),AKI18-AKH18,0)))))),0)</f>
        <v>0</v>
      </c>
      <c r="AKG18" s="128">
        <f t="shared" si="312"/>
        <v>0</v>
      </c>
      <c r="AKH18" s="128">
        <f>IF(OR(AJW18="",AJZ18=""),0,IF(AJW18&lt;기준일시_입력!$J$15,기준일시_입력!$J$15,AJW18))</f>
        <v>0</v>
      </c>
      <c r="AKI18" s="128">
        <f t="shared" si="313"/>
        <v>0</v>
      </c>
      <c r="AKJ18" s="128">
        <f>IFERROR(IF(AND(AKH18&lt;SMALL(기준일시_입력!$J$21:$J$39,AKJ$5),AKI18&gt;SMALL(기준일시_입력!$N$21:$N$39,AKJ$5)),INDEX(기준일시_입력!$AJ$21:$AJ$39,AKJ$5*2-1),IF(AND(AKH18&gt;=SMALL(기준일시_입력!$J$21:$J$39,AKJ$5),AKH18&lt;SMALL(기준일시_입력!$N$21:$N$39,AKJ$5)),SMALL(기준일시_입력!$N$21:$N$39,AKJ$5)-AKH18,0)),0)</f>
        <v>0</v>
      </c>
      <c r="AKK18" s="128">
        <f>IFERROR(IF(AND(AKH18&lt;SMALL(기준일시_입력!$J$21:$J$39,AKK$5),AKI18&gt;SMALL(기준일시_입력!$N$21:$N$39,AKK$5)),INDEX(기준일시_입력!$AJ$21:$AJ$39,AKK$5*2-1),IF(AND(AKH18&gt;=SMALL(기준일시_입력!$J$21:$J$39,AKK$5),AKH18&lt;SMALL(기준일시_입력!$N$21:$N$39,AKK$5)),SMALL(기준일시_입력!$N$21:$N$39,AKK$5)-AKH18,0)),0)</f>
        <v>0</v>
      </c>
      <c r="AKL18" s="128">
        <f>IFERROR(IF(AND(AKH18&lt;SMALL(기준일시_입력!$J$21:$J$39,AKL$5),AKI18&gt;SMALL(기준일시_입력!$N$21:$N$39,AKL$5)),INDEX(기준일시_입력!$AJ$21:$AJ$39,AKL$5*2-1),IF(AND(AKH18&gt;=SMALL(기준일시_입력!$J$21:$J$39,AKL$5),AKH18&lt;SMALL(기준일시_입력!$N$21:$N$39,AKL$5)),SMALL(기준일시_입력!$N$21:$N$39,AKL$5)-AKH18,0)),0)</f>
        <v>0</v>
      </c>
      <c r="AKM18" s="128">
        <f>IFERROR(IF(AND(AKH18&lt;SMALL(기준일시_입력!$J$21:$J$39,AKM$5),AKI18&gt;SMALL(기준일시_입력!$N$21:$N$39,AKM$5)),INDEX(기준일시_입력!$AJ$21:$AJ$39,AKM$5*2-1),IF(AND(AKH18&gt;=SMALL(기준일시_입력!$J$21:$J$39,AKM$5),AKH18&lt;SMALL(기준일시_입력!$N$21:$N$39,AKM$5)),SMALL(기준일시_입력!$N$21:$N$39,AKM$5)-AKH18,0)),0)</f>
        <v>0</v>
      </c>
      <c r="AKN18" s="128">
        <f>IFERROR(IF(AND(AKH18&lt;SMALL(기준일시_입력!$J$21:$J$39,AKN$5),AKI18&gt;SMALL(기준일시_입력!$N$21:$N$39,AKN$5)),INDEX(기준일시_입력!$AJ$21:$AJ$39,AKN$5*2-1),IF(AND(AKH18&gt;=SMALL(기준일시_입력!$J$21:$J$39,AKN$5),AKH18&lt;SMALL(기준일시_입력!$N$21:$N$39,AKN$5)),SMALL(기준일시_입력!$N$21:$N$39,AKN$5)-AKH18,0)),0)</f>
        <v>0</v>
      </c>
      <c r="AKO18" s="128">
        <f>IFERROR(IF(AND(AKH18&lt;SMALL(기준일시_입력!$J$21:$J$39,AKO$5),AKI18&gt;SMALL(기준일시_입력!$N$21:$N$39,AKO$5)),INDEX(기준일시_입력!$AJ$21:$AJ$39,AKO$5*2-1),IF(AND(AKH18&gt;=SMALL(기준일시_입력!$J$21:$J$39,AKO$5),AKH18&lt;SMALL(기준일시_입력!$N$21:$N$39,AKO$5)),SMALL(기준일시_입력!$N$21:$N$39,AKO$5)-AKH18,0)),0)</f>
        <v>0</v>
      </c>
      <c r="AKP18" s="128">
        <f>IFERROR(IF(AND(AKH18&lt;SMALL(기준일시_입력!$J$21:$J$39,AKP$5),AKI18&gt;SMALL(기준일시_입력!$N$21:$N$39,AKP$5)),INDEX(기준일시_입력!$AJ$21:$AJ$39,AKP$5*2-1),IF(AND(AKH18&gt;=SMALL(기준일시_입력!$J$21:$J$39,AKP$5),AKH18&lt;SMALL(기준일시_입력!$N$21:$N$39,AKP$5)),SMALL(기준일시_입력!$N$21:$N$39,AKP$5)-AKH18,0)),0)</f>
        <v>0</v>
      </c>
      <c r="AKQ18" s="128">
        <f>IFERROR(IF(AND(AKH18&lt;SMALL(기준일시_입력!$J$21:$J$39,AKQ$5),AKI18&gt;SMALL(기준일시_입력!$N$21:$N$39,AKQ$5)),INDEX(기준일시_입력!$AJ$21:$AJ$39,AKQ$5*2-1),IF(AND(AKH18&gt;=SMALL(기준일시_입력!$J$21:$J$39,AKQ$5),AKH18&lt;SMALL(기준일시_입력!$N$21:$N$39,AKQ$5)),SMALL(기준일시_입력!$N$21:$N$39,AKQ$5)-AKH18,0)),0)</f>
        <v>0</v>
      </c>
      <c r="AKR18" s="128">
        <f>IFERROR(IF(AND(AKH18&lt;SMALL(기준일시_입력!$J$21:$J$39,AKR$5),AKI18&gt;SMALL(기준일시_입력!$N$21:$N$39,AKR$5)),INDEX(기준일시_입력!$AJ$21:$AJ$39,AKR$5*2-1),IF(AND(AKH18&gt;=SMALL(기준일시_입력!$J$21:$J$39,AKR$5),AKH18&lt;SMALL(기준일시_입력!$N$21:$N$39,AKR$5)),SMALL(기준일시_입력!$N$21:$N$39,AKR$5)-AKH18,0)),0)</f>
        <v>0</v>
      </c>
      <c r="AKS18" s="128">
        <f>IFERROR(IF(AND(AKH18&lt;SMALL(기준일시_입력!$J$21:$J$39,AKS$5),AKI18&gt;SMALL(기준일시_입력!$N$21:$N$39,AKS$5)),INDEX(기준일시_입력!$AJ$21:$AJ$39,AKS$5*2-1),IF(AND(AKH18&gt;=SMALL(기준일시_입력!$J$21:$J$39,AKS$5),AKH18&lt;SMALL(기준일시_입력!$N$21:$N$39,AKS$5)),SMALL(기준일시_입력!$N$21:$N$39,AKS$5)-AKH18,0)),0)</f>
        <v>0</v>
      </c>
      <c r="AKT18" s="125"/>
      <c r="AKU18" s="180" t="str">
        <f t="shared" si="314"/>
        <v>13일</v>
      </c>
      <c r="AKV18" s="180"/>
      <c r="AKW18" s="124" t="str">
        <f t="shared" si="315"/>
        <v>토</v>
      </c>
      <c r="AKX18" s="133" t="str">
        <f t="shared" si="306"/>
        <v/>
      </c>
      <c r="AKY18" s="184"/>
      <c r="AKZ18" s="184"/>
      <c r="ALA18" s="184"/>
      <c r="ALB18" s="184"/>
      <c r="ALC18" s="184"/>
      <c r="ALD18" s="184"/>
      <c r="ALE18" s="176"/>
      <c r="ALF18" s="177"/>
      <c r="ALG18" s="129" t="str">
        <f>IF($B18="","",IF(AND(AKW$3&lt;&gt;"",$B18-기준일시_입력!$AO$7&lt;=0,AKY18="",ALB18="",ALE18=""),"X",IF(ALE18="연차","☆",IF(ALE18="월차","★",IF(ALE18="병가","♨",IF(ALE18="출장","◎",IF(ALE18="교육","■",IF(AND(ALE18="",AKY18&lt;=기준일시_입력!$J$15,ALB18&gt;=기준일시_입력!$N$15),"○",IF(AND(ALE18="",AKY18&lt;&gt;"",AKY18&gt;기준일시_입력!$J$15),"▼",IF(AND(ALE18="",ALB18&lt;&gt;"",ALB18&lt;기준일시_입력!$N$15),"△",""))))))))))</f>
        <v/>
      </c>
      <c r="ALH18" s="128">
        <f>IFERROR(IF(OR(AKY18="",ALB18=""),0,IF(AND(ALJ18&lt;기준일시_입력!$J$17,ALK18&gt;기준일시_입력!$N$17),기준일시_입력!$N$17-기준일시_입력!$J$17,IF(AND(ALJ18&gt;=기준일시_입력!$J$17,ALK18&gt;기준일시_입력!$N$17),기준일시_입력!$N$17-ALJ18,IF(ALK18&lt;기준일시_입력!$J$17,0,IF(AND(ALJ18&lt;기준일시_입력!$J$17,ALK18&lt;=기준일시_입력!$N$17),ALK18-기준일시_입력!$J$17,IF(AND(ALJ18&gt;=기준일시_입력!$J$17,ALK18&lt;=기준일시_입력!$N$17),ALK18-ALJ18,0)))))),0)</f>
        <v>0</v>
      </c>
      <c r="ALI18" s="128">
        <f t="shared" si="317"/>
        <v>0</v>
      </c>
      <c r="ALJ18" s="128">
        <f>IF(OR(AKY18="",ALB18=""),0,IF(AKY18&lt;기준일시_입력!$J$15,기준일시_입력!$J$15,AKY18))</f>
        <v>0</v>
      </c>
      <c r="ALK18" s="128">
        <f t="shared" si="318"/>
        <v>0</v>
      </c>
      <c r="ALL18" s="128">
        <f>IFERROR(IF(AND(ALJ18&lt;SMALL(기준일시_입력!$J$21:$J$39,ALL$5),ALK18&gt;SMALL(기준일시_입력!$N$21:$N$39,ALL$5)),INDEX(기준일시_입력!$AJ$21:$AJ$39,ALL$5*2-1),IF(AND(ALJ18&gt;=SMALL(기준일시_입력!$J$21:$J$39,ALL$5),ALJ18&lt;SMALL(기준일시_입력!$N$21:$N$39,ALL$5)),SMALL(기준일시_입력!$N$21:$N$39,ALL$5)-ALJ18,0)),0)</f>
        <v>0</v>
      </c>
      <c r="ALM18" s="128">
        <f>IFERROR(IF(AND(ALJ18&lt;SMALL(기준일시_입력!$J$21:$J$39,ALM$5),ALK18&gt;SMALL(기준일시_입력!$N$21:$N$39,ALM$5)),INDEX(기준일시_입력!$AJ$21:$AJ$39,ALM$5*2-1),IF(AND(ALJ18&gt;=SMALL(기준일시_입력!$J$21:$J$39,ALM$5),ALJ18&lt;SMALL(기준일시_입력!$N$21:$N$39,ALM$5)),SMALL(기준일시_입력!$N$21:$N$39,ALM$5)-ALJ18,0)),0)</f>
        <v>0</v>
      </c>
      <c r="ALN18" s="128">
        <f>IFERROR(IF(AND(ALJ18&lt;SMALL(기준일시_입력!$J$21:$J$39,ALN$5),ALK18&gt;SMALL(기준일시_입력!$N$21:$N$39,ALN$5)),INDEX(기준일시_입력!$AJ$21:$AJ$39,ALN$5*2-1),IF(AND(ALJ18&gt;=SMALL(기준일시_입력!$J$21:$J$39,ALN$5),ALJ18&lt;SMALL(기준일시_입력!$N$21:$N$39,ALN$5)),SMALL(기준일시_입력!$N$21:$N$39,ALN$5)-ALJ18,0)),0)</f>
        <v>0</v>
      </c>
      <c r="ALO18" s="128">
        <f>IFERROR(IF(AND(ALJ18&lt;SMALL(기준일시_입력!$J$21:$J$39,ALO$5),ALK18&gt;SMALL(기준일시_입력!$N$21:$N$39,ALO$5)),INDEX(기준일시_입력!$AJ$21:$AJ$39,ALO$5*2-1),IF(AND(ALJ18&gt;=SMALL(기준일시_입력!$J$21:$J$39,ALO$5),ALJ18&lt;SMALL(기준일시_입력!$N$21:$N$39,ALO$5)),SMALL(기준일시_입력!$N$21:$N$39,ALO$5)-ALJ18,0)),0)</f>
        <v>0</v>
      </c>
      <c r="ALP18" s="128">
        <f>IFERROR(IF(AND(ALJ18&lt;SMALL(기준일시_입력!$J$21:$J$39,ALP$5),ALK18&gt;SMALL(기준일시_입력!$N$21:$N$39,ALP$5)),INDEX(기준일시_입력!$AJ$21:$AJ$39,ALP$5*2-1),IF(AND(ALJ18&gt;=SMALL(기준일시_입력!$J$21:$J$39,ALP$5),ALJ18&lt;SMALL(기준일시_입력!$N$21:$N$39,ALP$5)),SMALL(기준일시_입력!$N$21:$N$39,ALP$5)-ALJ18,0)),0)</f>
        <v>0</v>
      </c>
      <c r="ALQ18" s="128">
        <f>IFERROR(IF(AND(ALJ18&lt;SMALL(기준일시_입력!$J$21:$J$39,ALQ$5),ALK18&gt;SMALL(기준일시_입력!$N$21:$N$39,ALQ$5)),INDEX(기준일시_입력!$AJ$21:$AJ$39,ALQ$5*2-1),IF(AND(ALJ18&gt;=SMALL(기준일시_입력!$J$21:$J$39,ALQ$5),ALJ18&lt;SMALL(기준일시_입력!$N$21:$N$39,ALQ$5)),SMALL(기준일시_입력!$N$21:$N$39,ALQ$5)-ALJ18,0)),0)</f>
        <v>0</v>
      </c>
      <c r="ALR18" s="128">
        <f>IFERROR(IF(AND(ALJ18&lt;SMALL(기준일시_입력!$J$21:$J$39,ALR$5),ALK18&gt;SMALL(기준일시_입력!$N$21:$N$39,ALR$5)),INDEX(기준일시_입력!$AJ$21:$AJ$39,ALR$5*2-1),IF(AND(ALJ18&gt;=SMALL(기준일시_입력!$J$21:$J$39,ALR$5),ALJ18&lt;SMALL(기준일시_입력!$N$21:$N$39,ALR$5)),SMALL(기준일시_입력!$N$21:$N$39,ALR$5)-ALJ18,0)),0)</f>
        <v>0</v>
      </c>
      <c r="ALS18" s="128">
        <f>IFERROR(IF(AND(ALJ18&lt;SMALL(기준일시_입력!$J$21:$J$39,ALS$5),ALK18&gt;SMALL(기준일시_입력!$N$21:$N$39,ALS$5)),INDEX(기준일시_입력!$AJ$21:$AJ$39,ALS$5*2-1),IF(AND(ALJ18&gt;=SMALL(기준일시_입력!$J$21:$J$39,ALS$5),ALJ18&lt;SMALL(기준일시_입력!$N$21:$N$39,ALS$5)),SMALL(기준일시_입력!$N$21:$N$39,ALS$5)-ALJ18,0)),0)</f>
        <v>0</v>
      </c>
      <c r="ALT18" s="128">
        <f>IFERROR(IF(AND(ALJ18&lt;SMALL(기준일시_입력!$J$21:$J$39,ALT$5),ALK18&gt;SMALL(기준일시_입력!$N$21:$N$39,ALT$5)),INDEX(기준일시_입력!$AJ$21:$AJ$39,ALT$5*2-1),IF(AND(ALJ18&gt;=SMALL(기준일시_입력!$J$21:$J$39,ALT$5),ALJ18&lt;SMALL(기준일시_입력!$N$21:$N$39,ALT$5)),SMALL(기준일시_입력!$N$21:$N$39,ALT$5)-ALJ18,0)),0)</f>
        <v>0</v>
      </c>
      <c r="ALU18" s="128">
        <f>IFERROR(IF(AND(ALJ18&lt;SMALL(기준일시_입력!$J$21:$J$39,ALU$5),ALK18&gt;SMALL(기준일시_입력!$N$21:$N$39,ALU$5)),INDEX(기준일시_입력!$AJ$21:$AJ$39,ALU$5*2-1),IF(AND(ALJ18&gt;=SMALL(기준일시_입력!$J$21:$J$39,ALU$5),ALJ18&lt;SMALL(기준일시_입력!$N$21:$N$39,ALU$5)),SMALL(기준일시_입력!$N$21:$N$39,ALU$5)-ALJ18,0)),0)</f>
        <v>0</v>
      </c>
      <c r="ALV18" s="125"/>
      <c r="ALW18" s="180" t="str">
        <f t="shared" si="319"/>
        <v>13일</v>
      </c>
      <c r="ALX18" s="180"/>
      <c r="ALY18" s="124" t="str">
        <f t="shared" si="320"/>
        <v>토</v>
      </c>
      <c r="ALZ18" s="133" t="str">
        <f t="shared" si="321"/>
        <v/>
      </c>
      <c r="AMA18" s="184"/>
      <c r="AMB18" s="184"/>
      <c r="AMC18" s="184"/>
      <c r="AMD18" s="184"/>
      <c r="AME18" s="184"/>
      <c r="AMF18" s="184"/>
      <c r="AMG18" s="176"/>
      <c r="AMH18" s="177"/>
      <c r="AMI18" s="129" t="str">
        <f>IF($B18="","",IF(AND(ALY$3&lt;&gt;"",$B18-기준일시_입력!$AO$7&lt;=0,AMA18="",AMD18="",AMG18=""),"X",IF(AMG18="연차","☆",IF(AMG18="월차","★",IF(AMG18="병가","♨",IF(AMG18="출장","◎",IF(AMG18="교육","■",IF(AND(AMG18="",AMA18&lt;=기준일시_입력!$J$15,AMD18&gt;=기준일시_입력!$N$15),"○",IF(AND(AMG18="",AMA18&lt;&gt;"",AMA18&gt;기준일시_입력!$J$15),"▼",IF(AND(AMG18="",AMD18&lt;&gt;"",AMD18&lt;기준일시_입력!$N$15),"△",""))))))))))</f>
        <v/>
      </c>
      <c r="AMJ18" s="128">
        <f>IFERROR(IF(OR(AMA18="",AMD18=""),0,IF(AND(AML18&lt;기준일시_입력!$J$17,AMM18&gt;기준일시_입력!$N$17),기준일시_입력!$N$17-기준일시_입력!$J$17,IF(AND(AML18&gt;=기준일시_입력!$J$17,AMM18&gt;기준일시_입력!$N$17),기준일시_입력!$N$17-AML18,IF(AMM18&lt;기준일시_입력!$J$17,0,IF(AND(AML18&lt;기준일시_입력!$J$17,AMM18&lt;=기준일시_입력!$N$17),AMM18-기준일시_입력!$J$17,IF(AND(AML18&gt;=기준일시_입력!$J$17,AMM18&lt;=기준일시_입력!$N$17),AMM18-AML18,0)))))),0)</f>
        <v>0</v>
      </c>
      <c r="AMK18" s="128">
        <f t="shared" si="322"/>
        <v>0</v>
      </c>
      <c r="AML18" s="128">
        <f>IF(OR(AMA18="",AMD18=""),0,IF(AMA18&lt;기준일시_입력!$J$15,기준일시_입력!$J$15,AMA18))</f>
        <v>0</v>
      </c>
      <c r="AMM18" s="128">
        <f t="shared" si="323"/>
        <v>0</v>
      </c>
      <c r="AMN18" s="128">
        <f>IFERROR(IF(AND(AML18&lt;SMALL(기준일시_입력!$J$21:$J$39,AMN$5),AMM18&gt;SMALL(기준일시_입력!$N$21:$N$39,AMN$5)),INDEX(기준일시_입력!$AJ$21:$AJ$39,AMN$5*2-1),IF(AND(AML18&gt;=SMALL(기준일시_입력!$J$21:$J$39,AMN$5),AML18&lt;SMALL(기준일시_입력!$N$21:$N$39,AMN$5)),SMALL(기준일시_입력!$N$21:$N$39,AMN$5)-AML18,0)),0)</f>
        <v>0</v>
      </c>
      <c r="AMO18" s="128">
        <f>IFERROR(IF(AND(AML18&lt;SMALL(기준일시_입력!$J$21:$J$39,AMO$5),AMM18&gt;SMALL(기준일시_입력!$N$21:$N$39,AMO$5)),INDEX(기준일시_입력!$AJ$21:$AJ$39,AMO$5*2-1),IF(AND(AML18&gt;=SMALL(기준일시_입력!$J$21:$J$39,AMO$5),AML18&lt;SMALL(기준일시_입력!$N$21:$N$39,AMO$5)),SMALL(기준일시_입력!$N$21:$N$39,AMO$5)-AML18,0)),0)</f>
        <v>0</v>
      </c>
      <c r="AMP18" s="128">
        <f>IFERROR(IF(AND(AML18&lt;SMALL(기준일시_입력!$J$21:$J$39,AMP$5),AMM18&gt;SMALL(기준일시_입력!$N$21:$N$39,AMP$5)),INDEX(기준일시_입력!$AJ$21:$AJ$39,AMP$5*2-1),IF(AND(AML18&gt;=SMALL(기준일시_입력!$J$21:$J$39,AMP$5),AML18&lt;SMALL(기준일시_입력!$N$21:$N$39,AMP$5)),SMALL(기준일시_입력!$N$21:$N$39,AMP$5)-AML18,0)),0)</f>
        <v>0</v>
      </c>
      <c r="AMQ18" s="128">
        <f>IFERROR(IF(AND(AML18&lt;SMALL(기준일시_입력!$J$21:$J$39,AMQ$5),AMM18&gt;SMALL(기준일시_입력!$N$21:$N$39,AMQ$5)),INDEX(기준일시_입력!$AJ$21:$AJ$39,AMQ$5*2-1),IF(AND(AML18&gt;=SMALL(기준일시_입력!$J$21:$J$39,AMQ$5),AML18&lt;SMALL(기준일시_입력!$N$21:$N$39,AMQ$5)),SMALL(기준일시_입력!$N$21:$N$39,AMQ$5)-AML18,0)),0)</f>
        <v>0</v>
      </c>
      <c r="AMR18" s="128">
        <f>IFERROR(IF(AND(AML18&lt;SMALL(기준일시_입력!$J$21:$J$39,AMR$5),AMM18&gt;SMALL(기준일시_입력!$N$21:$N$39,AMR$5)),INDEX(기준일시_입력!$AJ$21:$AJ$39,AMR$5*2-1),IF(AND(AML18&gt;=SMALL(기준일시_입력!$J$21:$J$39,AMR$5),AML18&lt;SMALL(기준일시_입력!$N$21:$N$39,AMR$5)),SMALL(기준일시_입력!$N$21:$N$39,AMR$5)-AML18,0)),0)</f>
        <v>0</v>
      </c>
      <c r="AMS18" s="128">
        <f>IFERROR(IF(AND(AML18&lt;SMALL(기준일시_입력!$J$21:$J$39,AMS$5),AMM18&gt;SMALL(기준일시_입력!$N$21:$N$39,AMS$5)),INDEX(기준일시_입력!$AJ$21:$AJ$39,AMS$5*2-1),IF(AND(AML18&gt;=SMALL(기준일시_입력!$J$21:$J$39,AMS$5),AML18&lt;SMALL(기준일시_입력!$N$21:$N$39,AMS$5)),SMALL(기준일시_입력!$N$21:$N$39,AMS$5)-AML18,0)),0)</f>
        <v>0</v>
      </c>
      <c r="AMT18" s="128">
        <f>IFERROR(IF(AND(AML18&lt;SMALL(기준일시_입력!$J$21:$J$39,AMT$5),AMM18&gt;SMALL(기준일시_입력!$N$21:$N$39,AMT$5)),INDEX(기준일시_입력!$AJ$21:$AJ$39,AMT$5*2-1),IF(AND(AML18&gt;=SMALL(기준일시_입력!$J$21:$J$39,AMT$5),AML18&lt;SMALL(기준일시_입력!$N$21:$N$39,AMT$5)),SMALL(기준일시_입력!$N$21:$N$39,AMT$5)-AML18,0)),0)</f>
        <v>0</v>
      </c>
      <c r="AMU18" s="128">
        <f>IFERROR(IF(AND(AML18&lt;SMALL(기준일시_입력!$J$21:$J$39,AMU$5),AMM18&gt;SMALL(기준일시_입력!$N$21:$N$39,AMU$5)),INDEX(기준일시_입력!$AJ$21:$AJ$39,AMU$5*2-1),IF(AND(AML18&gt;=SMALL(기준일시_입력!$J$21:$J$39,AMU$5),AML18&lt;SMALL(기준일시_입력!$N$21:$N$39,AMU$5)),SMALL(기준일시_입력!$N$21:$N$39,AMU$5)-AML18,0)),0)</f>
        <v>0</v>
      </c>
      <c r="AMV18" s="128">
        <f>IFERROR(IF(AND(AML18&lt;SMALL(기준일시_입력!$J$21:$J$39,AMV$5),AMM18&gt;SMALL(기준일시_입력!$N$21:$N$39,AMV$5)),INDEX(기준일시_입력!$AJ$21:$AJ$39,AMV$5*2-1),IF(AND(AML18&gt;=SMALL(기준일시_입력!$J$21:$J$39,AMV$5),AML18&lt;SMALL(기준일시_입력!$N$21:$N$39,AMV$5)),SMALL(기준일시_입력!$N$21:$N$39,AMV$5)-AML18,0)),0)</f>
        <v>0</v>
      </c>
      <c r="AMW18" s="128">
        <f>IFERROR(IF(AND(AML18&lt;SMALL(기준일시_입력!$J$21:$J$39,AMW$5),AMM18&gt;SMALL(기준일시_입력!$N$21:$N$39,AMW$5)),INDEX(기준일시_입력!$AJ$21:$AJ$39,AMW$5*2-1),IF(AND(AML18&gt;=SMALL(기준일시_입력!$J$21:$J$39,AMW$5),AML18&lt;SMALL(기준일시_입력!$N$21:$N$39,AMW$5)),SMALL(기준일시_입력!$N$21:$N$39,AMW$5)-AML18,0)),0)</f>
        <v>0</v>
      </c>
      <c r="AMX18" s="125"/>
      <c r="AMY18" s="180" t="str">
        <f t="shared" si="324"/>
        <v>13일</v>
      </c>
      <c r="AMZ18" s="180"/>
      <c r="ANA18" s="124" t="str">
        <f t="shared" si="325"/>
        <v>토</v>
      </c>
      <c r="ANB18" s="133" t="str">
        <f t="shared" si="321"/>
        <v/>
      </c>
      <c r="ANC18" s="184"/>
      <c r="AND18" s="184"/>
      <c r="ANE18" s="184"/>
      <c r="ANF18" s="184"/>
      <c r="ANG18" s="184"/>
      <c r="ANH18" s="184"/>
      <c r="ANI18" s="176"/>
      <c r="ANJ18" s="177"/>
      <c r="ANK18" s="129" t="str">
        <f>IF($B18="","",IF(AND(ANA$3&lt;&gt;"",$B18-기준일시_입력!$AO$7&lt;=0,ANC18="",ANF18="",ANI18=""),"X",IF(ANI18="연차","☆",IF(ANI18="월차","★",IF(ANI18="병가","♨",IF(ANI18="출장","◎",IF(ANI18="교육","■",IF(AND(ANI18="",ANC18&lt;=기준일시_입력!$J$15,ANF18&gt;=기준일시_입력!$N$15),"○",IF(AND(ANI18="",ANC18&lt;&gt;"",ANC18&gt;기준일시_입력!$J$15),"▼",IF(AND(ANI18="",ANF18&lt;&gt;"",ANF18&lt;기준일시_입력!$N$15),"△",""))))))))))</f>
        <v/>
      </c>
      <c r="ANL18" s="128">
        <f>IFERROR(IF(OR(ANC18="",ANF18=""),0,IF(AND(ANN18&lt;기준일시_입력!$J$17,ANO18&gt;기준일시_입력!$N$17),기준일시_입력!$N$17-기준일시_입력!$J$17,IF(AND(ANN18&gt;=기준일시_입력!$J$17,ANO18&gt;기준일시_입력!$N$17),기준일시_입력!$N$17-ANN18,IF(ANO18&lt;기준일시_입력!$J$17,0,IF(AND(ANN18&lt;기준일시_입력!$J$17,ANO18&lt;=기준일시_입력!$N$17),ANO18-기준일시_입력!$J$17,IF(AND(ANN18&gt;=기준일시_입력!$J$17,ANO18&lt;=기준일시_입력!$N$17),ANO18-ANN18,0)))))),0)</f>
        <v>0</v>
      </c>
      <c r="ANM18" s="128">
        <f t="shared" si="327"/>
        <v>0</v>
      </c>
      <c r="ANN18" s="128">
        <f>IF(OR(ANC18="",ANF18=""),0,IF(ANC18&lt;기준일시_입력!$J$15,기준일시_입력!$J$15,ANC18))</f>
        <v>0</v>
      </c>
      <c r="ANO18" s="128">
        <f t="shared" si="328"/>
        <v>0</v>
      </c>
      <c r="ANP18" s="128">
        <f>IFERROR(IF(AND(ANN18&lt;SMALL(기준일시_입력!$J$21:$J$39,ANP$5),ANO18&gt;SMALL(기준일시_입력!$N$21:$N$39,ANP$5)),INDEX(기준일시_입력!$AJ$21:$AJ$39,ANP$5*2-1),IF(AND(ANN18&gt;=SMALL(기준일시_입력!$J$21:$J$39,ANP$5),ANN18&lt;SMALL(기준일시_입력!$N$21:$N$39,ANP$5)),SMALL(기준일시_입력!$N$21:$N$39,ANP$5)-ANN18,0)),0)</f>
        <v>0</v>
      </c>
      <c r="ANQ18" s="128">
        <f>IFERROR(IF(AND(ANN18&lt;SMALL(기준일시_입력!$J$21:$J$39,ANQ$5),ANO18&gt;SMALL(기준일시_입력!$N$21:$N$39,ANQ$5)),INDEX(기준일시_입력!$AJ$21:$AJ$39,ANQ$5*2-1),IF(AND(ANN18&gt;=SMALL(기준일시_입력!$J$21:$J$39,ANQ$5),ANN18&lt;SMALL(기준일시_입력!$N$21:$N$39,ANQ$5)),SMALL(기준일시_입력!$N$21:$N$39,ANQ$5)-ANN18,0)),0)</f>
        <v>0</v>
      </c>
      <c r="ANR18" s="128">
        <f>IFERROR(IF(AND(ANN18&lt;SMALL(기준일시_입력!$J$21:$J$39,ANR$5),ANO18&gt;SMALL(기준일시_입력!$N$21:$N$39,ANR$5)),INDEX(기준일시_입력!$AJ$21:$AJ$39,ANR$5*2-1),IF(AND(ANN18&gt;=SMALL(기준일시_입력!$J$21:$J$39,ANR$5),ANN18&lt;SMALL(기준일시_입력!$N$21:$N$39,ANR$5)),SMALL(기준일시_입력!$N$21:$N$39,ANR$5)-ANN18,0)),0)</f>
        <v>0</v>
      </c>
      <c r="ANS18" s="128">
        <f>IFERROR(IF(AND(ANN18&lt;SMALL(기준일시_입력!$J$21:$J$39,ANS$5),ANO18&gt;SMALL(기준일시_입력!$N$21:$N$39,ANS$5)),INDEX(기준일시_입력!$AJ$21:$AJ$39,ANS$5*2-1),IF(AND(ANN18&gt;=SMALL(기준일시_입력!$J$21:$J$39,ANS$5),ANN18&lt;SMALL(기준일시_입력!$N$21:$N$39,ANS$5)),SMALL(기준일시_입력!$N$21:$N$39,ANS$5)-ANN18,0)),0)</f>
        <v>0</v>
      </c>
      <c r="ANT18" s="128">
        <f>IFERROR(IF(AND(ANN18&lt;SMALL(기준일시_입력!$J$21:$J$39,ANT$5),ANO18&gt;SMALL(기준일시_입력!$N$21:$N$39,ANT$5)),INDEX(기준일시_입력!$AJ$21:$AJ$39,ANT$5*2-1),IF(AND(ANN18&gt;=SMALL(기준일시_입력!$J$21:$J$39,ANT$5),ANN18&lt;SMALL(기준일시_입력!$N$21:$N$39,ANT$5)),SMALL(기준일시_입력!$N$21:$N$39,ANT$5)-ANN18,0)),0)</f>
        <v>0</v>
      </c>
      <c r="ANU18" s="128">
        <f>IFERROR(IF(AND(ANN18&lt;SMALL(기준일시_입력!$J$21:$J$39,ANU$5),ANO18&gt;SMALL(기준일시_입력!$N$21:$N$39,ANU$5)),INDEX(기준일시_입력!$AJ$21:$AJ$39,ANU$5*2-1),IF(AND(ANN18&gt;=SMALL(기준일시_입력!$J$21:$J$39,ANU$5),ANN18&lt;SMALL(기준일시_입력!$N$21:$N$39,ANU$5)),SMALL(기준일시_입력!$N$21:$N$39,ANU$5)-ANN18,0)),0)</f>
        <v>0</v>
      </c>
      <c r="ANV18" s="128">
        <f>IFERROR(IF(AND(ANN18&lt;SMALL(기준일시_입력!$J$21:$J$39,ANV$5),ANO18&gt;SMALL(기준일시_입력!$N$21:$N$39,ANV$5)),INDEX(기준일시_입력!$AJ$21:$AJ$39,ANV$5*2-1),IF(AND(ANN18&gt;=SMALL(기준일시_입력!$J$21:$J$39,ANV$5),ANN18&lt;SMALL(기준일시_입력!$N$21:$N$39,ANV$5)),SMALL(기준일시_입력!$N$21:$N$39,ANV$5)-ANN18,0)),0)</f>
        <v>0</v>
      </c>
      <c r="ANW18" s="128">
        <f>IFERROR(IF(AND(ANN18&lt;SMALL(기준일시_입력!$J$21:$J$39,ANW$5),ANO18&gt;SMALL(기준일시_입력!$N$21:$N$39,ANW$5)),INDEX(기준일시_입력!$AJ$21:$AJ$39,ANW$5*2-1),IF(AND(ANN18&gt;=SMALL(기준일시_입력!$J$21:$J$39,ANW$5),ANN18&lt;SMALL(기준일시_입력!$N$21:$N$39,ANW$5)),SMALL(기준일시_입력!$N$21:$N$39,ANW$5)-ANN18,0)),0)</f>
        <v>0</v>
      </c>
      <c r="ANX18" s="128">
        <f>IFERROR(IF(AND(ANN18&lt;SMALL(기준일시_입력!$J$21:$J$39,ANX$5),ANO18&gt;SMALL(기준일시_입력!$N$21:$N$39,ANX$5)),INDEX(기준일시_입력!$AJ$21:$AJ$39,ANX$5*2-1),IF(AND(ANN18&gt;=SMALL(기준일시_입력!$J$21:$J$39,ANX$5),ANN18&lt;SMALL(기준일시_입력!$N$21:$N$39,ANX$5)),SMALL(기준일시_입력!$N$21:$N$39,ANX$5)-ANN18,0)),0)</f>
        <v>0</v>
      </c>
      <c r="ANY18" s="128">
        <f>IFERROR(IF(AND(ANN18&lt;SMALL(기준일시_입력!$J$21:$J$39,ANY$5),ANO18&gt;SMALL(기준일시_입력!$N$21:$N$39,ANY$5)),INDEX(기준일시_입력!$AJ$21:$AJ$39,ANY$5*2-1),IF(AND(ANN18&gt;=SMALL(기준일시_입력!$J$21:$J$39,ANY$5),ANN18&lt;SMALL(기준일시_입력!$N$21:$N$39,ANY$5)),SMALL(기준일시_입력!$N$21:$N$39,ANY$5)-ANN18,0)),0)</f>
        <v>0</v>
      </c>
      <c r="ANZ18" s="125"/>
      <c r="AOA18" s="180" t="str">
        <f t="shared" si="329"/>
        <v>13일</v>
      </c>
      <c r="AOB18" s="180"/>
      <c r="AOC18" s="124" t="str">
        <f t="shared" si="330"/>
        <v>토</v>
      </c>
      <c r="AOD18" s="133" t="str">
        <f t="shared" si="321"/>
        <v/>
      </c>
      <c r="AOE18" s="184"/>
      <c r="AOF18" s="184"/>
      <c r="AOG18" s="184"/>
      <c r="AOH18" s="184"/>
      <c r="AOI18" s="184"/>
      <c r="AOJ18" s="184"/>
      <c r="AOK18" s="176"/>
      <c r="AOL18" s="177"/>
      <c r="AOM18" s="129" t="str">
        <f>IF($B18="","",IF(AND(AOC$3&lt;&gt;"",$B18-기준일시_입력!$AO$7&lt;=0,AOE18="",AOH18="",AOK18=""),"X",IF(AOK18="연차","☆",IF(AOK18="월차","★",IF(AOK18="병가","♨",IF(AOK18="출장","◎",IF(AOK18="교육","■",IF(AND(AOK18="",AOE18&lt;=기준일시_입력!$J$15,AOH18&gt;=기준일시_입력!$N$15),"○",IF(AND(AOK18="",AOE18&lt;&gt;"",AOE18&gt;기준일시_입력!$J$15),"▼",IF(AND(AOK18="",AOH18&lt;&gt;"",AOH18&lt;기준일시_입력!$N$15),"△",""))))))))))</f>
        <v/>
      </c>
      <c r="AON18" s="128">
        <f>IFERROR(IF(OR(AOE18="",AOH18=""),0,IF(AND(AOP18&lt;기준일시_입력!$J$17,AOQ18&gt;기준일시_입력!$N$17),기준일시_입력!$N$17-기준일시_입력!$J$17,IF(AND(AOP18&gt;=기준일시_입력!$J$17,AOQ18&gt;기준일시_입력!$N$17),기준일시_입력!$N$17-AOP18,IF(AOQ18&lt;기준일시_입력!$J$17,0,IF(AND(AOP18&lt;기준일시_입력!$J$17,AOQ18&lt;=기준일시_입력!$N$17),AOQ18-기준일시_입력!$J$17,IF(AND(AOP18&gt;=기준일시_입력!$J$17,AOQ18&lt;=기준일시_입력!$N$17),AOQ18-AOP18,0)))))),0)</f>
        <v>0</v>
      </c>
      <c r="AOO18" s="128">
        <f t="shared" si="332"/>
        <v>0</v>
      </c>
      <c r="AOP18" s="128">
        <f>IF(OR(AOE18="",AOH18=""),0,IF(AOE18&lt;기준일시_입력!$J$15,기준일시_입력!$J$15,AOE18))</f>
        <v>0</v>
      </c>
      <c r="AOQ18" s="128">
        <f t="shared" si="333"/>
        <v>0</v>
      </c>
      <c r="AOR18" s="128">
        <f>IFERROR(IF(AND(AOP18&lt;SMALL(기준일시_입력!$J$21:$J$39,AOR$5),AOQ18&gt;SMALL(기준일시_입력!$N$21:$N$39,AOR$5)),INDEX(기준일시_입력!$AJ$21:$AJ$39,AOR$5*2-1),IF(AND(AOP18&gt;=SMALL(기준일시_입력!$J$21:$J$39,AOR$5),AOP18&lt;SMALL(기준일시_입력!$N$21:$N$39,AOR$5)),SMALL(기준일시_입력!$N$21:$N$39,AOR$5)-AOP18,0)),0)</f>
        <v>0</v>
      </c>
      <c r="AOS18" s="128">
        <f>IFERROR(IF(AND(AOP18&lt;SMALL(기준일시_입력!$J$21:$J$39,AOS$5),AOQ18&gt;SMALL(기준일시_입력!$N$21:$N$39,AOS$5)),INDEX(기준일시_입력!$AJ$21:$AJ$39,AOS$5*2-1),IF(AND(AOP18&gt;=SMALL(기준일시_입력!$J$21:$J$39,AOS$5),AOP18&lt;SMALL(기준일시_입력!$N$21:$N$39,AOS$5)),SMALL(기준일시_입력!$N$21:$N$39,AOS$5)-AOP18,0)),0)</f>
        <v>0</v>
      </c>
      <c r="AOT18" s="128">
        <f>IFERROR(IF(AND(AOP18&lt;SMALL(기준일시_입력!$J$21:$J$39,AOT$5),AOQ18&gt;SMALL(기준일시_입력!$N$21:$N$39,AOT$5)),INDEX(기준일시_입력!$AJ$21:$AJ$39,AOT$5*2-1),IF(AND(AOP18&gt;=SMALL(기준일시_입력!$J$21:$J$39,AOT$5),AOP18&lt;SMALL(기준일시_입력!$N$21:$N$39,AOT$5)),SMALL(기준일시_입력!$N$21:$N$39,AOT$5)-AOP18,0)),0)</f>
        <v>0</v>
      </c>
      <c r="AOU18" s="128">
        <f>IFERROR(IF(AND(AOP18&lt;SMALL(기준일시_입력!$J$21:$J$39,AOU$5),AOQ18&gt;SMALL(기준일시_입력!$N$21:$N$39,AOU$5)),INDEX(기준일시_입력!$AJ$21:$AJ$39,AOU$5*2-1),IF(AND(AOP18&gt;=SMALL(기준일시_입력!$J$21:$J$39,AOU$5),AOP18&lt;SMALL(기준일시_입력!$N$21:$N$39,AOU$5)),SMALL(기준일시_입력!$N$21:$N$39,AOU$5)-AOP18,0)),0)</f>
        <v>0</v>
      </c>
      <c r="AOV18" s="128">
        <f>IFERROR(IF(AND(AOP18&lt;SMALL(기준일시_입력!$J$21:$J$39,AOV$5),AOQ18&gt;SMALL(기준일시_입력!$N$21:$N$39,AOV$5)),INDEX(기준일시_입력!$AJ$21:$AJ$39,AOV$5*2-1),IF(AND(AOP18&gt;=SMALL(기준일시_입력!$J$21:$J$39,AOV$5),AOP18&lt;SMALL(기준일시_입력!$N$21:$N$39,AOV$5)),SMALL(기준일시_입력!$N$21:$N$39,AOV$5)-AOP18,0)),0)</f>
        <v>0</v>
      </c>
      <c r="AOW18" s="128">
        <f>IFERROR(IF(AND(AOP18&lt;SMALL(기준일시_입력!$J$21:$J$39,AOW$5),AOQ18&gt;SMALL(기준일시_입력!$N$21:$N$39,AOW$5)),INDEX(기준일시_입력!$AJ$21:$AJ$39,AOW$5*2-1),IF(AND(AOP18&gt;=SMALL(기준일시_입력!$J$21:$J$39,AOW$5),AOP18&lt;SMALL(기준일시_입력!$N$21:$N$39,AOW$5)),SMALL(기준일시_입력!$N$21:$N$39,AOW$5)-AOP18,0)),0)</f>
        <v>0</v>
      </c>
      <c r="AOX18" s="128">
        <f>IFERROR(IF(AND(AOP18&lt;SMALL(기준일시_입력!$J$21:$J$39,AOX$5),AOQ18&gt;SMALL(기준일시_입력!$N$21:$N$39,AOX$5)),INDEX(기준일시_입력!$AJ$21:$AJ$39,AOX$5*2-1),IF(AND(AOP18&gt;=SMALL(기준일시_입력!$J$21:$J$39,AOX$5),AOP18&lt;SMALL(기준일시_입력!$N$21:$N$39,AOX$5)),SMALL(기준일시_입력!$N$21:$N$39,AOX$5)-AOP18,0)),0)</f>
        <v>0</v>
      </c>
      <c r="AOY18" s="128">
        <f>IFERROR(IF(AND(AOP18&lt;SMALL(기준일시_입력!$J$21:$J$39,AOY$5),AOQ18&gt;SMALL(기준일시_입력!$N$21:$N$39,AOY$5)),INDEX(기준일시_입력!$AJ$21:$AJ$39,AOY$5*2-1),IF(AND(AOP18&gt;=SMALL(기준일시_입력!$J$21:$J$39,AOY$5),AOP18&lt;SMALL(기준일시_입력!$N$21:$N$39,AOY$5)),SMALL(기준일시_입력!$N$21:$N$39,AOY$5)-AOP18,0)),0)</f>
        <v>0</v>
      </c>
      <c r="AOZ18" s="128">
        <f>IFERROR(IF(AND(AOP18&lt;SMALL(기준일시_입력!$J$21:$J$39,AOZ$5),AOQ18&gt;SMALL(기준일시_입력!$N$21:$N$39,AOZ$5)),INDEX(기준일시_입력!$AJ$21:$AJ$39,AOZ$5*2-1),IF(AND(AOP18&gt;=SMALL(기준일시_입력!$J$21:$J$39,AOZ$5),AOP18&lt;SMALL(기준일시_입력!$N$21:$N$39,AOZ$5)),SMALL(기준일시_입력!$N$21:$N$39,AOZ$5)-AOP18,0)),0)</f>
        <v>0</v>
      </c>
      <c r="APA18" s="128">
        <f>IFERROR(IF(AND(AOP18&lt;SMALL(기준일시_입력!$J$21:$J$39,APA$5),AOQ18&gt;SMALL(기준일시_입력!$N$21:$N$39,APA$5)),INDEX(기준일시_입력!$AJ$21:$AJ$39,APA$5*2-1),IF(AND(AOP18&gt;=SMALL(기준일시_입력!$J$21:$J$39,APA$5),AOP18&lt;SMALL(기준일시_입력!$N$21:$N$39,APA$5)),SMALL(기준일시_입력!$N$21:$N$39,APA$5)-AOP18,0)),0)</f>
        <v>0</v>
      </c>
      <c r="APB18" s="125"/>
      <c r="APC18" s="180" t="str">
        <f t="shared" si="334"/>
        <v>13일</v>
      </c>
      <c r="APD18" s="180"/>
      <c r="APE18" s="124" t="str">
        <f t="shared" si="335"/>
        <v>토</v>
      </c>
      <c r="APF18" s="133" t="str">
        <f t="shared" si="336"/>
        <v/>
      </c>
      <c r="APG18" s="184"/>
      <c r="APH18" s="184"/>
      <c r="API18" s="184"/>
      <c r="APJ18" s="184"/>
      <c r="APK18" s="184"/>
      <c r="APL18" s="184"/>
      <c r="APM18" s="176"/>
      <c r="APN18" s="177"/>
      <c r="APO18" s="129" t="str">
        <f>IF($B18="","",IF(AND(APE$3&lt;&gt;"",$B18-기준일시_입력!$AO$7&lt;=0,APG18="",APJ18="",APM18=""),"X",IF(APM18="연차","☆",IF(APM18="월차","★",IF(APM18="병가","♨",IF(APM18="출장","◎",IF(APM18="교육","■",IF(AND(APM18="",APG18&lt;=기준일시_입력!$J$15,APJ18&gt;=기준일시_입력!$N$15),"○",IF(AND(APM18="",APG18&lt;&gt;"",APG18&gt;기준일시_입력!$J$15),"▼",IF(AND(APM18="",APJ18&lt;&gt;"",APJ18&lt;기준일시_입력!$N$15),"△",""))))))))))</f>
        <v/>
      </c>
      <c r="APP18" s="128">
        <f>IFERROR(IF(OR(APG18="",APJ18=""),0,IF(AND(APR18&lt;기준일시_입력!$J$17,APS18&gt;기준일시_입력!$N$17),기준일시_입력!$N$17-기준일시_입력!$J$17,IF(AND(APR18&gt;=기준일시_입력!$J$17,APS18&gt;기준일시_입력!$N$17),기준일시_입력!$N$17-APR18,IF(APS18&lt;기준일시_입력!$J$17,0,IF(AND(APR18&lt;기준일시_입력!$J$17,APS18&lt;=기준일시_입력!$N$17),APS18-기준일시_입력!$J$17,IF(AND(APR18&gt;=기준일시_입력!$J$17,APS18&lt;=기준일시_입력!$N$17),APS18-APR18,0)))))),0)</f>
        <v>0</v>
      </c>
      <c r="APQ18" s="128">
        <f t="shared" si="337"/>
        <v>0</v>
      </c>
      <c r="APR18" s="128">
        <f>IF(OR(APG18="",APJ18=""),0,IF(APG18&lt;기준일시_입력!$J$15,기준일시_입력!$J$15,APG18))</f>
        <v>0</v>
      </c>
      <c r="APS18" s="128">
        <f t="shared" si="338"/>
        <v>0</v>
      </c>
      <c r="APT18" s="128">
        <f>IFERROR(IF(AND(APR18&lt;SMALL(기준일시_입력!$J$21:$J$39,APT$5),APS18&gt;SMALL(기준일시_입력!$N$21:$N$39,APT$5)),INDEX(기준일시_입력!$AJ$21:$AJ$39,APT$5*2-1),IF(AND(APR18&gt;=SMALL(기준일시_입력!$J$21:$J$39,APT$5),APR18&lt;SMALL(기준일시_입력!$N$21:$N$39,APT$5)),SMALL(기준일시_입력!$N$21:$N$39,APT$5)-APR18,0)),0)</f>
        <v>0</v>
      </c>
      <c r="APU18" s="128">
        <f>IFERROR(IF(AND(APR18&lt;SMALL(기준일시_입력!$J$21:$J$39,APU$5),APS18&gt;SMALL(기준일시_입력!$N$21:$N$39,APU$5)),INDEX(기준일시_입력!$AJ$21:$AJ$39,APU$5*2-1),IF(AND(APR18&gt;=SMALL(기준일시_입력!$J$21:$J$39,APU$5),APR18&lt;SMALL(기준일시_입력!$N$21:$N$39,APU$5)),SMALL(기준일시_입력!$N$21:$N$39,APU$5)-APR18,0)),0)</f>
        <v>0</v>
      </c>
      <c r="APV18" s="128">
        <f>IFERROR(IF(AND(APR18&lt;SMALL(기준일시_입력!$J$21:$J$39,APV$5),APS18&gt;SMALL(기준일시_입력!$N$21:$N$39,APV$5)),INDEX(기준일시_입력!$AJ$21:$AJ$39,APV$5*2-1),IF(AND(APR18&gt;=SMALL(기준일시_입력!$J$21:$J$39,APV$5),APR18&lt;SMALL(기준일시_입력!$N$21:$N$39,APV$5)),SMALL(기준일시_입력!$N$21:$N$39,APV$5)-APR18,0)),0)</f>
        <v>0</v>
      </c>
      <c r="APW18" s="128">
        <f>IFERROR(IF(AND(APR18&lt;SMALL(기준일시_입력!$J$21:$J$39,APW$5),APS18&gt;SMALL(기준일시_입력!$N$21:$N$39,APW$5)),INDEX(기준일시_입력!$AJ$21:$AJ$39,APW$5*2-1),IF(AND(APR18&gt;=SMALL(기준일시_입력!$J$21:$J$39,APW$5),APR18&lt;SMALL(기준일시_입력!$N$21:$N$39,APW$5)),SMALL(기준일시_입력!$N$21:$N$39,APW$5)-APR18,0)),0)</f>
        <v>0</v>
      </c>
      <c r="APX18" s="128">
        <f>IFERROR(IF(AND(APR18&lt;SMALL(기준일시_입력!$J$21:$J$39,APX$5),APS18&gt;SMALL(기준일시_입력!$N$21:$N$39,APX$5)),INDEX(기준일시_입력!$AJ$21:$AJ$39,APX$5*2-1),IF(AND(APR18&gt;=SMALL(기준일시_입력!$J$21:$J$39,APX$5),APR18&lt;SMALL(기준일시_입력!$N$21:$N$39,APX$5)),SMALL(기준일시_입력!$N$21:$N$39,APX$5)-APR18,0)),0)</f>
        <v>0</v>
      </c>
      <c r="APY18" s="128">
        <f>IFERROR(IF(AND(APR18&lt;SMALL(기준일시_입력!$J$21:$J$39,APY$5),APS18&gt;SMALL(기준일시_입력!$N$21:$N$39,APY$5)),INDEX(기준일시_입력!$AJ$21:$AJ$39,APY$5*2-1),IF(AND(APR18&gt;=SMALL(기준일시_입력!$J$21:$J$39,APY$5),APR18&lt;SMALL(기준일시_입력!$N$21:$N$39,APY$5)),SMALL(기준일시_입력!$N$21:$N$39,APY$5)-APR18,0)),0)</f>
        <v>0</v>
      </c>
      <c r="APZ18" s="128">
        <f>IFERROR(IF(AND(APR18&lt;SMALL(기준일시_입력!$J$21:$J$39,APZ$5),APS18&gt;SMALL(기준일시_입력!$N$21:$N$39,APZ$5)),INDEX(기준일시_입력!$AJ$21:$AJ$39,APZ$5*2-1),IF(AND(APR18&gt;=SMALL(기준일시_입력!$J$21:$J$39,APZ$5),APR18&lt;SMALL(기준일시_입력!$N$21:$N$39,APZ$5)),SMALL(기준일시_입력!$N$21:$N$39,APZ$5)-APR18,0)),0)</f>
        <v>0</v>
      </c>
      <c r="AQA18" s="128">
        <f>IFERROR(IF(AND(APR18&lt;SMALL(기준일시_입력!$J$21:$J$39,AQA$5),APS18&gt;SMALL(기준일시_입력!$N$21:$N$39,AQA$5)),INDEX(기준일시_입력!$AJ$21:$AJ$39,AQA$5*2-1),IF(AND(APR18&gt;=SMALL(기준일시_입력!$J$21:$J$39,AQA$5),APR18&lt;SMALL(기준일시_입력!$N$21:$N$39,AQA$5)),SMALL(기준일시_입력!$N$21:$N$39,AQA$5)-APR18,0)),0)</f>
        <v>0</v>
      </c>
      <c r="AQB18" s="128">
        <f>IFERROR(IF(AND(APR18&lt;SMALL(기준일시_입력!$J$21:$J$39,AQB$5),APS18&gt;SMALL(기준일시_입력!$N$21:$N$39,AQB$5)),INDEX(기준일시_입력!$AJ$21:$AJ$39,AQB$5*2-1),IF(AND(APR18&gt;=SMALL(기준일시_입력!$J$21:$J$39,AQB$5),APR18&lt;SMALL(기준일시_입력!$N$21:$N$39,AQB$5)),SMALL(기준일시_입력!$N$21:$N$39,AQB$5)-APR18,0)),0)</f>
        <v>0</v>
      </c>
      <c r="AQC18" s="128">
        <f>IFERROR(IF(AND(APR18&lt;SMALL(기준일시_입력!$J$21:$J$39,AQC$5),APS18&gt;SMALL(기준일시_입력!$N$21:$N$39,AQC$5)),INDEX(기준일시_입력!$AJ$21:$AJ$39,AQC$5*2-1),IF(AND(APR18&gt;=SMALL(기준일시_입력!$J$21:$J$39,AQC$5),APR18&lt;SMALL(기준일시_입력!$N$21:$N$39,AQC$5)),SMALL(기준일시_입력!$N$21:$N$39,AQC$5)-APR18,0)),0)</f>
        <v>0</v>
      </c>
      <c r="AQD18" s="125"/>
      <c r="AQE18" s="180" t="str">
        <f t="shared" si="339"/>
        <v>13일</v>
      </c>
      <c r="AQF18" s="180"/>
      <c r="AQG18" s="124" t="str">
        <f t="shared" si="340"/>
        <v>토</v>
      </c>
      <c r="AQH18" s="133" t="str">
        <f t="shared" si="336"/>
        <v/>
      </c>
      <c r="AQI18" s="184"/>
      <c r="AQJ18" s="184"/>
      <c r="AQK18" s="184"/>
      <c r="AQL18" s="184"/>
      <c r="AQM18" s="184"/>
      <c r="AQN18" s="184"/>
      <c r="AQO18" s="176"/>
      <c r="AQP18" s="177"/>
      <c r="AQQ18" s="129" t="str">
        <f>IF($B18="","",IF(AND(AQG$3&lt;&gt;"",$B18-기준일시_입력!$AO$7&lt;=0,AQI18="",AQL18="",AQO18=""),"X",IF(AQO18="연차","☆",IF(AQO18="월차","★",IF(AQO18="병가","♨",IF(AQO18="출장","◎",IF(AQO18="교육","■",IF(AND(AQO18="",AQI18&lt;=기준일시_입력!$J$15,AQL18&gt;=기준일시_입력!$N$15),"○",IF(AND(AQO18="",AQI18&lt;&gt;"",AQI18&gt;기준일시_입력!$J$15),"▼",IF(AND(AQO18="",AQL18&lt;&gt;"",AQL18&lt;기준일시_입력!$N$15),"△",""))))))))))</f>
        <v/>
      </c>
      <c r="AQR18" s="128">
        <f>IFERROR(IF(OR(AQI18="",AQL18=""),0,IF(AND(AQT18&lt;기준일시_입력!$J$17,AQU18&gt;기준일시_입력!$N$17),기준일시_입력!$N$17-기준일시_입력!$J$17,IF(AND(AQT18&gt;=기준일시_입력!$J$17,AQU18&gt;기준일시_입력!$N$17),기준일시_입력!$N$17-AQT18,IF(AQU18&lt;기준일시_입력!$J$17,0,IF(AND(AQT18&lt;기준일시_입력!$J$17,AQU18&lt;=기준일시_입력!$N$17),AQU18-기준일시_입력!$J$17,IF(AND(AQT18&gt;=기준일시_입력!$J$17,AQU18&lt;=기준일시_입력!$N$17),AQU18-AQT18,0)))))),0)</f>
        <v>0</v>
      </c>
      <c r="AQS18" s="128">
        <f t="shared" si="342"/>
        <v>0</v>
      </c>
      <c r="AQT18" s="128">
        <f>IF(OR(AQI18="",AQL18=""),0,IF(AQI18&lt;기준일시_입력!$J$15,기준일시_입력!$J$15,AQI18))</f>
        <v>0</v>
      </c>
      <c r="AQU18" s="128">
        <f t="shared" si="343"/>
        <v>0</v>
      </c>
      <c r="AQV18" s="128">
        <f>IFERROR(IF(AND(AQT18&lt;SMALL(기준일시_입력!$J$21:$J$39,AQV$5),AQU18&gt;SMALL(기준일시_입력!$N$21:$N$39,AQV$5)),INDEX(기준일시_입력!$AJ$21:$AJ$39,AQV$5*2-1),IF(AND(AQT18&gt;=SMALL(기준일시_입력!$J$21:$J$39,AQV$5),AQT18&lt;SMALL(기준일시_입력!$N$21:$N$39,AQV$5)),SMALL(기준일시_입력!$N$21:$N$39,AQV$5)-AQT18,0)),0)</f>
        <v>0</v>
      </c>
      <c r="AQW18" s="128">
        <f>IFERROR(IF(AND(AQT18&lt;SMALL(기준일시_입력!$J$21:$J$39,AQW$5),AQU18&gt;SMALL(기준일시_입력!$N$21:$N$39,AQW$5)),INDEX(기준일시_입력!$AJ$21:$AJ$39,AQW$5*2-1),IF(AND(AQT18&gt;=SMALL(기준일시_입력!$J$21:$J$39,AQW$5),AQT18&lt;SMALL(기준일시_입력!$N$21:$N$39,AQW$5)),SMALL(기준일시_입력!$N$21:$N$39,AQW$5)-AQT18,0)),0)</f>
        <v>0</v>
      </c>
      <c r="AQX18" s="128">
        <f>IFERROR(IF(AND(AQT18&lt;SMALL(기준일시_입력!$J$21:$J$39,AQX$5),AQU18&gt;SMALL(기준일시_입력!$N$21:$N$39,AQX$5)),INDEX(기준일시_입력!$AJ$21:$AJ$39,AQX$5*2-1),IF(AND(AQT18&gt;=SMALL(기준일시_입력!$J$21:$J$39,AQX$5),AQT18&lt;SMALL(기준일시_입력!$N$21:$N$39,AQX$5)),SMALL(기준일시_입력!$N$21:$N$39,AQX$5)-AQT18,0)),0)</f>
        <v>0</v>
      </c>
      <c r="AQY18" s="128">
        <f>IFERROR(IF(AND(AQT18&lt;SMALL(기준일시_입력!$J$21:$J$39,AQY$5),AQU18&gt;SMALL(기준일시_입력!$N$21:$N$39,AQY$5)),INDEX(기준일시_입력!$AJ$21:$AJ$39,AQY$5*2-1),IF(AND(AQT18&gt;=SMALL(기준일시_입력!$J$21:$J$39,AQY$5),AQT18&lt;SMALL(기준일시_입력!$N$21:$N$39,AQY$5)),SMALL(기준일시_입력!$N$21:$N$39,AQY$5)-AQT18,0)),0)</f>
        <v>0</v>
      </c>
      <c r="AQZ18" s="128">
        <f>IFERROR(IF(AND(AQT18&lt;SMALL(기준일시_입력!$J$21:$J$39,AQZ$5),AQU18&gt;SMALL(기준일시_입력!$N$21:$N$39,AQZ$5)),INDEX(기준일시_입력!$AJ$21:$AJ$39,AQZ$5*2-1),IF(AND(AQT18&gt;=SMALL(기준일시_입력!$J$21:$J$39,AQZ$5),AQT18&lt;SMALL(기준일시_입력!$N$21:$N$39,AQZ$5)),SMALL(기준일시_입력!$N$21:$N$39,AQZ$5)-AQT18,0)),0)</f>
        <v>0</v>
      </c>
      <c r="ARA18" s="128">
        <f>IFERROR(IF(AND(AQT18&lt;SMALL(기준일시_입력!$J$21:$J$39,ARA$5),AQU18&gt;SMALL(기준일시_입력!$N$21:$N$39,ARA$5)),INDEX(기준일시_입력!$AJ$21:$AJ$39,ARA$5*2-1),IF(AND(AQT18&gt;=SMALL(기준일시_입력!$J$21:$J$39,ARA$5),AQT18&lt;SMALL(기준일시_입력!$N$21:$N$39,ARA$5)),SMALL(기준일시_입력!$N$21:$N$39,ARA$5)-AQT18,0)),0)</f>
        <v>0</v>
      </c>
      <c r="ARB18" s="128">
        <f>IFERROR(IF(AND(AQT18&lt;SMALL(기준일시_입력!$J$21:$J$39,ARB$5),AQU18&gt;SMALL(기준일시_입력!$N$21:$N$39,ARB$5)),INDEX(기준일시_입력!$AJ$21:$AJ$39,ARB$5*2-1),IF(AND(AQT18&gt;=SMALL(기준일시_입력!$J$21:$J$39,ARB$5),AQT18&lt;SMALL(기준일시_입력!$N$21:$N$39,ARB$5)),SMALL(기준일시_입력!$N$21:$N$39,ARB$5)-AQT18,0)),0)</f>
        <v>0</v>
      </c>
      <c r="ARC18" s="128">
        <f>IFERROR(IF(AND(AQT18&lt;SMALL(기준일시_입력!$J$21:$J$39,ARC$5),AQU18&gt;SMALL(기준일시_입력!$N$21:$N$39,ARC$5)),INDEX(기준일시_입력!$AJ$21:$AJ$39,ARC$5*2-1),IF(AND(AQT18&gt;=SMALL(기준일시_입력!$J$21:$J$39,ARC$5),AQT18&lt;SMALL(기준일시_입력!$N$21:$N$39,ARC$5)),SMALL(기준일시_입력!$N$21:$N$39,ARC$5)-AQT18,0)),0)</f>
        <v>0</v>
      </c>
      <c r="ARD18" s="128">
        <f>IFERROR(IF(AND(AQT18&lt;SMALL(기준일시_입력!$J$21:$J$39,ARD$5),AQU18&gt;SMALL(기준일시_입력!$N$21:$N$39,ARD$5)),INDEX(기준일시_입력!$AJ$21:$AJ$39,ARD$5*2-1),IF(AND(AQT18&gt;=SMALL(기준일시_입력!$J$21:$J$39,ARD$5),AQT18&lt;SMALL(기준일시_입력!$N$21:$N$39,ARD$5)),SMALL(기준일시_입력!$N$21:$N$39,ARD$5)-AQT18,0)),0)</f>
        <v>0</v>
      </c>
      <c r="ARE18" s="128">
        <f>IFERROR(IF(AND(AQT18&lt;SMALL(기준일시_입력!$J$21:$J$39,ARE$5),AQU18&gt;SMALL(기준일시_입력!$N$21:$N$39,ARE$5)),INDEX(기준일시_입력!$AJ$21:$AJ$39,ARE$5*2-1),IF(AND(AQT18&gt;=SMALL(기준일시_입력!$J$21:$J$39,ARE$5),AQT18&lt;SMALL(기준일시_입력!$N$21:$N$39,ARE$5)),SMALL(기준일시_입력!$N$21:$N$39,ARE$5)-AQT18,0)),0)</f>
        <v>0</v>
      </c>
      <c r="ARF18" s="125"/>
      <c r="ARG18" s="180" t="str">
        <f t="shared" si="344"/>
        <v>13일</v>
      </c>
      <c r="ARH18" s="180"/>
      <c r="ARI18" s="124" t="str">
        <f t="shared" si="345"/>
        <v>토</v>
      </c>
      <c r="ARJ18" s="133" t="str">
        <f t="shared" si="336"/>
        <v/>
      </c>
      <c r="ARK18" s="184"/>
      <c r="ARL18" s="184"/>
      <c r="ARM18" s="184"/>
      <c r="ARN18" s="184"/>
      <c r="ARO18" s="184"/>
      <c r="ARP18" s="184"/>
      <c r="ARQ18" s="176"/>
      <c r="ARR18" s="177"/>
      <c r="ARS18" s="129" t="str">
        <f>IF($B18="","",IF(AND(ARI$3&lt;&gt;"",$B18-기준일시_입력!$AO$7&lt;=0,ARK18="",ARN18="",ARQ18=""),"X",IF(ARQ18="연차","☆",IF(ARQ18="월차","★",IF(ARQ18="병가","♨",IF(ARQ18="출장","◎",IF(ARQ18="교육","■",IF(AND(ARQ18="",ARK18&lt;=기준일시_입력!$J$15,ARN18&gt;=기준일시_입력!$N$15),"○",IF(AND(ARQ18="",ARK18&lt;&gt;"",ARK18&gt;기준일시_입력!$J$15),"▼",IF(AND(ARQ18="",ARN18&lt;&gt;"",ARN18&lt;기준일시_입력!$N$15),"△",""))))))))))</f>
        <v/>
      </c>
      <c r="ART18" s="128">
        <f>IFERROR(IF(OR(ARK18="",ARN18=""),0,IF(AND(ARV18&lt;기준일시_입력!$J$17,ARW18&gt;기준일시_입력!$N$17),기준일시_입력!$N$17-기준일시_입력!$J$17,IF(AND(ARV18&gt;=기준일시_입력!$J$17,ARW18&gt;기준일시_입력!$N$17),기준일시_입력!$N$17-ARV18,IF(ARW18&lt;기준일시_입력!$J$17,0,IF(AND(ARV18&lt;기준일시_입력!$J$17,ARW18&lt;=기준일시_입력!$N$17),ARW18-기준일시_입력!$J$17,IF(AND(ARV18&gt;=기준일시_입력!$J$17,ARW18&lt;=기준일시_입력!$N$17),ARW18-ARV18,0)))))),0)</f>
        <v>0</v>
      </c>
      <c r="ARU18" s="128">
        <f t="shared" si="347"/>
        <v>0</v>
      </c>
      <c r="ARV18" s="128">
        <f>IF(OR(ARK18="",ARN18=""),0,IF(ARK18&lt;기준일시_입력!$J$15,기준일시_입력!$J$15,ARK18))</f>
        <v>0</v>
      </c>
      <c r="ARW18" s="128">
        <f t="shared" si="348"/>
        <v>0</v>
      </c>
      <c r="ARX18" s="128">
        <f>IFERROR(IF(AND(ARV18&lt;SMALL(기준일시_입력!$J$21:$J$39,ARX$5),ARW18&gt;SMALL(기준일시_입력!$N$21:$N$39,ARX$5)),INDEX(기준일시_입력!$AJ$21:$AJ$39,ARX$5*2-1),IF(AND(ARV18&gt;=SMALL(기준일시_입력!$J$21:$J$39,ARX$5),ARV18&lt;SMALL(기준일시_입력!$N$21:$N$39,ARX$5)),SMALL(기준일시_입력!$N$21:$N$39,ARX$5)-ARV18,0)),0)</f>
        <v>0</v>
      </c>
      <c r="ARY18" s="128">
        <f>IFERROR(IF(AND(ARV18&lt;SMALL(기준일시_입력!$J$21:$J$39,ARY$5),ARW18&gt;SMALL(기준일시_입력!$N$21:$N$39,ARY$5)),INDEX(기준일시_입력!$AJ$21:$AJ$39,ARY$5*2-1),IF(AND(ARV18&gt;=SMALL(기준일시_입력!$J$21:$J$39,ARY$5),ARV18&lt;SMALL(기준일시_입력!$N$21:$N$39,ARY$5)),SMALL(기준일시_입력!$N$21:$N$39,ARY$5)-ARV18,0)),0)</f>
        <v>0</v>
      </c>
      <c r="ARZ18" s="128">
        <f>IFERROR(IF(AND(ARV18&lt;SMALL(기준일시_입력!$J$21:$J$39,ARZ$5),ARW18&gt;SMALL(기준일시_입력!$N$21:$N$39,ARZ$5)),INDEX(기준일시_입력!$AJ$21:$AJ$39,ARZ$5*2-1),IF(AND(ARV18&gt;=SMALL(기준일시_입력!$J$21:$J$39,ARZ$5),ARV18&lt;SMALL(기준일시_입력!$N$21:$N$39,ARZ$5)),SMALL(기준일시_입력!$N$21:$N$39,ARZ$5)-ARV18,0)),0)</f>
        <v>0</v>
      </c>
      <c r="ASA18" s="128">
        <f>IFERROR(IF(AND(ARV18&lt;SMALL(기준일시_입력!$J$21:$J$39,ASA$5),ARW18&gt;SMALL(기준일시_입력!$N$21:$N$39,ASA$5)),INDEX(기준일시_입력!$AJ$21:$AJ$39,ASA$5*2-1),IF(AND(ARV18&gt;=SMALL(기준일시_입력!$J$21:$J$39,ASA$5),ARV18&lt;SMALL(기준일시_입력!$N$21:$N$39,ASA$5)),SMALL(기준일시_입력!$N$21:$N$39,ASA$5)-ARV18,0)),0)</f>
        <v>0</v>
      </c>
      <c r="ASB18" s="128">
        <f>IFERROR(IF(AND(ARV18&lt;SMALL(기준일시_입력!$J$21:$J$39,ASB$5),ARW18&gt;SMALL(기준일시_입력!$N$21:$N$39,ASB$5)),INDEX(기준일시_입력!$AJ$21:$AJ$39,ASB$5*2-1),IF(AND(ARV18&gt;=SMALL(기준일시_입력!$J$21:$J$39,ASB$5),ARV18&lt;SMALL(기준일시_입력!$N$21:$N$39,ASB$5)),SMALL(기준일시_입력!$N$21:$N$39,ASB$5)-ARV18,0)),0)</f>
        <v>0</v>
      </c>
      <c r="ASC18" s="128">
        <f>IFERROR(IF(AND(ARV18&lt;SMALL(기준일시_입력!$J$21:$J$39,ASC$5),ARW18&gt;SMALL(기준일시_입력!$N$21:$N$39,ASC$5)),INDEX(기준일시_입력!$AJ$21:$AJ$39,ASC$5*2-1),IF(AND(ARV18&gt;=SMALL(기준일시_입력!$J$21:$J$39,ASC$5),ARV18&lt;SMALL(기준일시_입력!$N$21:$N$39,ASC$5)),SMALL(기준일시_입력!$N$21:$N$39,ASC$5)-ARV18,0)),0)</f>
        <v>0</v>
      </c>
      <c r="ASD18" s="128">
        <f>IFERROR(IF(AND(ARV18&lt;SMALL(기준일시_입력!$J$21:$J$39,ASD$5),ARW18&gt;SMALL(기준일시_입력!$N$21:$N$39,ASD$5)),INDEX(기준일시_입력!$AJ$21:$AJ$39,ASD$5*2-1),IF(AND(ARV18&gt;=SMALL(기준일시_입력!$J$21:$J$39,ASD$5),ARV18&lt;SMALL(기준일시_입력!$N$21:$N$39,ASD$5)),SMALL(기준일시_입력!$N$21:$N$39,ASD$5)-ARV18,0)),0)</f>
        <v>0</v>
      </c>
      <c r="ASE18" s="128">
        <f>IFERROR(IF(AND(ARV18&lt;SMALL(기준일시_입력!$J$21:$J$39,ASE$5),ARW18&gt;SMALL(기준일시_입력!$N$21:$N$39,ASE$5)),INDEX(기준일시_입력!$AJ$21:$AJ$39,ASE$5*2-1),IF(AND(ARV18&gt;=SMALL(기준일시_입력!$J$21:$J$39,ASE$5),ARV18&lt;SMALL(기준일시_입력!$N$21:$N$39,ASE$5)),SMALL(기준일시_입력!$N$21:$N$39,ASE$5)-ARV18,0)),0)</f>
        <v>0</v>
      </c>
      <c r="ASF18" s="128">
        <f>IFERROR(IF(AND(ARV18&lt;SMALL(기준일시_입력!$J$21:$J$39,ASF$5),ARW18&gt;SMALL(기준일시_입력!$N$21:$N$39,ASF$5)),INDEX(기준일시_입력!$AJ$21:$AJ$39,ASF$5*2-1),IF(AND(ARV18&gt;=SMALL(기준일시_입력!$J$21:$J$39,ASF$5),ARV18&lt;SMALL(기준일시_입력!$N$21:$N$39,ASF$5)),SMALL(기준일시_입력!$N$21:$N$39,ASF$5)-ARV18,0)),0)</f>
        <v>0</v>
      </c>
      <c r="ASG18" s="128">
        <f>IFERROR(IF(AND(ARV18&lt;SMALL(기준일시_입력!$J$21:$J$39,ASG$5),ARW18&gt;SMALL(기준일시_입력!$N$21:$N$39,ASG$5)),INDEX(기준일시_입력!$AJ$21:$AJ$39,ASG$5*2-1),IF(AND(ARV18&gt;=SMALL(기준일시_입력!$J$21:$J$39,ASG$5),ARV18&lt;SMALL(기준일시_입력!$N$21:$N$39,ASG$5)),SMALL(기준일시_입력!$N$21:$N$39,ASG$5)-ARV18,0)),0)</f>
        <v>0</v>
      </c>
      <c r="ASH18" s="125"/>
      <c r="ASI18" s="180" t="str">
        <f t="shared" si="349"/>
        <v>13일</v>
      </c>
      <c r="ASJ18" s="180"/>
      <c r="ASK18" s="124" t="str">
        <f t="shared" si="350"/>
        <v>토</v>
      </c>
      <c r="ASL18" s="133" t="str">
        <f t="shared" si="351"/>
        <v/>
      </c>
      <c r="ASM18" s="184"/>
      <c r="ASN18" s="184"/>
      <c r="ASO18" s="184"/>
      <c r="ASP18" s="184"/>
      <c r="ASQ18" s="184"/>
      <c r="ASR18" s="184"/>
      <c r="ASS18" s="176"/>
      <c r="AST18" s="177"/>
      <c r="ASU18" s="129" t="str">
        <f>IF($B18="","",IF(AND(ASK$3&lt;&gt;"",$B18-기준일시_입력!$AO$7&lt;=0,ASM18="",ASP18="",ASS18=""),"X",IF(ASS18="연차","☆",IF(ASS18="월차","★",IF(ASS18="병가","♨",IF(ASS18="출장","◎",IF(ASS18="교육","■",IF(AND(ASS18="",ASM18&lt;=기준일시_입력!$J$15,ASP18&gt;=기준일시_입력!$N$15),"○",IF(AND(ASS18="",ASM18&lt;&gt;"",ASM18&gt;기준일시_입력!$J$15),"▼",IF(AND(ASS18="",ASP18&lt;&gt;"",ASP18&lt;기준일시_입력!$N$15),"△",""))))))))))</f>
        <v/>
      </c>
      <c r="ASV18" s="128">
        <f>IFERROR(IF(OR(ASM18="",ASP18=""),0,IF(AND(ASX18&lt;기준일시_입력!$J$17,ASY18&gt;기준일시_입력!$N$17),기준일시_입력!$N$17-기준일시_입력!$J$17,IF(AND(ASX18&gt;=기준일시_입력!$J$17,ASY18&gt;기준일시_입력!$N$17),기준일시_입력!$N$17-ASX18,IF(ASY18&lt;기준일시_입력!$J$17,0,IF(AND(ASX18&lt;기준일시_입력!$J$17,ASY18&lt;=기준일시_입력!$N$17),ASY18-기준일시_입력!$J$17,IF(AND(ASX18&gt;=기준일시_입력!$J$17,ASY18&lt;=기준일시_입력!$N$17),ASY18-ASX18,0)))))),0)</f>
        <v>0</v>
      </c>
      <c r="ASW18" s="128">
        <f t="shared" si="352"/>
        <v>0</v>
      </c>
      <c r="ASX18" s="128">
        <f>IF(OR(ASM18="",ASP18=""),0,IF(ASM18&lt;기준일시_입력!$J$15,기준일시_입력!$J$15,ASM18))</f>
        <v>0</v>
      </c>
      <c r="ASY18" s="128">
        <f t="shared" si="353"/>
        <v>0</v>
      </c>
      <c r="ASZ18" s="128">
        <f>IFERROR(IF(AND(ASX18&lt;SMALL(기준일시_입력!$J$21:$J$39,ASZ$5),ASY18&gt;SMALL(기준일시_입력!$N$21:$N$39,ASZ$5)),INDEX(기준일시_입력!$AJ$21:$AJ$39,ASZ$5*2-1),IF(AND(ASX18&gt;=SMALL(기준일시_입력!$J$21:$J$39,ASZ$5),ASX18&lt;SMALL(기준일시_입력!$N$21:$N$39,ASZ$5)),SMALL(기준일시_입력!$N$21:$N$39,ASZ$5)-ASX18,0)),0)</f>
        <v>0</v>
      </c>
      <c r="ATA18" s="128">
        <f>IFERROR(IF(AND(ASX18&lt;SMALL(기준일시_입력!$J$21:$J$39,ATA$5),ASY18&gt;SMALL(기준일시_입력!$N$21:$N$39,ATA$5)),INDEX(기준일시_입력!$AJ$21:$AJ$39,ATA$5*2-1),IF(AND(ASX18&gt;=SMALL(기준일시_입력!$J$21:$J$39,ATA$5),ASX18&lt;SMALL(기준일시_입력!$N$21:$N$39,ATA$5)),SMALL(기준일시_입력!$N$21:$N$39,ATA$5)-ASX18,0)),0)</f>
        <v>0</v>
      </c>
      <c r="ATB18" s="128">
        <f>IFERROR(IF(AND(ASX18&lt;SMALL(기준일시_입력!$J$21:$J$39,ATB$5),ASY18&gt;SMALL(기준일시_입력!$N$21:$N$39,ATB$5)),INDEX(기준일시_입력!$AJ$21:$AJ$39,ATB$5*2-1),IF(AND(ASX18&gt;=SMALL(기준일시_입력!$J$21:$J$39,ATB$5),ASX18&lt;SMALL(기준일시_입력!$N$21:$N$39,ATB$5)),SMALL(기준일시_입력!$N$21:$N$39,ATB$5)-ASX18,0)),0)</f>
        <v>0</v>
      </c>
      <c r="ATC18" s="128">
        <f>IFERROR(IF(AND(ASX18&lt;SMALL(기준일시_입력!$J$21:$J$39,ATC$5),ASY18&gt;SMALL(기준일시_입력!$N$21:$N$39,ATC$5)),INDEX(기준일시_입력!$AJ$21:$AJ$39,ATC$5*2-1),IF(AND(ASX18&gt;=SMALL(기준일시_입력!$J$21:$J$39,ATC$5),ASX18&lt;SMALL(기준일시_입력!$N$21:$N$39,ATC$5)),SMALL(기준일시_입력!$N$21:$N$39,ATC$5)-ASX18,0)),0)</f>
        <v>0</v>
      </c>
      <c r="ATD18" s="128">
        <f>IFERROR(IF(AND(ASX18&lt;SMALL(기준일시_입력!$J$21:$J$39,ATD$5),ASY18&gt;SMALL(기준일시_입력!$N$21:$N$39,ATD$5)),INDEX(기준일시_입력!$AJ$21:$AJ$39,ATD$5*2-1),IF(AND(ASX18&gt;=SMALL(기준일시_입력!$J$21:$J$39,ATD$5),ASX18&lt;SMALL(기준일시_입력!$N$21:$N$39,ATD$5)),SMALL(기준일시_입력!$N$21:$N$39,ATD$5)-ASX18,0)),0)</f>
        <v>0</v>
      </c>
      <c r="ATE18" s="128">
        <f>IFERROR(IF(AND(ASX18&lt;SMALL(기준일시_입력!$J$21:$J$39,ATE$5),ASY18&gt;SMALL(기준일시_입력!$N$21:$N$39,ATE$5)),INDEX(기준일시_입력!$AJ$21:$AJ$39,ATE$5*2-1),IF(AND(ASX18&gt;=SMALL(기준일시_입력!$J$21:$J$39,ATE$5),ASX18&lt;SMALL(기준일시_입력!$N$21:$N$39,ATE$5)),SMALL(기준일시_입력!$N$21:$N$39,ATE$5)-ASX18,0)),0)</f>
        <v>0</v>
      </c>
      <c r="ATF18" s="128">
        <f>IFERROR(IF(AND(ASX18&lt;SMALL(기준일시_입력!$J$21:$J$39,ATF$5),ASY18&gt;SMALL(기준일시_입력!$N$21:$N$39,ATF$5)),INDEX(기준일시_입력!$AJ$21:$AJ$39,ATF$5*2-1),IF(AND(ASX18&gt;=SMALL(기준일시_입력!$J$21:$J$39,ATF$5),ASX18&lt;SMALL(기준일시_입력!$N$21:$N$39,ATF$5)),SMALL(기준일시_입력!$N$21:$N$39,ATF$5)-ASX18,0)),0)</f>
        <v>0</v>
      </c>
      <c r="ATG18" s="128">
        <f>IFERROR(IF(AND(ASX18&lt;SMALL(기준일시_입력!$J$21:$J$39,ATG$5),ASY18&gt;SMALL(기준일시_입력!$N$21:$N$39,ATG$5)),INDEX(기준일시_입력!$AJ$21:$AJ$39,ATG$5*2-1),IF(AND(ASX18&gt;=SMALL(기준일시_입력!$J$21:$J$39,ATG$5),ASX18&lt;SMALL(기준일시_입력!$N$21:$N$39,ATG$5)),SMALL(기준일시_입력!$N$21:$N$39,ATG$5)-ASX18,0)),0)</f>
        <v>0</v>
      </c>
      <c r="ATH18" s="128">
        <f>IFERROR(IF(AND(ASX18&lt;SMALL(기준일시_입력!$J$21:$J$39,ATH$5),ASY18&gt;SMALL(기준일시_입력!$N$21:$N$39,ATH$5)),INDEX(기준일시_입력!$AJ$21:$AJ$39,ATH$5*2-1),IF(AND(ASX18&gt;=SMALL(기준일시_입력!$J$21:$J$39,ATH$5),ASX18&lt;SMALL(기준일시_입력!$N$21:$N$39,ATH$5)),SMALL(기준일시_입력!$N$21:$N$39,ATH$5)-ASX18,0)),0)</f>
        <v>0</v>
      </c>
      <c r="ATI18" s="128">
        <f>IFERROR(IF(AND(ASX18&lt;SMALL(기준일시_입력!$J$21:$J$39,ATI$5),ASY18&gt;SMALL(기준일시_입력!$N$21:$N$39,ATI$5)),INDEX(기준일시_입력!$AJ$21:$AJ$39,ATI$5*2-1),IF(AND(ASX18&gt;=SMALL(기준일시_입력!$J$21:$J$39,ATI$5),ASX18&lt;SMALL(기준일시_입력!$N$21:$N$39,ATI$5)),SMALL(기준일시_입력!$N$21:$N$39,ATI$5)-ASX18,0)),0)</f>
        <v>0</v>
      </c>
      <c r="ATJ18" s="125"/>
      <c r="ATK18" s="180" t="str">
        <f t="shared" si="354"/>
        <v>13일</v>
      </c>
      <c r="ATL18" s="180"/>
      <c r="ATM18" s="124" t="str">
        <f t="shared" si="355"/>
        <v>토</v>
      </c>
      <c r="ATN18" s="133" t="str">
        <f t="shared" si="351"/>
        <v/>
      </c>
      <c r="ATO18" s="184"/>
      <c r="ATP18" s="184"/>
      <c r="ATQ18" s="184"/>
      <c r="ATR18" s="184"/>
      <c r="ATS18" s="184"/>
      <c r="ATT18" s="184"/>
      <c r="ATU18" s="176"/>
      <c r="ATV18" s="177"/>
      <c r="ATW18" s="129" t="str">
        <f>IF($B18="","",IF(AND(ATM$3&lt;&gt;"",$B18-기준일시_입력!$AO$7&lt;=0,ATO18="",ATR18="",ATU18=""),"X",IF(ATU18="연차","☆",IF(ATU18="월차","★",IF(ATU18="병가","♨",IF(ATU18="출장","◎",IF(ATU18="교육","■",IF(AND(ATU18="",ATO18&lt;=기준일시_입력!$J$15,ATR18&gt;=기준일시_입력!$N$15),"○",IF(AND(ATU18="",ATO18&lt;&gt;"",ATO18&gt;기준일시_입력!$J$15),"▼",IF(AND(ATU18="",ATR18&lt;&gt;"",ATR18&lt;기준일시_입력!$N$15),"△",""))))))))))</f>
        <v/>
      </c>
      <c r="ATX18" s="128">
        <f>IFERROR(IF(OR(ATO18="",ATR18=""),0,IF(AND(ATZ18&lt;기준일시_입력!$J$17,AUA18&gt;기준일시_입력!$N$17),기준일시_입력!$N$17-기준일시_입력!$J$17,IF(AND(ATZ18&gt;=기준일시_입력!$J$17,AUA18&gt;기준일시_입력!$N$17),기준일시_입력!$N$17-ATZ18,IF(AUA18&lt;기준일시_입력!$J$17,0,IF(AND(ATZ18&lt;기준일시_입력!$J$17,AUA18&lt;=기준일시_입력!$N$17),AUA18-기준일시_입력!$J$17,IF(AND(ATZ18&gt;=기준일시_입력!$J$17,AUA18&lt;=기준일시_입력!$N$17),AUA18-ATZ18,0)))))),0)</f>
        <v>0</v>
      </c>
      <c r="ATY18" s="128">
        <f t="shared" si="357"/>
        <v>0</v>
      </c>
      <c r="ATZ18" s="128">
        <f>IF(OR(ATO18="",ATR18=""),0,IF(ATO18&lt;기준일시_입력!$J$15,기준일시_입력!$J$15,ATO18))</f>
        <v>0</v>
      </c>
      <c r="AUA18" s="128">
        <f t="shared" si="358"/>
        <v>0</v>
      </c>
      <c r="AUB18" s="128">
        <f>IFERROR(IF(AND(ATZ18&lt;SMALL(기준일시_입력!$J$21:$J$39,AUB$5),AUA18&gt;SMALL(기준일시_입력!$N$21:$N$39,AUB$5)),INDEX(기준일시_입력!$AJ$21:$AJ$39,AUB$5*2-1),IF(AND(ATZ18&gt;=SMALL(기준일시_입력!$J$21:$J$39,AUB$5),ATZ18&lt;SMALL(기준일시_입력!$N$21:$N$39,AUB$5)),SMALL(기준일시_입력!$N$21:$N$39,AUB$5)-ATZ18,0)),0)</f>
        <v>0</v>
      </c>
      <c r="AUC18" s="128">
        <f>IFERROR(IF(AND(ATZ18&lt;SMALL(기준일시_입력!$J$21:$J$39,AUC$5),AUA18&gt;SMALL(기준일시_입력!$N$21:$N$39,AUC$5)),INDEX(기준일시_입력!$AJ$21:$AJ$39,AUC$5*2-1),IF(AND(ATZ18&gt;=SMALL(기준일시_입력!$J$21:$J$39,AUC$5),ATZ18&lt;SMALL(기준일시_입력!$N$21:$N$39,AUC$5)),SMALL(기준일시_입력!$N$21:$N$39,AUC$5)-ATZ18,0)),0)</f>
        <v>0</v>
      </c>
      <c r="AUD18" s="128">
        <f>IFERROR(IF(AND(ATZ18&lt;SMALL(기준일시_입력!$J$21:$J$39,AUD$5),AUA18&gt;SMALL(기준일시_입력!$N$21:$N$39,AUD$5)),INDEX(기준일시_입력!$AJ$21:$AJ$39,AUD$5*2-1),IF(AND(ATZ18&gt;=SMALL(기준일시_입력!$J$21:$J$39,AUD$5),ATZ18&lt;SMALL(기준일시_입력!$N$21:$N$39,AUD$5)),SMALL(기준일시_입력!$N$21:$N$39,AUD$5)-ATZ18,0)),0)</f>
        <v>0</v>
      </c>
      <c r="AUE18" s="128">
        <f>IFERROR(IF(AND(ATZ18&lt;SMALL(기준일시_입력!$J$21:$J$39,AUE$5),AUA18&gt;SMALL(기준일시_입력!$N$21:$N$39,AUE$5)),INDEX(기준일시_입력!$AJ$21:$AJ$39,AUE$5*2-1),IF(AND(ATZ18&gt;=SMALL(기준일시_입력!$J$21:$J$39,AUE$5),ATZ18&lt;SMALL(기준일시_입력!$N$21:$N$39,AUE$5)),SMALL(기준일시_입력!$N$21:$N$39,AUE$5)-ATZ18,0)),0)</f>
        <v>0</v>
      </c>
      <c r="AUF18" s="128">
        <f>IFERROR(IF(AND(ATZ18&lt;SMALL(기준일시_입력!$J$21:$J$39,AUF$5),AUA18&gt;SMALL(기준일시_입력!$N$21:$N$39,AUF$5)),INDEX(기준일시_입력!$AJ$21:$AJ$39,AUF$5*2-1),IF(AND(ATZ18&gt;=SMALL(기준일시_입력!$J$21:$J$39,AUF$5),ATZ18&lt;SMALL(기준일시_입력!$N$21:$N$39,AUF$5)),SMALL(기준일시_입력!$N$21:$N$39,AUF$5)-ATZ18,0)),0)</f>
        <v>0</v>
      </c>
      <c r="AUG18" s="128">
        <f>IFERROR(IF(AND(ATZ18&lt;SMALL(기준일시_입력!$J$21:$J$39,AUG$5),AUA18&gt;SMALL(기준일시_입력!$N$21:$N$39,AUG$5)),INDEX(기준일시_입력!$AJ$21:$AJ$39,AUG$5*2-1),IF(AND(ATZ18&gt;=SMALL(기준일시_입력!$J$21:$J$39,AUG$5),ATZ18&lt;SMALL(기준일시_입력!$N$21:$N$39,AUG$5)),SMALL(기준일시_입력!$N$21:$N$39,AUG$5)-ATZ18,0)),0)</f>
        <v>0</v>
      </c>
      <c r="AUH18" s="128">
        <f>IFERROR(IF(AND(ATZ18&lt;SMALL(기준일시_입력!$J$21:$J$39,AUH$5),AUA18&gt;SMALL(기준일시_입력!$N$21:$N$39,AUH$5)),INDEX(기준일시_입력!$AJ$21:$AJ$39,AUH$5*2-1),IF(AND(ATZ18&gt;=SMALL(기준일시_입력!$J$21:$J$39,AUH$5),ATZ18&lt;SMALL(기준일시_입력!$N$21:$N$39,AUH$5)),SMALL(기준일시_입력!$N$21:$N$39,AUH$5)-ATZ18,0)),0)</f>
        <v>0</v>
      </c>
      <c r="AUI18" s="128">
        <f>IFERROR(IF(AND(ATZ18&lt;SMALL(기준일시_입력!$J$21:$J$39,AUI$5),AUA18&gt;SMALL(기준일시_입력!$N$21:$N$39,AUI$5)),INDEX(기준일시_입력!$AJ$21:$AJ$39,AUI$5*2-1),IF(AND(ATZ18&gt;=SMALL(기준일시_입력!$J$21:$J$39,AUI$5),ATZ18&lt;SMALL(기준일시_입력!$N$21:$N$39,AUI$5)),SMALL(기준일시_입력!$N$21:$N$39,AUI$5)-ATZ18,0)),0)</f>
        <v>0</v>
      </c>
      <c r="AUJ18" s="128">
        <f>IFERROR(IF(AND(ATZ18&lt;SMALL(기준일시_입력!$J$21:$J$39,AUJ$5),AUA18&gt;SMALL(기준일시_입력!$N$21:$N$39,AUJ$5)),INDEX(기준일시_입력!$AJ$21:$AJ$39,AUJ$5*2-1),IF(AND(ATZ18&gt;=SMALL(기준일시_입력!$J$21:$J$39,AUJ$5),ATZ18&lt;SMALL(기준일시_입력!$N$21:$N$39,AUJ$5)),SMALL(기준일시_입력!$N$21:$N$39,AUJ$5)-ATZ18,0)),0)</f>
        <v>0</v>
      </c>
      <c r="AUK18" s="128">
        <f>IFERROR(IF(AND(ATZ18&lt;SMALL(기준일시_입력!$J$21:$J$39,AUK$5),AUA18&gt;SMALL(기준일시_입력!$N$21:$N$39,AUK$5)),INDEX(기준일시_입력!$AJ$21:$AJ$39,AUK$5*2-1),IF(AND(ATZ18&gt;=SMALL(기준일시_입력!$J$21:$J$39,AUK$5),ATZ18&lt;SMALL(기준일시_입력!$N$21:$N$39,AUK$5)),SMALL(기준일시_입력!$N$21:$N$39,AUK$5)-ATZ18,0)),0)</f>
        <v>0</v>
      </c>
      <c r="AUL18" s="125"/>
      <c r="AUM18" s="180" t="str">
        <f t="shared" si="359"/>
        <v>13일</v>
      </c>
      <c r="AUN18" s="180"/>
      <c r="AUO18" s="124" t="str">
        <f t="shared" si="360"/>
        <v>토</v>
      </c>
      <c r="AUP18" s="133" t="str">
        <f t="shared" si="351"/>
        <v/>
      </c>
      <c r="AUQ18" s="184"/>
      <c r="AUR18" s="184"/>
      <c r="AUS18" s="184"/>
      <c r="AUT18" s="184"/>
      <c r="AUU18" s="184"/>
      <c r="AUV18" s="184"/>
      <c r="AUW18" s="176"/>
      <c r="AUX18" s="177"/>
      <c r="AUY18" s="129" t="str">
        <f>IF($B18="","",IF(AND(AUO$3&lt;&gt;"",$B18-기준일시_입력!$AO$7&lt;=0,AUQ18="",AUT18="",AUW18=""),"X",IF(AUW18="연차","☆",IF(AUW18="월차","★",IF(AUW18="병가","♨",IF(AUW18="출장","◎",IF(AUW18="교육","■",IF(AND(AUW18="",AUQ18&lt;=기준일시_입력!$J$15,AUT18&gt;=기준일시_입력!$N$15),"○",IF(AND(AUW18="",AUQ18&lt;&gt;"",AUQ18&gt;기준일시_입력!$J$15),"▼",IF(AND(AUW18="",AUT18&lt;&gt;"",AUT18&lt;기준일시_입력!$N$15),"△",""))))))))))</f>
        <v/>
      </c>
      <c r="AUZ18" s="128">
        <f>IFERROR(IF(OR(AUQ18="",AUT18=""),0,IF(AND(AVB18&lt;기준일시_입력!$J$17,AVC18&gt;기준일시_입력!$N$17),기준일시_입력!$N$17-기준일시_입력!$J$17,IF(AND(AVB18&gt;=기준일시_입력!$J$17,AVC18&gt;기준일시_입력!$N$17),기준일시_입력!$N$17-AVB18,IF(AVC18&lt;기준일시_입력!$J$17,0,IF(AND(AVB18&lt;기준일시_입력!$J$17,AVC18&lt;=기준일시_입력!$N$17),AVC18-기준일시_입력!$J$17,IF(AND(AVB18&gt;=기준일시_입력!$J$17,AVC18&lt;=기준일시_입력!$N$17),AVC18-AVB18,0)))))),0)</f>
        <v>0</v>
      </c>
      <c r="AVA18" s="128">
        <f t="shared" si="362"/>
        <v>0</v>
      </c>
      <c r="AVB18" s="128">
        <f>IF(OR(AUQ18="",AUT18=""),0,IF(AUQ18&lt;기준일시_입력!$J$15,기준일시_입력!$J$15,AUQ18))</f>
        <v>0</v>
      </c>
      <c r="AVC18" s="128">
        <f t="shared" si="363"/>
        <v>0</v>
      </c>
      <c r="AVD18" s="128">
        <f>IFERROR(IF(AND(AVB18&lt;SMALL(기준일시_입력!$J$21:$J$39,AVD$5),AVC18&gt;SMALL(기준일시_입력!$N$21:$N$39,AVD$5)),INDEX(기준일시_입력!$AJ$21:$AJ$39,AVD$5*2-1),IF(AND(AVB18&gt;=SMALL(기준일시_입력!$J$21:$J$39,AVD$5),AVB18&lt;SMALL(기준일시_입력!$N$21:$N$39,AVD$5)),SMALL(기준일시_입력!$N$21:$N$39,AVD$5)-AVB18,0)),0)</f>
        <v>0</v>
      </c>
      <c r="AVE18" s="128">
        <f>IFERROR(IF(AND(AVB18&lt;SMALL(기준일시_입력!$J$21:$J$39,AVE$5),AVC18&gt;SMALL(기준일시_입력!$N$21:$N$39,AVE$5)),INDEX(기준일시_입력!$AJ$21:$AJ$39,AVE$5*2-1),IF(AND(AVB18&gt;=SMALL(기준일시_입력!$J$21:$J$39,AVE$5),AVB18&lt;SMALL(기준일시_입력!$N$21:$N$39,AVE$5)),SMALL(기준일시_입력!$N$21:$N$39,AVE$5)-AVB18,0)),0)</f>
        <v>0</v>
      </c>
      <c r="AVF18" s="128">
        <f>IFERROR(IF(AND(AVB18&lt;SMALL(기준일시_입력!$J$21:$J$39,AVF$5),AVC18&gt;SMALL(기준일시_입력!$N$21:$N$39,AVF$5)),INDEX(기준일시_입력!$AJ$21:$AJ$39,AVF$5*2-1),IF(AND(AVB18&gt;=SMALL(기준일시_입력!$J$21:$J$39,AVF$5),AVB18&lt;SMALL(기준일시_입력!$N$21:$N$39,AVF$5)),SMALL(기준일시_입력!$N$21:$N$39,AVF$5)-AVB18,0)),0)</f>
        <v>0</v>
      </c>
      <c r="AVG18" s="128">
        <f>IFERROR(IF(AND(AVB18&lt;SMALL(기준일시_입력!$J$21:$J$39,AVG$5),AVC18&gt;SMALL(기준일시_입력!$N$21:$N$39,AVG$5)),INDEX(기준일시_입력!$AJ$21:$AJ$39,AVG$5*2-1),IF(AND(AVB18&gt;=SMALL(기준일시_입력!$J$21:$J$39,AVG$5),AVB18&lt;SMALL(기준일시_입력!$N$21:$N$39,AVG$5)),SMALL(기준일시_입력!$N$21:$N$39,AVG$5)-AVB18,0)),0)</f>
        <v>0</v>
      </c>
      <c r="AVH18" s="128">
        <f>IFERROR(IF(AND(AVB18&lt;SMALL(기준일시_입력!$J$21:$J$39,AVH$5),AVC18&gt;SMALL(기준일시_입력!$N$21:$N$39,AVH$5)),INDEX(기준일시_입력!$AJ$21:$AJ$39,AVH$5*2-1),IF(AND(AVB18&gt;=SMALL(기준일시_입력!$J$21:$J$39,AVH$5),AVB18&lt;SMALL(기준일시_입력!$N$21:$N$39,AVH$5)),SMALL(기준일시_입력!$N$21:$N$39,AVH$5)-AVB18,0)),0)</f>
        <v>0</v>
      </c>
      <c r="AVI18" s="128">
        <f>IFERROR(IF(AND(AVB18&lt;SMALL(기준일시_입력!$J$21:$J$39,AVI$5),AVC18&gt;SMALL(기준일시_입력!$N$21:$N$39,AVI$5)),INDEX(기준일시_입력!$AJ$21:$AJ$39,AVI$5*2-1),IF(AND(AVB18&gt;=SMALL(기준일시_입력!$J$21:$J$39,AVI$5),AVB18&lt;SMALL(기준일시_입력!$N$21:$N$39,AVI$5)),SMALL(기준일시_입력!$N$21:$N$39,AVI$5)-AVB18,0)),0)</f>
        <v>0</v>
      </c>
      <c r="AVJ18" s="128">
        <f>IFERROR(IF(AND(AVB18&lt;SMALL(기준일시_입력!$J$21:$J$39,AVJ$5),AVC18&gt;SMALL(기준일시_입력!$N$21:$N$39,AVJ$5)),INDEX(기준일시_입력!$AJ$21:$AJ$39,AVJ$5*2-1),IF(AND(AVB18&gt;=SMALL(기준일시_입력!$J$21:$J$39,AVJ$5),AVB18&lt;SMALL(기준일시_입력!$N$21:$N$39,AVJ$5)),SMALL(기준일시_입력!$N$21:$N$39,AVJ$5)-AVB18,0)),0)</f>
        <v>0</v>
      </c>
      <c r="AVK18" s="128">
        <f>IFERROR(IF(AND(AVB18&lt;SMALL(기준일시_입력!$J$21:$J$39,AVK$5),AVC18&gt;SMALL(기준일시_입력!$N$21:$N$39,AVK$5)),INDEX(기준일시_입력!$AJ$21:$AJ$39,AVK$5*2-1),IF(AND(AVB18&gt;=SMALL(기준일시_입력!$J$21:$J$39,AVK$5),AVB18&lt;SMALL(기준일시_입력!$N$21:$N$39,AVK$5)),SMALL(기준일시_입력!$N$21:$N$39,AVK$5)-AVB18,0)),0)</f>
        <v>0</v>
      </c>
      <c r="AVL18" s="128">
        <f>IFERROR(IF(AND(AVB18&lt;SMALL(기준일시_입력!$J$21:$J$39,AVL$5),AVC18&gt;SMALL(기준일시_입력!$N$21:$N$39,AVL$5)),INDEX(기준일시_입력!$AJ$21:$AJ$39,AVL$5*2-1),IF(AND(AVB18&gt;=SMALL(기준일시_입력!$J$21:$J$39,AVL$5),AVB18&lt;SMALL(기준일시_입력!$N$21:$N$39,AVL$5)),SMALL(기준일시_입력!$N$21:$N$39,AVL$5)-AVB18,0)),0)</f>
        <v>0</v>
      </c>
      <c r="AVM18" s="128">
        <f>IFERROR(IF(AND(AVB18&lt;SMALL(기준일시_입력!$J$21:$J$39,AVM$5),AVC18&gt;SMALL(기준일시_입력!$N$21:$N$39,AVM$5)),INDEX(기준일시_입력!$AJ$21:$AJ$39,AVM$5*2-1),IF(AND(AVB18&gt;=SMALL(기준일시_입력!$J$21:$J$39,AVM$5),AVB18&lt;SMALL(기준일시_입력!$N$21:$N$39,AVM$5)),SMALL(기준일시_입력!$N$21:$N$39,AVM$5)-AVB18,0)),0)</f>
        <v>0</v>
      </c>
      <c r="AVN18" s="125"/>
      <c r="AVO18" s="180" t="str">
        <f t="shared" si="364"/>
        <v>13일</v>
      </c>
      <c r="AVP18" s="180"/>
      <c r="AVQ18" s="124" t="str">
        <f t="shared" si="365"/>
        <v>토</v>
      </c>
      <c r="AVR18" s="133" t="str">
        <f t="shared" si="366"/>
        <v/>
      </c>
      <c r="AVS18" s="184"/>
      <c r="AVT18" s="184"/>
      <c r="AVU18" s="184"/>
      <c r="AVV18" s="184"/>
      <c r="AVW18" s="184"/>
      <c r="AVX18" s="184"/>
      <c r="AVY18" s="176"/>
      <c r="AVZ18" s="177"/>
      <c r="AWA18" s="129" t="str">
        <f>IF($B18="","",IF(AND(AVQ$3&lt;&gt;"",$B18-기준일시_입력!$AO$7&lt;=0,AVS18="",AVV18="",AVY18=""),"X",IF(AVY18="연차","☆",IF(AVY18="월차","★",IF(AVY18="병가","♨",IF(AVY18="출장","◎",IF(AVY18="교육","■",IF(AND(AVY18="",AVS18&lt;=기준일시_입력!$J$15,AVV18&gt;=기준일시_입력!$N$15),"○",IF(AND(AVY18="",AVS18&lt;&gt;"",AVS18&gt;기준일시_입력!$J$15),"▼",IF(AND(AVY18="",AVV18&lt;&gt;"",AVV18&lt;기준일시_입력!$N$15),"△",""))))))))))</f>
        <v/>
      </c>
      <c r="AWB18" s="128">
        <f>IFERROR(IF(OR(AVS18="",AVV18=""),0,IF(AND(AWD18&lt;기준일시_입력!$J$17,AWE18&gt;기준일시_입력!$N$17),기준일시_입력!$N$17-기준일시_입력!$J$17,IF(AND(AWD18&gt;=기준일시_입력!$J$17,AWE18&gt;기준일시_입력!$N$17),기준일시_입력!$N$17-AWD18,IF(AWE18&lt;기준일시_입력!$J$17,0,IF(AND(AWD18&lt;기준일시_입력!$J$17,AWE18&lt;=기준일시_입력!$N$17),AWE18-기준일시_입력!$J$17,IF(AND(AWD18&gt;=기준일시_입력!$J$17,AWE18&lt;=기준일시_입력!$N$17),AWE18-AWD18,0)))))),0)</f>
        <v>0</v>
      </c>
      <c r="AWC18" s="128">
        <f t="shared" si="367"/>
        <v>0</v>
      </c>
      <c r="AWD18" s="128">
        <f>IF(OR(AVS18="",AVV18=""),0,IF(AVS18&lt;기준일시_입력!$J$15,기준일시_입력!$J$15,AVS18))</f>
        <v>0</v>
      </c>
      <c r="AWE18" s="128">
        <f t="shared" si="368"/>
        <v>0</v>
      </c>
      <c r="AWF18" s="128">
        <f>IFERROR(IF(AND(AWD18&lt;SMALL(기준일시_입력!$J$21:$J$39,AWF$5),AWE18&gt;SMALL(기준일시_입력!$N$21:$N$39,AWF$5)),INDEX(기준일시_입력!$AJ$21:$AJ$39,AWF$5*2-1),IF(AND(AWD18&gt;=SMALL(기준일시_입력!$J$21:$J$39,AWF$5),AWD18&lt;SMALL(기준일시_입력!$N$21:$N$39,AWF$5)),SMALL(기준일시_입력!$N$21:$N$39,AWF$5)-AWD18,0)),0)</f>
        <v>0</v>
      </c>
      <c r="AWG18" s="128">
        <f>IFERROR(IF(AND(AWD18&lt;SMALL(기준일시_입력!$J$21:$J$39,AWG$5),AWE18&gt;SMALL(기준일시_입력!$N$21:$N$39,AWG$5)),INDEX(기준일시_입력!$AJ$21:$AJ$39,AWG$5*2-1),IF(AND(AWD18&gt;=SMALL(기준일시_입력!$J$21:$J$39,AWG$5),AWD18&lt;SMALL(기준일시_입력!$N$21:$N$39,AWG$5)),SMALL(기준일시_입력!$N$21:$N$39,AWG$5)-AWD18,0)),0)</f>
        <v>0</v>
      </c>
      <c r="AWH18" s="128">
        <f>IFERROR(IF(AND(AWD18&lt;SMALL(기준일시_입력!$J$21:$J$39,AWH$5),AWE18&gt;SMALL(기준일시_입력!$N$21:$N$39,AWH$5)),INDEX(기준일시_입력!$AJ$21:$AJ$39,AWH$5*2-1),IF(AND(AWD18&gt;=SMALL(기준일시_입력!$J$21:$J$39,AWH$5),AWD18&lt;SMALL(기준일시_입력!$N$21:$N$39,AWH$5)),SMALL(기준일시_입력!$N$21:$N$39,AWH$5)-AWD18,0)),0)</f>
        <v>0</v>
      </c>
      <c r="AWI18" s="128">
        <f>IFERROR(IF(AND(AWD18&lt;SMALL(기준일시_입력!$J$21:$J$39,AWI$5),AWE18&gt;SMALL(기준일시_입력!$N$21:$N$39,AWI$5)),INDEX(기준일시_입력!$AJ$21:$AJ$39,AWI$5*2-1),IF(AND(AWD18&gt;=SMALL(기준일시_입력!$J$21:$J$39,AWI$5),AWD18&lt;SMALL(기준일시_입력!$N$21:$N$39,AWI$5)),SMALL(기준일시_입력!$N$21:$N$39,AWI$5)-AWD18,0)),0)</f>
        <v>0</v>
      </c>
      <c r="AWJ18" s="128">
        <f>IFERROR(IF(AND(AWD18&lt;SMALL(기준일시_입력!$J$21:$J$39,AWJ$5),AWE18&gt;SMALL(기준일시_입력!$N$21:$N$39,AWJ$5)),INDEX(기준일시_입력!$AJ$21:$AJ$39,AWJ$5*2-1),IF(AND(AWD18&gt;=SMALL(기준일시_입력!$J$21:$J$39,AWJ$5),AWD18&lt;SMALL(기준일시_입력!$N$21:$N$39,AWJ$5)),SMALL(기준일시_입력!$N$21:$N$39,AWJ$5)-AWD18,0)),0)</f>
        <v>0</v>
      </c>
      <c r="AWK18" s="128">
        <f>IFERROR(IF(AND(AWD18&lt;SMALL(기준일시_입력!$J$21:$J$39,AWK$5),AWE18&gt;SMALL(기준일시_입력!$N$21:$N$39,AWK$5)),INDEX(기준일시_입력!$AJ$21:$AJ$39,AWK$5*2-1),IF(AND(AWD18&gt;=SMALL(기준일시_입력!$J$21:$J$39,AWK$5),AWD18&lt;SMALL(기준일시_입력!$N$21:$N$39,AWK$5)),SMALL(기준일시_입력!$N$21:$N$39,AWK$5)-AWD18,0)),0)</f>
        <v>0</v>
      </c>
      <c r="AWL18" s="128">
        <f>IFERROR(IF(AND(AWD18&lt;SMALL(기준일시_입력!$J$21:$J$39,AWL$5),AWE18&gt;SMALL(기준일시_입력!$N$21:$N$39,AWL$5)),INDEX(기준일시_입력!$AJ$21:$AJ$39,AWL$5*2-1),IF(AND(AWD18&gt;=SMALL(기준일시_입력!$J$21:$J$39,AWL$5),AWD18&lt;SMALL(기준일시_입력!$N$21:$N$39,AWL$5)),SMALL(기준일시_입력!$N$21:$N$39,AWL$5)-AWD18,0)),0)</f>
        <v>0</v>
      </c>
      <c r="AWM18" s="128">
        <f>IFERROR(IF(AND(AWD18&lt;SMALL(기준일시_입력!$J$21:$J$39,AWM$5),AWE18&gt;SMALL(기준일시_입력!$N$21:$N$39,AWM$5)),INDEX(기준일시_입력!$AJ$21:$AJ$39,AWM$5*2-1),IF(AND(AWD18&gt;=SMALL(기준일시_입력!$J$21:$J$39,AWM$5),AWD18&lt;SMALL(기준일시_입력!$N$21:$N$39,AWM$5)),SMALL(기준일시_입력!$N$21:$N$39,AWM$5)-AWD18,0)),0)</f>
        <v>0</v>
      </c>
      <c r="AWN18" s="128">
        <f>IFERROR(IF(AND(AWD18&lt;SMALL(기준일시_입력!$J$21:$J$39,AWN$5),AWE18&gt;SMALL(기준일시_입력!$N$21:$N$39,AWN$5)),INDEX(기준일시_입력!$AJ$21:$AJ$39,AWN$5*2-1),IF(AND(AWD18&gt;=SMALL(기준일시_입력!$J$21:$J$39,AWN$5),AWD18&lt;SMALL(기준일시_입력!$N$21:$N$39,AWN$5)),SMALL(기준일시_입력!$N$21:$N$39,AWN$5)-AWD18,0)),0)</f>
        <v>0</v>
      </c>
      <c r="AWO18" s="128">
        <f>IFERROR(IF(AND(AWD18&lt;SMALL(기준일시_입력!$J$21:$J$39,AWO$5),AWE18&gt;SMALL(기준일시_입력!$N$21:$N$39,AWO$5)),INDEX(기준일시_입력!$AJ$21:$AJ$39,AWO$5*2-1),IF(AND(AWD18&gt;=SMALL(기준일시_입력!$J$21:$J$39,AWO$5),AWD18&lt;SMALL(기준일시_입력!$N$21:$N$39,AWO$5)),SMALL(기준일시_입력!$N$21:$N$39,AWO$5)-AWD18,0)),0)</f>
        <v>0</v>
      </c>
      <c r="AWP18" s="125"/>
      <c r="AWQ18" s="180" t="str">
        <f t="shared" si="369"/>
        <v>13일</v>
      </c>
      <c r="AWR18" s="180"/>
      <c r="AWS18" s="124" t="str">
        <f t="shared" si="370"/>
        <v>토</v>
      </c>
      <c r="AWT18" s="133" t="str">
        <f t="shared" si="366"/>
        <v/>
      </c>
      <c r="AWU18" s="184"/>
      <c r="AWV18" s="184"/>
      <c r="AWW18" s="184"/>
      <c r="AWX18" s="184"/>
      <c r="AWY18" s="184"/>
      <c r="AWZ18" s="184"/>
      <c r="AXA18" s="176"/>
      <c r="AXB18" s="177"/>
      <c r="AXC18" s="129" t="str">
        <f>IF($B18="","",IF(AND(AWS$3&lt;&gt;"",$B18-기준일시_입력!$AO$7&lt;=0,AWU18="",AWX18="",AXA18=""),"X",IF(AXA18="연차","☆",IF(AXA18="월차","★",IF(AXA18="병가","♨",IF(AXA18="출장","◎",IF(AXA18="교육","■",IF(AND(AXA18="",AWU18&lt;=기준일시_입력!$J$15,AWX18&gt;=기준일시_입력!$N$15),"○",IF(AND(AXA18="",AWU18&lt;&gt;"",AWU18&gt;기준일시_입력!$J$15),"▼",IF(AND(AXA18="",AWX18&lt;&gt;"",AWX18&lt;기준일시_입력!$N$15),"△",""))))))))))</f>
        <v/>
      </c>
      <c r="AXD18" s="128">
        <f>IFERROR(IF(OR(AWU18="",AWX18=""),0,IF(AND(AXF18&lt;기준일시_입력!$J$17,AXG18&gt;기준일시_입력!$N$17),기준일시_입력!$N$17-기준일시_입력!$J$17,IF(AND(AXF18&gt;=기준일시_입력!$J$17,AXG18&gt;기준일시_입력!$N$17),기준일시_입력!$N$17-AXF18,IF(AXG18&lt;기준일시_입력!$J$17,0,IF(AND(AXF18&lt;기준일시_입력!$J$17,AXG18&lt;=기준일시_입력!$N$17),AXG18-기준일시_입력!$J$17,IF(AND(AXF18&gt;=기준일시_입력!$J$17,AXG18&lt;=기준일시_입력!$N$17),AXG18-AXF18,0)))))),0)</f>
        <v>0</v>
      </c>
      <c r="AXE18" s="128">
        <f t="shared" si="372"/>
        <v>0</v>
      </c>
      <c r="AXF18" s="128">
        <f>IF(OR(AWU18="",AWX18=""),0,IF(AWU18&lt;기준일시_입력!$J$15,기준일시_입력!$J$15,AWU18))</f>
        <v>0</v>
      </c>
      <c r="AXG18" s="128">
        <f t="shared" si="373"/>
        <v>0</v>
      </c>
      <c r="AXH18" s="128">
        <f>IFERROR(IF(AND(AXF18&lt;SMALL(기준일시_입력!$J$21:$J$39,AXH$5),AXG18&gt;SMALL(기준일시_입력!$N$21:$N$39,AXH$5)),INDEX(기준일시_입력!$AJ$21:$AJ$39,AXH$5*2-1),IF(AND(AXF18&gt;=SMALL(기준일시_입력!$J$21:$J$39,AXH$5),AXF18&lt;SMALL(기준일시_입력!$N$21:$N$39,AXH$5)),SMALL(기준일시_입력!$N$21:$N$39,AXH$5)-AXF18,0)),0)</f>
        <v>0</v>
      </c>
      <c r="AXI18" s="128">
        <f>IFERROR(IF(AND(AXF18&lt;SMALL(기준일시_입력!$J$21:$J$39,AXI$5),AXG18&gt;SMALL(기준일시_입력!$N$21:$N$39,AXI$5)),INDEX(기준일시_입력!$AJ$21:$AJ$39,AXI$5*2-1),IF(AND(AXF18&gt;=SMALL(기준일시_입력!$J$21:$J$39,AXI$5),AXF18&lt;SMALL(기준일시_입력!$N$21:$N$39,AXI$5)),SMALL(기준일시_입력!$N$21:$N$39,AXI$5)-AXF18,0)),0)</f>
        <v>0</v>
      </c>
      <c r="AXJ18" s="128">
        <f>IFERROR(IF(AND(AXF18&lt;SMALL(기준일시_입력!$J$21:$J$39,AXJ$5),AXG18&gt;SMALL(기준일시_입력!$N$21:$N$39,AXJ$5)),INDEX(기준일시_입력!$AJ$21:$AJ$39,AXJ$5*2-1),IF(AND(AXF18&gt;=SMALL(기준일시_입력!$J$21:$J$39,AXJ$5),AXF18&lt;SMALL(기준일시_입력!$N$21:$N$39,AXJ$5)),SMALL(기준일시_입력!$N$21:$N$39,AXJ$5)-AXF18,0)),0)</f>
        <v>0</v>
      </c>
      <c r="AXK18" s="128">
        <f>IFERROR(IF(AND(AXF18&lt;SMALL(기준일시_입력!$J$21:$J$39,AXK$5),AXG18&gt;SMALL(기준일시_입력!$N$21:$N$39,AXK$5)),INDEX(기준일시_입력!$AJ$21:$AJ$39,AXK$5*2-1),IF(AND(AXF18&gt;=SMALL(기준일시_입력!$J$21:$J$39,AXK$5),AXF18&lt;SMALL(기준일시_입력!$N$21:$N$39,AXK$5)),SMALL(기준일시_입력!$N$21:$N$39,AXK$5)-AXF18,0)),0)</f>
        <v>0</v>
      </c>
      <c r="AXL18" s="128">
        <f>IFERROR(IF(AND(AXF18&lt;SMALL(기준일시_입력!$J$21:$J$39,AXL$5),AXG18&gt;SMALL(기준일시_입력!$N$21:$N$39,AXL$5)),INDEX(기준일시_입력!$AJ$21:$AJ$39,AXL$5*2-1),IF(AND(AXF18&gt;=SMALL(기준일시_입력!$J$21:$J$39,AXL$5),AXF18&lt;SMALL(기준일시_입력!$N$21:$N$39,AXL$5)),SMALL(기준일시_입력!$N$21:$N$39,AXL$5)-AXF18,0)),0)</f>
        <v>0</v>
      </c>
      <c r="AXM18" s="128">
        <f>IFERROR(IF(AND(AXF18&lt;SMALL(기준일시_입력!$J$21:$J$39,AXM$5),AXG18&gt;SMALL(기준일시_입력!$N$21:$N$39,AXM$5)),INDEX(기준일시_입력!$AJ$21:$AJ$39,AXM$5*2-1),IF(AND(AXF18&gt;=SMALL(기준일시_입력!$J$21:$J$39,AXM$5),AXF18&lt;SMALL(기준일시_입력!$N$21:$N$39,AXM$5)),SMALL(기준일시_입력!$N$21:$N$39,AXM$5)-AXF18,0)),0)</f>
        <v>0</v>
      </c>
      <c r="AXN18" s="128">
        <f>IFERROR(IF(AND(AXF18&lt;SMALL(기준일시_입력!$J$21:$J$39,AXN$5),AXG18&gt;SMALL(기준일시_입력!$N$21:$N$39,AXN$5)),INDEX(기준일시_입력!$AJ$21:$AJ$39,AXN$5*2-1),IF(AND(AXF18&gt;=SMALL(기준일시_입력!$J$21:$J$39,AXN$5),AXF18&lt;SMALL(기준일시_입력!$N$21:$N$39,AXN$5)),SMALL(기준일시_입력!$N$21:$N$39,AXN$5)-AXF18,0)),0)</f>
        <v>0</v>
      </c>
      <c r="AXO18" s="128">
        <f>IFERROR(IF(AND(AXF18&lt;SMALL(기준일시_입력!$J$21:$J$39,AXO$5),AXG18&gt;SMALL(기준일시_입력!$N$21:$N$39,AXO$5)),INDEX(기준일시_입력!$AJ$21:$AJ$39,AXO$5*2-1),IF(AND(AXF18&gt;=SMALL(기준일시_입력!$J$21:$J$39,AXO$5),AXF18&lt;SMALL(기준일시_입력!$N$21:$N$39,AXO$5)),SMALL(기준일시_입력!$N$21:$N$39,AXO$5)-AXF18,0)),0)</f>
        <v>0</v>
      </c>
      <c r="AXP18" s="128">
        <f>IFERROR(IF(AND(AXF18&lt;SMALL(기준일시_입력!$J$21:$J$39,AXP$5),AXG18&gt;SMALL(기준일시_입력!$N$21:$N$39,AXP$5)),INDEX(기준일시_입력!$AJ$21:$AJ$39,AXP$5*2-1),IF(AND(AXF18&gt;=SMALL(기준일시_입력!$J$21:$J$39,AXP$5),AXF18&lt;SMALL(기준일시_입력!$N$21:$N$39,AXP$5)),SMALL(기준일시_입력!$N$21:$N$39,AXP$5)-AXF18,0)),0)</f>
        <v>0</v>
      </c>
      <c r="AXQ18" s="128">
        <f>IFERROR(IF(AND(AXF18&lt;SMALL(기준일시_입력!$J$21:$J$39,AXQ$5),AXG18&gt;SMALL(기준일시_입력!$N$21:$N$39,AXQ$5)),INDEX(기준일시_입력!$AJ$21:$AJ$39,AXQ$5*2-1),IF(AND(AXF18&gt;=SMALL(기준일시_입력!$J$21:$J$39,AXQ$5),AXF18&lt;SMALL(기준일시_입력!$N$21:$N$39,AXQ$5)),SMALL(기준일시_입력!$N$21:$N$39,AXQ$5)-AXF18,0)),0)</f>
        <v>0</v>
      </c>
      <c r="AXR18" s="125"/>
      <c r="AXS18" s="180" t="str">
        <f t="shared" si="374"/>
        <v>13일</v>
      </c>
      <c r="AXT18" s="180"/>
      <c r="AXU18" s="124" t="str">
        <f t="shared" si="375"/>
        <v>토</v>
      </c>
      <c r="AXV18" s="133" t="str">
        <f t="shared" si="366"/>
        <v/>
      </c>
      <c r="AXW18" s="184"/>
      <c r="AXX18" s="184"/>
      <c r="AXY18" s="184"/>
      <c r="AXZ18" s="184"/>
      <c r="AYA18" s="184"/>
      <c r="AYB18" s="184"/>
      <c r="AYC18" s="176"/>
      <c r="AYD18" s="177"/>
      <c r="AYE18" s="129" t="str">
        <f>IF($B18="","",IF(AND(AXU$3&lt;&gt;"",$B18-기준일시_입력!$AO$7&lt;=0,AXW18="",AXZ18="",AYC18=""),"X",IF(AYC18="연차","☆",IF(AYC18="월차","★",IF(AYC18="병가","♨",IF(AYC18="출장","◎",IF(AYC18="교육","■",IF(AND(AYC18="",AXW18&lt;=기준일시_입력!$J$15,AXZ18&gt;=기준일시_입력!$N$15),"○",IF(AND(AYC18="",AXW18&lt;&gt;"",AXW18&gt;기준일시_입력!$J$15),"▼",IF(AND(AYC18="",AXZ18&lt;&gt;"",AXZ18&lt;기준일시_입력!$N$15),"△",""))))))))))</f>
        <v/>
      </c>
      <c r="AYF18" s="128">
        <f>IFERROR(IF(OR(AXW18="",AXZ18=""),0,IF(AND(AYH18&lt;기준일시_입력!$J$17,AYI18&gt;기준일시_입력!$N$17),기준일시_입력!$N$17-기준일시_입력!$J$17,IF(AND(AYH18&gt;=기준일시_입력!$J$17,AYI18&gt;기준일시_입력!$N$17),기준일시_입력!$N$17-AYH18,IF(AYI18&lt;기준일시_입력!$J$17,0,IF(AND(AYH18&lt;기준일시_입력!$J$17,AYI18&lt;=기준일시_입력!$N$17),AYI18-기준일시_입력!$J$17,IF(AND(AYH18&gt;=기준일시_입력!$J$17,AYI18&lt;=기준일시_입력!$N$17),AYI18-AYH18,0)))))),0)</f>
        <v>0</v>
      </c>
      <c r="AYG18" s="128">
        <f t="shared" si="377"/>
        <v>0</v>
      </c>
      <c r="AYH18" s="128">
        <f>IF(OR(AXW18="",AXZ18=""),0,IF(AXW18&lt;기준일시_입력!$J$15,기준일시_입력!$J$15,AXW18))</f>
        <v>0</v>
      </c>
      <c r="AYI18" s="128">
        <f t="shared" si="378"/>
        <v>0</v>
      </c>
      <c r="AYJ18" s="128">
        <f>IFERROR(IF(AND(AYH18&lt;SMALL(기준일시_입력!$J$21:$J$39,AYJ$5),AYI18&gt;SMALL(기준일시_입력!$N$21:$N$39,AYJ$5)),INDEX(기준일시_입력!$AJ$21:$AJ$39,AYJ$5*2-1),IF(AND(AYH18&gt;=SMALL(기준일시_입력!$J$21:$J$39,AYJ$5),AYH18&lt;SMALL(기준일시_입력!$N$21:$N$39,AYJ$5)),SMALL(기준일시_입력!$N$21:$N$39,AYJ$5)-AYH18,0)),0)</f>
        <v>0</v>
      </c>
      <c r="AYK18" s="128">
        <f>IFERROR(IF(AND(AYH18&lt;SMALL(기준일시_입력!$J$21:$J$39,AYK$5),AYI18&gt;SMALL(기준일시_입력!$N$21:$N$39,AYK$5)),INDEX(기준일시_입력!$AJ$21:$AJ$39,AYK$5*2-1),IF(AND(AYH18&gt;=SMALL(기준일시_입력!$J$21:$J$39,AYK$5),AYH18&lt;SMALL(기준일시_입력!$N$21:$N$39,AYK$5)),SMALL(기준일시_입력!$N$21:$N$39,AYK$5)-AYH18,0)),0)</f>
        <v>0</v>
      </c>
      <c r="AYL18" s="128">
        <f>IFERROR(IF(AND(AYH18&lt;SMALL(기준일시_입력!$J$21:$J$39,AYL$5),AYI18&gt;SMALL(기준일시_입력!$N$21:$N$39,AYL$5)),INDEX(기준일시_입력!$AJ$21:$AJ$39,AYL$5*2-1),IF(AND(AYH18&gt;=SMALL(기준일시_입력!$J$21:$J$39,AYL$5),AYH18&lt;SMALL(기준일시_입력!$N$21:$N$39,AYL$5)),SMALL(기준일시_입력!$N$21:$N$39,AYL$5)-AYH18,0)),0)</f>
        <v>0</v>
      </c>
      <c r="AYM18" s="128">
        <f>IFERROR(IF(AND(AYH18&lt;SMALL(기준일시_입력!$J$21:$J$39,AYM$5),AYI18&gt;SMALL(기준일시_입력!$N$21:$N$39,AYM$5)),INDEX(기준일시_입력!$AJ$21:$AJ$39,AYM$5*2-1),IF(AND(AYH18&gt;=SMALL(기준일시_입력!$J$21:$J$39,AYM$5),AYH18&lt;SMALL(기준일시_입력!$N$21:$N$39,AYM$5)),SMALL(기준일시_입력!$N$21:$N$39,AYM$5)-AYH18,0)),0)</f>
        <v>0</v>
      </c>
      <c r="AYN18" s="128">
        <f>IFERROR(IF(AND(AYH18&lt;SMALL(기준일시_입력!$J$21:$J$39,AYN$5),AYI18&gt;SMALL(기준일시_입력!$N$21:$N$39,AYN$5)),INDEX(기준일시_입력!$AJ$21:$AJ$39,AYN$5*2-1),IF(AND(AYH18&gt;=SMALL(기준일시_입력!$J$21:$J$39,AYN$5),AYH18&lt;SMALL(기준일시_입력!$N$21:$N$39,AYN$5)),SMALL(기준일시_입력!$N$21:$N$39,AYN$5)-AYH18,0)),0)</f>
        <v>0</v>
      </c>
      <c r="AYO18" s="128">
        <f>IFERROR(IF(AND(AYH18&lt;SMALL(기준일시_입력!$J$21:$J$39,AYO$5),AYI18&gt;SMALL(기준일시_입력!$N$21:$N$39,AYO$5)),INDEX(기준일시_입력!$AJ$21:$AJ$39,AYO$5*2-1),IF(AND(AYH18&gt;=SMALL(기준일시_입력!$J$21:$J$39,AYO$5),AYH18&lt;SMALL(기준일시_입력!$N$21:$N$39,AYO$5)),SMALL(기준일시_입력!$N$21:$N$39,AYO$5)-AYH18,0)),0)</f>
        <v>0</v>
      </c>
      <c r="AYP18" s="128">
        <f>IFERROR(IF(AND(AYH18&lt;SMALL(기준일시_입력!$J$21:$J$39,AYP$5),AYI18&gt;SMALL(기준일시_입력!$N$21:$N$39,AYP$5)),INDEX(기준일시_입력!$AJ$21:$AJ$39,AYP$5*2-1),IF(AND(AYH18&gt;=SMALL(기준일시_입력!$J$21:$J$39,AYP$5),AYH18&lt;SMALL(기준일시_입력!$N$21:$N$39,AYP$5)),SMALL(기준일시_입력!$N$21:$N$39,AYP$5)-AYH18,0)),0)</f>
        <v>0</v>
      </c>
      <c r="AYQ18" s="128">
        <f>IFERROR(IF(AND(AYH18&lt;SMALL(기준일시_입력!$J$21:$J$39,AYQ$5),AYI18&gt;SMALL(기준일시_입력!$N$21:$N$39,AYQ$5)),INDEX(기준일시_입력!$AJ$21:$AJ$39,AYQ$5*2-1),IF(AND(AYH18&gt;=SMALL(기준일시_입력!$J$21:$J$39,AYQ$5),AYH18&lt;SMALL(기준일시_입력!$N$21:$N$39,AYQ$5)),SMALL(기준일시_입력!$N$21:$N$39,AYQ$5)-AYH18,0)),0)</f>
        <v>0</v>
      </c>
      <c r="AYR18" s="128">
        <f>IFERROR(IF(AND(AYH18&lt;SMALL(기준일시_입력!$J$21:$J$39,AYR$5),AYI18&gt;SMALL(기준일시_입력!$N$21:$N$39,AYR$5)),INDEX(기준일시_입력!$AJ$21:$AJ$39,AYR$5*2-1),IF(AND(AYH18&gt;=SMALL(기준일시_입력!$J$21:$J$39,AYR$5),AYH18&lt;SMALL(기준일시_입력!$N$21:$N$39,AYR$5)),SMALL(기준일시_입력!$N$21:$N$39,AYR$5)-AYH18,0)),0)</f>
        <v>0</v>
      </c>
      <c r="AYS18" s="128">
        <f>IFERROR(IF(AND(AYH18&lt;SMALL(기준일시_입력!$J$21:$J$39,AYS$5),AYI18&gt;SMALL(기준일시_입력!$N$21:$N$39,AYS$5)),INDEX(기준일시_입력!$AJ$21:$AJ$39,AYS$5*2-1),IF(AND(AYH18&gt;=SMALL(기준일시_입력!$J$21:$J$39,AYS$5),AYH18&lt;SMALL(기준일시_입력!$N$21:$N$39,AYS$5)),SMALL(기준일시_입력!$N$21:$N$39,AYS$5)-AYH18,0)),0)</f>
        <v>0</v>
      </c>
      <c r="AYT18" s="125"/>
      <c r="AYU18" s="180" t="str">
        <f t="shared" si="379"/>
        <v>13일</v>
      </c>
      <c r="AYV18" s="180"/>
      <c r="AYW18" s="124" t="str">
        <f t="shared" si="380"/>
        <v>토</v>
      </c>
      <c r="AYX18" s="133" t="str">
        <f t="shared" si="381"/>
        <v/>
      </c>
      <c r="AYY18" s="184"/>
      <c r="AYZ18" s="184"/>
      <c r="AZA18" s="184"/>
      <c r="AZB18" s="184"/>
      <c r="AZC18" s="184"/>
      <c r="AZD18" s="184"/>
      <c r="AZE18" s="176"/>
      <c r="AZF18" s="177"/>
      <c r="AZG18" s="129" t="str">
        <f>IF($B18="","",IF(AND(AYW$3&lt;&gt;"",$B18-기준일시_입력!$AO$7&lt;=0,AYY18="",AZB18="",AZE18=""),"X",IF(AZE18="연차","☆",IF(AZE18="월차","★",IF(AZE18="병가","♨",IF(AZE18="출장","◎",IF(AZE18="교육","■",IF(AND(AZE18="",AYY18&lt;=기준일시_입력!$J$15,AZB18&gt;=기준일시_입력!$N$15),"○",IF(AND(AZE18="",AYY18&lt;&gt;"",AYY18&gt;기준일시_입력!$J$15),"▼",IF(AND(AZE18="",AZB18&lt;&gt;"",AZB18&lt;기준일시_입력!$N$15),"△",""))))))))))</f>
        <v/>
      </c>
      <c r="AZH18" s="128">
        <f>IFERROR(IF(OR(AYY18="",AZB18=""),0,IF(AND(AZJ18&lt;기준일시_입력!$J$17,AZK18&gt;기준일시_입력!$N$17),기준일시_입력!$N$17-기준일시_입력!$J$17,IF(AND(AZJ18&gt;=기준일시_입력!$J$17,AZK18&gt;기준일시_입력!$N$17),기준일시_입력!$N$17-AZJ18,IF(AZK18&lt;기준일시_입력!$J$17,0,IF(AND(AZJ18&lt;기준일시_입력!$J$17,AZK18&lt;=기준일시_입력!$N$17),AZK18-기준일시_입력!$J$17,IF(AND(AZJ18&gt;=기준일시_입력!$J$17,AZK18&lt;=기준일시_입력!$N$17),AZK18-AZJ18,0)))))),0)</f>
        <v>0</v>
      </c>
      <c r="AZI18" s="128">
        <f t="shared" si="382"/>
        <v>0</v>
      </c>
      <c r="AZJ18" s="128">
        <f>IF(OR(AYY18="",AZB18=""),0,IF(AYY18&lt;기준일시_입력!$J$15,기준일시_입력!$J$15,AYY18))</f>
        <v>0</v>
      </c>
      <c r="AZK18" s="128">
        <f t="shared" si="383"/>
        <v>0</v>
      </c>
      <c r="AZL18" s="128">
        <f>IFERROR(IF(AND(AZJ18&lt;SMALL(기준일시_입력!$J$21:$J$39,AZL$5),AZK18&gt;SMALL(기준일시_입력!$N$21:$N$39,AZL$5)),INDEX(기준일시_입력!$AJ$21:$AJ$39,AZL$5*2-1),IF(AND(AZJ18&gt;=SMALL(기준일시_입력!$J$21:$J$39,AZL$5),AZJ18&lt;SMALL(기준일시_입력!$N$21:$N$39,AZL$5)),SMALL(기준일시_입력!$N$21:$N$39,AZL$5)-AZJ18,0)),0)</f>
        <v>0</v>
      </c>
      <c r="AZM18" s="128">
        <f>IFERROR(IF(AND(AZJ18&lt;SMALL(기준일시_입력!$J$21:$J$39,AZM$5),AZK18&gt;SMALL(기준일시_입력!$N$21:$N$39,AZM$5)),INDEX(기준일시_입력!$AJ$21:$AJ$39,AZM$5*2-1),IF(AND(AZJ18&gt;=SMALL(기준일시_입력!$J$21:$J$39,AZM$5),AZJ18&lt;SMALL(기준일시_입력!$N$21:$N$39,AZM$5)),SMALL(기준일시_입력!$N$21:$N$39,AZM$5)-AZJ18,0)),0)</f>
        <v>0</v>
      </c>
      <c r="AZN18" s="128">
        <f>IFERROR(IF(AND(AZJ18&lt;SMALL(기준일시_입력!$J$21:$J$39,AZN$5),AZK18&gt;SMALL(기준일시_입력!$N$21:$N$39,AZN$5)),INDEX(기준일시_입력!$AJ$21:$AJ$39,AZN$5*2-1),IF(AND(AZJ18&gt;=SMALL(기준일시_입력!$J$21:$J$39,AZN$5),AZJ18&lt;SMALL(기준일시_입력!$N$21:$N$39,AZN$5)),SMALL(기준일시_입력!$N$21:$N$39,AZN$5)-AZJ18,0)),0)</f>
        <v>0</v>
      </c>
      <c r="AZO18" s="128">
        <f>IFERROR(IF(AND(AZJ18&lt;SMALL(기준일시_입력!$J$21:$J$39,AZO$5),AZK18&gt;SMALL(기준일시_입력!$N$21:$N$39,AZO$5)),INDEX(기준일시_입력!$AJ$21:$AJ$39,AZO$5*2-1),IF(AND(AZJ18&gt;=SMALL(기준일시_입력!$J$21:$J$39,AZO$5),AZJ18&lt;SMALL(기준일시_입력!$N$21:$N$39,AZO$5)),SMALL(기준일시_입력!$N$21:$N$39,AZO$5)-AZJ18,0)),0)</f>
        <v>0</v>
      </c>
      <c r="AZP18" s="128">
        <f>IFERROR(IF(AND(AZJ18&lt;SMALL(기준일시_입력!$J$21:$J$39,AZP$5),AZK18&gt;SMALL(기준일시_입력!$N$21:$N$39,AZP$5)),INDEX(기준일시_입력!$AJ$21:$AJ$39,AZP$5*2-1),IF(AND(AZJ18&gt;=SMALL(기준일시_입력!$J$21:$J$39,AZP$5),AZJ18&lt;SMALL(기준일시_입력!$N$21:$N$39,AZP$5)),SMALL(기준일시_입력!$N$21:$N$39,AZP$5)-AZJ18,0)),0)</f>
        <v>0</v>
      </c>
      <c r="AZQ18" s="128">
        <f>IFERROR(IF(AND(AZJ18&lt;SMALL(기준일시_입력!$J$21:$J$39,AZQ$5),AZK18&gt;SMALL(기준일시_입력!$N$21:$N$39,AZQ$5)),INDEX(기준일시_입력!$AJ$21:$AJ$39,AZQ$5*2-1),IF(AND(AZJ18&gt;=SMALL(기준일시_입력!$J$21:$J$39,AZQ$5),AZJ18&lt;SMALL(기준일시_입력!$N$21:$N$39,AZQ$5)),SMALL(기준일시_입력!$N$21:$N$39,AZQ$5)-AZJ18,0)),0)</f>
        <v>0</v>
      </c>
      <c r="AZR18" s="128">
        <f>IFERROR(IF(AND(AZJ18&lt;SMALL(기준일시_입력!$J$21:$J$39,AZR$5),AZK18&gt;SMALL(기준일시_입력!$N$21:$N$39,AZR$5)),INDEX(기준일시_입력!$AJ$21:$AJ$39,AZR$5*2-1),IF(AND(AZJ18&gt;=SMALL(기준일시_입력!$J$21:$J$39,AZR$5),AZJ18&lt;SMALL(기준일시_입력!$N$21:$N$39,AZR$5)),SMALL(기준일시_입력!$N$21:$N$39,AZR$5)-AZJ18,0)),0)</f>
        <v>0</v>
      </c>
      <c r="AZS18" s="128">
        <f>IFERROR(IF(AND(AZJ18&lt;SMALL(기준일시_입력!$J$21:$J$39,AZS$5),AZK18&gt;SMALL(기준일시_입력!$N$21:$N$39,AZS$5)),INDEX(기준일시_입력!$AJ$21:$AJ$39,AZS$5*2-1),IF(AND(AZJ18&gt;=SMALL(기준일시_입력!$J$21:$J$39,AZS$5),AZJ18&lt;SMALL(기준일시_입력!$N$21:$N$39,AZS$5)),SMALL(기준일시_입력!$N$21:$N$39,AZS$5)-AZJ18,0)),0)</f>
        <v>0</v>
      </c>
      <c r="AZT18" s="128">
        <f>IFERROR(IF(AND(AZJ18&lt;SMALL(기준일시_입력!$J$21:$J$39,AZT$5),AZK18&gt;SMALL(기준일시_입력!$N$21:$N$39,AZT$5)),INDEX(기준일시_입력!$AJ$21:$AJ$39,AZT$5*2-1),IF(AND(AZJ18&gt;=SMALL(기준일시_입력!$J$21:$J$39,AZT$5),AZJ18&lt;SMALL(기준일시_입력!$N$21:$N$39,AZT$5)),SMALL(기준일시_입력!$N$21:$N$39,AZT$5)-AZJ18,0)),0)</f>
        <v>0</v>
      </c>
      <c r="AZU18" s="128">
        <f>IFERROR(IF(AND(AZJ18&lt;SMALL(기준일시_입력!$J$21:$J$39,AZU$5),AZK18&gt;SMALL(기준일시_입력!$N$21:$N$39,AZU$5)),INDEX(기준일시_입력!$AJ$21:$AJ$39,AZU$5*2-1),IF(AND(AZJ18&gt;=SMALL(기준일시_입력!$J$21:$J$39,AZU$5),AZJ18&lt;SMALL(기준일시_입력!$N$21:$N$39,AZU$5)),SMALL(기준일시_입력!$N$21:$N$39,AZU$5)-AZJ18,0)),0)</f>
        <v>0</v>
      </c>
      <c r="AZV18" s="125"/>
      <c r="AZW18" s="180" t="str">
        <f t="shared" si="384"/>
        <v>13일</v>
      </c>
      <c r="AZX18" s="180"/>
      <c r="AZY18" s="124" t="str">
        <f t="shared" si="385"/>
        <v>토</v>
      </c>
      <c r="AZZ18" s="133" t="str">
        <f t="shared" si="381"/>
        <v/>
      </c>
      <c r="BAA18" s="184"/>
      <c r="BAB18" s="184"/>
      <c r="BAC18" s="184"/>
      <c r="BAD18" s="184"/>
      <c r="BAE18" s="184"/>
      <c r="BAF18" s="184"/>
      <c r="BAG18" s="176"/>
      <c r="BAH18" s="177"/>
      <c r="BAI18" s="129" t="str">
        <f>IF($B18="","",IF(AND(AZY$3&lt;&gt;"",$B18-기준일시_입력!$AO$7&lt;=0,BAA18="",BAD18="",BAG18=""),"X",IF(BAG18="연차","☆",IF(BAG18="월차","★",IF(BAG18="병가","♨",IF(BAG18="출장","◎",IF(BAG18="교육","■",IF(AND(BAG18="",BAA18&lt;=기준일시_입력!$J$15,BAD18&gt;=기준일시_입력!$N$15),"○",IF(AND(BAG18="",BAA18&lt;&gt;"",BAA18&gt;기준일시_입력!$J$15),"▼",IF(AND(BAG18="",BAD18&lt;&gt;"",BAD18&lt;기준일시_입력!$N$15),"△",""))))))))))</f>
        <v/>
      </c>
      <c r="BAJ18" s="128">
        <f>IFERROR(IF(OR(BAA18="",BAD18=""),0,IF(AND(BAL18&lt;기준일시_입력!$J$17,BAM18&gt;기준일시_입력!$N$17),기준일시_입력!$N$17-기준일시_입력!$J$17,IF(AND(BAL18&gt;=기준일시_입력!$J$17,BAM18&gt;기준일시_입력!$N$17),기준일시_입력!$N$17-BAL18,IF(BAM18&lt;기준일시_입력!$J$17,0,IF(AND(BAL18&lt;기준일시_입력!$J$17,BAM18&lt;=기준일시_입력!$N$17),BAM18-기준일시_입력!$J$17,IF(AND(BAL18&gt;=기준일시_입력!$J$17,BAM18&lt;=기준일시_입력!$N$17),BAM18-BAL18,0)))))),0)</f>
        <v>0</v>
      </c>
      <c r="BAK18" s="128">
        <f t="shared" si="387"/>
        <v>0</v>
      </c>
      <c r="BAL18" s="128">
        <f>IF(OR(BAA18="",BAD18=""),0,IF(BAA18&lt;기준일시_입력!$J$15,기준일시_입력!$J$15,BAA18))</f>
        <v>0</v>
      </c>
      <c r="BAM18" s="128">
        <f t="shared" si="388"/>
        <v>0</v>
      </c>
      <c r="BAN18" s="128">
        <f>IFERROR(IF(AND(BAL18&lt;SMALL(기준일시_입력!$J$21:$J$39,BAN$5),BAM18&gt;SMALL(기준일시_입력!$N$21:$N$39,BAN$5)),INDEX(기준일시_입력!$AJ$21:$AJ$39,BAN$5*2-1),IF(AND(BAL18&gt;=SMALL(기준일시_입력!$J$21:$J$39,BAN$5),BAL18&lt;SMALL(기준일시_입력!$N$21:$N$39,BAN$5)),SMALL(기준일시_입력!$N$21:$N$39,BAN$5)-BAL18,0)),0)</f>
        <v>0</v>
      </c>
      <c r="BAO18" s="128">
        <f>IFERROR(IF(AND(BAL18&lt;SMALL(기준일시_입력!$J$21:$J$39,BAO$5),BAM18&gt;SMALL(기준일시_입력!$N$21:$N$39,BAO$5)),INDEX(기준일시_입력!$AJ$21:$AJ$39,BAO$5*2-1),IF(AND(BAL18&gt;=SMALL(기준일시_입력!$J$21:$J$39,BAO$5),BAL18&lt;SMALL(기준일시_입력!$N$21:$N$39,BAO$5)),SMALL(기준일시_입력!$N$21:$N$39,BAO$5)-BAL18,0)),0)</f>
        <v>0</v>
      </c>
      <c r="BAP18" s="128">
        <f>IFERROR(IF(AND(BAL18&lt;SMALL(기준일시_입력!$J$21:$J$39,BAP$5),BAM18&gt;SMALL(기준일시_입력!$N$21:$N$39,BAP$5)),INDEX(기준일시_입력!$AJ$21:$AJ$39,BAP$5*2-1),IF(AND(BAL18&gt;=SMALL(기준일시_입력!$J$21:$J$39,BAP$5),BAL18&lt;SMALL(기준일시_입력!$N$21:$N$39,BAP$5)),SMALL(기준일시_입력!$N$21:$N$39,BAP$5)-BAL18,0)),0)</f>
        <v>0</v>
      </c>
      <c r="BAQ18" s="128">
        <f>IFERROR(IF(AND(BAL18&lt;SMALL(기준일시_입력!$J$21:$J$39,BAQ$5),BAM18&gt;SMALL(기준일시_입력!$N$21:$N$39,BAQ$5)),INDEX(기준일시_입력!$AJ$21:$AJ$39,BAQ$5*2-1),IF(AND(BAL18&gt;=SMALL(기준일시_입력!$J$21:$J$39,BAQ$5),BAL18&lt;SMALL(기준일시_입력!$N$21:$N$39,BAQ$5)),SMALL(기준일시_입력!$N$21:$N$39,BAQ$5)-BAL18,0)),0)</f>
        <v>0</v>
      </c>
      <c r="BAR18" s="128">
        <f>IFERROR(IF(AND(BAL18&lt;SMALL(기준일시_입력!$J$21:$J$39,BAR$5),BAM18&gt;SMALL(기준일시_입력!$N$21:$N$39,BAR$5)),INDEX(기준일시_입력!$AJ$21:$AJ$39,BAR$5*2-1),IF(AND(BAL18&gt;=SMALL(기준일시_입력!$J$21:$J$39,BAR$5),BAL18&lt;SMALL(기준일시_입력!$N$21:$N$39,BAR$5)),SMALL(기준일시_입력!$N$21:$N$39,BAR$5)-BAL18,0)),0)</f>
        <v>0</v>
      </c>
      <c r="BAS18" s="128">
        <f>IFERROR(IF(AND(BAL18&lt;SMALL(기준일시_입력!$J$21:$J$39,BAS$5),BAM18&gt;SMALL(기준일시_입력!$N$21:$N$39,BAS$5)),INDEX(기준일시_입력!$AJ$21:$AJ$39,BAS$5*2-1),IF(AND(BAL18&gt;=SMALL(기준일시_입력!$J$21:$J$39,BAS$5),BAL18&lt;SMALL(기준일시_입력!$N$21:$N$39,BAS$5)),SMALL(기준일시_입력!$N$21:$N$39,BAS$5)-BAL18,0)),0)</f>
        <v>0</v>
      </c>
      <c r="BAT18" s="128">
        <f>IFERROR(IF(AND(BAL18&lt;SMALL(기준일시_입력!$J$21:$J$39,BAT$5),BAM18&gt;SMALL(기준일시_입력!$N$21:$N$39,BAT$5)),INDEX(기준일시_입력!$AJ$21:$AJ$39,BAT$5*2-1),IF(AND(BAL18&gt;=SMALL(기준일시_입력!$J$21:$J$39,BAT$5),BAL18&lt;SMALL(기준일시_입력!$N$21:$N$39,BAT$5)),SMALL(기준일시_입력!$N$21:$N$39,BAT$5)-BAL18,0)),0)</f>
        <v>0</v>
      </c>
      <c r="BAU18" s="128">
        <f>IFERROR(IF(AND(BAL18&lt;SMALL(기준일시_입력!$J$21:$J$39,BAU$5),BAM18&gt;SMALL(기준일시_입력!$N$21:$N$39,BAU$5)),INDEX(기준일시_입력!$AJ$21:$AJ$39,BAU$5*2-1),IF(AND(BAL18&gt;=SMALL(기준일시_입력!$J$21:$J$39,BAU$5),BAL18&lt;SMALL(기준일시_입력!$N$21:$N$39,BAU$5)),SMALL(기준일시_입력!$N$21:$N$39,BAU$5)-BAL18,0)),0)</f>
        <v>0</v>
      </c>
      <c r="BAV18" s="128">
        <f>IFERROR(IF(AND(BAL18&lt;SMALL(기준일시_입력!$J$21:$J$39,BAV$5),BAM18&gt;SMALL(기준일시_입력!$N$21:$N$39,BAV$5)),INDEX(기준일시_입력!$AJ$21:$AJ$39,BAV$5*2-1),IF(AND(BAL18&gt;=SMALL(기준일시_입력!$J$21:$J$39,BAV$5),BAL18&lt;SMALL(기준일시_입력!$N$21:$N$39,BAV$5)),SMALL(기준일시_입력!$N$21:$N$39,BAV$5)-BAL18,0)),0)</f>
        <v>0</v>
      </c>
      <c r="BAW18" s="128">
        <f>IFERROR(IF(AND(BAL18&lt;SMALL(기준일시_입력!$J$21:$J$39,BAW$5),BAM18&gt;SMALL(기준일시_입력!$N$21:$N$39,BAW$5)),INDEX(기준일시_입력!$AJ$21:$AJ$39,BAW$5*2-1),IF(AND(BAL18&gt;=SMALL(기준일시_입력!$J$21:$J$39,BAW$5),BAL18&lt;SMALL(기준일시_입력!$N$21:$N$39,BAW$5)),SMALL(기준일시_입력!$N$21:$N$39,BAW$5)-BAL18,0)),0)</f>
        <v>0</v>
      </c>
      <c r="BAX18" s="125"/>
      <c r="BAY18" s="180" t="str">
        <f t="shared" si="389"/>
        <v>13일</v>
      </c>
      <c r="BAZ18" s="180"/>
      <c r="BBA18" s="124" t="str">
        <f t="shared" si="390"/>
        <v>토</v>
      </c>
      <c r="BBB18" s="133" t="str">
        <f t="shared" si="381"/>
        <v/>
      </c>
      <c r="BBC18" s="184"/>
      <c r="BBD18" s="184"/>
      <c r="BBE18" s="184"/>
      <c r="BBF18" s="184"/>
      <c r="BBG18" s="184"/>
      <c r="BBH18" s="184"/>
      <c r="BBI18" s="176"/>
      <c r="BBJ18" s="177"/>
      <c r="BBK18" s="129" t="str">
        <f>IF($B18="","",IF(AND(BBA$3&lt;&gt;"",$B18-기준일시_입력!$AO$7&lt;=0,BBC18="",BBF18="",BBI18=""),"X",IF(BBI18="연차","☆",IF(BBI18="월차","★",IF(BBI18="병가","♨",IF(BBI18="출장","◎",IF(BBI18="교육","■",IF(AND(BBI18="",BBC18&lt;=기준일시_입력!$J$15,BBF18&gt;=기준일시_입력!$N$15),"○",IF(AND(BBI18="",BBC18&lt;&gt;"",BBC18&gt;기준일시_입력!$J$15),"▼",IF(AND(BBI18="",BBF18&lt;&gt;"",BBF18&lt;기준일시_입력!$N$15),"△",""))))))))))</f>
        <v/>
      </c>
      <c r="BBL18" s="128">
        <f>IFERROR(IF(OR(BBC18="",BBF18=""),0,IF(AND(BBN18&lt;기준일시_입력!$J$17,BBO18&gt;기준일시_입력!$N$17),기준일시_입력!$N$17-기준일시_입력!$J$17,IF(AND(BBN18&gt;=기준일시_입력!$J$17,BBO18&gt;기준일시_입력!$N$17),기준일시_입력!$N$17-BBN18,IF(BBO18&lt;기준일시_입력!$J$17,0,IF(AND(BBN18&lt;기준일시_입력!$J$17,BBO18&lt;=기준일시_입력!$N$17),BBO18-기준일시_입력!$J$17,IF(AND(BBN18&gt;=기준일시_입력!$J$17,BBO18&lt;=기준일시_입력!$N$17),BBO18-BBN18,0)))))),0)</f>
        <v>0</v>
      </c>
      <c r="BBM18" s="128">
        <f t="shared" si="392"/>
        <v>0</v>
      </c>
      <c r="BBN18" s="128">
        <f>IF(OR(BBC18="",BBF18=""),0,IF(BBC18&lt;기준일시_입력!$J$15,기준일시_입력!$J$15,BBC18))</f>
        <v>0</v>
      </c>
      <c r="BBO18" s="128">
        <f t="shared" si="393"/>
        <v>0</v>
      </c>
      <c r="BBP18" s="128">
        <f>IFERROR(IF(AND(BBN18&lt;SMALL(기준일시_입력!$J$21:$J$39,BBP$5),BBO18&gt;SMALL(기준일시_입력!$N$21:$N$39,BBP$5)),INDEX(기준일시_입력!$AJ$21:$AJ$39,BBP$5*2-1),IF(AND(BBN18&gt;=SMALL(기준일시_입력!$J$21:$J$39,BBP$5),BBN18&lt;SMALL(기준일시_입력!$N$21:$N$39,BBP$5)),SMALL(기준일시_입력!$N$21:$N$39,BBP$5)-BBN18,0)),0)</f>
        <v>0</v>
      </c>
      <c r="BBQ18" s="128">
        <f>IFERROR(IF(AND(BBN18&lt;SMALL(기준일시_입력!$J$21:$J$39,BBQ$5),BBO18&gt;SMALL(기준일시_입력!$N$21:$N$39,BBQ$5)),INDEX(기준일시_입력!$AJ$21:$AJ$39,BBQ$5*2-1),IF(AND(BBN18&gt;=SMALL(기준일시_입력!$J$21:$J$39,BBQ$5),BBN18&lt;SMALL(기준일시_입력!$N$21:$N$39,BBQ$5)),SMALL(기준일시_입력!$N$21:$N$39,BBQ$5)-BBN18,0)),0)</f>
        <v>0</v>
      </c>
      <c r="BBR18" s="128">
        <f>IFERROR(IF(AND(BBN18&lt;SMALL(기준일시_입력!$J$21:$J$39,BBR$5),BBO18&gt;SMALL(기준일시_입력!$N$21:$N$39,BBR$5)),INDEX(기준일시_입력!$AJ$21:$AJ$39,BBR$5*2-1),IF(AND(BBN18&gt;=SMALL(기준일시_입력!$J$21:$J$39,BBR$5),BBN18&lt;SMALL(기준일시_입력!$N$21:$N$39,BBR$5)),SMALL(기준일시_입력!$N$21:$N$39,BBR$5)-BBN18,0)),0)</f>
        <v>0</v>
      </c>
      <c r="BBS18" s="128">
        <f>IFERROR(IF(AND(BBN18&lt;SMALL(기준일시_입력!$J$21:$J$39,BBS$5),BBO18&gt;SMALL(기준일시_입력!$N$21:$N$39,BBS$5)),INDEX(기준일시_입력!$AJ$21:$AJ$39,BBS$5*2-1),IF(AND(BBN18&gt;=SMALL(기준일시_입력!$J$21:$J$39,BBS$5),BBN18&lt;SMALL(기준일시_입력!$N$21:$N$39,BBS$5)),SMALL(기준일시_입력!$N$21:$N$39,BBS$5)-BBN18,0)),0)</f>
        <v>0</v>
      </c>
      <c r="BBT18" s="128">
        <f>IFERROR(IF(AND(BBN18&lt;SMALL(기준일시_입력!$J$21:$J$39,BBT$5),BBO18&gt;SMALL(기준일시_입력!$N$21:$N$39,BBT$5)),INDEX(기준일시_입력!$AJ$21:$AJ$39,BBT$5*2-1),IF(AND(BBN18&gt;=SMALL(기준일시_입력!$J$21:$J$39,BBT$5),BBN18&lt;SMALL(기준일시_입력!$N$21:$N$39,BBT$5)),SMALL(기준일시_입력!$N$21:$N$39,BBT$5)-BBN18,0)),0)</f>
        <v>0</v>
      </c>
      <c r="BBU18" s="128">
        <f>IFERROR(IF(AND(BBN18&lt;SMALL(기준일시_입력!$J$21:$J$39,BBU$5),BBO18&gt;SMALL(기준일시_입력!$N$21:$N$39,BBU$5)),INDEX(기준일시_입력!$AJ$21:$AJ$39,BBU$5*2-1),IF(AND(BBN18&gt;=SMALL(기준일시_입력!$J$21:$J$39,BBU$5),BBN18&lt;SMALL(기준일시_입력!$N$21:$N$39,BBU$5)),SMALL(기준일시_입력!$N$21:$N$39,BBU$5)-BBN18,0)),0)</f>
        <v>0</v>
      </c>
      <c r="BBV18" s="128">
        <f>IFERROR(IF(AND(BBN18&lt;SMALL(기준일시_입력!$J$21:$J$39,BBV$5),BBO18&gt;SMALL(기준일시_입력!$N$21:$N$39,BBV$5)),INDEX(기준일시_입력!$AJ$21:$AJ$39,BBV$5*2-1),IF(AND(BBN18&gt;=SMALL(기준일시_입력!$J$21:$J$39,BBV$5),BBN18&lt;SMALL(기준일시_입력!$N$21:$N$39,BBV$5)),SMALL(기준일시_입력!$N$21:$N$39,BBV$5)-BBN18,0)),0)</f>
        <v>0</v>
      </c>
      <c r="BBW18" s="128">
        <f>IFERROR(IF(AND(BBN18&lt;SMALL(기준일시_입력!$J$21:$J$39,BBW$5),BBO18&gt;SMALL(기준일시_입력!$N$21:$N$39,BBW$5)),INDEX(기준일시_입력!$AJ$21:$AJ$39,BBW$5*2-1),IF(AND(BBN18&gt;=SMALL(기준일시_입력!$J$21:$J$39,BBW$5),BBN18&lt;SMALL(기준일시_입력!$N$21:$N$39,BBW$5)),SMALL(기준일시_입력!$N$21:$N$39,BBW$5)-BBN18,0)),0)</f>
        <v>0</v>
      </c>
      <c r="BBX18" s="128">
        <f>IFERROR(IF(AND(BBN18&lt;SMALL(기준일시_입력!$J$21:$J$39,BBX$5),BBO18&gt;SMALL(기준일시_입력!$N$21:$N$39,BBX$5)),INDEX(기준일시_입력!$AJ$21:$AJ$39,BBX$5*2-1),IF(AND(BBN18&gt;=SMALL(기준일시_입력!$J$21:$J$39,BBX$5),BBN18&lt;SMALL(기준일시_입력!$N$21:$N$39,BBX$5)),SMALL(기준일시_입력!$N$21:$N$39,BBX$5)-BBN18,0)),0)</f>
        <v>0</v>
      </c>
      <c r="BBY18" s="128">
        <f>IFERROR(IF(AND(BBN18&lt;SMALL(기준일시_입력!$J$21:$J$39,BBY$5),BBO18&gt;SMALL(기준일시_입력!$N$21:$N$39,BBY$5)),INDEX(기준일시_입력!$AJ$21:$AJ$39,BBY$5*2-1),IF(AND(BBN18&gt;=SMALL(기준일시_입력!$J$21:$J$39,BBY$5),BBN18&lt;SMALL(기준일시_입력!$N$21:$N$39,BBY$5)),SMALL(기준일시_입력!$N$21:$N$39,BBY$5)-BBN18,0)),0)</f>
        <v>0</v>
      </c>
      <c r="BBZ18" s="125"/>
      <c r="BCA18" s="8">
        <v>0</v>
      </c>
    </row>
    <row r="19" spans="1:1431" x14ac:dyDescent="0.2">
      <c r="A19" s="8">
        <v>14</v>
      </c>
      <c r="B19" s="4">
        <f>IF(DAY(기준일시_입력!$AM$7)-$A19&lt;0,"",기준일시_입력!$AM$7-(DAY(기준일시_입력!$AM$7)-$A19))</f>
        <v>42414</v>
      </c>
      <c r="C19" s="180" t="str">
        <f t="shared" si="394"/>
        <v>14일</v>
      </c>
      <c r="D19" s="180"/>
      <c r="E19" s="5" t="str">
        <f t="shared" si="395"/>
        <v>일</v>
      </c>
      <c r="F19" s="20"/>
      <c r="G19" s="184"/>
      <c r="H19" s="184"/>
      <c r="I19" s="184"/>
      <c r="J19" s="184"/>
      <c r="K19" s="184"/>
      <c r="L19" s="184"/>
      <c r="M19" s="176"/>
      <c r="N19" s="177"/>
      <c r="O19" s="129" t="str">
        <f>IF($B19="","",IF(AND(E$3&lt;&gt;"",$B19-기준일시_입력!$AO$7&lt;=0,G19="",J19="",M19=""),"X",IF(M19="연차","☆",IF(M19="월차","★",IF(M19="병가","♨",IF(M19="출장","◎",IF(M19="교육","■",IF(AND(M19="",G19&lt;=기준일시_입력!$J$15,J19&gt;=기준일시_입력!$N$15),"○",IF(AND(M19="",G19&lt;&gt;"",G19&gt;기준일시_입력!$J$15),"▼",IF(AND(M19="",J19&lt;&gt;"",J19&lt;기준일시_입력!$N$15),"△",""))))))))))</f>
        <v/>
      </c>
      <c r="P19" s="15">
        <f>IFERROR(IF(OR(G19="",J19=""),0,IF(AND(R19&lt;기준일시_입력!$J$17,S19&gt;기준일시_입력!$N$17),기준일시_입력!$N$17-기준일시_입력!$J$17,IF(AND(R19&gt;=기준일시_입력!$J$17,S19&gt;기준일시_입력!$N$17),기준일시_입력!$N$17-R19,IF(S19&lt;기준일시_입력!$J$17,0,IF(AND(R19&lt;기준일시_입력!$J$17,S19&lt;=기준일시_입력!$N$17),S19-기준일시_입력!$J$17,IF(AND(R19&gt;=기준일시_입력!$J$17,S19&lt;=기준일시_입력!$N$17),S19-R19,0)))))),0)</f>
        <v>0</v>
      </c>
      <c r="Q19" s="15">
        <f t="shared" si="398"/>
        <v>0</v>
      </c>
      <c r="R19" s="15">
        <f>IF(OR(G19="",J19=""),0,IF(G19&lt;기준일시_입력!$J$15,기준일시_입력!$J$15,G19))</f>
        <v>0</v>
      </c>
      <c r="S19" s="15">
        <f t="shared" si="150"/>
        <v>0</v>
      </c>
      <c r="T19" s="15">
        <f>IFERROR(IF(AND(R19&lt;SMALL(기준일시_입력!$J$21:$J$39,T$5),S19&gt;SMALL(기준일시_입력!$N$21:$N$39,T$5)),INDEX(기준일시_입력!$AJ$21:$AJ$39,T$5*2-1),IF(AND(R19&gt;=SMALL(기준일시_입력!$J$21:$J$39,T$5),R19&lt;SMALL(기준일시_입력!$N$21:$N$39,T$5)),SMALL(기준일시_입력!$N$21:$N$39,T$5)-R19,0)),0)</f>
        <v>0</v>
      </c>
      <c r="U19" s="15">
        <f>IFERROR(IF(AND(R19&lt;SMALL(기준일시_입력!$J$21:$J$39,U$5),S19&gt;SMALL(기준일시_입력!$N$21:$N$39,U$5)),INDEX(기준일시_입력!$AJ$21:$AJ$39,U$5*2-1),IF(AND(R19&gt;=SMALL(기준일시_입력!$J$21:$J$39,U$5),R19&lt;SMALL(기준일시_입력!$N$21:$N$39,U$5)),SMALL(기준일시_입력!$N$21:$N$39,U$5)-R19,0)),0)</f>
        <v>0</v>
      </c>
      <c r="V19" s="15">
        <f>IFERROR(IF(AND(R19&lt;SMALL(기준일시_입력!$J$21:$J$39,V$5),S19&gt;SMALL(기준일시_입력!$N$21:$N$39,V$5)),INDEX(기준일시_입력!$AJ$21:$AJ$39,V$5*2-1),IF(AND(R19&gt;=SMALL(기준일시_입력!$J$21:$J$39,V$5),R19&lt;SMALL(기준일시_입력!$N$21:$N$39,V$5)),SMALL(기준일시_입력!$N$21:$N$39,V$5)-R19,0)),0)</f>
        <v>0</v>
      </c>
      <c r="W19" s="15">
        <f>IFERROR(IF(AND(R19&lt;SMALL(기준일시_입력!$J$21:$J$39,W$5),S19&gt;SMALL(기준일시_입력!$N$21:$N$39,W$5)),INDEX(기준일시_입력!$AJ$21:$AJ$39,W$5*2-1),IF(AND(R19&gt;=SMALL(기준일시_입력!$J$21:$J$39,W$5),R19&lt;SMALL(기준일시_입력!$N$21:$N$39,W$5)),SMALL(기준일시_입력!$N$21:$N$39,W$5)-R19,0)),0)</f>
        <v>0</v>
      </c>
      <c r="X19" s="15">
        <f>IFERROR(IF(AND(R19&lt;SMALL(기준일시_입력!$J$21:$J$39,X$5),S19&gt;SMALL(기준일시_입력!$N$21:$N$39,X$5)),INDEX(기준일시_입력!$AJ$21:$AJ$39,X$5*2-1),IF(AND(R19&gt;=SMALL(기준일시_입력!$J$21:$J$39,X$5),R19&lt;SMALL(기준일시_입력!$N$21:$N$39,X$5)),SMALL(기준일시_입력!$N$21:$N$39,X$5)-R19,0)),0)</f>
        <v>0</v>
      </c>
      <c r="Y19" s="15">
        <f>IFERROR(IF(AND(R19&lt;SMALL(기준일시_입력!$J$21:$J$39,Y$5),S19&gt;SMALL(기준일시_입력!$N$21:$N$39,Y$5)),INDEX(기준일시_입력!$AJ$21:$AJ$39,Y$5*2-1),IF(AND(R19&gt;=SMALL(기준일시_입력!$J$21:$J$39,Y$5),R19&lt;SMALL(기준일시_입력!$N$21:$N$39,Y$5)),SMALL(기준일시_입력!$N$21:$N$39,Y$5)-R19,0)),0)</f>
        <v>0</v>
      </c>
      <c r="Z19" s="15">
        <f>IFERROR(IF(AND(R19&lt;SMALL(기준일시_입력!$J$21:$J$39,Z$5),S19&gt;SMALL(기준일시_입력!$N$21:$N$39,Z$5)),INDEX(기준일시_입력!$AJ$21:$AJ$39,Z$5*2-1),IF(AND(R19&gt;=SMALL(기준일시_입력!$J$21:$J$39,Z$5),R19&lt;SMALL(기준일시_입력!$N$21:$N$39,Z$5)),SMALL(기준일시_입력!$N$21:$N$39,Z$5)-R19,0)),0)</f>
        <v>0</v>
      </c>
      <c r="AA19" s="15">
        <f>IFERROR(IF(AND(R19&lt;SMALL(기준일시_입력!$J$21:$J$39,AA$5),S19&gt;SMALL(기준일시_입력!$N$21:$N$39,AA$5)),INDEX(기준일시_입력!$AJ$21:$AJ$39,AA$5*2-1),IF(AND(R19&gt;=SMALL(기준일시_입력!$J$21:$J$39,AA$5),R19&lt;SMALL(기준일시_입력!$N$21:$N$39,AA$5)),SMALL(기준일시_입력!$N$21:$N$39,AA$5)-R19,0)),0)</f>
        <v>0</v>
      </c>
      <c r="AB19" s="15">
        <f>IFERROR(IF(AND(R19&lt;SMALL(기준일시_입력!$J$21:$J$39,AB$5),S19&gt;SMALL(기준일시_입력!$N$21:$N$39,AB$5)),INDEX(기준일시_입력!$AJ$21:$AJ$39,AB$5*2-1),IF(AND(R19&gt;=SMALL(기준일시_입력!$J$21:$J$39,AB$5),R19&lt;SMALL(기준일시_입력!$N$21:$N$39,AB$5)),SMALL(기준일시_입력!$N$21:$N$39,AB$5)-R19,0)),0)</f>
        <v>0</v>
      </c>
      <c r="AC19" s="15">
        <f>IFERROR(IF(AND(R19&lt;SMALL(기준일시_입력!$J$21:$J$39,AC$5),S19&gt;SMALL(기준일시_입력!$N$21:$N$39,AC$5)),INDEX(기준일시_입력!$AJ$21:$AJ$39,AC$5*2-1),IF(AND(R19&gt;=SMALL(기준일시_입력!$J$21:$J$39,AC$5),R19&lt;SMALL(기준일시_입력!$N$21:$N$39,AC$5)),SMALL(기준일시_입력!$N$21:$N$39,AC$5)-R19,0)),0)</f>
        <v>0</v>
      </c>
      <c r="AD19" s="10"/>
      <c r="AE19" s="180" t="str">
        <f t="shared" si="151"/>
        <v>14일</v>
      </c>
      <c r="AF19" s="180"/>
      <c r="AG19" s="5" t="str">
        <f t="shared" si="152"/>
        <v>일</v>
      </c>
      <c r="AH19" s="67" t="str">
        <f t="shared" si="396"/>
        <v/>
      </c>
      <c r="AI19" s="184"/>
      <c r="AJ19" s="184"/>
      <c r="AK19" s="184"/>
      <c r="AL19" s="184"/>
      <c r="AM19" s="184"/>
      <c r="AN19" s="184"/>
      <c r="AO19" s="176"/>
      <c r="AP19" s="177"/>
      <c r="AQ19" s="129" t="str">
        <f>IF($B19="","",IF(AND(AG$3&lt;&gt;"",$B19-기준일시_입력!$AO$7&lt;=0,AI19="",AL19="",AO19=""),"X",IF(AO19="연차","☆",IF(AO19="월차","★",IF(AO19="병가","♨",IF(AO19="출장","◎",IF(AO19="교육","■",IF(AND(AO19="",AI19&lt;=기준일시_입력!$J$15,AL19&gt;=기준일시_입력!$N$15),"○",IF(AND(AO19="",AI19&lt;&gt;"",AI19&gt;기준일시_입력!$J$15),"▼",IF(AND(AO19="",AL19&lt;&gt;"",AL19&lt;기준일시_입력!$N$15),"△",""))))))))))</f>
        <v/>
      </c>
      <c r="AR19" s="15">
        <f>IFERROR(IF(OR(AI19="",AL19=""),0,IF(AND(AT19&lt;기준일시_입력!$J$17,AU19&gt;기준일시_입력!$N$17),기준일시_입력!$N$17-기준일시_입력!$J$17,IF(AND(AT19&gt;=기준일시_입력!$J$17,AU19&gt;기준일시_입력!$N$17),기준일시_입력!$N$17-AT19,IF(AU19&lt;기준일시_입력!$J$17,0,IF(AND(AT19&lt;기준일시_입력!$J$17,AU19&lt;=기준일시_입력!$N$17),AU19-기준일시_입력!$J$17,IF(AND(AT19&gt;=기준일시_입력!$J$17,AU19&lt;=기준일시_입력!$N$17),AU19-AT19,0)))))),0)</f>
        <v>0</v>
      </c>
      <c r="AS19" s="15">
        <f t="shared" si="399"/>
        <v>0</v>
      </c>
      <c r="AT19" s="15">
        <f>IF(OR(AI19="",AL19=""),0,IF(AI19&lt;기준일시_입력!$J$15,기준일시_입력!$J$15,AI19))</f>
        <v>0</v>
      </c>
      <c r="AU19" s="15">
        <f t="shared" si="153"/>
        <v>0</v>
      </c>
      <c r="AV19" s="15">
        <f>IFERROR(IF(AND(AT19&lt;SMALL(기준일시_입력!$J$21:$J$39,AV$5),AU19&gt;SMALL(기준일시_입력!$N$21:$N$39,AV$5)),INDEX(기준일시_입력!$AJ$21:$AJ$39,AV$5*2-1),IF(AND(AT19&gt;=SMALL(기준일시_입력!$J$21:$J$39,AV$5),AT19&lt;SMALL(기준일시_입력!$N$21:$N$39,AV$5)),SMALL(기준일시_입력!$N$21:$N$39,AV$5)-AT19,0)),0)</f>
        <v>0</v>
      </c>
      <c r="AW19" s="15">
        <f>IFERROR(IF(AND(AT19&lt;SMALL(기준일시_입력!$J$21:$J$39,AW$5),AU19&gt;SMALL(기준일시_입력!$N$21:$N$39,AW$5)),INDEX(기준일시_입력!$AJ$21:$AJ$39,AW$5*2-1),IF(AND(AT19&gt;=SMALL(기준일시_입력!$J$21:$J$39,AW$5),AT19&lt;SMALL(기준일시_입력!$N$21:$N$39,AW$5)),SMALL(기준일시_입력!$N$21:$N$39,AW$5)-AT19,0)),0)</f>
        <v>0</v>
      </c>
      <c r="AX19" s="15">
        <f>IFERROR(IF(AND(AT19&lt;SMALL(기준일시_입력!$J$21:$J$39,AX$5),AU19&gt;SMALL(기준일시_입력!$N$21:$N$39,AX$5)),INDEX(기준일시_입력!$AJ$21:$AJ$39,AX$5*2-1),IF(AND(AT19&gt;=SMALL(기준일시_입력!$J$21:$J$39,AX$5),AT19&lt;SMALL(기준일시_입력!$N$21:$N$39,AX$5)),SMALL(기준일시_입력!$N$21:$N$39,AX$5)-AT19,0)),0)</f>
        <v>0</v>
      </c>
      <c r="AY19" s="15">
        <f>IFERROR(IF(AND(AT19&lt;SMALL(기준일시_입력!$J$21:$J$39,AY$5),AU19&gt;SMALL(기준일시_입력!$N$21:$N$39,AY$5)),INDEX(기준일시_입력!$AJ$21:$AJ$39,AY$5*2-1),IF(AND(AT19&gt;=SMALL(기준일시_입력!$J$21:$J$39,AY$5),AT19&lt;SMALL(기준일시_입력!$N$21:$N$39,AY$5)),SMALL(기준일시_입력!$N$21:$N$39,AY$5)-AT19,0)),0)</f>
        <v>0</v>
      </c>
      <c r="AZ19" s="15">
        <f>IFERROR(IF(AND(AT19&lt;SMALL(기준일시_입력!$J$21:$J$39,AZ$5),AU19&gt;SMALL(기준일시_입력!$N$21:$N$39,AZ$5)),INDEX(기준일시_입력!$AJ$21:$AJ$39,AZ$5*2-1),IF(AND(AT19&gt;=SMALL(기준일시_입력!$J$21:$J$39,AZ$5),AT19&lt;SMALL(기준일시_입력!$N$21:$N$39,AZ$5)),SMALL(기준일시_입력!$N$21:$N$39,AZ$5)-AT19,0)),0)</f>
        <v>0</v>
      </c>
      <c r="BA19" s="15">
        <f>IFERROR(IF(AND(AT19&lt;SMALL(기준일시_입력!$J$21:$J$39,BA$5),AU19&gt;SMALL(기준일시_입력!$N$21:$N$39,BA$5)),INDEX(기준일시_입력!$AJ$21:$AJ$39,BA$5*2-1),IF(AND(AT19&gt;=SMALL(기준일시_입력!$J$21:$J$39,BA$5),AT19&lt;SMALL(기준일시_입력!$N$21:$N$39,BA$5)),SMALL(기준일시_입력!$N$21:$N$39,BA$5)-AT19,0)),0)</f>
        <v>0</v>
      </c>
      <c r="BB19" s="15">
        <f>IFERROR(IF(AND(AT19&lt;SMALL(기준일시_입력!$J$21:$J$39,BB$5),AU19&gt;SMALL(기준일시_입력!$N$21:$N$39,BB$5)),INDEX(기준일시_입력!$AJ$21:$AJ$39,BB$5*2-1),IF(AND(AT19&gt;=SMALL(기준일시_입력!$J$21:$J$39,BB$5),AT19&lt;SMALL(기준일시_입력!$N$21:$N$39,BB$5)),SMALL(기준일시_입력!$N$21:$N$39,BB$5)-AT19,0)),0)</f>
        <v>0</v>
      </c>
      <c r="BC19" s="15">
        <f>IFERROR(IF(AND(AT19&lt;SMALL(기준일시_입력!$J$21:$J$39,BC$5),AU19&gt;SMALL(기준일시_입력!$N$21:$N$39,BC$5)),INDEX(기준일시_입력!$AJ$21:$AJ$39,BC$5*2-1),IF(AND(AT19&gt;=SMALL(기준일시_입력!$J$21:$J$39,BC$5),AT19&lt;SMALL(기준일시_입력!$N$21:$N$39,BC$5)),SMALL(기준일시_입력!$N$21:$N$39,BC$5)-AT19,0)),0)</f>
        <v>0</v>
      </c>
      <c r="BD19" s="15">
        <f>IFERROR(IF(AND(AT19&lt;SMALL(기준일시_입력!$J$21:$J$39,BD$5),AU19&gt;SMALL(기준일시_입력!$N$21:$N$39,BD$5)),INDEX(기준일시_입력!$AJ$21:$AJ$39,BD$5*2-1),IF(AND(AT19&gt;=SMALL(기준일시_입력!$J$21:$J$39,BD$5),AT19&lt;SMALL(기준일시_입력!$N$21:$N$39,BD$5)),SMALL(기준일시_입력!$N$21:$N$39,BD$5)-AT19,0)),0)</f>
        <v>0</v>
      </c>
      <c r="BE19" s="15">
        <f>IFERROR(IF(AND(AT19&lt;SMALL(기준일시_입력!$J$21:$J$39,BE$5),AU19&gt;SMALL(기준일시_입력!$N$21:$N$39,BE$5)),INDEX(기준일시_입력!$AJ$21:$AJ$39,BE$5*2-1),IF(AND(AT19&gt;=SMALL(기준일시_입력!$J$21:$J$39,BE$5),AT19&lt;SMALL(기준일시_입력!$N$21:$N$39,BE$5)),SMALL(기준일시_입력!$N$21:$N$39,BE$5)-AT19,0)),0)</f>
        <v>0</v>
      </c>
      <c r="BF19" s="6"/>
      <c r="BG19" s="180" t="str">
        <f t="shared" si="154"/>
        <v>14일</v>
      </c>
      <c r="BH19" s="180"/>
      <c r="BI19" s="5" t="str">
        <f t="shared" si="155"/>
        <v>일</v>
      </c>
      <c r="BJ19" s="67" t="str">
        <f t="shared" si="397"/>
        <v/>
      </c>
      <c r="BK19" s="184"/>
      <c r="BL19" s="184"/>
      <c r="BM19" s="184"/>
      <c r="BN19" s="184"/>
      <c r="BO19" s="184"/>
      <c r="BP19" s="184"/>
      <c r="BQ19" s="176"/>
      <c r="BR19" s="177"/>
      <c r="BS19" s="129" t="str">
        <f>IF($B19="","",IF(AND(BI$3&lt;&gt;"",$B19-기준일시_입력!$AO$7&lt;=0,BK19="",BN19="",BQ19=""),"X",IF(BQ19="연차","☆",IF(BQ19="월차","★",IF(BQ19="병가","♨",IF(BQ19="출장","◎",IF(BQ19="교육","■",IF(AND(BQ19="",BK19&lt;=기준일시_입력!$J$15,BN19&gt;=기준일시_입력!$N$15),"○",IF(AND(BQ19="",BK19&lt;&gt;"",BK19&gt;기준일시_입력!$J$15),"▼",IF(AND(BQ19="",BN19&lt;&gt;"",BN19&lt;기준일시_입력!$N$15),"△",""))))))))))</f>
        <v/>
      </c>
      <c r="BT19" s="15">
        <f>IFERROR(IF(OR(BK19="",BN19=""),0,IF(AND(BV19&lt;기준일시_입력!$J$17,BW19&gt;기준일시_입력!$N$17),기준일시_입력!$N$17-기준일시_입력!$J$17,IF(AND(BV19&gt;=기준일시_입력!$J$17,BW19&gt;기준일시_입력!$N$17),기준일시_입력!$N$17-BV19,IF(BW19&lt;기준일시_입력!$J$17,0,IF(AND(BV19&lt;기준일시_입력!$J$17,BW19&lt;=기준일시_입력!$N$17),BW19-기준일시_입력!$J$17,IF(AND(BV19&gt;=기준일시_입력!$J$17,BW19&lt;=기준일시_입력!$N$17),BW19-BV19,0)))))),0)</f>
        <v>0</v>
      </c>
      <c r="BU19" s="15">
        <f t="shared" si="400"/>
        <v>0</v>
      </c>
      <c r="BV19" s="15">
        <f>IF(OR(BK19="",BN19=""),0,IF(BK19&lt;기준일시_입력!$J$15,기준일시_입력!$J$15,BK19))</f>
        <v>0</v>
      </c>
      <c r="BW19" s="15">
        <f t="shared" si="156"/>
        <v>0</v>
      </c>
      <c r="BX19" s="15">
        <f>IFERROR(IF(AND(BV19&lt;SMALL(기준일시_입력!$J$21:$J$39,BX$5),BW19&gt;SMALL(기준일시_입력!$N$21:$N$39,BX$5)),INDEX(기준일시_입력!$AJ$21:$AJ$39,BX$5*2-1),IF(AND(BV19&gt;=SMALL(기준일시_입력!$J$21:$J$39,BX$5),BV19&lt;SMALL(기준일시_입력!$N$21:$N$39,BX$5)),SMALL(기준일시_입력!$N$21:$N$39,BX$5)-BV19,0)),0)</f>
        <v>0</v>
      </c>
      <c r="BY19" s="15">
        <f>IFERROR(IF(AND(BV19&lt;SMALL(기준일시_입력!$J$21:$J$39,BY$5),BW19&gt;SMALL(기준일시_입력!$N$21:$N$39,BY$5)),INDEX(기준일시_입력!$AJ$21:$AJ$39,BY$5*2-1),IF(AND(BV19&gt;=SMALL(기준일시_입력!$J$21:$J$39,BY$5),BV19&lt;SMALL(기준일시_입력!$N$21:$N$39,BY$5)),SMALL(기준일시_입력!$N$21:$N$39,BY$5)-BV19,0)),0)</f>
        <v>0</v>
      </c>
      <c r="BZ19" s="15">
        <f>IFERROR(IF(AND(BV19&lt;SMALL(기준일시_입력!$J$21:$J$39,BZ$5),BW19&gt;SMALL(기준일시_입력!$N$21:$N$39,BZ$5)),INDEX(기준일시_입력!$AJ$21:$AJ$39,BZ$5*2-1),IF(AND(BV19&gt;=SMALL(기준일시_입력!$J$21:$J$39,BZ$5),BV19&lt;SMALL(기준일시_입력!$N$21:$N$39,BZ$5)),SMALL(기준일시_입력!$N$21:$N$39,BZ$5)-BV19,0)),0)</f>
        <v>0</v>
      </c>
      <c r="CA19" s="15">
        <f>IFERROR(IF(AND(BV19&lt;SMALL(기준일시_입력!$J$21:$J$39,CA$5),BW19&gt;SMALL(기준일시_입력!$N$21:$N$39,CA$5)),INDEX(기준일시_입력!$AJ$21:$AJ$39,CA$5*2-1),IF(AND(BV19&gt;=SMALL(기준일시_입력!$J$21:$J$39,CA$5),BV19&lt;SMALL(기준일시_입력!$N$21:$N$39,CA$5)),SMALL(기준일시_입력!$N$21:$N$39,CA$5)-BV19,0)),0)</f>
        <v>0</v>
      </c>
      <c r="CB19" s="15">
        <f>IFERROR(IF(AND(BV19&lt;SMALL(기준일시_입력!$J$21:$J$39,CB$5),BW19&gt;SMALL(기준일시_입력!$N$21:$N$39,CB$5)),INDEX(기준일시_입력!$AJ$21:$AJ$39,CB$5*2-1),IF(AND(BV19&gt;=SMALL(기준일시_입력!$J$21:$J$39,CB$5),BV19&lt;SMALL(기준일시_입력!$N$21:$N$39,CB$5)),SMALL(기준일시_입력!$N$21:$N$39,CB$5)-BV19,0)),0)</f>
        <v>0</v>
      </c>
      <c r="CC19" s="15">
        <f>IFERROR(IF(AND(BV19&lt;SMALL(기준일시_입력!$J$21:$J$39,CC$5),BW19&gt;SMALL(기준일시_입력!$N$21:$N$39,CC$5)),INDEX(기준일시_입력!$AJ$21:$AJ$39,CC$5*2-1),IF(AND(BV19&gt;=SMALL(기준일시_입력!$J$21:$J$39,CC$5),BV19&lt;SMALL(기준일시_입력!$N$21:$N$39,CC$5)),SMALL(기준일시_입력!$N$21:$N$39,CC$5)-BV19,0)),0)</f>
        <v>0</v>
      </c>
      <c r="CD19" s="15">
        <f>IFERROR(IF(AND(BV19&lt;SMALL(기준일시_입력!$J$21:$J$39,CD$5),BW19&gt;SMALL(기준일시_입력!$N$21:$N$39,CD$5)),INDEX(기준일시_입력!$AJ$21:$AJ$39,CD$5*2-1),IF(AND(BV19&gt;=SMALL(기준일시_입력!$J$21:$J$39,CD$5),BV19&lt;SMALL(기준일시_입력!$N$21:$N$39,CD$5)),SMALL(기준일시_입력!$N$21:$N$39,CD$5)-BV19,0)),0)</f>
        <v>0</v>
      </c>
      <c r="CE19" s="15">
        <f>IFERROR(IF(AND(BV19&lt;SMALL(기준일시_입력!$J$21:$J$39,CE$5),BW19&gt;SMALL(기준일시_입력!$N$21:$N$39,CE$5)),INDEX(기준일시_입력!$AJ$21:$AJ$39,CE$5*2-1),IF(AND(BV19&gt;=SMALL(기준일시_입력!$J$21:$J$39,CE$5),BV19&lt;SMALL(기준일시_입력!$N$21:$N$39,CE$5)),SMALL(기준일시_입력!$N$21:$N$39,CE$5)-BV19,0)),0)</f>
        <v>0</v>
      </c>
      <c r="CF19" s="15">
        <f>IFERROR(IF(AND(BV19&lt;SMALL(기준일시_입력!$J$21:$J$39,CF$5),BW19&gt;SMALL(기준일시_입력!$N$21:$N$39,CF$5)),INDEX(기준일시_입력!$AJ$21:$AJ$39,CF$5*2-1),IF(AND(BV19&gt;=SMALL(기준일시_입력!$J$21:$J$39,CF$5),BV19&lt;SMALL(기준일시_입력!$N$21:$N$39,CF$5)),SMALL(기준일시_입력!$N$21:$N$39,CF$5)-BV19,0)),0)</f>
        <v>0</v>
      </c>
      <c r="CG19" s="15">
        <f>IFERROR(IF(AND(BV19&lt;SMALL(기준일시_입력!$J$21:$J$39,CG$5),BW19&gt;SMALL(기준일시_입력!$N$21:$N$39,CG$5)),INDEX(기준일시_입력!$AJ$21:$AJ$39,CG$5*2-1),IF(AND(BV19&gt;=SMALL(기준일시_입력!$J$21:$J$39,CG$5),BV19&lt;SMALL(기준일시_입력!$N$21:$N$39,CG$5)),SMALL(기준일시_입력!$N$21:$N$39,CG$5)-BV19,0)),0)</f>
        <v>0</v>
      </c>
      <c r="CH19" s="6"/>
      <c r="CI19" s="180" t="str">
        <f t="shared" si="157"/>
        <v>14일</v>
      </c>
      <c r="CJ19" s="180"/>
      <c r="CK19" s="5" t="str">
        <f t="shared" si="158"/>
        <v>일</v>
      </c>
      <c r="CL19" s="67" t="str">
        <f t="shared" si="159"/>
        <v/>
      </c>
      <c r="CM19" s="184"/>
      <c r="CN19" s="184"/>
      <c r="CO19" s="184"/>
      <c r="CP19" s="184"/>
      <c r="CQ19" s="184"/>
      <c r="CR19" s="184"/>
      <c r="CS19" s="176"/>
      <c r="CT19" s="177"/>
      <c r="CU19" s="129" t="str">
        <f>IF($B19="","",IF(AND(CK$3&lt;&gt;"",$B19-기준일시_입력!$AO$7&lt;=0,CM19="",CP19="",CS19=""),"X",IF(CS19="연차","☆",IF(CS19="월차","★",IF(CS19="병가","♨",IF(CS19="출장","◎",IF(CS19="교육","■",IF(AND(CS19="",CM19&lt;=기준일시_입력!$J$15,CP19&gt;=기준일시_입력!$N$15),"○",IF(AND(CS19="",CM19&lt;&gt;"",CM19&gt;기준일시_입력!$J$15),"▼",IF(AND(CS19="",CP19&lt;&gt;"",CP19&lt;기준일시_입력!$N$15),"△",""))))))))))</f>
        <v/>
      </c>
      <c r="CV19" s="15">
        <f>IFERROR(IF(OR(CM19="",CP19=""),0,IF(AND(CX19&lt;기준일시_입력!$J$17,CY19&gt;기준일시_입력!$N$17),기준일시_입력!$N$17-기준일시_입력!$J$17,IF(AND(CX19&gt;=기준일시_입력!$J$17,CY19&gt;기준일시_입력!$N$17),기준일시_입력!$N$17-CX19,IF(CY19&lt;기준일시_입력!$J$17,0,IF(AND(CX19&lt;기준일시_입력!$J$17,CY19&lt;=기준일시_입력!$N$17),CY19-기준일시_입력!$J$17,IF(AND(CX19&gt;=기준일시_입력!$J$17,CY19&lt;=기준일시_입력!$N$17),CY19-CX19,0)))))),0)</f>
        <v>0</v>
      </c>
      <c r="CW19" s="15">
        <f t="shared" si="401"/>
        <v>0</v>
      </c>
      <c r="CX19" s="15">
        <f>IF(OR(CM19="",CP19=""),0,IF(CM19&lt;기준일시_입력!$J$15,기준일시_입력!$J$15,CM19))</f>
        <v>0</v>
      </c>
      <c r="CY19" s="15">
        <f t="shared" si="160"/>
        <v>0</v>
      </c>
      <c r="CZ19" s="15">
        <f>IFERROR(IF(AND(CX19&lt;SMALL(기준일시_입력!$J$21:$J$39,CZ$5),CY19&gt;SMALL(기준일시_입력!$N$21:$N$39,CZ$5)),INDEX(기준일시_입력!$AJ$21:$AJ$39,CZ$5*2-1),IF(AND(CX19&gt;=SMALL(기준일시_입력!$J$21:$J$39,CZ$5),CX19&lt;SMALL(기준일시_입력!$N$21:$N$39,CZ$5)),SMALL(기준일시_입력!$N$21:$N$39,CZ$5)-CX19,0)),0)</f>
        <v>0</v>
      </c>
      <c r="DA19" s="15">
        <f>IFERROR(IF(AND(CX19&lt;SMALL(기준일시_입력!$J$21:$J$39,DA$5),CY19&gt;SMALL(기준일시_입력!$N$21:$N$39,DA$5)),INDEX(기준일시_입력!$AJ$21:$AJ$39,DA$5*2-1),IF(AND(CX19&gt;=SMALL(기준일시_입력!$J$21:$J$39,DA$5),CX19&lt;SMALL(기준일시_입력!$N$21:$N$39,DA$5)),SMALL(기준일시_입력!$N$21:$N$39,DA$5)-CX19,0)),0)</f>
        <v>0</v>
      </c>
      <c r="DB19" s="15">
        <f>IFERROR(IF(AND(CX19&lt;SMALL(기준일시_입력!$J$21:$J$39,DB$5),CY19&gt;SMALL(기준일시_입력!$N$21:$N$39,DB$5)),INDEX(기준일시_입력!$AJ$21:$AJ$39,DB$5*2-1),IF(AND(CX19&gt;=SMALL(기준일시_입력!$J$21:$J$39,DB$5),CX19&lt;SMALL(기준일시_입력!$N$21:$N$39,DB$5)),SMALL(기준일시_입력!$N$21:$N$39,DB$5)-CX19,0)),0)</f>
        <v>0</v>
      </c>
      <c r="DC19" s="15">
        <f>IFERROR(IF(AND(CX19&lt;SMALL(기준일시_입력!$J$21:$J$39,DC$5),CY19&gt;SMALL(기준일시_입력!$N$21:$N$39,DC$5)),INDEX(기준일시_입력!$AJ$21:$AJ$39,DC$5*2-1),IF(AND(CX19&gt;=SMALL(기준일시_입력!$J$21:$J$39,DC$5),CX19&lt;SMALL(기준일시_입력!$N$21:$N$39,DC$5)),SMALL(기준일시_입력!$N$21:$N$39,DC$5)-CX19,0)),0)</f>
        <v>0</v>
      </c>
      <c r="DD19" s="15">
        <f>IFERROR(IF(AND(CX19&lt;SMALL(기준일시_입력!$J$21:$J$39,DD$5),CY19&gt;SMALL(기준일시_입력!$N$21:$N$39,DD$5)),INDEX(기준일시_입력!$AJ$21:$AJ$39,DD$5*2-1),IF(AND(CX19&gt;=SMALL(기준일시_입력!$J$21:$J$39,DD$5),CX19&lt;SMALL(기준일시_입력!$N$21:$N$39,DD$5)),SMALL(기준일시_입력!$N$21:$N$39,DD$5)-CX19,0)),0)</f>
        <v>0</v>
      </c>
      <c r="DE19" s="15">
        <f>IFERROR(IF(AND(CX19&lt;SMALL(기준일시_입력!$J$21:$J$39,DE$5),CY19&gt;SMALL(기준일시_입력!$N$21:$N$39,DE$5)),INDEX(기준일시_입력!$AJ$21:$AJ$39,DE$5*2-1),IF(AND(CX19&gt;=SMALL(기준일시_입력!$J$21:$J$39,DE$5),CX19&lt;SMALL(기준일시_입력!$N$21:$N$39,DE$5)),SMALL(기준일시_입력!$N$21:$N$39,DE$5)-CX19,0)),0)</f>
        <v>0</v>
      </c>
      <c r="DF19" s="15">
        <f>IFERROR(IF(AND(CX19&lt;SMALL(기준일시_입력!$J$21:$J$39,DF$5),CY19&gt;SMALL(기준일시_입력!$N$21:$N$39,DF$5)),INDEX(기준일시_입력!$AJ$21:$AJ$39,DF$5*2-1),IF(AND(CX19&gt;=SMALL(기준일시_입력!$J$21:$J$39,DF$5),CX19&lt;SMALL(기준일시_입력!$N$21:$N$39,DF$5)),SMALL(기준일시_입력!$N$21:$N$39,DF$5)-CX19,0)),0)</f>
        <v>0</v>
      </c>
      <c r="DG19" s="15">
        <f>IFERROR(IF(AND(CX19&lt;SMALL(기준일시_입력!$J$21:$J$39,DG$5),CY19&gt;SMALL(기준일시_입력!$N$21:$N$39,DG$5)),INDEX(기준일시_입력!$AJ$21:$AJ$39,DG$5*2-1),IF(AND(CX19&gt;=SMALL(기준일시_입력!$J$21:$J$39,DG$5),CX19&lt;SMALL(기준일시_입력!$N$21:$N$39,DG$5)),SMALL(기준일시_입력!$N$21:$N$39,DG$5)-CX19,0)),0)</f>
        <v>0</v>
      </c>
      <c r="DH19" s="15">
        <f>IFERROR(IF(AND(CX19&lt;SMALL(기준일시_입력!$J$21:$J$39,DH$5),CY19&gt;SMALL(기준일시_입력!$N$21:$N$39,DH$5)),INDEX(기준일시_입력!$AJ$21:$AJ$39,DH$5*2-1),IF(AND(CX19&gt;=SMALL(기준일시_입력!$J$21:$J$39,DH$5),CX19&lt;SMALL(기준일시_입력!$N$21:$N$39,DH$5)),SMALL(기준일시_입력!$N$21:$N$39,DH$5)-CX19,0)),0)</f>
        <v>0</v>
      </c>
      <c r="DI19" s="15">
        <f>IFERROR(IF(AND(CX19&lt;SMALL(기준일시_입력!$J$21:$J$39,DI$5),CY19&gt;SMALL(기준일시_입력!$N$21:$N$39,DI$5)),INDEX(기준일시_입력!$AJ$21:$AJ$39,DI$5*2-1),IF(AND(CX19&gt;=SMALL(기준일시_입력!$J$21:$J$39,DI$5),CX19&lt;SMALL(기준일시_입력!$N$21:$N$39,DI$5)),SMALL(기준일시_입력!$N$21:$N$39,DI$5)-CX19,0)),0)</f>
        <v>0</v>
      </c>
      <c r="DJ19" s="6"/>
      <c r="DK19" s="180" t="str">
        <f t="shared" si="161"/>
        <v>14일</v>
      </c>
      <c r="DL19" s="180"/>
      <c r="DM19" s="5" t="str">
        <f t="shared" si="162"/>
        <v>일</v>
      </c>
      <c r="DN19" s="67" t="str">
        <f t="shared" si="159"/>
        <v/>
      </c>
      <c r="DO19" s="184"/>
      <c r="DP19" s="184"/>
      <c r="DQ19" s="184"/>
      <c r="DR19" s="184"/>
      <c r="DS19" s="184"/>
      <c r="DT19" s="184"/>
      <c r="DU19" s="176"/>
      <c r="DV19" s="177"/>
      <c r="DW19" s="129" t="str">
        <f>IF($B19="","",IF(AND(DM$3&lt;&gt;"",$B19-기준일시_입력!$AO$7&lt;=0,DO19="",DR19="",DU19=""),"X",IF(DU19="연차","☆",IF(DU19="월차","★",IF(DU19="병가","♨",IF(DU19="출장","◎",IF(DU19="교육","■",IF(AND(DU19="",DO19&lt;=기준일시_입력!$J$15,DR19&gt;=기준일시_입력!$N$15),"○",IF(AND(DU19="",DO19&lt;&gt;"",DO19&gt;기준일시_입력!$J$15),"▼",IF(AND(DU19="",DR19&lt;&gt;"",DR19&lt;기준일시_입력!$N$15),"△",""))))))))))</f>
        <v/>
      </c>
      <c r="DX19" s="15">
        <f>IFERROR(IF(OR(DO19="",DR19=""),0,IF(AND(DZ19&lt;기준일시_입력!$J$17,EA19&gt;기준일시_입력!$N$17),기준일시_입력!$N$17-기준일시_입력!$J$17,IF(AND(DZ19&gt;=기준일시_입력!$J$17,EA19&gt;기준일시_입력!$N$17),기준일시_입력!$N$17-DZ19,IF(EA19&lt;기준일시_입력!$J$17,0,IF(AND(DZ19&lt;기준일시_입력!$J$17,EA19&lt;=기준일시_입력!$N$17),EA19-기준일시_입력!$J$17,IF(AND(DZ19&gt;=기준일시_입력!$J$17,EA19&lt;=기준일시_입력!$N$17),EA19-DZ19,0)))))),0)</f>
        <v>0</v>
      </c>
      <c r="DY19" s="15">
        <f t="shared" si="402"/>
        <v>0</v>
      </c>
      <c r="DZ19" s="15">
        <f>IF(OR(DO19="",DR19=""),0,IF(DO19&lt;기준일시_입력!$J$15,기준일시_입력!$J$15,DO19))</f>
        <v>0</v>
      </c>
      <c r="EA19" s="15">
        <f t="shared" si="164"/>
        <v>0</v>
      </c>
      <c r="EB19" s="15">
        <f>IFERROR(IF(AND(DZ19&lt;SMALL(기준일시_입력!$J$21:$J$39,EB$5),EA19&gt;SMALL(기준일시_입력!$N$21:$N$39,EB$5)),INDEX(기준일시_입력!$AJ$21:$AJ$39,EB$5*2-1),IF(AND(DZ19&gt;=SMALL(기준일시_입력!$J$21:$J$39,EB$5),DZ19&lt;SMALL(기준일시_입력!$N$21:$N$39,EB$5)),SMALL(기준일시_입력!$N$21:$N$39,EB$5)-DZ19,0)),0)</f>
        <v>0</v>
      </c>
      <c r="EC19" s="15">
        <f>IFERROR(IF(AND(DZ19&lt;SMALL(기준일시_입력!$J$21:$J$39,EC$5),EA19&gt;SMALL(기준일시_입력!$N$21:$N$39,EC$5)),INDEX(기준일시_입력!$AJ$21:$AJ$39,EC$5*2-1),IF(AND(DZ19&gt;=SMALL(기준일시_입력!$J$21:$J$39,EC$5),DZ19&lt;SMALL(기준일시_입력!$N$21:$N$39,EC$5)),SMALL(기준일시_입력!$N$21:$N$39,EC$5)-DZ19,0)),0)</f>
        <v>0</v>
      </c>
      <c r="ED19" s="15">
        <f>IFERROR(IF(AND(DZ19&lt;SMALL(기준일시_입력!$J$21:$J$39,ED$5),EA19&gt;SMALL(기준일시_입력!$N$21:$N$39,ED$5)),INDEX(기준일시_입력!$AJ$21:$AJ$39,ED$5*2-1),IF(AND(DZ19&gt;=SMALL(기준일시_입력!$J$21:$J$39,ED$5),DZ19&lt;SMALL(기준일시_입력!$N$21:$N$39,ED$5)),SMALL(기준일시_입력!$N$21:$N$39,ED$5)-DZ19,0)),0)</f>
        <v>0</v>
      </c>
      <c r="EE19" s="15">
        <f>IFERROR(IF(AND(DZ19&lt;SMALL(기준일시_입력!$J$21:$J$39,EE$5),EA19&gt;SMALL(기준일시_입력!$N$21:$N$39,EE$5)),INDEX(기준일시_입력!$AJ$21:$AJ$39,EE$5*2-1),IF(AND(DZ19&gt;=SMALL(기준일시_입력!$J$21:$J$39,EE$5),DZ19&lt;SMALL(기준일시_입력!$N$21:$N$39,EE$5)),SMALL(기준일시_입력!$N$21:$N$39,EE$5)-DZ19,0)),0)</f>
        <v>0</v>
      </c>
      <c r="EF19" s="15">
        <f>IFERROR(IF(AND(DZ19&lt;SMALL(기준일시_입력!$J$21:$J$39,EF$5),EA19&gt;SMALL(기준일시_입력!$N$21:$N$39,EF$5)),INDEX(기준일시_입력!$AJ$21:$AJ$39,EF$5*2-1),IF(AND(DZ19&gt;=SMALL(기준일시_입력!$J$21:$J$39,EF$5),DZ19&lt;SMALL(기준일시_입력!$N$21:$N$39,EF$5)),SMALL(기준일시_입력!$N$21:$N$39,EF$5)-DZ19,0)),0)</f>
        <v>0</v>
      </c>
      <c r="EG19" s="15">
        <f>IFERROR(IF(AND(DZ19&lt;SMALL(기준일시_입력!$J$21:$J$39,EG$5),EA19&gt;SMALL(기준일시_입력!$N$21:$N$39,EG$5)),INDEX(기준일시_입력!$AJ$21:$AJ$39,EG$5*2-1),IF(AND(DZ19&gt;=SMALL(기준일시_입력!$J$21:$J$39,EG$5),DZ19&lt;SMALL(기준일시_입력!$N$21:$N$39,EG$5)),SMALL(기준일시_입력!$N$21:$N$39,EG$5)-DZ19,0)),0)</f>
        <v>0</v>
      </c>
      <c r="EH19" s="15">
        <f>IFERROR(IF(AND(DZ19&lt;SMALL(기준일시_입력!$J$21:$J$39,EH$5),EA19&gt;SMALL(기준일시_입력!$N$21:$N$39,EH$5)),INDEX(기준일시_입력!$AJ$21:$AJ$39,EH$5*2-1),IF(AND(DZ19&gt;=SMALL(기준일시_입력!$J$21:$J$39,EH$5),DZ19&lt;SMALL(기준일시_입력!$N$21:$N$39,EH$5)),SMALL(기준일시_입력!$N$21:$N$39,EH$5)-DZ19,0)),0)</f>
        <v>0</v>
      </c>
      <c r="EI19" s="15">
        <f>IFERROR(IF(AND(DZ19&lt;SMALL(기준일시_입력!$J$21:$J$39,EI$5),EA19&gt;SMALL(기준일시_입력!$N$21:$N$39,EI$5)),INDEX(기준일시_입력!$AJ$21:$AJ$39,EI$5*2-1),IF(AND(DZ19&gt;=SMALL(기준일시_입력!$J$21:$J$39,EI$5),DZ19&lt;SMALL(기준일시_입력!$N$21:$N$39,EI$5)),SMALL(기준일시_입력!$N$21:$N$39,EI$5)-DZ19,0)),0)</f>
        <v>0</v>
      </c>
      <c r="EJ19" s="15">
        <f>IFERROR(IF(AND(DZ19&lt;SMALL(기준일시_입력!$J$21:$J$39,EJ$5),EA19&gt;SMALL(기준일시_입력!$N$21:$N$39,EJ$5)),INDEX(기준일시_입력!$AJ$21:$AJ$39,EJ$5*2-1),IF(AND(DZ19&gt;=SMALL(기준일시_입력!$J$21:$J$39,EJ$5),DZ19&lt;SMALL(기준일시_입력!$N$21:$N$39,EJ$5)),SMALL(기준일시_입력!$N$21:$N$39,EJ$5)-DZ19,0)),0)</f>
        <v>0</v>
      </c>
      <c r="EK19" s="15">
        <f>IFERROR(IF(AND(DZ19&lt;SMALL(기준일시_입력!$J$21:$J$39,EK$5),EA19&gt;SMALL(기준일시_입력!$N$21:$N$39,EK$5)),INDEX(기준일시_입력!$AJ$21:$AJ$39,EK$5*2-1),IF(AND(DZ19&gt;=SMALL(기준일시_입력!$J$21:$J$39,EK$5),DZ19&lt;SMALL(기준일시_입력!$N$21:$N$39,EK$5)),SMALL(기준일시_입력!$N$21:$N$39,EK$5)-DZ19,0)),0)</f>
        <v>0</v>
      </c>
      <c r="EL19" s="6"/>
      <c r="EM19" s="180" t="str">
        <f t="shared" si="165"/>
        <v>14일</v>
      </c>
      <c r="EN19" s="180"/>
      <c r="EO19" s="5" t="str">
        <f t="shared" si="166"/>
        <v>일</v>
      </c>
      <c r="EP19" s="67" t="str">
        <f t="shared" si="159"/>
        <v/>
      </c>
      <c r="EQ19" s="184"/>
      <c r="ER19" s="184"/>
      <c r="ES19" s="184"/>
      <c r="ET19" s="184"/>
      <c r="EU19" s="184"/>
      <c r="EV19" s="184"/>
      <c r="EW19" s="176"/>
      <c r="EX19" s="177"/>
      <c r="EY19" s="129" t="str">
        <f>IF($B19="","",IF(AND(EO$3&lt;&gt;"",$B19-기준일시_입력!$AO$7&lt;=0,EQ19="",ET19="",EW19=""),"X",IF(EW19="연차","☆",IF(EW19="월차","★",IF(EW19="병가","♨",IF(EW19="출장","◎",IF(EW19="교육","■",IF(AND(EW19="",EQ19&lt;=기준일시_입력!$J$15,ET19&gt;=기준일시_입력!$N$15),"○",IF(AND(EW19="",EQ19&lt;&gt;"",EQ19&gt;기준일시_입력!$J$15),"▼",IF(AND(EW19="",ET19&lt;&gt;"",ET19&lt;기준일시_입력!$N$15),"△",""))))))))))</f>
        <v/>
      </c>
      <c r="EZ19" s="15">
        <f>IFERROR(IF(OR(EQ19="",ET19=""),0,IF(AND(FB19&lt;기준일시_입력!$J$17,FC19&gt;기준일시_입력!$N$17),기준일시_입력!$N$17-기준일시_입력!$J$17,IF(AND(FB19&gt;=기준일시_입력!$J$17,FC19&gt;기준일시_입력!$N$17),기준일시_입력!$N$17-FB19,IF(FC19&lt;기준일시_입력!$J$17,0,IF(AND(FB19&lt;기준일시_입력!$J$17,FC19&lt;=기준일시_입력!$N$17),FC19-기준일시_입력!$J$17,IF(AND(FB19&gt;=기준일시_입력!$J$17,FC19&lt;=기준일시_입력!$N$17),FC19-FB19,0)))))),0)</f>
        <v>0</v>
      </c>
      <c r="FA19" s="15">
        <f t="shared" si="403"/>
        <v>0</v>
      </c>
      <c r="FB19" s="15">
        <f>IF(OR(EQ19="",ET19=""),0,IF(EQ19&lt;기준일시_입력!$J$15,기준일시_입력!$J$15,EQ19))</f>
        <v>0</v>
      </c>
      <c r="FC19" s="15">
        <f t="shared" si="168"/>
        <v>0</v>
      </c>
      <c r="FD19" s="15">
        <f>IFERROR(IF(AND(FB19&lt;SMALL(기준일시_입력!$J$21:$J$39,FD$5),FC19&gt;SMALL(기준일시_입력!$N$21:$N$39,FD$5)),INDEX(기준일시_입력!$AJ$21:$AJ$39,FD$5*2-1),IF(AND(FB19&gt;=SMALL(기준일시_입력!$J$21:$J$39,FD$5),FB19&lt;SMALL(기준일시_입력!$N$21:$N$39,FD$5)),SMALL(기준일시_입력!$N$21:$N$39,FD$5)-FB19,0)),0)</f>
        <v>0</v>
      </c>
      <c r="FE19" s="15">
        <f>IFERROR(IF(AND(FB19&lt;SMALL(기준일시_입력!$J$21:$J$39,FE$5),FC19&gt;SMALL(기준일시_입력!$N$21:$N$39,FE$5)),INDEX(기준일시_입력!$AJ$21:$AJ$39,FE$5*2-1),IF(AND(FB19&gt;=SMALL(기준일시_입력!$J$21:$J$39,FE$5),FB19&lt;SMALL(기준일시_입력!$N$21:$N$39,FE$5)),SMALL(기준일시_입력!$N$21:$N$39,FE$5)-FB19,0)),0)</f>
        <v>0</v>
      </c>
      <c r="FF19" s="15">
        <f>IFERROR(IF(AND(FB19&lt;SMALL(기준일시_입력!$J$21:$J$39,FF$5),FC19&gt;SMALL(기준일시_입력!$N$21:$N$39,FF$5)),INDEX(기준일시_입력!$AJ$21:$AJ$39,FF$5*2-1),IF(AND(FB19&gt;=SMALL(기준일시_입력!$J$21:$J$39,FF$5),FB19&lt;SMALL(기준일시_입력!$N$21:$N$39,FF$5)),SMALL(기준일시_입력!$N$21:$N$39,FF$5)-FB19,0)),0)</f>
        <v>0</v>
      </c>
      <c r="FG19" s="15">
        <f>IFERROR(IF(AND(FB19&lt;SMALL(기준일시_입력!$J$21:$J$39,FG$5),FC19&gt;SMALL(기준일시_입력!$N$21:$N$39,FG$5)),INDEX(기준일시_입력!$AJ$21:$AJ$39,FG$5*2-1),IF(AND(FB19&gt;=SMALL(기준일시_입력!$J$21:$J$39,FG$5),FB19&lt;SMALL(기준일시_입력!$N$21:$N$39,FG$5)),SMALL(기준일시_입력!$N$21:$N$39,FG$5)-FB19,0)),0)</f>
        <v>0</v>
      </c>
      <c r="FH19" s="15">
        <f>IFERROR(IF(AND(FB19&lt;SMALL(기준일시_입력!$J$21:$J$39,FH$5),FC19&gt;SMALL(기준일시_입력!$N$21:$N$39,FH$5)),INDEX(기준일시_입력!$AJ$21:$AJ$39,FH$5*2-1),IF(AND(FB19&gt;=SMALL(기준일시_입력!$J$21:$J$39,FH$5),FB19&lt;SMALL(기준일시_입력!$N$21:$N$39,FH$5)),SMALL(기준일시_입력!$N$21:$N$39,FH$5)-FB19,0)),0)</f>
        <v>0</v>
      </c>
      <c r="FI19" s="15">
        <f>IFERROR(IF(AND(FB19&lt;SMALL(기준일시_입력!$J$21:$J$39,FI$5),FC19&gt;SMALL(기준일시_입력!$N$21:$N$39,FI$5)),INDEX(기준일시_입력!$AJ$21:$AJ$39,FI$5*2-1),IF(AND(FB19&gt;=SMALL(기준일시_입력!$J$21:$J$39,FI$5),FB19&lt;SMALL(기준일시_입력!$N$21:$N$39,FI$5)),SMALL(기준일시_입력!$N$21:$N$39,FI$5)-FB19,0)),0)</f>
        <v>0</v>
      </c>
      <c r="FJ19" s="15">
        <f>IFERROR(IF(AND(FB19&lt;SMALL(기준일시_입력!$J$21:$J$39,FJ$5),FC19&gt;SMALL(기준일시_입력!$N$21:$N$39,FJ$5)),INDEX(기준일시_입력!$AJ$21:$AJ$39,FJ$5*2-1),IF(AND(FB19&gt;=SMALL(기준일시_입력!$J$21:$J$39,FJ$5),FB19&lt;SMALL(기준일시_입력!$N$21:$N$39,FJ$5)),SMALL(기준일시_입력!$N$21:$N$39,FJ$5)-FB19,0)),0)</f>
        <v>0</v>
      </c>
      <c r="FK19" s="15">
        <f>IFERROR(IF(AND(FB19&lt;SMALL(기준일시_입력!$J$21:$J$39,FK$5),FC19&gt;SMALL(기준일시_입력!$N$21:$N$39,FK$5)),INDEX(기준일시_입력!$AJ$21:$AJ$39,FK$5*2-1),IF(AND(FB19&gt;=SMALL(기준일시_입력!$J$21:$J$39,FK$5),FB19&lt;SMALL(기준일시_입력!$N$21:$N$39,FK$5)),SMALL(기준일시_입력!$N$21:$N$39,FK$5)-FB19,0)),0)</f>
        <v>0</v>
      </c>
      <c r="FL19" s="15">
        <f>IFERROR(IF(AND(FB19&lt;SMALL(기준일시_입력!$J$21:$J$39,FL$5),FC19&gt;SMALL(기준일시_입력!$N$21:$N$39,FL$5)),INDEX(기준일시_입력!$AJ$21:$AJ$39,FL$5*2-1),IF(AND(FB19&gt;=SMALL(기준일시_입력!$J$21:$J$39,FL$5),FB19&lt;SMALL(기준일시_입력!$N$21:$N$39,FL$5)),SMALL(기준일시_입력!$N$21:$N$39,FL$5)-FB19,0)),0)</f>
        <v>0</v>
      </c>
      <c r="FM19" s="15">
        <f>IFERROR(IF(AND(FB19&lt;SMALL(기준일시_입력!$J$21:$J$39,FM$5),FC19&gt;SMALL(기준일시_입력!$N$21:$N$39,FM$5)),INDEX(기준일시_입력!$AJ$21:$AJ$39,FM$5*2-1),IF(AND(FB19&gt;=SMALL(기준일시_입력!$J$21:$J$39,FM$5),FB19&lt;SMALL(기준일시_입력!$N$21:$N$39,FM$5)),SMALL(기준일시_입력!$N$21:$N$39,FM$5)-FB19,0)),0)</f>
        <v>0</v>
      </c>
      <c r="FN19" s="6"/>
      <c r="FO19" s="180" t="str">
        <f t="shared" si="169"/>
        <v>14일</v>
      </c>
      <c r="FP19" s="180"/>
      <c r="FQ19" s="124" t="str">
        <f t="shared" si="170"/>
        <v>일</v>
      </c>
      <c r="FR19" s="133" t="str">
        <f t="shared" si="171"/>
        <v/>
      </c>
      <c r="FS19" s="184"/>
      <c r="FT19" s="184"/>
      <c r="FU19" s="184"/>
      <c r="FV19" s="184"/>
      <c r="FW19" s="184"/>
      <c r="FX19" s="184"/>
      <c r="FY19" s="176"/>
      <c r="FZ19" s="177"/>
      <c r="GA19" s="129" t="str">
        <f>IF($B19="","",IF(AND(FQ$3&lt;&gt;"",$B19-기준일시_입력!$AO$7&lt;=0,FS19="",FV19="",FY19=""),"X",IF(FY19="연차","☆",IF(FY19="월차","★",IF(FY19="병가","♨",IF(FY19="출장","◎",IF(FY19="교육","■",IF(AND(FY19="",FS19&lt;=기준일시_입력!$J$15,FV19&gt;=기준일시_입력!$N$15),"○",IF(AND(FY19="",FS19&lt;&gt;"",FS19&gt;기준일시_입력!$J$15),"▼",IF(AND(FY19="",FV19&lt;&gt;"",FV19&lt;기준일시_입력!$N$15),"△",""))))))))))</f>
        <v/>
      </c>
      <c r="GB19" s="128">
        <f>IFERROR(IF(OR(FS19="",FV19=""),0,IF(AND(GD19&lt;기준일시_입력!$J$17,GE19&gt;기준일시_입력!$N$17),기준일시_입력!$N$17-기준일시_입력!$J$17,IF(AND(GD19&gt;=기준일시_입력!$J$17,GE19&gt;기준일시_입력!$N$17),기준일시_입력!$N$17-GD19,IF(GE19&lt;기준일시_입력!$J$17,0,IF(AND(GD19&lt;기준일시_입력!$J$17,GE19&lt;=기준일시_입력!$N$17),GE19-기준일시_입력!$J$17,IF(AND(GD19&gt;=기준일시_입력!$J$17,GE19&lt;=기준일시_입력!$N$17),GE19-GD19,0)))))),0)</f>
        <v>0</v>
      </c>
      <c r="GC19" s="128">
        <f t="shared" si="172"/>
        <v>0</v>
      </c>
      <c r="GD19" s="128">
        <f>IF(OR(FS19="",FV19=""),0,IF(FS19&lt;기준일시_입력!$J$15,기준일시_입력!$J$15,FS19))</f>
        <v>0</v>
      </c>
      <c r="GE19" s="128">
        <f t="shared" si="173"/>
        <v>0</v>
      </c>
      <c r="GF19" s="128">
        <f>IFERROR(IF(AND(GD19&lt;SMALL(기준일시_입력!$J$21:$J$39,GF$5),GE19&gt;SMALL(기준일시_입력!$N$21:$N$39,GF$5)),INDEX(기준일시_입력!$AJ$21:$AJ$39,GF$5*2-1),IF(AND(GD19&gt;=SMALL(기준일시_입력!$J$21:$J$39,GF$5),GD19&lt;SMALL(기준일시_입력!$N$21:$N$39,GF$5)),SMALL(기준일시_입력!$N$21:$N$39,GF$5)-GD19,0)),0)</f>
        <v>0</v>
      </c>
      <c r="GG19" s="128">
        <f>IFERROR(IF(AND(GD19&lt;SMALL(기준일시_입력!$J$21:$J$39,GG$5),GE19&gt;SMALL(기준일시_입력!$N$21:$N$39,GG$5)),INDEX(기준일시_입력!$AJ$21:$AJ$39,GG$5*2-1),IF(AND(GD19&gt;=SMALL(기준일시_입력!$J$21:$J$39,GG$5),GD19&lt;SMALL(기준일시_입력!$N$21:$N$39,GG$5)),SMALL(기준일시_입력!$N$21:$N$39,GG$5)-GD19,0)),0)</f>
        <v>0</v>
      </c>
      <c r="GH19" s="128">
        <f>IFERROR(IF(AND(GD19&lt;SMALL(기준일시_입력!$J$21:$J$39,GH$5),GE19&gt;SMALL(기준일시_입력!$N$21:$N$39,GH$5)),INDEX(기준일시_입력!$AJ$21:$AJ$39,GH$5*2-1),IF(AND(GD19&gt;=SMALL(기준일시_입력!$J$21:$J$39,GH$5),GD19&lt;SMALL(기준일시_입력!$N$21:$N$39,GH$5)),SMALL(기준일시_입력!$N$21:$N$39,GH$5)-GD19,0)),0)</f>
        <v>0</v>
      </c>
      <c r="GI19" s="128">
        <f>IFERROR(IF(AND(GD19&lt;SMALL(기준일시_입력!$J$21:$J$39,GI$5),GE19&gt;SMALL(기준일시_입력!$N$21:$N$39,GI$5)),INDEX(기준일시_입력!$AJ$21:$AJ$39,GI$5*2-1),IF(AND(GD19&gt;=SMALL(기준일시_입력!$J$21:$J$39,GI$5),GD19&lt;SMALL(기준일시_입력!$N$21:$N$39,GI$5)),SMALL(기준일시_입력!$N$21:$N$39,GI$5)-GD19,0)),0)</f>
        <v>0</v>
      </c>
      <c r="GJ19" s="128">
        <f>IFERROR(IF(AND(GD19&lt;SMALL(기준일시_입력!$J$21:$J$39,GJ$5),GE19&gt;SMALL(기준일시_입력!$N$21:$N$39,GJ$5)),INDEX(기준일시_입력!$AJ$21:$AJ$39,GJ$5*2-1),IF(AND(GD19&gt;=SMALL(기준일시_입력!$J$21:$J$39,GJ$5),GD19&lt;SMALL(기준일시_입력!$N$21:$N$39,GJ$5)),SMALL(기준일시_입력!$N$21:$N$39,GJ$5)-GD19,0)),0)</f>
        <v>0</v>
      </c>
      <c r="GK19" s="128">
        <f>IFERROR(IF(AND(GD19&lt;SMALL(기준일시_입력!$J$21:$J$39,GK$5),GE19&gt;SMALL(기준일시_입력!$N$21:$N$39,GK$5)),INDEX(기준일시_입력!$AJ$21:$AJ$39,GK$5*2-1),IF(AND(GD19&gt;=SMALL(기준일시_입력!$J$21:$J$39,GK$5),GD19&lt;SMALL(기준일시_입력!$N$21:$N$39,GK$5)),SMALL(기준일시_입력!$N$21:$N$39,GK$5)-GD19,0)),0)</f>
        <v>0</v>
      </c>
      <c r="GL19" s="128">
        <f>IFERROR(IF(AND(GD19&lt;SMALL(기준일시_입력!$J$21:$J$39,GL$5),GE19&gt;SMALL(기준일시_입력!$N$21:$N$39,GL$5)),INDEX(기준일시_입력!$AJ$21:$AJ$39,GL$5*2-1),IF(AND(GD19&gt;=SMALL(기준일시_입력!$J$21:$J$39,GL$5),GD19&lt;SMALL(기준일시_입력!$N$21:$N$39,GL$5)),SMALL(기준일시_입력!$N$21:$N$39,GL$5)-GD19,0)),0)</f>
        <v>0</v>
      </c>
      <c r="GM19" s="128">
        <f>IFERROR(IF(AND(GD19&lt;SMALL(기준일시_입력!$J$21:$J$39,GM$5),GE19&gt;SMALL(기준일시_입력!$N$21:$N$39,GM$5)),INDEX(기준일시_입력!$AJ$21:$AJ$39,GM$5*2-1),IF(AND(GD19&gt;=SMALL(기준일시_입력!$J$21:$J$39,GM$5),GD19&lt;SMALL(기준일시_입력!$N$21:$N$39,GM$5)),SMALL(기준일시_입력!$N$21:$N$39,GM$5)-GD19,0)),0)</f>
        <v>0</v>
      </c>
      <c r="GN19" s="128">
        <f>IFERROR(IF(AND(GD19&lt;SMALL(기준일시_입력!$J$21:$J$39,GN$5),GE19&gt;SMALL(기준일시_입력!$N$21:$N$39,GN$5)),INDEX(기준일시_입력!$AJ$21:$AJ$39,GN$5*2-1),IF(AND(GD19&gt;=SMALL(기준일시_입력!$J$21:$J$39,GN$5),GD19&lt;SMALL(기준일시_입력!$N$21:$N$39,GN$5)),SMALL(기준일시_입력!$N$21:$N$39,GN$5)-GD19,0)),0)</f>
        <v>0</v>
      </c>
      <c r="GO19" s="128">
        <f>IFERROR(IF(AND(GD19&lt;SMALL(기준일시_입력!$J$21:$J$39,GO$5),GE19&gt;SMALL(기준일시_입력!$N$21:$N$39,GO$5)),INDEX(기준일시_입력!$AJ$21:$AJ$39,GO$5*2-1),IF(AND(GD19&gt;=SMALL(기준일시_입력!$J$21:$J$39,GO$5),GD19&lt;SMALL(기준일시_입력!$N$21:$N$39,GO$5)),SMALL(기준일시_입력!$N$21:$N$39,GO$5)-GD19,0)),0)</f>
        <v>0</v>
      </c>
      <c r="GP19" s="125"/>
      <c r="GQ19" s="180" t="str">
        <f t="shared" si="174"/>
        <v>14일</v>
      </c>
      <c r="GR19" s="180"/>
      <c r="GS19" s="124" t="str">
        <f t="shared" si="175"/>
        <v>일</v>
      </c>
      <c r="GT19" s="133" t="str">
        <f t="shared" si="171"/>
        <v/>
      </c>
      <c r="GU19" s="184"/>
      <c r="GV19" s="184"/>
      <c r="GW19" s="184"/>
      <c r="GX19" s="184"/>
      <c r="GY19" s="184"/>
      <c r="GZ19" s="184"/>
      <c r="HA19" s="176"/>
      <c r="HB19" s="177"/>
      <c r="HC19" s="129" t="str">
        <f>IF($B19="","",IF(AND(GS$3&lt;&gt;"",$B19-기준일시_입력!$AO$7&lt;=0,GU19="",GX19="",HA19=""),"X",IF(HA19="연차","☆",IF(HA19="월차","★",IF(HA19="병가","♨",IF(HA19="출장","◎",IF(HA19="교육","■",IF(AND(HA19="",GU19&lt;=기준일시_입력!$J$15,GX19&gt;=기준일시_입력!$N$15),"○",IF(AND(HA19="",GU19&lt;&gt;"",GU19&gt;기준일시_입력!$J$15),"▼",IF(AND(HA19="",GX19&lt;&gt;"",GX19&lt;기준일시_입력!$N$15),"△",""))))))))))</f>
        <v/>
      </c>
      <c r="HD19" s="128">
        <f>IFERROR(IF(OR(GU19="",GX19=""),0,IF(AND(HF19&lt;기준일시_입력!$J$17,HG19&gt;기준일시_입력!$N$17),기준일시_입력!$N$17-기준일시_입력!$J$17,IF(AND(HF19&gt;=기준일시_입력!$J$17,HG19&gt;기준일시_입력!$N$17),기준일시_입력!$N$17-HF19,IF(HG19&lt;기준일시_입력!$J$17,0,IF(AND(HF19&lt;기준일시_입력!$J$17,HG19&lt;=기준일시_입력!$N$17),HG19-기준일시_입력!$J$17,IF(AND(HF19&gt;=기준일시_입력!$J$17,HG19&lt;=기준일시_입력!$N$17),HG19-HF19,0)))))),0)</f>
        <v>0</v>
      </c>
      <c r="HE19" s="128">
        <f t="shared" si="177"/>
        <v>0</v>
      </c>
      <c r="HF19" s="128">
        <f>IF(OR(GU19="",GX19=""),0,IF(GU19&lt;기준일시_입력!$J$15,기준일시_입력!$J$15,GU19))</f>
        <v>0</v>
      </c>
      <c r="HG19" s="128">
        <f t="shared" si="178"/>
        <v>0</v>
      </c>
      <c r="HH19" s="128">
        <f>IFERROR(IF(AND(HF19&lt;SMALL(기준일시_입력!$J$21:$J$39,HH$5),HG19&gt;SMALL(기준일시_입력!$N$21:$N$39,HH$5)),INDEX(기준일시_입력!$AJ$21:$AJ$39,HH$5*2-1),IF(AND(HF19&gt;=SMALL(기준일시_입력!$J$21:$J$39,HH$5),HF19&lt;SMALL(기준일시_입력!$N$21:$N$39,HH$5)),SMALL(기준일시_입력!$N$21:$N$39,HH$5)-HF19,0)),0)</f>
        <v>0</v>
      </c>
      <c r="HI19" s="128">
        <f>IFERROR(IF(AND(HF19&lt;SMALL(기준일시_입력!$J$21:$J$39,HI$5),HG19&gt;SMALL(기준일시_입력!$N$21:$N$39,HI$5)),INDEX(기준일시_입력!$AJ$21:$AJ$39,HI$5*2-1),IF(AND(HF19&gt;=SMALL(기준일시_입력!$J$21:$J$39,HI$5),HF19&lt;SMALL(기준일시_입력!$N$21:$N$39,HI$5)),SMALL(기준일시_입력!$N$21:$N$39,HI$5)-HF19,0)),0)</f>
        <v>0</v>
      </c>
      <c r="HJ19" s="128">
        <f>IFERROR(IF(AND(HF19&lt;SMALL(기준일시_입력!$J$21:$J$39,HJ$5),HG19&gt;SMALL(기준일시_입력!$N$21:$N$39,HJ$5)),INDEX(기준일시_입력!$AJ$21:$AJ$39,HJ$5*2-1),IF(AND(HF19&gt;=SMALL(기준일시_입력!$J$21:$J$39,HJ$5),HF19&lt;SMALL(기준일시_입력!$N$21:$N$39,HJ$5)),SMALL(기준일시_입력!$N$21:$N$39,HJ$5)-HF19,0)),0)</f>
        <v>0</v>
      </c>
      <c r="HK19" s="128">
        <f>IFERROR(IF(AND(HF19&lt;SMALL(기준일시_입력!$J$21:$J$39,HK$5),HG19&gt;SMALL(기준일시_입력!$N$21:$N$39,HK$5)),INDEX(기준일시_입력!$AJ$21:$AJ$39,HK$5*2-1),IF(AND(HF19&gt;=SMALL(기준일시_입력!$J$21:$J$39,HK$5),HF19&lt;SMALL(기준일시_입력!$N$21:$N$39,HK$5)),SMALL(기준일시_입력!$N$21:$N$39,HK$5)-HF19,0)),0)</f>
        <v>0</v>
      </c>
      <c r="HL19" s="128">
        <f>IFERROR(IF(AND(HF19&lt;SMALL(기준일시_입력!$J$21:$J$39,HL$5),HG19&gt;SMALL(기준일시_입력!$N$21:$N$39,HL$5)),INDEX(기준일시_입력!$AJ$21:$AJ$39,HL$5*2-1),IF(AND(HF19&gt;=SMALL(기준일시_입력!$J$21:$J$39,HL$5),HF19&lt;SMALL(기준일시_입력!$N$21:$N$39,HL$5)),SMALL(기준일시_입력!$N$21:$N$39,HL$5)-HF19,0)),0)</f>
        <v>0</v>
      </c>
      <c r="HM19" s="128">
        <f>IFERROR(IF(AND(HF19&lt;SMALL(기준일시_입력!$J$21:$J$39,HM$5),HG19&gt;SMALL(기준일시_입력!$N$21:$N$39,HM$5)),INDEX(기준일시_입력!$AJ$21:$AJ$39,HM$5*2-1),IF(AND(HF19&gt;=SMALL(기준일시_입력!$J$21:$J$39,HM$5),HF19&lt;SMALL(기준일시_입력!$N$21:$N$39,HM$5)),SMALL(기준일시_입력!$N$21:$N$39,HM$5)-HF19,0)),0)</f>
        <v>0</v>
      </c>
      <c r="HN19" s="128">
        <f>IFERROR(IF(AND(HF19&lt;SMALL(기준일시_입력!$J$21:$J$39,HN$5),HG19&gt;SMALL(기준일시_입력!$N$21:$N$39,HN$5)),INDEX(기준일시_입력!$AJ$21:$AJ$39,HN$5*2-1),IF(AND(HF19&gt;=SMALL(기준일시_입력!$J$21:$J$39,HN$5),HF19&lt;SMALL(기준일시_입력!$N$21:$N$39,HN$5)),SMALL(기준일시_입력!$N$21:$N$39,HN$5)-HF19,0)),0)</f>
        <v>0</v>
      </c>
      <c r="HO19" s="128">
        <f>IFERROR(IF(AND(HF19&lt;SMALL(기준일시_입력!$J$21:$J$39,HO$5),HG19&gt;SMALL(기준일시_입력!$N$21:$N$39,HO$5)),INDEX(기준일시_입력!$AJ$21:$AJ$39,HO$5*2-1),IF(AND(HF19&gt;=SMALL(기준일시_입력!$J$21:$J$39,HO$5),HF19&lt;SMALL(기준일시_입력!$N$21:$N$39,HO$5)),SMALL(기준일시_입력!$N$21:$N$39,HO$5)-HF19,0)),0)</f>
        <v>0</v>
      </c>
      <c r="HP19" s="128">
        <f>IFERROR(IF(AND(HF19&lt;SMALL(기준일시_입력!$J$21:$J$39,HP$5),HG19&gt;SMALL(기준일시_입력!$N$21:$N$39,HP$5)),INDEX(기준일시_입력!$AJ$21:$AJ$39,HP$5*2-1),IF(AND(HF19&gt;=SMALL(기준일시_입력!$J$21:$J$39,HP$5),HF19&lt;SMALL(기준일시_입력!$N$21:$N$39,HP$5)),SMALL(기준일시_입력!$N$21:$N$39,HP$5)-HF19,0)),0)</f>
        <v>0</v>
      </c>
      <c r="HQ19" s="128">
        <f>IFERROR(IF(AND(HF19&lt;SMALL(기준일시_입력!$J$21:$J$39,HQ$5),HG19&gt;SMALL(기준일시_입력!$N$21:$N$39,HQ$5)),INDEX(기준일시_입력!$AJ$21:$AJ$39,HQ$5*2-1),IF(AND(HF19&gt;=SMALL(기준일시_입력!$J$21:$J$39,HQ$5),HF19&lt;SMALL(기준일시_입력!$N$21:$N$39,HQ$5)),SMALL(기준일시_입력!$N$21:$N$39,HQ$5)-HF19,0)),0)</f>
        <v>0</v>
      </c>
      <c r="HR19" s="125"/>
      <c r="HS19" s="180" t="str">
        <f t="shared" si="179"/>
        <v>14일</v>
      </c>
      <c r="HT19" s="180"/>
      <c r="HU19" s="124" t="str">
        <f t="shared" si="180"/>
        <v>일</v>
      </c>
      <c r="HV19" s="133" t="str">
        <f t="shared" si="171"/>
        <v/>
      </c>
      <c r="HW19" s="184"/>
      <c r="HX19" s="184"/>
      <c r="HY19" s="184"/>
      <c r="HZ19" s="184"/>
      <c r="IA19" s="184"/>
      <c r="IB19" s="184"/>
      <c r="IC19" s="176"/>
      <c r="ID19" s="177"/>
      <c r="IE19" s="129" t="str">
        <f>IF($B19="","",IF(AND(HU$3&lt;&gt;"",$B19-기준일시_입력!$AO$7&lt;=0,HW19="",HZ19="",IC19=""),"X",IF(IC19="연차","☆",IF(IC19="월차","★",IF(IC19="병가","♨",IF(IC19="출장","◎",IF(IC19="교육","■",IF(AND(IC19="",HW19&lt;=기준일시_입력!$J$15,HZ19&gt;=기준일시_입력!$N$15),"○",IF(AND(IC19="",HW19&lt;&gt;"",HW19&gt;기준일시_입력!$J$15),"▼",IF(AND(IC19="",HZ19&lt;&gt;"",HZ19&lt;기준일시_입력!$N$15),"△",""))))))))))</f>
        <v/>
      </c>
      <c r="IF19" s="128">
        <f>IFERROR(IF(OR(HW19="",HZ19=""),0,IF(AND(IH19&lt;기준일시_입력!$J$17,II19&gt;기준일시_입력!$N$17),기준일시_입력!$N$17-기준일시_입력!$J$17,IF(AND(IH19&gt;=기준일시_입력!$J$17,II19&gt;기준일시_입력!$N$17),기준일시_입력!$N$17-IH19,IF(II19&lt;기준일시_입력!$J$17,0,IF(AND(IH19&lt;기준일시_입력!$J$17,II19&lt;=기준일시_입력!$N$17),II19-기준일시_입력!$J$17,IF(AND(IH19&gt;=기준일시_입력!$J$17,II19&lt;=기준일시_입력!$N$17),II19-IH19,0)))))),0)</f>
        <v>0</v>
      </c>
      <c r="IG19" s="128">
        <f t="shared" si="182"/>
        <v>0</v>
      </c>
      <c r="IH19" s="128">
        <f>IF(OR(HW19="",HZ19=""),0,IF(HW19&lt;기준일시_입력!$J$15,기준일시_입력!$J$15,HW19))</f>
        <v>0</v>
      </c>
      <c r="II19" s="128">
        <f t="shared" si="183"/>
        <v>0</v>
      </c>
      <c r="IJ19" s="128">
        <f>IFERROR(IF(AND(IH19&lt;SMALL(기준일시_입력!$J$21:$J$39,IJ$5),II19&gt;SMALL(기준일시_입력!$N$21:$N$39,IJ$5)),INDEX(기준일시_입력!$AJ$21:$AJ$39,IJ$5*2-1),IF(AND(IH19&gt;=SMALL(기준일시_입력!$J$21:$J$39,IJ$5),IH19&lt;SMALL(기준일시_입력!$N$21:$N$39,IJ$5)),SMALL(기준일시_입력!$N$21:$N$39,IJ$5)-IH19,0)),0)</f>
        <v>0</v>
      </c>
      <c r="IK19" s="128">
        <f>IFERROR(IF(AND(IH19&lt;SMALL(기준일시_입력!$J$21:$J$39,IK$5),II19&gt;SMALL(기준일시_입력!$N$21:$N$39,IK$5)),INDEX(기준일시_입력!$AJ$21:$AJ$39,IK$5*2-1),IF(AND(IH19&gt;=SMALL(기준일시_입력!$J$21:$J$39,IK$5),IH19&lt;SMALL(기준일시_입력!$N$21:$N$39,IK$5)),SMALL(기준일시_입력!$N$21:$N$39,IK$5)-IH19,0)),0)</f>
        <v>0</v>
      </c>
      <c r="IL19" s="128">
        <f>IFERROR(IF(AND(IH19&lt;SMALL(기준일시_입력!$J$21:$J$39,IL$5),II19&gt;SMALL(기준일시_입력!$N$21:$N$39,IL$5)),INDEX(기준일시_입력!$AJ$21:$AJ$39,IL$5*2-1),IF(AND(IH19&gt;=SMALL(기준일시_입력!$J$21:$J$39,IL$5),IH19&lt;SMALL(기준일시_입력!$N$21:$N$39,IL$5)),SMALL(기준일시_입력!$N$21:$N$39,IL$5)-IH19,0)),0)</f>
        <v>0</v>
      </c>
      <c r="IM19" s="128">
        <f>IFERROR(IF(AND(IH19&lt;SMALL(기준일시_입력!$J$21:$J$39,IM$5),II19&gt;SMALL(기준일시_입력!$N$21:$N$39,IM$5)),INDEX(기준일시_입력!$AJ$21:$AJ$39,IM$5*2-1),IF(AND(IH19&gt;=SMALL(기준일시_입력!$J$21:$J$39,IM$5),IH19&lt;SMALL(기준일시_입력!$N$21:$N$39,IM$5)),SMALL(기준일시_입력!$N$21:$N$39,IM$5)-IH19,0)),0)</f>
        <v>0</v>
      </c>
      <c r="IN19" s="128">
        <f>IFERROR(IF(AND(IH19&lt;SMALL(기준일시_입력!$J$21:$J$39,IN$5),II19&gt;SMALL(기준일시_입력!$N$21:$N$39,IN$5)),INDEX(기준일시_입력!$AJ$21:$AJ$39,IN$5*2-1),IF(AND(IH19&gt;=SMALL(기준일시_입력!$J$21:$J$39,IN$5),IH19&lt;SMALL(기준일시_입력!$N$21:$N$39,IN$5)),SMALL(기준일시_입력!$N$21:$N$39,IN$5)-IH19,0)),0)</f>
        <v>0</v>
      </c>
      <c r="IO19" s="128">
        <f>IFERROR(IF(AND(IH19&lt;SMALL(기준일시_입력!$J$21:$J$39,IO$5),II19&gt;SMALL(기준일시_입력!$N$21:$N$39,IO$5)),INDEX(기준일시_입력!$AJ$21:$AJ$39,IO$5*2-1),IF(AND(IH19&gt;=SMALL(기준일시_입력!$J$21:$J$39,IO$5),IH19&lt;SMALL(기준일시_입력!$N$21:$N$39,IO$5)),SMALL(기준일시_입력!$N$21:$N$39,IO$5)-IH19,0)),0)</f>
        <v>0</v>
      </c>
      <c r="IP19" s="128">
        <f>IFERROR(IF(AND(IH19&lt;SMALL(기준일시_입력!$J$21:$J$39,IP$5),II19&gt;SMALL(기준일시_입력!$N$21:$N$39,IP$5)),INDEX(기준일시_입력!$AJ$21:$AJ$39,IP$5*2-1),IF(AND(IH19&gt;=SMALL(기준일시_입력!$J$21:$J$39,IP$5),IH19&lt;SMALL(기준일시_입력!$N$21:$N$39,IP$5)),SMALL(기준일시_입력!$N$21:$N$39,IP$5)-IH19,0)),0)</f>
        <v>0</v>
      </c>
      <c r="IQ19" s="128">
        <f>IFERROR(IF(AND(IH19&lt;SMALL(기준일시_입력!$J$21:$J$39,IQ$5),II19&gt;SMALL(기준일시_입력!$N$21:$N$39,IQ$5)),INDEX(기준일시_입력!$AJ$21:$AJ$39,IQ$5*2-1),IF(AND(IH19&gt;=SMALL(기준일시_입력!$J$21:$J$39,IQ$5),IH19&lt;SMALL(기준일시_입력!$N$21:$N$39,IQ$5)),SMALL(기준일시_입력!$N$21:$N$39,IQ$5)-IH19,0)),0)</f>
        <v>0</v>
      </c>
      <c r="IR19" s="128">
        <f>IFERROR(IF(AND(IH19&lt;SMALL(기준일시_입력!$J$21:$J$39,IR$5),II19&gt;SMALL(기준일시_입력!$N$21:$N$39,IR$5)),INDEX(기준일시_입력!$AJ$21:$AJ$39,IR$5*2-1),IF(AND(IH19&gt;=SMALL(기준일시_입력!$J$21:$J$39,IR$5),IH19&lt;SMALL(기준일시_입력!$N$21:$N$39,IR$5)),SMALL(기준일시_입력!$N$21:$N$39,IR$5)-IH19,0)),0)</f>
        <v>0</v>
      </c>
      <c r="IS19" s="128">
        <f>IFERROR(IF(AND(IH19&lt;SMALL(기준일시_입력!$J$21:$J$39,IS$5),II19&gt;SMALL(기준일시_입력!$N$21:$N$39,IS$5)),INDEX(기준일시_입력!$AJ$21:$AJ$39,IS$5*2-1),IF(AND(IH19&gt;=SMALL(기준일시_입력!$J$21:$J$39,IS$5),IH19&lt;SMALL(기준일시_입력!$N$21:$N$39,IS$5)),SMALL(기준일시_입력!$N$21:$N$39,IS$5)-IH19,0)),0)</f>
        <v>0</v>
      </c>
      <c r="IT19" s="125"/>
      <c r="IU19" s="180" t="str">
        <f t="shared" si="184"/>
        <v>14일</v>
      </c>
      <c r="IV19" s="180"/>
      <c r="IW19" s="124" t="str">
        <f t="shared" si="185"/>
        <v>일</v>
      </c>
      <c r="IX19" s="133" t="str">
        <f t="shared" si="186"/>
        <v/>
      </c>
      <c r="IY19" s="184"/>
      <c r="IZ19" s="184"/>
      <c r="JA19" s="184"/>
      <c r="JB19" s="184"/>
      <c r="JC19" s="184"/>
      <c r="JD19" s="184"/>
      <c r="JE19" s="176"/>
      <c r="JF19" s="177"/>
      <c r="JG19" s="129" t="str">
        <f>IF($B19="","",IF(AND(IW$3&lt;&gt;"",$B19-기준일시_입력!$AO$7&lt;=0,IY19="",JB19="",JE19=""),"X",IF(JE19="연차","☆",IF(JE19="월차","★",IF(JE19="병가","♨",IF(JE19="출장","◎",IF(JE19="교육","■",IF(AND(JE19="",IY19&lt;=기준일시_입력!$J$15,JB19&gt;=기준일시_입력!$N$15),"○",IF(AND(JE19="",IY19&lt;&gt;"",IY19&gt;기준일시_입력!$J$15),"▼",IF(AND(JE19="",JB19&lt;&gt;"",JB19&lt;기준일시_입력!$N$15),"△",""))))))))))</f>
        <v/>
      </c>
      <c r="JH19" s="128">
        <f>IFERROR(IF(OR(IY19="",JB19=""),0,IF(AND(JJ19&lt;기준일시_입력!$J$17,JK19&gt;기준일시_입력!$N$17),기준일시_입력!$N$17-기준일시_입력!$J$17,IF(AND(JJ19&gt;=기준일시_입력!$J$17,JK19&gt;기준일시_입력!$N$17),기준일시_입력!$N$17-JJ19,IF(JK19&lt;기준일시_입력!$J$17,0,IF(AND(JJ19&lt;기준일시_입력!$J$17,JK19&lt;=기준일시_입력!$N$17),JK19-기준일시_입력!$J$17,IF(AND(JJ19&gt;=기준일시_입력!$J$17,JK19&lt;=기준일시_입력!$N$17),JK19-JJ19,0)))))),0)</f>
        <v>0</v>
      </c>
      <c r="JI19" s="128">
        <f t="shared" si="187"/>
        <v>0</v>
      </c>
      <c r="JJ19" s="128">
        <f>IF(OR(IY19="",JB19=""),0,IF(IY19&lt;기준일시_입력!$J$15,기준일시_입력!$J$15,IY19))</f>
        <v>0</v>
      </c>
      <c r="JK19" s="128">
        <f t="shared" si="188"/>
        <v>0</v>
      </c>
      <c r="JL19" s="128">
        <f>IFERROR(IF(AND(JJ19&lt;SMALL(기준일시_입력!$J$21:$J$39,JL$5),JK19&gt;SMALL(기준일시_입력!$N$21:$N$39,JL$5)),INDEX(기준일시_입력!$AJ$21:$AJ$39,JL$5*2-1),IF(AND(JJ19&gt;=SMALL(기준일시_입력!$J$21:$J$39,JL$5),JJ19&lt;SMALL(기준일시_입력!$N$21:$N$39,JL$5)),SMALL(기준일시_입력!$N$21:$N$39,JL$5)-JJ19,0)),0)</f>
        <v>0</v>
      </c>
      <c r="JM19" s="128">
        <f>IFERROR(IF(AND(JJ19&lt;SMALL(기준일시_입력!$J$21:$J$39,JM$5),JK19&gt;SMALL(기준일시_입력!$N$21:$N$39,JM$5)),INDEX(기준일시_입력!$AJ$21:$AJ$39,JM$5*2-1),IF(AND(JJ19&gt;=SMALL(기준일시_입력!$J$21:$J$39,JM$5),JJ19&lt;SMALL(기준일시_입력!$N$21:$N$39,JM$5)),SMALL(기준일시_입력!$N$21:$N$39,JM$5)-JJ19,0)),0)</f>
        <v>0</v>
      </c>
      <c r="JN19" s="128">
        <f>IFERROR(IF(AND(JJ19&lt;SMALL(기준일시_입력!$J$21:$J$39,JN$5),JK19&gt;SMALL(기준일시_입력!$N$21:$N$39,JN$5)),INDEX(기준일시_입력!$AJ$21:$AJ$39,JN$5*2-1),IF(AND(JJ19&gt;=SMALL(기준일시_입력!$J$21:$J$39,JN$5),JJ19&lt;SMALL(기준일시_입력!$N$21:$N$39,JN$5)),SMALL(기준일시_입력!$N$21:$N$39,JN$5)-JJ19,0)),0)</f>
        <v>0</v>
      </c>
      <c r="JO19" s="128">
        <f>IFERROR(IF(AND(JJ19&lt;SMALL(기준일시_입력!$J$21:$J$39,JO$5),JK19&gt;SMALL(기준일시_입력!$N$21:$N$39,JO$5)),INDEX(기준일시_입력!$AJ$21:$AJ$39,JO$5*2-1),IF(AND(JJ19&gt;=SMALL(기준일시_입력!$J$21:$J$39,JO$5),JJ19&lt;SMALL(기준일시_입력!$N$21:$N$39,JO$5)),SMALL(기준일시_입력!$N$21:$N$39,JO$5)-JJ19,0)),0)</f>
        <v>0</v>
      </c>
      <c r="JP19" s="128">
        <f>IFERROR(IF(AND(JJ19&lt;SMALL(기준일시_입력!$J$21:$J$39,JP$5),JK19&gt;SMALL(기준일시_입력!$N$21:$N$39,JP$5)),INDEX(기준일시_입력!$AJ$21:$AJ$39,JP$5*2-1),IF(AND(JJ19&gt;=SMALL(기준일시_입력!$J$21:$J$39,JP$5),JJ19&lt;SMALL(기준일시_입력!$N$21:$N$39,JP$5)),SMALL(기준일시_입력!$N$21:$N$39,JP$5)-JJ19,0)),0)</f>
        <v>0</v>
      </c>
      <c r="JQ19" s="128">
        <f>IFERROR(IF(AND(JJ19&lt;SMALL(기준일시_입력!$J$21:$J$39,JQ$5),JK19&gt;SMALL(기준일시_입력!$N$21:$N$39,JQ$5)),INDEX(기준일시_입력!$AJ$21:$AJ$39,JQ$5*2-1),IF(AND(JJ19&gt;=SMALL(기준일시_입력!$J$21:$J$39,JQ$5),JJ19&lt;SMALL(기준일시_입력!$N$21:$N$39,JQ$5)),SMALL(기준일시_입력!$N$21:$N$39,JQ$5)-JJ19,0)),0)</f>
        <v>0</v>
      </c>
      <c r="JR19" s="128">
        <f>IFERROR(IF(AND(JJ19&lt;SMALL(기준일시_입력!$J$21:$J$39,JR$5),JK19&gt;SMALL(기준일시_입력!$N$21:$N$39,JR$5)),INDEX(기준일시_입력!$AJ$21:$AJ$39,JR$5*2-1),IF(AND(JJ19&gt;=SMALL(기준일시_입력!$J$21:$J$39,JR$5),JJ19&lt;SMALL(기준일시_입력!$N$21:$N$39,JR$5)),SMALL(기준일시_입력!$N$21:$N$39,JR$5)-JJ19,0)),0)</f>
        <v>0</v>
      </c>
      <c r="JS19" s="128">
        <f>IFERROR(IF(AND(JJ19&lt;SMALL(기준일시_입력!$J$21:$J$39,JS$5),JK19&gt;SMALL(기준일시_입력!$N$21:$N$39,JS$5)),INDEX(기준일시_입력!$AJ$21:$AJ$39,JS$5*2-1),IF(AND(JJ19&gt;=SMALL(기준일시_입력!$J$21:$J$39,JS$5),JJ19&lt;SMALL(기준일시_입력!$N$21:$N$39,JS$5)),SMALL(기준일시_입력!$N$21:$N$39,JS$5)-JJ19,0)),0)</f>
        <v>0</v>
      </c>
      <c r="JT19" s="128">
        <f>IFERROR(IF(AND(JJ19&lt;SMALL(기준일시_입력!$J$21:$J$39,JT$5),JK19&gt;SMALL(기준일시_입력!$N$21:$N$39,JT$5)),INDEX(기준일시_입력!$AJ$21:$AJ$39,JT$5*2-1),IF(AND(JJ19&gt;=SMALL(기준일시_입력!$J$21:$J$39,JT$5),JJ19&lt;SMALL(기준일시_입력!$N$21:$N$39,JT$5)),SMALL(기준일시_입력!$N$21:$N$39,JT$5)-JJ19,0)),0)</f>
        <v>0</v>
      </c>
      <c r="JU19" s="128">
        <f>IFERROR(IF(AND(JJ19&lt;SMALL(기준일시_입력!$J$21:$J$39,JU$5),JK19&gt;SMALL(기준일시_입력!$N$21:$N$39,JU$5)),INDEX(기준일시_입력!$AJ$21:$AJ$39,JU$5*2-1),IF(AND(JJ19&gt;=SMALL(기준일시_입력!$J$21:$J$39,JU$5),JJ19&lt;SMALL(기준일시_입력!$N$21:$N$39,JU$5)),SMALL(기준일시_입력!$N$21:$N$39,JU$5)-JJ19,0)),0)</f>
        <v>0</v>
      </c>
      <c r="JV19" s="125"/>
      <c r="JW19" s="180" t="str">
        <f t="shared" si="189"/>
        <v>14일</v>
      </c>
      <c r="JX19" s="180"/>
      <c r="JY19" s="124" t="str">
        <f t="shared" si="190"/>
        <v>일</v>
      </c>
      <c r="JZ19" s="133" t="str">
        <f t="shared" si="186"/>
        <v/>
      </c>
      <c r="KA19" s="184"/>
      <c r="KB19" s="184"/>
      <c r="KC19" s="184"/>
      <c r="KD19" s="184"/>
      <c r="KE19" s="184"/>
      <c r="KF19" s="184"/>
      <c r="KG19" s="176"/>
      <c r="KH19" s="177"/>
      <c r="KI19" s="129" t="str">
        <f>IF($B19="","",IF(AND(JY$3&lt;&gt;"",$B19-기준일시_입력!$AO$7&lt;=0,KA19="",KD19="",KG19=""),"X",IF(KG19="연차","☆",IF(KG19="월차","★",IF(KG19="병가","♨",IF(KG19="출장","◎",IF(KG19="교육","■",IF(AND(KG19="",KA19&lt;=기준일시_입력!$J$15,KD19&gt;=기준일시_입력!$N$15),"○",IF(AND(KG19="",KA19&lt;&gt;"",KA19&gt;기준일시_입력!$J$15),"▼",IF(AND(KG19="",KD19&lt;&gt;"",KD19&lt;기준일시_입력!$N$15),"△",""))))))))))</f>
        <v/>
      </c>
      <c r="KJ19" s="128">
        <f>IFERROR(IF(OR(KA19="",KD19=""),0,IF(AND(KL19&lt;기준일시_입력!$J$17,KM19&gt;기준일시_입력!$N$17),기준일시_입력!$N$17-기준일시_입력!$J$17,IF(AND(KL19&gt;=기준일시_입력!$J$17,KM19&gt;기준일시_입력!$N$17),기준일시_입력!$N$17-KL19,IF(KM19&lt;기준일시_입력!$J$17,0,IF(AND(KL19&lt;기준일시_입력!$J$17,KM19&lt;=기준일시_입력!$N$17),KM19-기준일시_입력!$J$17,IF(AND(KL19&gt;=기준일시_입력!$J$17,KM19&lt;=기준일시_입력!$N$17),KM19-KL19,0)))))),0)</f>
        <v>0</v>
      </c>
      <c r="KK19" s="128">
        <f t="shared" si="192"/>
        <v>0</v>
      </c>
      <c r="KL19" s="128">
        <f>IF(OR(KA19="",KD19=""),0,IF(KA19&lt;기준일시_입력!$J$15,기준일시_입력!$J$15,KA19))</f>
        <v>0</v>
      </c>
      <c r="KM19" s="128">
        <f t="shared" si="193"/>
        <v>0</v>
      </c>
      <c r="KN19" s="128">
        <f>IFERROR(IF(AND(KL19&lt;SMALL(기준일시_입력!$J$21:$J$39,KN$5),KM19&gt;SMALL(기준일시_입력!$N$21:$N$39,KN$5)),INDEX(기준일시_입력!$AJ$21:$AJ$39,KN$5*2-1),IF(AND(KL19&gt;=SMALL(기준일시_입력!$J$21:$J$39,KN$5),KL19&lt;SMALL(기준일시_입력!$N$21:$N$39,KN$5)),SMALL(기준일시_입력!$N$21:$N$39,KN$5)-KL19,0)),0)</f>
        <v>0</v>
      </c>
      <c r="KO19" s="128">
        <f>IFERROR(IF(AND(KL19&lt;SMALL(기준일시_입력!$J$21:$J$39,KO$5),KM19&gt;SMALL(기준일시_입력!$N$21:$N$39,KO$5)),INDEX(기준일시_입력!$AJ$21:$AJ$39,KO$5*2-1),IF(AND(KL19&gt;=SMALL(기준일시_입력!$J$21:$J$39,KO$5),KL19&lt;SMALL(기준일시_입력!$N$21:$N$39,KO$5)),SMALL(기준일시_입력!$N$21:$N$39,KO$5)-KL19,0)),0)</f>
        <v>0</v>
      </c>
      <c r="KP19" s="128">
        <f>IFERROR(IF(AND(KL19&lt;SMALL(기준일시_입력!$J$21:$J$39,KP$5),KM19&gt;SMALL(기준일시_입력!$N$21:$N$39,KP$5)),INDEX(기준일시_입력!$AJ$21:$AJ$39,KP$5*2-1),IF(AND(KL19&gt;=SMALL(기준일시_입력!$J$21:$J$39,KP$5),KL19&lt;SMALL(기준일시_입력!$N$21:$N$39,KP$5)),SMALL(기준일시_입력!$N$21:$N$39,KP$5)-KL19,0)),0)</f>
        <v>0</v>
      </c>
      <c r="KQ19" s="128">
        <f>IFERROR(IF(AND(KL19&lt;SMALL(기준일시_입력!$J$21:$J$39,KQ$5),KM19&gt;SMALL(기준일시_입력!$N$21:$N$39,KQ$5)),INDEX(기준일시_입력!$AJ$21:$AJ$39,KQ$5*2-1),IF(AND(KL19&gt;=SMALL(기준일시_입력!$J$21:$J$39,KQ$5),KL19&lt;SMALL(기준일시_입력!$N$21:$N$39,KQ$5)),SMALL(기준일시_입력!$N$21:$N$39,KQ$5)-KL19,0)),0)</f>
        <v>0</v>
      </c>
      <c r="KR19" s="128">
        <f>IFERROR(IF(AND(KL19&lt;SMALL(기준일시_입력!$J$21:$J$39,KR$5),KM19&gt;SMALL(기준일시_입력!$N$21:$N$39,KR$5)),INDEX(기준일시_입력!$AJ$21:$AJ$39,KR$5*2-1),IF(AND(KL19&gt;=SMALL(기준일시_입력!$J$21:$J$39,KR$5),KL19&lt;SMALL(기준일시_입력!$N$21:$N$39,KR$5)),SMALL(기준일시_입력!$N$21:$N$39,KR$5)-KL19,0)),0)</f>
        <v>0</v>
      </c>
      <c r="KS19" s="128">
        <f>IFERROR(IF(AND(KL19&lt;SMALL(기준일시_입력!$J$21:$J$39,KS$5),KM19&gt;SMALL(기준일시_입력!$N$21:$N$39,KS$5)),INDEX(기준일시_입력!$AJ$21:$AJ$39,KS$5*2-1),IF(AND(KL19&gt;=SMALL(기준일시_입력!$J$21:$J$39,KS$5),KL19&lt;SMALL(기준일시_입력!$N$21:$N$39,KS$5)),SMALL(기준일시_입력!$N$21:$N$39,KS$5)-KL19,0)),0)</f>
        <v>0</v>
      </c>
      <c r="KT19" s="128">
        <f>IFERROR(IF(AND(KL19&lt;SMALL(기준일시_입력!$J$21:$J$39,KT$5),KM19&gt;SMALL(기준일시_입력!$N$21:$N$39,KT$5)),INDEX(기준일시_입력!$AJ$21:$AJ$39,KT$5*2-1),IF(AND(KL19&gt;=SMALL(기준일시_입력!$J$21:$J$39,KT$5),KL19&lt;SMALL(기준일시_입력!$N$21:$N$39,KT$5)),SMALL(기준일시_입력!$N$21:$N$39,KT$5)-KL19,0)),0)</f>
        <v>0</v>
      </c>
      <c r="KU19" s="128">
        <f>IFERROR(IF(AND(KL19&lt;SMALL(기준일시_입력!$J$21:$J$39,KU$5),KM19&gt;SMALL(기준일시_입력!$N$21:$N$39,KU$5)),INDEX(기준일시_입력!$AJ$21:$AJ$39,KU$5*2-1),IF(AND(KL19&gt;=SMALL(기준일시_입력!$J$21:$J$39,KU$5),KL19&lt;SMALL(기준일시_입력!$N$21:$N$39,KU$5)),SMALL(기준일시_입력!$N$21:$N$39,KU$5)-KL19,0)),0)</f>
        <v>0</v>
      </c>
      <c r="KV19" s="128">
        <f>IFERROR(IF(AND(KL19&lt;SMALL(기준일시_입력!$J$21:$J$39,KV$5),KM19&gt;SMALL(기준일시_입력!$N$21:$N$39,KV$5)),INDEX(기준일시_입력!$AJ$21:$AJ$39,KV$5*2-1),IF(AND(KL19&gt;=SMALL(기준일시_입력!$J$21:$J$39,KV$5),KL19&lt;SMALL(기준일시_입력!$N$21:$N$39,KV$5)),SMALL(기준일시_입력!$N$21:$N$39,KV$5)-KL19,0)),0)</f>
        <v>0</v>
      </c>
      <c r="KW19" s="128">
        <f>IFERROR(IF(AND(KL19&lt;SMALL(기준일시_입력!$J$21:$J$39,KW$5),KM19&gt;SMALL(기준일시_입력!$N$21:$N$39,KW$5)),INDEX(기준일시_입력!$AJ$21:$AJ$39,KW$5*2-1),IF(AND(KL19&gt;=SMALL(기준일시_입력!$J$21:$J$39,KW$5),KL19&lt;SMALL(기준일시_입력!$N$21:$N$39,KW$5)),SMALL(기준일시_입력!$N$21:$N$39,KW$5)-KL19,0)),0)</f>
        <v>0</v>
      </c>
      <c r="KX19" s="125"/>
      <c r="KY19" s="180" t="str">
        <f t="shared" si="194"/>
        <v>14일</v>
      </c>
      <c r="KZ19" s="180"/>
      <c r="LA19" s="124" t="str">
        <f t="shared" si="195"/>
        <v>일</v>
      </c>
      <c r="LB19" s="133" t="str">
        <f t="shared" si="186"/>
        <v/>
      </c>
      <c r="LC19" s="184"/>
      <c r="LD19" s="184"/>
      <c r="LE19" s="184"/>
      <c r="LF19" s="184"/>
      <c r="LG19" s="184"/>
      <c r="LH19" s="184"/>
      <c r="LI19" s="176"/>
      <c r="LJ19" s="177"/>
      <c r="LK19" s="129" t="str">
        <f>IF($B19="","",IF(AND(LA$3&lt;&gt;"",$B19-기준일시_입력!$AO$7&lt;=0,LC19="",LF19="",LI19=""),"X",IF(LI19="연차","☆",IF(LI19="월차","★",IF(LI19="병가","♨",IF(LI19="출장","◎",IF(LI19="교육","■",IF(AND(LI19="",LC19&lt;=기준일시_입력!$J$15,LF19&gt;=기준일시_입력!$N$15),"○",IF(AND(LI19="",LC19&lt;&gt;"",LC19&gt;기준일시_입력!$J$15),"▼",IF(AND(LI19="",LF19&lt;&gt;"",LF19&lt;기준일시_입력!$N$15),"△",""))))))))))</f>
        <v/>
      </c>
      <c r="LL19" s="128">
        <f>IFERROR(IF(OR(LC19="",LF19=""),0,IF(AND(LN19&lt;기준일시_입력!$J$17,LO19&gt;기준일시_입력!$N$17),기준일시_입력!$N$17-기준일시_입력!$J$17,IF(AND(LN19&gt;=기준일시_입력!$J$17,LO19&gt;기준일시_입력!$N$17),기준일시_입력!$N$17-LN19,IF(LO19&lt;기준일시_입력!$J$17,0,IF(AND(LN19&lt;기준일시_입력!$J$17,LO19&lt;=기준일시_입력!$N$17),LO19-기준일시_입력!$J$17,IF(AND(LN19&gt;=기준일시_입력!$J$17,LO19&lt;=기준일시_입력!$N$17),LO19-LN19,0)))))),0)</f>
        <v>0</v>
      </c>
      <c r="LM19" s="128">
        <f t="shared" si="197"/>
        <v>0</v>
      </c>
      <c r="LN19" s="128">
        <f>IF(OR(LC19="",LF19=""),0,IF(LC19&lt;기준일시_입력!$J$15,기준일시_입력!$J$15,LC19))</f>
        <v>0</v>
      </c>
      <c r="LO19" s="128">
        <f t="shared" si="198"/>
        <v>0</v>
      </c>
      <c r="LP19" s="128">
        <f>IFERROR(IF(AND(LN19&lt;SMALL(기준일시_입력!$J$21:$J$39,LP$5),LO19&gt;SMALL(기준일시_입력!$N$21:$N$39,LP$5)),INDEX(기준일시_입력!$AJ$21:$AJ$39,LP$5*2-1),IF(AND(LN19&gt;=SMALL(기준일시_입력!$J$21:$J$39,LP$5),LN19&lt;SMALL(기준일시_입력!$N$21:$N$39,LP$5)),SMALL(기준일시_입력!$N$21:$N$39,LP$5)-LN19,0)),0)</f>
        <v>0</v>
      </c>
      <c r="LQ19" s="128">
        <f>IFERROR(IF(AND(LN19&lt;SMALL(기준일시_입력!$J$21:$J$39,LQ$5),LO19&gt;SMALL(기준일시_입력!$N$21:$N$39,LQ$5)),INDEX(기준일시_입력!$AJ$21:$AJ$39,LQ$5*2-1),IF(AND(LN19&gt;=SMALL(기준일시_입력!$J$21:$J$39,LQ$5),LN19&lt;SMALL(기준일시_입력!$N$21:$N$39,LQ$5)),SMALL(기준일시_입력!$N$21:$N$39,LQ$5)-LN19,0)),0)</f>
        <v>0</v>
      </c>
      <c r="LR19" s="128">
        <f>IFERROR(IF(AND(LN19&lt;SMALL(기준일시_입력!$J$21:$J$39,LR$5),LO19&gt;SMALL(기준일시_입력!$N$21:$N$39,LR$5)),INDEX(기준일시_입력!$AJ$21:$AJ$39,LR$5*2-1),IF(AND(LN19&gt;=SMALL(기준일시_입력!$J$21:$J$39,LR$5),LN19&lt;SMALL(기준일시_입력!$N$21:$N$39,LR$5)),SMALL(기준일시_입력!$N$21:$N$39,LR$5)-LN19,0)),0)</f>
        <v>0</v>
      </c>
      <c r="LS19" s="128">
        <f>IFERROR(IF(AND(LN19&lt;SMALL(기준일시_입력!$J$21:$J$39,LS$5),LO19&gt;SMALL(기준일시_입력!$N$21:$N$39,LS$5)),INDEX(기준일시_입력!$AJ$21:$AJ$39,LS$5*2-1),IF(AND(LN19&gt;=SMALL(기준일시_입력!$J$21:$J$39,LS$5),LN19&lt;SMALL(기준일시_입력!$N$21:$N$39,LS$5)),SMALL(기준일시_입력!$N$21:$N$39,LS$5)-LN19,0)),0)</f>
        <v>0</v>
      </c>
      <c r="LT19" s="128">
        <f>IFERROR(IF(AND(LN19&lt;SMALL(기준일시_입력!$J$21:$J$39,LT$5),LO19&gt;SMALL(기준일시_입력!$N$21:$N$39,LT$5)),INDEX(기준일시_입력!$AJ$21:$AJ$39,LT$5*2-1),IF(AND(LN19&gt;=SMALL(기준일시_입력!$J$21:$J$39,LT$5),LN19&lt;SMALL(기준일시_입력!$N$21:$N$39,LT$5)),SMALL(기준일시_입력!$N$21:$N$39,LT$5)-LN19,0)),0)</f>
        <v>0</v>
      </c>
      <c r="LU19" s="128">
        <f>IFERROR(IF(AND(LN19&lt;SMALL(기준일시_입력!$J$21:$J$39,LU$5),LO19&gt;SMALL(기준일시_입력!$N$21:$N$39,LU$5)),INDEX(기준일시_입력!$AJ$21:$AJ$39,LU$5*2-1),IF(AND(LN19&gt;=SMALL(기준일시_입력!$J$21:$J$39,LU$5),LN19&lt;SMALL(기준일시_입력!$N$21:$N$39,LU$5)),SMALL(기준일시_입력!$N$21:$N$39,LU$5)-LN19,0)),0)</f>
        <v>0</v>
      </c>
      <c r="LV19" s="128">
        <f>IFERROR(IF(AND(LN19&lt;SMALL(기준일시_입력!$J$21:$J$39,LV$5),LO19&gt;SMALL(기준일시_입력!$N$21:$N$39,LV$5)),INDEX(기준일시_입력!$AJ$21:$AJ$39,LV$5*2-1),IF(AND(LN19&gt;=SMALL(기준일시_입력!$J$21:$J$39,LV$5),LN19&lt;SMALL(기준일시_입력!$N$21:$N$39,LV$5)),SMALL(기준일시_입력!$N$21:$N$39,LV$5)-LN19,0)),0)</f>
        <v>0</v>
      </c>
      <c r="LW19" s="128">
        <f>IFERROR(IF(AND(LN19&lt;SMALL(기준일시_입력!$J$21:$J$39,LW$5),LO19&gt;SMALL(기준일시_입력!$N$21:$N$39,LW$5)),INDEX(기준일시_입력!$AJ$21:$AJ$39,LW$5*2-1),IF(AND(LN19&gt;=SMALL(기준일시_입력!$J$21:$J$39,LW$5),LN19&lt;SMALL(기준일시_입력!$N$21:$N$39,LW$5)),SMALL(기준일시_입력!$N$21:$N$39,LW$5)-LN19,0)),0)</f>
        <v>0</v>
      </c>
      <c r="LX19" s="128">
        <f>IFERROR(IF(AND(LN19&lt;SMALL(기준일시_입력!$J$21:$J$39,LX$5),LO19&gt;SMALL(기준일시_입력!$N$21:$N$39,LX$5)),INDEX(기준일시_입력!$AJ$21:$AJ$39,LX$5*2-1),IF(AND(LN19&gt;=SMALL(기준일시_입력!$J$21:$J$39,LX$5),LN19&lt;SMALL(기준일시_입력!$N$21:$N$39,LX$5)),SMALL(기준일시_입력!$N$21:$N$39,LX$5)-LN19,0)),0)</f>
        <v>0</v>
      </c>
      <c r="LY19" s="128">
        <f>IFERROR(IF(AND(LN19&lt;SMALL(기준일시_입력!$J$21:$J$39,LY$5),LO19&gt;SMALL(기준일시_입력!$N$21:$N$39,LY$5)),INDEX(기준일시_입력!$AJ$21:$AJ$39,LY$5*2-1),IF(AND(LN19&gt;=SMALL(기준일시_입력!$J$21:$J$39,LY$5),LN19&lt;SMALL(기준일시_입력!$N$21:$N$39,LY$5)),SMALL(기준일시_입력!$N$21:$N$39,LY$5)-LN19,0)),0)</f>
        <v>0</v>
      </c>
      <c r="LZ19" s="125"/>
      <c r="MA19" s="180" t="str">
        <f t="shared" si="199"/>
        <v>14일</v>
      </c>
      <c r="MB19" s="180"/>
      <c r="MC19" s="124" t="str">
        <f t="shared" si="200"/>
        <v>일</v>
      </c>
      <c r="MD19" s="133" t="str">
        <f t="shared" si="201"/>
        <v/>
      </c>
      <c r="ME19" s="184"/>
      <c r="MF19" s="184"/>
      <c r="MG19" s="184"/>
      <c r="MH19" s="184"/>
      <c r="MI19" s="184"/>
      <c r="MJ19" s="184"/>
      <c r="MK19" s="176"/>
      <c r="ML19" s="177"/>
      <c r="MM19" s="129" t="str">
        <f>IF($B19="","",IF(AND(MC$3&lt;&gt;"",$B19-기준일시_입력!$AO$7&lt;=0,ME19="",MH19="",MK19=""),"X",IF(MK19="연차","☆",IF(MK19="월차","★",IF(MK19="병가","♨",IF(MK19="출장","◎",IF(MK19="교육","■",IF(AND(MK19="",ME19&lt;=기준일시_입력!$J$15,MH19&gt;=기준일시_입력!$N$15),"○",IF(AND(MK19="",ME19&lt;&gt;"",ME19&gt;기준일시_입력!$J$15),"▼",IF(AND(MK19="",MH19&lt;&gt;"",MH19&lt;기준일시_입력!$N$15),"△",""))))))))))</f>
        <v/>
      </c>
      <c r="MN19" s="128">
        <f>IFERROR(IF(OR(ME19="",MH19=""),0,IF(AND(MP19&lt;기준일시_입력!$J$17,MQ19&gt;기준일시_입력!$N$17),기준일시_입력!$N$17-기준일시_입력!$J$17,IF(AND(MP19&gt;=기준일시_입력!$J$17,MQ19&gt;기준일시_입력!$N$17),기준일시_입력!$N$17-MP19,IF(MQ19&lt;기준일시_입력!$J$17,0,IF(AND(MP19&lt;기준일시_입력!$J$17,MQ19&lt;=기준일시_입력!$N$17),MQ19-기준일시_입력!$J$17,IF(AND(MP19&gt;=기준일시_입력!$J$17,MQ19&lt;=기준일시_입력!$N$17),MQ19-MP19,0)))))),0)</f>
        <v>0</v>
      </c>
      <c r="MO19" s="128">
        <f t="shared" si="202"/>
        <v>0</v>
      </c>
      <c r="MP19" s="128">
        <f>IF(OR(ME19="",MH19=""),0,IF(ME19&lt;기준일시_입력!$J$15,기준일시_입력!$J$15,ME19))</f>
        <v>0</v>
      </c>
      <c r="MQ19" s="128">
        <f t="shared" si="203"/>
        <v>0</v>
      </c>
      <c r="MR19" s="128">
        <f>IFERROR(IF(AND(MP19&lt;SMALL(기준일시_입력!$J$21:$J$39,MR$5),MQ19&gt;SMALL(기준일시_입력!$N$21:$N$39,MR$5)),INDEX(기준일시_입력!$AJ$21:$AJ$39,MR$5*2-1),IF(AND(MP19&gt;=SMALL(기준일시_입력!$J$21:$J$39,MR$5),MP19&lt;SMALL(기준일시_입력!$N$21:$N$39,MR$5)),SMALL(기준일시_입력!$N$21:$N$39,MR$5)-MP19,0)),0)</f>
        <v>0</v>
      </c>
      <c r="MS19" s="128">
        <f>IFERROR(IF(AND(MP19&lt;SMALL(기준일시_입력!$J$21:$J$39,MS$5),MQ19&gt;SMALL(기준일시_입력!$N$21:$N$39,MS$5)),INDEX(기준일시_입력!$AJ$21:$AJ$39,MS$5*2-1),IF(AND(MP19&gt;=SMALL(기준일시_입력!$J$21:$J$39,MS$5),MP19&lt;SMALL(기준일시_입력!$N$21:$N$39,MS$5)),SMALL(기준일시_입력!$N$21:$N$39,MS$5)-MP19,0)),0)</f>
        <v>0</v>
      </c>
      <c r="MT19" s="128">
        <f>IFERROR(IF(AND(MP19&lt;SMALL(기준일시_입력!$J$21:$J$39,MT$5),MQ19&gt;SMALL(기준일시_입력!$N$21:$N$39,MT$5)),INDEX(기준일시_입력!$AJ$21:$AJ$39,MT$5*2-1),IF(AND(MP19&gt;=SMALL(기준일시_입력!$J$21:$J$39,MT$5),MP19&lt;SMALL(기준일시_입력!$N$21:$N$39,MT$5)),SMALL(기준일시_입력!$N$21:$N$39,MT$5)-MP19,0)),0)</f>
        <v>0</v>
      </c>
      <c r="MU19" s="128">
        <f>IFERROR(IF(AND(MP19&lt;SMALL(기준일시_입력!$J$21:$J$39,MU$5),MQ19&gt;SMALL(기준일시_입력!$N$21:$N$39,MU$5)),INDEX(기준일시_입력!$AJ$21:$AJ$39,MU$5*2-1),IF(AND(MP19&gt;=SMALL(기준일시_입력!$J$21:$J$39,MU$5),MP19&lt;SMALL(기준일시_입력!$N$21:$N$39,MU$5)),SMALL(기준일시_입력!$N$21:$N$39,MU$5)-MP19,0)),0)</f>
        <v>0</v>
      </c>
      <c r="MV19" s="128">
        <f>IFERROR(IF(AND(MP19&lt;SMALL(기준일시_입력!$J$21:$J$39,MV$5),MQ19&gt;SMALL(기준일시_입력!$N$21:$N$39,MV$5)),INDEX(기준일시_입력!$AJ$21:$AJ$39,MV$5*2-1),IF(AND(MP19&gt;=SMALL(기준일시_입력!$J$21:$J$39,MV$5),MP19&lt;SMALL(기준일시_입력!$N$21:$N$39,MV$5)),SMALL(기준일시_입력!$N$21:$N$39,MV$5)-MP19,0)),0)</f>
        <v>0</v>
      </c>
      <c r="MW19" s="128">
        <f>IFERROR(IF(AND(MP19&lt;SMALL(기준일시_입력!$J$21:$J$39,MW$5),MQ19&gt;SMALL(기준일시_입력!$N$21:$N$39,MW$5)),INDEX(기준일시_입력!$AJ$21:$AJ$39,MW$5*2-1),IF(AND(MP19&gt;=SMALL(기준일시_입력!$J$21:$J$39,MW$5),MP19&lt;SMALL(기준일시_입력!$N$21:$N$39,MW$5)),SMALL(기준일시_입력!$N$21:$N$39,MW$5)-MP19,0)),0)</f>
        <v>0</v>
      </c>
      <c r="MX19" s="128">
        <f>IFERROR(IF(AND(MP19&lt;SMALL(기준일시_입력!$J$21:$J$39,MX$5),MQ19&gt;SMALL(기준일시_입력!$N$21:$N$39,MX$5)),INDEX(기준일시_입력!$AJ$21:$AJ$39,MX$5*2-1),IF(AND(MP19&gt;=SMALL(기준일시_입력!$J$21:$J$39,MX$5),MP19&lt;SMALL(기준일시_입력!$N$21:$N$39,MX$5)),SMALL(기준일시_입력!$N$21:$N$39,MX$5)-MP19,0)),0)</f>
        <v>0</v>
      </c>
      <c r="MY19" s="128">
        <f>IFERROR(IF(AND(MP19&lt;SMALL(기준일시_입력!$J$21:$J$39,MY$5),MQ19&gt;SMALL(기준일시_입력!$N$21:$N$39,MY$5)),INDEX(기준일시_입력!$AJ$21:$AJ$39,MY$5*2-1),IF(AND(MP19&gt;=SMALL(기준일시_입력!$J$21:$J$39,MY$5),MP19&lt;SMALL(기준일시_입력!$N$21:$N$39,MY$5)),SMALL(기준일시_입력!$N$21:$N$39,MY$5)-MP19,0)),0)</f>
        <v>0</v>
      </c>
      <c r="MZ19" s="128">
        <f>IFERROR(IF(AND(MP19&lt;SMALL(기준일시_입력!$J$21:$J$39,MZ$5),MQ19&gt;SMALL(기준일시_입력!$N$21:$N$39,MZ$5)),INDEX(기준일시_입력!$AJ$21:$AJ$39,MZ$5*2-1),IF(AND(MP19&gt;=SMALL(기준일시_입력!$J$21:$J$39,MZ$5),MP19&lt;SMALL(기준일시_입력!$N$21:$N$39,MZ$5)),SMALL(기준일시_입력!$N$21:$N$39,MZ$5)-MP19,0)),0)</f>
        <v>0</v>
      </c>
      <c r="NA19" s="128">
        <f>IFERROR(IF(AND(MP19&lt;SMALL(기준일시_입력!$J$21:$J$39,NA$5),MQ19&gt;SMALL(기준일시_입력!$N$21:$N$39,NA$5)),INDEX(기준일시_입력!$AJ$21:$AJ$39,NA$5*2-1),IF(AND(MP19&gt;=SMALL(기준일시_입력!$J$21:$J$39,NA$5),MP19&lt;SMALL(기준일시_입력!$N$21:$N$39,NA$5)),SMALL(기준일시_입력!$N$21:$N$39,NA$5)-MP19,0)),0)</f>
        <v>0</v>
      </c>
      <c r="NB19" s="125"/>
      <c r="NC19" s="180" t="str">
        <f t="shared" si="204"/>
        <v>14일</v>
      </c>
      <c r="ND19" s="180"/>
      <c r="NE19" s="124" t="str">
        <f t="shared" si="205"/>
        <v>일</v>
      </c>
      <c r="NF19" s="133" t="str">
        <f t="shared" si="201"/>
        <v/>
      </c>
      <c r="NG19" s="184"/>
      <c r="NH19" s="184"/>
      <c r="NI19" s="184"/>
      <c r="NJ19" s="184"/>
      <c r="NK19" s="184"/>
      <c r="NL19" s="184"/>
      <c r="NM19" s="176"/>
      <c r="NN19" s="177"/>
      <c r="NO19" s="129" t="str">
        <f>IF($B19="","",IF(AND(NE$3&lt;&gt;"",$B19-기준일시_입력!$AO$7&lt;=0,NG19="",NJ19="",NM19=""),"X",IF(NM19="연차","☆",IF(NM19="월차","★",IF(NM19="병가","♨",IF(NM19="출장","◎",IF(NM19="교육","■",IF(AND(NM19="",NG19&lt;=기준일시_입력!$J$15,NJ19&gt;=기준일시_입력!$N$15),"○",IF(AND(NM19="",NG19&lt;&gt;"",NG19&gt;기준일시_입력!$J$15),"▼",IF(AND(NM19="",NJ19&lt;&gt;"",NJ19&lt;기준일시_입력!$N$15),"△",""))))))))))</f>
        <v/>
      </c>
      <c r="NP19" s="128">
        <f>IFERROR(IF(OR(NG19="",NJ19=""),0,IF(AND(NR19&lt;기준일시_입력!$J$17,NS19&gt;기준일시_입력!$N$17),기준일시_입력!$N$17-기준일시_입력!$J$17,IF(AND(NR19&gt;=기준일시_입력!$J$17,NS19&gt;기준일시_입력!$N$17),기준일시_입력!$N$17-NR19,IF(NS19&lt;기준일시_입력!$J$17,0,IF(AND(NR19&lt;기준일시_입력!$J$17,NS19&lt;=기준일시_입력!$N$17),NS19-기준일시_입력!$J$17,IF(AND(NR19&gt;=기준일시_입력!$J$17,NS19&lt;=기준일시_입력!$N$17),NS19-NR19,0)))))),0)</f>
        <v>0</v>
      </c>
      <c r="NQ19" s="128">
        <f t="shared" si="207"/>
        <v>0</v>
      </c>
      <c r="NR19" s="128">
        <f>IF(OR(NG19="",NJ19=""),0,IF(NG19&lt;기준일시_입력!$J$15,기준일시_입력!$J$15,NG19))</f>
        <v>0</v>
      </c>
      <c r="NS19" s="128">
        <f t="shared" si="208"/>
        <v>0</v>
      </c>
      <c r="NT19" s="128">
        <f>IFERROR(IF(AND(NR19&lt;SMALL(기준일시_입력!$J$21:$J$39,NT$5),NS19&gt;SMALL(기준일시_입력!$N$21:$N$39,NT$5)),INDEX(기준일시_입력!$AJ$21:$AJ$39,NT$5*2-1),IF(AND(NR19&gt;=SMALL(기준일시_입력!$J$21:$J$39,NT$5),NR19&lt;SMALL(기준일시_입력!$N$21:$N$39,NT$5)),SMALL(기준일시_입력!$N$21:$N$39,NT$5)-NR19,0)),0)</f>
        <v>0</v>
      </c>
      <c r="NU19" s="128">
        <f>IFERROR(IF(AND(NR19&lt;SMALL(기준일시_입력!$J$21:$J$39,NU$5),NS19&gt;SMALL(기준일시_입력!$N$21:$N$39,NU$5)),INDEX(기준일시_입력!$AJ$21:$AJ$39,NU$5*2-1),IF(AND(NR19&gt;=SMALL(기준일시_입력!$J$21:$J$39,NU$5),NR19&lt;SMALL(기준일시_입력!$N$21:$N$39,NU$5)),SMALL(기준일시_입력!$N$21:$N$39,NU$5)-NR19,0)),0)</f>
        <v>0</v>
      </c>
      <c r="NV19" s="128">
        <f>IFERROR(IF(AND(NR19&lt;SMALL(기준일시_입력!$J$21:$J$39,NV$5),NS19&gt;SMALL(기준일시_입력!$N$21:$N$39,NV$5)),INDEX(기준일시_입력!$AJ$21:$AJ$39,NV$5*2-1),IF(AND(NR19&gt;=SMALL(기준일시_입력!$J$21:$J$39,NV$5),NR19&lt;SMALL(기준일시_입력!$N$21:$N$39,NV$5)),SMALL(기준일시_입력!$N$21:$N$39,NV$5)-NR19,0)),0)</f>
        <v>0</v>
      </c>
      <c r="NW19" s="128">
        <f>IFERROR(IF(AND(NR19&lt;SMALL(기준일시_입력!$J$21:$J$39,NW$5),NS19&gt;SMALL(기준일시_입력!$N$21:$N$39,NW$5)),INDEX(기준일시_입력!$AJ$21:$AJ$39,NW$5*2-1),IF(AND(NR19&gt;=SMALL(기준일시_입력!$J$21:$J$39,NW$5),NR19&lt;SMALL(기준일시_입력!$N$21:$N$39,NW$5)),SMALL(기준일시_입력!$N$21:$N$39,NW$5)-NR19,0)),0)</f>
        <v>0</v>
      </c>
      <c r="NX19" s="128">
        <f>IFERROR(IF(AND(NR19&lt;SMALL(기준일시_입력!$J$21:$J$39,NX$5),NS19&gt;SMALL(기준일시_입력!$N$21:$N$39,NX$5)),INDEX(기준일시_입력!$AJ$21:$AJ$39,NX$5*2-1),IF(AND(NR19&gt;=SMALL(기준일시_입력!$J$21:$J$39,NX$5),NR19&lt;SMALL(기준일시_입력!$N$21:$N$39,NX$5)),SMALL(기준일시_입력!$N$21:$N$39,NX$5)-NR19,0)),0)</f>
        <v>0</v>
      </c>
      <c r="NY19" s="128">
        <f>IFERROR(IF(AND(NR19&lt;SMALL(기준일시_입력!$J$21:$J$39,NY$5),NS19&gt;SMALL(기준일시_입력!$N$21:$N$39,NY$5)),INDEX(기준일시_입력!$AJ$21:$AJ$39,NY$5*2-1),IF(AND(NR19&gt;=SMALL(기준일시_입력!$J$21:$J$39,NY$5),NR19&lt;SMALL(기준일시_입력!$N$21:$N$39,NY$5)),SMALL(기준일시_입력!$N$21:$N$39,NY$5)-NR19,0)),0)</f>
        <v>0</v>
      </c>
      <c r="NZ19" s="128">
        <f>IFERROR(IF(AND(NR19&lt;SMALL(기준일시_입력!$J$21:$J$39,NZ$5),NS19&gt;SMALL(기준일시_입력!$N$21:$N$39,NZ$5)),INDEX(기준일시_입력!$AJ$21:$AJ$39,NZ$5*2-1),IF(AND(NR19&gt;=SMALL(기준일시_입력!$J$21:$J$39,NZ$5),NR19&lt;SMALL(기준일시_입력!$N$21:$N$39,NZ$5)),SMALL(기준일시_입력!$N$21:$N$39,NZ$5)-NR19,0)),0)</f>
        <v>0</v>
      </c>
      <c r="OA19" s="128">
        <f>IFERROR(IF(AND(NR19&lt;SMALL(기준일시_입력!$J$21:$J$39,OA$5),NS19&gt;SMALL(기준일시_입력!$N$21:$N$39,OA$5)),INDEX(기준일시_입력!$AJ$21:$AJ$39,OA$5*2-1),IF(AND(NR19&gt;=SMALL(기준일시_입력!$J$21:$J$39,OA$5),NR19&lt;SMALL(기준일시_입력!$N$21:$N$39,OA$5)),SMALL(기준일시_입력!$N$21:$N$39,OA$5)-NR19,0)),0)</f>
        <v>0</v>
      </c>
      <c r="OB19" s="128">
        <f>IFERROR(IF(AND(NR19&lt;SMALL(기준일시_입력!$J$21:$J$39,OB$5),NS19&gt;SMALL(기준일시_입력!$N$21:$N$39,OB$5)),INDEX(기준일시_입력!$AJ$21:$AJ$39,OB$5*2-1),IF(AND(NR19&gt;=SMALL(기준일시_입력!$J$21:$J$39,OB$5),NR19&lt;SMALL(기준일시_입력!$N$21:$N$39,OB$5)),SMALL(기준일시_입력!$N$21:$N$39,OB$5)-NR19,0)),0)</f>
        <v>0</v>
      </c>
      <c r="OC19" s="128">
        <f>IFERROR(IF(AND(NR19&lt;SMALL(기준일시_입력!$J$21:$J$39,OC$5),NS19&gt;SMALL(기준일시_입력!$N$21:$N$39,OC$5)),INDEX(기준일시_입력!$AJ$21:$AJ$39,OC$5*2-1),IF(AND(NR19&gt;=SMALL(기준일시_입력!$J$21:$J$39,OC$5),NR19&lt;SMALL(기준일시_입력!$N$21:$N$39,OC$5)),SMALL(기준일시_입력!$N$21:$N$39,OC$5)-NR19,0)),0)</f>
        <v>0</v>
      </c>
      <c r="OD19" s="125"/>
      <c r="OE19" s="180" t="str">
        <f t="shared" si="209"/>
        <v>14일</v>
      </c>
      <c r="OF19" s="180"/>
      <c r="OG19" s="124" t="str">
        <f t="shared" si="210"/>
        <v>일</v>
      </c>
      <c r="OH19" s="133" t="str">
        <f t="shared" si="201"/>
        <v/>
      </c>
      <c r="OI19" s="184"/>
      <c r="OJ19" s="184"/>
      <c r="OK19" s="184"/>
      <c r="OL19" s="184"/>
      <c r="OM19" s="184"/>
      <c r="ON19" s="184"/>
      <c r="OO19" s="176"/>
      <c r="OP19" s="177"/>
      <c r="OQ19" s="129" t="str">
        <f>IF($B19="","",IF(AND(OG$3&lt;&gt;"",$B19-기준일시_입력!$AO$7&lt;=0,OI19="",OL19="",OO19=""),"X",IF(OO19="연차","☆",IF(OO19="월차","★",IF(OO19="병가","♨",IF(OO19="출장","◎",IF(OO19="교육","■",IF(AND(OO19="",OI19&lt;=기준일시_입력!$J$15,OL19&gt;=기준일시_입력!$N$15),"○",IF(AND(OO19="",OI19&lt;&gt;"",OI19&gt;기준일시_입력!$J$15),"▼",IF(AND(OO19="",OL19&lt;&gt;"",OL19&lt;기준일시_입력!$N$15),"△",""))))))))))</f>
        <v/>
      </c>
      <c r="OR19" s="128">
        <f>IFERROR(IF(OR(OI19="",OL19=""),0,IF(AND(OT19&lt;기준일시_입력!$J$17,OU19&gt;기준일시_입력!$N$17),기준일시_입력!$N$17-기준일시_입력!$J$17,IF(AND(OT19&gt;=기준일시_입력!$J$17,OU19&gt;기준일시_입력!$N$17),기준일시_입력!$N$17-OT19,IF(OU19&lt;기준일시_입력!$J$17,0,IF(AND(OT19&lt;기준일시_입력!$J$17,OU19&lt;=기준일시_입력!$N$17),OU19-기준일시_입력!$J$17,IF(AND(OT19&gt;=기준일시_입력!$J$17,OU19&lt;=기준일시_입력!$N$17),OU19-OT19,0)))))),0)</f>
        <v>0</v>
      </c>
      <c r="OS19" s="128">
        <f t="shared" si="212"/>
        <v>0</v>
      </c>
      <c r="OT19" s="128">
        <f>IF(OR(OI19="",OL19=""),0,IF(OI19&lt;기준일시_입력!$J$15,기준일시_입력!$J$15,OI19))</f>
        <v>0</v>
      </c>
      <c r="OU19" s="128">
        <f t="shared" si="213"/>
        <v>0</v>
      </c>
      <c r="OV19" s="128">
        <f>IFERROR(IF(AND(OT19&lt;SMALL(기준일시_입력!$J$21:$J$39,OV$5),OU19&gt;SMALL(기준일시_입력!$N$21:$N$39,OV$5)),INDEX(기준일시_입력!$AJ$21:$AJ$39,OV$5*2-1),IF(AND(OT19&gt;=SMALL(기준일시_입력!$J$21:$J$39,OV$5),OT19&lt;SMALL(기준일시_입력!$N$21:$N$39,OV$5)),SMALL(기준일시_입력!$N$21:$N$39,OV$5)-OT19,0)),0)</f>
        <v>0</v>
      </c>
      <c r="OW19" s="128">
        <f>IFERROR(IF(AND(OT19&lt;SMALL(기준일시_입력!$J$21:$J$39,OW$5),OU19&gt;SMALL(기준일시_입력!$N$21:$N$39,OW$5)),INDEX(기준일시_입력!$AJ$21:$AJ$39,OW$5*2-1),IF(AND(OT19&gt;=SMALL(기준일시_입력!$J$21:$J$39,OW$5),OT19&lt;SMALL(기준일시_입력!$N$21:$N$39,OW$5)),SMALL(기준일시_입력!$N$21:$N$39,OW$5)-OT19,0)),0)</f>
        <v>0</v>
      </c>
      <c r="OX19" s="128">
        <f>IFERROR(IF(AND(OT19&lt;SMALL(기준일시_입력!$J$21:$J$39,OX$5),OU19&gt;SMALL(기준일시_입력!$N$21:$N$39,OX$5)),INDEX(기준일시_입력!$AJ$21:$AJ$39,OX$5*2-1),IF(AND(OT19&gt;=SMALL(기준일시_입력!$J$21:$J$39,OX$5),OT19&lt;SMALL(기준일시_입력!$N$21:$N$39,OX$5)),SMALL(기준일시_입력!$N$21:$N$39,OX$5)-OT19,0)),0)</f>
        <v>0</v>
      </c>
      <c r="OY19" s="128">
        <f>IFERROR(IF(AND(OT19&lt;SMALL(기준일시_입력!$J$21:$J$39,OY$5),OU19&gt;SMALL(기준일시_입력!$N$21:$N$39,OY$5)),INDEX(기준일시_입력!$AJ$21:$AJ$39,OY$5*2-1),IF(AND(OT19&gt;=SMALL(기준일시_입력!$J$21:$J$39,OY$5),OT19&lt;SMALL(기준일시_입력!$N$21:$N$39,OY$5)),SMALL(기준일시_입력!$N$21:$N$39,OY$5)-OT19,0)),0)</f>
        <v>0</v>
      </c>
      <c r="OZ19" s="128">
        <f>IFERROR(IF(AND(OT19&lt;SMALL(기준일시_입력!$J$21:$J$39,OZ$5),OU19&gt;SMALL(기준일시_입력!$N$21:$N$39,OZ$5)),INDEX(기준일시_입력!$AJ$21:$AJ$39,OZ$5*2-1),IF(AND(OT19&gt;=SMALL(기준일시_입력!$J$21:$J$39,OZ$5),OT19&lt;SMALL(기준일시_입력!$N$21:$N$39,OZ$5)),SMALL(기준일시_입력!$N$21:$N$39,OZ$5)-OT19,0)),0)</f>
        <v>0</v>
      </c>
      <c r="PA19" s="128">
        <f>IFERROR(IF(AND(OT19&lt;SMALL(기준일시_입력!$J$21:$J$39,PA$5),OU19&gt;SMALL(기준일시_입력!$N$21:$N$39,PA$5)),INDEX(기준일시_입력!$AJ$21:$AJ$39,PA$5*2-1),IF(AND(OT19&gt;=SMALL(기준일시_입력!$J$21:$J$39,PA$5),OT19&lt;SMALL(기준일시_입력!$N$21:$N$39,PA$5)),SMALL(기준일시_입력!$N$21:$N$39,PA$5)-OT19,0)),0)</f>
        <v>0</v>
      </c>
      <c r="PB19" s="128">
        <f>IFERROR(IF(AND(OT19&lt;SMALL(기준일시_입력!$J$21:$J$39,PB$5),OU19&gt;SMALL(기준일시_입력!$N$21:$N$39,PB$5)),INDEX(기준일시_입력!$AJ$21:$AJ$39,PB$5*2-1),IF(AND(OT19&gt;=SMALL(기준일시_입력!$J$21:$J$39,PB$5),OT19&lt;SMALL(기준일시_입력!$N$21:$N$39,PB$5)),SMALL(기준일시_입력!$N$21:$N$39,PB$5)-OT19,0)),0)</f>
        <v>0</v>
      </c>
      <c r="PC19" s="128">
        <f>IFERROR(IF(AND(OT19&lt;SMALL(기준일시_입력!$J$21:$J$39,PC$5),OU19&gt;SMALL(기준일시_입력!$N$21:$N$39,PC$5)),INDEX(기준일시_입력!$AJ$21:$AJ$39,PC$5*2-1),IF(AND(OT19&gt;=SMALL(기준일시_입력!$J$21:$J$39,PC$5),OT19&lt;SMALL(기준일시_입력!$N$21:$N$39,PC$5)),SMALL(기준일시_입력!$N$21:$N$39,PC$5)-OT19,0)),0)</f>
        <v>0</v>
      </c>
      <c r="PD19" s="128">
        <f>IFERROR(IF(AND(OT19&lt;SMALL(기준일시_입력!$J$21:$J$39,PD$5),OU19&gt;SMALL(기준일시_입력!$N$21:$N$39,PD$5)),INDEX(기준일시_입력!$AJ$21:$AJ$39,PD$5*2-1),IF(AND(OT19&gt;=SMALL(기준일시_입력!$J$21:$J$39,PD$5),OT19&lt;SMALL(기준일시_입력!$N$21:$N$39,PD$5)),SMALL(기준일시_입력!$N$21:$N$39,PD$5)-OT19,0)),0)</f>
        <v>0</v>
      </c>
      <c r="PE19" s="128">
        <f>IFERROR(IF(AND(OT19&lt;SMALL(기준일시_입력!$J$21:$J$39,PE$5),OU19&gt;SMALL(기준일시_입력!$N$21:$N$39,PE$5)),INDEX(기준일시_입력!$AJ$21:$AJ$39,PE$5*2-1),IF(AND(OT19&gt;=SMALL(기준일시_입력!$J$21:$J$39,PE$5),OT19&lt;SMALL(기준일시_입력!$N$21:$N$39,PE$5)),SMALL(기준일시_입력!$N$21:$N$39,PE$5)-OT19,0)),0)</f>
        <v>0</v>
      </c>
      <c r="PF19" s="125"/>
      <c r="PG19" s="180" t="str">
        <f t="shared" si="214"/>
        <v>14일</v>
      </c>
      <c r="PH19" s="180"/>
      <c r="PI19" s="124" t="str">
        <f t="shared" si="215"/>
        <v>일</v>
      </c>
      <c r="PJ19" s="133" t="str">
        <f t="shared" si="216"/>
        <v/>
      </c>
      <c r="PK19" s="184"/>
      <c r="PL19" s="184"/>
      <c r="PM19" s="184"/>
      <c r="PN19" s="184"/>
      <c r="PO19" s="184"/>
      <c r="PP19" s="184"/>
      <c r="PQ19" s="176"/>
      <c r="PR19" s="177"/>
      <c r="PS19" s="129" t="str">
        <f>IF($B19="","",IF(AND(PI$3&lt;&gt;"",$B19-기준일시_입력!$AO$7&lt;=0,PK19="",PN19="",PQ19=""),"X",IF(PQ19="연차","☆",IF(PQ19="월차","★",IF(PQ19="병가","♨",IF(PQ19="출장","◎",IF(PQ19="교육","■",IF(AND(PQ19="",PK19&lt;=기준일시_입력!$J$15,PN19&gt;=기준일시_입력!$N$15),"○",IF(AND(PQ19="",PK19&lt;&gt;"",PK19&gt;기준일시_입력!$J$15),"▼",IF(AND(PQ19="",PN19&lt;&gt;"",PN19&lt;기준일시_입력!$N$15),"△",""))))))))))</f>
        <v/>
      </c>
      <c r="PT19" s="128">
        <f>IFERROR(IF(OR(PK19="",PN19=""),0,IF(AND(PV19&lt;기준일시_입력!$J$17,PW19&gt;기준일시_입력!$N$17),기준일시_입력!$N$17-기준일시_입력!$J$17,IF(AND(PV19&gt;=기준일시_입력!$J$17,PW19&gt;기준일시_입력!$N$17),기준일시_입력!$N$17-PV19,IF(PW19&lt;기준일시_입력!$J$17,0,IF(AND(PV19&lt;기준일시_입력!$J$17,PW19&lt;=기준일시_입력!$N$17),PW19-기준일시_입력!$J$17,IF(AND(PV19&gt;=기준일시_입력!$J$17,PW19&lt;=기준일시_입력!$N$17),PW19-PV19,0)))))),0)</f>
        <v>0</v>
      </c>
      <c r="PU19" s="128">
        <f t="shared" si="217"/>
        <v>0</v>
      </c>
      <c r="PV19" s="128">
        <f>IF(OR(PK19="",PN19=""),0,IF(PK19&lt;기준일시_입력!$J$15,기준일시_입력!$J$15,PK19))</f>
        <v>0</v>
      </c>
      <c r="PW19" s="128">
        <f t="shared" si="218"/>
        <v>0</v>
      </c>
      <c r="PX19" s="128">
        <f>IFERROR(IF(AND(PV19&lt;SMALL(기준일시_입력!$J$21:$J$39,PX$5),PW19&gt;SMALL(기준일시_입력!$N$21:$N$39,PX$5)),INDEX(기준일시_입력!$AJ$21:$AJ$39,PX$5*2-1),IF(AND(PV19&gt;=SMALL(기준일시_입력!$J$21:$J$39,PX$5),PV19&lt;SMALL(기준일시_입력!$N$21:$N$39,PX$5)),SMALL(기준일시_입력!$N$21:$N$39,PX$5)-PV19,0)),0)</f>
        <v>0</v>
      </c>
      <c r="PY19" s="128">
        <f>IFERROR(IF(AND(PV19&lt;SMALL(기준일시_입력!$J$21:$J$39,PY$5),PW19&gt;SMALL(기준일시_입력!$N$21:$N$39,PY$5)),INDEX(기준일시_입력!$AJ$21:$AJ$39,PY$5*2-1),IF(AND(PV19&gt;=SMALL(기준일시_입력!$J$21:$J$39,PY$5),PV19&lt;SMALL(기준일시_입력!$N$21:$N$39,PY$5)),SMALL(기준일시_입력!$N$21:$N$39,PY$5)-PV19,0)),0)</f>
        <v>0</v>
      </c>
      <c r="PZ19" s="128">
        <f>IFERROR(IF(AND(PV19&lt;SMALL(기준일시_입력!$J$21:$J$39,PZ$5),PW19&gt;SMALL(기준일시_입력!$N$21:$N$39,PZ$5)),INDEX(기준일시_입력!$AJ$21:$AJ$39,PZ$5*2-1),IF(AND(PV19&gt;=SMALL(기준일시_입력!$J$21:$J$39,PZ$5),PV19&lt;SMALL(기준일시_입력!$N$21:$N$39,PZ$5)),SMALL(기준일시_입력!$N$21:$N$39,PZ$5)-PV19,0)),0)</f>
        <v>0</v>
      </c>
      <c r="QA19" s="128">
        <f>IFERROR(IF(AND(PV19&lt;SMALL(기준일시_입력!$J$21:$J$39,QA$5),PW19&gt;SMALL(기준일시_입력!$N$21:$N$39,QA$5)),INDEX(기준일시_입력!$AJ$21:$AJ$39,QA$5*2-1),IF(AND(PV19&gt;=SMALL(기준일시_입력!$J$21:$J$39,QA$5),PV19&lt;SMALL(기준일시_입력!$N$21:$N$39,QA$5)),SMALL(기준일시_입력!$N$21:$N$39,QA$5)-PV19,0)),0)</f>
        <v>0</v>
      </c>
      <c r="QB19" s="128">
        <f>IFERROR(IF(AND(PV19&lt;SMALL(기준일시_입력!$J$21:$J$39,QB$5),PW19&gt;SMALL(기준일시_입력!$N$21:$N$39,QB$5)),INDEX(기준일시_입력!$AJ$21:$AJ$39,QB$5*2-1),IF(AND(PV19&gt;=SMALL(기준일시_입력!$J$21:$J$39,QB$5),PV19&lt;SMALL(기준일시_입력!$N$21:$N$39,QB$5)),SMALL(기준일시_입력!$N$21:$N$39,QB$5)-PV19,0)),0)</f>
        <v>0</v>
      </c>
      <c r="QC19" s="128">
        <f>IFERROR(IF(AND(PV19&lt;SMALL(기준일시_입력!$J$21:$J$39,QC$5),PW19&gt;SMALL(기준일시_입력!$N$21:$N$39,QC$5)),INDEX(기준일시_입력!$AJ$21:$AJ$39,QC$5*2-1),IF(AND(PV19&gt;=SMALL(기준일시_입력!$J$21:$J$39,QC$5),PV19&lt;SMALL(기준일시_입력!$N$21:$N$39,QC$5)),SMALL(기준일시_입력!$N$21:$N$39,QC$5)-PV19,0)),0)</f>
        <v>0</v>
      </c>
      <c r="QD19" s="128">
        <f>IFERROR(IF(AND(PV19&lt;SMALL(기준일시_입력!$J$21:$J$39,QD$5),PW19&gt;SMALL(기준일시_입력!$N$21:$N$39,QD$5)),INDEX(기준일시_입력!$AJ$21:$AJ$39,QD$5*2-1),IF(AND(PV19&gt;=SMALL(기준일시_입력!$J$21:$J$39,QD$5),PV19&lt;SMALL(기준일시_입력!$N$21:$N$39,QD$5)),SMALL(기준일시_입력!$N$21:$N$39,QD$5)-PV19,0)),0)</f>
        <v>0</v>
      </c>
      <c r="QE19" s="128">
        <f>IFERROR(IF(AND(PV19&lt;SMALL(기준일시_입력!$J$21:$J$39,QE$5),PW19&gt;SMALL(기준일시_입력!$N$21:$N$39,QE$5)),INDEX(기준일시_입력!$AJ$21:$AJ$39,QE$5*2-1),IF(AND(PV19&gt;=SMALL(기준일시_입력!$J$21:$J$39,QE$5),PV19&lt;SMALL(기준일시_입력!$N$21:$N$39,QE$5)),SMALL(기준일시_입력!$N$21:$N$39,QE$5)-PV19,0)),0)</f>
        <v>0</v>
      </c>
      <c r="QF19" s="128">
        <f>IFERROR(IF(AND(PV19&lt;SMALL(기준일시_입력!$J$21:$J$39,QF$5),PW19&gt;SMALL(기준일시_입력!$N$21:$N$39,QF$5)),INDEX(기준일시_입력!$AJ$21:$AJ$39,QF$5*2-1),IF(AND(PV19&gt;=SMALL(기준일시_입력!$J$21:$J$39,QF$5),PV19&lt;SMALL(기준일시_입력!$N$21:$N$39,QF$5)),SMALL(기준일시_입력!$N$21:$N$39,QF$5)-PV19,0)),0)</f>
        <v>0</v>
      </c>
      <c r="QG19" s="128">
        <f>IFERROR(IF(AND(PV19&lt;SMALL(기준일시_입력!$J$21:$J$39,QG$5),PW19&gt;SMALL(기준일시_입력!$N$21:$N$39,QG$5)),INDEX(기준일시_입력!$AJ$21:$AJ$39,QG$5*2-1),IF(AND(PV19&gt;=SMALL(기준일시_입력!$J$21:$J$39,QG$5),PV19&lt;SMALL(기준일시_입력!$N$21:$N$39,QG$5)),SMALL(기준일시_입력!$N$21:$N$39,QG$5)-PV19,0)),0)</f>
        <v>0</v>
      </c>
      <c r="QH19" s="125"/>
      <c r="QI19" s="180" t="str">
        <f t="shared" si="219"/>
        <v>14일</v>
      </c>
      <c r="QJ19" s="180"/>
      <c r="QK19" s="124" t="str">
        <f t="shared" si="220"/>
        <v>일</v>
      </c>
      <c r="QL19" s="133" t="str">
        <f t="shared" si="216"/>
        <v/>
      </c>
      <c r="QM19" s="184"/>
      <c r="QN19" s="184"/>
      <c r="QO19" s="184"/>
      <c r="QP19" s="184"/>
      <c r="QQ19" s="184"/>
      <c r="QR19" s="184"/>
      <c r="QS19" s="176"/>
      <c r="QT19" s="177"/>
      <c r="QU19" s="129" t="str">
        <f>IF($B19="","",IF(AND(QK$3&lt;&gt;"",$B19-기준일시_입력!$AO$7&lt;=0,QM19="",QP19="",QS19=""),"X",IF(QS19="연차","☆",IF(QS19="월차","★",IF(QS19="병가","♨",IF(QS19="출장","◎",IF(QS19="교육","■",IF(AND(QS19="",QM19&lt;=기준일시_입력!$J$15,QP19&gt;=기준일시_입력!$N$15),"○",IF(AND(QS19="",QM19&lt;&gt;"",QM19&gt;기준일시_입력!$J$15),"▼",IF(AND(QS19="",QP19&lt;&gt;"",QP19&lt;기준일시_입력!$N$15),"△",""))))))))))</f>
        <v/>
      </c>
      <c r="QV19" s="128">
        <f>IFERROR(IF(OR(QM19="",QP19=""),0,IF(AND(QX19&lt;기준일시_입력!$J$17,QY19&gt;기준일시_입력!$N$17),기준일시_입력!$N$17-기준일시_입력!$J$17,IF(AND(QX19&gt;=기준일시_입력!$J$17,QY19&gt;기준일시_입력!$N$17),기준일시_입력!$N$17-QX19,IF(QY19&lt;기준일시_입력!$J$17,0,IF(AND(QX19&lt;기준일시_입력!$J$17,QY19&lt;=기준일시_입력!$N$17),QY19-기준일시_입력!$J$17,IF(AND(QX19&gt;=기준일시_입력!$J$17,QY19&lt;=기준일시_입력!$N$17),QY19-QX19,0)))))),0)</f>
        <v>0</v>
      </c>
      <c r="QW19" s="128">
        <f t="shared" si="222"/>
        <v>0</v>
      </c>
      <c r="QX19" s="128">
        <f>IF(OR(QM19="",QP19=""),0,IF(QM19&lt;기준일시_입력!$J$15,기준일시_입력!$J$15,QM19))</f>
        <v>0</v>
      </c>
      <c r="QY19" s="128">
        <f t="shared" si="223"/>
        <v>0</v>
      </c>
      <c r="QZ19" s="128">
        <f>IFERROR(IF(AND(QX19&lt;SMALL(기준일시_입력!$J$21:$J$39,QZ$5),QY19&gt;SMALL(기준일시_입력!$N$21:$N$39,QZ$5)),INDEX(기준일시_입력!$AJ$21:$AJ$39,QZ$5*2-1),IF(AND(QX19&gt;=SMALL(기준일시_입력!$J$21:$J$39,QZ$5),QX19&lt;SMALL(기준일시_입력!$N$21:$N$39,QZ$5)),SMALL(기준일시_입력!$N$21:$N$39,QZ$5)-QX19,0)),0)</f>
        <v>0</v>
      </c>
      <c r="RA19" s="128">
        <f>IFERROR(IF(AND(QX19&lt;SMALL(기준일시_입력!$J$21:$J$39,RA$5),QY19&gt;SMALL(기준일시_입력!$N$21:$N$39,RA$5)),INDEX(기준일시_입력!$AJ$21:$AJ$39,RA$5*2-1),IF(AND(QX19&gt;=SMALL(기준일시_입력!$J$21:$J$39,RA$5),QX19&lt;SMALL(기준일시_입력!$N$21:$N$39,RA$5)),SMALL(기준일시_입력!$N$21:$N$39,RA$5)-QX19,0)),0)</f>
        <v>0</v>
      </c>
      <c r="RB19" s="128">
        <f>IFERROR(IF(AND(QX19&lt;SMALL(기준일시_입력!$J$21:$J$39,RB$5),QY19&gt;SMALL(기준일시_입력!$N$21:$N$39,RB$5)),INDEX(기준일시_입력!$AJ$21:$AJ$39,RB$5*2-1),IF(AND(QX19&gt;=SMALL(기준일시_입력!$J$21:$J$39,RB$5),QX19&lt;SMALL(기준일시_입력!$N$21:$N$39,RB$5)),SMALL(기준일시_입력!$N$21:$N$39,RB$5)-QX19,0)),0)</f>
        <v>0</v>
      </c>
      <c r="RC19" s="128">
        <f>IFERROR(IF(AND(QX19&lt;SMALL(기준일시_입력!$J$21:$J$39,RC$5),QY19&gt;SMALL(기준일시_입력!$N$21:$N$39,RC$5)),INDEX(기준일시_입력!$AJ$21:$AJ$39,RC$5*2-1),IF(AND(QX19&gt;=SMALL(기준일시_입력!$J$21:$J$39,RC$5),QX19&lt;SMALL(기준일시_입력!$N$21:$N$39,RC$5)),SMALL(기준일시_입력!$N$21:$N$39,RC$5)-QX19,0)),0)</f>
        <v>0</v>
      </c>
      <c r="RD19" s="128">
        <f>IFERROR(IF(AND(QX19&lt;SMALL(기준일시_입력!$J$21:$J$39,RD$5),QY19&gt;SMALL(기준일시_입력!$N$21:$N$39,RD$5)),INDEX(기준일시_입력!$AJ$21:$AJ$39,RD$5*2-1),IF(AND(QX19&gt;=SMALL(기준일시_입력!$J$21:$J$39,RD$5),QX19&lt;SMALL(기준일시_입력!$N$21:$N$39,RD$5)),SMALL(기준일시_입력!$N$21:$N$39,RD$5)-QX19,0)),0)</f>
        <v>0</v>
      </c>
      <c r="RE19" s="128">
        <f>IFERROR(IF(AND(QX19&lt;SMALL(기준일시_입력!$J$21:$J$39,RE$5),QY19&gt;SMALL(기준일시_입력!$N$21:$N$39,RE$5)),INDEX(기준일시_입력!$AJ$21:$AJ$39,RE$5*2-1),IF(AND(QX19&gt;=SMALL(기준일시_입력!$J$21:$J$39,RE$5),QX19&lt;SMALL(기준일시_입력!$N$21:$N$39,RE$5)),SMALL(기준일시_입력!$N$21:$N$39,RE$5)-QX19,0)),0)</f>
        <v>0</v>
      </c>
      <c r="RF19" s="128">
        <f>IFERROR(IF(AND(QX19&lt;SMALL(기준일시_입력!$J$21:$J$39,RF$5),QY19&gt;SMALL(기준일시_입력!$N$21:$N$39,RF$5)),INDEX(기준일시_입력!$AJ$21:$AJ$39,RF$5*2-1),IF(AND(QX19&gt;=SMALL(기준일시_입력!$J$21:$J$39,RF$5),QX19&lt;SMALL(기준일시_입력!$N$21:$N$39,RF$5)),SMALL(기준일시_입력!$N$21:$N$39,RF$5)-QX19,0)),0)</f>
        <v>0</v>
      </c>
      <c r="RG19" s="128">
        <f>IFERROR(IF(AND(QX19&lt;SMALL(기준일시_입력!$J$21:$J$39,RG$5),QY19&gt;SMALL(기준일시_입력!$N$21:$N$39,RG$5)),INDEX(기준일시_입력!$AJ$21:$AJ$39,RG$5*2-1),IF(AND(QX19&gt;=SMALL(기준일시_입력!$J$21:$J$39,RG$5),QX19&lt;SMALL(기준일시_입력!$N$21:$N$39,RG$5)),SMALL(기준일시_입력!$N$21:$N$39,RG$5)-QX19,0)),0)</f>
        <v>0</v>
      </c>
      <c r="RH19" s="128">
        <f>IFERROR(IF(AND(QX19&lt;SMALL(기준일시_입력!$J$21:$J$39,RH$5),QY19&gt;SMALL(기준일시_입력!$N$21:$N$39,RH$5)),INDEX(기준일시_입력!$AJ$21:$AJ$39,RH$5*2-1),IF(AND(QX19&gt;=SMALL(기준일시_입력!$J$21:$J$39,RH$5),QX19&lt;SMALL(기준일시_입력!$N$21:$N$39,RH$5)),SMALL(기준일시_입력!$N$21:$N$39,RH$5)-QX19,0)),0)</f>
        <v>0</v>
      </c>
      <c r="RI19" s="128">
        <f>IFERROR(IF(AND(QX19&lt;SMALL(기준일시_입력!$J$21:$J$39,RI$5),QY19&gt;SMALL(기준일시_입력!$N$21:$N$39,RI$5)),INDEX(기준일시_입력!$AJ$21:$AJ$39,RI$5*2-1),IF(AND(QX19&gt;=SMALL(기준일시_입력!$J$21:$J$39,RI$5),QX19&lt;SMALL(기준일시_입력!$N$21:$N$39,RI$5)),SMALL(기준일시_입력!$N$21:$N$39,RI$5)-QX19,0)),0)</f>
        <v>0</v>
      </c>
      <c r="RJ19" s="125"/>
      <c r="RK19" s="180" t="str">
        <f t="shared" si="224"/>
        <v>14일</v>
      </c>
      <c r="RL19" s="180"/>
      <c r="RM19" s="124" t="str">
        <f t="shared" si="225"/>
        <v>일</v>
      </c>
      <c r="RN19" s="133" t="str">
        <f t="shared" si="216"/>
        <v/>
      </c>
      <c r="RO19" s="184"/>
      <c r="RP19" s="184"/>
      <c r="RQ19" s="184"/>
      <c r="RR19" s="184"/>
      <c r="RS19" s="184"/>
      <c r="RT19" s="184"/>
      <c r="RU19" s="176"/>
      <c r="RV19" s="177"/>
      <c r="RW19" s="129" t="str">
        <f>IF($B19="","",IF(AND(RM$3&lt;&gt;"",$B19-기준일시_입력!$AO$7&lt;=0,RO19="",RR19="",RU19=""),"X",IF(RU19="연차","☆",IF(RU19="월차","★",IF(RU19="병가","♨",IF(RU19="출장","◎",IF(RU19="교육","■",IF(AND(RU19="",RO19&lt;=기준일시_입력!$J$15,RR19&gt;=기준일시_입력!$N$15),"○",IF(AND(RU19="",RO19&lt;&gt;"",RO19&gt;기준일시_입력!$J$15),"▼",IF(AND(RU19="",RR19&lt;&gt;"",RR19&lt;기준일시_입력!$N$15),"△",""))))))))))</f>
        <v/>
      </c>
      <c r="RX19" s="128">
        <f>IFERROR(IF(OR(RO19="",RR19=""),0,IF(AND(RZ19&lt;기준일시_입력!$J$17,SA19&gt;기준일시_입력!$N$17),기준일시_입력!$N$17-기준일시_입력!$J$17,IF(AND(RZ19&gt;=기준일시_입력!$J$17,SA19&gt;기준일시_입력!$N$17),기준일시_입력!$N$17-RZ19,IF(SA19&lt;기준일시_입력!$J$17,0,IF(AND(RZ19&lt;기준일시_입력!$J$17,SA19&lt;=기준일시_입력!$N$17),SA19-기준일시_입력!$J$17,IF(AND(RZ19&gt;=기준일시_입력!$J$17,SA19&lt;=기준일시_입력!$N$17),SA19-RZ19,0)))))),0)</f>
        <v>0</v>
      </c>
      <c r="RY19" s="128">
        <f t="shared" si="227"/>
        <v>0</v>
      </c>
      <c r="RZ19" s="128">
        <f>IF(OR(RO19="",RR19=""),0,IF(RO19&lt;기준일시_입력!$J$15,기준일시_입력!$J$15,RO19))</f>
        <v>0</v>
      </c>
      <c r="SA19" s="128">
        <f t="shared" si="228"/>
        <v>0</v>
      </c>
      <c r="SB19" s="128">
        <f>IFERROR(IF(AND(RZ19&lt;SMALL(기준일시_입력!$J$21:$J$39,SB$5),SA19&gt;SMALL(기준일시_입력!$N$21:$N$39,SB$5)),INDEX(기준일시_입력!$AJ$21:$AJ$39,SB$5*2-1),IF(AND(RZ19&gt;=SMALL(기준일시_입력!$J$21:$J$39,SB$5),RZ19&lt;SMALL(기준일시_입력!$N$21:$N$39,SB$5)),SMALL(기준일시_입력!$N$21:$N$39,SB$5)-RZ19,0)),0)</f>
        <v>0</v>
      </c>
      <c r="SC19" s="128">
        <f>IFERROR(IF(AND(RZ19&lt;SMALL(기준일시_입력!$J$21:$J$39,SC$5),SA19&gt;SMALL(기준일시_입력!$N$21:$N$39,SC$5)),INDEX(기준일시_입력!$AJ$21:$AJ$39,SC$5*2-1),IF(AND(RZ19&gt;=SMALL(기준일시_입력!$J$21:$J$39,SC$5),RZ19&lt;SMALL(기준일시_입력!$N$21:$N$39,SC$5)),SMALL(기준일시_입력!$N$21:$N$39,SC$5)-RZ19,0)),0)</f>
        <v>0</v>
      </c>
      <c r="SD19" s="128">
        <f>IFERROR(IF(AND(RZ19&lt;SMALL(기준일시_입력!$J$21:$J$39,SD$5),SA19&gt;SMALL(기준일시_입력!$N$21:$N$39,SD$5)),INDEX(기준일시_입력!$AJ$21:$AJ$39,SD$5*2-1),IF(AND(RZ19&gt;=SMALL(기준일시_입력!$J$21:$J$39,SD$5),RZ19&lt;SMALL(기준일시_입력!$N$21:$N$39,SD$5)),SMALL(기준일시_입력!$N$21:$N$39,SD$5)-RZ19,0)),0)</f>
        <v>0</v>
      </c>
      <c r="SE19" s="128">
        <f>IFERROR(IF(AND(RZ19&lt;SMALL(기준일시_입력!$J$21:$J$39,SE$5),SA19&gt;SMALL(기준일시_입력!$N$21:$N$39,SE$5)),INDEX(기준일시_입력!$AJ$21:$AJ$39,SE$5*2-1),IF(AND(RZ19&gt;=SMALL(기준일시_입력!$J$21:$J$39,SE$5),RZ19&lt;SMALL(기준일시_입력!$N$21:$N$39,SE$5)),SMALL(기준일시_입력!$N$21:$N$39,SE$5)-RZ19,0)),0)</f>
        <v>0</v>
      </c>
      <c r="SF19" s="128">
        <f>IFERROR(IF(AND(RZ19&lt;SMALL(기준일시_입력!$J$21:$J$39,SF$5),SA19&gt;SMALL(기준일시_입력!$N$21:$N$39,SF$5)),INDEX(기준일시_입력!$AJ$21:$AJ$39,SF$5*2-1),IF(AND(RZ19&gt;=SMALL(기준일시_입력!$J$21:$J$39,SF$5),RZ19&lt;SMALL(기준일시_입력!$N$21:$N$39,SF$5)),SMALL(기준일시_입력!$N$21:$N$39,SF$5)-RZ19,0)),0)</f>
        <v>0</v>
      </c>
      <c r="SG19" s="128">
        <f>IFERROR(IF(AND(RZ19&lt;SMALL(기준일시_입력!$J$21:$J$39,SG$5),SA19&gt;SMALL(기준일시_입력!$N$21:$N$39,SG$5)),INDEX(기준일시_입력!$AJ$21:$AJ$39,SG$5*2-1),IF(AND(RZ19&gt;=SMALL(기준일시_입력!$J$21:$J$39,SG$5),RZ19&lt;SMALL(기준일시_입력!$N$21:$N$39,SG$5)),SMALL(기준일시_입력!$N$21:$N$39,SG$5)-RZ19,0)),0)</f>
        <v>0</v>
      </c>
      <c r="SH19" s="128">
        <f>IFERROR(IF(AND(RZ19&lt;SMALL(기준일시_입력!$J$21:$J$39,SH$5),SA19&gt;SMALL(기준일시_입력!$N$21:$N$39,SH$5)),INDEX(기준일시_입력!$AJ$21:$AJ$39,SH$5*2-1),IF(AND(RZ19&gt;=SMALL(기준일시_입력!$J$21:$J$39,SH$5),RZ19&lt;SMALL(기준일시_입력!$N$21:$N$39,SH$5)),SMALL(기준일시_입력!$N$21:$N$39,SH$5)-RZ19,0)),0)</f>
        <v>0</v>
      </c>
      <c r="SI19" s="128">
        <f>IFERROR(IF(AND(RZ19&lt;SMALL(기준일시_입력!$J$21:$J$39,SI$5),SA19&gt;SMALL(기준일시_입력!$N$21:$N$39,SI$5)),INDEX(기준일시_입력!$AJ$21:$AJ$39,SI$5*2-1),IF(AND(RZ19&gt;=SMALL(기준일시_입력!$J$21:$J$39,SI$5),RZ19&lt;SMALL(기준일시_입력!$N$21:$N$39,SI$5)),SMALL(기준일시_입력!$N$21:$N$39,SI$5)-RZ19,0)),0)</f>
        <v>0</v>
      </c>
      <c r="SJ19" s="128">
        <f>IFERROR(IF(AND(RZ19&lt;SMALL(기준일시_입력!$J$21:$J$39,SJ$5),SA19&gt;SMALL(기준일시_입력!$N$21:$N$39,SJ$5)),INDEX(기준일시_입력!$AJ$21:$AJ$39,SJ$5*2-1),IF(AND(RZ19&gt;=SMALL(기준일시_입력!$J$21:$J$39,SJ$5),RZ19&lt;SMALL(기준일시_입력!$N$21:$N$39,SJ$5)),SMALL(기준일시_입력!$N$21:$N$39,SJ$5)-RZ19,0)),0)</f>
        <v>0</v>
      </c>
      <c r="SK19" s="128">
        <f>IFERROR(IF(AND(RZ19&lt;SMALL(기준일시_입력!$J$21:$J$39,SK$5),SA19&gt;SMALL(기준일시_입력!$N$21:$N$39,SK$5)),INDEX(기준일시_입력!$AJ$21:$AJ$39,SK$5*2-1),IF(AND(RZ19&gt;=SMALL(기준일시_입력!$J$21:$J$39,SK$5),RZ19&lt;SMALL(기준일시_입력!$N$21:$N$39,SK$5)),SMALL(기준일시_입력!$N$21:$N$39,SK$5)-RZ19,0)),0)</f>
        <v>0</v>
      </c>
      <c r="SL19" s="125"/>
      <c r="SM19" s="180" t="str">
        <f t="shared" si="229"/>
        <v>14일</v>
      </c>
      <c r="SN19" s="180"/>
      <c r="SO19" s="124" t="str">
        <f t="shared" si="230"/>
        <v>일</v>
      </c>
      <c r="SP19" s="133" t="str">
        <f t="shared" si="231"/>
        <v/>
      </c>
      <c r="SQ19" s="184"/>
      <c r="SR19" s="184"/>
      <c r="SS19" s="184"/>
      <c r="ST19" s="184"/>
      <c r="SU19" s="184"/>
      <c r="SV19" s="184"/>
      <c r="SW19" s="176"/>
      <c r="SX19" s="177"/>
      <c r="SY19" s="129" t="str">
        <f>IF($B19="","",IF(AND(SO$3&lt;&gt;"",$B19-기준일시_입력!$AO$7&lt;=0,SQ19="",ST19="",SW19=""),"X",IF(SW19="연차","☆",IF(SW19="월차","★",IF(SW19="병가","♨",IF(SW19="출장","◎",IF(SW19="교육","■",IF(AND(SW19="",SQ19&lt;=기준일시_입력!$J$15,ST19&gt;=기준일시_입력!$N$15),"○",IF(AND(SW19="",SQ19&lt;&gt;"",SQ19&gt;기준일시_입력!$J$15),"▼",IF(AND(SW19="",ST19&lt;&gt;"",ST19&lt;기준일시_입력!$N$15),"△",""))))))))))</f>
        <v/>
      </c>
      <c r="SZ19" s="128">
        <f>IFERROR(IF(OR(SQ19="",ST19=""),0,IF(AND(TB19&lt;기준일시_입력!$J$17,TC19&gt;기준일시_입력!$N$17),기준일시_입력!$N$17-기준일시_입력!$J$17,IF(AND(TB19&gt;=기준일시_입력!$J$17,TC19&gt;기준일시_입력!$N$17),기준일시_입력!$N$17-TB19,IF(TC19&lt;기준일시_입력!$J$17,0,IF(AND(TB19&lt;기준일시_입력!$J$17,TC19&lt;=기준일시_입력!$N$17),TC19-기준일시_입력!$J$17,IF(AND(TB19&gt;=기준일시_입력!$J$17,TC19&lt;=기준일시_입력!$N$17),TC19-TB19,0)))))),0)</f>
        <v>0</v>
      </c>
      <c r="TA19" s="128">
        <f t="shared" si="232"/>
        <v>0</v>
      </c>
      <c r="TB19" s="128">
        <f>IF(OR(SQ19="",ST19=""),0,IF(SQ19&lt;기준일시_입력!$J$15,기준일시_입력!$J$15,SQ19))</f>
        <v>0</v>
      </c>
      <c r="TC19" s="128">
        <f t="shared" si="233"/>
        <v>0</v>
      </c>
      <c r="TD19" s="128">
        <f>IFERROR(IF(AND(TB19&lt;SMALL(기준일시_입력!$J$21:$J$39,TD$5),TC19&gt;SMALL(기준일시_입력!$N$21:$N$39,TD$5)),INDEX(기준일시_입력!$AJ$21:$AJ$39,TD$5*2-1),IF(AND(TB19&gt;=SMALL(기준일시_입력!$J$21:$J$39,TD$5),TB19&lt;SMALL(기준일시_입력!$N$21:$N$39,TD$5)),SMALL(기준일시_입력!$N$21:$N$39,TD$5)-TB19,0)),0)</f>
        <v>0</v>
      </c>
      <c r="TE19" s="128">
        <f>IFERROR(IF(AND(TB19&lt;SMALL(기준일시_입력!$J$21:$J$39,TE$5),TC19&gt;SMALL(기준일시_입력!$N$21:$N$39,TE$5)),INDEX(기준일시_입력!$AJ$21:$AJ$39,TE$5*2-1),IF(AND(TB19&gt;=SMALL(기준일시_입력!$J$21:$J$39,TE$5),TB19&lt;SMALL(기준일시_입력!$N$21:$N$39,TE$5)),SMALL(기준일시_입력!$N$21:$N$39,TE$5)-TB19,0)),0)</f>
        <v>0</v>
      </c>
      <c r="TF19" s="128">
        <f>IFERROR(IF(AND(TB19&lt;SMALL(기준일시_입력!$J$21:$J$39,TF$5),TC19&gt;SMALL(기준일시_입력!$N$21:$N$39,TF$5)),INDEX(기준일시_입력!$AJ$21:$AJ$39,TF$5*2-1),IF(AND(TB19&gt;=SMALL(기준일시_입력!$J$21:$J$39,TF$5),TB19&lt;SMALL(기준일시_입력!$N$21:$N$39,TF$5)),SMALL(기준일시_입력!$N$21:$N$39,TF$5)-TB19,0)),0)</f>
        <v>0</v>
      </c>
      <c r="TG19" s="128">
        <f>IFERROR(IF(AND(TB19&lt;SMALL(기준일시_입력!$J$21:$J$39,TG$5),TC19&gt;SMALL(기준일시_입력!$N$21:$N$39,TG$5)),INDEX(기준일시_입력!$AJ$21:$AJ$39,TG$5*2-1),IF(AND(TB19&gt;=SMALL(기준일시_입력!$J$21:$J$39,TG$5),TB19&lt;SMALL(기준일시_입력!$N$21:$N$39,TG$5)),SMALL(기준일시_입력!$N$21:$N$39,TG$5)-TB19,0)),0)</f>
        <v>0</v>
      </c>
      <c r="TH19" s="128">
        <f>IFERROR(IF(AND(TB19&lt;SMALL(기준일시_입력!$J$21:$J$39,TH$5),TC19&gt;SMALL(기준일시_입력!$N$21:$N$39,TH$5)),INDEX(기준일시_입력!$AJ$21:$AJ$39,TH$5*2-1),IF(AND(TB19&gt;=SMALL(기준일시_입력!$J$21:$J$39,TH$5),TB19&lt;SMALL(기준일시_입력!$N$21:$N$39,TH$5)),SMALL(기준일시_입력!$N$21:$N$39,TH$5)-TB19,0)),0)</f>
        <v>0</v>
      </c>
      <c r="TI19" s="128">
        <f>IFERROR(IF(AND(TB19&lt;SMALL(기준일시_입력!$J$21:$J$39,TI$5),TC19&gt;SMALL(기준일시_입력!$N$21:$N$39,TI$5)),INDEX(기준일시_입력!$AJ$21:$AJ$39,TI$5*2-1),IF(AND(TB19&gt;=SMALL(기준일시_입력!$J$21:$J$39,TI$5),TB19&lt;SMALL(기준일시_입력!$N$21:$N$39,TI$5)),SMALL(기준일시_입력!$N$21:$N$39,TI$5)-TB19,0)),0)</f>
        <v>0</v>
      </c>
      <c r="TJ19" s="128">
        <f>IFERROR(IF(AND(TB19&lt;SMALL(기준일시_입력!$J$21:$J$39,TJ$5),TC19&gt;SMALL(기준일시_입력!$N$21:$N$39,TJ$5)),INDEX(기준일시_입력!$AJ$21:$AJ$39,TJ$5*2-1),IF(AND(TB19&gt;=SMALL(기준일시_입력!$J$21:$J$39,TJ$5),TB19&lt;SMALL(기준일시_입력!$N$21:$N$39,TJ$5)),SMALL(기준일시_입력!$N$21:$N$39,TJ$5)-TB19,0)),0)</f>
        <v>0</v>
      </c>
      <c r="TK19" s="128">
        <f>IFERROR(IF(AND(TB19&lt;SMALL(기준일시_입력!$J$21:$J$39,TK$5),TC19&gt;SMALL(기준일시_입력!$N$21:$N$39,TK$5)),INDEX(기준일시_입력!$AJ$21:$AJ$39,TK$5*2-1),IF(AND(TB19&gt;=SMALL(기준일시_입력!$J$21:$J$39,TK$5),TB19&lt;SMALL(기준일시_입력!$N$21:$N$39,TK$5)),SMALL(기준일시_입력!$N$21:$N$39,TK$5)-TB19,0)),0)</f>
        <v>0</v>
      </c>
      <c r="TL19" s="128">
        <f>IFERROR(IF(AND(TB19&lt;SMALL(기준일시_입력!$J$21:$J$39,TL$5),TC19&gt;SMALL(기준일시_입력!$N$21:$N$39,TL$5)),INDEX(기준일시_입력!$AJ$21:$AJ$39,TL$5*2-1),IF(AND(TB19&gt;=SMALL(기준일시_입력!$J$21:$J$39,TL$5),TB19&lt;SMALL(기준일시_입력!$N$21:$N$39,TL$5)),SMALL(기준일시_입력!$N$21:$N$39,TL$5)-TB19,0)),0)</f>
        <v>0</v>
      </c>
      <c r="TM19" s="128">
        <f>IFERROR(IF(AND(TB19&lt;SMALL(기준일시_입력!$J$21:$J$39,TM$5),TC19&gt;SMALL(기준일시_입력!$N$21:$N$39,TM$5)),INDEX(기준일시_입력!$AJ$21:$AJ$39,TM$5*2-1),IF(AND(TB19&gt;=SMALL(기준일시_입력!$J$21:$J$39,TM$5),TB19&lt;SMALL(기준일시_입력!$N$21:$N$39,TM$5)),SMALL(기준일시_입력!$N$21:$N$39,TM$5)-TB19,0)),0)</f>
        <v>0</v>
      </c>
      <c r="TN19" s="125"/>
      <c r="TO19" s="180" t="str">
        <f t="shared" si="234"/>
        <v>14일</v>
      </c>
      <c r="TP19" s="180"/>
      <c r="TQ19" s="124" t="str">
        <f t="shared" si="235"/>
        <v>일</v>
      </c>
      <c r="TR19" s="133" t="str">
        <f t="shared" si="231"/>
        <v/>
      </c>
      <c r="TS19" s="184"/>
      <c r="TT19" s="184"/>
      <c r="TU19" s="184"/>
      <c r="TV19" s="184"/>
      <c r="TW19" s="184"/>
      <c r="TX19" s="184"/>
      <c r="TY19" s="176"/>
      <c r="TZ19" s="177"/>
      <c r="UA19" s="129" t="str">
        <f>IF($B19="","",IF(AND(TQ$3&lt;&gt;"",$B19-기준일시_입력!$AO$7&lt;=0,TS19="",TV19="",TY19=""),"X",IF(TY19="연차","☆",IF(TY19="월차","★",IF(TY19="병가","♨",IF(TY19="출장","◎",IF(TY19="교육","■",IF(AND(TY19="",TS19&lt;=기준일시_입력!$J$15,TV19&gt;=기준일시_입력!$N$15),"○",IF(AND(TY19="",TS19&lt;&gt;"",TS19&gt;기준일시_입력!$J$15),"▼",IF(AND(TY19="",TV19&lt;&gt;"",TV19&lt;기준일시_입력!$N$15),"△",""))))))))))</f>
        <v/>
      </c>
      <c r="UB19" s="128">
        <f>IFERROR(IF(OR(TS19="",TV19=""),0,IF(AND(UD19&lt;기준일시_입력!$J$17,UE19&gt;기준일시_입력!$N$17),기준일시_입력!$N$17-기준일시_입력!$J$17,IF(AND(UD19&gt;=기준일시_입력!$J$17,UE19&gt;기준일시_입력!$N$17),기준일시_입력!$N$17-UD19,IF(UE19&lt;기준일시_입력!$J$17,0,IF(AND(UD19&lt;기준일시_입력!$J$17,UE19&lt;=기준일시_입력!$N$17),UE19-기준일시_입력!$J$17,IF(AND(UD19&gt;=기준일시_입력!$J$17,UE19&lt;=기준일시_입력!$N$17),UE19-UD19,0)))))),0)</f>
        <v>0</v>
      </c>
      <c r="UC19" s="128">
        <f t="shared" si="237"/>
        <v>0</v>
      </c>
      <c r="UD19" s="128">
        <f>IF(OR(TS19="",TV19=""),0,IF(TS19&lt;기준일시_입력!$J$15,기준일시_입력!$J$15,TS19))</f>
        <v>0</v>
      </c>
      <c r="UE19" s="128">
        <f t="shared" si="238"/>
        <v>0</v>
      </c>
      <c r="UF19" s="128">
        <f>IFERROR(IF(AND(UD19&lt;SMALL(기준일시_입력!$J$21:$J$39,UF$5),UE19&gt;SMALL(기준일시_입력!$N$21:$N$39,UF$5)),INDEX(기준일시_입력!$AJ$21:$AJ$39,UF$5*2-1),IF(AND(UD19&gt;=SMALL(기준일시_입력!$J$21:$J$39,UF$5),UD19&lt;SMALL(기준일시_입력!$N$21:$N$39,UF$5)),SMALL(기준일시_입력!$N$21:$N$39,UF$5)-UD19,0)),0)</f>
        <v>0</v>
      </c>
      <c r="UG19" s="128">
        <f>IFERROR(IF(AND(UD19&lt;SMALL(기준일시_입력!$J$21:$J$39,UG$5),UE19&gt;SMALL(기준일시_입력!$N$21:$N$39,UG$5)),INDEX(기준일시_입력!$AJ$21:$AJ$39,UG$5*2-1),IF(AND(UD19&gt;=SMALL(기준일시_입력!$J$21:$J$39,UG$5),UD19&lt;SMALL(기준일시_입력!$N$21:$N$39,UG$5)),SMALL(기준일시_입력!$N$21:$N$39,UG$5)-UD19,0)),0)</f>
        <v>0</v>
      </c>
      <c r="UH19" s="128">
        <f>IFERROR(IF(AND(UD19&lt;SMALL(기준일시_입력!$J$21:$J$39,UH$5),UE19&gt;SMALL(기준일시_입력!$N$21:$N$39,UH$5)),INDEX(기준일시_입력!$AJ$21:$AJ$39,UH$5*2-1),IF(AND(UD19&gt;=SMALL(기준일시_입력!$J$21:$J$39,UH$5),UD19&lt;SMALL(기준일시_입력!$N$21:$N$39,UH$5)),SMALL(기준일시_입력!$N$21:$N$39,UH$5)-UD19,0)),0)</f>
        <v>0</v>
      </c>
      <c r="UI19" s="128">
        <f>IFERROR(IF(AND(UD19&lt;SMALL(기준일시_입력!$J$21:$J$39,UI$5),UE19&gt;SMALL(기준일시_입력!$N$21:$N$39,UI$5)),INDEX(기준일시_입력!$AJ$21:$AJ$39,UI$5*2-1),IF(AND(UD19&gt;=SMALL(기준일시_입력!$J$21:$J$39,UI$5),UD19&lt;SMALL(기준일시_입력!$N$21:$N$39,UI$5)),SMALL(기준일시_입력!$N$21:$N$39,UI$5)-UD19,0)),0)</f>
        <v>0</v>
      </c>
      <c r="UJ19" s="128">
        <f>IFERROR(IF(AND(UD19&lt;SMALL(기준일시_입력!$J$21:$J$39,UJ$5),UE19&gt;SMALL(기준일시_입력!$N$21:$N$39,UJ$5)),INDEX(기준일시_입력!$AJ$21:$AJ$39,UJ$5*2-1),IF(AND(UD19&gt;=SMALL(기준일시_입력!$J$21:$J$39,UJ$5),UD19&lt;SMALL(기준일시_입력!$N$21:$N$39,UJ$5)),SMALL(기준일시_입력!$N$21:$N$39,UJ$5)-UD19,0)),0)</f>
        <v>0</v>
      </c>
      <c r="UK19" s="128">
        <f>IFERROR(IF(AND(UD19&lt;SMALL(기준일시_입력!$J$21:$J$39,UK$5),UE19&gt;SMALL(기준일시_입력!$N$21:$N$39,UK$5)),INDEX(기준일시_입력!$AJ$21:$AJ$39,UK$5*2-1),IF(AND(UD19&gt;=SMALL(기준일시_입력!$J$21:$J$39,UK$5),UD19&lt;SMALL(기준일시_입력!$N$21:$N$39,UK$5)),SMALL(기준일시_입력!$N$21:$N$39,UK$5)-UD19,0)),0)</f>
        <v>0</v>
      </c>
      <c r="UL19" s="128">
        <f>IFERROR(IF(AND(UD19&lt;SMALL(기준일시_입력!$J$21:$J$39,UL$5),UE19&gt;SMALL(기준일시_입력!$N$21:$N$39,UL$5)),INDEX(기준일시_입력!$AJ$21:$AJ$39,UL$5*2-1),IF(AND(UD19&gt;=SMALL(기준일시_입력!$J$21:$J$39,UL$5),UD19&lt;SMALL(기준일시_입력!$N$21:$N$39,UL$5)),SMALL(기준일시_입력!$N$21:$N$39,UL$5)-UD19,0)),0)</f>
        <v>0</v>
      </c>
      <c r="UM19" s="128">
        <f>IFERROR(IF(AND(UD19&lt;SMALL(기준일시_입력!$J$21:$J$39,UM$5),UE19&gt;SMALL(기준일시_입력!$N$21:$N$39,UM$5)),INDEX(기준일시_입력!$AJ$21:$AJ$39,UM$5*2-1),IF(AND(UD19&gt;=SMALL(기준일시_입력!$J$21:$J$39,UM$5),UD19&lt;SMALL(기준일시_입력!$N$21:$N$39,UM$5)),SMALL(기준일시_입력!$N$21:$N$39,UM$5)-UD19,0)),0)</f>
        <v>0</v>
      </c>
      <c r="UN19" s="128">
        <f>IFERROR(IF(AND(UD19&lt;SMALL(기준일시_입력!$J$21:$J$39,UN$5),UE19&gt;SMALL(기준일시_입력!$N$21:$N$39,UN$5)),INDEX(기준일시_입력!$AJ$21:$AJ$39,UN$5*2-1),IF(AND(UD19&gt;=SMALL(기준일시_입력!$J$21:$J$39,UN$5),UD19&lt;SMALL(기준일시_입력!$N$21:$N$39,UN$5)),SMALL(기준일시_입력!$N$21:$N$39,UN$5)-UD19,0)),0)</f>
        <v>0</v>
      </c>
      <c r="UO19" s="128">
        <f>IFERROR(IF(AND(UD19&lt;SMALL(기준일시_입력!$J$21:$J$39,UO$5),UE19&gt;SMALL(기준일시_입력!$N$21:$N$39,UO$5)),INDEX(기준일시_입력!$AJ$21:$AJ$39,UO$5*2-1),IF(AND(UD19&gt;=SMALL(기준일시_입력!$J$21:$J$39,UO$5),UD19&lt;SMALL(기준일시_입력!$N$21:$N$39,UO$5)),SMALL(기준일시_입력!$N$21:$N$39,UO$5)-UD19,0)),0)</f>
        <v>0</v>
      </c>
      <c r="UP19" s="125"/>
      <c r="UQ19" s="180" t="str">
        <f t="shared" si="239"/>
        <v>14일</v>
      </c>
      <c r="UR19" s="180"/>
      <c r="US19" s="124" t="str">
        <f t="shared" si="240"/>
        <v>일</v>
      </c>
      <c r="UT19" s="133" t="str">
        <f t="shared" si="231"/>
        <v/>
      </c>
      <c r="UU19" s="184"/>
      <c r="UV19" s="184"/>
      <c r="UW19" s="184"/>
      <c r="UX19" s="184"/>
      <c r="UY19" s="184"/>
      <c r="UZ19" s="184"/>
      <c r="VA19" s="176"/>
      <c r="VB19" s="177"/>
      <c r="VC19" s="129" t="str">
        <f>IF($B19="","",IF(AND(US$3&lt;&gt;"",$B19-기준일시_입력!$AO$7&lt;=0,UU19="",UX19="",VA19=""),"X",IF(VA19="연차","☆",IF(VA19="월차","★",IF(VA19="병가","♨",IF(VA19="출장","◎",IF(VA19="교육","■",IF(AND(VA19="",UU19&lt;=기준일시_입력!$J$15,UX19&gt;=기준일시_입력!$N$15),"○",IF(AND(VA19="",UU19&lt;&gt;"",UU19&gt;기준일시_입력!$J$15),"▼",IF(AND(VA19="",UX19&lt;&gt;"",UX19&lt;기준일시_입력!$N$15),"△",""))))))))))</f>
        <v/>
      </c>
      <c r="VD19" s="128">
        <f>IFERROR(IF(OR(UU19="",UX19=""),0,IF(AND(VF19&lt;기준일시_입력!$J$17,VG19&gt;기준일시_입력!$N$17),기준일시_입력!$N$17-기준일시_입력!$J$17,IF(AND(VF19&gt;=기준일시_입력!$J$17,VG19&gt;기준일시_입력!$N$17),기준일시_입력!$N$17-VF19,IF(VG19&lt;기준일시_입력!$J$17,0,IF(AND(VF19&lt;기준일시_입력!$J$17,VG19&lt;=기준일시_입력!$N$17),VG19-기준일시_입력!$J$17,IF(AND(VF19&gt;=기준일시_입력!$J$17,VG19&lt;=기준일시_입력!$N$17),VG19-VF19,0)))))),0)</f>
        <v>0</v>
      </c>
      <c r="VE19" s="128">
        <f t="shared" si="242"/>
        <v>0</v>
      </c>
      <c r="VF19" s="128">
        <f>IF(OR(UU19="",UX19=""),0,IF(UU19&lt;기준일시_입력!$J$15,기준일시_입력!$J$15,UU19))</f>
        <v>0</v>
      </c>
      <c r="VG19" s="128">
        <f t="shared" si="243"/>
        <v>0</v>
      </c>
      <c r="VH19" s="128">
        <f>IFERROR(IF(AND(VF19&lt;SMALL(기준일시_입력!$J$21:$J$39,VH$5),VG19&gt;SMALL(기준일시_입력!$N$21:$N$39,VH$5)),INDEX(기준일시_입력!$AJ$21:$AJ$39,VH$5*2-1),IF(AND(VF19&gt;=SMALL(기준일시_입력!$J$21:$J$39,VH$5),VF19&lt;SMALL(기준일시_입력!$N$21:$N$39,VH$5)),SMALL(기준일시_입력!$N$21:$N$39,VH$5)-VF19,0)),0)</f>
        <v>0</v>
      </c>
      <c r="VI19" s="128">
        <f>IFERROR(IF(AND(VF19&lt;SMALL(기준일시_입력!$J$21:$J$39,VI$5),VG19&gt;SMALL(기준일시_입력!$N$21:$N$39,VI$5)),INDEX(기준일시_입력!$AJ$21:$AJ$39,VI$5*2-1),IF(AND(VF19&gt;=SMALL(기준일시_입력!$J$21:$J$39,VI$5),VF19&lt;SMALL(기준일시_입력!$N$21:$N$39,VI$5)),SMALL(기준일시_입력!$N$21:$N$39,VI$5)-VF19,0)),0)</f>
        <v>0</v>
      </c>
      <c r="VJ19" s="128">
        <f>IFERROR(IF(AND(VF19&lt;SMALL(기준일시_입력!$J$21:$J$39,VJ$5),VG19&gt;SMALL(기준일시_입력!$N$21:$N$39,VJ$5)),INDEX(기준일시_입력!$AJ$21:$AJ$39,VJ$5*2-1),IF(AND(VF19&gt;=SMALL(기준일시_입력!$J$21:$J$39,VJ$5),VF19&lt;SMALL(기준일시_입력!$N$21:$N$39,VJ$5)),SMALL(기준일시_입력!$N$21:$N$39,VJ$5)-VF19,0)),0)</f>
        <v>0</v>
      </c>
      <c r="VK19" s="128">
        <f>IFERROR(IF(AND(VF19&lt;SMALL(기준일시_입력!$J$21:$J$39,VK$5),VG19&gt;SMALL(기준일시_입력!$N$21:$N$39,VK$5)),INDEX(기준일시_입력!$AJ$21:$AJ$39,VK$5*2-1),IF(AND(VF19&gt;=SMALL(기준일시_입력!$J$21:$J$39,VK$5),VF19&lt;SMALL(기준일시_입력!$N$21:$N$39,VK$5)),SMALL(기준일시_입력!$N$21:$N$39,VK$5)-VF19,0)),0)</f>
        <v>0</v>
      </c>
      <c r="VL19" s="128">
        <f>IFERROR(IF(AND(VF19&lt;SMALL(기준일시_입력!$J$21:$J$39,VL$5),VG19&gt;SMALL(기준일시_입력!$N$21:$N$39,VL$5)),INDEX(기준일시_입력!$AJ$21:$AJ$39,VL$5*2-1),IF(AND(VF19&gt;=SMALL(기준일시_입력!$J$21:$J$39,VL$5),VF19&lt;SMALL(기준일시_입력!$N$21:$N$39,VL$5)),SMALL(기준일시_입력!$N$21:$N$39,VL$5)-VF19,0)),0)</f>
        <v>0</v>
      </c>
      <c r="VM19" s="128">
        <f>IFERROR(IF(AND(VF19&lt;SMALL(기준일시_입력!$J$21:$J$39,VM$5),VG19&gt;SMALL(기준일시_입력!$N$21:$N$39,VM$5)),INDEX(기준일시_입력!$AJ$21:$AJ$39,VM$5*2-1),IF(AND(VF19&gt;=SMALL(기준일시_입력!$J$21:$J$39,VM$5),VF19&lt;SMALL(기준일시_입력!$N$21:$N$39,VM$5)),SMALL(기준일시_입력!$N$21:$N$39,VM$5)-VF19,0)),0)</f>
        <v>0</v>
      </c>
      <c r="VN19" s="128">
        <f>IFERROR(IF(AND(VF19&lt;SMALL(기준일시_입력!$J$21:$J$39,VN$5),VG19&gt;SMALL(기준일시_입력!$N$21:$N$39,VN$5)),INDEX(기준일시_입력!$AJ$21:$AJ$39,VN$5*2-1),IF(AND(VF19&gt;=SMALL(기준일시_입력!$J$21:$J$39,VN$5),VF19&lt;SMALL(기준일시_입력!$N$21:$N$39,VN$5)),SMALL(기준일시_입력!$N$21:$N$39,VN$5)-VF19,0)),0)</f>
        <v>0</v>
      </c>
      <c r="VO19" s="128">
        <f>IFERROR(IF(AND(VF19&lt;SMALL(기준일시_입력!$J$21:$J$39,VO$5),VG19&gt;SMALL(기준일시_입력!$N$21:$N$39,VO$5)),INDEX(기준일시_입력!$AJ$21:$AJ$39,VO$5*2-1),IF(AND(VF19&gt;=SMALL(기준일시_입력!$J$21:$J$39,VO$5),VF19&lt;SMALL(기준일시_입력!$N$21:$N$39,VO$5)),SMALL(기준일시_입력!$N$21:$N$39,VO$5)-VF19,0)),0)</f>
        <v>0</v>
      </c>
      <c r="VP19" s="128">
        <f>IFERROR(IF(AND(VF19&lt;SMALL(기준일시_입력!$J$21:$J$39,VP$5),VG19&gt;SMALL(기준일시_입력!$N$21:$N$39,VP$5)),INDEX(기준일시_입력!$AJ$21:$AJ$39,VP$5*2-1),IF(AND(VF19&gt;=SMALL(기준일시_입력!$J$21:$J$39,VP$5),VF19&lt;SMALL(기준일시_입력!$N$21:$N$39,VP$5)),SMALL(기준일시_입력!$N$21:$N$39,VP$5)-VF19,0)),0)</f>
        <v>0</v>
      </c>
      <c r="VQ19" s="128">
        <f>IFERROR(IF(AND(VF19&lt;SMALL(기준일시_입력!$J$21:$J$39,VQ$5),VG19&gt;SMALL(기준일시_입력!$N$21:$N$39,VQ$5)),INDEX(기준일시_입력!$AJ$21:$AJ$39,VQ$5*2-1),IF(AND(VF19&gt;=SMALL(기준일시_입력!$J$21:$J$39,VQ$5),VF19&lt;SMALL(기준일시_입력!$N$21:$N$39,VQ$5)),SMALL(기준일시_입력!$N$21:$N$39,VQ$5)-VF19,0)),0)</f>
        <v>0</v>
      </c>
      <c r="VR19" s="125"/>
      <c r="VS19" s="180" t="str">
        <f t="shared" si="244"/>
        <v>14일</v>
      </c>
      <c r="VT19" s="180"/>
      <c r="VU19" s="124" t="str">
        <f t="shared" si="245"/>
        <v>일</v>
      </c>
      <c r="VV19" s="133" t="str">
        <f t="shared" si="246"/>
        <v/>
      </c>
      <c r="VW19" s="184"/>
      <c r="VX19" s="184"/>
      <c r="VY19" s="184"/>
      <c r="VZ19" s="184"/>
      <c r="WA19" s="184"/>
      <c r="WB19" s="184"/>
      <c r="WC19" s="176"/>
      <c r="WD19" s="177"/>
      <c r="WE19" s="129" t="str">
        <f>IF($B19="","",IF(AND(VU$3&lt;&gt;"",$B19-기준일시_입력!$AO$7&lt;=0,VW19="",VZ19="",WC19=""),"X",IF(WC19="연차","☆",IF(WC19="월차","★",IF(WC19="병가","♨",IF(WC19="출장","◎",IF(WC19="교육","■",IF(AND(WC19="",VW19&lt;=기준일시_입력!$J$15,VZ19&gt;=기준일시_입력!$N$15),"○",IF(AND(WC19="",VW19&lt;&gt;"",VW19&gt;기준일시_입력!$J$15),"▼",IF(AND(WC19="",VZ19&lt;&gt;"",VZ19&lt;기준일시_입력!$N$15),"△",""))))))))))</f>
        <v/>
      </c>
      <c r="WF19" s="128">
        <f>IFERROR(IF(OR(VW19="",VZ19=""),0,IF(AND(WH19&lt;기준일시_입력!$J$17,WI19&gt;기준일시_입력!$N$17),기준일시_입력!$N$17-기준일시_입력!$J$17,IF(AND(WH19&gt;=기준일시_입력!$J$17,WI19&gt;기준일시_입력!$N$17),기준일시_입력!$N$17-WH19,IF(WI19&lt;기준일시_입력!$J$17,0,IF(AND(WH19&lt;기준일시_입력!$J$17,WI19&lt;=기준일시_입력!$N$17),WI19-기준일시_입력!$J$17,IF(AND(WH19&gt;=기준일시_입력!$J$17,WI19&lt;=기준일시_입력!$N$17),WI19-WH19,0)))))),0)</f>
        <v>0</v>
      </c>
      <c r="WG19" s="128">
        <f t="shared" si="247"/>
        <v>0</v>
      </c>
      <c r="WH19" s="128">
        <f>IF(OR(VW19="",VZ19=""),0,IF(VW19&lt;기준일시_입력!$J$15,기준일시_입력!$J$15,VW19))</f>
        <v>0</v>
      </c>
      <c r="WI19" s="128">
        <f t="shared" si="248"/>
        <v>0</v>
      </c>
      <c r="WJ19" s="128">
        <f>IFERROR(IF(AND(WH19&lt;SMALL(기준일시_입력!$J$21:$J$39,WJ$5),WI19&gt;SMALL(기준일시_입력!$N$21:$N$39,WJ$5)),INDEX(기준일시_입력!$AJ$21:$AJ$39,WJ$5*2-1),IF(AND(WH19&gt;=SMALL(기준일시_입력!$J$21:$J$39,WJ$5),WH19&lt;SMALL(기준일시_입력!$N$21:$N$39,WJ$5)),SMALL(기준일시_입력!$N$21:$N$39,WJ$5)-WH19,0)),0)</f>
        <v>0</v>
      </c>
      <c r="WK19" s="128">
        <f>IFERROR(IF(AND(WH19&lt;SMALL(기준일시_입력!$J$21:$J$39,WK$5),WI19&gt;SMALL(기준일시_입력!$N$21:$N$39,WK$5)),INDEX(기준일시_입력!$AJ$21:$AJ$39,WK$5*2-1),IF(AND(WH19&gt;=SMALL(기준일시_입력!$J$21:$J$39,WK$5),WH19&lt;SMALL(기준일시_입력!$N$21:$N$39,WK$5)),SMALL(기준일시_입력!$N$21:$N$39,WK$5)-WH19,0)),0)</f>
        <v>0</v>
      </c>
      <c r="WL19" s="128">
        <f>IFERROR(IF(AND(WH19&lt;SMALL(기준일시_입력!$J$21:$J$39,WL$5),WI19&gt;SMALL(기준일시_입력!$N$21:$N$39,WL$5)),INDEX(기준일시_입력!$AJ$21:$AJ$39,WL$5*2-1),IF(AND(WH19&gt;=SMALL(기준일시_입력!$J$21:$J$39,WL$5),WH19&lt;SMALL(기준일시_입력!$N$21:$N$39,WL$5)),SMALL(기준일시_입력!$N$21:$N$39,WL$5)-WH19,0)),0)</f>
        <v>0</v>
      </c>
      <c r="WM19" s="128">
        <f>IFERROR(IF(AND(WH19&lt;SMALL(기준일시_입력!$J$21:$J$39,WM$5),WI19&gt;SMALL(기준일시_입력!$N$21:$N$39,WM$5)),INDEX(기준일시_입력!$AJ$21:$AJ$39,WM$5*2-1),IF(AND(WH19&gt;=SMALL(기준일시_입력!$J$21:$J$39,WM$5),WH19&lt;SMALL(기준일시_입력!$N$21:$N$39,WM$5)),SMALL(기준일시_입력!$N$21:$N$39,WM$5)-WH19,0)),0)</f>
        <v>0</v>
      </c>
      <c r="WN19" s="128">
        <f>IFERROR(IF(AND(WH19&lt;SMALL(기준일시_입력!$J$21:$J$39,WN$5),WI19&gt;SMALL(기준일시_입력!$N$21:$N$39,WN$5)),INDEX(기준일시_입력!$AJ$21:$AJ$39,WN$5*2-1),IF(AND(WH19&gt;=SMALL(기준일시_입력!$J$21:$J$39,WN$5),WH19&lt;SMALL(기준일시_입력!$N$21:$N$39,WN$5)),SMALL(기준일시_입력!$N$21:$N$39,WN$5)-WH19,0)),0)</f>
        <v>0</v>
      </c>
      <c r="WO19" s="128">
        <f>IFERROR(IF(AND(WH19&lt;SMALL(기준일시_입력!$J$21:$J$39,WO$5),WI19&gt;SMALL(기준일시_입력!$N$21:$N$39,WO$5)),INDEX(기준일시_입력!$AJ$21:$AJ$39,WO$5*2-1),IF(AND(WH19&gt;=SMALL(기준일시_입력!$J$21:$J$39,WO$5),WH19&lt;SMALL(기준일시_입력!$N$21:$N$39,WO$5)),SMALL(기준일시_입력!$N$21:$N$39,WO$5)-WH19,0)),0)</f>
        <v>0</v>
      </c>
      <c r="WP19" s="128">
        <f>IFERROR(IF(AND(WH19&lt;SMALL(기준일시_입력!$J$21:$J$39,WP$5),WI19&gt;SMALL(기준일시_입력!$N$21:$N$39,WP$5)),INDEX(기준일시_입력!$AJ$21:$AJ$39,WP$5*2-1),IF(AND(WH19&gt;=SMALL(기준일시_입력!$J$21:$J$39,WP$5),WH19&lt;SMALL(기준일시_입력!$N$21:$N$39,WP$5)),SMALL(기준일시_입력!$N$21:$N$39,WP$5)-WH19,0)),0)</f>
        <v>0</v>
      </c>
      <c r="WQ19" s="128">
        <f>IFERROR(IF(AND(WH19&lt;SMALL(기준일시_입력!$J$21:$J$39,WQ$5),WI19&gt;SMALL(기준일시_입력!$N$21:$N$39,WQ$5)),INDEX(기준일시_입력!$AJ$21:$AJ$39,WQ$5*2-1),IF(AND(WH19&gt;=SMALL(기준일시_입력!$J$21:$J$39,WQ$5),WH19&lt;SMALL(기준일시_입력!$N$21:$N$39,WQ$5)),SMALL(기준일시_입력!$N$21:$N$39,WQ$5)-WH19,0)),0)</f>
        <v>0</v>
      </c>
      <c r="WR19" s="128">
        <f>IFERROR(IF(AND(WH19&lt;SMALL(기준일시_입력!$J$21:$J$39,WR$5),WI19&gt;SMALL(기준일시_입력!$N$21:$N$39,WR$5)),INDEX(기준일시_입력!$AJ$21:$AJ$39,WR$5*2-1),IF(AND(WH19&gt;=SMALL(기준일시_입력!$J$21:$J$39,WR$5),WH19&lt;SMALL(기준일시_입력!$N$21:$N$39,WR$5)),SMALL(기준일시_입력!$N$21:$N$39,WR$5)-WH19,0)),0)</f>
        <v>0</v>
      </c>
      <c r="WS19" s="128">
        <f>IFERROR(IF(AND(WH19&lt;SMALL(기준일시_입력!$J$21:$J$39,WS$5),WI19&gt;SMALL(기준일시_입력!$N$21:$N$39,WS$5)),INDEX(기준일시_입력!$AJ$21:$AJ$39,WS$5*2-1),IF(AND(WH19&gt;=SMALL(기준일시_입력!$J$21:$J$39,WS$5),WH19&lt;SMALL(기준일시_입력!$N$21:$N$39,WS$5)),SMALL(기준일시_입력!$N$21:$N$39,WS$5)-WH19,0)),0)</f>
        <v>0</v>
      </c>
      <c r="WT19" s="125"/>
      <c r="WU19" s="180" t="str">
        <f t="shared" si="249"/>
        <v>14일</v>
      </c>
      <c r="WV19" s="180"/>
      <c r="WW19" s="124" t="str">
        <f t="shared" si="250"/>
        <v>일</v>
      </c>
      <c r="WX19" s="133" t="str">
        <f t="shared" si="246"/>
        <v/>
      </c>
      <c r="WY19" s="184"/>
      <c r="WZ19" s="184"/>
      <c r="XA19" s="184"/>
      <c r="XB19" s="184"/>
      <c r="XC19" s="184"/>
      <c r="XD19" s="184"/>
      <c r="XE19" s="176"/>
      <c r="XF19" s="177"/>
      <c r="XG19" s="129" t="str">
        <f>IF($B19="","",IF(AND(WW$3&lt;&gt;"",$B19-기준일시_입력!$AO$7&lt;=0,WY19="",XB19="",XE19=""),"X",IF(XE19="연차","☆",IF(XE19="월차","★",IF(XE19="병가","♨",IF(XE19="출장","◎",IF(XE19="교육","■",IF(AND(XE19="",WY19&lt;=기준일시_입력!$J$15,XB19&gt;=기준일시_입력!$N$15),"○",IF(AND(XE19="",WY19&lt;&gt;"",WY19&gt;기준일시_입력!$J$15),"▼",IF(AND(XE19="",XB19&lt;&gt;"",XB19&lt;기준일시_입력!$N$15),"△",""))))))))))</f>
        <v/>
      </c>
      <c r="XH19" s="128">
        <f>IFERROR(IF(OR(WY19="",XB19=""),0,IF(AND(XJ19&lt;기준일시_입력!$J$17,XK19&gt;기준일시_입력!$N$17),기준일시_입력!$N$17-기준일시_입력!$J$17,IF(AND(XJ19&gt;=기준일시_입력!$J$17,XK19&gt;기준일시_입력!$N$17),기준일시_입력!$N$17-XJ19,IF(XK19&lt;기준일시_입력!$J$17,0,IF(AND(XJ19&lt;기준일시_입력!$J$17,XK19&lt;=기준일시_입력!$N$17),XK19-기준일시_입력!$J$17,IF(AND(XJ19&gt;=기준일시_입력!$J$17,XK19&lt;=기준일시_입력!$N$17),XK19-XJ19,0)))))),0)</f>
        <v>0</v>
      </c>
      <c r="XI19" s="128">
        <f t="shared" si="252"/>
        <v>0</v>
      </c>
      <c r="XJ19" s="128">
        <f>IF(OR(WY19="",XB19=""),0,IF(WY19&lt;기준일시_입력!$J$15,기준일시_입력!$J$15,WY19))</f>
        <v>0</v>
      </c>
      <c r="XK19" s="128">
        <f t="shared" si="253"/>
        <v>0</v>
      </c>
      <c r="XL19" s="128">
        <f>IFERROR(IF(AND(XJ19&lt;SMALL(기준일시_입력!$J$21:$J$39,XL$5),XK19&gt;SMALL(기준일시_입력!$N$21:$N$39,XL$5)),INDEX(기준일시_입력!$AJ$21:$AJ$39,XL$5*2-1),IF(AND(XJ19&gt;=SMALL(기준일시_입력!$J$21:$J$39,XL$5),XJ19&lt;SMALL(기준일시_입력!$N$21:$N$39,XL$5)),SMALL(기준일시_입력!$N$21:$N$39,XL$5)-XJ19,0)),0)</f>
        <v>0</v>
      </c>
      <c r="XM19" s="128">
        <f>IFERROR(IF(AND(XJ19&lt;SMALL(기준일시_입력!$J$21:$J$39,XM$5),XK19&gt;SMALL(기준일시_입력!$N$21:$N$39,XM$5)),INDEX(기준일시_입력!$AJ$21:$AJ$39,XM$5*2-1),IF(AND(XJ19&gt;=SMALL(기준일시_입력!$J$21:$J$39,XM$5),XJ19&lt;SMALL(기준일시_입력!$N$21:$N$39,XM$5)),SMALL(기준일시_입력!$N$21:$N$39,XM$5)-XJ19,0)),0)</f>
        <v>0</v>
      </c>
      <c r="XN19" s="128">
        <f>IFERROR(IF(AND(XJ19&lt;SMALL(기준일시_입력!$J$21:$J$39,XN$5),XK19&gt;SMALL(기준일시_입력!$N$21:$N$39,XN$5)),INDEX(기준일시_입력!$AJ$21:$AJ$39,XN$5*2-1),IF(AND(XJ19&gt;=SMALL(기준일시_입력!$J$21:$J$39,XN$5),XJ19&lt;SMALL(기준일시_입력!$N$21:$N$39,XN$5)),SMALL(기준일시_입력!$N$21:$N$39,XN$5)-XJ19,0)),0)</f>
        <v>0</v>
      </c>
      <c r="XO19" s="128">
        <f>IFERROR(IF(AND(XJ19&lt;SMALL(기준일시_입력!$J$21:$J$39,XO$5),XK19&gt;SMALL(기준일시_입력!$N$21:$N$39,XO$5)),INDEX(기준일시_입력!$AJ$21:$AJ$39,XO$5*2-1),IF(AND(XJ19&gt;=SMALL(기준일시_입력!$J$21:$J$39,XO$5),XJ19&lt;SMALL(기준일시_입력!$N$21:$N$39,XO$5)),SMALL(기준일시_입력!$N$21:$N$39,XO$5)-XJ19,0)),0)</f>
        <v>0</v>
      </c>
      <c r="XP19" s="128">
        <f>IFERROR(IF(AND(XJ19&lt;SMALL(기준일시_입력!$J$21:$J$39,XP$5),XK19&gt;SMALL(기준일시_입력!$N$21:$N$39,XP$5)),INDEX(기준일시_입력!$AJ$21:$AJ$39,XP$5*2-1),IF(AND(XJ19&gt;=SMALL(기준일시_입력!$J$21:$J$39,XP$5),XJ19&lt;SMALL(기준일시_입력!$N$21:$N$39,XP$5)),SMALL(기준일시_입력!$N$21:$N$39,XP$5)-XJ19,0)),0)</f>
        <v>0</v>
      </c>
      <c r="XQ19" s="128">
        <f>IFERROR(IF(AND(XJ19&lt;SMALL(기준일시_입력!$J$21:$J$39,XQ$5),XK19&gt;SMALL(기준일시_입력!$N$21:$N$39,XQ$5)),INDEX(기준일시_입력!$AJ$21:$AJ$39,XQ$5*2-1),IF(AND(XJ19&gt;=SMALL(기준일시_입력!$J$21:$J$39,XQ$5),XJ19&lt;SMALL(기준일시_입력!$N$21:$N$39,XQ$5)),SMALL(기준일시_입력!$N$21:$N$39,XQ$5)-XJ19,0)),0)</f>
        <v>0</v>
      </c>
      <c r="XR19" s="128">
        <f>IFERROR(IF(AND(XJ19&lt;SMALL(기준일시_입력!$J$21:$J$39,XR$5),XK19&gt;SMALL(기준일시_입력!$N$21:$N$39,XR$5)),INDEX(기준일시_입력!$AJ$21:$AJ$39,XR$5*2-1),IF(AND(XJ19&gt;=SMALL(기준일시_입력!$J$21:$J$39,XR$5),XJ19&lt;SMALL(기준일시_입력!$N$21:$N$39,XR$5)),SMALL(기준일시_입력!$N$21:$N$39,XR$5)-XJ19,0)),0)</f>
        <v>0</v>
      </c>
      <c r="XS19" s="128">
        <f>IFERROR(IF(AND(XJ19&lt;SMALL(기준일시_입력!$J$21:$J$39,XS$5),XK19&gt;SMALL(기준일시_입력!$N$21:$N$39,XS$5)),INDEX(기준일시_입력!$AJ$21:$AJ$39,XS$5*2-1),IF(AND(XJ19&gt;=SMALL(기준일시_입력!$J$21:$J$39,XS$5),XJ19&lt;SMALL(기준일시_입력!$N$21:$N$39,XS$5)),SMALL(기준일시_입력!$N$21:$N$39,XS$5)-XJ19,0)),0)</f>
        <v>0</v>
      </c>
      <c r="XT19" s="128">
        <f>IFERROR(IF(AND(XJ19&lt;SMALL(기준일시_입력!$J$21:$J$39,XT$5),XK19&gt;SMALL(기준일시_입력!$N$21:$N$39,XT$5)),INDEX(기준일시_입력!$AJ$21:$AJ$39,XT$5*2-1),IF(AND(XJ19&gt;=SMALL(기준일시_입력!$J$21:$J$39,XT$5),XJ19&lt;SMALL(기준일시_입력!$N$21:$N$39,XT$5)),SMALL(기준일시_입력!$N$21:$N$39,XT$5)-XJ19,0)),0)</f>
        <v>0</v>
      </c>
      <c r="XU19" s="128">
        <f>IFERROR(IF(AND(XJ19&lt;SMALL(기준일시_입력!$J$21:$J$39,XU$5),XK19&gt;SMALL(기준일시_입력!$N$21:$N$39,XU$5)),INDEX(기준일시_입력!$AJ$21:$AJ$39,XU$5*2-1),IF(AND(XJ19&gt;=SMALL(기준일시_입력!$J$21:$J$39,XU$5),XJ19&lt;SMALL(기준일시_입력!$N$21:$N$39,XU$5)),SMALL(기준일시_입력!$N$21:$N$39,XU$5)-XJ19,0)),0)</f>
        <v>0</v>
      </c>
      <c r="XV19" s="125"/>
      <c r="XW19" s="180" t="str">
        <f t="shared" si="254"/>
        <v>14일</v>
      </c>
      <c r="XX19" s="180"/>
      <c r="XY19" s="124" t="str">
        <f t="shared" si="255"/>
        <v>일</v>
      </c>
      <c r="XZ19" s="133" t="str">
        <f t="shared" si="246"/>
        <v/>
      </c>
      <c r="YA19" s="184"/>
      <c r="YB19" s="184"/>
      <c r="YC19" s="184"/>
      <c r="YD19" s="184"/>
      <c r="YE19" s="184"/>
      <c r="YF19" s="184"/>
      <c r="YG19" s="176"/>
      <c r="YH19" s="177"/>
      <c r="YI19" s="129" t="str">
        <f>IF($B19="","",IF(AND(XY$3&lt;&gt;"",$B19-기준일시_입력!$AO$7&lt;=0,YA19="",YD19="",YG19=""),"X",IF(YG19="연차","☆",IF(YG19="월차","★",IF(YG19="병가","♨",IF(YG19="출장","◎",IF(YG19="교육","■",IF(AND(YG19="",YA19&lt;=기준일시_입력!$J$15,YD19&gt;=기준일시_입력!$N$15),"○",IF(AND(YG19="",YA19&lt;&gt;"",YA19&gt;기준일시_입력!$J$15),"▼",IF(AND(YG19="",YD19&lt;&gt;"",YD19&lt;기준일시_입력!$N$15),"△",""))))))))))</f>
        <v/>
      </c>
      <c r="YJ19" s="128">
        <f>IFERROR(IF(OR(YA19="",YD19=""),0,IF(AND(YL19&lt;기준일시_입력!$J$17,YM19&gt;기준일시_입력!$N$17),기준일시_입력!$N$17-기준일시_입력!$J$17,IF(AND(YL19&gt;=기준일시_입력!$J$17,YM19&gt;기준일시_입력!$N$17),기준일시_입력!$N$17-YL19,IF(YM19&lt;기준일시_입력!$J$17,0,IF(AND(YL19&lt;기준일시_입력!$J$17,YM19&lt;=기준일시_입력!$N$17),YM19-기준일시_입력!$J$17,IF(AND(YL19&gt;=기준일시_입력!$J$17,YM19&lt;=기준일시_입력!$N$17),YM19-YL19,0)))))),0)</f>
        <v>0</v>
      </c>
      <c r="YK19" s="128">
        <f t="shared" si="257"/>
        <v>0</v>
      </c>
      <c r="YL19" s="128">
        <f>IF(OR(YA19="",YD19=""),0,IF(YA19&lt;기준일시_입력!$J$15,기준일시_입력!$J$15,YA19))</f>
        <v>0</v>
      </c>
      <c r="YM19" s="128">
        <f t="shared" si="258"/>
        <v>0</v>
      </c>
      <c r="YN19" s="128">
        <f>IFERROR(IF(AND(YL19&lt;SMALL(기준일시_입력!$J$21:$J$39,YN$5),YM19&gt;SMALL(기준일시_입력!$N$21:$N$39,YN$5)),INDEX(기준일시_입력!$AJ$21:$AJ$39,YN$5*2-1),IF(AND(YL19&gt;=SMALL(기준일시_입력!$J$21:$J$39,YN$5),YL19&lt;SMALL(기준일시_입력!$N$21:$N$39,YN$5)),SMALL(기준일시_입력!$N$21:$N$39,YN$5)-YL19,0)),0)</f>
        <v>0</v>
      </c>
      <c r="YO19" s="128">
        <f>IFERROR(IF(AND(YL19&lt;SMALL(기준일시_입력!$J$21:$J$39,YO$5),YM19&gt;SMALL(기준일시_입력!$N$21:$N$39,YO$5)),INDEX(기준일시_입력!$AJ$21:$AJ$39,YO$5*2-1),IF(AND(YL19&gt;=SMALL(기준일시_입력!$J$21:$J$39,YO$5),YL19&lt;SMALL(기준일시_입력!$N$21:$N$39,YO$5)),SMALL(기준일시_입력!$N$21:$N$39,YO$5)-YL19,0)),0)</f>
        <v>0</v>
      </c>
      <c r="YP19" s="128">
        <f>IFERROR(IF(AND(YL19&lt;SMALL(기준일시_입력!$J$21:$J$39,YP$5),YM19&gt;SMALL(기준일시_입력!$N$21:$N$39,YP$5)),INDEX(기준일시_입력!$AJ$21:$AJ$39,YP$5*2-1),IF(AND(YL19&gt;=SMALL(기준일시_입력!$J$21:$J$39,YP$5),YL19&lt;SMALL(기준일시_입력!$N$21:$N$39,YP$5)),SMALL(기준일시_입력!$N$21:$N$39,YP$5)-YL19,0)),0)</f>
        <v>0</v>
      </c>
      <c r="YQ19" s="128">
        <f>IFERROR(IF(AND(YL19&lt;SMALL(기준일시_입력!$J$21:$J$39,YQ$5),YM19&gt;SMALL(기준일시_입력!$N$21:$N$39,YQ$5)),INDEX(기준일시_입력!$AJ$21:$AJ$39,YQ$5*2-1),IF(AND(YL19&gt;=SMALL(기준일시_입력!$J$21:$J$39,YQ$5),YL19&lt;SMALL(기준일시_입력!$N$21:$N$39,YQ$5)),SMALL(기준일시_입력!$N$21:$N$39,YQ$5)-YL19,0)),0)</f>
        <v>0</v>
      </c>
      <c r="YR19" s="128">
        <f>IFERROR(IF(AND(YL19&lt;SMALL(기준일시_입력!$J$21:$J$39,YR$5),YM19&gt;SMALL(기준일시_입력!$N$21:$N$39,YR$5)),INDEX(기준일시_입력!$AJ$21:$AJ$39,YR$5*2-1),IF(AND(YL19&gt;=SMALL(기준일시_입력!$J$21:$J$39,YR$5),YL19&lt;SMALL(기준일시_입력!$N$21:$N$39,YR$5)),SMALL(기준일시_입력!$N$21:$N$39,YR$5)-YL19,0)),0)</f>
        <v>0</v>
      </c>
      <c r="YS19" s="128">
        <f>IFERROR(IF(AND(YL19&lt;SMALL(기준일시_입력!$J$21:$J$39,YS$5),YM19&gt;SMALL(기준일시_입력!$N$21:$N$39,YS$5)),INDEX(기준일시_입력!$AJ$21:$AJ$39,YS$5*2-1),IF(AND(YL19&gt;=SMALL(기준일시_입력!$J$21:$J$39,YS$5),YL19&lt;SMALL(기준일시_입력!$N$21:$N$39,YS$5)),SMALL(기준일시_입력!$N$21:$N$39,YS$5)-YL19,0)),0)</f>
        <v>0</v>
      </c>
      <c r="YT19" s="128">
        <f>IFERROR(IF(AND(YL19&lt;SMALL(기준일시_입력!$J$21:$J$39,YT$5),YM19&gt;SMALL(기준일시_입력!$N$21:$N$39,YT$5)),INDEX(기준일시_입력!$AJ$21:$AJ$39,YT$5*2-1),IF(AND(YL19&gt;=SMALL(기준일시_입력!$J$21:$J$39,YT$5),YL19&lt;SMALL(기준일시_입력!$N$21:$N$39,YT$5)),SMALL(기준일시_입력!$N$21:$N$39,YT$5)-YL19,0)),0)</f>
        <v>0</v>
      </c>
      <c r="YU19" s="128">
        <f>IFERROR(IF(AND(YL19&lt;SMALL(기준일시_입력!$J$21:$J$39,YU$5),YM19&gt;SMALL(기준일시_입력!$N$21:$N$39,YU$5)),INDEX(기준일시_입력!$AJ$21:$AJ$39,YU$5*2-1),IF(AND(YL19&gt;=SMALL(기준일시_입력!$J$21:$J$39,YU$5),YL19&lt;SMALL(기준일시_입력!$N$21:$N$39,YU$5)),SMALL(기준일시_입력!$N$21:$N$39,YU$5)-YL19,0)),0)</f>
        <v>0</v>
      </c>
      <c r="YV19" s="128">
        <f>IFERROR(IF(AND(YL19&lt;SMALL(기준일시_입력!$J$21:$J$39,YV$5),YM19&gt;SMALL(기준일시_입력!$N$21:$N$39,YV$5)),INDEX(기준일시_입력!$AJ$21:$AJ$39,YV$5*2-1),IF(AND(YL19&gt;=SMALL(기준일시_입력!$J$21:$J$39,YV$5),YL19&lt;SMALL(기준일시_입력!$N$21:$N$39,YV$5)),SMALL(기준일시_입력!$N$21:$N$39,YV$5)-YL19,0)),0)</f>
        <v>0</v>
      </c>
      <c r="YW19" s="128">
        <f>IFERROR(IF(AND(YL19&lt;SMALL(기준일시_입력!$J$21:$J$39,YW$5),YM19&gt;SMALL(기준일시_입력!$N$21:$N$39,YW$5)),INDEX(기준일시_입력!$AJ$21:$AJ$39,YW$5*2-1),IF(AND(YL19&gt;=SMALL(기준일시_입력!$J$21:$J$39,YW$5),YL19&lt;SMALL(기준일시_입력!$N$21:$N$39,YW$5)),SMALL(기준일시_입력!$N$21:$N$39,YW$5)-YL19,0)),0)</f>
        <v>0</v>
      </c>
      <c r="YX19" s="125"/>
      <c r="YY19" s="180" t="str">
        <f t="shared" si="259"/>
        <v>14일</v>
      </c>
      <c r="YZ19" s="180"/>
      <c r="ZA19" s="124" t="str">
        <f t="shared" si="260"/>
        <v>일</v>
      </c>
      <c r="ZB19" s="133" t="str">
        <f t="shared" si="261"/>
        <v/>
      </c>
      <c r="ZC19" s="184"/>
      <c r="ZD19" s="184"/>
      <c r="ZE19" s="184"/>
      <c r="ZF19" s="184"/>
      <c r="ZG19" s="184"/>
      <c r="ZH19" s="184"/>
      <c r="ZI19" s="176"/>
      <c r="ZJ19" s="177"/>
      <c r="ZK19" s="129" t="str">
        <f>IF($B19="","",IF(AND(ZA$3&lt;&gt;"",$B19-기준일시_입력!$AO$7&lt;=0,ZC19="",ZF19="",ZI19=""),"X",IF(ZI19="연차","☆",IF(ZI19="월차","★",IF(ZI19="병가","♨",IF(ZI19="출장","◎",IF(ZI19="교육","■",IF(AND(ZI19="",ZC19&lt;=기준일시_입력!$J$15,ZF19&gt;=기준일시_입력!$N$15),"○",IF(AND(ZI19="",ZC19&lt;&gt;"",ZC19&gt;기준일시_입력!$J$15),"▼",IF(AND(ZI19="",ZF19&lt;&gt;"",ZF19&lt;기준일시_입력!$N$15),"△",""))))))))))</f>
        <v/>
      </c>
      <c r="ZL19" s="128">
        <f>IFERROR(IF(OR(ZC19="",ZF19=""),0,IF(AND(ZN19&lt;기준일시_입력!$J$17,ZO19&gt;기준일시_입력!$N$17),기준일시_입력!$N$17-기준일시_입력!$J$17,IF(AND(ZN19&gt;=기준일시_입력!$J$17,ZO19&gt;기준일시_입력!$N$17),기준일시_입력!$N$17-ZN19,IF(ZO19&lt;기준일시_입력!$J$17,0,IF(AND(ZN19&lt;기준일시_입력!$J$17,ZO19&lt;=기준일시_입력!$N$17),ZO19-기준일시_입력!$J$17,IF(AND(ZN19&gt;=기준일시_입력!$J$17,ZO19&lt;=기준일시_입력!$N$17),ZO19-ZN19,0)))))),0)</f>
        <v>0</v>
      </c>
      <c r="ZM19" s="128">
        <f t="shared" si="262"/>
        <v>0</v>
      </c>
      <c r="ZN19" s="128">
        <f>IF(OR(ZC19="",ZF19=""),0,IF(ZC19&lt;기준일시_입력!$J$15,기준일시_입력!$J$15,ZC19))</f>
        <v>0</v>
      </c>
      <c r="ZO19" s="128">
        <f t="shared" si="263"/>
        <v>0</v>
      </c>
      <c r="ZP19" s="128">
        <f>IFERROR(IF(AND(ZN19&lt;SMALL(기준일시_입력!$J$21:$J$39,ZP$5),ZO19&gt;SMALL(기준일시_입력!$N$21:$N$39,ZP$5)),INDEX(기준일시_입력!$AJ$21:$AJ$39,ZP$5*2-1),IF(AND(ZN19&gt;=SMALL(기준일시_입력!$J$21:$J$39,ZP$5),ZN19&lt;SMALL(기준일시_입력!$N$21:$N$39,ZP$5)),SMALL(기준일시_입력!$N$21:$N$39,ZP$5)-ZN19,0)),0)</f>
        <v>0</v>
      </c>
      <c r="ZQ19" s="128">
        <f>IFERROR(IF(AND(ZN19&lt;SMALL(기준일시_입력!$J$21:$J$39,ZQ$5),ZO19&gt;SMALL(기준일시_입력!$N$21:$N$39,ZQ$5)),INDEX(기준일시_입력!$AJ$21:$AJ$39,ZQ$5*2-1),IF(AND(ZN19&gt;=SMALL(기준일시_입력!$J$21:$J$39,ZQ$5),ZN19&lt;SMALL(기준일시_입력!$N$21:$N$39,ZQ$5)),SMALL(기준일시_입력!$N$21:$N$39,ZQ$5)-ZN19,0)),0)</f>
        <v>0</v>
      </c>
      <c r="ZR19" s="128">
        <f>IFERROR(IF(AND(ZN19&lt;SMALL(기준일시_입력!$J$21:$J$39,ZR$5),ZO19&gt;SMALL(기준일시_입력!$N$21:$N$39,ZR$5)),INDEX(기준일시_입력!$AJ$21:$AJ$39,ZR$5*2-1),IF(AND(ZN19&gt;=SMALL(기준일시_입력!$J$21:$J$39,ZR$5),ZN19&lt;SMALL(기준일시_입력!$N$21:$N$39,ZR$5)),SMALL(기준일시_입력!$N$21:$N$39,ZR$5)-ZN19,0)),0)</f>
        <v>0</v>
      </c>
      <c r="ZS19" s="128">
        <f>IFERROR(IF(AND(ZN19&lt;SMALL(기준일시_입력!$J$21:$J$39,ZS$5),ZO19&gt;SMALL(기준일시_입력!$N$21:$N$39,ZS$5)),INDEX(기준일시_입력!$AJ$21:$AJ$39,ZS$5*2-1),IF(AND(ZN19&gt;=SMALL(기준일시_입력!$J$21:$J$39,ZS$5),ZN19&lt;SMALL(기준일시_입력!$N$21:$N$39,ZS$5)),SMALL(기준일시_입력!$N$21:$N$39,ZS$5)-ZN19,0)),0)</f>
        <v>0</v>
      </c>
      <c r="ZT19" s="128">
        <f>IFERROR(IF(AND(ZN19&lt;SMALL(기준일시_입력!$J$21:$J$39,ZT$5),ZO19&gt;SMALL(기준일시_입력!$N$21:$N$39,ZT$5)),INDEX(기준일시_입력!$AJ$21:$AJ$39,ZT$5*2-1),IF(AND(ZN19&gt;=SMALL(기준일시_입력!$J$21:$J$39,ZT$5),ZN19&lt;SMALL(기준일시_입력!$N$21:$N$39,ZT$5)),SMALL(기준일시_입력!$N$21:$N$39,ZT$5)-ZN19,0)),0)</f>
        <v>0</v>
      </c>
      <c r="ZU19" s="128">
        <f>IFERROR(IF(AND(ZN19&lt;SMALL(기준일시_입력!$J$21:$J$39,ZU$5),ZO19&gt;SMALL(기준일시_입력!$N$21:$N$39,ZU$5)),INDEX(기준일시_입력!$AJ$21:$AJ$39,ZU$5*2-1),IF(AND(ZN19&gt;=SMALL(기준일시_입력!$J$21:$J$39,ZU$5),ZN19&lt;SMALL(기준일시_입력!$N$21:$N$39,ZU$5)),SMALL(기준일시_입력!$N$21:$N$39,ZU$5)-ZN19,0)),0)</f>
        <v>0</v>
      </c>
      <c r="ZV19" s="128">
        <f>IFERROR(IF(AND(ZN19&lt;SMALL(기준일시_입력!$J$21:$J$39,ZV$5),ZO19&gt;SMALL(기준일시_입력!$N$21:$N$39,ZV$5)),INDEX(기준일시_입력!$AJ$21:$AJ$39,ZV$5*2-1),IF(AND(ZN19&gt;=SMALL(기준일시_입력!$J$21:$J$39,ZV$5),ZN19&lt;SMALL(기준일시_입력!$N$21:$N$39,ZV$5)),SMALL(기준일시_입력!$N$21:$N$39,ZV$5)-ZN19,0)),0)</f>
        <v>0</v>
      </c>
      <c r="ZW19" s="128">
        <f>IFERROR(IF(AND(ZN19&lt;SMALL(기준일시_입력!$J$21:$J$39,ZW$5),ZO19&gt;SMALL(기준일시_입력!$N$21:$N$39,ZW$5)),INDEX(기준일시_입력!$AJ$21:$AJ$39,ZW$5*2-1),IF(AND(ZN19&gt;=SMALL(기준일시_입력!$J$21:$J$39,ZW$5),ZN19&lt;SMALL(기준일시_입력!$N$21:$N$39,ZW$5)),SMALL(기준일시_입력!$N$21:$N$39,ZW$5)-ZN19,0)),0)</f>
        <v>0</v>
      </c>
      <c r="ZX19" s="128">
        <f>IFERROR(IF(AND(ZN19&lt;SMALL(기준일시_입력!$J$21:$J$39,ZX$5),ZO19&gt;SMALL(기준일시_입력!$N$21:$N$39,ZX$5)),INDEX(기준일시_입력!$AJ$21:$AJ$39,ZX$5*2-1),IF(AND(ZN19&gt;=SMALL(기준일시_입력!$J$21:$J$39,ZX$5),ZN19&lt;SMALL(기준일시_입력!$N$21:$N$39,ZX$5)),SMALL(기준일시_입력!$N$21:$N$39,ZX$5)-ZN19,0)),0)</f>
        <v>0</v>
      </c>
      <c r="ZY19" s="128">
        <f>IFERROR(IF(AND(ZN19&lt;SMALL(기준일시_입력!$J$21:$J$39,ZY$5),ZO19&gt;SMALL(기준일시_입력!$N$21:$N$39,ZY$5)),INDEX(기준일시_입력!$AJ$21:$AJ$39,ZY$5*2-1),IF(AND(ZN19&gt;=SMALL(기준일시_입력!$J$21:$J$39,ZY$5),ZN19&lt;SMALL(기준일시_입력!$N$21:$N$39,ZY$5)),SMALL(기준일시_입력!$N$21:$N$39,ZY$5)-ZN19,0)),0)</f>
        <v>0</v>
      </c>
      <c r="ZZ19" s="125"/>
      <c r="AAA19" s="180" t="str">
        <f t="shared" si="264"/>
        <v>14일</v>
      </c>
      <c r="AAB19" s="180"/>
      <c r="AAC19" s="124" t="str">
        <f t="shared" si="265"/>
        <v>일</v>
      </c>
      <c r="AAD19" s="133" t="str">
        <f t="shared" si="261"/>
        <v/>
      </c>
      <c r="AAE19" s="184"/>
      <c r="AAF19" s="184"/>
      <c r="AAG19" s="184"/>
      <c r="AAH19" s="184"/>
      <c r="AAI19" s="184"/>
      <c r="AAJ19" s="184"/>
      <c r="AAK19" s="176"/>
      <c r="AAL19" s="177"/>
      <c r="AAM19" s="129" t="str">
        <f>IF($B19="","",IF(AND(AAC$3&lt;&gt;"",$B19-기준일시_입력!$AO$7&lt;=0,AAE19="",AAH19="",AAK19=""),"X",IF(AAK19="연차","☆",IF(AAK19="월차","★",IF(AAK19="병가","♨",IF(AAK19="출장","◎",IF(AAK19="교육","■",IF(AND(AAK19="",AAE19&lt;=기준일시_입력!$J$15,AAH19&gt;=기준일시_입력!$N$15),"○",IF(AND(AAK19="",AAE19&lt;&gt;"",AAE19&gt;기준일시_입력!$J$15),"▼",IF(AND(AAK19="",AAH19&lt;&gt;"",AAH19&lt;기준일시_입력!$N$15),"△",""))))))))))</f>
        <v/>
      </c>
      <c r="AAN19" s="128">
        <f>IFERROR(IF(OR(AAE19="",AAH19=""),0,IF(AND(AAP19&lt;기준일시_입력!$J$17,AAQ19&gt;기준일시_입력!$N$17),기준일시_입력!$N$17-기준일시_입력!$J$17,IF(AND(AAP19&gt;=기준일시_입력!$J$17,AAQ19&gt;기준일시_입력!$N$17),기준일시_입력!$N$17-AAP19,IF(AAQ19&lt;기준일시_입력!$J$17,0,IF(AND(AAP19&lt;기준일시_입력!$J$17,AAQ19&lt;=기준일시_입력!$N$17),AAQ19-기준일시_입력!$J$17,IF(AND(AAP19&gt;=기준일시_입력!$J$17,AAQ19&lt;=기준일시_입력!$N$17),AAQ19-AAP19,0)))))),0)</f>
        <v>0</v>
      </c>
      <c r="AAO19" s="128">
        <f t="shared" si="267"/>
        <v>0</v>
      </c>
      <c r="AAP19" s="128">
        <f>IF(OR(AAE19="",AAH19=""),0,IF(AAE19&lt;기준일시_입력!$J$15,기준일시_입력!$J$15,AAE19))</f>
        <v>0</v>
      </c>
      <c r="AAQ19" s="128">
        <f t="shared" si="268"/>
        <v>0</v>
      </c>
      <c r="AAR19" s="128">
        <f>IFERROR(IF(AND(AAP19&lt;SMALL(기준일시_입력!$J$21:$J$39,AAR$5),AAQ19&gt;SMALL(기준일시_입력!$N$21:$N$39,AAR$5)),INDEX(기준일시_입력!$AJ$21:$AJ$39,AAR$5*2-1),IF(AND(AAP19&gt;=SMALL(기준일시_입력!$J$21:$J$39,AAR$5),AAP19&lt;SMALL(기준일시_입력!$N$21:$N$39,AAR$5)),SMALL(기준일시_입력!$N$21:$N$39,AAR$5)-AAP19,0)),0)</f>
        <v>0</v>
      </c>
      <c r="AAS19" s="128">
        <f>IFERROR(IF(AND(AAP19&lt;SMALL(기준일시_입력!$J$21:$J$39,AAS$5),AAQ19&gt;SMALL(기준일시_입력!$N$21:$N$39,AAS$5)),INDEX(기준일시_입력!$AJ$21:$AJ$39,AAS$5*2-1),IF(AND(AAP19&gt;=SMALL(기준일시_입력!$J$21:$J$39,AAS$5),AAP19&lt;SMALL(기준일시_입력!$N$21:$N$39,AAS$5)),SMALL(기준일시_입력!$N$21:$N$39,AAS$5)-AAP19,0)),0)</f>
        <v>0</v>
      </c>
      <c r="AAT19" s="128">
        <f>IFERROR(IF(AND(AAP19&lt;SMALL(기준일시_입력!$J$21:$J$39,AAT$5),AAQ19&gt;SMALL(기준일시_입력!$N$21:$N$39,AAT$5)),INDEX(기준일시_입력!$AJ$21:$AJ$39,AAT$5*2-1),IF(AND(AAP19&gt;=SMALL(기준일시_입력!$J$21:$J$39,AAT$5),AAP19&lt;SMALL(기준일시_입력!$N$21:$N$39,AAT$5)),SMALL(기준일시_입력!$N$21:$N$39,AAT$5)-AAP19,0)),0)</f>
        <v>0</v>
      </c>
      <c r="AAU19" s="128">
        <f>IFERROR(IF(AND(AAP19&lt;SMALL(기준일시_입력!$J$21:$J$39,AAU$5),AAQ19&gt;SMALL(기준일시_입력!$N$21:$N$39,AAU$5)),INDEX(기준일시_입력!$AJ$21:$AJ$39,AAU$5*2-1),IF(AND(AAP19&gt;=SMALL(기준일시_입력!$J$21:$J$39,AAU$5),AAP19&lt;SMALL(기준일시_입력!$N$21:$N$39,AAU$5)),SMALL(기준일시_입력!$N$21:$N$39,AAU$5)-AAP19,0)),0)</f>
        <v>0</v>
      </c>
      <c r="AAV19" s="128">
        <f>IFERROR(IF(AND(AAP19&lt;SMALL(기준일시_입력!$J$21:$J$39,AAV$5),AAQ19&gt;SMALL(기준일시_입력!$N$21:$N$39,AAV$5)),INDEX(기준일시_입력!$AJ$21:$AJ$39,AAV$5*2-1),IF(AND(AAP19&gt;=SMALL(기준일시_입력!$J$21:$J$39,AAV$5),AAP19&lt;SMALL(기준일시_입력!$N$21:$N$39,AAV$5)),SMALL(기준일시_입력!$N$21:$N$39,AAV$5)-AAP19,0)),0)</f>
        <v>0</v>
      </c>
      <c r="AAW19" s="128">
        <f>IFERROR(IF(AND(AAP19&lt;SMALL(기준일시_입력!$J$21:$J$39,AAW$5),AAQ19&gt;SMALL(기준일시_입력!$N$21:$N$39,AAW$5)),INDEX(기준일시_입력!$AJ$21:$AJ$39,AAW$5*2-1),IF(AND(AAP19&gt;=SMALL(기준일시_입력!$J$21:$J$39,AAW$5),AAP19&lt;SMALL(기준일시_입력!$N$21:$N$39,AAW$5)),SMALL(기준일시_입력!$N$21:$N$39,AAW$5)-AAP19,0)),0)</f>
        <v>0</v>
      </c>
      <c r="AAX19" s="128">
        <f>IFERROR(IF(AND(AAP19&lt;SMALL(기준일시_입력!$J$21:$J$39,AAX$5),AAQ19&gt;SMALL(기준일시_입력!$N$21:$N$39,AAX$5)),INDEX(기준일시_입력!$AJ$21:$AJ$39,AAX$5*2-1),IF(AND(AAP19&gt;=SMALL(기준일시_입력!$J$21:$J$39,AAX$5),AAP19&lt;SMALL(기준일시_입력!$N$21:$N$39,AAX$5)),SMALL(기준일시_입력!$N$21:$N$39,AAX$5)-AAP19,0)),0)</f>
        <v>0</v>
      </c>
      <c r="AAY19" s="128">
        <f>IFERROR(IF(AND(AAP19&lt;SMALL(기준일시_입력!$J$21:$J$39,AAY$5),AAQ19&gt;SMALL(기준일시_입력!$N$21:$N$39,AAY$5)),INDEX(기준일시_입력!$AJ$21:$AJ$39,AAY$5*2-1),IF(AND(AAP19&gt;=SMALL(기준일시_입력!$J$21:$J$39,AAY$5),AAP19&lt;SMALL(기준일시_입력!$N$21:$N$39,AAY$5)),SMALL(기준일시_입력!$N$21:$N$39,AAY$5)-AAP19,0)),0)</f>
        <v>0</v>
      </c>
      <c r="AAZ19" s="128">
        <f>IFERROR(IF(AND(AAP19&lt;SMALL(기준일시_입력!$J$21:$J$39,AAZ$5),AAQ19&gt;SMALL(기준일시_입력!$N$21:$N$39,AAZ$5)),INDEX(기준일시_입력!$AJ$21:$AJ$39,AAZ$5*2-1),IF(AND(AAP19&gt;=SMALL(기준일시_입력!$J$21:$J$39,AAZ$5),AAP19&lt;SMALL(기준일시_입력!$N$21:$N$39,AAZ$5)),SMALL(기준일시_입력!$N$21:$N$39,AAZ$5)-AAP19,0)),0)</f>
        <v>0</v>
      </c>
      <c r="ABA19" s="128">
        <f>IFERROR(IF(AND(AAP19&lt;SMALL(기준일시_입력!$J$21:$J$39,ABA$5),AAQ19&gt;SMALL(기준일시_입력!$N$21:$N$39,ABA$5)),INDEX(기준일시_입력!$AJ$21:$AJ$39,ABA$5*2-1),IF(AND(AAP19&gt;=SMALL(기준일시_입력!$J$21:$J$39,ABA$5),AAP19&lt;SMALL(기준일시_입력!$N$21:$N$39,ABA$5)),SMALL(기준일시_입력!$N$21:$N$39,ABA$5)-AAP19,0)),0)</f>
        <v>0</v>
      </c>
      <c r="ABB19" s="125"/>
      <c r="ABC19" s="180" t="str">
        <f t="shared" si="269"/>
        <v>14일</v>
      </c>
      <c r="ABD19" s="180"/>
      <c r="ABE19" s="124" t="str">
        <f t="shared" si="270"/>
        <v>일</v>
      </c>
      <c r="ABF19" s="133" t="str">
        <f t="shared" si="261"/>
        <v/>
      </c>
      <c r="ABG19" s="184"/>
      <c r="ABH19" s="184"/>
      <c r="ABI19" s="184"/>
      <c r="ABJ19" s="184"/>
      <c r="ABK19" s="184"/>
      <c r="ABL19" s="184"/>
      <c r="ABM19" s="176"/>
      <c r="ABN19" s="177"/>
      <c r="ABO19" s="129" t="str">
        <f>IF($B19="","",IF(AND(ABE$3&lt;&gt;"",$B19-기준일시_입력!$AO$7&lt;=0,ABG19="",ABJ19="",ABM19=""),"X",IF(ABM19="연차","☆",IF(ABM19="월차","★",IF(ABM19="병가","♨",IF(ABM19="출장","◎",IF(ABM19="교육","■",IF(AND(ABM19="",ABG19&lt;=기준일시_입력!$J$15,ABJ19&gt;=기준일시_입력!$N$15),"○",IF(AND(ABM19="",ABG19&lt;&gt;"",ABG19&gt;기준일시_입력!$J$15),"▼",IF(AND(ABM19="",ABJ19&lt;&gt;"",ABJ19&lt;기준일시_입력!$N$15),"△",""))))))))))</f>
        <v/>
      </c>
      <c r="ABP19" s="128">
        <f>IFERROR(IF(OR(ABG19="",ABJ19=""),0,IF(AND(ABR19&lt;기준일시_입력!$J$17,ABS19&gt;기준일시_입력!$N$17),기준일시_입력!$N$17-기준일시_입력!$J$17,IF(AND(ABR19&gt;=기준일시_입력!$J$17,ABS19&gt;기준일시_입력!$N$17),기준일시_입력!$N$17-ABR19,IF(ABS19&lt;기준일시_입력!$J$17,0,IF(AND(ABR19&lt;기준일시_입력!$J$17,ABS19&lt;=기준일시_입력!$N$17),ABS19-기준일시_입력!$J$17,IF(AND(ABR19&gt;=기준일시_입력!$J$17,ABS19&lt;=기준일시_입력!$N$17),ABS19-ABR19,0)))))),0)</f>
        <v>0</v>
      </c>
      <c r="ABQ19" s="128">
        <f t="shared" si="272"/>
        <v>0</v>
      </c>
      <c r="ABR19" s="128">
        <f>IF(OR(ABG19="",ABJ19=""),0,IF(ABG19&lt;기준일시_입력!$J$15,기준일시_입력!$J$15,ABG19))</f>
        <v>0</v>
      </c>
      <c r="ABS19" s="128">
        <f t="shared" si="273"/>
        <v>0</v>
      </c>
      <c r="ABT19" s="128">
        <f>IFERROR(IF(AND(ABR19&lt;SMALL(기준일시_입력!$J$21:$J$39,ABT$5),ABS19&gt;SMALL(기준일시_입력!$N$21:$N$39,ABT$5)),INDEX(기준일시_입력!$AJ$21:$AJ$39,ABT$5*2-1),IF(AND(ABR19&gt;=SMALL(기준일시_입력!$J$21:$J$39,ABT$5),ABR19&lt;SMALL(기준일시_입력!$N$21:$N$39,ABT$5)),SMALL(기준일시_입력!$N$21:$N$39,ABT$5)-ABR19,0)),0)</f>
        <v>0</v>
      </c>
      <c r="ABU19" s="128">
        <f>IFERROR(IF(AND(ABR19&lt;SMALL(기준일시_입력!$J$21:$J$39,ABU$5),ABS19&gt;SMALL(기준일시_입력!$N$21:$N$39,ABU$5)),INDEX(기준일시_입력!$AJ$21:$AJ$39,ABU$5*2-1),IF(AND(ABR19&gt;=SMALL(기준일시_입력!$J$21:$J$39,ABU$5),ABR19&lt;SMALL(기준일시_입력!$N$21:$N$39,ABU$5)),SMALL(기준일시_입력!$N$21:$N$39,ABU$5)-ABR19,0)),0)</f>
        <v>0</v>
      </c>
      <c r="ABV19" s="128">
        <f>IFERROR(IF(AND(ABR19&lt;SMALL(기준일시_입력!$J$21:$J$39,ABV$5),ABS19&gt;SMALL(기준일시_입력!$N$21:$N$39,ABV$5)),INDEX(기준일시_입력!$AJ$21:$AJ$39,ABV$5*2-1),IF(AND(ABR19&gt;=SMALL(기준일시_입력!$J$21:$J$39,ABV$5),ABR19&lt;SMALL(기준일시_입력!$N$21:$N$39,ABV$5)),SMALL(기준일시_입력!$N$21:$N$39,ABV$5)-ABR19,0)),0)</f>
        <v>0</v>
      </c>
      <c r="ABW19" s="128">
        <f>IFERROR(IF(AND(ABR19&lt;SMALL(기준일시_입력!$J$21:$J$39,ABW$5),ABS19&gt;SMALL(기준일시_입력!$N$21:$N$39,ABW$5)),INDEX(기준일시_입력!$AJ$21:$AJ$39,ABW$5*2-1),IF(AND(ABR19&gt;=SMALL(기준일시_입력!$J$21:$J$39,ABW$5),ABR19&lt;SMALL(기준일시_입력!$N$21:$N$39,ABW$5)),SMALL(기준일시_입력!$N$21:$N$39,ABW$5)-ABR19,0)),0)</f>
        <v>0</v>
      </c>
      <c r="ABX19" s="128">
        <f>IFERROR(IF(AND(ABR19&lt;SMALL(기준일시_입력!$J$21:$J$39,ABX$5),ABS19&gt;SMALL(기준일시_입력!$N$21:$N$39,ABX$5)),INDEX(기준일시_입력!$AJ$21:$AJ$39,ABX$5*2-1),IF(AND(ABR19&gt;=SMALL(기준일시_입력!$J$21:$J$39,ABX$5),ABR19&lt;SMALL(기준일시_입력!$N$21:$N$39,ABX$5)),SMALL(기준일시_입력!$N$21:$N$39,ABX$5)-ABR19,0)),0)</f>
        <v>0</v>
      </c>
      <c r="ABY19" s="128">
        <f>IFERROR(IF(AND(ABR19&lt;SMALL(기준일시_입력!$J$21:$J$39,ABY$5),ABS19&gt;SMALL(기준일시_입력!$N$21:$N$39,ABY$5)),INDEX(기준일시_입력!$AJ$21:$AJ$39,ABY$5*2-1),IF(AND(ABR19&gt;=SMALL(기준일시_입력!$J$21:$J$39,ABY$5),ABR19&lt;SMALL(기준일시_입력!$N$21:$N$39,ABY$5)),SMALL(기준일시_입력!$N$21:$N$39,ABY$5)-ABR19,0)),0)</f>
        <v>0</v>
      </c>
      <c r="ABZ19" s="128">
        <f>IFERROR(IF(AND(ABR19&lt;SMALL(기준일시_입력!$J$21:$J$39,ABZ$5),ABS19&gt;SMALL(기준일시_입력!$N$21:$N$39,ABZ$5)),INDEX(기준일시_입력!$AJ$21:$AJ$39,ABZ$5*2-1),IF(AND(ABR19&gt;=SMALL(기준일시_입력!$J$21:$J$39,ABZ$5),ABR19&lt;SMALL(기준일시_입력!$N$21:$N$39,ABZ$5)),SMALL(기준일시_입력!$N$21:$N$39,ABZ$5)-ABR19,0)),0)</f>
        <v>0</v>
      </c>
      <c r="ACA19" s="128">
        <f>IFERROR(IF(AND(ABR19&lt;SMALL(기준일시_입력!$J$21:$J$39,ACA$5),ABS19&gt;SMALL(기준일시_입력!$N$21:$N$39,ACA$5)),INDEX(기준일시_입력!$AJ$21:$AJ$39,ACA$5*2-1),IF(AND(ABR19&gt;=SMALL(기준일시_입력!$J$21:$J$39,ACA$5),ABR19&lt;SMALL(기준일시_입력!$N$21:$N$39,ACA$5)),SMALL(기준일시_입력!$N$21:$N$39,ACA$5)-ABR19,0)),0)</f>
        <v>0</v>
      </c>
      <c r="ACB19" s="128">
        <f>IFERROR(IF(AND(ABR19&lt;SMALL(기준일시_입력!$J$21:$J$39,ACB$5),ABS19&gt;SMALL(기준일시_입력!$N$21:$N$39,ACB$5)),INDEX(기준일시_입력!$AJ$21:$AJ$39,ACB$5*2-1),IF(AND(ABR19&gt;=SMALL(기준일시_입력!$J$21:$J$39,ACB$5),ABR19&lt;SMALL(기준일시_입력!$N$21:$N$39,ACB$5)),SMALL(기준일시_입력!$N$21:$N$39,ACB$5)-ABR19,0)),0)</f>
        <v>0</v>
      </c>
      <c r="ACC19" s="128">
        <f>IFERROR(IF(AND(ABR19&lt;SMALL(기준일시_입력!$J$21:$J$39,ACC$5),ABS19&gt;SMALL(기준일시_입력!$N$21:$N$39,ACC$5)),INDEX(기준일시_입력!$AJ$21:$AJ$39,ACC$5*2-1),IF(AND(ABR19&gt;=SMALL(기준일시_입력!$J$21:$J$39,ACC$5),ABR19&lt;SMALL(기준일시_입력!$N$21:$N$39,ACC$5)),SMALL(기준일시_입력!$N$21:$N$39,ACC$5)-ABR19,0)),0)</f>
        <v>0</v>
      </c>
      <c r="ACD19" s="125"/>
      <c r="ACE19" s="180" t="str">
        <f t="shared" si="274"/>
        <v>14일</v>
      </c>
      <c r="ACF19" s="180"/>
      <c r="ACG19" s="124" t="str">
        <f t="shared" si="275"/>
        <v>일</v>
      </c>
      <c r="ACH19" s="133" t="str">
        <f t="shared" si="276"/>
        <v/>
      </c>
      <c r="ACI19" s="184"/>
      <c r="ACJ19" s="184"/>
      <c r="ACK19" s="184"/>
      <c r="ACL19" s="184"/>
      <c r="ACM19" s="184"/>
      <c r="ACN19" s="184"/>
      <c r="ACO19" s="176"/>
      <c r="ACP19" s="177"/>
      <c r="ACQ19" s="129" t="str">
        <f>IF($B19="","",IF(AND(ACG$3&lt;&gt;"",$B19-기준일시_입력!$AO$7&lt;=0,ACI19="",ACL19="",ACO19=""),"X",IF(ACO19="연차","☆",IF(ACO19="월차","★",IF(ACO19="병가","♨",IF(ACO19="출장","◎",IF(ACO19="교육","■",IF(AND(ACO19="",ACI19&lt;=기준일시_입력!$J$15,ACL19&gt;=기준일시_입력!$N$15),"○",IF(AND(ACO19="",ACI19&lt;&gt;"",ACI19&gt;기준일시_입력!$J$15),"▼",IF(AND(ACO19="",ACL19&lt;&gt;"",ACL19&lt;기준일시_입력!$N$15),"△",""))))))))))</f>
        <v/>
      </c>
      <c r="ACR19" s="128">
        <f>IFERROR(IF(OR(ACI19="",ACL19=""),0,IF(AND(ACT19&lt;기준일시_입력!$J$17,ACU19&gt;기준일시_입력!$N$17),기준일시_입력!$N$17-기준일시_입력!$J$17,IF(AND(ACT19&gt;=기준일시_입력!$J$17,ACU19&gt;기준일시_입력!$N$17),기준일시_입력!$N$17-ACT19,IF(ACU19&lt;기준일시_입력!$J$17,0,IF(AND(ACT19&lt;기준일시_입력!$J$17,ACU19&lt;=기준일시_입력!$N$17),ACU19-기준일시_입력!$J$17,IF(AND(ACT19&gt;=기준일시_입력!$J$17,ACU19&lt;=기준일시_입력!$N$17),ACU19-ACT19,0)))))),0)</f>
        <v>0</v>
      </c>
      <c r="ACS19" s="128">
        <f t="shared" si="277"/>
        <v>0</v>
      </c>
      <c r="ACT19" s="128">
        <f>IF(OR(ACI19="",ACL19=""),0,IF(ACI19&lt;기준일시_입력!$J$15,기준일시_입력!$J$15,ACI19))</f>
        <v>0</v>
      </c>
      <c r="ACU19" s="128">
        <f t="shared" si="278"/>
        <v>0</v>
      </c>
      <c r="ACV19" s="128">
        <f>IFERROR(IF(AND(ACT19&lt;SMALL(기준일시_입력!$J$21:$J$39,ACV$5),ACU19&gt;SMALL(기준일시_입력!$N$21:$N$39,ACV$5)),INDEX(기준일시_입력!$AJ$21:$AJ$39,ACV$5*2-1),IF(AND(ACT19&gt;=SMALL(기준일시_입력!$J$21:$J$39,ACV$5),ACT19&lt;SMALL(기준일시_입력!$N$21:$N$39,ACV$5)),SMALL(기준일시_입력!$N$21:$N$39,ACV$5)-ACT19,0)),0)</f>
        <v>0</v>
      </c>
      <c r="ACW19" s="128">
        <f>IFERROR(IF(AND(ACT19&lt;SMALL(기준일시_입력!$J$21:$J$39,ACW$5),ACU19&gt;SMALL(기준일시_입력!$N$21:$N$39,ACW$5)),INDEX(기준일시_입력!$AJ$21:$AJ$39,ACW$5*2-1),IF(AND(ACT19&gt;=SMALL(기준일시_입력!$J$21:$J$39,ACW$5),ACT19&lt;SMALL(기준일시_입력!$N$21:$N$39,ACW$5)),SMALL(기준일시_입력!$N$21:$N$39,ACW$5)-ACT19,0)),0)</f>
        <v>0</v>
      </c>
      <c r="ACX19" s="128">
        <f>IFERROR(IF(AND(ACT19&lt;SMALL(기준일시_입력!$J$21:$J$39,ACX$5),ACU19&gt;SMALL(기준일시_입력!$N$21:$N$39,ACX$5)),INDEX(기준일시_입력!$AJ$21:$AJ$39,ACX$5*2-1),IF(AND(ACT19&gt;=SMALL(기준일시_입력!$J$21:$J$39,ACX$5),ACT19&lt;SMALL(기준일시_입력!$N$21:$N$39,ACX$5)),SMALL(기준일시_입력!$N$21:$N$39,ACX$5)-ACT19,0)),0)</f>
        <v>0</v>
      </c>
      <c r="ACY19" s="128">
        <f>IFERROR(IF(AND(ACT19&lt;SMALL(기준일시_입력!$J$21:$J$39,ACY$5),ACU19&gt;SMALL(기준일시_입력!$N$21:$N$39,ACY$5)),INDEX(기준일시_입력!$AJ$21:$AJ$39,ACY$5*2-1),IF(AND(ACT19&gt;=SMALL(기준일시_입력!$J$21:$J$39,ACY$5),ACT19&lt;SMALL(기준일시_입력!$N$21:$N$39,ACY$5)),SMALL(기준일시_입력!$N$21:$N$39,ACY$5)-ACT19,0)),0)</f>
        <v>0</v>
      </c>
      <c r="ACZ19" s="128">
        <f>IFERROR(IF(AND(ACT19&lt;SMALL(기준일시_입력!$J$21:$J$39,ACZ$5),ACU19&gt;SMALL(기준일시_입력!$N$21:$N$39,ACZ$5)),INDEX(기준일시_입력!$AJ$21:$AJ$39,ACZ$5*2-1),IF(AND(ACT19&gt;=SMALL(기준일시_입력!$J$21:$J$39,ACZ$5),ACT19&lt;SMALL(기준일시_입력!$N$21:$N$39,ACZ$5)),SMALL(기준일시_입력!$N$21:$N$39,ACZ$5)-ACT19,0)),0)</f>
        <v>0</v>
      </c>
      <c r="ADA19" s="128">
        <f>IFERROR(IF(AND(ACT19&lt;SMALL(기준일시_입력!$J$21:$J$39,ADA$5),ACU19&gt;SMALL(기준일시_입력!$N$21:$N$39,ADA$5)),INDEX(기준일시_입력!$AJ$21:$AJ$39,ADA$5*2-1),IF(AND(ACT19&gt;=SMALL(기준일시_입력!$J$21:$J$39,ADA$5),ACT19&lt;SMALL(기준일시_입력!$N$21:$N$39,ADA$5)),SMALL(기준일시_입력!$N$21:$N$39,ADA$5)-ACT19,0)),0)</f>
        <v>0</v>
      </c>
      <c r="ADB19" s="128">
        <f>IFERROR(IF(AND(ACT19&lt;SMALL(기준일시_입력!$J$21:$J$39,ADB$5),ACU19&gt;SMALL(기준일시_입력!$N$21:$N$39,ADB$5)),INDEX(기준일시_입력!$AJ$21:$AJ$39,ADB$5*2-1),IF(AND(ACT19&gt;=SMALL(기준일시_입력!$J$21:$J$39,ADB$5),ACT19&lt;SMALL(기준일시_입력!$N$21:$N$39,ADB$5)),SMALL(기준일시_입력!$N$21:$N$39,ADB$5)-ACT19,0)),0)</f>
        <v>0</v>
      </c>
      <c r="ADC19" s="128">
        <f>IFERROR(IF(AND(ACT19&lt;SMALL(기준일시_입력!$J$21:$J$39,ADC$5),ACU19&gt;SMALL(기준일시_입력!$N$21:$N$39,ADC$5)),INDEX(기준일시_입력!$AJ$21:$AJ$39,ADC$5*2-1),IF(AND(ACT19&gt;=SMALL(기준일시_입력!$J$21:$J$39,ADC$5),ACT19&lt;SMALL(기준일시_입력!$N$21:$N$39,ADC$5)),SMALL(기준일시_입력!$N$21:$N$39,ADC$5)-ACT19,0)),0)</f>
        <v>0</v>
      </c>
      <c r="ADD19" s="128">
        <f>IFERROR(IF(AND(ACT19&lt;SMALL(기준일시_입력!$J$21:$J$39,ADD$5),ACU19&gt;SMALL(기준일시_입력!$N$21:$N$39,ADD$5)),INDEX(기준일시_입력!$AJ$21:$AJ$39,ADD$5*2-1),IF(AND(ACT19&gt;=SMALL(기준일시_입력!$J$21:$J$39,ADD$5),ACT19&lt;SMALL(기준일시_입력!$N$21:$N$39,ADD$5)),SMALL(기준일시_입력!$N$21:$N$39,ADD$5)-ACT19,0)),0)</f>
        <v>0</v>
      </c>
      <c r="ADE19" s="128">
        <f>IFERROR(IF(AND(ACT19&lt;SMALL(기준일시_입력!$J$21:$J$39,ADE$5),ACU19&gt;SMALL(기준일시_입력!$N$21:$N$39,ADE$5)),INDEX(기준일시_입력!$AJ$21:$AJ$39,ADE$5*2-1),IF(AND(ACT19&gt;=SMALL(기준일시_입력!$J$21:$J$39,ADE$5),ACT19&lt;SMALL(기준일시_입력!$N$21:$N$39,ADE$5)),SMALL(기준일시_입력!$N$21:$N$39,ADE$5)-ACT19,0)),0)</f>
        <v>0</v>
      </c>
      <c r="ADF19" s="125"/>
      <c r="ADG19" s="180" t="str">
        <f t="shared" si="279"/>
        <v>14일</v>
      </c>
      <c r="ADH19" s="180"/>
      <c r="ADI19" s="124" t="str">
        <f t="shared" si="280"/>
        <v>일</v>
      </c>
      <c r="ADJ19" s="133" t="str">
        <f t="shared" si="276"/>
        <v/>
      </c>
      <c r="ADK19" s="184"/>
      <c r="ADL19" s="184"/>
      <c r="ADM19" s="184"/>
      <c r="ADN19" s="184"/>
      <c r="ADO19" s="184"/>
      <c r="ADP19" s="184"/>
      <c r="ADQ19" s="176"/>
      <c r="ADR19" s="177"/>
      <c r="ADS19" s="129" t="str">
        <f>IF($B19="","",IF(AND(ADI$3&lt;&gt;"",$B19-기준일시_입력!$AO$7&lt;=0,ADK19="",ADN19="",ADQ19=""),"X",IF(ADQ19="연차","☆",IF(ADQ19="월차","★",IF(ADQ19="병가","♨",IF(ADQ19="출장","◎",IF(ADQ19="교육","■",IF(AND(ADQ19="",ADK19&lt;=기준일시_입력!$J$15,ADN19&gt;=기준일시_입력!$N$15),"○",IF(AND(ADQ19="",ADK19&lt;&gt;"",ADK19&gt;기준일시_입력!$J$15),"▼",IF(AND(ADQ19="",ADN19&lt;&gt;"",ADN19&lt;기준일시_입력!$N$15),"△",""))))))))))</f>
        <v/>
      </c>
      <c r="ADT19" s="128">
        <f>IFERROR(IF(OR(ADK19="",ADN19=""),0,IF(AND(ADV19&lt;기준일시_입력!$J$17,ADW19&gt;기준일시_입력!$N$17),기준일시_입력!$N$17-기준일시_입력!$J$17,IF(AND(ADV19&gt;=기준일시_입력!$J$17,ADW19&gt;기준일시_입력!$N$17),기준일시_입력!$N$17-ADV19,IF(ADW19&lt;기준일시_입력!$J$17,0,IF(AND(ADV19&lt;기준일시_입력!$J$17,ADW19&lt;=기준일시_입력!$N$17),ADW19-기준일시_입력!$J$17,IF(AND(ADV19&gt;=기준일시_입력!$J$17,ADW19&lt;=기준일시_입력!$N$17),ADW19-ADV19,0)))))),0)</f>
        <v>0</v>
      </c>
      <c r="ADU19" s="128">
        <f t="shared" si="282"/>
        <v>0</v>
      </c>
      <c r="ADV19" s="128">
        <f>IF(OR(ADK19="",ADN19=""),0,IF(ADK19&lt;기준일시_입력!$J$15,기준일시_입력!$J$15,ADK19))</f>
        <v>0</v>
      </c>
      <c r="ADW19" s="128">
        <f t="shared" si="283"/>
        <v>0</v>
      </c>
      <c r="ADX19" s="128">
        <f>IFERROR(IF(AND(ADV19&lt;SMALL(기준일시_입력!$J$21:$J$39,ADX$5),ADW19&gt;SMALL(기준일시_입력!$N$21:$N$39,ADX$5)),INDEX(기준일시_입력!$AJ$21:$AJ$39,ADX$5*2-1),IF(AND(ADV19&gt;=SMALL(기준일시_입력!$J$21:$J$39,ADX$5),ADV19&lt;SMALL(기준일시_입력!$N$21:$N$39,ADX$5)),SMALL(기준일시_입력!$N$21:$N$39,ADX$5)-ADV19,0)),0)</f>
        <v>0</v>
      </c>
      <c r="ADY19" s="128">
        <f>IFERROR(IF(AND(ADV19&lt;SMALL(기준일시_입력!$J$21:$J$39,ADY$5),ADW19&gt;SMALL(기준일시_입력!$N$21:$N$39,ADY$5)),INDEX(기준일시_입력!$AJ$21:$AJ$39,ADY$5*2-1),IF(AND(ADV19&gt;=SMALL(기준일시_입력!$J$21:$J$39,ADY$5),ADV19&lt;SMALL(기준일시_입력!$N$21:$N$39,ADY$5)),SMALL(기준일시_입력!$N$21:$N$39,ADY$5)-ADV19,0)),0)</f>
        <v>0</v>
      </c>
      <c r="ADZ19" s="128">
        <f>IFERROR(IF(AND(ADV19&lt;SMALL(기준일시_입력!$J$21:$J$39,ADZ$5),ADW19&gt;SMALL(기준일시_입력!$N$21:$N$39,ADZ$5)),INDEX(기준일시_입력!$AJ$21:$AJ$39,ADZ$5*2-1),IF(AND(ADV19&gt;=SMALL(기준일시_입력!$J$21:$J$39,ADZ$5),ADV19&lt;SMALL(기준일시_입력!$N$21:$N$39,ADZ$5)),SMALL(기준일시_입력!$N$21:$N$39,ADZ$5)-ADV19,0)),0)</f>
        <v>0</v>
      </c>
      <c r="AEA19" s="128">
        <f>IFERROR(IF(AND(ADV19&lt;SMALL(기준일시_입력!$J$21:$J$39,AEA$5),ADW19&gt;SMALL(기준일시_입력!$N$21:$N$39,AEA$5)),INDEX(기준일시_입력!$AJ$21:$AJ$39,AEA$5*2-1),IF(AND(ADV19&gt;=SMALL(기준일시_입력!$J$21:$J$39,AEA$5),ADV19&lt;SMALL(기준일시_입력!$N$21:$N$39,AEA$5)),SMALL(기준일시_입력!$N$21:$N$39,AEA$5)-ADV19,0)),0)</f>
        <v>0</v>
      </c>
      <c r="AEB19" s="128">
        <f>IFERROR(IF(AND(ADV19&lt;SMALL(기준일시_입력!$J$21:$J$39,AEB$5),ADW19&gt;SMALL(기준일시_입력!$N$21:$N$39,AEB$5)),INDEX(기준일시_입력!$AJ$21:$AJ$39,AEB$5*2-1),IF(AND(ADV19&gt;=SMALL(기준일시_입력!$J$21:$J$39,AEB$5),ADV19&lt;SMALL(기준일시_입력!$N$21:$N$39,AEB$5)),SMALL(기준일시_입력!$N$21:$N$39,AEB$5)-ADV19,0)),0)</f>
        <v>0</v>
      </c>
      <c r="AEC19" s="128">
        <f>IFERROR(IF(AND(ADV19&lt;SMALL(기준일시_입력!$J$21:$J$39,AEC$5),ADW19&gt;SMALL(기준일시_입력!$N$21:$N$39,AEC$5)),INDEX(기준일시_입력!$AJ$21:$AJ$39,AEC$5*2-1),IF(AND(ADV19&gt;=SMALL(기준일시_입력!$J$21:$J$39,AEC$5),ADV19&lt;SMALL(기준일시_입력!$N$21:$N$39,AEC$5)),SMALL(기준일시_입력!$N$21:$N$39,AEC$5)-ADV19,0)),0)</f>
        <v>0</v>
      </c>
      <c r="AED19" s="128">
        <f>IFERROR(IF(AND(ADV19&lt;SMALL(기준일시_입력!$J$21:$J$39,AED$5),ADW19&gt;SMALL(기준일시_입력!$N$21:$N$39,AED$5)),INDEX(기준일시_입력!$AJ$21:$AJ$39,AED$5*2-1),IF(AND(ADV19&gt;=SMALL(기준일시_입력!$J$21:$J$39,AED$5),ADV19&lt;SMALL(기준일시_입력!$N$21:$N$39,AED$5)),SMALL(기준일시_입력!$N$21:$N$39,AED$5)-ADV19,0)),0)</f>
        <v>0</v>
      </c>
      <c r="AEE19" s="128">
        <f>IFERROR(IF(AND(ADV19&lt;SMALL(기준일시_입력!$J$21:$J$39,AEE$5),ADW19&gt;SMALL(기준일시_입력!$N$21:$N$39,AEE$5)),INDEX(기준일시_입력!$AJ$21:$AJ$39,AEE$5*2-1),IF(AND(ADV19&gt;=SMALL(기준일시_입력!$J$21:$J$39,AEE$5),ADV19&lt;SMALL(기준일시_입력!$N$21:$N$39,AEE$5)),SMALL(기준일시_입력!$N$21:$N$39,AEE$5)-ADV19,0)),0)</f>
        <v>0</v>
      </c>
      <c r="AEF19" s="128">
        <f>IFERROR(IF(AND(ADV19&lt;SMALL(기준일시_입력!$J$21:$J$39,AEF$5),ADW19&gt;SMALL(기준일시_입력!$N$21:$N$39,AEF$5)),INDEX(기준일시_입력!$AJ$21:$AJ$39,AEF$5*2-1),IF(AND(ADV19&gt;=SMALL(기준일시_입력!$J$21:$J$39,AEF$5),ADV19&lt;SMALL(기준일시_입력!$N$21:$N$39,AEF$5)),SMALL(기준일시_입력!$N$21:$N$39,AEF$5)-ADV19,0)),0)</f>
        <v>0</v>
      </c>
      <c r="AEG19" s="128">
        <f>IFERROR(IF(AND(ADV19&lt;SMALL(기준일시_입력!$J$21:$J$39,AEG$5),ADW19&gt;SMALL(기준일시_입력!$N$21:$N$39,AEG$5)),INDEX(기준일시_입력!$AJ$21:$AJ$39,AEG$5*2-1),IF(AND(ADV19&gt;=SMALL(기준일시_입력!$J$21:$J$39,AEG$5),ADV19&lt;SMALL(기준일시_입력!$N$21:$N$39,AEG$5)),SMALL(기준일시_입력!$N$21:$N$39,AEG$5)-ADV19,0)),0)</f>
        <v>0</v>
      </c>
      <c r="AEH19" s="125"/>
      <c r="AEI19" s="180" t="str">
        <f t="shared" si="284"/>
        <v>14일</v>
      </c>
      <c r="AEJ19" s="180"/>
      <c r="AEK19" s="124" t="str">
        <f t="shared" si="285"/>
        <v>일</v>
      </c>
      <c r="AEL19" s="133" t="str">
        <f t="shared" si="276"/>
        <v/>
      </c>
      <c r="AEM19" s="184"/>
      <c r="AEN19" s="184"/>
      <c r="AEO19" s="184"/>
      <c r="AEP19" s="184"/>
      <c r="AEQ19" s="184"/>
      <c r="AER19" s="184"/>
      <c r="AES19" s="176"/>
      <c r="AET19" s="177"/>
      <c r="AEU19" s="129" t="str">
        <f>IF($B19="","",IF(AND(AEK$3&lt;&gt;"",$B19-기준일시_입력!$AO$7&lt;=0,AEM19="",AEP19="",AES19=""),"X",IF(AES19="연차","☆",IF(AES19="월차","★",IF(AES19="병가","♨",IF(AES19="출장","◎",IF(AES19="교육","■",IF(AND(AES19="",AEM19&lt;=기준일시_입력!$J$15,AEP19&gt;=기준일시_입력!$N$15),"○",IF(AND(AES19="",AEM19&lt;&gt;"",AEM19&gt;기준일시_입력!$J$15),"▼",IF(AND(AES19="",AEP19&lt;&gt;"",AEP19&lt;기준일시_입력!$N$15),"△",""))))))))))</f>
        <v/>
      </c>
      <c r="AEV19" s="128">
        <f>IFERROR(IF(OR(AEM19="",AEP19=""),0,IF(AND(AEX19&lt;기준일시_입력!$J$17,AEY19&gt;기준일시_입력!$N$17),기준일시_입력!$N$17-기준일시_입력!$J$17,IF(AND(AEX19&gt;=기준일시_입력!$J$17,AEY19&gt;기준일시_입력!$N$17),기준일시_입력!$N$17-AEX19,IF(AEY19&lt;기준일시_입력!$J$17,0,IF(AND(AEX19&lt;기준일시_입력!$J$17,AEY19&lt;=기준일시_입력!$N$17),AEY19-기준일시_입력!$J$17,IF(AND(AEX19&gt;=기준일시_입력!$J$17,AEY19&lt;=기준일시_입력!$N$17),AEY19-AEX19,0)))))),0)</f>
        <v>0</v>
      </c>
      <c r="AEW19" s="128">
        <f t="shared" si="287"/>
        <v>0</v>
      </c>
      <c r="AEX19" s="128">
        <f>IF(OR(AEM19="",AEP19=""),0,IF(AEM19&lt;기준일시_입력!$J$15,기준일시_입력!$J$15,AEM19))</f>
        <v>0</v>
      </c>
      <c r="AEY19" s="128">
        <f t="shared" si="288"/>
        <v>0</v>
      </c>
      <c r="AEZ19" s="128">
        <f>IFERROR(IF(AND(AEX19&lt;SMALL(기준일시_입력!$J$21:$J$39,AEZ$5),AEY19&gt;SMALL(기준일시_입력!$N$21:$N$39,AEZ$5)),INDEX(기준일시_입력!$AJ$21:$AJ$39,AEZ$5*2-1),IF(AND(AEX19&gt;=SMALL(기준일시_입력!$J$21:$J$39,AEZ$5),AEX19&lt;SMALL(기준일시_입력!$N$21:$N$39,AEZ$5)),SMALL(기준일시_입력!$N$21:$N$39,AEZ$5)-AEX19,0)),0)</f>
        <v>0</v>
      </c>
      <c r="AFA19" s="128">
        <f>IFERROR(IF(AND(AEX19&lt;SMALL(기준일시_입력!$J$21:$J$39,AFA$5),AEY19&gt;SMALL(기준일시_입력!$N$21:$N$39,AFA$5)),INDEX(기준일시_입력!$AJ$21:$AJ$39,AFA$5*2-1),IF(AND(AEX19&gt;=SMALL(기준일시_입력!$J$21:$J$39,AFA$5),AEX19&lt;SMALL(기준일시_입력!$N$21:$N$39,AFA$5)),SMALL(기준일시_입력!$N$21:$N$39,AFA$5)-AEX19,0)),0)</f>
        <v>0</v>
      </c>
      <c r="AFB19" s="128">
        <f>IFERROR(IF(AND(AEX19&lt;SMALL(기준일시_입력!$J$21:$J$39,AFB$5),AEY19&gt;SMALL(기준일시_입력!$N$21:$N$39,AFB$5)),INDEX(기준일시_입력!$AJ$21:$AJ$39,AFB$5*2-1),IF(AND(AEX19&gt;=SMALL(기준일시_입력!$J$21:$J$39,AFB$5),AEX19&lt;SMALL(기준일시_입력!$N$21:$N$39,AFB$5)),SMALL(기준일시_입력!$N$21:$N$39,AFB$5)-AEX19,0)),0)</f>
        <v>0</v>
      </c>
      <c r="AFC19" s="128">
        <f>IFERROR(IF(AND(AEX19&lt;SMALL(기준일시_입력!$J$21:$J$39,AFC$5),AEY19&gt;SMALL(기준일시_입력!$N$21:$N$39,AFC$5)),INDEX(기준일시_입력!$AJ$21:$AJ$39,AFC$5*2-1),IF(AND(AEX19&gt;=SMALL(기준일시_입력!$J$21:$J$39,AFC$5),AEX19&lt;SMALL(기준일시_입력!$N$21:$N$39,AFC$5)),SMALL(기준일시_입력!$N$21:$N$39,AFC$5)-AEX19,0)),0)</f>
        <v>0</v>
      </c>
      <c r="AFD19" s="128">
        <f>IFERROR(IF(AND(AEX19&lt;SMALL(기준일시_입력!$J$21:$J$39,AFD$5),AEY19&gt;SMALL(기준일시_입력!$N$21:$N$39,AFD$5)),INDEX(기준일시_입력!$AJ$21:$AJ$39,AFD$5*2-1),IF(AND(AEX19&gt;=SMALL(기준일시_입력!$J$21:$J$39,AFD$5),AEX19&lt;SMALL(기준일시_입력!$N$21:$N$39,AFD$5)),SMALL(기준일시_입력!$N$21:$N$39,AFD$5)-AEX19,0)),0)</f>
        <v>0</v>
      </c>
      <c r="AFE19" s="128">
        <f>IFERROR(IF(AND(AEX19&lt;SMALL(기준일시_입력!$J$21:$J$39,AFE$5),AEY19&gt;SMALL(기준일시_입력!$N$21:$N$39,AFE$5)),INDEX(기준일시_입력!$AJ$21:$AJ$39,AFE$5*2-1),IF(AND(AEX19&gt;=SMALL(기준일시_입력!$J$21:$J$39,AFE$5),AEX19&lt;SMALL(기준일시_입력!$N$21:$N$39,AFE$5)),SMALL(기준일시_입력!$N$21:$N$39,AFE$5)-AEX19,0)),0)</f>
        <v>0</v>
      </c>
      <c r="AFF19" s="128">
        <f>IFERROR(IF(AND(AEX19&lt;SMALL(기준일시_입력!$J$21:$J$39,AFF$5),AEY19&gt;SMALL(기준일시_입력!$N$21:$N$39,AFF$5)),INDEX(기준일시_입력!$AJ$21:$AJ$39,AFF$5*2-1),IF(AND(AEX19&gt;=SMALL(기준일시_입력!$J$21:$J$39,AFF$5),AEX19&lt;SMALL(기준일시_입력!$N$21:$N$39,AFF$5)),SMALL(기준일시_입력!$N$21:$N$39,AFF$5)-AEX19,0)),0)</f>
        <v>0</v>
      </c>
      <c r="AFG19" s="128">
        <f>IFERROR(IF(AND(AEX19&lt;SMALL(기준일시_입력!$J$21:$J$39,AFG$5),AEY19&gt;SMALL(기준일시_입력!$N$21:$N$39,AFG$5)),INDEX(기준일시_입력!$AJ$21:$AJ$39,AFG$5*2-1),IF(AND(AEX19&gt;=SMALL(기준일시_입력!$J$21:$J$39,AFG$5),AEX19&lt;SMALL(기준일시_입력!$N$21:$N$39,AFG$5)),SMALL(기준일시_입력!$N$21:$N$39,AFG$5)-AEX19,0)),0)</f>
        <v>0</v>
      </c>
      <c r="AFH19" s="128">
        <f>IFERROR(IF(AND(AEX19&lt;SMALL(기준일시_입력!$J$21:$J$39,AFH$5),AEY19&gt;SMALL(기준일시_입력!$N$21:$N$39,AFH$5)),INDEX(기준일시_입력!$AJ$21:$AJ$39,AFH$5*2-1),IF(AND(AEX19&gt;=SMALL(기준일시_입력!$J$21:$J$39,AFH$5),AEX19&lt;SMALL(기준일시_입력!$N$21:$N$39,AFH$5)),SMALL(기준일시_입력!$N$21:$N$39,AFH$5)-AEX19,0)),0)</f>
        <v>0</v>
      </c>
      <c r="AFI19" s="128">
        <f>IFERROR(IF(AND(AEX19&lt;SMALL(기준일시_입력!$J$21:$J$39,AFI$5),AEY19&gt;SMALL(기준일시_입력!$N$21:$N$39,AFI$5)),INDEX(기준일시_입력!$AJ$21:$AJ$39,AFI$5*2-1),IF(AND(AEX19&gt;=SMALL(기준일시_입력!$J$21:$J$39,AFI$5),AEX19&lt;SMALL(기준일시_입력!$N$21:$N$39,AFI$5)),SMALL(기준일시_입력!$N$21:$N$39,AFI$5)-AEX19,0)),0)</f>
        <v>0</v>
      </c>
      <c r="AFJ19" s="125"/>
      <c r="AFK19" s="180" t="str">
        <f t="shared" si="289"/>
        <v>14일</v>
      </c>
      <c r="AFL19" s="180"/>
      <c r="AFM19" s="124" t="str">
        <f t="shared" si="290"/>
        <v>일</v>
      </c>
      <c r="AFN19" s="133" t="str">
        <f t="shared" si="291"/>
        <v/>
      </c>
      <c r="AFO19" s="184"/>
      <c r="AFP19" s="184"/>
      <c r="AFQ19" s="184"/>
      <c r="AFR19" s="184"/>
      <c r="AFS19" s="184"/>
      <c r="AFT19" s="184"/>
      <c r="AFU19" s="176"/>
      <c r="AFV19" s="177"/>
      <c r="AFW19" s="129" t="str">
        <f>IF($B19="","",IF(AND(AFM$3&lt;&gt;"",$B19-기준일시_입력!$AO$7&lt;=0,AFO19="",AFR19="",AFU19=""),"X",IF(AFU19="연차","☆",IF(AFU19="월차","★",IF(AFU19="병가","♨",IF(AFU19="출장","◎",IF(AFU19="교육","■",IF(AND(AFU19="",AFO19&lt;=기준일시_입력!$J$15,AFR19&gt;=기준일시_입력!$N$15),"○",IF(AND(AFU19="",AFO19&lt;&gt;"",AFO19&gt;기준일시_입력!$J$15),"▼",IF(AND(AFU19="",AFR19&lt;&gt;"",AFR19&lt;기준일시_입력!$N$15),"△",""))))))))))</f>
        <v/>
      </c>
      <c r="AFX19" s="128">
        <f>IFERROR(IF(OR(AFO19="",AFR19=""),0,IF(AND(AFZ19&lt;기준일시_입력!$J$17,AGA19&gt;기준일시_입력!$N$17),기준일시_입력!$N$17-기준일시_입력!$J$17,IF(AND(AFZ19&gt;=기준일시_입력!$J$17,AGA19&gt;기준일시_입력!$N$17),기준일시_입력!$N$17-AFZ19,IF(AGA19&lt;기준일시_입력!$J$17,0,IF(AND(AFZ19&lt;기준일시_입력!$J$17,AGA19&lt;=기준일시_입력!$N$17),AGA19-기준일시_입력!$J$17,IF(AND(AFZ19&gt;=기준일시_입력!$J$17,AGA19&lt;=기준일시_입력!$N$17),AGA19-AFZ19,0)))))),0)</f>
        <v>0</v>
      </c>
      <c r="AFY19" s="128">
        <f t="shared" si="292"/>
        <v>0</v>
      </c>
      <c r="AFZ19" s="128">
        <f>IF(OR(AFO19="",AFR19=""),0,IF(AFO19&lt;기준일시_입력!$J$15,기준일시_입력!$J$15,AFO19))</f>
        <v>0</v>
      </c>
      <c r="AGA19" s="128">
        <f t="shared" si="293"/>
        <v>0</v>
      </c>
      <c r="AGB19" s="128">
        <f>IFERROR(IF(AND(AFZ19&lt;SMALL(기준일시_입력!$J$21:$J$39,AGB$5),AGA19&gt;SMALL(기준일시_입력!$N$21:$N$39,AGB$5)),INDEX(기준일시_입력!$AJ$21:$AJ$39,AGB$5*2-1),IF(AND(AFZ19&gt;=SMALL(기준일시_입력!$J$21:$J$39,AGB$5),AFZ19&lt;SMALL(기준일시_입력!$N$21:$N$39,AGB$5)),SMALL(기준일시_입력!$N$21:$N$39,AGB$5)-AFZ19,0)),0)</f>
        <v>0</v>
      </c>
      <c r="AGC19" s="128">
        <f>IFERROR(IF(AND(AFZ19&lt;SMALL(기준일시_입력!$J$21:$J$39,AGC$5),AGA19&gt;SMALL(기준일시_입력!$N$21:$N$39,AGC$5)),INDEX(기준일시_입력!$AJ$21:$AJ$39,AGC$5*2-1),IF(AND(AFZ19&gt;=SMALL(기준일시_입력!$J$21:$J$39,AGC$5),AFZ19&lt;SMALL(기준일시_입력!$N$21:$N$39,AGC$5)),SMALL(기준일시_입력!$N$21:$N$39,AGC$5)-AFZ19,0)),0)</f>
        <v>0</v>
      </c>
      <c r="AGD19" s="128">
        <f>IFERROR(IF(AND(AFZ19&lt;SMALL(기준일시_입력!$J$21:$J$39,AGD$5),AGA19&gt;SMALL(기준일시_입력!$N$21:$N$39,AGD$5)),INDEX(기준일시_입력!$AJ$21:$AJ$39,AGD$5*2-1),IF(AND(AFZ19&gt;=SMALL(기준일시_입력!$J$21:$J$39,AGD$5),AFZ19&lt;SMALL(기준일시_입력!$N$21:$N$39,AGD$5)),SMALL(기준일시_입력!$N$21:$N$39,AGD$5)-AFZ19,0)),0)</f>
        <v>0</v>
      </c>
      <c r="AGE19" s="128">
        <f>IFERROR(IF(AND(AFZ19&lt;SMALL(기준일시_입력!$J$21:$J$39,AGE$5),AGA19&gt;SMALL(기준일시_입력!$N$21:$N$39,AGE$5)),INDEX(기준일시_입력!$AJ$21:$AJ$39,AGE$5*2-1),IF(AND(AFZ19&gt;=SMALL(기준일시_입력!$J$21:$J$39,AGE$5),AFZ19&lt;SMALL(기준일시_입력!$N$21:$N$39,AGE$5)),SMALL(기준일시_입력!$N$21:$N$39,AGE$5)-AFZ19,0)),0)</f>
        <v>0</v>
      </c>
      <c r="AGF19" s="128">
        <f>IFERROR(IF(AND(AFZ19&lt;SMALL(기준일시_입력!$J$21:$J$39,AGF$5),AGA19&gt;SMALL(기준일시_입력!$N$21:$N$39,AGF$5)),INDEX(기준일시_입력!$AJ$21:$AJ$39,AGF$5*2-1),IF(AND(AFZ19&gt;=SMALL(기준일시_입력!$J$21:$J$39,AGF$5),AFZ19&lt;SMALL(기준일시_입력!$N$21:$N$39,AGF$5)),SMALL(기준일시_입력!$N$21:$N$39,AGF$5)-AFZ19,0)),0)</f>
        <v>0</v>
      </c>
      <c r="AGG19" s="128">
        <f>IFERROR(IF(AND(AFZ19&lt;SMALL(기준일시_입력!$J$21:$J$39,AGG$5),AGA19&gt;SMALL(기준일시_입력!$N$21:$N$39,AGG$5)),INDEX(기준일시_입력!$AJ$21:$AJ$39,AGG$5*2-1),IF(AND(AFZ19&gt;=SMALL(기준일시_입력!$J$21:$J$39,AGG$5),AFZ19&lt;SMALL(기준일시_입력!$N$21:$N$39,AGG$5)),SMALL(기준일시_입력!$N$21:$N$39,AGG$5)-AFZ19,0)),0)</f>
        <v>0</v>
      </c>
      <c r="AGH19" s="128">
        <f>IFERROR(IF(AND(AFZ19&lt;SMALL(기준일시_입력!$J$21:$J$39,AGH$5),AGA19&gt;SMALL(기준일시_입력!$N$21:$N$39,AGH$5)),INDEX(기준일시_입력!$AJ$21:$AJ$39,AGH$5*2-1),IF(AND(AFZ19&gt;=SMALL(기준일시_입력!$J$21:$J$39,AGH$5),AFZ19&lt;SMALL(기준일시_입력!$N$21:$N$39,AGH$5)),SMALL(기준일시_입력!$N$21:$N$39,AGH$5)-AFZ19,0)),0)</f>
        <v>0</v>
      </c>
      <c r="AGI19" s="128">
        <f>IFERROR(IF(AND(AFZ19&lt;SMALL(기준일시_입력!$J$21:$J$39,AGI$5),AGA19&gt;SMALL(기준일시_입력!$N$21:$N$39,AGI$5)),INDEX(기준일시_입력!$AJ$21:$AJ$39,AGI$5*2-1),IF(AND(AFZ19&gt;=SMALL(기준일시_입력!$J$21:$J$39,AGI$5),AFZ19&lt;SMALL(기준일시_입력!$N$21:$N$39,AGI$5)),SMALL(기준일시_입력!$N$21:$N$39,AGI$5)-AFZ19,0)),0)</f>
        <v>0</v>
      </c>
      <c r="AGJ19" s="128">
        <f>IFERROR(IF(AND(AFZ19&lt;SMALL(기준일시_입력!$J$21:$J$39,AGJ$5),AGA19&gt;SMALL(기준일시_입력!$N$21:$N$39,AGJ$5)),INDEX(기준일시_입력!$AJ$21:$AJ$39,AGJ$5*2-1),IF(AND(AFZ19&gt;=SMALL(기준일시_입력!$J$21:$J$39,AGJ$5),AFZ19&lt;SMALL(기준일시_입력!$N$21:$N$39,AGJ$5)),SMALL(기준일시_입력!$N$21:$N$39,AGJ$5)-AFZ19,0)),0)</f>
        <v>0</v>
      </c>
      <c r="AGK19" s="128">
        <f>IFERROR(IF(AND(AFZ19&lt;SMALL(기준일시_입력!$J$21:$J$39,AGK$5),AGA19&gt;SMALL(기준일시_입력!$N$21:$N$39,AGK$5)),INDEX(기준일시_입력!$AJ$21:$AJ$39,AGK$5*2-1),IF(AND(AFZ19&gt;=SMALL(기준일시_입력!$J$21:$J$39,AGK$5),AFZ19&lt;SMALL(기준일시_입력!$N$21:$N$39,AGK$5)),SMALL(기준일시_입력!$N$21:$N$39,AGK$5)-AFZ19,0)),0)</f>
        <v>0</v>
      </c>
      <c r="AGL19" s="125"/>
      <c r="AGM19" s="180" t="str">
        <f t="shared" si="294"/>
        <v>14일</v>
      </c>
      <c r="AGN19" s="180"/>
      <c r="AGO19" s="124" t="str">
        <f t="shared" si="295"/>
        <v>일</v>
      </c>
      <c r="AGP19" s="133" t="str">
        <f t="shared" si="291"/>
        <v/>
      </c>
      <c r="AGQ19" s="184"/>
      <c r="AGR19" s="184"/>
      <c r="AGS19" s="184"/>
      <c r="AGT19" s="184"/>
      <c r="AGU19" s="184"/>
      <c r="AGV19" s="184"/>
      <c r="AGW19" s="176"/>
      <c r="AGX19" s="177"/>
      <c r="AGY19" s="129" t="str">
        <f>IF($B19="","",IF(AND(AGO$3&lt;&gt;"",$B19-기준일시_입력!$AO$7&lt;=0,AGQ19="",AGT19="",AGW19=""),"X",IF(AGW19="연차","☆",IF(AGW19="월차","★",IF(AGW19="병가","♨",IF(AGW19="출장","◎",IF(AGW19="교육","■",IF(AND(AGW19="",AGQ19&lt;=기준일시_입력!$J$15,AGT19&gt;=기준일시_입력!$N$15),"○",IF(AND(AGW19="",AGQ19&lt;&gt;"",AGQ19&gt;기준일시_입력!$J$15),"▼",IF(AND(AGW19="",AGT19&lt;&gt;"",AGT19&lt;기준일시_입력!$N$15),"△",""))))))))))</f>
        <v/>
      </c>
      <c r="AGZ19" s="128">
        <f>IFERROR(IF(OR(AGQ19="",AGT19=""),0,IF(AND(AHB19&lt;기준일시_입력!$J$17,AHC19&gt;기준일시_입력!$N$17),기준일시_입력!$N$17-기준일시_입력!$J$17,IF(AND(AHB19&gt;=기준일시_입력!$J$17,AHC19&gt;기준일시_입력!$N$17),기준일시_입력!$N$17-AHB19,IF(AHC19&lt;기준일시_입력!$J$17,0,IF(AND(AHB19&lt;기준일시_입력!$J$17,AHC19&lt;=기준일시_입력!$N$17),AHC19-기준일시_입력!$J$17,IF(AND(AHB19&gt;=기준일시_입력!$J$17,AHC19&lt;=기준일시_입력!$N$17),AHC19-AHB19,0)))))),0)</f>
        <v>0</v>
      </c>
      <c r="AHA19" s="128">
        <f t="shared" si="297"/>
        <v>0</v>
      </c>
      <c r="AHB19" s="128">
        <f>IF(OR(AGQ19="",AGT19=""),0,IF(AGQ19&lt;기준일시_입력!$J$15,기준일시_입력!$J$15,AGQ19))</f>
        <v>0</v>
      </c>
      <c r="AHC19" s="128">
        <f t="shared" si="298"/>
        <v>0</v>
      </c>
      <c r="AHD19" s="128">
        <f>IFERROR(IF(AND(AHB19&lt;SMALL(기준일시_입력!$J$21:$J$39,AHD$5),AHC19&gt;SMALL(기준일시_입력!$N$21:$N$39,AHD$5)),INDEX(기준일시_입력!$AJ$21:$AJ$39,AHD$5*2-1),IF(AND(AHB19&gt;=SMALL(기준일시_입력!$J$21:$J$39,AHD$5),AHB19&lt;SMALL(기준일시_입력!$N$21:$N$39,AHD$5)),SMALL(기준일시_입력!$N$21:$N$39,AHD$5)-AHB19,0)),0)</f>
        <v>0</v>
      </c>
      <c r="AHE19" s="128">
        <f>IFERROR(IF(AND(AHB19&lt;SMALL(기준일시_입력!$J$21:$J$39,AHE$5),AHC19&gt;SMALL(기준일시_입력!$N$21:$N$39,AHE$5)),INDEX(기준일시_입력!$AJ$21:$AJ$39,AHE$5*2-1),IF(AND(AHB19&gt;=SMALL(기준일시_입력!$J$21:$J$39,AHE$5),AHB19&lt;SMALL(기준일시_입력!$N$21:$N$39,AHE$5)),SMALL(기준일시_입력!$N$21:$N$39,AHE$5)-AHB19,0)),0)</f>
        <v>0</v>
      </c>
      <c r="AHF19" s="128">
        <f>IFERROR(IF(AND(AHB19&lt;SMALL(기준일시_입력!$J$21:$J$39,AHF$5),AHC19&gt;SMALL(기준일시_입력!$N$21:$N$39,AHF$5)),INDEX(기준일시_입력!$AJ$21:$AJ$39,AHF$5*2-1),IF(AND(AHB19&gt;=SMALL(기준일시_입력!$J$21:$J$39,AHF$5),AHB19&lt;SMALL(기준일시_입력!$N$21:$N$39,AHF$5)),SMALL(기준일시_입력!$N$21:$N$39,AHF$5)-AHB19,0)),0)</f>
        <v>0</v>
      </c>
      <c r="AHG19" s="128">
        <f>IFERROR(IF(AND(AHB19&lt;SMALL(기준일시_입력!$J$21:$J$39,AHG$5),AHC19&gt;SMALL(기준일시_입력!$N$21:$N$39,AHG$5)),INDEX(기준일시_입력!$AJ$21:$AJ$39,AHG$5*2-1),IF(AND(AHB19&gt;=SMALL(기준일시_입력!$J$21:$J$39,AHG$5),AHB19&lt;SMALL(기준일시_입력!$N$21:$N$39,AHG$5)),SMALL(기준일시_입력!$N$21:$N$39,AHG$5)-AHB19,0)),0)</f>
        <v>0</v>
      </c>
      <c r="AHH19" s="128">
        <f>IFERROR(IF(AND(AHB19&lt;SMALL(기준일시_입력!$J$21:$J$39,AHH$5),AHC19&gt;SMALL(기준일시_입력!$N$21:$N$39,AHH$5)),INDEX(기준일시_입력!$AJ$21:$AJ$39,AHH$5*2-1),IF(AND(AHB19&gt;=SMALL(기준일시_입력!$J$21:$J$39,AHH$5),AHB19&lt;SMALL(기준일시_입력!$N$21:$N$39,AHH$5)),SMALL(기준일시_입력!$N$21:$N$39,AHH$5)-AHB19,0)),0)</f>
        <v>0</v>
      </c>
      <c r="AHI19" s="128">
        <f>IFERROR(IF(AND(AHB19&lt;SMALL(기준일시_입력!$J$21:$J$39,AHI$5),AHC19&gt;SMALL(기준일시_입력!$N$21:$N$39,AHI$5)),INDEX(기준일시_입력!$AJ$21:$AJ$39,AHI$5*2-1),IF(AND(AHB19&gt;=SMALL(기준일시_입력!$J$21:$J$39,AHI$5),AHB19&lt;SMALL(기준일시_입력!$N$21:$N$39,AHI$5)),SMALL(기준일시_입력!$N$21:$N$39,AHI$5)-AHB19,0)),0)</f>
        <v>0</v>
      </c>
      <c r="AHJ19" s="128">
        <f>IFERROR(IF(AND(AHB19&lt;SMALL(기준일시_입력!$J$21:$J$39,AHJ$5),AHC19&gt;SMALL(기준일시_입력!$N$21:$N$39,AHJ$5)),INDEX(기준일시_입력!$AJ$21:$AJ$39,AHJ$5*2-1),IF(AND(AHB19&gt;=SMALL(기준일시_입력!$J$21:$J$39,AHJ$5),AHB19&lt;SMALL(기준일시_입력!$N$21:$N$39,AHJ$5)),SMALL(기준일시_입력!$N$21:$N$39,AHJ$5)-AHB19,0)),0)</f>
        <v>0</v>
      </c>
      <c r="AHK19" s="128">
        <f>IFERROR(IF(AND(AHB19&lt;SMALL(기준일시_입력!$J$21:$J$39,AHK$5),AHC19&gt;SMALL(기준일시_입력!$N$21:$N$39,AHK$5)),INDEX(기준일시_입력!$AJ$21:$AJ$39,AHK$5*2-1),IF(AND(AHB19&gt;=SMALL(기준일시_입력!$J$21:$J$39,AHK$5),AHB19&lt;SMALL(기준일시_입력!$N$21:$N$39,AHK$5)),SMALL(기준일시_입력!$N$21:$N$39,AHK$5)-AHB19,0)),0)</f>
        <v>0</v>
      </c>
      <c r="AHL19" s="128">
        <f>IFERROR(IF(AND(AHB19&lt;SMALL(기준일시_입력!$J$21:$J$39,AHL$5),AHC19&gt;SMALL(기준일시_입력!$N$21:$N$39,AHL$5)),INDEX(기준일시_입력!$AJ$21:$AJ$39,AHL$5*2-1),IF(AND(AHB19&gt;=SMALL(기준일시_입력!$J$21:$J$39,AHL$5),AHB19&lt;SMALL(기준일시_입력!$N$21:$N$39,AHL$5)),SMALL(기준일시_입력!$N$21:$N$39,AHL$5)-AHB19,0)),0)</f>
        <v>0</v>
      </c>
      <c r="AHM19" s="128">
        <f>IFERROR(IF(AND(AHB19&lt;SMALL(기준일시_입력!$J$21:$J$39,AHM$5),AHC19&gt;SMALL(기준일시_입력!$N$21:$N$39,AHM$5)),INDEX(기준일시_입력!$AJ$21:$AJ$39,AHM$5*2-1),IF(AND(AHB19&gt;=SMALL(기준일시_입력!$J$21:$J$39,AHM$5),AHB19&lt;SMALL(기준일시_입력!$N$21:$N$39,AHM$5)),SMALL(기준일시_입력!$N$21:$N$39,AHM$5)-AHB19,0)),0)</f>
        <v>0</v>
      </c>
      <c r="AHN19" s="125"/>
      <c r="AHO19" s="180" t="str">
        <f t="shared" si="299"/>
        <v>14일</v>
      </c>
      <c r="AHP19" s="180"/>
      <c r="AHQ19" s="124" t="str">
        <f t="shared" si="300"/>
        <v>일</v>
      </c>
      <c r="AHR19" s="133" t="str">
        <f t="shared" si="291"/>
        <v/>
      </c>
      <c r="AHS19" s="184"/>
      <c r="AHT19" s="184"/>
      <c r="AHU19" s="184"/>
      <c r="AHV19" s="184"/>
      <c r="AHW19" s="184"/>
      <c r="AHX19" s="184"/>
      <c r="AHY19" s="176"/>
      <c r="AHZ19" s="177"/>
      <c r="AIA19" s="129" t="str">
        <f>IF($B19="","",IF(AND(AHQ$3&lt;&gt;"",$B19-기준일시_입력!$AO$7&lt;=0,AHS19="",AHV19="",AHY19=""),"X",IF(AHY19="연차","☆",IF(AHY19="월차","★",IF(AHY19="병가","♨",IF(AHY19="출장","◎",IF(AHY19="교육","■",IF(AND(AHY19="",AHS19&lt;=기준일시_입력!$J$15,AHV19&gt;=기준일시_입력!$N$15),"○",IF(AND(AHY19="",AHS19&lt;&gt;"",AHS19&gt;기준일시_입력!$J$15),"▼",IF(AND(AHY19="",AHV19&lt;&gt;"",AHV19&lt;기준일시_입력!$N$15),"△",""))))))))))</f>
        <v/>
      </c>
      <c r="AIB19" s="128">
        <f>IFERROR(IF(OR(AHS19="",AHV19=""),0,IF(AND(AID19&lt;기준일시_입력!$J$17,AIE19&gt;기준일시_입력!$N$17),기준일시_입력!$N$17-기준일시_입력!$J$17,IF(AND(AID19&gt;=기준일시_입력!$J$17,AIE19&gt;기준일시_입력!$N$17),기준일시_입력!$N$17-AID19,IF(AIE19&lt;기준일시_입력!$J$17,0,IF(AND(AID19&lt;기준일시_입력!$J$17,AIE19&lt;=기준일시_입력!$N$17),AIE19-기준일시_입력!$J$17,IF(AND(AID19&gt;=기준일시_입력!$J$17,AIE19&lt;=기준일시_입력!$N$17),AIE19-AID19,0)))))),0)</f>
        <v>0</v>
      </c>
      <c r="AIC19" s="128">
        <f t="shared" si="302"/>
        <v>0</v>
      </c>
      <c r="AID19" s="128">
        <f>IF(OR(AHS19="",AHV19=""),0,IF(AHS19&lt;기준일시_입력!$J$15,기준일시_입력!$J$15,AHS19))</f>
        <v>0</v>
      </c>
      <c r="AIE19" s="128">
        <f t="shared" si="303"/>
        <v>0</v>
      </c>
      <c r="AIF19" s="128">
        <f>IFERROR(IF(AND(AID19&lt;SMALL(기준일시_입력!$J$21:$J$39,AIF$5),AIE19&gt;SMALL(기준일시_입력!$N$21:$N$39,AIF$5)),INDEX(기준일시_입력!$AJ$21:$AJ$39,AIF$5*2-1),IF(AND(AID19&gt;=SMALL(기준일시_입력!$J$21:$J$39,AIF$5),AID19&lt;SMALL(기준일시_입력!$N$21:$N$39,AIF$5)),SMALL(기준일시_입력!$N$21:$N$39,AIF$5)-AID19,0)),0)</f>
        <v>0</v>
      </c>
      <c r="AIG19" s="128">
        <f>IFERROR(IF(AND(AID19&lt;SMALL(기준일시_입력!$J$21:$J$39,AIG$5),AIE19&gt;SMALL(기준일시_입력!$N$21:$N$39,AIG$5)),INDEX(기준일시_입력!$AJ$21:$AJ$39,AIG$5*2-1),IF(AND(AID19&gt;=SMALL(기준일시_입력!$J$21:$J$39,AIG$5),AID19&lt;SMALL(기준일시_입력!$N$21:$N$39,AIG$5)),SMALL(기준일시_입력!$N$21:$N$39,AIG$5)-AID19,0)),0)</f>
        <v>0</v>
      </c>
      <c r="AIH19" s="128">
        <f>IFERROR(IF(AND(AID19&lt;SMALL(기준일시_입력!$J$21:$J$39,AIH$5),AIE19&gt;SMALL(기준일시_입력!$N$21:$N$39,AIH$5)),INDEX(기준일시_입력!$AJ$21:$AJ$39,AIH$5*2-1),IF(AND(AID19&gt;=SMALL(기준일시_입력!$J$21:$J$39,AIH$5),AID19&lt;SMALL(기준일시_입력!$N$21:$N$39,AIH$5)),SMALL(기준일시_입력!$N$21:$N$39,AIH$5)-AID19,0)),0)</f>
        <v>0</v>
      </c>
      <c r="AII19" s="128">
        <f>IFERROR(IF(AND(AID19&lt;SMALL(기준일시_입력!$J$21:$J$39,AII$5),AIE19&gt;SMALL(기준일시_입력!$N$21:$N$39,AII$5)),INDEX(기준일시_입력!$AJ$21:$AJ$39,AII$5*2-1),IF(AND(AID19&gt;=SMALL(기준일시_입력!$J$21:$J$39,AII$5),AID19&lt;SMALL(기준일시_입력!$N$21:$N$39,AII$5)),SMALL(기준일시_입력!$N$21:$N$39,AII$5)-AID19,0)),0)</f>
        <v>0</v>
      </c>
      <c r="AIJ19" s="128">
        <f>IFERROR(IF(AND(AID19&lt;SMALL(기준일시_입력!$J$21:$J$39,AIJ$5),AIE19&gt;SMALL(기준일시_입력!$N$21:$N$39,AIJ$5)),INDEX(기준일시_입력!$AJ$21:$AJ$39,AIJ$5*2-1),IF(AND(AID19&gt;=SMALL(기준일시_입력!$J$21:$J$39,AIJ$5),AID19&lt;SMALL(기준일시_입력!$N$21:$N$39,AIJ$5)),SMALL(기준일시_입력!$N$21:$N$39,AIJ$5)-AID19,0)),0)</f>
        <v>0</v>
      </c>
      <c r="AIK19" s="128">
        <f>IFERROR(IF(AND(AID19&lt;SMALL(기준일시_입력!$J$21:$J$39,AIK$5),AIE19&gt;SMALL(기준일시_입력!$N$21:$N$39,AIK$5)),INDEX(기준일시_입력!$AJ$21:$AJ$39,AIK$5*2-1),IF(AND(AID19&gt;=SMALL(기준일시_입력!$J$21:$J$39,AIK$5),AID19&lt;SMALL(기준일시_입력!$N$21:$N$39,AIK$5)),SMALL(기준일시_입력!$N$21:$N$39,AIK$5)-AID19,0)),0)</f>
        <v>0</v>
      </c>
      <c r="AIL19" s="128">
        <f>IFERROR(IF(AND(AID19&lt;SMALL(기준일시_입력!$J$21:$J$39,AIL$5),AIE19&gt;SMALL(기준일시_입력!$N$21:$N$39,AIL$5)),INDEX(기준일시_입력!$AJ$21:$AJ$39,AIL$5*2-1),IF(AND(AID19&gt;=SMALL(기준일시_입력!$J$21:$J$39,AIL$5),AID19&lt;SMALL(기준일시_입력!$N$21:$N$39,AIL$5)),SMALL(기준일시_입력!$N$21:$N$39,AIL$5)-AID19,0)),0)</f>
        <v>0</v>
      </c>
      <c r="AIM19" s="128">
        <f>IFERROR(IF(AND(AID19&lt;SMALL(기준일시_입력!$J$21:$J$39,AIM$5),AIE19&gt;SMALL(기준일시_입력!$N$21:$N$39,AIM$5)),INDEX(기준일시_입력!$AJ$21:$AJ$39,AIM$5*2-1),IF(AND(AID19&gt;=SMALL(기준일시_입력!$J$21:$J$39,AIM$5),AID19&lt;SMALL(기준일시_입력!$N$21:$N$39,AIM$5)),SMALL(기준일시_입력!$N$21:$N$39,AIM$5)-AID19,0)),0)</f>
        <v>0</v>
      </c>
      <c r="AIN19" s="128">
        <f>IFERROR(IF(AND(AID19&lt;SMALL(기준일시_입력!$J$21:$J$39,AIN$5),AIE19&gt;SMALL(기준일시_입력!$N$21:$N$39,AIN$5)),INDEX(기준일시_입력!$AJ$21:$AJ$39,AIN$5*2-1),IF(AND(AID19&gt;=SMALL(기준일시_입력!$J$21:$J$39,AIN$5),AID19&lt;SMALL(기준일시_입력!$N$21:$N$39,AIN$5)),SMALL(기준일시_입력!$N$21:$N$39,AIN$5)-AID19,0)),0)</f>
        <v>0</v>
      </c>
      <c r="AIO19" s="128">
        <f>IFERROR(IF(AND(AID19&lt;SMALL(기준일시_입력!$J$21:$J$39,AIO$5),AIE19&gt;SMALL(기준일시_입력!$N$21:$N$39,AIO$5)),INDEX(기준일시_입력!$AJ$21:$AJ$39,AIO$5*2-1),IF(AND(AID19&gt;=SMALL(기준일시_입력!$J$21:$J$39,AIO$5),AID19&lt;SMALL(기준일시_입력!$N$21:$N$39,AIO$5)),SMALL(기준일시_입력!$N$21:$N$39,AIO$5)-AID19,0)),0)</f>
        <v>0</v>
      </c>
      <c r="AIP19" s="125"/>
      <c r="AIQ19" s="180" t="str">
        <f t="shared" si="304"/>
        <v>14일</v>
      </c>
      <c r="AIR19" s="180"/>
      <c r="AIS19" s="124" t="str">
        <f t="shared" si="305"/>
        <v>일</v>
      </c>
      <c r="AIT19" s="133" t="str">
        <f t="shared" si="306"/>
        <v/>
      </c>
      <c r="AIU19" s="184"/>
      <c r="AIV19" s="184"/>
      <c r="AIW19" s="184"/>
      <c r="AIX19" s="184"/>
      <c r="AIY19" s="184"/>
      <c r="AIZ19" s="184"/>
      <c r="AJA19" s="176"/>
      <c r="AJB19" s="177"/>
      <c r="AJC19" s="129" t="str">
        <f>IF($B19="","",IF(AND(AIS$3&lt;&gt;"",$B19-기준일시_입력!$AO$7&lt;=0,AIU19="",AIX19="",AJA19=""),"X",IF(AJA19="연차","☆",IF(AJA19="월차","★",IF(AJA19="병가","♨",IF(AJA19="출장","◎",IF(AJA19="교육","■",IF(AND(AJA19="",AIU19&lt;=기준일시_입력!$J$15,AIX19&gt;=기준일시_입력!$N$15),"○",IF(AND(AJA19="",AIU19&lt;&gt;"",AIU19&gt;기준일시_입력!$J$15),"▼",IF(AND(AJA19="",AIX19&lt;&gt;"",AIX19&lt;기준일시_입력!$N$15),"△",""))))))))))</f>
        <v/>
      </c>
      <c r="AJD19" s="128">
        <f>IFERROR(IF(OR(AIU19="",AIX19=""),0,IF(AND(AJF19&lt;기준일시_입력!$J$17,AJG19&gt;기준일시_입력!$N$17),기준일시_입력!$N$17-기준일시_입력!$J$17,IF(AND(AJF19&gt;=기준일시_입력!$J$17,AJG19&gt;기준일시_입력!$N$17),기준일시_입력!$N$17-AJF19,IF(AJG19&lt;기준일시_입력!$J$17,0,IF(AND(AJF19&lt;기준일시_입력!$J$17,AJG19&lt;=기준일시_입력!$N$17),AJG19-기준일시_입력!$J$17,IF(AND(AJF19&gt;=기준일시_입력!$J$17,AJG19&lt;=기준일시_입력!$N$17),AJG19-AJF19,0)))))),0)</f>
        <v>0</v>
      </c>
      <c r="AJE19" s="128">
        <f t="shared" si="307"/>
        <v>0</v>
      </c>
      <c r="AJF19" s="128">
        <f>IF(OR(AIU19="",AIX19=""),0,IF(AIU19&lt;기준일시_입력!$J$15,기준일시_입력!$J$15,AIU19))</f>
        <v>0</v>
      </c>
      <c r="AJG19" s="128">
        <f t="shared" si="308"/>
        <v>0</v>
      </c>
      <c r="AJH19" s="128">
        <f>IFERROR(IF(AND(AJF19&lt;SMALL(기준일시_입력!$J$21:$J$39,AJH$5),AJG19&gt;SMALL(기준일시_입력!$N$21:$N$39,AJH$5)),INDEX(기준일시_입력!$AJ$21:$AJ$39,AJH$5*2-1),IF(AND(AJF19&gt;=SMALL(기준일시_입력!$J$21:$J$39,AJH$5),AJF19&lt;SMALL(기준일시_입력!$N$21:$N$39,AJH$5)),SMALL(기준일시_입력!$N$21:$N$39,AJH$5)-AJF19,0)),0)</f>
        <v>0</v>
      </c>
      <c r="AJI19" s="128">
        <f>IFERROR(IF(AND(AJF19&lt;SMALL(기준일시_입력!$J$21:$J$39,AJI$5),AJG19&gt;SMALL(기준일시_입력!$N$21:$N$39,AJI$5)),INDEX(기준일시_입력!$AJ$21:$AJ$39,AJI$5*2-1),IF(AND(AJF19&gt;=SMALL(기준일시_입력!$J$21:$J$39,AJI$5),AJF19&lt;SMALL(기준일시_입력!$N$21:$N$39,AJI$5)),SMALL(기준일시_입력!$N$21:$N$39,AJI$5)-AJF19,0)),0)</f>
        <v>0</v>
      </c>
      <c r="AJJ19" s="128">
        <f>IFERROR(IF(AND(AJF19&lt;SMALL(기준일시_입력!$J$21:$J$39,AJJ$5),AJG19&gt;SMALL(기준일시_입력!$N$21:$N$39,AJJ$5)),INDEX(기준일시_입력!$AJ$21:$AJ$39,AJJ$5*2-1),IF(AND(AJF19&gt;=SMALL(기준일시_입력!$J$21:$J$39,AJJ$5),AJF19&lt;SMALL(기준일시_입력!$N$21:$N$39,AJJ$5)),SMALL(기준일시_입력!$N$21:$N$39,AJJ$5)-AJF19,0)),0)</f>
        <v>0</v>
      </c>
      <c r="AJK19" s="128">
        <f>IFERROR(IF(AND(AJF19&lt;SMALL(기준일시_입력!$J$21:$J$39,AJK$5),AJG19&gt;SMALL(기준일시_입력!$N$21:$N$39,AJK$5)),INDEX(기준일시_입력!$AJ$21:$AJ$39,AJK$5*2-1),IF(AND(AJF19&gt;=SMALL(기준일시_입력!$J$21:$J$39,AJK$5),AJF19&lt;SMALL(기준일시_입력!$N$21:$N$39,AJK$5)),SMALL(기준일시_입력!$N$21:$N$39,AJK$5)-AJF19,0)),0)</f>
        <v>0</v>
      </c>
      <c r="AJL19" s="128">
        <f>IFERROR(IF(AND(AJF19&lt;SMALL(기준일시_입력!$J$21:$J$39,AJL$5),AJG19&gt;SMALL(기준일시_입력!$N$21:$N$39,AJL$5)),INDEX(기준일시_입력!$AJ$21:$AJ$39,AJL$5*2-1),IF(AND(AJF19&gt;=SMALL(기준일시_입력!$J$21:$J$39,AJL$5),AJF19&lt;SMALL(기준일시_입력!$N$21:$N$39,AJL$5)),SMALL(기준일시_입력!$N$21:$N$39,AJL$5)-AJF19,0)),0)</f>
        <v>0</v>
      </c>
      <c r="AJM19" s="128">
        <f>IFERROR(IF(AND(AJF19&lt;SMALL(기준일시_입력!$J$21:$J$39,AJM$5),AJG19&gt;SMALL(기준일시_입력!$N$21:$N$39,AJM$5)),INDEX(기준일시_입력!$AJ$21:$AJ$39,AJM$5*2-1),IF(AND(AJF19&gt;=SMALL(기준일시_입력!$J$21:$J$39,AJM$5),AJF19&lt;SMALL(기준일시_입력!$N$21:$N$39,AJM$5)),SMALL(기준일시_입력!$N$21:$N$39,AJM$5)-AJF19,0)),0)</f>
        <v>0</v>
      </c>
      <c r="AJN19" s="128">
        <f>IFERROR(IF(AND(AJF19&lt;SMALL(기준일시_입력!$J$21:$J$39,AJN$5),AJG19&gt;SMALL(기준일시_입력!$N$21:$N$39,AJN$5)),INDEX(기준일시_입력!$AJ$21:$AJ$39,AJN$5*2-1),IF(AND(AJF19&gt;=SMALL(기준일시_입력!$J$21:$J$39,AJN$5),AJF19&lt;SMALL(기준일시_입력!$N$21:$N$39,AJN$5)),SMALL(기준일시_입력!$N$21:$N$39,AJN$5)-AJF19,0)),0)</f>
        <v>0</v>
      </c>
      <c r="AJO19" s="128">
        <f>IFERROR(IF(AND(AJF19&lt;SMALL(기준일시_입력!$J$21:$J$39,AJO$5),AJG19&gt;SMALL(기준일시_입력!$N$21:$N$39,AJO$5)),INDEX(기준일시_입력!$AJ$21:$AJ$39,AJO$5*2-1),IF(AND(AJF19&gt;=SMALL(기준일시_입력!$J$21:$J$39,AJO$5),AJF19&lt;SMALL(기준일시_입력!$N$21:$N$39,AJO$5)),SMALL(기준일시_입력!$N$21:$N$39,AJO$5)-AJF19,0)),0)</f>
        <v>0</v>
      </c>
      <c r="AJP19" s="128">
        <f>IFERROR(IF(AND(AJF19&lt;SMALL(기준일시_입력!$J$21:$J$39,AJP$5),AJG19&gt;SMALL(기준일시_입력!$N$21:$N$39,AJP$5)),INDEX(기준일시_입력!$AJ$21:$AJ$39,AJP$5*2-1),IF(AND(AJF19&gt;=SMALL(기준일시_입력!$J$21:$J$39,AJP$5),AJF19&lt;SMALL(기준일시_입력!$N$21:$N$39,AJP$5)),SMALL(기준일시_입력!$N$21:$N$39,AJP$5)-AJF19,0)),0)</f>
        <v>0</v>
      </c>
      <c r="AJQ19" s="128">
        <f>IFERROR(IF(AND(AJF19&lt;SMALL(기준일시_입력!$J$21:$J$39,AJQ$5),AJG19&gt;SMALL(기준일시_입력!$N$21:$N$39,AJQ$5)),INDEX(기준일시_입력!$AJ$21:$AJ$39,AJQ$5*2-1),IF(AND(AJF19&gt;=SMALL(기준일시_입력!$J$21:$J$39,AJQ$5),AJF19&lt;SMALL(기준일시_입력!$N$21:$N$39,AJQ$5)),SMALL(기준일시_입력!$N$21:$N$39,AJQ$5)-AJF19,0)),0)</f>
        <v>0</v>
      </c>
      <c r="AJR19" s="125"/>
      <c r="AJS19" s="180" t="str">
        <f t="shared" si="309"/>
        <v>14일</v>
      </c>
      <c r="AJT19" s="180"/>
      <c r="AJU19" s="124" t="str">
        <f t="shared" si="310"/>
        <v>일</v>
      </c>
      <c r="AJV19" s="133" t="str">
        <f t="shared" si="306"/>
        <v/>
      </c>
      <c r="AJW19" s="184"/>
      <c r="AJX19" s="184"/>
      <c r="AJY19" s="184"/>
      <c r="AJZ19" s="184"/>
      <c r="AKA19" s="184"/>
      <c r="AKB19" s="184"/>
      <c r="AKC19" s="176"/>
      <c r="AKD19" s="177"/>
      <c r="AKE19" s="129" t="str">
        <f>IF($B19="","",IF(AND(AJU$3&lt;&gt;"",$B19-기준일시_입력!$AO$7&lt;=0,AJW19="",AJZ19="",AKC19=""),"X",IF(AKC19="연차","☆",IF(AKC19="월차","★",IF(AKC19="병가","♨",IF(AKC19="출장","◎",IF(AKC19="교육","■",IF(AND(AKC19="",AJW19&lt;=기준일시_입력!$J$15,AJZ19&gt;=기준일시_입력!$N$15),"○",IF(AND(AKC19="",AJW19&lt;&gt;"",AJW19&gt;기준일시_입력!$J$15),"▼",IF(AND(AKC19="",AJZ19&lt;&gt;"",AJZ19&lt;기준일시_입력!$N$15),"△",""))))))))))</f>
        <v/>
      </c>
      <c r="AKF19" s="128">
        <f>IFERROR(IF(OR(AJW19="",AJZ19=""),0,IF(AND(AKH19&lt;기준일시_입력!$J$17,AKI19&gt;기준일시_입력!$N$17),기준일시_입력!$N$17-기준일시_입력!$J$17,IF(AND(AKH19&gt;=기준일시_입력!$J$17,AKI19&gt;기준일시_입력!$N$17),기준일시_입력!$N$17-AKH19,IF(AKI19&lt;기준일시_입력!$J$17,0,IF(AND(AKH19&lt;기준일시_입력!$J$17,AKI19&lt;=기준일시_입력!$N$17),AKI19-기준일시_입력!$J$17,IF(AND(AKH19&gt;=기준일시_입력!$J$17,AKI19&lt;=기준일시_입력!$N$17),AKI19-AKH19,0)))))),0)</f>
        <v>0</v>
      </c>
      <c r="AKG19" s="128">
        <f t="shared" si="312"/>
        <v>0</v>
      </c>
      <c r="AKH19" s="128">
        <f>IF(OR(AJW19="",AJZ19=""),0,IF(AJW19&lt;기준일시_입력!$J$15,기준일시_입력!$J$15,AJW19))</f>
        <v>0</v>
      </c>
      <c r="AKI19" s="128">
        <f t="shared" si="313"/>
        <v>0</v>
      </c>
      <c r="AKJ19" s="128">
        <f>IFERROR(IF(AND(AKH19&lt;SMALL(기준일시_입력!$J$21:$J$39,AKJ$5),AKI19&gt;SMALL(기준일시_입력!$N$21:$N$39,AKJ$5)),INDEX(기준일시_입력!$AJ$21:$AJ$39,AKJ$5*2-1),IF(AND(AKH19&gt;=SMALL(기준일시_입력!$J$21:$J$39,AKJ$5),AKH19&lt;SMALL(기준일시_입력!$N$21:$N$39,AKJ$5)),SMALL(기준일시_입력!$N$21:$N$39,AKJ$5)-AKH19,0)),0)</f>
        <v>0</v>
      </c>
      <c r="AKK19" s="128">
        <f>IFERROR(IF(AND(AKH19&lt;SMALL(기준일시_입력!$J$21:$J$39,AKK$5),AKI19&gt;SMALL(기준일시_입력!$N$21:$N$39,AKK$5)),INDEX(기준일시_입력!$AJ$21:$AJ$39,AKK$5*2-1),IF(AND(AKH19&gt;=SMALL(기준일시_입력!$J$21:$J$39,AKK$5),AKH19&lt;SMALL(기준일시_입력!$N$21:$N$39,AKK$5)),SMALL(기준일시_입력!$N$21:$N$39,AKK$5)-AKH19,0)),0)</f>
        <v>0</v>
      </c>
      <c r="AKL19" s="128">
        <f>IFERROR(IF(AND(AKH19&lt;SMALL(기준일시_입력!$J$21:$J$39,AKL$5),AKI19&gt;SMALL(기준일시_입력!$N$21:$N$39,AKL$5)),INDEX(기준일시_입력!$AJ$21:$AJ$39,AKL$5*2-1),IF(AND(AKH19&gt;=SMALL(기준일시_입력!$J$21:$J$39,AKL$5),AKH19&lt;SMALL(기준일시_입력!$N$21:$N$39,AKL$5)),SMALL(기준일시_입력!$N$21:$N$39,AKL$5)-AKH19,0)),0)</f>
        <v>0</v>
      </c>
      <c r="AKM19" s="128">
        <f>IFERROR(IF(AND(AKH19&lt;SMALL(기준일시_입력!$J$21:$J$39,AKM$5),AKI19&gt;SMALL(기준일시_입력!$N$21:$N$39,AKM$5)),INDEX(기준일시_입력!$AJ$21:$AJ$39,AKM$5*2-1),IF(AND(AKH19&gt;=SMALL(기준일시_입력!$J$21:$J$39,AKM$5),AKH19&lt;SMALL(기준일시_입력!$N$21:$N$39,AKM$5)),SMALL(기준일시_입력!$N$21:$N$39,AKM$5)-AKH19,0)),0)</f>
        <v>0</v>
      </c>
      <c r="AKN19" s="128">
        <f>IFERROR(IF(AND(AKH19&lt;SMALL(기준일시_입력!$J$21:$J$39,AKN$5),AKI19&gt;SMALL(기준일시_입력!$N$21:$N$39,AKN$5)),INDEX(기준일시_입력!$AJ$21:$AJ$39,AKN$5*2-1),IF(AND(AKH19&gt;=SMALL(기준일시_입력!$J$21:$J$39,AKN$5),AKH19&lt;SMALL(기준일시_입력!$N$21:$N$39,AKN$5)),SMALL(기준일시_입력!$N$21:$N$39,AKN$5)-AKH19,0)),0)</f>
        <v>0</v>
      </c>
      <c r="AKO19" s="128">
        <f>IFERROR(IF(AND(AKH19&lt;SMALL(기준일시_입력!$J$21:$J$39,AKO$5),AKI19&gt;SMALL(기준일시_입력!$N$21:$N$39,AKO$5)),INDEX(기준일시_입력!$AJ$21:$AJ$39,AKO$5*2-1),IF(AND(AKH19&gt;=SMALL(기준일시_입력!$J$21:$J$39,AKO$5),AKH19&lt;SMALL(기준일시_입력!$N$21:$N$39,AKO$5)),SMALL(기준일시_입력!$N$21:$N$39,AKO$5)-AKH19,0)),0)</f>
        <v>0</v>
      </c>
      <c r="AKP19" s="128">
        <f>IFERROR(IF(AND(AKH19&lt;SMALL(기준일시_입력!$J$21:$J$39,AKP$5),AKI19&gt;SMALL(기준일시_입력!$N$21:$N$39,AKP$5)),INDEX(기준일시_입력!$AJ$21:$AJ$39,AKP$5*2-1),IF(AND(AKH19&gt;=SMALL(기준일시_입력!$J$21:$J$39,AKP$5),AKH19&lt;SMALL(기준일시_입력!$N$21:$N$39,AKP$5)),SMALL(기준일시_입력!$N$21:$N$39,AKP$5)-AKH19,0)),0)</f>
        <v>0</v>
      </c>
      <c r="AKQ19" s="128">
        <f>IFERROR(IF(AND(AKH19&lt;SMALL(기준일시_입력!$J$21:$J$39,AKQ$5),AKI19&gt;SMALL(기준일시_입력!$N$21:$N$39,AKQ$5)),INDEX(기준일시_입력!$AJ$21:$AJ$39,AKQ$5*2-1),IF(AND(AKH19&gt;=SMALL(기준일시_입력!$J$21:$J$39,AKQ$5),AKH19&lt;SMALL(기준일시_입력!$N$21:$N$39,AKQ$5)),SMALL(기준일시_입력!$N$21:$N$39,AKQ$5)-AKH19,0)),0)</f>
        <v>0</v>
      </c>
      <c r="AKR19" s="128">
        <f>IFERROR(IF(AND(AKH19&lt;SMALL(기준일시_입력!$J$21:$J$39,AKR$5),AKI19&gt;SMALL(기준일시_입력!$N$21:$N$39,AKR$5)),INDEX(기준일시_입력!$AJ$21:$AJ$39,AKR$5*2-1),IF(AND(AKH19&gt;=SMALL(기준일시_입력!$J$21:$J$39,AKR$5),AKH19&lt;SMALL(기준일시_입력!$N$21:$N$39,AKR$5)),SMALL(기준일시_입력!$N$21:$N$39,AKR$5)-AKH19,0)),0)</f>
        <v>0</v>
      </c>
      <c r="AKS19" s="128">
        <f>IFERROR(IF(AND(AKH19&lt;SMALL(기준일시_입력!$J$21:$J$39,AKS$5),AKI19&gt;SMALL(기준일시_입력!$N$21:$N$39,AKS$5)),INDEX(기준일시_입력!$AJ$21:$AJ$39,AKS$5*2-1),IF(AND(AKH19&gt;=SMALL(기준일시_입력!$J$21:$J$39,AKS$5),AKH19&lt;SMALL(기준일시_입력!$N$21:$N$39,AKS$5)),SMALL(기준일시_입력!$N$21:$N$39,AKS$5)-AKH19,0)),0)</f>
        <v>0</v>
      </c>
      <c r="AKT19" s="125"/>
      <c r="AKU19" s="180" t="str">
        <f t="shared" si="314"/>
        <v>14일</v>
      </c>
      <c r="AKV19" s="180"/>
      <c r="AKW19" s="124" t="str">
        <f t="shared" si="315"/>
        <v>일</v>
      </c>
      <c r="AKX19" s="133" t="str">
        <f t="shared" si="306"/>
        <v/>
      </c>
      <c r="AKY19" s="184"/>
      <c r="AKZ19" s="184"/>
      <c r="ALA19" s="184"/>
      <c r="ALB19" s="184"/>
      <c r="ALC19" s="184"/>
      <c r="ALD19" s="184"/>
      <c r="ALE19" s="176"/>
      <c r="ALF19" s="177"/>
      <c r="ALG19" s="129" t="str">
        <f>IF($B19="","",IF(AND(AKW$3&lt;&gt;"",$B19-기준일시_입력!$AO$7&lt;=0,AKY19="",ALB19="",ALE19=""),"X",IF(ALE19="연차","☆",IF(ALE19="월차","★",IF(ALE19="병가","♨",IF(ALE19="출장","◎",IF(ALE19="교육","■",IF(AND(ALE19="",AKY19&lt;=기준일시_입력!$J$15,ALB19&gt;=기준일시_입력!$N$15),"○",IF(AND(ALE19="",AKY19&lt;&gt;"",AKY19&gt;기준일시_입력!$J$15),"▼",IF(AND(ALE19="",ALB19&lt;&gt;"",ALB19&lt;기준일시_입력!$N$15),"△",""))))))))))</f>
        <v/>
      </c>
      <c r="ALH19" s="128">
        <f>IFERROR(IF(OR(AKY19="",ALB19=""),0,IF(AND(ALJ19&lt;기준일시_입력!$J$17,ALK19&gt;기준일시_입력!$N$17),기준일시_입력!$N$17-기준일시_입력!$J$17,IF(AND(ALJ19&gt;=기준일시_입력!$J$17,ALK19&gt;기준일시_입력!$N$17),기준일시_입력!$N$17-ALJ19,IF(ALK19&lt;기준일시_입력!$J$17,0,IF(AND(ALJ19&lt;기준일시_입력!$J$17,ALK19&lt;=기준일시_입력!$N$17),ALK19-기준일시_입력!$J$17,IF(AND(ALJ19&gt;=기준일시_입력!$J$17,ALK19&lt;=기준일시_입력!$N$17),ALK19-ALJ19,0)))))),0)</f>
        <v>0</v>
      </c>
      <c r="ALI19" s="128">
        <f t="shared" si="317"/>
        <v>0</v>
      </c>
      <c r="ALJ19" s="128">
        <f>IF(OR(AKY19="",ALB19=""),0,IF(AKY19&lt;기준일시_입력!$J$15,기준일시_입력!$J$15,AKY19))</f>
        <v>0</v>
      </c>
      <c r="ALK19" s="128">
        <f t="shared" si="318"/>
        <v>0</v>
      </c>
      <c r="ALL19" s="128">
        <f>IFERROR(IF(AND(ALJ19&lt;SMALL(기준일시_입력!$J$21:$J$39,ALL$5),ALK19&gt;SMALL(기준일시_입력!$N$21:$N$39,ALL$5)),INDEX(기준일시_입력!$AJ$21:$AJ$39,ALL$5*2-1),IF(AND(ALJ19&gt;=SMALL(기준일시_입력!$J$21:$J$39,ALL$5),ALJ19&lt;SMALL(기준일시_입력!$N$21:$N$39,ALL$5)),SMALL(기준일시_입력!$N$21:$N$39,ALL$5)-ALJ19,0)),0)</f>
        <v>0</v>
      </c>
      <c r="ALM19" s="128">
        <f>IFERROR(IF(AND(ALJ19&lt;SMALL(기준일시_입력!$J$21:$J$39,ALM$5),ALK19&gt;SMALL(기준일시_입력!$N$21:$N$39,ALM$5)),INDEX(기준일시_입력!$AJ$21:$AJ$39,ALM$5*2-1),IF(AND(ALJ19&gt;=SMALL(기준일시_입력!$J$21:$J$39,ALM$5),ALJ19&lt;SMALL(기준일시_입력!$N$21:$N$39,ALM$5)),SMALL(기준일시_입력!$N$21:$N$39,ALM$5)-ALJ19,0)),0)</f>
        <v>0</v>
      </c>
      <c r="ALN19" s="128">
        <f>IFERROR(IF(AND(ALJ19&lt;SMALL(기준일시_입력!$J$21:$J$39,ALN$5),ALK19&gt;SMALL(기준일시_입력!$N$21:$N$39,ALN$5)),INDEX(기준일시_입력!$AJ$21:$AJ$39,ALN$5*2-1),IF(AND(ALJ19&gt;=SMALL(기준일시_입력!$J$21:$J$39,ALN$5),ALJ19&lt;SMALL(기준일시_입력!$N$21:$N$39,ALN$5)),SMALL(기준일시_입력!$N$21:$N$39,ALN$5)-ALJ19,0)),0)</f>
        <v>0</v>
      </c>
      <c r="ALO19" s="128">
        <f>IFERROR(IF(AND(ALJ19&lt;SMALL(기준일시_입력!$J$21:$J$39,ALO$5),ALK19&gt;SMALL(기준일시_입력!$N$21:$N$39,ALO$5)),INDEX(기준일시_입력!$AJ$21:$AJ$39,ALO$5*2-1),IF(AND(ALJ19&gt;=SMALL(기준일시_입력!$J$21:$J$39,ALO$5),ALJ19&lt;SMALL(기준일시_입력!$N$21:$N$39,ALO$5)),SMALL(기준일시_입력!$N$21:$N$39,ALO$5)-ALJ19,0)),0)</f>
        <v>0</v>
      </c>
      <c r="ALP19" s="128">
        <f>IFERROR(IF(AND(ALJ19&lt;SMALL(기준일시_입력!$J$21:$J$39,ALP$5),ALK19&gt;SMALL(기준일시_입력!$N$21:$N$39,ALP$5)),INDEX(기준일시_입력!$AJ$21:$AJ$39,ALP$5*2-1),IF(AND(ALJ19&gt;=SMALL(기준일시_입력!$J$21:$J$39,ALP$5),ALJ19&lt;SMALL(기준일시_입력!$N$21:$N$39,ALP$5)),SMALL(기준일시_입력!$N$21:$N$39,ALP$5)-ALJ19,0)),0)</f>
        <v>0</v>
      </c>
      <c r="ALQ19" s="128">
        <f>IFERROR(IF(AND(ALJ19&lt;SMALL(기준일시_입력!$J$21:$J$39,ALQ$5),ALK19&gt;SMALL(기준일시_입력!$N$21:$N$39,ALQ$5)),INDEX(기준일시_입력!$AJ$21:$AJ$39,ALQ$5*2-1),IF(AND(ALJ19&gt;=SMALL(기준일시_입력!$J$21:$J$39,ALQ$5),ALJ19&lt;SMALL(기준일시_입력!$N$21:$N$39,ALQ$5)),SMALL(기준일시_입력!$N$21:$N$39,ALQ$5)-ALJ19,0)),0)</f>
        <v>0</v>
      </c>
      <c r="ALR19" s="128">
        <f>IFERROR(IF(AND(ALJ19&lt;SMALL(기준일시_입력!$J$21:$J$39,ALR$5),ALK19&gt;SMALL(기준일시_입력!$N$21:$N$39,ALR$5)),INDEX(기준일시_입력!$AJ$21:$AJ$39,ALR$5*2-1),IF(AND(ALJ19&gt;=SMALL(기준일시_입력!$J$21:$J$39,ALR$5),ALJ19&lt;SMALL(기준일시_입력!$N$21:$N$39,ALR$5)),SMALL(기준일시_입력!$N$21:$N$39,ALR$5)-ALJ19,0)),0)</f>
        <v>0</v>
      </c>
      <c r="ALS19" s="128">
        <f>IFERROR(IF(AND(ALJ19&lt;SMALL(기준일시_입력!$J$21:$J$39,ALS$5),ALK19&gt;SMALL(기준일시_입력!$N$21:$N$39,ALS$5)),INDEX(기준일시_입력!$AJ$21:$AJ$39,ALS$5*2-1),IF(AND(ALJ19&gt;=SMALL(기준일시_입력!$J$21:$J$39,ALS$5),ALJ19&lt;SMALL(기준일시_입력!$N$21:$N$39,ALS$5)),SMALL(기준일시_입력!$N$21:$N$39,ALS$5)-ALJ19,0)),0)</f>
        <v>0</v>
      </c>
      <c r="ALT19" s="128">
        <f>IFERROR(IF(AND(ALJ19&lt;SMALL(기준일시_입력!$J$21:$J$39,ALT$5),ALK19&gt;SMALL(기준일시_입력!$N$21:$N$39,ALT$5)),INDEX(기준일시_입력!$AJ$21:$AJ$39,ALT$5*2-1),IF(AND(ALJ19&gt;=SMALL(기준일시_입력!$J$21:$J$39,ALT$5),ALJ19&lt;SMALL(기준일시_입력!$N$21:$N$39,ALT$5)),SMALL(기준일시_입력!$N$21:$N$39,ALT$5)-ALJ19,0)),0)</f>
        <v>0</v>
      </c>
      <c r="ALU19" s="128">
        <f>IFERROR(IF(AND(ALJ19&lt;SMALL(기준일시_입력!$J$21:$J$39,ALU$5),ALK19&gt;SMALL(기준일시_입력!$N$21:$N$39,ALU$5)),INDEX(기준일시_입력!$AJ$21:$AJ$39,ALU$5*2-1),IF(AND(ALJ19&gt;=SMALL(기준일시_입력!$J$21:$J$39,ALU$5),ALJ19&lt;SMALL(기준일시_입력!$N$21:$N$39,ALU$5)),SMALL(기준일시_입력!$N$21:$N$39,ALU$5)-ALJ19,0)),0)</f>
        <v>0</v>
      </c>
      <c r="ALV19" s="125"/>
      <c r="ALW19" s="180" t="str">
        <f t="shared" si="319"/>
        <v>14일</v>
      </c>
      <c r="ALX19" s="180"/>
      <c r="ALY19" s="124" t="str">
        <f t="shared" si="320"/>
        <v>일</v>
      </c>
      <c r="ALZ19" s="133" t="str">
        <f t="shared" si="321"/>
        <v/>
      </c>
      <c r="AMA19" s="184"/>
      <c r="AMB19" s="184"/>
      <c r="AMC19" s="184"/>
      <c r="AMD19" s="184"/>
      <c r="AME19" s="184"/>
      <c r="AMF19" s="184"/>
      <c r="AMG19" s="176"/>
      <c r="AMH19" s="177"/>
      <c r="AMI19" s="129" t="str">
        <f>IF($B19="","",IF(AND(ALY$3&lt;&gt;"",$B19-기준일시_입력!$AO$7&lt;=0,AMA19="",AMD19="",AMG19=""),"X",IF(AMG19="연차","☆",IF(AMG19="월차","★",IF(AMG19="병가","♨",IF(AMG19="출장","◎",IF(AMG19="교육","■",IF(AND(AMG19="",AMA19&lt;=기준일시_입력!$J$15,AMD19&gt;=기준일시_입력!$N$15),"○",IF(AND(AMG19="",AMA19&lt;&gt;"",AMA19&gt;기준일시_입력!$J$15),"▼",IF(AND(AMG19="",AMD19&lt;&gt;"",AMD19&lt;기준일시_입력!$N$15),"△",""))))))))))</f>
        <v/>
      </c>
      <c r="AMJ19" s="128">
        <f>IFERROR(IF(OR(AMA19="",AMD19=""),0,IF(AND(AML19&lt;기준일시_입력!$J$17,AMM19&gt;기준일시_입력!$N$17),기준일시_입력!$N$17-기준일시_입력!$J$17,IF(AND(AML19&gt;=기준일시_입력!$J$17,AMM19&gt;기준일시_입력!$N$17),기준일시_입력!$N$17-AML19,IF(AMM19&lt;기준일시_입력!$J$17,0,IF(AND(AML19&lt;기준일시_입력!$J$17,AMM19&lt;=기준일시_입력!$N$17),AMM19-기준일시_입력!$J$17,IF(AND(AML19&gt;=기준일시_입력!$J$17,AMM19&lt;=기준일시_입력!$N$17),AMM19-AML19,0)))))),0)</f>
        <v>0</v>
      </c>
      <c r="AMK19" s="128">
        <f t="shared" si="322"/>
        <v>0</v>
      </c>
      <c r="AML19" s="128">
        <f>IF(OR(AMA19="",AMD19=""),0,IF(AMA19&lt;기준일시_입력!$J$15,기준일시_입력!$J$15,AMA19))</f>
        <v>0</v>
      </c>
      <c r="AMM19" s="128">
        <f t="shared" si="323"/>
        <v>0</v>
      </c>
      <c r="AMN19" s="128">
        <f>IFERROR(IF(AND(AML19&lt;SMALL(기준일시_입력!$J$21:$J$39,AMN$5),AMM19&gt;SMALL(기준일시_입력!$N$21:$N$39,AMN$5)),INDEX(기준일시_입력!$AJ$21:$AJ$39,AMN$5*2-1),IF(AND(AML19&gt;=SMALL(기준일시_입력!$J$21:$J$39,AMN$5),AML19&lt;SMALL(기준일시_입력!$N$21:$N$39,AMN$5)),SMALL(기준일시_입력!$N$21:$N$39,AMN$5)-AML19,0)),0)</f>
        <v>0</v>
      </c>
      <c r="AMO19" s="128">
        <f>IFERROR(IF(AND(AML19&lt;SMALL(기준일시_입력!$J$21:$J$39,AMO$5),AMM19&gt;SMALL(기준일시_입력!$N$21:$N$39,AMO$5)),INDEX(기준일시_입력!$AJ$21:$AJ$39,AMO$5*2-1),IF(AND(AML19&gt;=SMALL(기준일시_입력!$J$21:$J$39,AMO$5),AML19&lt;SMALL(기준일시_입력!$N$21:$N$39,AMO$5)),SMALL(기준일시_입력!$N$21:$N$39,AMO$5)-AML19,0)),0)</f>
        <v>0</v>
      </c>
      <c r="AMP19" s="128">
        <f>IFERROR(IF(AND(AML19&lt;SMALL(기준일시_입력!$J$21:$J$39,AMP$5),AMM19&gt;SMALL(기준일시_입력!$N$21:$N$39,AMP$5)),INDEX(기준일시_입력!$AJ$21:$AJ$39,AMP$5*2-1),IF(AND(AML19&gt;=SMALL(기준일시_입력!$J$21:$J$39,AMP$5),AML19&lt;SMALL(기준일시_입력!$N$21:$N$39,AMP$5)),SMALL(기준일시_입력!$N$21:$N$39,AMP$5)-AML19,0)),0)</f>
        <v>0</v>
      </c>
      <c r="AMQ19" s="128">
        <f>IFERROR(IF(AND(AML19&lt;SMALL(기준일시_입력!$J$21:$J$39,AMQ$5),AMM19&gt;SMALL(기준일시_입력!$N$21:$N$39,AMQ$5)),INDEX(기준일시_입력!$AJ$21:$AJ$39,AMQ$5*2-1),IF(AND(AML19&gt;=SMALL(기준일시_입력!$J$21:$J$39,AMQ$5),AML19&lt;SMALL(기준일시_입력!$N$21:$N$39,AMQ$5)),SMALL(기준일시_입력!$N$21:$N$39,AMQ$5)-AML19,0)),0)</f>
        <v>0</v>
      </c>
      <c r="AMR19" s="128">
        <f>IFERROR(IF(AND(AML19&lt;SMALL(기준일시_입력!$J$21:$J$39,AMR$5),AMM19&gt;SMALL(기준일시_입력!$N$21:$N$39,AMR$5)),INDEX(기준일시_입력!$AJ$21:$AJ$39,AMR$5*2-1),IF(AND(AML19&gt;=SMALL(기준일시_입력!$J$21:$J$39,AMR$5),AML19&lt;SMALL(기준일시_입력!$N$21:$N$39,AMR$5)),SMALL(기준일시_입력!$N$21:$N$39,AMR$5)-AML19,0)),0)</f>
        <v>0</v>
      </c>
      <c r="AMS19" s="128">
        <f>IFERROR(IF(AND(AML19&lt;SMALL(기준일시_입력!$J$21:$J$39,AMS$5),AMM19&gt;SMALL(기준일시_입력!$N$21:$N$39,AMS$5)),INDEX(기준일시_입력!$AJ$21:$AJ$39,AMS$5*2-1),IF(AND(AML19&gt;=SMALL(기준일시_입력!$J$21:$J$39,AMS$5),AML19&lt;SMALL(기준일시_입력!$N$21:$N$39,AMS$5)),SMALL(기준일시_입력!$N$21:$N$39,AMS$5)-AML19,0)),0)</f>
        <v>0</v>
      </c>
      <c r="AMT19" s="128">
        <f>IFERROR(IF(AND(AML19&lt;SMALL(기준일시_입력!$J$21:$J$39,AMT$5),AMM19&gt;SMALL(기준일시_입력!$N$21:$N$39,AMT$5)),INDEX(기준일시_입력!$AJ$21:$AJ$39,AMT$5*2-1),IF(AND(AML19&gt;=SMALL(기준일시_입력!$J$21:$J$39,AMT$5),AML19&lt;SMALL(기준일시_입력!$N$21:$N$39,AMT$5)),SMALL(기준일시_입력!$N$21:$N$39,AMT$5)-AML19,0)),0)</f>
        <v>0</v>
      </c>
      <c r="AMU19" s="128">
        <f>IFERROR(IF(AND(AML19&lt;SMALL(기준일시_입력!$J$21:$J$39,AMU$5),AMM19&gt;SMALL(기준일시_입력!$N$21:$N$39,AMU$5)),INDEX(기준일시_입력!$AJ$21:$AJ$39,AMU$5*2-1),IF(AND(AML19&gt;=SMALL(기준일시_입력!$J$21:$J$39,AMU$5),AML19&lt;SMALL(기준일시_입력!$N$21:$N$39,AMU$5)),SMALL(기준일시_입력!$N$21:$N$39,AMU$5)-AML19,0)),0)</f>
        <v>0</v>
      </c>
      <c r="AMV19" s="128">
        <f>IFERROR(IF(AND(AML19&lt;SMALL(기준일시_입력!$J$21:$J$39,AMV$5),AMM19&gt;SMALL(기준일시_입력!$N$21:$N$39,AMV$5)),INDEX(기준일시_입력!$AJ$21:$AJ$39,AMV$5*2-1),IF(AND(AML19&gt;=SMALL(기준일시_입력!$J$21:$J$39,AMV$5),AML19&lt;SMALL(기준일시_입력!$N$21:$N$39,AMV$5)),SMALL(기준일시_입력!$N$21:$N$39,AMV$5)-AML19,0)),0)</f>
        <v>0</v>
      </c>
      <c r="AMW19" s="128">
        <f>IFERROR(IF(AND(AML19&lt;SMALL(기준일시_입력!$J$21:$J$39,AMW$5),AMM19&gt;SMALL(기준일시_입력!$N$21:$N$39,AMW$5)),INDEX(기준일시_입력!$AJ$21:$AJ$39,AMW$5*2-1),IF(AND(AML19&gt;=SMALL(기준일시_입력!$J$21:$J$39,AMW$5),AML19&lt;SMALL(기준일시_입력!$N$21:$N$39,AMW$5)),SMALL(기준일시_입력!$N$21:$N$39,AMW$5)-AML19,0)),0)</f>
        <v>0</v>
      </c>
      <c r="AMX19" s="125"/>
      <c r="AMY19" s="180" t="str">
        <f t="shared" si="324"/>
        <v>14일</v>
      </c>
      <c r="AMZ19" s="180"/>
      <c r="ANA19" s="124" t="str">
        <f t="shared" si="325"/>
        <v>일</v>
      </c>
      <c r="ANB19" s="133" t="str">
        <f t="shared" si="321"/>
        <v/>
      </c>
      <c r="ANC19" s="184"/>
      <c r="AND19" s="184"/>
      <c r="ANE19" s="184"/>
      <c r="ANF19" s="184"/>
      <c r="ANG19" s="184"/>
      <c r="ANH19" s="184"/>
      <c r="ANI19" s="176"/>
      <c r="ANJ19" s="177"/>
      <c r="ANK19" s="129" t="str">
        <f>IF($B19="","",IF(AND(ANA$3&lt;&gt;"",$B19-기준일시_입력!$AO$7&lt;=0,ANC19="",ANF19="",ANI19=""),"X",IF(ANI19="연차","☆",IF(ANI19="월차","★",IF(ANI19="병가","♨",IF(ANI19="출장","◎",IF(ANI19="교육","■",IF(AND(ANI19="",ANC19&lt;=기준일시_입력!$J$15,ANF19&gt;=기준일시_입력!$N$15),"○",IF(AND(ANI19="",ANC19&lt;&gt;"",ANC19&gt;기준일시_입력!$J$15),"▼",IF(AND(ANI19="",ANF19&lt;&gt;"",ANF19&lt;기준일시_입력!$N$15),"△",""))))))))))</f>
        <v/>
      </c>
      <c r="ANL19" s="128">
        <f>IFERROR(IF(OR(ANC19="",ANF19=""),0,IF(AND(ANN19&lt;기준일시_입력!$J$17,ANO19&gt;기준일시_입력!$N$17),기준일시_입력!$N$17-기준일시_입력!$J$17,IF(AND(ANN19&gt;=기준일시_입력!$J$17,ANO19&gt;기준일시_입력!$N$17),기준일시_입력!$N$17-ANN19,IF(ANO19&lt;기준일시_입력!$J$17,0,IF(AND(ANN19&lt;기준일시_입력!$J$17,ANO19&lt;=기준일시_입력!$N$17),ANO19-기준일시_입력!$J$17,IF(AND(ANN19&gt;=기준일시_입력!$J$17,ANO19&lt;=기준일시_입력!$N$17),ANO19-ANN19,0)))))),0)</f>
        <v>0</v>
      </c>
      <c r="ANM19" s="128">
        <f t="shared" si="327"/>
        <v>0</v>
      </c>
      <c r="ANN19" s="128">
        <f>IF(OR(ANC19="",ANF19=""),0,IF(ANC19&lt;기준일시_입력!$J$15,기준일시_입력!$J$15,ANC19))</f>
        <v>0</v>
      </c>
      <c r="ANO19" s="128">
        <f t="shared" si="328"/>
        <v>0</v>
      </c>
      <c r="ANP19" s="128">
        <f>IFERROR(IF(AND(ANN19&lt;SMALL(기준일시_입력!$J$21:$J$39,ANP$5),ANO19&gt;SMALL(기준일시_입력!$N$21:$N$39,ANP$5)),INDEX(기준일시_입력!$AJ$21:$AJ$39,ANP$5*2-1),IF(AND(ANN19&gt;=SMALL(기준일시_입력!$J$21:$J$39,ANP$5),ANN19&lt;SMALL(기준일시_입력!$N$21:$N$39,ANP$5)),SMALL(기준일시_입력!$N$21:$N$39,ANP$5)-ANN19,0)),0)</f>
        <v>0</v>
      </c>
      <c r="ANQ19" s="128">
        <f>IFERROR(IF(AND(ANN19&lt;SMALL(기준일시_입력!$J$21:$J$39,ANQ$5),ANO19&gt;SMALL(기준일시_입력!$N$21:$N$39,ANQ$5)),INDEX(기준일시_입력!$AJ$21:$AJ$39,ANQ$5*2-1),IF(AND(ANN19&gt;=SMALL(기준일시_입력!$J$21:$J$39,ANQ$5),ANN19&lt;SMALL(기준일시_입력!$N$21:$N$39,ANQ$5)),SMALL(기준일시_입력!$N$21:$N$39,ANQ$5)-ANN19,0)),0)</f>
        <v>0</v>
      </c>
      <c r="ANR19" s="128">
        <f>IFERROR(IF(AND(ANN19&lt;SMALL(기준일시_입력!$J$21:$J$39,ANR$5),ANO19&gt;SMALL(기준일시_입력!$N$21:$N$39,ANR$5)),INDEX(기준일시_입력!$AJ$21:$AJ$39,ANR$5*2-1),IF(AND(ANN19&gt;=SMALL(기준일시_입력!$J$21:$J$39,ANR$5),ANN19&lt;SMALL(기준일시_입력!$N$21:$N$39,ANR$5)),SMALL(기준일시_입력!$N$21:$N$39,ANR$5)-ANN19,0)),0)</f>
        <v>0</v>
      </c>
      <c r="ANS19" s="128">
        <f>IFERROR(IF(AND(ANN19&lt;SMALL(기준일시_입력!$J$21:$J$39,ANS$5),ANO19&gt;SMALL(기준일시_입력!$N$21:$N$39,ANS$5)),INDEX(기준일시_입력!$AJ$21:$AJ$39,ANS$5*2-1),IF(AND(ANN19&gt;=SMALL(기준일시_입력!$J$21:$J$39,ANS$5),ANN19&lt;SMALL(기준일시_입력!$N$21:$N$39,ANS$5)),SMALL(기준일시_입력!$N$21:$N$39,ANS$5)-ANN19,0)),0)</f>
        <v>0</v>
      </c>
      <c r="ANT19" s="128">
        <f>IFERROR(IF(AND(ANN19&lt;SMALL(기준일시_입력!$J$21:$J$39,ANT$5),ANO19&gt;SMALL(기준일시_입력!$N$21:$N$39,ANT$5)),INDEX(기준일시_입력!$AJ$21:$AJ$39,ANT$5*2-1),IF(AND(ANN19&gt;=SMALL(기준일시_입력!$J$21:$J$39,ANT$5),ANN19&lt;SMALL(기준일시_입력!$N$21:$N$39,ANT$5)),SMALL(기준일시_입력!$N$21:$N$39,ANT$5)-ANN19,0)),0)</f>
        <v>0</v>
      </c>
      <c r="ANU19" s="128">
        <f>IFERROR(IF(AND(ANN19&lt;SMALL(기준일시_입력!$J$21:$J$39,ANU$5),ANO19&gt;SMALL(기준일시_입력!$N$21:$N$39,ANU$5)),INDEX(기준일시_입력!$AJ$21:$AJ$39,ANU$5*2-1),IF(AND(ANN19&gt;=SMALL(기준일시_입력!$J$21:$J$39,ANU$5),ANN19&lt;SMALL(기준일시_입력!$N$21:$N$39,ANU$5)),SMALL(기준일시_입력!$N$21:$N$39,ANU$5)-ANN19,0)),0)</f>
        <v>0</v>
      </c>
      <c r="ANV19" s="128">
        <f>IFERROR(IF(AND(ANN19&lt;SMALL(기준일시_입력!$J$21:$J$39,ANV$5),ANO19&gt;SMALL(기준일시_입력!$N$21:$N$39,ANV$5)),INDEX(기준일시_입력!$AJ$21:$AJ$39,ANV$5*2-1),IF(AND(ANN19&gt;=SMALL(기준일시_입력!$J$21:$J$39,ANV$5),ANN19&lt;SMALL(기준일시_입력!$N$21:$N$39,ANV$5)),SMALL(기준일시_입력!$N$21:$N$39,ANV$5)-ANN19,0)),0)</f>
        <v>0</v>
      </c>
      <c r="ANW19" s="128">
        <f>IFERROR(IF(AND(ANN19&lt;SMALL(기준일시_입력!$J$21:$J$39,ANW$5),ANO19&gt;SMALL(기준일시_입력!$N$21:$N$39,ANW$5)),INDEX(기준일시_입력!$AJ$21:$AJ$39,ANW$5*2-1),IF(AND(ANN19&gt;=SMALL(기준일시_입력!$J$21:$J$39,ANW$5),ANN19&lt;SMALL(기준일시_입력!$N$21:$N$39,ANW$5)),SMALL(기준일시_입력!$N$21:$N$39,ANW$5)-ANN19,0)),0)</f>
        <v>0</v>
      </c>
      <c r="ANX19" s="128">
        <f>IFERROR(IF(AND(ANN19&lt;SMALL(기준일시_입력!$J$21:$J$39,ANX$5),ANO19&gt;SMALL(기준일시_입력!$N$21:$N$39,ANX$5)),INDEX(기준일시_입력!$AJ$21:$AJ$39,ANX$5*2-1),IF(AND(ANN19&gt;=SMALL(기준일시_입력!$J$21:$J$39,ANX$5),ANN19&lt;SMALL(기준일시_입력!$N$21:$N$39,ANX$5)),SMALL(기준일시_입력!$N$21:$N$39,ANX$5)-ANN19,0)),0)</f>
        <v>0</v>
      </c>
      <c r="ANY19" s="128">
        <f>IFERROR(IF(AND(ANN19&lt;SMALL(기준일시_입력!$J$21:$J$39,ANY$5),ANO19&gt;SMALL(기준일시_입력!$N$21:$N$39,ANY$5)),INDEX(기준일시_입력!$AJ$21:$AJ$39,ANY$5*2-1),IF(AND(ANN19&gt;=SMALL(기준일시_입력!$J$21:$J$39,ANY$5),ANN19&lt;SMALL(기준일시_입력!$N$21:$N$39,ANY$5)),SMALL(기준일시_입력!$N$21:$N$39,ANY$5)-ANN19,0)),0)</f>
        <v>0</v>
      </c>
      <c r="ANZ19" s="125"/>
      <c r="AOA19" s="180" t="str">
        <f t="shared" si="329"/>
        <v>14일</v>
      </c>
      <c r="AOB19" s="180"/>
      <c r="AOC19" s="124" t="str">
        <f t="shared" si="330"/>
        <v>일</v>
      </c>
      <c r="AOD19" s="133" t="str">
        <f t="shared" si="321"/>
        <v/>
      </c>
      <c r="AOE19" s="184"/>
      <c r="AOF19" s="184"/>
      <c r="AOG19" s="184"/>
      <c r="AOH19" s="184"/>
      <c r="AOI19" s="184"/>
      <c r="AOJ19" s="184"/>
      <c r="AOK19" s="176"/>
      <c r="AOL19" s="177"/>
      <c r="AOM19" s="129" t="str">
        <f>IF($B19="","",IF(AND(AOC$3&lt;&gt;"",$B19-기준일시_입력!$AO$7&lt;=0,AOE19="",AOH19="",AOK19=""),"X",IF(AOK19="연차","☆",IF(AOK19="월차","★",IF(AOK19="병가","♨",IF(AOK19="출장","◎",IF(AOK19="교육","■",IF(AND(AOK19="",AOE19&lt;=기준일시_입력!$J$15,AOH19&gt;=기준일시_입력!$N$15),"○",IF(AND(AOK19="",AOE19&lt;&gt;"",AOE19&gt;기준일시_입력!$J$15),"▼",IF(AND(AOK19="",AOH19&lt;&gt;"",AOH19&lt;기준일시_입력!$N$15),"△",""))))))))))</f>
        <v/>
      </c>
      <c r="AON19" s="128">
        <f>IFERROR(IF(OR(AOE19="",AOH19=""),0,IF(AND(AOP19&lt;기준일시_입력!$J$17,AOQ19&gt;기준일시_입력!$N$17),기준일시_입력!$N$17-기준일시_입력!$J$17,IF(AND(AOP19&gt;=기준일시_입력!$J$17,AOQ19&gt;기준일시_입력!$N$17),기준일시_입력!$N$17-AOP19,IF(AOQ19&lt;기준일시_입력!$J$17,0,IF(AND(AOP19&lt;기준일시_입력!$J$17,AOQ19&lt;=기준일시_입력!$N$17),AOQ19-기준일시_입력!$J$17,IF(AND(AOP19&gt;=기준일시_입력!$J$17,AOQ19&lt;=기준일시_입력!$N$17),AOQ19-AOP19,0)))))),0)</f>
        <v>0</v>
      </c>
      <c r="AOO19" s="128">
        <f t="shared" si="332"/>
        <v>0</v>
      </c>
      <c r="AOP19" s="128">
        <f>IF(OR(AOE19="",AOH19=""),0,IF(AOE19&lt;기준일시_입력!$J$15,기준일시_입력!$J$15,AOE19))</f>
        <v>0</v>
      </c>
      <c r="AOQ19" s="128">
        <f t="shared" si="333"/>
        <v>0</v>
      </c>
      <c r="AOR19" s="128">
        <f>IFERROR(IF(AND(AOP19&lt;SMALL(기준일시_입력!$J$21:$J$39,AOR$5),AOQ19&gt;SMALL(기준일시_입력!$N$21:$N$39,AOR$5)),INDEX(기준일시_입력!$AJ$21:$AJ$39,AOR$5*2-1),IF(AND(AOP19&gt;=SMALL(기준일시_입력!$J$21:$J$39,AOR$5),AOP19&lt;SMALL(기준일시_입력!$N$21:$N$39,AOR$5)),SMALL(기준일시_입력!$N$21:$N$39,AOR$5)-AOP19,0)),0)</f>
        <v>0</v>
      </c>
      <c r="AOS19" s="128">
        <f>IFERROR(IF(AND(AOP19&lt;SMALL(기준일시_입력!$J$21:$J$39,AOS$5),AOQ19&gt;SMALL(기준일시_입력!$N$21:$N$39,AOS$5)),INDEX(기준일시_입력!$AJ$21:$AJ$39,AOS$5*2-1),IF(AND(AOP19&gt;=SMALL(기준일시_입력!$J$21:$J$39,AOS$5),AOP19&lt;SMALL(기준일시_입력!$N$21:$N$39,AOS$5)),SMALL(기준일시_입력!$N$21:$N$39,AOS$5)-AOP19,0)),0)</f>
        <v>0</v>
      </c>
      <c r="AOT19" s="128">
        <f>IFERROR(IF(AND(AOP19&lt;SMALL(기준일시_입력!$J$21:$J$39,AOT$5),AOQ19&gt;SMALL(기준일시_입력!$N$21:$N$39,AOT$5)),INDEX(기준일시_입력!$AJ$21:$AJ$39,AOT$5*2-1),IF(AND(AOP19&gt;=SMALL(기준일시_입력!$J$21:$J$39,AOT$5),AOP19&lt;SMALL(기준일시_입력!$N$21:$N$39,AOT$5)),SMALL(기준일시_입력!$N$21:$N$39,AOT$5)-AOP19,0)),0)</f>
        <v>0</v>
      </c>
      <c r="AOU19" s="128">
        <f>IFERROR(IF(AND(AOP19&lt;SMALL(기준일시_입력!$J$21:$J$39,AOU$5),AOQ19&gt;SMALL(기준일시_입력!$N$21:$N$39,AOU$5)),INDEX(기준일시_입력!$AJ$21:$AJ$39,AOU$5*2-1),IF(AND(AOP19&gt;=SMALL(기준일시_입력!$J$21:$J$39,AOU$5),AOP19&lt;SMALL(기준일시_입력!$N$21:$N$39,AOU$5)),SMALL(기준일시_입력!$N$21:$N$39,AOU$5)-AOP19,0)),0)</f>
        <v>0</v>
      </c>
      <c r="AOV19" s="128">
        <f>IFERROR(IF(AND(AOP19&lt;SMALL(기준일시_입력!$J$21:$J$39,AOV$5),AOQ19&gt;SMALL(기준일시_입력!$N$21:$N$39,AOV$5)),INDEX(기준일시_입력!$AJ$21:$AJ$39,AOV$5*2-1),IF(AND(AOP19&gt;=SMALL(기준일시_입력!$J$21:$J$39,AOV$5),AOP19&lt;SMALL(기준일시_입력!$N$21:$N$39,AOV$5)),SMALL(기준일시_입력!$N$21:$N$39,AOV$5)-AOP19,0)),0)</f>
        <v>0</v>
      </c>
      <c r="AOW19" s="128">
        <f>IFERROR(IF(AND(AOP19&lt;SMALL(기준일시_입력!$J$21:$J$39,AOW$5),AOQ19&gt;SMALL(기준일시_입력!$N$21:$N$39,AOW$5)),INDEX(기준일시_입력!$AJ$21:$AJ$39,AOW$5*2-1),IF(AND(AOP19&gt;=SMALL(기준일시_입력!$J$21:$J$39,AOW$5),AOP19&lt;SMALL(기준일시_입력!$N$21:$N$39,AOW$5)),SMALL(기준일시_입력!$N$21:$N$39,AOW$5)-AOP19,0)),0)</f>
        <v>0</v>
      </c>
      <c r="AOX19" s="128">
        <f>IFERROR(IF(AND(AOP19&lt;SMALL(기준일시_입력!$J$21:$J$39,AOX$5),AOQ19&gt;SMALL(기준일시_입력!$N$21:$N$39,AOX$5)),INDEX(기준일시_입력!$AJ$21:$AJ$39,AOX$5*2-1),IF(AND(AOP19&gt;=SMALL(기준일시_입력!$J$21:$J$39,AOX$5),AOP19&lt;SMALL(기준일시_입력!$N$21:$N$39,AOX$5)),SMALL(기준일시_입력!$N$21:$N$39,AOX$5)-AOP19,0)),0)</f>
        <v>0</v>
      </c>
      <c r="AOY19" s="128">
        <f>IFERROR(IF(AND(AOP19&lt;SMALL(기준일시_입력!$J$21:$J$39,AOY$5),AOQ19&gt;SMALL(기준일시_입력!$N$21:$N$39,AOY$5)),INDEX(기준일시_입력!$AJ$21:$AJ$39,AOY$5*2-1),IF(AND(AOP19&gt;=SMALL(기준일시_입력!$J$21:$J$39,AOY$5),AOP19&lt;SMALL(기준일시_입력!$N$21:$N$39,AOY$5)),SMALL(기준일시_입력!$N$21:$N$39,AOY$5)-AOP19,0)),0)</f>
        <v>0</v>
      </c>
      <c r="AOZ19" s="128">
        <f>IFERROR(IF(AND(AOP19&lt;SMALL(기준일시_입력!$J$21:$J$39,AOZ$5),AOQ19&gt;SMALL(기준일시_입력!$N$21:$N$39,AOZ$5)),INDEX(기준일시_입력!$AJ$21:$AJ$39,AOZ$5*2-1),IF(AND(AOP19&gt;=SMALL(기준일시_입력!$J$21:$J$39,AOZ$5),AOP19&lt;SMALL(기준일시_입력!$N$21:$N$39,AOZ$5)),SMALL(기준일시_입력!$N$21:$N$39,AOZ$5)-AOP19,0)),0)</f>
        <v>0</v>
      </c>
      <c r="APA19" s="128">
        <f>IFERROR(IF(AND(AOP19&lt;SMALL(기준일시_입력!$J$21:$J$39,APA$5),AOQ19&gt;SMALL(기준일시_입력!$N$21:$N$39,APA$5)),INDEX(기준일시_입력!$AJ$21:$AJ$39,APA$5*2-1),IF(AND(AOP19&gt;=SMALL(기준일시_입력!$J$21:$J$39,APA$5),AOP19&lt;SMALL(기준일시_입력!$N$21:$N$39,APA$5)),SMALL(기준일시_입력!$N$21:$N$39,APA$5)-AOP19,0)),0)</f>
        <v>0</v>
      </c>
      <c r="APB19" s="125"/>
      <c r="APC19" s="180" t="str">
        <f t="shared" si="334"/>
        <v>14일</v>
      </c>
      <c r="APD19" s="180"/>
      <c r="APE19" s="124" t="str">
        <f t="shared" si="335"/>
        <v>일</v>
      </c>
      <c r="APF19" s="133" t="str">
        <f t="shared" si="336"/>
        <v/>
      </c>
      <c r="APG19" s="184"/>
      <c r="APH19" s="184"/>
      <c r="API19" s="184"/>
      <c r="APJ19" s="184"/>
      <c r="APK19" s="184"/>
      <c r="APL19" s="184"/>
      <c r="APM19" s="176"/>
      <c r="APN19" s="177"/>
      <c r="APO19" s="129" t="str">
        <f>IF($B19="","",IF(AND(APE$3&lt;&gt;"",$B19-기준일시_입력!$AO$7&lt;=0,APG19="",APJ19="",APM19=""),"X",IF(APM19="연차","☆",IF(APM19="월차","★",IF(APM19="병가","♨",IF(APM19="출장","◎",IF(APM19="교육","■",IF(AND(APM19="",APG19&lt;=기준일시_입력!$J$15,APJ19&gt;=기준일시_입력!$N$15),"○",IF(AND(APM19="",APG19&lt;&gt;"",APG19&gt;기준일시_입력!$J$15),"▼",IF(AND(APM19="",APJ19&lt;&gt;"",APJ19&lt;기준일시_입력!$N$15),"△",""))))))))))</f>
        <v/>
      </c>
      <c r="APP19" s="128">
        <f>IFERROR(IF(OR(APG19="",APJ19=""),0,IF(AND(APR19&lt;기준일시_입력!$J$17,APS19&gt;기준일시_입력!$N$17),기준일시_입력!$N$17-기준일시_입력!$J$17,IF(AND(APR19&gt;=기준일시_입력!$J$17,APS19&gt;기준일시_입력!$N$17),기준일시_입력!$N$17-APR19,IF(APS19&lt;기준일시_입력!$J$17,0,IF(AND(APR19&lt;기준일시_입력!$J$17,APS19&lt;=기준일시_입력!$N$17),APS19-기준일시_입력!$J$17,IF(AND(APR19&gt;=기준일시_입력!$J$17,APS19&lt;=기준일시_입력!$N$17),APS19-APR19,0)))))),0)</f>
        <v>0</v>
      </c>
      <c r="APQ19" s="128">
        <f t="shared" si="337"/>
        <v>0</v>
      </c>
      <c r="APR19" s="128">
        <f>IF(OR(APG19="",APJ19=""),0,IF(APG19&lt;기준일시_입력!$J$15,기준일시_입력!$J$15,APG19))</f>
        <v>0</v>
      </c>
      <c r="APS19" s="128">
        <f t="shared" si="338"/>
        <v>0</v>
      </c>
      <c r="APT19" s="128">
        <f>IFERROR(IF(AND(APR19&lt;SMALL(기준일시_입력!$J$21:$J$39,APT$5),APS19&gt;SMALL(기준일시_입력!$N$21:$N$39,APT$5)),INDEX(기준일시_입력!$AJ$21:$AJ$39,APT$5*2-1),IF(AND(APR19&gt;=SMALL(기준일시_입력!$J$21:$J$39,APT$5),APR19&lt;SMALL(기준일시_입력!$N$21:$N$39,APT$5)),SMALL(기준일시_입력!$N$21:$N$39,APT$5)-APR19,0)),0)</f>
        <v>0</v>
      </c>
      <c r="APU19" s="128">
        <f>IFERROR(IF(AND(APR19&lt;SMALL(기준일시_입력!$J$21:$J$39,APU$5),APS19&gt;SMALL(기준일시_입력!$N$21:$N$39,APU$5)),INDEX(기준일시_입력!$AJ$21:$AJ$39,APU$5*2-1),IF(AND(APR19&gt;=SMALL(기준일시_입력!$J$21:$J$39,APU$5),APR19&lt;SMALL(기준일시_입력!$N$21:$N$39,APU$5)),SMALL(기준일시_입력!$N$21:$N$39,APU$5)-APR19,0)),0)</f>
        <v>0</v>
      </c>
      <c r="APV19" s="128">
        <f>IFERROR(IF(AND(APR19&lt;SMALL(기준일시_입력!$J$21:$J$39,APV$5),APS19&gt;SMALL(기준일시_입력!$N$21:$N$39,APV$5)),INDEX(기준일시_입력!$AJ$21:$AJ$39,APV$5*2-1),IF(AND(APR19&gt;=SMALL(기준일시_입력!$J$21:$J$39,APV$5),APR19&lt;SMALL(기준일시_입력!$N$21:$N$39,APV$5)),SMALL(기준일시_입력!$N$21:$N$39,APV$5)-APR19,0)),0)</f>
        <v>0</v>
      </c>
      <c r="APW19" s="128">
        <f>IFERROR(IF(AND(APR19&lt;SMALL(기준일시_입력!$J$21:$J$39,APW$5),APS19&gt;SMALL(기준일시_입력!$N$21:$N$39,APW$5)),INDEX(기준일시_입력!$AJ$21:$AJ$39,APW$5*2-1),IF(AND(APR19&gt;=SMALL(기준일시_입력!$J$21:$J$39,APW$5),APR19&lt;SMALL(기준일시_입력!$N$21:$N$39,APW$5)),SMALL(기준일시_입력!$N$21:$N$39,APW$5)-APR19,0)),0)</f>
        <v>0</v>
      </c>
      <c r="APX19" s="128">
        <f>IFERROR(IF(AND(APR19&lt;SMALL(기준일시_입력!$J$21:$J$39,APX$5),APS19&gt;SMALL(기준일시_입력!$N$21:$N$39,APX$5)),INDEX(기준일시_입력!$AJ$21:$AJ$39,APX$5*2-1),IF(AND(APR19&gt;=SMALL(기준일시_입력!$J$21:$J$39,APX$5),APR19&lt;SMALL(기준일시_입력!$N$21:$N$39,APX$5)),SMALL(기준일시_입력!$N$21:$N$39,APX$5)-APR19,0)),0)</f>
        <v>0</v>
      </c>
      <c r="APY19" s="128">
        <f>IFERROR(IF(AND(APR19&lt;SMALL(기준일시_입력!$J$21:$J$39,APY$5),APS19&gt;SMALL(기준일시_입력!$N$21:$N$39,APY$5)),INDEX(기준일시_입력!$AJ$21:$AJ$39,APY$5*2-1),IF(AND(APR19&gt;=SMALL(기준일시_입력!$J$21:$J$39,APY$5),APR19&lt;SMALL(기준일시_입력!$N$21:$N$39,APY$5)),SMALL(기준일시_입력!$N$21:$N$39,APY$5)-APR19,0)),0)</f>
        <v>0</v>
      </c>
      <c r="APZ19" s="128">
        <f>IFERROR(IF(AND(APR19&lt;SMALL(기준일시_입력!$J$21:$J$39,APZ$5),APS19&gt;SMALL(기준일시_입력!$N$21:$N$39,APZ$5)),INDEX(기준일시_입력!$AJ$21:$AJ$39,APZ$5*2-1),IF(AND(APR19&gt;=SMALL(기준일시_입력!$J$21:$J$39,APZ$5),APR19&lt;SMALL(기준일시_입력!$N$21:$N$39,APZ$5)),SMALL(기준일시_입력!$N$21:$N$39,APZ$5)-APR19,0)),0)</f>
        <v>0</v>
      </c>
      <c r="AQA19" s="128">
        <f>IFERROR(IF(AND(APR19&lt;SMALL(기준일시_입력!$J$21:$J$39,AQA$5),APS19&gt;SMALL(기준일시_입력!$N$21:$N$39,AQA$5)),INDEX(기준일시_입력!$AJ$21:$AJ$39,AQA$5*2-1),IF(AND(APR19&gt;=SMALL(기준일시_입력!$J$21:$J$39,AQA$5),APR19&lt;SMALL(기준일시_입력!$N$21:$N$39,AQA$5)),SMALL(기준일시_입력!$N$21:$N$39,AQA$5)-APR19,0)),0)</f>
        <v>0</v>
      </c>
      <c r="AQB19" s="128">
        <f>IFERROR(IF(AND(APR19&lt;SMALL(기준일시_입력!$J$21:$J$39,AQB$5),APS19&gt;SMALL(기준일시_입력!$N$21:$N$39,AQB$5)),INDEX(기준일시_입력!$AJ$21:$AJ$39,AQB$5*2-1),IF(AND(APR19&gt;=SMALL(기준일시_입력!$J$21:$J$39,AQB$5),APR19&lt;SMALL(기준일시_입력!$N$21:$N$39,AQB$5)),SMALL(기준일시_입력!$N$21:$N$39,AQB$5)-APR19,0)),0)</f>
        <v>0</v>
      </c>
      <c r="AQC19" s="128">
        <f>IFERROR(IF(AND(APR19&lt;SMALL(기준일시_입력!$J$21:$J$39,AQC$5),APS19&gt;SMALL(기준일시_입력!$N$21:$N$39,AQC$5)),INDEX(기준일시_입력!$AJ$21:$AJ$39,AQC$5*2-1),IF(AND(APR19&gt;=SMALL(기준일시_입력!$J$21:$J$39,AQC$5),APR19&lt;SMALL(기준일시_입력!$N$21:$N$39,AQC$5)),SMALL(기준일시_입력!$N$21:$N$39,AQC$5)-APR19,0)),0)</f>
        <v>0</v>
      </c>
      <c r="AQD19" s="125"/>
      <c r="AQE19" s="180" t="str">
        <f t="shared" si="339"/>
        <v>14일</v>
      </c>
      <c r="AQF19" s="180"/>
      <c r="AQG19" s="124" t="str">
        <f t="shared" si="340"/>
        <v>일</v>
      </c>
      <c r="AQH19" s="133" t="str">
        <f t="shared" si="336"/>
        <v/>
      </c>
      <c r="AQI19" s="184"/>
      <c r="AQJ19" s="184"/>
      <c r="AQK19" s="184"/>
      <c r="AQL19" s="184"/>
      <c r="AQM19" s="184"/>
      <c r="AQN19" s="184"/>
      <c r="AQO19" s="176"/>
      <c r="AQP19" s="177"/>
      <c r="AQQ19" s="129" t="str">
        <f>IF($B19="","",IF(AND(AQG$3&lt;&gt;"",$B19-기준일시_입력!$AO$7&lt;=0,AQI19="",AQL19="",AQO19=""),"X",IF(AQO19="연차","☆",IF(AQO19="월차","★",IF(AQO19="병가","♨",IF(AQO19="출장","◎",IF(AQO19="교육","■",IF(AND(AQO19="",AQI19&lt;=기준일시_입력!$J$15,AQL19&gt;=기준일시_입력!$N$15),"○",IF(AND(AQO19="",AQI19&lt;&gt;"",AQI19&gt;기준일시_입력!$J$15),"▼",IF(AND(AQO19="",AQL19&lt;&gt;"",AQL19&lt;기준일시_입력!$N$15),"△",""))))))))))</f>
        <v/>
      </c>
      <c r="AQR19" s="128">
        <f>IFERROR(IF(OR(AQI19="",AQL19=""),0,IF(AND(AQT19&lt;기준일시_입력!$J$17,AQU19&gt;기준일시_입력!$N$17),기준일시_입력!$N$17-기준일시_입력!$J$17,IF(AND(AQT19&gt;=기준일시_입력!$J$17,AQU19&gt;기준일시_입력!$N$17),기준일시_입력!$N$17-AQT19,IF(AQU19&lt;기준일시_입력!$J$17,0,IF(AND(AQT19&lt;기준일시_입력!$J$17,AQU19&lt;=기준일시_입력!$N$17),AQU19-기준일시_입력!$J$17,IF(AND(AQT19&gt;=기준일시_입력!$J$17,AQU19&lt;=기준일시_입력!$N$17),AQU19-AQT19,0)))))),0)</f>
        <v>0</v>
      </c>
      <c r="AQS19" s="128">
        <f t="shared" si="342"/>
        <v>0</v>
      </c>
      <c r="AQT19" s="128">
        <f>IF(OR(AQI19="",AQL19=""),0,IF(AQI19&lt;기준일시_입력!$J$15,기준일시_입력!$J$15,AQI19))</f>
        <v>0</v>
      </c>
      <c r="AQU19" s="128">
        <f t="shared" si="343"/>
        <v>0</v>
      </c>
      <c r="AQV19" s="128">
        <f>IFERROR(IF(AND(AQT19&lt;SMALL(기준일시_입력!$J$21:$J$39,AQV$5),AQU19&gt;SMALL(기준일시_입력!$N$21:$N$39,AQV$5)),INDEX(기준일시_입력!$AJ$21:$AJ$39,AQV$5*2-1),IF(AND(AQT19&gt;=SMALL(기준일시_입력!$J$21:$J$39,AQV$5),AQT19&lt;SMALL(기준일시_입력!$N$21:$N$39,AQV$5)),SMALL(기준일시_입력!$N$21:$N$39,AQV$5)-AQT19,0)),0)</f>
        <v>0</v>
      </c>
      <c r="AQW19" s="128">
        <f>IFERROR(IF(AND(AQT19&lt;SMALL(기준일시_입력!$J$21:$J$39,AQW$5),AQU19&gt;SMALL(기준일시_입력!$N$21:$N$39,AQW$5)),INDEX(기준일시_입력!$AJ$21:$AJ$39,AQW$5*2-1),IF(AND(AQT19&gt;=SMALL(기준일시_입력!$J$21:$J$39,AQW$5),AQT19&lt;SMALL(기준일시_입력!$N$21:$N$39,AQW$5)),SMALL(기준일시_입력!$N$21:$N$39,AQW$5)-AQT19,0)),0)</f>
        <v>0</v>
      </c>
      <c r="AQX19" s="128">
        <f>IFERROR(IF(AND(AQT19&lt;SMALL(기준일시_입력!$J$21:$J$39,AQX$5),AQU19&gt;SMALL(기준일시_입력!$N$21:$N$39,AQX$5)),INDEX(기준일시_입력!$AJ$21:$AJ$39,AQX$5*2-1),IF(AND(AQT19&gt;=SMALL(기준일시_입력!$J$21:$J$39,AQX$5),AQT19&lt;SMALL(기준일시_입력!$N$21:$N$39,AQX$5)),SMALL(기준일시_입력!$N$21:$N$39,AQX$5)-AQT19,0)),0)</f>
        <v>0</v>
      </c>
      <c r="AQY19" s="128">
        <f>IFERROR(IF(AND(AQT19&lt;SMALL(기준일시_입력!$J$21:$J$39,AQY$5),AQU19&gt;SMALL(기준일시_입력!$N$21:$N$39,AQY$5)),INDEX(기준일시_입력!$AJ$21:$AJ$39,AQY$5*2-1),IF(AND(AQT19&gt;=SMALL(기준일시_입력!$J$21:$J$39,AQY$5),AQT19&lt;SMALL(기준일시_입력!$N$21:$N$39,AQY$5)),SMALL(기준일시_입력!$N$21:$N$39,AQY$5)-AQT19,0)),0)</f>
        <v>0</v>
      </c>
      <c r="AQZ19" s="128">
        <f>IFERROR(IF(AND(AQT19&lt;SMALL(기준일시_입력!$J$21:$J$39,AQZ$5),AQU19&gt;SMALL(기준일시_입력!$N$21:$N$39,AQZ$5)),INDEX(기준일시_입력!$AJ$21:$AJ$39,AQZ$5*2-1),IF(AND(AQT19&gt;=SMALL(기준일시_입력!$J$21:$J$39,AQZ$5),AQT19&lt;SMALL(기준일시_입력!$N$21:$N$39,AQZ$5)),SMALL(기준일시_입력!$N$21:$N$39,AQZ$5)-AQT19,0)),0)</f>
        <v>0</v>
      </c>
      <c r="ARA19" s="128">
        <f>IFERROR(IF(AND(AQT19&lt;SMALL(기준일시_입력!$J$21:$J$39,ARA$5),AQU19&gt;SMALL(기준일시_입력!$N$21:$N$39,ARA$5)),INDEX(기준일시_입력!$AJ$21:$AJ$39,ARA$5*2-1),IF(AND(AQT19&gt;=SMALL(기준일시_입력!$J$21:$J$39,ARA$5),AQT19&lt;SMALL(기준일시_입력!$N$21:$N$39,ARA$5)),SMALL(기준일시_입력!$N$21:$N$39,ARA$5)-AQT19,0)),0)</f>
        <v>0</v>
      </c>
      <c r="ARB19" s="128">
        <f>IFERROR(IF(AND(AQT19&lt;SMALL(기준일시_입력!$J$21:$J$39,ARB$5),AQU19&gt;SMALL(기준일시_입력!$N$21:$N$39,ARB$5)),INDEX(기준일시_입력!$AJ$21:$AJ$39,ARB$5*2-1),IF(AND(AQT19&gt;=SMALL(기준일시_입력!$J$21:$J$39,ARB$5),AQT19&lt;SMALL(기준일시_입력!$N$21:$N$39,ARB$5)),SMALL(기준일시_입력!$N$21:$N$39,ARB$5)-AQT19,0)),0)</f>
        <v>0</v>
      </c>
      <c r="ARC19" s="128">
        <f>IFERROR(IF(AND(AQT19&lt;SMALL(기준일시_입력!$J$21:$J$39,ARC$5),AQU19&gt;SMALL(기준일시_입력!$N$21:$N$39,ARC$5)),INDEX(기준일시_입력!$AJ$21:$AJ$39,ARC$5*2-1),IF(AND(AQT19&gt;=SMALL(기준일시_입력!$J$21:$J$39,ARC$5),AQT19&lt;SMALL(기준일시_입력!$N$21:$N$39,ARC$5)),SMALL(기준일시_입력!$N$21:$N$39,ARC$5)-AQT19,0)),0)</f>
        <v>0</v>
      </c>
      <c r="ARD19" s="128">
        <f>IFERROR(IF(AND(AQT19&lt;SMALL(기준일시_입력!$J$21:$J$39,ARD$5),AQU19&gt;SMALL(기준일시_입력!$N$21:$N$39,ARD$5)),INDEX(기준일시_입력!$AJ$21:$AJ$39,ARD$5*2-1),IF(AND(AQT19&gt;=SMALL(기준일시_입력!$J$21:$J$39,ARD$5),AQT19&lt;SMALL(기준일시_입력!$N$21:$N$39,ARD$5)),SMALL(기준일시_입력!$N$21:$N$39,ARD$5)-AQT19,0)),0)</f>
        <v>0</v>
      </c>
      <c r="ARE19" s="128">
        <f>IFERROR(IF(AND(AQT19&lt;SMALL(기준일시_입력!$J$21:$J$39,ARE$5),AQU19&gt;SMALL(기준일시_입력!$N$21:$N$39,ARE$5)),INDEX(기준일시_입력!$AJ$21:$AJ$39,ARE$5*2-1),IF(AND(AQT19&gt;=SMALL(기준일시_입력!$J$21:$J$39,ARE$5),AQT19&lt;SMALL(기준일시_입력!$N$21:$N$39,ARE$5)),SMALL(기준일시_입력!$N$21:$N$39,ARE$5)-AQT19,0)),0)</f>
        <v>0</v>
      </c>
      <c r="ARF19" s="125"/>
      <c r="ARG19" s="180" t="str">
        <f t="shared" si="344"/>
        <v>14일</v>
      </c>
      <c r="ARH19" s="180"/>
      <c r="ARI19" s="124" t="str">
        <f t="shared" si="345"/>
        <v>일</v>
      </c>
      <c r="ARJ19" s="133" t="str">
        <f t="shared" si="336"/>
        <v/>
      </c>
      <c r="ARK19" s="184"/>
      <c r="ARL19" s="184"/>
      <c r="ARM19" s="184"/>
      <c r="ARN19" s="184"/>
      <c r="ARO19" s="184"/>
      <c r="ARP19" s="184"/>
      <c r="ARQ19" s="176"/>
      <c r="ARR19" s="177"/>
      <c r="ARS19" s="129" t="str">
        <f>IF($B19="","",IF(AND(ARI$3&lt;&gt;"",$B19-기준일시_입력!$AO$7&lt;=0,ARK19="",ARN19="",ARQ19=""),"X",IF(ARQ19="연차","☆",IF(ARQ19="월차","★",IF(ARQ19="병가","♨",IF(ARQ19="출장","◎",IF(ARQ19="교육","■",IF(AND(ARQ19="",ARK19&lt;=기준일시_입력!$J$15,ARN19&gt;=기준일시_입력!$N$15),"○",IF(AND(ARQ19="",ARK19&lt;&gt;"",ARK19&gt;기준일시_입력!$J$15),"▼",IF(AND(ARQ19="",ARN19&lt;&gt;"",ARN19&lt;기준일시_입력!$N$15),"△",""))))))))))</f>
        <v/>
      </c>
      <c r="ART19" s="128">
        <f>IFERROR(IF(OR(ARK19="",ARN19=""),0,IF(AND(ARV19&lt;기준일시_입력!$J$17,ARW19&gt;기준일시_입력!$N$17),기준일시_입력!$N$17-기준일시_입력!$J$17,IF(AND(ARV19&gt;=기준일시_입력!$J$17,ARW19&gt;기준일시_입력!$N$17),기준일시_입력!$N$17-ARV19,IF(ARW19&lt;기준일시_입력!$J$17,0,IF(AND(ARV19&lt;기준일시_입력!$J$17,ARW19&lt;=기준일시_입력!$N$17),ARW19-기준일시_입력!$J$17,IF(AND(ARV19&gt;=기준일시_입력!$J$17,ARW19&lt;=기준일시_입력!$N$17),ARW19-ARV19,0)))))),0)</f>
        <v>0</v>
      </c>
      <c r="ARU19" s="128">
        <f t="shared" si="347"/>
        <v>0</v>
      </c>
      <c r="ARV19" s="128">
        <f>IF(OR(ARK19="",ARN19=""),0,IF(ARK19&lt;기준일시_입력!$J$15,기준일시_입력!$J$15,ARK19))</f>
        <v>0</v>
      </c>
      <c r="ARW19" s="128">
        <f t="shared" si="348"/>
        <v>0</v>
      </c>
      <c r="ARX19" s="128">
        <f>IFERROR(IF(AND(ARV19&lt;SMALL(기준일시_입력!$J$21:$J$39,ARX$5),ARW19&gt;SMALL(기준일시_입력!$N$21:$N$39,ARX$5)),INDEX(기준일시_입력!$AJ$21:$AJ$39,ARX$5*2-1),IF(AND(ARV19&gt;=SMALL(기준일시_입력!$J$21:$J$39,ARX$5),ARV19&lt;SMALL(기준일시_입력!$N$21:$N$39,ARX$5)),SMALL(기준일시_입력!$N$21:$N$39,ARX$5)-ARV19,0)),0)</f>
        <v>0</v>
      </c>
      <c r="ARY19" s="128">
        <f>IFERROR(IF(AND(ARV19&lt;SMALL(기준일시_입력!$J$21:$J$39,ARY$5),ARW19&gt;SMALL(기준일시_입력!$N$21:$N$39,ARY$5)),INDEX(기준일시_입력!$AJ$21:$AJ$39,ARY$5*2-1),IF(AND(ARV19&gt;=SMALL(기준일시_입력!$J$21:$J$39,ARY$5),ARV19&lt;SMALL(기준일시_입력!$N$21:$N$39,ARY$5)),SMALL(기준일시_입력!$N$21:$N$39,ARY$5)-ARV19,0)),0)</f>
        <v>0</v>
      </c>
      <c r="ARZ19" s="128">
        <f>IFERROR(IF(AND(ARV19&lt;SMALL(기준일시_입력!$J$21:$J$39,ARZ$5),ARW19&gt;SMALL(기준일시_입력!$N$21:$N$39,ARZ$5)),INDEX(기준일시_입력!$AJ$21:$AJ$39,ARZ$5*2-1),IF(AND(ARV19&gt;=SMALL(기준일시_입력!$J$21:$J$39,ARZ$5),ARV19&lt;SMALL(기준일시_입력!$N$21:$N$39,ARZ$5)),SMALL(기준일시_입력!$N$21:$N$39,ARZ$5)-ARV19,0)),0)</f>
        <v>0</v>
      </c>
      <c r="ASA19" s="128">
        <f>IFERROR(IF(AND(ARV19&lt;SMALL(기준일시_입력!$J$21:$J$39,ASA$5),ARW19&gt;SMALL(기준일시_입력!$N$21:$N$39,ASA$5)),INDEX(기준일시_입력!$AJ$21:$AJ$39,ASA$5*2-1),IF(AND(ARV19&gt;=SMALL(기준일시_입력!$J$21:$J$39,ASA$5),ARV19&lt;SMALL(기준일시_입력!$N$21:$N$39,ASA$5)),SMALL(기준일시_입력!$N$21:$N$39,ASA$5)-ARV19,0)),0)</f>
        <v>0</v>
      </c>
      <c r="ASB19" s="128">
        <f>IFERROR(IF(AND(ARV19&lt;SMALL(기준일시_입력!$J$21:$J$39,ASB$5),ARW19&gt;SMALL(기준일시_입력!$N$21:$N$39,ASB$5)),INDEX(기준일시_입력!$AJ$21:$AJ$39,ASB$5*2-1),IF(AND(ARV19&gt;=SMALL(기준일시_입력!$J$21:$J$39,ASB$5),ARV19&lt;SMALL(기준일시_입력!$N$21:$N$39,ASB$5)),SMALL(기준일시_입력!$N$21:$N$39,ASB$5)-ARV19,0)),0)</f>
        <v>0</v>
      </c>
      <c r="ASC19" s="128">
        <f>IFERROR(IF(AND(ARV19&lt;SMALL(기준일시_입력!$J$21:$J$39,ASC$5),ARW19&gt;SMALL(기준일시_입력!$N$21:$N$39,ASC$5)),INDEX(기준일시_입력!$AJ$21:$AJ$39,ASC$5*2-1),IF(AND(ARV19&gt;=SMALL(기준일시_입력!$J$21:$J$39,ASC$5),ARV19&lt;SMALL(기준일시_입력!$N$21:$N$39,ASC$5)),SMALL(기준일시_입력!$N$21:$N$39,ASC$5)-ARV19,0)),0)</f>
        <v>0</v>
      </c>
      <c r="ASD19" s="128">
        <f>IFERROR(IF(AND(ARV19&lt;SMALL(기준일시_입력!$J$21:$J$39,ASD$5),ARW19&gt;SMALL(기준일시_입력!$N$21:$N$39,ASD$5)),INDEX(기준일시_입력!$AJ$21:$AJ$39,ASD$5*2-1),IF(AND(ARV19&gt;=SMALL(기준일시_입력!$J$21:$J$39,ASD$5),ARV19&lt;SMALL(기준일시_입력!$N$21:$N$39,ASD$5)),SMALL(기준일시_입력!$N$21:$N$39,ASD$5)-ARV19,0)),0)</f>
        <v>0</v>
      </c>
      <c r="ASE19" s="128">
        <f>IFERROR(IF(AND(ARV19&lt;SMALL(기준일시_입력!$J$21:$J$39,ASE$5),ARW19&gt;SMALL(기준일시_입력!$N$21:$N$39,ASE$5)),INDEX(기준일시_입력!$AJ$21:$AJ$39,ASE$5*2-1),IF(AND(ARV19&gt;=SMALL(기준일시_입력!$J$21:$J$39,ASE$5),ARV19&lt;SMALL(기준일시_입력!$N$21:$N$39,ASE$5)),SMALL(기준일시_입력!$N$21:$N$39,ASE$5)-ARV19,0)),0)</f>
        <v>0</v>
      </c>
      <c r="ASF19" s="128">
        <f>IFERROR(IF(AND(ARV19&lt;SMALL(기준일시_입력!$J$21:$J$39,ASF$5),ARW19&gt;SMALL(기준일시_입력!$N$21:$N$39,ASF$5)),INDEX(기준일시_입력!$AJ$21:$AJ$39,ASF$5*2-1),IF(AND(ARV19&gt;=SMALL(기준일시_입력!$J$21:$J$39,ASF$5),ARV19&lt;SMALL(기준일시_입력!$N$21:$N$39,ASF$5)),SMALL(기준일시_입력!$N$21:$N$39,ASF$5)-ARV19,0)),0)</f>
        <v>0</v>
      </c>
      <c r="ASG19" s="128">
        <f>IFERROR(IF(AND(ARV19&lt;SMALL(기준일시_입력!$J$21:$J$39,ASG$5),ARW19&gt;SMALL(기준일시_입력!$N$21:$N$39,ASG$5)),INDEX(기준일시_입력!$AJ$21:$AJ$39,ASG$5*2-1),IF(AND(ARV19&gt;=SMALL(기준일시_입력!$J$21:$J$39,ASG$5),ARV19&lt;SMALL(기준일시_입력!$N$21:$N$39,ASG$5)),SMALL(기준일시_입력!$N$21:$N$39,ASG$5)-ARV19,0)),0)</f>
        <v>0</v>
      </c>
      <c r="ASH19" s="125"/>
      <c r="ASI19" s="180" t="str">
        <f t="shared" si="349"/>
        <v>14일</v>
      </c>
      <c r="ASJ19" s="180"/>
      <c r="ASK19" s="124" t="str">
        <f t="shared" si="350"/>
        <v>일</v>
      </c>
      <c r="ASL19" s="133" t="str">
        <f t="shared" si="351"/>
        <v/>
      </c>
      <c r="ASM19" s="184"/>
      <c r="ASN19" s="184"/>
      <c r="ASO19" s="184"/>
      <c r="ASP19" s="184"/>
      <c r="ASQ19" s="184"/>
      <c r="ASR19" s="184"/>
      <c r="ASS19" s="176"/>
      <c r="AST19" s="177"/>
      <c r="ASU19" s="129" t="str">
        <f>IF($B19="","",IF(AND(ASK$3&lt;&gt;"",$B19-기준일시_입력!$AO$7&lt;=0,ASM19="",ASP19="",ASS19=""),"X",IF(ASS19="연차","☆",IF(ASS19="월차","★",IF(ASS19="병가","♨",IF(ASS19="출장","◎",IF(ASS19="교육","■",IF(AND(ASS19="",ASM19&lt;=기준일시_입력!$J$15,ASP19&gt;=기준일시_입력!$N$15),"○",IF(AND(ASS19="",ASM19&lt;&gt;"",ASM19&gt;기준일시_입력!$J$15),"▼",IF(AND(ASS19="",ASP19&lt;&gt;"",ASP19&lt;기준일시_입력!$N$15),"△",""))))))))))</f>
        <v/>
      </c>
      <c r="ASV19" s="128">
        <f>IFERROR(IF(OR(ASM19="",ASP19=""),0,IF(AND(ASX19&lt;기준일시_입력!$J$17,ASY19&gt;기준일시_입력!$N$17),기준일시_입력!$N$17-기준일시_입력!$J$17,IF(AND(ASX19&gt;=기준일시_입력!$J$17,ASY19&gt;기준일시_입력!$N$17),기준일시_입력!$N$17-ASX19,IF(ASY19&lt;기준일시_입력!$J$17,0,IF(AND(ASX19&lt;기준일시_입력!$J$17,ASY19&lt;=기준일시_입력!$N$17),ASY19-기준일시_입력!$J$17,IF(AND(ASX19&gt;=기준일시_입력!$J$17,ASY19&lt;=기준일시_입력!$N$17),ASY19-ASX19,0)))))),0)</f>
        <v>0</v>
      </c>
      <c r="ASW19" s="128">
        <f t="shared" si="352"/>
        <v>0</v>
      </c>
      <c r="ASX19" s="128">
        <f>IF(OR(ASM19="",ASP19=""),0,IF(ASM19&lt;기준일시_입력!$J$15,기준일시_입력!$J$15,ASM19))</f>
        <v>0</v>
      </c>
      <c r="ASY19" s="128">
        <f t="shared" si="353"/>
        <v>0</v>
      </c>
      <c r="ASZ19" s="128">
        <f>IFERROR(IF(AND(ASX19&lt;SMALL(기준일시_입력!$J$21:$J$39,ASZ$5),ASY19&gt;SMALL(기준일시_입력!$N$21:$N$39,ASZ$5)),INDEX(기준일시_입력!$AJ$21:$AJ$39,ASZ$5*2-1),IF(AND(ASX19&gt;=SMALL(기준일시_입력!$J$21:$J$39,ASZ$5),ASX19&lt;SMALL(기준일시_입력!$N$21:$N$39,ASZ$5)),SMALL(기준일시_입력!$N$21:$N$39,ASZ$5)-ASX19,0)),0)</f>
        <v>0</v>
      </c>
      <c r="ATA19" s="128">
        <f>IFERROR(IF(AND(ASX19&lt;SMALL(기준일시_입력!$J$21:$J$39,ATA$5),ASY19&gt;SMALL(기준일시_입력!$N$21:$N$39,ATA$5)),INDEX(기준일시_입력!$AJ$21:$AJ$39,ATA$5*2-1),IF(AND(ASX19&gt;=SMALL(기준일시_입력!$J$21:$J$39,ATA$5),ASX19&lt;SMALL(기준일시_입력!$N$21:$N$39,ATA$5)),SMALL(기준일시_입력!$N$21:$N$39,ATA$5)-ASX19,0)),0)</f>
        <v>0</v>
      </c>
      <c r="ATB19" s="128">
        <f>IFERROR(IF(AND(ASX19&lt;SMALL(기준일시_입력!$J$21:$J$39,ATB$5),ASY19&gt;SMALL(기준일시_입력!$N$21:$N$39,ATB$5)),INDEX(기준일시_입력!$AJ$21:$AJ$39,ATB$5*2-1),IF(AND(ASX19&gt;=SMALL(기준일시_입력!$J$21:$J$39,ATB$5),ASX19&lt;SMALL(기준일시_입력!$N$21:$N$39,ATB$5)),SMALL(기준일시_입력!$N$21:$N$39,ATB$5)-ASX19,0)),0)</f>
        <v>0</v>
      </c>
      <c r="ATC19" s="128">
        <f>IFERROR(IF(AND(ASX19&lt;SMALL(기준일시_입력!$J$21:$J$39,ATC$5),ASY19&gt;SMALL(기준일시_입력!$N$21:$N$39,ATC$5)),INDEX(기준일시_입력!$AJ$21:$AJ$39,ATC$5*2-1),IF(AND(ASX19&gt;=SMALL(기준일시_입력!$J$21:$J$39,ATC$5),ASX19&lt;SMALL(기준일시_입력!$N$21:$N$39,ATC$5)),SMALL(기준일시_입력!$N$21:$N$39,ATC$5)-ASX19,0)),0)</f>
        <v>0</v>
      </c>
      <c r="ATD19" s="128">
        <f>IFERROR(IF(AND(ASX19&lt;SMALL(기준일시_입력!$J$21:$J$39,ATD$5),ASY19&gt;SMALL(기준일시_입력!$N$21:$N$39,ATD$5)),INDEX(기준일시_입력!$AJ$21:$AJ$39,ATD$5*2-1),IF(AND(ASX19&gt;=SMALL(기준일시_입력!$J$21:$J$39,ATD$5),ASX19&lt;SMALL(기준일시_입력!$N$21:$N$39,ATD$5)),SMALL(기준일시_입력!$N$21:$N$39,ATD$5)-ASX19,0)),0)</f>
        <v>0</v>
      </c>
      <c r="ATE19" s="128">
        <f>IFERROR(IF(AND(ASX19&lt;SMALL(기준일시_입력!$J$21:$J$39,ATE$5),ASY19&gt;SMALL(기준일시_입력!$N$21:$N$39,ATE$5)),INDEX(기준일시_입력!$AJ$21:$AJ$39,ATE$5*2-1),IF(AND(ASX19&gt;=SMALL(기준일시_입력!$J$21:$J$39,ATE$5),ASX19&lt;SMALL(기준일시_입력!$N$21:$N$39,ATE$5)),SMALL(기준일시_입력!$N$21:$N$39,ATE$5)-ASX19,0)),0)</f>
        <v>0</v>
      </c>
      <c r="ATF19" s="128">
        <f>IFERROR(IF(AND(ASX19&lt;SMALL(기준일시_입력!$J$21:$J$39,ATF$5),ASY19&gt;SMALL(기준일시_입력!$N$21:$N$39,ATF$5)),INDEX(기준일시_입력!$AJ$21:$AJ$39,ATF$5*2-1),IF(AND(ASX19&gt;=SMALL(기준일시_입력!$J$21:$J$39,ATF$5),ASX19&lt;SMALL(기준일시_입력!$N$21:$N$39,ATF$5)),SMALL(기준일시_입력!$N$21:$N$39,ATF$5)-ASX19,0)),0)</f>
        <v>0</v>
      </c>
      <c r="ATG19" s="128">
        <f>IFERROR(IF(AND(ASX19&lt;SMALL(기준일시_입력!$J$21:$J$39,ATG$5),ASY19&gt;SMALL(기준일시_입력!$N$21:$N$39,ATG$5)),INDEX(기준일시_입력!$AJ$21:$AJ$39,ATG$5*2-1),IF(AND(ASX19&gt;=SMALL(기준일시_입력!$J$21:$J$39,ATG$5),ASX19&lt;SMALL(기준일시_입력!$N$21:$N$39,ATG$5)),SMALL(기준일시_입력!$N$21:$N$39,ATG$5)-ASX19,0)),0)</f>
        <v>0</v>
      </c>
      <c r="ATH19" s="128">
        <f>IFERROR(IF(AND(ASX19&lt;SMALL(기준일시_입력!$J$21:$J$39,ATH$5),ASY19&gt;SMALL(기준일시_입력!$N$21:$N$39,ATH$5)),INDEX(기준일시_입력!$AJ$21:$AJ$39,ATH$5*2-1),IF(AND(ASX19&gt;=SMALL(기준일시_입력!$J$21:$J$39,ATH$5),ASX19&lt;SMALL(기준일시_입력!$N$21:$N$39,ATH$5)),SMALL(기준일시_입력!$N$21:$N$39,ATH$5)-ASX19,0)),0)</f>
        <v>0</v>
      </c>
      <c r="ATI19" s="128">
        <f>IFERROR(IF(AND(ASX19&lt;SMALL(기준일시_입력!$J$21:$J$39,ATI$5),ASY19&gt;SMALL(기준일시_입력!$N$21:$N$39,ATI$5)),INDEX(기준일시_입력!$AJ$21:$AJ$39,ATI$5*2-1),IF(AND(ASX19&gt;=SMALL(기준일시_입력!$J$21:$J$39,ATI$5),ASX19&lt;SMALL(기준일시_입력!$N$21:$N$39,ATI$5)),SMALL(기준일시_입력!$N$21:$N$39,ATI$5)-ASX19,0)),0)</f>
        <v>0</v>
      </c>
      <c r="ATJ19" s="125"/>
      <c r="ATK19" s="180" t="str">
        <f t="shared" si="354"/>
        <v>14일</v>
      </c>
      <c r="ATL19" s="180"/>
      <c r="ATM19" s="124" t="str">
        <f t="shared" si="355"/>
        <v>일</v>
      </c>
      <c r="ATN19" s="133" t="str">
        <f t="shared" si="351"/>
        <v/>
      </c>
      <c r="ATO19" s="184"/>
      <c r="ATP19" s="184"/>
      <c r="ATQ19" s="184"/>
      <c r="ATR19" s="184"/>
      <c r="ATS19" s="184"/>
      <c r="ATT19" s="184"/>
      <c r="ATU19" s="176"/>
      <c r="ATV19" s="177"/>
      <c r="ATW19" s="129" t="str">
        <f>IF($B19="","",IF(AND(ATM$3&lt;&gt;"",$B19-기준일시_입력!$AO$7&lt;=0,ATO19="",ATR19="",ATU19=""),"X",IF(ATU19="연차","☆",IF(ATU19="월차","★",IF(ATU19="병가","♨",IF(ATU19="출장","◎",IF(ATU19="교육","■",IF(AND(ATU19="",ATO19&lt;=기준일시_입력!$J$15,ATR19&gt;=기준일시_입력!$N$15),"○",IF(AND(ATU19="",ATO19&lt;&gt;"",ATO19&gt;기준일시_입력!$J$15),"▼",IF(AND(ATU19="",ATR19&lt;&gt;"",ATR19&lt;기준일시_입력!$N$15),"△",""))))))))))</f>
        <v/>
      </c>
      <c r="ATX19" s="128">
        <f>IFERROR(IF(OR(ATO19="",ATR19=""),0,IF(AND(ATZ19&lt;기준일시_입력!$J$17,AUA19&gt;기준일시_입력!$N$17),기준일시_입력!$N$17-기준일시_입력!$J$17,IF(AND(ATZ19&gt;=기준일시_입력!$J$17,AUA19&gt;기준일시_입력!$N$17),기준일시_입력!$N$17-ATZ19,IF(AUA19&lt;기준일시_입력!$J$17,0,IF(AND(ATZ19&lt;기준일시_입력!$J$17,AUA19&lt;=기준일시_입력!$N$17),AUA19-기준일시_입력!$J$17,IF(AND(ATZ19&gt;=기준일시_입력!$J$17,AUA19&lt;=기준일시_입력!$N$17),AUA19-ATZ19,0)))))),0)</f>
        <v>0</v>
      </c>
      <c r="ATY19" s="128">
        <f t="shared" si="357"/>
        <v>0</v>
      </c>
      <c r="ATZ19" s="128">
        <f>IF(OR(ATO19="",ATR19=""),0,IF(ATO19&lt;기준일시_입력!$J$15,기준일시_입력!$J$15,ATO19))</f>
        <v>0</v>
      </c>
      <c r="AUA19" s="128">
        <f t="shared" si="358"/>
        <v>0</v>
      </c>
      <c r="AUB19" s="128">
        <f>IFERROR(IF(AND(ATZ19&lt;SMALL(기준일시_입력!$J$21:$J$39,AUB$5),AUA19&gt;SMALL(기준일시_입력!$N$21:$N$39,AUB$5)),INDEX(기준일시_입력!$AJ$21:$AJ$39,AUB$5*2-1),IF(AND(ATZ19&gt;=SMALL(기준일시_입력!$J$21:$J$39,AUB$5),ATZ19&lt;SMALL(기준일시_입력!$N$21:$N$39,AUB$5)),SMALL(기준일시_입력!$N$21:$N$39,AUB$5)-ATZ19,0)),0)</f>
        <v>0</v>
      </c>
      <c r="AUC19" s="128">
        <f>IFERROR(IF(AND(ATZ19&lt;SMALL(기준일시_입력!$J$21:$J$39,AUC$5),AUA19&gt;SMALL(기준일시_입력!$N$21:$N$39,AUC$5)),INDEX(기준일시_입력!$AJ$21:$AJ$39,AUC$5*2-1),IF(AND(ATZ19&gt;=SMALL(기준일시_입력!$J$21:$J$39,AUC$5),ATZ19&lt;SMALL(기준일시_입력!$N$21:$N$39,AUC$5)),SMALL(기준일시_입력!$N$21:$N$39,AUC$5)-ATZ19,0)),0)</f>
        <v>0</v>
      </c>
      <c r="AUD19" s="128">
        <f>IFERROR(IF(AND(ATZ19&lt;SMALL(기준일시_입력!$J$21:$J$39,AUD$5),AUA19&gt;SMALL(기준일시_입력!$N$21:$N$39,AUD$5)),INDEX(기준일시_입력!$AJ$21:$AJ$39,AUD$5*2-1),IF(AND(ATZ19&gt;=SMALL(기준일시_입력!$J$21:$J$39,AUD$5),ATZ19&lt;SMALL(기준일시_입력!$N$21:$N$39,AUD$5)),SMALL(기준일시_입력!$N$21:$N$39,AUD$5)-ATZ19,0)),0)</f>
        <v>0</v>
      </c>
      <c r="AUE19" s="128">
        <f>IFERROR(IF(AND(ATZ19&lt;SMALL(기준일시_입력!$J$21:$J$39,AUE$5),AUA19&gt;SMALL(기준일시_입력!$N$21:$N$39,AUE$5)),INDEX(기준일시_입력!$AJ$21:$AJ$39,AUE$5*2-1),IF(AND(ATZ19&gt;=SMALL(기준일시_입력!$J$21:$J$39,AUE$5),ATZ19&lt;SMALL(기준일시_입력!$N$21:$N$39,AUE$5)),SMALL(기준일시_입력!$N$21:$N$39,AUE$5)-ATZ19,0)),0)</f>
        <v>0</v>
      </c>
      <c r="AUF19" s="128">
        <f>IFERROR(IF(AND(ATZ19&lt;SMALL(기준일시_입력!$J$21:$J$39,AUF$5),AUA19&gt;SMALL(기준일시_입력!$N$21:$N$39,AUF$5)),INDEX(기준일시_입력!$AJ$21:$AJ$39,AUF$5*2-1),IF(AND(ATZ19&gt;=SMALL(기준일시_입력!$J$21:$J$39,AUF$5),ATZ19&lt;SMALL(기준일시_입력!$N$21:$N$39,AUF$5)),SMALL(기준일시_입력!$N$21:$N$39,AUF$5)-ATZ19,0)),0)</f>
        <v>0</v>
      </c>
      <c r="AUG19" s="128">
        <f>IFERROR(IF(AND(ATZ19&lt;SMALL(기준일시_입력!$J$21:$J$39,AUG$5),AUA19&gt;SMALL(기준일시_입력!$N$21:$N$39,AUG$5)),INDEX(기준일시_입력!$AJ$21:$AJ$39,AUG$5*2-1),IF(AND(ATZ19&gt;=SMALL(기준일시_입력!$J$21:$J$39,AUG$5),ATZ19&lt;SMALL(기준일시_입력!$N$21:$N$39,AUG$5)),SMALL(기준일시_입력!$N$21:$N$39,AUG$5)-ATZ19,0)),0)</f>
        <v>0</v>
      </c>
      <c r="AUH19" s="128">
        <f>IFERROR(IF(AND(ATZ19&lt;SMALL(기준일시_입력!$J$21:$J$39,AUH$5),AUA19&gt;SMALL(기준일시_입력!$N$21:$N$39,AUH$5)),INDEX(기준일시_입력!$AJ$21:$AJ$39,AUH$5*2-1),IF(AND(ATZ19&gt;=SMALL(기준일시_입력!$J$21:$J$39,AUH$5),ATZ19&lt;SMALL(기준일시_입력!$N$21:$N$39,AUH$5)),SMALL(기준일시_입력!$N$21:$N$39,AUH$5)-ATZ19,0)),0)</f>
        <v>0</v>
      </c>
      <c r="AUI19" s="128">
        <f>IFERROR(IF(AND(ATZ19&lt;SMALL(기준일시_입력!$J$21:$J$39,AUI$5),AUA19&gt;SMALL(기준일시_입력!$N$21:$N$39,AUI$5)),INDEX(기준일시_입력!$AJ$21:$AJ$39,AUI$5*2-1),IF(AND(ATZ19&gt;=SMALL(기준일시_입력!$J$21:$J$39,AUI$5),ATZ19&lt;SMALL(기준일시_입력!$N$21:$N$39,AUI$5)),SMALL(기준일시_입력!$N$21:$N$39,AUI$5)-ATZ19,0)),0)</f>
        <v>0</v>
      </c>
      <c r="AUJ19" s="128">
        <f>IFERROR(IF(AND(ATZ19&lt;SMALL(기준일시_입력!$J$21:$J$39,AUJ$5),AUA19&gt;SMALL(기준일시_입력!$N$21:$N$39,AUJ$5)),INDEX(기준일시_입력!$AJ$21:$AJ$39,AUJ$5*2-1),IF(AND(ATZ19&gt;=SMALL(기준일시_입력!$J$21:$J$39,AUJ$5),ATZ19&lt;SMALL(기준일시_입력!$N$21:$N$39,AUJ$5)),SMALL(기준일시_입력!$N$21:$N$39,AUJ$5)-ATZ19,0)),0)</f>
        <v>0</v>
      </c>
      <c r="AUK19" s="128">
        <f>IFERROR(IF(AND(ATZ19&lt;SMALL(기준일시_입력!$J$21:$J$39,AUK$5),AUA19&gt;SMALL(기준일시_입력!$N$21:$N$39,AUK$5)),INDEX(기준일시_입력!$AJ$21:$AJ$39,AUK$5*2-1),IF(AND(ATZ19&gt;=SMALL(기준일시_입력!$J$21:$J$39,AUK$5),ATZ19&lt;SMALL(기준일시_입력!$N$21:$N$39,AUK$5)),SMALL(기준일시_입력!$N$21:$N$39,AUK$5)-ATZ19,0)),0)</f>
        <v>0</v>
      </c>
      <c r="AUL19" s="125"/>
      <c r="AUM19" s="180" t="str">
        <f t="shared" si="359"/>
        <v>14일</v>
      </c>
      <c r="AUN19" s="180"/>
      <c r="AUO19" s="124" t="str">
        <f t="shared" si="360"/>
        <v>일</v>
      </c>
      <c r="AUP19" s="133" t="str">
        <f t="shared" si="351"/>
        <v/>
      </c>
      <c r="AUQ19" s="184"/>
      <c r="AUR19" s="184"/>
      <c r="AUS19" s="184"/>
      <c r="AUT19" s="184"/>
      <c r="AUU19" s="184"/>
      <c r="AUV19" s="184"/>
      <c r="AUW19" s="176"/>
      <c r="AUX19" s="177"/>
      <c r="AUY19" s="129" t="str">
        <f>IF($B19="","",IF(AND(AUO$3&lt;&gt;"",$B19-기준일시_입력!$AO$7&lt;=0,AUQ19="",AUT19="",AUW19=""),"X",IF(AUW19="연차","☆",IF(AUW19="월차","★",IF(AUW19="병가","♨",IF(AUW19="출장","◎",IF(AUW19="교육","■",IF(AND(AUW19="",AUQ19&lt;=기준일시_입력!$J$15,AUT19&gt;=기준일시_입력!$N$15),"○",IF(AND(AUW19="",AUQ19&lt;&gt;"",AUQ19&gt;기준일시_입력!$J$15),"▼",IF(AND(AUW19="",AUT19&lt;&gt;"",AUT19&lt;기준일시_입력!$N$15),"△",""))))))))))</f>
        <v/>
      </c>
      <c r="AUZ19" s="128">
        <f>IFERROR(IF(OR(AUQ19="",AUT19=""),0,IF(AND(AVB19&lt;기준일시_입력!$J$17,AVC19&gt;기준일시_입력!$N$17),기준일시_입력!$N$17-기준일시_입력!$J$17,IF(AND(AVB19&gt;=기준일시_입력!$J$17,AVC19&gt;기준일시_입력!$N$17),기준일시_입력!$N$17-AVB19,IF(AVC19&lt;기준일시_입력!$J$17,0,IF(AND(AVB19&lt;기준일시_입력!$J$17,AVC19&lt;=기준일시_입력!$N$17),AVC19-기준일시_입력!$J$17,IF(AND(AVB19&gt;=기준일시_입력!$J$17,AVC19&lt;=기준일시_입력!$N$17),AVC19-AVB19,0)))))),0)</f>
        <v>0</v>
      </c>
      <c r="AVA19" s="128">
        <f t="shared" si="362"/>
        <v>0</v>
      </c>
      <c r="AVB19" s="128">
        <f>IF(OR(AUQ19="",AUT19=""),0,IF(AUQ19&lt;기준일시_입력!$J$15,기준일시_입력!$J$15,AUQ19))</f>
        <v>0</v>
      </c>
      <c r="AVC19" s="128">
        <f t="shared" si="363"/>
        <v>0</v>
      </c>
      <c r="AVD19" s="128">
        <f>IFERROR(IF(AND(AVB19&lt;SMALL(기준일시_입력!$J$21:$J$39,AVD$5),AVC19&gt;SMALL(기준일시_입력!$N$21:$N$39,AVD$5)),INDEX(기준일시_입력!$AJ$21:$AJ$39,AVD$5*2-1),IF(AND(AVB19&gt;=SMALL(기준일시_입력!$J$21:$J$39,AVD$5),AVB19&lt;SMALL(기준일시_입력!$N$21:$N$39,AVD$5)),SMALL(기준일시_입력!$N$21:$N$39,AVD$5)-AVB19,0)),0)</f>
        <v>0</v>
      </c>
      <c r="AVE19" s="128">
        <f>IFERROR(IF(AND(AVB19&lt;SMALL(기준일시_입력!$J$21:$J$39,AVE$5),AVC19&gt;SMALL(기준일시_입력!$N$21:$N$39,AVE$5)),INDEX(기준일시_입력!$AJ$21:$AJ$39,AVE$5*2-1),IF(AND(AVB19&gt;=SMALL(기준일시_입력!$J$21:$J$39,AVE$5),AVB19&lt;SMALL(기준일시_입력!$N$21:$N$39,AVE$5)),SMALL(기준일시_입력!$N$21:$N$39,AVE$5)-AVB19,0)),0)</f>
        <v>0</v>
      </c>
      <c r="AVF19" s="128">
        <f>IFERROR(IF(AND(AVB19&lt;SMALL(기준일시_입력!$J$21:$J$39,AVF$5),AVC19&gt;SMALL(기준일시_입력!$N$21:$N$39,AVF$5)),INDEX(기준일시_입력!$AJ$21:$AJ$39,AVF$5*2-1),IF(AND(AVB19&gt;=SMALL(기준일시_입력!$J$21:$J$39,AVF$5),AVB19&lt;SMALL(기준일시_입력!$N$21:$N$39,AVF$5)),SMALL(기준일시_입력!$N$21:$N$39,AVF$5)-AVB19,0)),0)</f>
        <v>0</v>
      </c>
      <c r="AVG19" s="128">
        <f>IFERROR(IF(AND(AVB19&lt;SMALL(기준일시_입력!$J$21:$J$39,AVG$5),AVC19&gt;SMALL(기준일시_입력!$N$21:$N$39,AVG$5)),INDEX(기준일시_입력!$AJ$21:$AJ$39,AVG$5*2-1),IF(AND(AVB19&gt;=SMALL(기준일시_입력!$J$21:$J$39,AVG$5),AVB19&lt;SMALL(기준일시_입력!$N$21:$N$39,AVG$5)),SMALL(기준일시_입력!$N$21:$N$39,AVG$5)-AVB19,0)),0)</f>
        <v>0</v>
      </c>
      <c r="AVH19" s="128">
        <f>IFERROR(IF(AND(AVB19&lt;SMALL(기준일시_입력!$J$21:$J$39,AVH$5),AVC19&gt;SMALL(기준일시_입력!$N$21:$N$39,AVH$5)),INDEX(기준일시_입력!$AJ$21:$AJ$39,AVH$5*2-1),IF(AND(AVB19&gt;=SMALL(기준일시_입력!$J$21:$J$39,AVH$5),AVB19&lt;SMALL(기준일시_입력!$N$21:$N$39,AVH$5)),SMALL(기준일시_입력!$N$21:$N$39,AVH$5)-AVB19,0)),0)</f>
        <v>0</v>
      </c>
      <c r="AVI19" s="128">
        <f>IFERROR(IF(AND(AVB19&lt;SMALL(기준일시_입력!$J$21:$J$39,AVI$5),AVC19&gt;SMALL(기준일시_입력!$N$21:$N$39,AVI$5)),INDEX(기준일시_입력!$AJ$21:$AJ$39,AVI$5*2-1),IF(AND(AVB19&gt;=SMALL(기준일시_입력!$J$21:$J$39,AVI$5),AVB19&lt;SMALL(기준일시_입력!$N$21:$N$39,AVI$5)),SMALL(기준일시_입력!$N$21:$N$39,AVI$5)-AVB19,0)),0)</f>
        <v>0</v>
      </c>
      <c r="AVJ19" s="128">
        <f>IFERROR(IF(AND(AVB19&lt;SMALL(기준일시_입력!$J$21:$J$39,AVJ$5),AVC19&gt;SMALL(기준일시_입력!$N$21:$N$39,AVJ$5)),INDEX(기준일시_입력!$AJ$21:$AJ$39,AVJ$5*2-1),IF(AND(AVB19&gt;=SMALL(기준일시_입력!$J$21:$J$39,AVJ$5),AVB19&lt;SMALL(기준일시_입력!$N$21:$N$39,AVJ$5)),SMALL(기준일시_입력!$N$21:$N$39,AVJ$5)-AVB19,0)),0)</f>
        <v>0</v>
      </c>
      <c r="AVK19" s="128">
        <f>IFERROR(IF(AND(AVB19&lt;SMALL(기준일시_입력!$J$21:$J$39,AVK$5),AVC19&gt;SMALL(기준일시_입력!$N$21:$N$39,AVK$5)),INDEX(기준일시_입력!$AJ$21:$AJ$39,AVK$5*2-1),IF(AND(AVB19&gt;=SMALL(기준일시_입력!$J$21:$J$39,AVK$5),AVB19&lt;SMALL(기준일시_입력!$N$21:$N$39,AVK$5)),SMALL(기준일시_입력!$N$21:$N$39,AVK$5)-AVB19,0)),0)</f>
        <v>0</v>
      </c>
      <c r="AVL19" s="128">
        <f>IFERROR(IF(AND(AVB19&lt;SMALL(기준일시_입력!$J$21:$J$39,AVL$5),AVC19&gt;SMALL(기준일시_입력!$N$21:$N$39,AVL$5)),INDEX(기준일시_입력!$AJ$21:$AJ$39,AVL$5*2-1),IF(AND(AVB19&gt;=SMALL(기준일시_입력!$J$21:$J$39,AVL$5),AVB19&lt;SMALL(기준일시_입력!$N$21:$N$39,AVL$5)),SMALL(기준일시_입력!$N$21:$N$39,AVL$5)-AVB19,0)),0)</f>
        <v>0</v>
      </c>
      <c r="AVM19" s="128">
        <f>IFERROR(IF(AND(AVB19&lt;SMALL(기준일시_입력!$J$21:$J$39,AVM$5),AVC19&gt;SMALL(기준일시_입력!$N$21:$N$39,AVM$5)),INDEX(기준일시_입력!$AJ$21:$AJ$39,AVM$5*2-1),IF(AND(AVB19&gt;=SMALL(기준일시_입력!$J$21:$J$39,AVM$5),AVB19&lt;SMALL(기준일시_입력!$N$21:$N$39,AVM$5)),SMALL(기준일시_입력!$N$21:$N$39,AVM$5)-AVB19,0)),0)</f>
        <v>0</v>
      </c>
      <c r="AVN19" s="125"/>
      <c r="AVO19" s="180" t="str">
        <f t="shared" si="364"/>
        <v>14일</v>
      </c>
      <c r="AVP19" s="180"/>
      <c r="AVQ19" s="124" t="str">
        <f t="shared" si="365"/>
        <v>일</v>
      </c>
      <c r="AVR19" s="133" t="str">
        <f t="shared" si="366"/>
        <v/>
      </c>
      <c r="AVS19" s="184"/>
      <c r="AVT19" s="184"/>
      <c r="AVU19" s="184"/>
      <c r="AVV19" s="184"/>
      <c r="AVW19" s="184"/>
      <c r="AVX19" s="184"/>
      <c r="AVY19" s="176"/>
      <c r="AVZ19" s="177"/>
      <c r="AWA19" s="129" t="str">
        <f>IF($B19="","",IF(AND(AVQ$3&lt;&gt;"",$B19-기준일시_입력!$AO$7&lt;=0,AVS19="",AVV19="",AVY19=""),"X",IF(AVY19="연차","☆",IF(AVY19="월차","★",IF(AVY19="병가","♨",IF(AVY19="출장","◎",IF(AVY19="교육","■",IF(AND(AVY19="",AVS19&lt;=기준일시_입력!$J$15,AVV19&gt;=기준일시_입력!$N$15),"○",IF(AND(AVY19="",AVS19&lt;&gt;"",AVS19&gt;기준일시_입력!$J$15),"▼",IF(AND(AVY19="",AVV19&lt;&gt;"",AVV19&lt;기준일시_입력!$N$15),"△",""))))))))))</f>
        <v/>
      </c>
      <c r="AWB19" s="128">
        <f>IFERROR(IF(OR(AVS19="",AVV19=""),0,IF(AND(AWD19&lt;기준일시_입력!$J$17,AWE19&gt;기준일시_입력!$N$17),기준일시_입력!$N$17-기준일시_입력!$J$17,IF(AND(AWD19&gt;=기준일시_입력!$J$17,AWE19&gt;기준일시_입력!$N$17),기준일시_입력!$N$17-AWD19,IF(AWE19&lt;기준일시_입력!$J$17,0,IF(AND(AWD19&lt;기준일시_입력!$J$17,AWE19&lt;=기준일시_입력!$N$17),AWE19-기준일시_입력!$J$17,IF(AND(AWD19&gt;=기준일시_입력!$J$17,AWE19&lt;=기준일시_입력!$N$17),AWE19-AWD19,0)))))),0)</f>
        <v>0</v>
      </c>
      <c r="AWC19" s="128">
        <f t="shared" si="367"/>
        <v>0</v>
      </c>
      <c r="AWD19" s="128">
        <f>IF(OR(AVS19="",AVV19=""),0,IF(AVS19&lt;기준일시_입력!$J$15,기준일시_입력!$J$15,AVS19))</f>
        <v>0</v>
      </c>
      <c r="AWE19" s="128">
        <f t="shared" si="368"/>
        <v>0</v>
      </c>
      <c r="AWF19" s="128">
        <f>IFERROR(IF(AND(AWD19&lt;SMALL(기준일시_입력!$J$21:$J$39,AWF$5),AWE19&gt;SMALL(기준일시_입력!$N$21:$N$39,AWF$5)),INDEX(기준일시_입력!$AJ$21:$AJ$39,AWF$5*2-1),IF(AND(AWD19&gt;=SMALL(기준일시_입력!$J$21:$J$39,AWF$5),AWD19&lt;SMALL(기준일시_입력!$N$21:$N$39,AWF$5)),SMALL(기준일시_입력!$N$21:$N$39,AWF$5)-AWD19,0)),0)</f>
        <v>0</v>
      </c>
      <c r="AWG19" s="128">
        <f>IFERROR(IF(AND(AWD19&lt;SMALL(기준일시_입력!$J$21:$J$39,AWG$5),AWE19&gt;SMALL(기준일시_입력!$N$21:$N$39,AWG$5)),INDEX(기준일시_입력!$AJ$21:$AJ$39,AWG$5*2-1),IF(AND(AWD19&gt;=SMALL(기준일시_입력!$J$21:$J$39,AWG$5),AWD19&lt;SMALL(기준일시_입력!$N$21:$N$39,AWG$5)),SMALL(기준일시_입력!$N$21:$N$39,AWG$5)-AWD19,0)),0)</f>
        <v>0</v>
      </c>
      <c r="AWH19" s="128">
        <f>IFERROR(IF(AND(AWD19&lt;SMALL(기준일시_입력!$J$21:$J$39,AWH$5),AWE19&gt;SMALL(기준일시_입력!$N$21:$N$39,AWH$5)),INDEX(기준일시_입력!$AJ$21:$AJ$39,AWH$5*2-1),IF(AND(AWD19&gt;=SMALL(기준일시_입력!$J$21:$J$39,AWH$5),AWD19&lt;SMALL(기준일시_입력!$N$21:$N$39,AWH$5)),SMALL(기준일시_입력!$N$21:$N$39,AWH$5)-AWD19,0)),0)</f>
        <v>0</v>
      </c>
      <c r="AWI19" s="128">
        <f>IFERROR(IF(AND(AWD19&lt;SMALL(기준일시_입력!$J$21:$J$39,AWI$5),AWE19&gt;SMALL(기준일시_입력!$N$21:$N$39,AWI$5)),INDEX(기준일시_입력!$AJ$21:$AJ$39,AWI$5*2-1),IF(AND(AWD19&gt;=SMALL(기준일시_입력!$J$21:$J$39,AWI$5),AWD19&lt;SMALL(기준일시_입력!$N$21:$N$39,AWI$5)),SMALL(기준일시_입력!$N$21:$N$39,AWI$5)-AWD19,0)),0)</f>
        <v>0</v>
      </c>
      <c r="AWJ19" s="128">
        <f>IFERROR(IF(AND(AWD19&lt;SMALL(기준일시_입력!$J$21:$J$39,AWJ$5),AWE19&gt;SMALL(기준일시_입력!$N$21:$N$39,AWJ$5)),INDEX(기준일시_입력!$AJ$21:$AJ$39,AWJ$5*2-1),IF(AND(AWD19&gt;=SMALL(기준일시_입력!$J$21:$J$39,AWJ$5),AWD19&lt;SMALL(기준일시_입력!$N$21:$N$39,AWJ$5)),SMALL(기준일시_입력!$N$21:$N$39,AWJ$5)-AWD19,0)),0)</f>
        <v>0</v>
      </c>
      <c r="AWK19" s="128">
        <f>IFERROR(IF(AND(AWD19&lt;SMALL(기준일시_입력!$J$21:$J$39,AWK$5),AWE19&gt;SMALL(기준일시_입력!$N$21:$N$39,AWK$5)),INDEX(기준일시_입력!$AJ$21:$AJ$39,AWK$5*2-1),IF(AND(AWD19&gt;=SMALL(기준일시_입력!$J$21:$J$39,AWK$5),AWD19&lt;SMALL(기준일시_입력!$N$21:$N$39,AWK$5)),SMALL(기준일시_입력!$N$21:$N$39,AWK$5)-AWD19,0)),0)</f>
        <v>0</v>
      </c>
      <c r="AWL19" s="128">
        <f>IFERROR(IF(AND(AWD19&lt;SMALL(기준일시_입력!$J$21:$J$39,AWL$5),AWE19&gt;SMALL(기준일시_입력!$N$21:$N$39,AWL$5)),INDEX(기준일시_입력!$AJ$21:$AJ$39,AWL$5*2-1),IF(AND(AWD19&gt;=SMALL(기준일시_입력!$J$21:$J$39,AWL$5),AWD19&lt;SMALL(기준일시_입력!$N$21:$N$39,AWL$5)),SMALL(기준일시_입력!$N$21:$N$39,AWL$5)-AWD19,0)),0)</f>
        <v>0</v>
      </c>
      <c r="AWM19" s="128">
        <f>IFERROR(IF(AND(AWD19&lt;SMALL(기준일시_입력!$J$21:$J$39,AWM$5),AWE19&gt;SMALL(기준일시_입력!$N$21:$N$39,AWM$5)),INDEX(기준일시_입력!$AJ$21:$AJ$39,AWM$5*2-1),IF(AND(AWD19&gt;=SMALL(기준일시_입력!$J$21:$J$39,AWM$5),AWD19&lt;SMALL(기준일시_입력!$N$21:$N$39,AWM$5)),SMALL(기준일시_입력!$N$21:$N$39,AWM$5)-AWD19,0)),0)</f>
        <v>0</v>
      </c>
      <c r="AWN19" s="128">
        <f>IFERROR(IF(AND(AWD19&lt;SMALL(기준일시_입력!$J$21:$J$39,AWN$5),AWE19&gt;SMALL(기준일시_입력!$N$21:$N$39,AWN$5)),INDEX(기준일시_입력!$AJ$21:$AJ$39,AWN$5*2-1),IF(AND(AWD19&gt;=SMALL(기준일시_입력!$J$21:$J$39,AWN$5),AWD19&lt;SMALL(기준일시_입력!$N$21:$N$39,AWN$5)),SMALL(기준일시_입력!$N$21:$N$39,AWN$5)-AWD19,0)),0)</f>
        <v>0</v>
      </c>
      <c r="AWO19" s="128">
        <f>IFERROR(IF(AND(AWD19&lt;SMALL(기준일시_입력!$J$21:$J$39,AWO$5),AWE19&gt;SMALL(기준일시_입력!$N$21:$N$39,AWO$5)),INDEX(기준일시_입력!$AJ$21:$AJ$39,AWO$5*2-1),IF(AND(AWD19&gt;=SMALL(기준일시_입력!$J$21:$J$39,AWO$5),AWD19&lt;SMALL(기준일시_입력!$N$21:$N$39,AWO$5)),SMALL(기준일시_입력!$N$21:$N$39,AWO$5)-AWD19,0)),0)</f>
        <v>0</v>
      </c>
      <c r="AWP19" s="125"/>
      <c r="AWQ19" s="180" t="str">
        <f t="shared" si="369"/>
        <v>14일</v>
      </c>
      <c r="AWR19" s="180"/>
      <c r="AWS19" s="124" t="str">
        <f t="shared" si="370"/>
        <v>일</v>
      </c>
      <c r="AWT19" s="133" t="str">
        <f t="shared" si="366"/>
        <v/>
      </c>
      <c r="AWU19" s="184"/>
      <c r="AWV19" s="184"/>
      <c r="AWW19" s="184"/>
      <c r="AWX19" s="184"/>
      <c r="AWY19" s="184"/>
      <c r="AWZ19" s="184"/>
      <c r="AXA19" s="176"/>
      <c r="AXB19" s="177"/>
      <c r="AXC19" s="129" t="str">
        <f>IF($B19="","",IF(AND(AWS$3&lt;&gt;"",$B19-기준일시_입력!$AO$7&lt;=0,AWU19="",AWX19="",AXA19=""),"X",IF(AXA19="연차","☆",IF(AXA19="월차","★",IF(AXA19="병가","♨",IF(AXA19="출장","◎",IF(AXA19="교육","■",IF(AND(AXA19="",AWU19&lt;=기준일시_입력!$J$15,AWX19&gt;=기준일시_입력!$N$15),"○",IF(AND(AXA19="",AWU19&lt;&gt;"",AWU19&gt;기준일시_입력!$J$15),"▼",IF(AND(AXA19="",AWX19&lt;&gt;"",AWX19&lt;기준일시_입력!$N$15),"△",""))))))))))</f>
        <v/>
      </c>
      <c r="AXD19" s="128">
        <f>IFERROR(IF(OR(AWU19="",AWX19=""),0,IF(AND(AXF19&lt;기준일시_입력!$J$17,AXG19&gt;기준일시_입력!$N$17),기준일시_입력!$N$17-기준일시_입력!$J$17,IF(AND(AXF19&gt;=기준일시_입력!$J$17,AXG19&gt;기준일시_입력!$N$17),기준일시_입력!$N$17-AXF19,IF(AXG19&lt;기준일시_입력!$J$17,0,IF(AND(AXF19&lt;기준일시_입력!$J$17,AXG19&lt;=기준일시_입력!$N$17),AXG19-기준일시_입력!$J$17,IF(AND(AXF19&gt;=기준일시_입력!$J$17,AXG19&lt;=기준일시_입력!$N$17),AXG19-AXF19,0)))))),0)</f>
        <v>0</v>
      </c>
      <c r="AXE19" s="128">
        <f t="shared" si="372"/>
        <v>0</v>
      </c>
      <c r="AXF19" s="128">
        <f>IF(OR(AWU19="",AWX19=""),0,IF(AWU19&lt;기준일시_입력!$J$15,기준일시_입력!$J$15,AWU19))</f>
        <v>0</v>
      </c>
      <c r="AXG19" s="128">
        <f t="shared" si="373"/>
        <v>0</v>
      </c>
      <c r="AXH19" s="128">
        <f>IFERROR(IF(AND(AXF19&lt;SMALL(기준일시_입력!$J$21:$J$39,AXH$5),AXG19&gt;SMALL(기준일시_입력!$N$21:$N$39,AXH$5)),INDEX(기준일시_입력!$AJ$21:$AJ$39,AXH$5*2-1),IF(AND(AXF19&gt;=SMALL(기준일시_입력!$J$21:$J$39,AXH$5),AXF19&lt;SMALL(기준일시_입력!$N$21:$N$39,AXH$5)),SMALL(기준일시_입력!$N$21:$N$39,AXH$5)-AXF19,0)),0)</f>
        <v>0</v>
      </c>
      <c r="AXI19" s="128">
        <f>IFERROR(IF(AND(AXF19&lt;SMALL(기준일시_입력!$J$21:$J$39,AXI$5),AXG19&gt;SMALL(기준일시_입력!$N$21:$N$39,AXI$5)),INDEX(기준일시_입력!$AJ$21:$AJ$39,AXI$5*2-1),IF(AND(AXF19&gt;=SMALL(기준일시_입력!$J$21:$J$39,AXI$5),AXF19&lt;SMALL(기준일시_입력!$N$21:$N$39,AXI$5)),SMALL(기준일시_입력!$N$21:$N$39,AXI$5)-AXF19,0)),0)</f>
        <v>0</v>
      </c>
      <c r="AXJ19" s="128">
        <f>IFERROR(IF(AND(AXF19&lt;SMALL(기준일시_입력!$J$21:$J$39,AXJ$5),AXG19&gt;SMALL(기준일시_입력!$N$21:$N$39,AXJ$5)),INDEX(기준일시_입력!$AJ$21:$AJ$39,AXJ$5*2-1),IF(AND(AXF19&gt;=SMALL(기준일시_입력!$J$21:$J$39,AXJ$5),AXF19&lt;SMALL(기준일시_입력!$N$21:$N$39,AXJ$5)),SMALL(기준일시_입력!$N$21:$N$39,AXJ$5)-AXF19,0)),0)</f>
        <v>0</v>
      </c>
      <c r="AXK19" s="128">
        <f>IFERROR(IF(AND(AXF19&lt;SMALL(기준일시_입력!$J$21:$J$39,AXK$5),AXG19&gt;SMALL(기준일시_입력!$N$21:$N$39,AXK$5)),INDEX(기준일시_입력!$AJ$21:$AJ$39,AXK$5*2-1),IF(AND(AXF19&gt;=SMALL(기준일시_입력!$J$21:$J$39,AXK$5),AXF19&lt;SMALL(기준일시_입력!$N$21:$N$39,AXK$5)),SMALL(기준일시_입력!$N$21:$N$39,AXK$5)-AXF19,0)),0)</f>
        <v>0</v>
      </c>
      <c r="AXL19" s="128">
        <f>IFERROR(IF(AND(AXF19&lt;SMALL(기준일시_입력!$J$21:$J$39,AXL$5),AXG19&gt;SMALL(기준일시_입력!$N$21:$N$39,AXL$5)),INDEX(기준일시_입력!$AJ$21:$AJ$39,AXL$5*2-1),IF(AND(AXF19&gt;=SMALL(기준일시_입력!$J$21:$J$39,AXL$5),AXF19&lt;SMALL(기준일시_입력!$N$21:$N$39,AXL$5)),SMALL(기준일시_입력!$N$21:$N$39,AXL$5)-AXF19,0)),0)</f>
        <v>0</v>
      </c>
      <c r="AXM19" s="128">
        <f>IFERROR(IF(AND(AXF19&lt;SMALL(기준일시_입력!$J$21:$J$39,AXM$5),AXG19&gt;SMALL(기준일시_입력!$N$21:$N$39,AXM$5)),INDEX(기준일시_입력!$AJ$21:$AJ$39,AXM$5*2-1),IF(AND(AXF19&gt;=SMALL(기준일시_입력!$J$21:$J$39,AXM$5),AXF19&lt;SMALL(기준일시_입력!$N$21:$N$39,AXM$5)),SMALL(기준일시_입력!$N$21:$N$39,AXM$5)-AXF19,0)),0)</f>
        <v>0</v>
      </c>
      <c r="AXN19" s="128">
        <f>IFERROR(IF(AND(AXF19&lt;SMALL(기준일시_입력!$J$21:$J$39,AXN$5),AXG19&gt;SMALL(기준일시_입력!$N$21:$N$39,AXN$5)),INDEX(기준일시_입력!$AJ$21:$AJ$39,AXN$5*2-1),IF(AND(AXF19&gt;=SMALL(기준일시_입력!$J$21:$J$39,AXN$5),AXF19&lt;SMALL(기준일시_입력!$N$21:$N$39,AXN$5)),SMALL(기준일시_입력!$N$21:$N$39,AXN$5)-AXF19,0)),0)</f>
        <v>0</v>
      </c>
      <c r="AXO19" s="128">
        <f>IFERROR(IF(AND(AXF19&lt;SMALL(기준일시_입력!$J$21:$J$39,AXO$5),AXG19&gt;SMALL(기준일시_입력!$N$21:$N$39,AXO$5)),INDEX(기준일시_입력!$AJ$21:$AJ$39,AXO$5*2-1),IF(AND(AXF19&gt;=SMALL(기준일시_입력!$J$21:$J$39,AXO$5),AXF19&lt;SMALL(기준일시_입력!$N$21:$N$39,AXO$5)),SMALL(기준일시_입력!$N$21:$N$39,AXO$5)-AXF19,0)),0)</f>
        <v>0</v>
      </c>
      <c r="AXP19" s="128">
        <f>IFERROR(IF(AND(AXF19&lt;SMALL(기준일시_입력!$J$21:$J$39,AXP$5),AXG19&gt;SMALL(기준일시_입력!$N$21:$N$39,AXP$5)),INDEX(기준일시_입력!$AJ$21:$AJ$39,AXP$5*2-1),IF(AND(AXF19&gt;=SMALL(기준일시_입력!$J$21:$J$39,AXP$5),AXF19&lt;SMALL(기준일시_입력!$N$21:$N$39,AXP$5)),SMALL(기준일시_입력!$N$21:$N$39,AXP$5)-AXF19,0)),0)</f>
        <v>0</v>
      </c>
      <c r="AXQ19" s="128">
        <f>IFERROR(IF(AND(AXF19&lt;SMALL(기준일시_입력!$J$21:$J$39,AXQ$5),AXG19&gt;SMALL(기준일시_입력!$N$21:$N$39,AXQ$5)),INDEX(기준일시_입력!$AJ$21:$AJ$39,AXQ$5*2-1),IF(AND(AXF19&gt;=SMALL(기준일시_입력!$J$21:$J$39,AXQ$5),AXF19&lt;SMALL(기준일시_입력!$N$21:$N$39,AXQ$5)),SMALL(기준일시_입력!$N$21:$N$39,AXQ$5)-AXF19,0)),0)</f>
        <v>0</v>
      </c>
      <c r="AXR19" s="125"/>
      <c r="AXS19" s="180" t="str">
        <f t="shared" si="374"/>
        <v>14일</v>
      </c>
      <c r="AXT19" s="180"/>
      <c r="AXU19" s="124" t="str">
        <f t="shared" si="375"/>
        <v>일</v>
      </c>
      <c r="AXV19" s="133" t="str">
        <f t="shared" si="366"/>
        <v/>
      </c>
      <c r="AXW19" s="184"/>
      <c r="AXX19" s="184"/>
      <c r="AXY19" s="184"/>
      <c r="AXZ19" s="184"/>
      <c r="AYA19" s="184"/>
      <c r="AYB19" s="184"/>
      <c r="AYC19" s="176"/>
      <c r="AYD19" s="177"/>
      <c r="AYE19" s="129" t="str">
        <f>IF($B19="","",IF(AND(AXU$3&lt;&gt;"",$B19-기준일시_입력!$AO$7&lt;=0,AXW19="",AXZ19="",AYC19=""),"X",IF(AYC19="연차","☆",IF(AYC19="월차","★",IF(AYC19="병가","♨",IF(AYC19="출장","◎",IF(AYC19="교육","■",IF(AND(AYC19="",AXW19&lt;=기준일시_입력!$J$15,AXZ19&gt;=기준일시_입력!$N$15),"○",IF(AND(AYC19="",AXW19&lt;&gt;"",AXW19&gt;기준일시_입력!$J$15),"▼",IF(AND(AYC19="",AXZ19&lt;&gt;"",AXZ19&lt;기준일시_입력!$N$15),"△",""))))))))))</f>
        <v/>
      </c>
      <c r="AYF19" s="128">
        <f>IFERROR(IF(OR(AXW19="",AXZ19=""),0,IF(AND(AYH19&lt;기준일시_입력!$J$17,AYI19&gt;기준일시_입력!$N$17),기준일시_입력!$N$17-기준일시_입력!$J$17,IF(AND(AYH19&gt;=기준일시_입력!$J$17,AYI19&gt;기준일시_입력!$N$17),기준일시_입력!$N$17-AYH19,IF(AYI19&lt;기준일시_입력!$J$17,0,IF(AND(AYH19&lt;기준일시_입력!$J$17,AYI19&lt;=기준일시_입력!$N$17),AYI19-기준일시_입력!$J$17,IF(AND(AYH19&gt;=기준일시_입력!$J$17,AYI19&lt;=기준일시_입력!$N$17),AYI19-AYH19,0)))))),0)</f>
        <v>0</v>
      </c>
      <c r="AYG19" s="128">
        <f t="shared" si="377"/>
        <v>0</v>
      </c>
      <c r="AYH19" s="128">
        <f>IF(OR(AXW19="",AXZ19=""),0,IF(AXW19&lt;기준일시_입력!$J$15,기준일시_입력!$J$15,AXW19))</f>
        <v>0</v>
      </c>
      <c r="AYI19" s="128">
        <f t="shared" si="378"/>
        <v>0</v>
      </c>
      <c r="AYJ19" s="128">
        <f>IFERROR(IF(AND(AYH19&lt;SMALL(기준일시_입력!$J$21:$J$39,AYJ$5),AYI19&gt;SMALL(기준일시_입력!$N$21:$N$39,AYJ$5)),INDEX(기준일시_입력!$AJ$21:$AJ$39,AYJ$5*2-1),IF(AND(AYH19&gt;=SMALL(기준일시_입력!$J$21:$J$39,AYJ$5),AYH19&lt;SMALL(기준일시_입력!$N$21:$N$39,AYJ$5)),SMALL(기준일시_입력!$N$21:$N$39,AYJ$5)-AYH19,0)),0)</f>
        <v>0</v>
      </c>
      <c r="AYK19" s="128">
        <f>IFERROR(IF(AND(AYH19&lt;SMALL(기준일시_입력!$J$21:$J$39,AYK$5),AYI19&gt;SMALL(기준일시_입력!$N$21:$N$39,AYK$5)),INDEX(기준일시_입력!$AJ$21:$AJ$39,AYK$5*2-1),IF(AND(AYH19&gt;=SMALL(기준일시_입력!$J$21:$J$39,AYK$5),AYH19&lt;SMALL(기준일시_입력!$N$21:$N$39,AYK$5)),SMALL(기준일시_입력!$N$21:$N$39,AYK$5)-AYH19,0)),0)</f>
        <v>0</v>
      </c>
      <c r="AYL19" s="128">
        <f>IFERROR(IF(AND(AYH19&lt;SMALL(기준일시_입력!$J$21:$J$39,AYL$5),AYI19&gt;SMALL(기준일시_입력!$N$21:$N$39,AYL$5)),INDEX(기준일시_입력!$AJ$21:$AJ$39,AYL$5*2-1),IF(AND(AYH19&gt;=SMALL(기준일시_입력!$J$21:$J$39,AYL$5),AYH19&lt;SMALL(기준일시_입력!$N$21:$N$39,AYL$5)),SMALL(기준일시_입력!$N$21:$N$39,AYL$5)-AYH19,0)),0)</f>
        <v>0</v>
      </c>
      <c r="AYM19" s="128">
        <f>IFERROR(IF(AND(AYH19&lt;SMALL(기준일시_입력!$J$21:$J$39,AYM$5),AYI19&gt;SMALL(기준일시_입력!$N$21:$N$39,AYM$5)),INDEX(기준일시_입력!$AJ$21:$AJ$39,AYM$5*2-1),IF(AND(AYH19&gt;=SMALL(기준일시_입력!$J$21:$J$39,AYM$5),AYH19&lt;SMALL(기준일시_입력!$N$21:$N$39,AYM$5)),SMALL(기준일시_입력!$N$21:$N$39,AYM$5)-AYH19,0)),0)</f>
        <v>0</v>
      </c>
      <c r="AYN19" s="128">
        <f>IFERROR(IF(AND(AYH19&lt;SMALL(기준일시_입력!$J$21:$J$39,AYN$5),AYI19&gt;SMALL(기준일시_입력!$N$21:$N$39,AYN$5)),INDEX(기준일시_입력!$AJ$21:$AJ$39,AYN$5*2-1),IF(AND(AYH19&gt;=SMALL(기준일시_입력!$J$21:$J$39,AYN$5),AYH19&lt;SMALL(기준일시_입력!$N$21:$N$39,AYN$5)),SMALL(기준일시_입력!$N$21:$N$39,AYN$5)-AYH19,0)),0)</f>
        <v>0</v>
      </c>
      <c r="AYO19" s="128">
        <f>IFERROR(IF(AND(AYH19&lt;SMALL(기준일시_입력!$J$21:$J$39,AYO$5),AYI19&gt;SMALL(기준일시_입력!$N$21:$N$39,AYO$5)),INDEX(기준일시_입력!$AJ$21:$AJ$39,AYO$5*2-1),IF(AND(AYH19&gt;=SMALL(기준일시_입력!$J$21:$J$39,AYO$5),AYH19&lt;SMALL(기준일시_입력!$N$21:$N$39,AYO$5)),SMALL(기준일시_입력!$N$21:$N$39,AYO$5)-AYH19,0)),0)</f>
        <v>0</v>
      </c>
      <c r="AYP19" s="128">
        <f>IFERROR(IF(AND(AYH19&lt;SMALL(기준일시_입력!$J$21:$J$39,AYP$5),AYI19&gt;SMALL(기준일시_입력!$N$21:$N$39,AYP$5)),INDEX(기준일시_입력!$AJ$21:$AJ$39,AYP$5*2-1),IF(AND(AYH19&gt;=SMALL(기준일시_입력!$J$21:$J$39,AYP$5),AYH19&lt;SMALL(기준일시_입력!$N$21:$N$39,AYP$5)),SMALL(기준일시_입력!$N$21:$N$39,AYP$5)-AYH19,0)),0)</f>
        <v>0</v>
      </c>
      <c r="AYQ19" s="128">
        <f>IFERROR(IF(AND(AYH19&lt;SMALL(기준일시_입력!$J$21:$J$39,AYQ$5),AYI19&gt;SMALL(기준일시_입력!$N$21:$N$39,AYQ$5)),INDEX(기준일시_입력!$AJ$21:$AJ$39,AYQ$5*2-1),IF(AND(AYH19&gt;=SMALL(기준일시_입력!$J$21:$J$39,AYQ$5),AYH19&lt;SMALL(기준일시_입력!$N$21:$N$39,AYQ$5)),SMALL(기준일시_입력!$N$21:$N$39,AYQ$5)-AYH19,0)),0)</f>
        <v>0</v>
      </c>
      <c r="AYR19" s="128">
        <f>IFERROR(IF(AND(AYH19&lt;SMALL(기준일시_입력!$J$21:$J$39,AYR$5),AYI19&gt;SMALL(기준일시_입력!$N$21:$N$39,AYR$5)),INDEX(기준일시_입력!$AJ$21:$AJ$39,AYR$5*2-1),IF(AND(AYH19&gt;=SMALL(기준일시_입력!$J$21:$J$39,AYR$5),AYH19&lt;SMALL(기준일시_입력!$N$21:$N$39,AYR$5)),SMALL(기준일시_입력!$N$21:$N$39,AYR$5)-AYH19,0)),0)</f>
        <v>0</v>
      </c>
      <c r="AYS19" s="128">
        <f>IFERROR(IF(AND(AYH19&lt;SMALL(기준일시_입력!$J$21:$J$39,AYS$5),AYI19&gt;SMALL(기준일시_입력!$N$21:$N$39,AYS$5)),INDEX(기준일시_입력!$AJ$21:$AJ$39,AYS$5*2-1),IF(AND(AYH19&gt;=SMALL(기준일시_입력!$J$21:$J$39,AYS$5),AYH19&lt;SMALL(기준일시_입력!$N$21:$N$39,AYS$5)),SMALL(기준일시_입력!$N$21:$N$39,AYS$5)-AYH19,0)),0)</f>
        <v>0</v>
      </c>
      <c r="AYT19" s="125"/>
      <c r="AYU19" s="180" t="str">
        <f t="shared" si="379"/>
        <v>14일</v>
      </c>
      <c r="AYV19" s="180"/>
      <c r="AYW19" s="124" t="str">
        <f t="shared" si="380"/>
        <v>일</v>
      </c>
      <c r="AYX19" s="133" t="str">
        <f t="shared" si="381"/>
        <v/>
      </c>
      <c r="AYY19" s="184"/>
      <c r="AYZ19" s="184"/>
      <c r="AZA19" s="184"/>
      <c r="AZB19" s="184"/>
      <c r="AZC19" s="184"/>
      <c r="AZD19" s="184"/>
      <c r="AZE19" s="176"/>
      <c r="AZF19" s="177"/>
      <c r="AZG19" s="129" t="str">
        <f>IF($B19="","",IF(AND(AYW$3&lt;&gt;"",$B19-기준일시_입력!$AO$7&lt;=0,AYY19="",AZB19="",AZE19=""),"X",IF(AZE19="연차","☆",IF(AZE19="월차","★",IF(AZE19="병가","♨",IF(AZE19="출장","◎",IF(AZE19="교육","■",IF(AND(AZE19="",AYY19&lt;=기준일시_입력!$J$15,AZB19&gt;=기준일시_입력!$N$15),"○",IF(AND(AZE19="",AYY19&lt;&gt;"",AYY19&gt;기준일시_입력!$J$15),"▼",IF(AND(AZE19="",AZB19&lt;&gt;"",AZB19&lt;기준일시_입력!$N$15),"△",""))))))))))</f>
        <v/>
      </c>
      <c r="AZH19" s="128">
        <f>IFERROR(IF(OR(AYY19="",AZB19=""),0,IF(AND(AZJ19&lt;기준일시_입력!$J$17,AZK19&gt;기준일시_입력!$N$17),기준일시_입력!$N$17-기준일시_입력!$J$17,IF(AND(AZJ19&gt;=기준일시_입력!$J$17,AZK19&gt;기준일시_입력!$N$17),기준일시_입력!$N$17-AZJ19,IF(AZK19&lt;기준일시_입력!$J$17,0,IF(AND(AZJ19&lt;기준일시_입력!$J$17,AZK19&lt;=기준일시_입력!$N$17),AZK19-기준일시_입력!$J$17,IF(AND(AZJ19&gt;=기준일시_입력!$J$17,AZK19&lt;=기준일시_입력!$N$17),AZK19-AZJ19,0)))))),0)</f>
        <v>0</v>
      </c>
      <c r="AZI19" s="128">
        <f t="shared" si="382"/>
        <v>0</v>
      </c>
      <c r="AZJ19" s="128">
        <f>IF(OR(AYY19="",AZB19=""),0,IF(AYY19&lt;기준일시_입력!$J$15,기준일시_입력!$J$15,AYY19))</f>
        <v>0</v>
      </c>
      <c r="AZK19" s="128">
        <f t="shared" si="383"/>
        <v>0</v>
      </c>
      <c r="AZL19" s="128">
        <f>IFERROR(IF(AND(AZJ19&lt;SMALL(기준일시_입력!$J$21:$J$39,AZL$5),AZK19&gt;SMALL(기준일시_입력!$N$21:$N$39,AZL$5)),INDEX(기준일시_입력!$AJ$21:$AJ$39,AZL$5*2-1),IF(AND(AZJ19&gt;=SMALL(기준일시_입력!$J$21:$J$39,AZL$5),AZJ19&lt;SMALL(기준일시_입력!$N$21:$N$39,AZL$5)),SMALL(기준일시_입력!$N$21:$N$39,AZL$5)-AZJ19,0)),0)</f>
        <v>0</v>
      </c>
      <c r="AZM19" s="128">
        <f>IFERROR(IF(AND(AZJ19&lt;SMALL(기준일시_입력!$J$21:$J$39,AZM$5),AZK19&gt;SMALL(기준일시_입력!$N$21:$N$39,AZM$5)),INDEX(기준일시_입력!$AJ$21:$AJ$39,AZM$5*2-1),IF(AND(AZJ19&gt;=SMALL(기준일시_입력!$J$21:$J$39,AZM$5),AZJ19&lt;SMALL(기준일시_입력!$N$21:$N$39,AZM$5)),SMALL(기준일시_입력!$N$21:$N$39,AZM$5)-AZJ19,0)),0)</f>
        <v>0</v>
      </c>
      <c r="AZN19" s="128">
        <f>IFERROR(IF(AND(AZJ19&lt;SMALL(기준일시_입력!$J$21:$J$39,AZN$5),AZK19&gt;SMALL(기준일시_입력!$N$21:$N$39,AZN$5)),INDEX(기준일시_입력!$AJ$21:$AJ$39,AZN$5*2-1),IF(AND(AZJ19&gt;=SMALL(기준일시_입력!$J$21:$J$39,AZN$5),AZJ19&lt;SMALL(기준일시_입력!$N$21:$N$39,AZN$5)),SMALL(기준일시_입력!$N$21:$N$39,AZN$5)-AZJ19,0)),0)</f>
        <v>0</v>
      </c>
      <c r="AZO19" s="128">
        <f>IFERROR(IF(AND(AZJ19&lt;SMALL(기준일시_입력!$J$21:$J$39,AZO$5),AZK19&gt;SMALL(기준일시_입력!$N$21:$N$39,AZO$5)),INDEX(기준일시_입력!$AJ$21:$AJ$39,AZO$5*2-1),IF(AND(AZJ19&gt;=SMALL(기준일시_입력!$J$21:$J$39,AZO$5),AZJ19&lt;SMALL(기준일시_입력!$N$21:$N$39,AZO$5)),SMALL(기준일시_입력!$N$21:$N$39,AZO$5)-AZJ19,0)),0)</f>
        <v>0</v>
      </c>
      <c r="AZP19" s="128">
        <f>IFERROR(IF(AND(AZJ19&lt;SMALL(기준일시_입력!$J$21:$J$39,AZP$5),AZK19&gt;SMALL(기준일시_입력!$N$21:$N$39,AZP$5)),INDEX(기준일시_입력!$AJ$21:$AJ$39,AZP$5*2-1),IF(AND(AZJ19&gt;=SMALL(기준일시_입력!$J$21:$J$39,AZP$5),AZJ19&lt;SMALL(기준일시_입력!$N$21:$N$39,AZP$5)),SMALL(기준일시_입력!$N$21:$N$39,AZP$5)-AZJ19,0)),0)</f>
        <v>0</v>
      </c>
      <c r="AZQ19" s="128">
        <f>IFERROR(IF(AND(AZJ19&lt;SMALL(기준일시_입력!$J$21:$J$39,AZQ$5),AZK19&gt;SMALL(기준일시_입력!$N$21:$N$39,AZQ$5)),INDEX(기준일시_입력!$AJ$21:$AJ$39,AZQ$5*2-1),IF(AND(AZJ19&gt;=SMALL(기준일시_입력!$J$21:$J$39,AZQ$5),AZJ19&lt;SMALL(기준일시_입력!$N$21:$N$39,AZQ$5)),SMALL(기준일시_입력!$N$21:$N$39,AZQ$5)-AZJ19,0)),0)</f>
        <v>0</v>
      </c>
      <c r="AZR19" s="128">
        <f>IFERROR(IF(AND(AZJ19&lt;SMALL(기준일시_입력!$J$21:$J$39,AZR$5),AZK19&gt;SMALL(기준일시_입력!$N$21:$N$39,AZR$5)),INDEX(기준일시_입력!$AJ$21:$AJ$39,AZR$5*2-1),IF(AND(AZJ19&gt;=SMALL(기준일시_입력!$J$21:$J$39,AZR$5),AZJ19&lt;SMALL(기준일시_입력!$N$21:$N$39,AZR$5)),SMALL(기준일시_입력!$N$21:$N$39,AZR$5)-AZJ19,0)),0)</f>
        <v>0</v>
      </c>
      <c r="AZS19" s="128">
        <f>IFERROR(IF(AND(AZJ19&lt;SMALL(기준일시_입력!$J$21:$J$39,AZS$5),AZK19&gt;SMALL(기준일시_입력!$N$21:$N$39,AZS$5)),INDEX(기준일시_입력!$AJ$21:$AJ$39,AZS$5*2-1),IF(AND(AZJ19&gt;=SMALL(기준일시_입력!$J$21:$J$39,AZS$5),AZJ19&lt;SMALL(기준일시_입력!$N$21:$N$39,AZS$5)),SMALL(기준일시_입력!$N$21:$N$39,AZS$5)-AZJ19,0)),0)</f>
        <v>0</v>
      </c>
      <c r="AZT19" s="128">
        <f>IFERROR(IF(AND(AZJ19&lt;SMALL(기준일시_입력!$J$21:$J$39,AZT$5),AZK19&gt;SMALL(기준일시_입력!$N$21:$N$39,AZT$5)),INDEX(기준일시_입력!$AJ$21:$AJ$39,AZT$5*2-1),IF(AND(AZJ19&gt;=SMALL(기준일시_입력!$J$21:$J$39,AZT$5),AZJ19&lt;SMALL(기준일시_입력!$N$21:$N$39,AZT$5)),SMALL(기준일시_입력!$N$21:$N$39,AZT$5)-AZJ19,0)),0)</f>
        <v>0</v>
      </c>
      <c r="AZU19" s="128">
        <f>IFERROR(IF(AND(AZJ19&lt;SMALL(기준일시_입력!$J$21:$J$39,AZU$5),AZK19&gt;SMALL(기준일시_입력!$N$21:$N$39,AZU$5)),INDEX(기준일시_입력!$AJ$21:$AJ$39,AZU$5*2-1),IF(AND(AZJ19&gt;=SMALL(기준일시_입력!$J$21:$J$39,AZU$5),AZJ19&lt;SMALL(기준일시_입력!$N$21:$N$39,AZU$5)),SMALL(기준일시_입력!$N$21:$N$39,AZU$5)-AZJ19,0)),0)</f>
        <v>0</v>
      </c>
      <c r="AZV19" s="125"/>
      <c r="AZW19" s="180" t="str">
        <f t="shared" si="384"/>
        <v>14일</v>
      </c>
      <c r="AZX19" s="180"/>
      <c r="AZY19" s="124" t="str">
        <f t="shared" si="385"/>
        <v>일</v>
      </c>
      <c r="AZZ19" s="133" t="str">
        <f t="shared" si="381"/>
        <v/>
      </c>
      <c r="BAA19" s="184"/>
      <c r="BAB19" s="184"/>
      <c r="BAC19" s="184"/>
      <c r="BAD19" s="184"/>
      <c r="BAE19" s="184"/>
      <c r="BAF19" s="184"/>
      <c r="BAG19" s="176"/>
      <c r="BAH19" s="177"/>
      <c r="BAI19" s="129" t="str">
        <f>IF($B19="","",IF(AND(AZY$3&lt;&gt;"",$B19-기준일시_입력!$AO$7&lt;=0,BAA19="",BAD19="",BAG19=""),"X",IF(BAG19="연차","☆",IF(BAG19="월차","★",IF(BAG19="병가","♨",IF(BAG19="출장","◎",IF(BAG19="교육","■",IF(AND(BAG19="",BAA19&lt;=기준일시_입력!$J$15,BAD19&gt;=기준일시_입력!$N$15),"○",IF(AND(BAG19="",BAA19&lt;&gt;"",BAA19&gt;기준일시_입력!$J$15),"▼",IF(AND(BAG19="",BAD19&lt;&gt;"",BAD19&lt;기준일시_입력!$N$15),"△",""))))))))))</f>
        <v/>
      </c>
      <c r="BAJ19" s="128">
        <f>IFERROR(IF(OR(BAA19="",BAD19=""),0,IF(AND(BAL19&lt;기준일시_입력!$J$17,BAM19&gt;기준일시_입력!$N$17),기준일시_입력!$N$17-기준일시_입력!$J$17,IF(AND(BAL19&gt;=기준일시_입력!$J$17,BAM19&gt;기준일시_입력!$N$17),기준일시_입력!$N$17-BAL19,IF(BAM19&lt;기준일시_입력!$J$17,0,IF(AND(BAL19&lt;기준일시_입력!$J$17,BAM19&lt;=기준일시_입력!$N$17),BAM19-기준일시_입력!$J$17,IF(AND(BAL19&gt;=기준일시_입력!$J$17,BAM19&lt;=기준일시_입력!$N$17),BAM19-BAL19,0)))))),0)</f>
        <v>0</v>
      </c>
      <c r="BAK19" s="128">
        <f t="shared" si="387"/>
        <v>0</v>
      </c>
      <c r="BAL19" s="128">
        <f>IF(OR(BAA19="",BAD19=""),0,IF(BAA19&lt;기준일시_입력!$J$15,기준일시_입력!$J$15,BAA19))</f>
        <v>0</v>
      </c>
      <c r="BAM19" s="128">
        <f t="shared" si="388"/>
        <v>0</v>
      </c>
      <c r="BAN19" s="128">
        <f>IFERROR(IF(AND(BAL19&lt;SMALL(기준일시_입력!$J$21:$J$39,BAN$5),BAM19&gt;SMALL(기준일시_입력!$N$21:$N$39,BAN$5)),INDEX(기준일시_입력!$AJ$21:$AJ$39,BAN$5*2-1),IF(AND(BAL19&gt;=SMALL(기준일시_입력!$J$21:$J$39,BAN$5),BAL19&lt;SMALL(기준일시_입력!$N$21:$N$39,BAN$5)),SMALL(기준일시_입력!$N$21:$N$39,BAN$5)-BAL19,0)),0)</f>
        <v>0</v>
      </c>
      <c r="BAO19" s="128">
        <f>IFERROR(IF(AND(BAL19&lt;SMALL(기준일시_입력!$J$21:$J$39,BAO$5),BAM19&gt;SMALL(기준일시_입력!$N$21:$N$39,BAO$5)),INDEX(기준일시_입력!$AJ$21:$AJ$39,BAO$5*2-1),IF(AND(BAL19&gt;=SMALL(기준일시_입력!$J$21:$J$39,BAO$5),BAL19&lt;SMALL(기준일시_입력!$N$21:$N$39,BAO$5)),SMALL(기준일시_입력!$N$21:$N$39,BAO$5)-BAL19,0)),0)</f>
        <v>0</v>
      </c>
      <c r="BAP19" s="128">
        <f>IFERROR(IF(AND(BAL19&lt;SMALL(기준일시_입력!$J$21:$J$39,BAP$5),BAM19&gt;SMALL(기준일시_입력!$N$21:$N$39,BAP$5)),INDEX(기준일시_입력!$AJ$21:$AJ$39,BAP$5*2-1),IF(AND(BAL19&gt;=SMALL(기준일시_입력!$J$21:$J$39,BAP$5),BAL19&lt;SMALL(기준일시_입력!$N$21:$N$39,BAP$5)),SMALL(기준일시_입력!$N$21:$N$39,BAP$5)-BAL19,0)),0)</f>
        <v>0</v>
      </c>
      <c r="BAQ19" s="128">
        <f>IFERROR(IF(AND(BAL19&lt;SMALL(기준일시_입력!$J$21:$J$39,BAQ$5),BAM19&gt;SMALL(기준일시_입력!$N$21:$N$39,BAQ$5)),INDEX(기준일시_입력!$AJ$21:$AJ$39,BAQ$5*2-1),IF(AND(BAL19&gt;=SMALL(기준일시_입력!$J$21:$J$39,BAQ$5),BAL19&lt;SMALL(기준일시_입력!$N$21:$N$39,BAQ$5)),SMALL(기준일시_입력!$N$21:$N$39,BAQ$5)-BAL19,0)),0)</f>
        <v>0</v>
      </c>
      <c r="BAR19" s="128">
        <f>IFERROR(IF(AND(BAL19&lt;SMALL(기준일시_입력!$J$21:$J$39,BAR$5),BAM19&gt;SMALL(기준일시_입력!$N$21:$N$39,BAR$5)),INDEX(기준일시_입력!$AJ$21:$AJ$39,BAR$5*2-1),IF(AND(BAL19&gt;=SMALL(기준일시_입력!$J$21:$J$39,BAR$5),BAL19&lt;SMALL(기준일시_입력!$N$21:$N$39,BAR$5)),SMALL(기준일시_입력!$N$21:$N$39,BAR$5)-BAL19,0)),0)</f>
        <v>0</v>
      </c>
      <c r="BAS19" s="128">
        <f>IFERROR(IF(AND(BAL19&lt;SMALL(기준일시_입력!$J$21:$J$39,BAS$5),BAM19&gt;SMALL(기준일시_입력!$N$21:$N$39,BAS$5)),INDEX(기준일시_입력!$AJ$21:$AJ$39,BAS$5*2-1),IF(AND(BAL19&gt;=SMALL(기준일시_입력!$J$21:$J$39,BAS$5),BAL19&lt;SMALL(기준일시_입력!$N$21:$N$39,BAS$5)),SMALL(기준일시_입력!$N$21:$N$39,BAS$5)-BAL19,0)),0)</f>
        <v>0</v>
      </c>
      <c r="BAT19" s="128">
        <f>IFERROR(IF(AND(BAL19&lt;SMALL(기준일시_입력!$J$21:$J$39,BAT$5),BAM19&gt;SMALL(기준일시_입력!$N$21:$N$39,BAT$5)),INDEX(기준일시_입력!$AJ$21:$AJ$39,BAT$5*2-1),IF(AND(BAL19&gt;=SMALL(기준일시_입력!$J$21:$J$39,BAT$5),BAL19&lt;SMALL(기준일시_입력!$N$21:$N$39,BAT$5)),SMALL(기준일시_입력!$N$21:$N$39,BAT$5)-BAL19,0)),0)</f>
        <v>0</v>
      </c>
      <c r="BAU19" s="128">
        <f>IFERROR(IF(AND(BAL19&lt;SMALL(기준일시_입력!$J$21:$J$39,BAU$5),BAM19&gt;SMALL(기준일시_입력!$N$21:$N$39,BAU$5)),INDEX(기준일시_입력!$AJ$21:$AJ$39,BAU$5*2-1),IF(AND(BAL19&gt;=SMALL(기준일시_입력!$J$21:$J$39,BAU$5),BAL19&lt;SMALL(기준일시_입력!$N$21:$N$39,BAU$5)),SMALL(기준일시_입력!$N$21:$N$39,BAU$5)-BAL19,0)),0)</f>
        <v>0</v>
      </c>
      <c r="BAV19" s="128">
        <f>IFERROR(IF(AND(BAL19&lt;SMALL(기준일시_입력!$J$21:$J$39,BAV$5),BAM19&gt;SMALL(기준일시_입력!$N$21:$N$39,BAV$5)),INDEX(기준일시_입력!$AJ$21:$AJ$39,BAV$5*2-1),IF(AND(BAL19&gt;=SMALL(기준일시_입력!$J$21:$J$39,BAV$5),BAL19&lt;SMALL(기준일시_입력!$N$21:$N$39,BAV$5)),SMALL(기준일시_입력!$N$21:$N$39,BAV$5)-BAL19,0)),0)</f>
        <v>0</v>
      </c>
      <c r="BAW19" s="128">
        <f>IFERROR(IF(AND(BAL19&lt;SMALL(기준일시_입력!$J$21:$J$39,BAW$5),BAM19&gt;SMALL(기준일시_입력!$N$21:$N$39,BAW$5)),INDEX(기준일시_입력!$AJ$21:$AJ$39,BAW$5*2-1),IF(AND(BAL19&gt;=SMALL(기준일시_입력!$J$21:$J$39,BAW$5),BAL19&lt;SMALL(기준일시_입력!$N$21:$N$39,BAW$5)),SMALL(기준일시_입력!$N$21:$N$39,BAW$5)-BAL19,0)),0)</f>
        <v>0</v>
      </c>
      <c r="BAX19" s="125"/>
      <c r="BAY19" s="180" t="str">
        <f t="shared" si="389"/>
        <v>14일</v>
      </c>
      <c r="BAZ19" s="180"/>
      <c r="BBA19" s="124" t="str">
        <f t="shared" si="390"/>
        <v>일</v>
      </c>
      <c r="BBB19" s="133" t="str">
        <f t="shared" si="381"/>
        <v/>
      </c>
      <c r="BBC19" s="184"/>
      <c r="BBD19" s="184"/>
      <c r="BBE19" s="184"/>
      <c r="BBF19" s="184"/>
      <c r="BBG19" s="184"/>
      <c r="BBH19" s="184"/>
      <c r="BBI19" s="176"/>
      <c r="BBJ19" s="177"/>
      <c r="BBK19" s="129" t="str">
        <f>IF($B19="","",IF(AND(BBA$3&lt;&gt;"",$B19-기준일시_입력!$AO$7&lt;=0,BBC19="",BBF19="",BBI19=""),"X",IF(BBI19="연차","☆",IF(BBI19="월차","★",IF(BBI19="병가","♨",IF(BBI19="출장","◎",IF(BBI19="교육","■",IF(AND(BBI19="",BBC19&lt;=기준일시_입력!$J$15,BBF19&gt;=기준일시_입력!$N$15),"○",IF(AND(BBI19="",BBC19&lt;&gt;"",BBC19&gt;기준일시_입력!$J$15),"▼",IF(AND(BBI19="",BBF19&lt;&gt;"",BBF19&lt;기준일시_입력!$N$15),"△",""))))))))))</f>
        <v/>
      </c>
      <c r="BBL19" s="128">
        <f>IFERROR(IF(OR(BBC19="",BBF19=""),0,IF(AND(BBN19&lt;기준일시_입력!$J$17,BBO19&gt;기준일시_입력!$N$17),기준일시_입력!$N$17-기준일시_입력!$J$17,IF(AND(BBN19&gt;=기준일시_입력!$J$17,BBO19&gt;기준일시_입력!$N$17),기준일시_입력!$N$17-BBN19,IF(BBO19&lt;기준일시_입력!$J$17,0,IF(AND(BBN19&lt;기준일시_입력!$J$17,BBO19&lt;=기준일시_입력!$N$17),BBO19-기준일시_입력!$J$17,IF(AND(BBN19&gt;=기준일시_입력!$J$17,BBO19&lt;=기준일시_입력!$N$17),BBO19-BBN19,0)))))),0)</f>
        <v>0</v>
      </c>
      <c r="BBM19" s="128">
        <f t="shared" si="392"/>
        <v>0</v>
      </c>
      <c r="BBN19" s="128">
        <f>IF(OR(BBC19="",BBF19=""),0,IF(BBC19&lt;기준일시_입력!$J$15,기준일시_입력!$J$15,BBC19))</f>
        <v>0</v>
      </c>
      <c r="BBO19" s="128">
        <f t="shared" si="393"/>
        <v>0</v>
      </c>
      <c r="BBP19" s="128">
        <f>IFERROR(IF(AND(BBN19&lt;SMALL(기준일시_입력!$J$21:$J$39,BBP$5),BBO19&gt;SMALL(기준일시_입력!$N$21:$N$39,BBP$5)),INDEX(기준일시_입력!$AJ$21:$AJ$39,BBP$5*2-1),IF(AND(BBN19&gt;=SMALL(기준일시_입력!$J$21:$J$39,BBP$5),BBN19&lt;SMALL(기준일시_입력!$N$21:$N$39,BBP$5)),SMALL(기준일시_입력!$N$21:$N$39,BBP$5)-BBN19,0)),0)</f>
        <v>0</v>
      </c>
      <c r="BBQ19" s="128">
        <f>IFERROR(IF(AND(BBN19&lt;SMALL(기준일시_입력!$J$21:$J$39,BBQ$5),BBO19&gt;SMALL(기준일시_입력!$N$21:$N$39,BBQ$5)),INDEX(기준일시_입력!$AJ$21:$AJ$39,BBQ$5*2-1),IF(AND(BBN19&gt;=SMALL(기준일시_입력!$J$21:$J$39,BBQ$5),BBN19&lt;SMALL(기준일시_입력!$N$21:$N$39,BBQ$5)),SMALL(기준일시_입력!$N$21:$N$39,BBQ$5)-BBN19,0)),0)</f>
        <v>0</v>
      </c>
      <c r="BBR19" s="128">
        <f>IFERROR(IF(AND(BBN19&lt;SMALL(기준일시_입력!$J$21:$J$39,BBR$5),BBO19&gt;SMALL(기준일시_입력!$N$21:$N$39,BBR$5)),INDEX(기준일시_입력!$AJ$21:$AJ$39,BBR$5*2-1),IF(AND(BBN19&gt;=SMALL(기준일시_입력!$J$21:$J$39,BBR$5),BBN19&lt;SMALL(기준일시_입력!$N$21:$N$39,BBR$5)),SMALL(기준일시_입력!$N$21:$N$39,BBR$5)-BBN19,0)),0)</f>
        <v>0</v>
      </c>
      <c r="BBS19" s="128">
        <f>IFERROR(IF(AND(BBN19&lt;SMALL(기준일시_입력!$J$21:$J$39,BBS$5),BBO19&gt;SMALL(기준일시_입력!$N$21:$N$39,BBS$5)),INDEX(기준일시_입력!$AJ$21:$AJ$39,BBS$5*2-1),IF(AND(BBN19&gt;=SMALL(기준일시_입력!$J$21:$J$39,BBS$5),BBN19&lt;SMALL(기준일시_입력!$N$21:$N$39,BBS$5)),SMALL(기준일시_입력!$N$21:$N$39,BBS$5)-BBN19,0)),0)</f>
        <v>0</v>
      </c>
      <c r="BBT19" s="128">
        <f>IFERROR(IF(AND(BBN19&lt;SMALL(기준일시_입력!$J$21:$J$39,BBT$5),BBO19&gt;SMALL(기준일시_입력!$N$21:$N$39,BBT$5)),INDEX(기준일시_입력!$AJ$21:$AJ$39,BBT$5*2-1),IF(AND(BBN19&gt;=SMALL(기준일시_입력!$J$21:$J$39,BBT$5),BBN19&lt;SMALL(기준일시_입력!$N$21:$N$39,BBT$5)),SMALL(기준일시_입력!$N$21:$N$39,BBT$5)-BBN19,0)),0)</f>
        <v>0</v>
      </c>
      <c r="BBU19" s="128">
        <f>IFERROR(IF(AND(BBN19&lt;SMALL(기준일시_입력!$J$21:$J$39,BBU$5),BBO19&gt;SMALL(기준일시_입력!$N$21:$N$39,BBU$5)),INDEX(기준일시_입력!$AJ$21:$AJ$39,BBU$5*2-1),IF(AND(BBN19&gt;=SMALL(기준일시_입력!$J$21:$J$39,BBU$5),BBN19&lt;SMALL(기준일시_입력!$N$21:$N$39,BBU$5)),SMALL(기준일시_입력!$N$21:$N$39,BBU$5)-BBN19,0)),0)</f>
        <v>0</v>
      </c>
      <c r="BBV19" s="128">
        <f>IFERROR(IF(AND(BBN19&lt;SMALL(기준일시_입력!$J$21:$J$39,BBV$5),BBO19&gt;SMALL(기준일시_입력!$N$21:$N$39,BBV$5)),INDEX(기준일시_입력!$AJ$21:$AJ$39,BBV$5*2-1),IF(AND(BBN19&gt;=SMALL(기준일시_입력!$J$21:$J$39,BBV$5),BBN19&lt;SMALL(기준일시_입력!$N$21:$N$39,BBV$5)),SMALL(기준일시_입력!$N$21:$N$39,BBV$5)-BBN19,0)),0)</f>
        <v>0</v>
      </c>
      <c r="BBW19" s="128">
        <f>IFERROR(IF(AND(BBN19&lt;SMALL(기준일시_입력!$J$21:$J$39,BBW$5),BBO19&gt;SMALL(기준일시_입력!$N$21:$N$39,BBW$5)),INDEX(기준일시_입력!$AJ$21:$AJ$39,BBW$5*2-1),IF(AND(BBN19&gt;=SMALL(기준일시_입력!$J$21:$J$39,BBW$5),BBN19&lt;SMALL(기준일시_입력!$N$21:$N$39,BBW$5)),SMALL(기준일시_입력!$N$21:$N$39,BBW$5)-BBN19,0)),0)</f>
        <v>0</v>
      </c>
      <c r="BBX19" s="128">
        <f>IFERROR(IF(AND(BBN19&lt;SMALL(기준일시_입력!$J$21:$J$39,BBX$5),BBO19&gt;SMALL(기준일시_입력!$N$21:$N$39,BBX$5)),INDEX(기준일시_입력!$AJ$21:$AJ$39,BBX$5*2-1),IF(AND(BBN19&gt;=SMALL(기준일시_입력!$J$21:$J$39,BBX$5),BBN19&lt;SMALL(기준일시_입력!$N$21:$N$39,BBX$5)),SMALL(기준일시_입력!$N$21:$N$39,BBX$5)-BBN19,0)),0)</f>
        <v>0</v>
      </c>
      <c r="BBY19" s="128">
        <f>IFERROR(IF(AND(BBN19&lt;SMALL(기준일시_입력!$J$21:$J$39,BBY$5),BBO19&gt;SMALL(기준일시_입력!$N$21:$N$39,BBY$5)),INDEX(기준일시_입력!$AJ$21:$AJ$39,BBY$5*2-1),IF(AND(BBN19&gt;=SMALL(기준일시_입력!$J$21:$J$39,BBY$5),BBN19&lt;SMALL(기준일시_입력!$N$21:$N$39,BBY$5)),SMALL(기준일시_입력!$N$21:$N$39,BBY$5)-BBN19,0)),0)</f>
        <v>0</v>
      </c>
      <c r="BBZ19" s="125"/>
      <c r="BCA19" s="8">
        <v>0</v>
      </c>
    </row>
    <row r="20" spans="1:1431" x14ac:dyDescent="0.2">
      <c r="A20" s="8">
        <v>15</v>
      </c>
      <c r="B20" s="4">
        <f>IF(DAY(기준일시_입력!$AM$7)-$A20&lt;0,"",기준일시_입력!$AM$7-(DAY(기준일시_입력!$AM$7)-$A20))</f>
        <v>42415</v>
      </c>
      <c r="C20" s="180" t="str">
        <f t="shared" si="394"/>
        <v>15일</v>
      </c>
      <c r="D20" s="180"/>
      <c r="E20" s="5" t="str">
        <f t="shared" si="395"/>
        <v>월</v>
      </c>
      <c r="F20" s="20"/>
      <c r="G20" s="184"/>
      <c r="H20" s="184"/>
      <c r="I20" s="184"/>
      <c r="J20" s="184"/>
      <c r="K20" s="184"/>
      <c r="L20" s="184"/>
      <c r="M20" s="176"/>
      <c r="N20" s="177"/>
      <c r="O20" s="129" t="str">
        <f>IF($B20="","",IF(AND(E$3&lt;&gt;"",$B20-기준일시_입력!$AO$7&lt;=0,G20="",J20="",M20=""),"X",IF(M20="연차","☆",IF(M20="월차","★",IF(M20="병가","♨",IF(M20="출장","◎",IF(M20="교육","■",IF(AND(M20="",G20&lt;=기준일시_입력!$J$15,J20&gt;=기준일시_입력!$N$15),"○",IF(AND(M20="",G20&lt;&gt;"",G20&gt;기준일시_입력!$J$15),"▼",IF(AND(M20="",J20&lt;&gt;"",J20&lt;기준일시_입력!$N$15),"△",""))))))))))</f>
        <v/>
      </c>
      <c r="P20" s="15">
        <f>IFERROR(IF(OR(G20="",J20=""),0,IF(AND(R20&lt;기준일시_입력!$J$17,S20&gt;기준일시_입력!$N$17),기준일시_입력!$N$17-기준일시_입력!$J$17,IF(AND(R20&gt;=기준일시_입력!$J$17,S20&gt;기준일시_입력!$N$17),기준일시_입력!$N$17-R20,IF(S20&lt;기준일시_입력!$J$17,0,IF(AND(R20&lt;기준일시_입력!$J$17,S20&lt;=기준일시_입력!$N$17),S20-기준일시_입력!$J$17,IF(AND(R20&gt;=기준일시_입력!$J$17,S20&lt;=기준일시_입력!$N$17),S20-R20,0)))))),0)</f>
        <v>0</v>
      </c>
      <c r="Q20" s="15">
        <f t="shared" si="398"/>
        <v>0</v>
      </c>
      <c r="R20" s="15">
        <f>IF(OR(G20="",J20=""),0,IF(G20&lt;기준일시_입력!$J$15,기준일시_입력!$J$15,G20))</f>
        <v>0</v>
      </c>
      <c r="S20" s="15">
        <f t="shared" si="150"/>
        <v>0</v>
      </c>
      <c r="T20" s="15">
        <f>IFERROR(IF(AND(R20&lt;SMALL(기준일시_입력!$J$21:$J$39,T$5),S20&gt;SMALL(기준일시_입력!$N$21:$N$39,T$5)),INDEX(기준일시_입력!$AJ$21:$AJ$39,T$5*2-1),IF(AND(R20&gt;=SMALL(기준일시_입력!$J$21:$J$39,T$5),R20&lt;SMALL(기준일시_입력!$N$21:$N$39,T$5)),SMALL(기준일시_입력!$N$21:$N$39,T$5)-R20,0)),0)</f>
        <v>0</v>
      </c>
      <c r="U20" s="15">
        <f>IFERROR(IF(AND(R20&lt;SMALL(기준일시_입력!$J$21:$J$39,U$5),S20&gt;SMALL(기준일시_입력!$N$21:$N$39,U$5)),INDEX(기준일시_입력!$AJ$21:$AJ$39,U$5*2-1),IF(AND(R20&gt;=SMALL(기준일시_입력!$J$21:$J$39,U$5),R20&lt;SMALL(기준일시_입력!$N$21:$N$39,U$5)),SMALL(기준일시_입력!$N$21:$N$39,U$5)-R20,0)),0)</f>
        <v>0</v>
      </c>
      <c r="V20" s="15">
        <f>IFERROR(IF(AND(R20&lt;SMALL(기준일시_입력!$J$21:$J$39,V$5),S20&gt;SMALL(기준일시_입력!$N$21:$N$39,V$5)),INDEX(기준일시_입력!$AJ$21:$AJ$39,V$5*2-1),IF(AND(R20&gt;=SMALL(기준일시_입력!$J$21:$J$39,V$5),R20&lt;SMALL(기준일시_입력!$N$21:$N$39,V$5)),SMALL(기준일시_입력!$N$21:$N$39,V$5)-R20,0)),0)</f>
        <v>0</v>
      </c>
      <c r="W20" s="15">
        <f>IFERROR(IF(AND(R20&lt;SMALL(기준일시_입력!$J$21:$J$39,W$5),S20&gt;SMALL(기준일시_입력!$N$21:$N$39,W$5)),INDEX(기준일시_입력!$AJ$21:$AJ$39,W$5*2-1),IF(AND(R20&gt;=SMALL(기준일시_입력!$J$21:$J$39,W$5),R20&lt;SMALL(기준일시_입력!$N$21:$N$39,W$5)),SMALL(기준일시_입력!$N$21:$N$39,W$5)-R20,0)),0)</f>
        <v>0</v>
      </c>
      <c r="X20" s="15">
        <f>IFERROR(IF(AND(R20&lt;SMALL(기준일시_입력!$J$21:$J$39,X$5),S20&gt;SMALL(기준일시_입력!$N$21:$N$39,X$5)),INDEX(기준일시_입력!$AJ$21:$AJ$39,X$5*2-1),IF(AND(R20&gt;=SMALL(기준일시_입력!$J$21:$J$39,X$5),R20&lt;SMALL(기준일시_입력!$N$21:$N$39,X$5)),SMALL(기준일시_입력!$N$21:$N$39,X$5)-R20,0)),0)</f>
        <v>0</v>
      </c>
      <c r="Y20" s="15">
        <f>IFERROR(IF(AND(R20&lt;SMALL(기준일시_입력!$J$21:$J$39,Y$5),S20&gt;SMALL(기준일시_입력!$N$21:$N$39,Y$5)),INDEX(기준일시_입력!$AJ$21:$AJ$39,Y$5*2-1),IF(AND(R20&gt;=SMALL(기준일시_입력!$J$21:$J$39,Y$5),R20&lt;SMALL(기준일시_입력!$N$21:$N$39,Y$5)),SMALL(기준일시_입력!$N$21:$N$39,Y$5)-R20,0)),0)</f>
        <v>0</v>
      </c>
      <c r="Z20" s="15">
        <f>IFERROR(IF(AND(R20&lt;SMALL(기준일시_입력!$J$21:$J$39,Z$5),S20&gt;SMALL(기준일시_입력!$N$21:$N$39,Z$5)),INDEX(기준일시_입력!$AJ$21:$AJ$39,Z$5*2-1),IF(AND(R20&gt;=SMALL(기준일시_입력!$J$21:$J$39,Z$5),R20&lt;SMALL(기준일시_입력!$N$21:$N$39,Z$5)),SMALL(기준일시_입력!$N$21:$N$39,Z$5)-R20,0)),0)</f>
        <v>0</v>
      </c>
      <c r="AA20" s="15">
        <f>IFERROR(IF(AND(R20&lt;SMALL(기준일시_입력!$J$21:$J$39,AA$5),S20&gt;SMALL(기준일시_입력!$N$21:$N$39,AA$5)),INDEX(기준일시_입력!$AJ$21:$AJ$39,AA$5*2-1),IF(AND(R20&gt;=SMALL(기준일시_입력!$J$21:$J$39,AA$5),R20&lt;SMALL(기준일시_입력!$N$21:$N$39,AA$5)),SMALL(기준일시_입력!$N$21:$N$39,AA$5)-R20,0)),0)</f>
        <v>0</v>
      </c>
      <c r="AB20" s="15">
        <f>IFERROR(IF(AND(R20&lt;SMALL(기준일시_입력!$J$21:$J$39,AB$5),S20&gt;SMALL(기준일시_입력!$N$21:$N$39,AB$5)),INDEX(기준일시_입력!$AJ$21:$AJ$39,AB$5*2-1),IF(AND(R20&gt;=SMALL(기준일시_입력!$J$21:$J$39,AB$5),R20&lt;SMALL(기준일시_입력!$N$21:$N$39,AB$5)),SMALL(기준일시_입력!$N$21:$N$39,AB$5)-R20,0)),0)</f>
        <v>0</v>
      </c>
      <c r="AC20" s="15">
        <f>IFERROR(IF(AND(R20&lt;SMALL(기준일시_입력!$J$21:$J$39,AC$5),S20&gt;SMALL(기준일시_입력!$N$21:$N$39,AC$5)),INDEX(기준일시_입력!$AJ$21:$AJ$39,AC$5*2-1),IF(AND(R20&gt;=SMALL(기준일시_입력!$J$21:$J$39,AC$5),R20&lt;SMALL(기준일시_입력!$N$21:$N$39,AC$5)),SMALL(기준일시_입력!$N$21:$N$39,AC$5)-R20,0)),0)</f>
        <v>0</v>
      </c>
      <c r="AD20" s="10"/>
      <c r="AE20" s="180" t="str">
        <f t="shared" si="151"/>
        <v>15일</v>
      </c>
      <c r="AF20" s="180"/>
      <c r="AG20" s="5" t="str">
        <f t="shared" si="152"/>
        <v>월</v>
      </c>
      <c r="AH20" s="67" t="str">
        <f t="shared" si="396"/>
        <v/>
      </c>
      <c r="AI20" s="184"/>
      <c r="AJ20" s="184"/>
      <c r="AK20" s="184"/>
      <c r="AL20" s="184"/>
      <c r="AM20" s="184"/>
      <c r="AN20" s="184"/>
      <c r="AO20" s="176"/>
      <c r="AP20" s="177"/>
      <c r="AQ20" s="129" t="str">
        <f>IF($B20="","",IF(AND(AG$3&lt;&gt;"",$B20-기준일시_입력!$AO$7&lt;=0,AI20="",AL20="",AO20=""),"X",IF(AO20="연차","☆",IF(AO20="월차","★",IF(AO20="병가","♨",IF(AO20="출장","◎",IF(AO20="교육","■",IF(AND(AO20="",AI20&lt;=기준일시_입력!$J$15,AL20&gt;=기준일시_입력!$N$15),"○",IF(AND(AO20="",AI20&lt;&gt;"",AI20&gt;기준일시_입력!$J$15),"▼",IF(AND(AO20="",AL20&lt;&gt;"",AL20&lt;기준일시_입력!$N$15),"△",""))))))))))</f>
        <v/>
      </c>
      <c r="AR20" s="15">
        <f>IFERROR(IF(OR(AI20="",AL20=""),0,IF(AND(AT20&lt;기준일시_입력!$J$17,AU20&gt;기준일시_입력!$N$17),기준일시_입력!$N$17-기준일시_입력!$J$17,IF(AND(AT20&gt;=기준일시_입력!$J$17,AU20&gt;기준일시_입력!$N$17),기준일시_입력!$N$17-AT20,IF(AU20&lt;기준일시_입력!$J$17,0,IF(AND(AT20&lt;기준일시_입력!$J$17,AU20&lt;=기준일시_입력!$N$17),AU20-기준일시_입력!$J$17,IF(AND(AT20&gt;=기준일시_입력!$J$17,AU20&lt;=기준일시_입력!$N$17),AU20-AT20,0)))))),0)</f>
        <v>0</v>
      </c>
      <c r="AS20" s="15">
        <f t="shared" si="399"/>
        <v>0</v>
      </c>
      <c r="AT20" s="15">
        <f>IF(OR(AI20="",AL20=""),0,IF(AI20&lt;기준일시_입력!$J$15,기준일시_입력!$J$15,AI20))</f>
        <v>0</v>
      </c>
      <c r="AU20" s="15">
        <f t="shared" si="153"/>
        <v>0</v>
      </c>
      <c r="AV20" s="15">
        <f>IFERROR(IF(AND(AT20&lt;SMALL(기준일시_입력!$J$21:$J$39,AV$5),AU20&gt;SMALL(기준일시_입력!$N$21:$N$39,AV$5)),INDEX(기준일시_입력!$AJ$21:$AJ$39,AV$5*2-1),IF(AND(AT20&gt;=SMALL(기준일시_입력!$J$21:$J$39,AV$5),AT20&lt;SMALL(기준일시_입력!$N$21:$N$39,AV$5)),SMALL(기준일시_입력!$N$21:$N$39,AV$5)-AT20,0)),0)</f>
        <v>0</v>
      </c>
      <c r="AW20" s="15">
        <f>IFERROR(IF(AND(AT20&lt;SMALL(기준일시_입력!$J$21:$J$39,AW$5),AU20&gt;SMALL(기준일시_입력!$N$21:$N$39,AW$5)),INDEX(기준일시_입력!$AJ$21:$AJ$39,AW$5*2-1),IF(AND(AT20&gt;=SMALL(기준일시_입력!$J$21:$J$39,AW$5),AT20&lt;SMALL(기준일시_입력!$N$21:$N$39,AW$5)),SMALL(기준일시_입력!$N$21:$N$39,AW$5)-AT20,0)),0)</f>
        <v>0</v>
      </c>
      <c r="AX20" s="15">
        <f>IFERROR(IF(AND(AT20&lt;SMALL(기준일시_입력!$J$21:$J$39,AX$5),AU20&gt;SMALL(기준일시_입력!$N$21:$N$39,AX$5)),INDEX(기준일시_입력!$AJ$21:$AJ$39,AX$5*2-1),IF(AND(AT20&gt;=SMALL(기준일시_입력!$J$21:$J$39,AX$5),AT20&lt;SMALL(기준일시_입력!$N$21:$N$39,AX$5)),SMALL(기준일시_입력!$N$21:$N$39,AX$5)-AT20,0)),0)</f>
        <v>0</v>
      </c>
      <c r="AY20" s="15">
        <f>IFERROR(IF(AND(AT20&lt;SMALL(기준일시_입력!$J$21:$J$39,AY$5),AU20&gt;SMALL(기준일시_입력!$N$21:$N$39,AY$5)),INDEX(기준일시_입력!$AJ$21:$AJ$39,AY$5*2-1),IF(AND(AT20&gt;=SMALL(기준일시_입력!$J$21:$J$39,AY$5),AT20&lt;SMALL(기준일시_입력!$N$21:$N$39,AY$5)),SMALL(기준일시_입력!$N$21:$N$39,AY$5)-AT20,0)),0)</f>
        <v>0</v>
      </c>
      <c r="AZ20" s="15">
        <f>IFERROR(IF(AND(AT20&lt;SMALL(기준일시_입력!$J$21:$J$39,AZ$5),AU20&gt;SMALL(기준일시_입력!$N$21:$N$39,AZ$5)),INDEX(기준일시_입력!$AJ$21:$AJ$39,AZ$5*2-1),IF(AND(AT20&gt;=SMALL(기준일시_입력!$J$21:$J$39,AZ$5),AT20&lt;SMALL(기준일시_입력!$N$21:$N$39,AZ$5)),SMALL(기준일시_입력!$N$21:$N$39,AZ$5)-AT20,0)),0)</f>
        <v>0</v>
      </c>
      <c r="BA20" s="15">
        <f>IFERROR(IF(AND(AT20&lt;SMALL(기준일시_입력!$J$21:$J$39,BA$5),AU20&gt;SMALL(기준일시_입력!$N$21:$N$39,BA$5)),INDEX(기준일시_입력!$AJ$21:$AJ$39,BA$5*2-1),IF(AND(AT20&gt;=SMALL(기준일시_입력!$J$21:$J$39,BA$5),AT20&lt;SMALL(기준일시_입력!$N$21:$N$39,BA$5)),SMALL(기준일시_입력!$N$21:$N$39,BA$5)-AT20,0)),0)</f>
        <v>0</v>
      </c>
      <c r="BB20" s="15">
        <f>IFERROR(IF(AND(AT20&lt;SMALL(기준일시_입력!$J$21:$J$39,BB$5),AU20&gt;SMALL(기준일시_입력!$N$21:$N$39,BB$5)),INDEX(기준일시_입력!$AJ$21:$AJ$39,BB$5*2-1),IF(AND(AT20&gt;=SMALL(기준일시_입력!$J$21:$J$39,BB$5),AT20&lt;SMALL(기준일시_입력!$N$21:$N$39,BB$5)),SMALL(기준일시_입력!$N$21:$N$39,BB$5)-AT20,0)),0)</f>
        <v>0</v>
      </c>
      <c r="BC20" s="15">
        <f>IFERROR(IF(AND(AT20&lt;SMALL(기준일시_입력!$J$21:$J$39,BC$5),AU20&gt;SMALL(기준일시_입력!$N$21:$N$39,BC$5)),INDEX(기준일시_입력!$AJ$21:$AJ$39,BC$5*2-1),IF(AND(AT20&gt;=SMALL(기준일시_입력!$J$21:$J$39,BC$5),AT20&lt;SMALL(기준일시_입력!$N$21:$N$39,BC$5)),SMALL(기준일시_입력!$N$21:$N$39,BC$5)-AT20,0)),0)</f>
        <v>0</v>
      </c>
      <c r="BD20" s="15">
        <f>IFERROR(IF(AND(AT20&lt;SMALL(기준일시_입력!$J$21:$J$39,BD$5),AU20&gt;SMALL(기준일시_입력!$N$21:$N$39,BD$5)),INDEX(기준일시_입력!$AJ$21:$AJ$39,BD$5*2-1),IF(AND(AT20&gt;=SMALL(기준일시_입력!$J$21:$J$39,BD$5),AT20&lt;SMALL(기준일시_입력!$N$21:$N$39,BD$5)),SMALL(기준일시_입력!$N$21:$N$39,BD$5)-AT20,0)),0)</f>
        <v>0</v>
      </c>
      <c r="BE20" s="15">
        <f>IFERROR(IF(AND(AT20&lt;SMALL(기준일시_입력!$J$21:$J$39,BE$5),AU20&gt;SMALL(기준일시_입력!$N$21:$N$39,BE$5)),INDEX(기준일시_입력!$AJ$21:$AJ$39,BE$5*2-1),IF(AND(AT20&gt;=SMALL(기준일시_입력!$J$21:$J$39,BE$5),AT20&lt;SMALL(기준일시_입력!$N$21:$N$39,BE$5)),SMALL(기준일시_입력!$N$21:$N$39,BE$5)-AT20,0)),0)</f>
        <v>0</v>
      </c>
      <c r="BF20" s="6"/>
      <c r="BG20" s="180" t="str">
        <f t="shared" si="154"/>
        <v>15일</v>
      </c>
      <c r="BH20" s="180"/>
      <c r="BI20" s="5" t="str">
        <f t="shared" si="155"/>
        <v>월</v>
      </c>
      <c r="BJ20" s="67" t="str">
        <f t="shared" si="397"/>
        <v/>
      </c>
      <c r="BK20" s="184"/>
      <c r="BL20" s="184"/>
      <c r="BM20" s="184"/>
      <c r="BN20" s="184"/>
      <c r="BO20" s="184"/>
      <c r="BP20" s="184"/>
      <c r="BQ20" s="176"/>
      <c r="BR20" s="177"/>
      <c r="BS20" s="129" t="str">
        <f>IF($B20="","",IF(AND(BI$3&lt;&gt;"",$B20-기준일시_입력!$AO$7&lt;=0,BK20="",BN20="",BQ20=""),"X",IF(BQ20="연차","☆",IF(BQ20="월차","★",IF(BQ20="병가","♨",IF(BQ20="출장","◎",IF(BQ20="교육","■",IF(AND(BQ20="",BK20&lt;=기준일시_입력!$J$15,BN20&gt;=기준일시_입력!$N$15),"○",IF(AND(BQ20="",BK20&lt;&gt;"",BK20&gt;기준일시_입력!$J$15),"▼",IF(AND(BQ20="",BN20&lt;&gt;"",BN20&lt;기준일시_입력!$N$15),"△",""))))))))))</f>
        <v/>
      </c>
      <c r="BT20" s="15">
        <f>IFERROR(IF(OR(BK20="",BN20=""),0,IF(AND(BV20&lt;기준일시_입력!$J$17,BW20&gt;기준일시_입력!$N$17),기준일시_입력!$N$17-기준일시_입력!$J$17,IF(AND(BV20&gt;=기준일시_입력!$J$17,BW20&gt;기준일시_입력!$N$17),기준일시_입력!$N$17-BV20,IF(BW20&lt;기준일시_입력!$J$17,0,IF(AND(BV20&lt;기준일시_입력!$J$17,BW20&lt;=기준일시_입력!$N$17),BW20-기준일시_입력!$J$17,IF(AND(BV20&gt;=기준일시_입력!$J$17,BW20&lt;=기준일시_입력!$N$17),BW20-BV20,0)))))),0)</f>
        <v>0</v>
      </c>
      <c r="BU20" s="15">
        <f t="shared" si="400"/>
        <v>0</v>
      </c>
      <c r="BV20" s="15">
        <f>IF(OR(BK20="",BN20=""),0,IF(BK20&lt;기준일시_입력!$J$15,기준일시_입력!$J$15,BK20))</f>
        <v>0</v>
      </c>
      <c r="BW20" s="15">
        <f t="shared" si="156"/>
        <v>0</v>
      </c>
      <c r="BX20" s="15">
        <f>IFERROR(IF(AND(BV20&lt;SMALL(기준일시_입력!$J$21:$J$39,BX$5),BW20&gt;SMALL(기준일시_입력!$N$21:$N$39,BX$5)),INDEX(기준일시_입력!$AJ$21:$AJ$39,BX$5*2-1),IF(AND(BV20&gt;=SMALL(기준일시_입력!$J$21:$J$39,BX$5),BV20&lt;SMALL(기준일시_입력!$N$21:$N$39,BX$5)),SMALL(기준일시_입력!$N$21:$N$39,BX$5)-BV20,0)),0)</f>
        <v>0</v>
      </c>
      <c r="BY20" s="15">
        <f>IFERROR(IF(AND(BV20&lt;SMALL(기준일시_입력!$J$21:$J$39,BY$5),BW20&gt;SMALL(기준일시_입력!$N$21:$N$39,BY$5)),INDEX(기준일시_입력!$AJ$21:$AJ$39,BY$5*2-1),IF(AND(BV20&gt;=SMALL(기준일시_입력!$J$21:$J$39,BY$5),BV20&lt;SMALL(기준일시_입력!$N$21:$N$39,BY$5)),SMALL(기준일시_입력!$N$21:$N$39,BY$5)-BV20,0)),0)</f>
        <v>0</v>
      </c>
      <c r="BZ20" s="15">
        <f>IFERROR(IF(AND(BV20&lt;SMALL(기준일시_입력!$J$21:$J$39,BZ$5),BW20&gt;SMALL(기준일시_입력!$N$21:$N$39,BZ$5)),INDEX(기준일시_입력!$AJ$21:$AJ$39,BZ$5*2-1),IF(AND(BV20&gt;=SMALL(기준일시_입력!$J$21:$J$39,BZ$5),BV20&lt;SMALL(기준일시_입력!$N$21:$N$39,BZ$5)),SMALL(기준일시_입력!$N$21:$N$39,BZ$5)-BV20,0)),0)</f>
        <v>0</v>
      </c>
      <c r="CA20" s="15">
        <f>IFERROR(IF(AND(BV20&lt;SMALL(기준일시_입력!$J$21:$J$39,CA$5),BW20&gt;SMALL(기준일시_입력!$N$21:$N$39,CA$5)),INDEX(기준일시_입력!$AJ$21:$AJ$39,CA$5*2-1),IF(AND(BV20&gt;=SMALL(기준일시_입력!$J$21:$J$39,CA$5),BV20&lt;SMALL(기준일시_입력!$N$21:$N$39,CA$5)),SMALL(기준일시_입력!$N$21:$N$39,CA$5)-BV20,0)),0)</f>
        <v>0</v>
      </c>
      <c r="CB20" s="15">
        <f>IFERROR(IF(AND(BV20&lt;SMALL(기준일시_입력!$J$21:$J$39,CB$5),BW20&gt;SMALL(기준일시_입력!$N$21:$N$39,CB$5)),INDEX(기준일시_입력!$AJ$21:$AJ$39,CB$5*2-1),IF(AND(BV20&gt;=SMALL(기준일시_입력!$J$21:$J$39,CB$5),BV20&lt;SMALL(기준일시_입력!$N$21:$N$39,CB$5)),SMALL(기준일시_입력!$N$21:$N$39,CB$5)-BV20,0)),0)</f>
        <v>0</v>
      </c>
      <c r="CC20" s="15">
        <f>IFERROR(IF(AND(BV20&lt;SMALL(기준일시_입력!$J$21:$J$39,CC$5),BW20&gt;SMALL(기준일시_입력!$N$21:$N$39,CC$5)),INDEX(기준일시_입력!$AJ$21:$AJ$39,CC$5*2-1),IF(AND(BV20&gt;=SMALL(기준일시_입력!$J$21:$J$39,CC$5),BV20&lt;SMALL(기준일시_입력!$N$21:$N$39,CC$5)),SMALL(기준일시_입력!$N$21:$N$39,CC$5)-BV20,0)),0)</f>
        <v>0</v>
      </c>
      <c r="CD20" s="15">
        <f>IFERROR(IF(AND(BV20&lt;SMALL(기준일시_입력!$J$21:$J$39,CD$5),BW20&gt;SMALL(기준일시_입력!$N$21:$N$39,CD$5)),INDEX(기준일시_입력!$AJ$21:$AJ$39,CD$5*2-1),IF(AND(BV20&gt;=SMALL(기준일시_입력!$J$21:$J$39,CD$5),BV20&lt;SMALL(기준일시_입력!$N$21:$N$39,CD$5)),SMALL(기준일시_입력!$N$21:$N$39,CD$5)-BV20,0)),0)</f>
        <v>0</v>
      </c>
      <c r="CE20" s="15">
        <f>IFERROR(IF(AND(BV20&lt;SMALL(기준일시_입력!$J$21:$J$39,CE$5),BW20&gt;SMALL(기준일시_입력!$N$21:$N$39,CE$5)),INDEX(기준일시_입력!$AJ$21:$AJ$39,CE$5*2-1),IF(AND(BV20&gt;=SMALL(기준일시_입력!$J$21:$J$39,CE$5),BV20&lt;SMALL(기준일시_입력!$N$21:$N$39,CE$5)),SMALL(기준일시_입력!$N$21:$N$39,CE$5)-BV20,0)),0)</f>
        <v>0</v>
      </c>
      <c r="CF20" s="15">
        <f>IFERROR(IF(AND(BV20&lt;SMALL(기준일시_입력!$J$21:$J$39,CF$5),BW20&gt;SMALL(기준일시_입력!$N$21:$N$39,CF$5)),INDEX(기준일시_입력!$AJ$21:$AJ$39,CF$5*2-1),IF(AND(BV20&gt;=SMALL(기준일시_입력!$J$21:$J$39,CF$5),BV20&lt;SMALL(기준일시_입력!$N$21:$N$39,CF$5)),SMALL(기준일시_입력!$N$21:$N$39,CF$5)-BV20,0)),0)</f>
        <v>0</v>
      </c>
      <c r="CG20" s="15">
        <f>IFERROR(IF(AND(BV20&lt;SMALL(기준일시_입력!$J$21:$J$39,CG$5),BW20&gt;SMALL(기준일시_입력!$N$21:$N$39,CG$5)),INDEX(기준일시_입력!$AJ$21:$AJ$39,CG$5*2-1),IF(AND(BV20&gt;=SMALL(기준일시_입력!$J$21:$J$39,CG$5),BV20&lt;SMALL(기준일시_입력!$N$21:$N$39,CG$5)),SMALL(기준일시_입력!$N$21:$N$39,CG$5)-BV20,0)),0)</f>
        <v>0</v>
      </c>
      <c r="CH20" s="6"/>
      <c r="CI20" s="180" t="str">
        <f t="shared" si="157"/>
        <v>15일</v>
      </c>
      <c r="CJ20" s="180"/>
      <c r="CK20" s="5" t="str">
        <f t="shared" si="158"/>
        <v>월</v>
      </c>
      <c r="CL20" s="67" t="str">
        <f t="shared" si="159"/>
        <v/>
      </c>
      <c r="CM20" s="184"/>
      <c r="CN20" s="184"/>
      <c r="CO20" s="184"/>
      <c r="CP20" s="184"/>
      <c r="CQ20" s="184"/>
      <c r="CR20" s="184"/>
      <c r="CS20" s="176"/>
      <c r="CT20" s="177"/>
      <c r="CU20" s="129" t="str">
        <f>IF($B20="","",IF(AND(CK$3&lt;&gt;"",$B20-기준일시_입력!$AO$7&lt;=0,CM20="",CP20="",CS20=""),"X",IF(CS20="연차","☆",IF(CS20="월차","★",IF(CS20="병가","♨",IF(CS20="출장","◎",IF(CS20="교육","■",IF(AND(CS20="",CM20&lt;=기준일시_입력!$J$15,CP20&gt;=기준일시_입력!$N$15),"○",IF(AND(CS20="",CM20&lt;&gt;"",CM20&gt;기준일시_입력!$J$15),"▼",IF(AND(CS20="",CP20&lt;&gt;"",CP20&lt;기준일시_입력!$N$15),"△",""))))))))))</f>
        <v/>
      </c>
      <c r="CV20" s="15">
        <f>IFERROR(IF(OR(CM20="",CP20=""),0,IF(AND(CX20&lt;기준일시_입력!$J$17,CY20&gt;기준일시_입력!$N$17),기준일시_입력!$N$17-기준일시_입력!$J$17,IF(AND(CX20&gt;=기준일시_입력!$J$17,CY20&gt;기준일시_입력!$N$17),기준일시_입력!$N$17-CX20,IF(CY20&lt;기준일시_입력!$J$17,0,IF(AND(CX20&lt;기준일시_입력!$J$17,CY20&lt;=기준일시_입력!$N$17),CY20-기준일시_입력!$J$17,IF(AND(CX20&gt;=기준일시_입력!$J$17,CY20&lt;=기준일시_입력!$N$17),CY20-CX20,0)))))),0)</f>
        <v>0</v>
      </c>
      <c r="CW20" s="15">
        <f t="shared" si="401"/>
        <v>0</v>
      </c>
      <c r="CX20" s="15">
        <f>IF(OR(CM20="",CP20=""),0,IF(CM20&lt;기준일시_입력!$J$15,기준일시_입력!$J$15,CM20))</f>
        <v>0</v>
      </c>
      <c r="CY20" s="15">
        <f t="shared" si="160"/>
        <v>0</v>
      </c>
      <c r="CZ20" s="15">
        <f>IFERROR(IF(AND(CX20&lt;SMALL(기준일시_입력!$J$21:$J$39,CZ$5),CY20&gt;SMALL(기준일시_입력!$N$21:$N$39,CZ$5)),INDEX(기준일시_입력!$AJ$21:$AJ$39,CZ$5*2-1),IF(AND(CX20&gt;=SMALL(기준일시_입력!$J$21:$J$39,CZ$5),CX20&lt;SMALL(기준일시_입력!$N$21:$N$39,CZ$5)),SMALL(기준일시_입력!$N$21:$N$39,CZ$5)-CX20,0)),0)</f>
        <v>0</v>
      </c>
      <c r="DA20" s="15">
        <f>IFERROR(IF(AND(CX20&lt;SMALL(기준일시_입력!$J$21:$J$39,DA$5),CY20&gt;SMALL(기준일시_입력!$N$21:$N$39,DA$5)),INDEX(기준일시_입력!$AJ$21:$AJ$39,DA$5*2-1),IF(AND(CX20&gt;=SMALL(기준일시_입력!$J$21:$J$39,DA$5),CX20&lt;SMALL(기준일시_입력!$N$21:$N$39,DA$5)),SMALL(기준일시_입력!$N$21:$N$39,DA$5)-CX20,0)),0)</f>
        <v>0</v>
      </c>
      <c r="DB20" s="15">
        <f>IFERROR(IF(AND(CX20&lt;SMALL(기준일시_입력!$J$21:$J$39,DB$5),CY20&gt;SMALL(기준일시_입력!$N$21:$N$39,DB$5)),INDEX(기준일시_입력!$AJ$21:$AJ$39,DB$5*2-1),IF(AND(CX20&gt;=SMALL(기준일시_입력!$J$21:$J$39,DB$5),CX20&lt;SMALL(기준일시_입력!$N$21:$N$39,DB$5)),SMALL(기준일시_입력!$N$21:$N$39,DB$5)-CX20,0)),0)</f>
        <v>0</v>
      </c>
      <c r="DC20" s="15">
        <f>IFERROR(IF(AND(CX20&lt;SMALL(기준일시_입력!$J$21:$J$39,DC$5),CY20&gt;SMALL(기준일시_입력!$N$21:$N$39,DC$5)),INDEX(기준일시_입력!$AJ$21:$AJ$39,DC$5*2-1),IF(AND(CX20&gt;=SMALL(기준일시_입력!$J$21:$J$39,DC$5),CX20&lt;SMALL(기준일시_입력!$N$21:$N$39,DC$5)),SMALL(기준일시_입력!$N$21:$N$39,DC$5)-CX20,0)),0)</f>
        <v>0</v>
      </c>
      <c r="DD20" s="15">
        <f>IFERROR(IF(AND(CX20&lt;SMALL(기준일시_입력!$J$21:$J$39,DD$5),CY20&gt;SMALL(기준일시_입력!$N$21:$N$39,DD$5)),INDEX(기준일시_입력!$AJ$21:$AJ$39,DD$5*2-1),IF(AND(CX20&gt;=SMALL(기준일시_입력!$J$21:$J$39,DD$5),CX20&lt;SMALL(기준일시_입력!$N$21:$N$39,DD$5)),SMALL(기준일시_입력!$N$21:$N$39,DD$5)-CX20,0)),0)</f>
        <v>0</v>
      </c>
      <c r="DE20" s="15">
        <f>IFERROR(IF(AND(CX20&lt;SMALL(기준일시_입력!$J$21:$J$39,DE$5),CY20&gt;SMALL(기준일시_입력!$N$21:$N$39,DE$5)),INDEX(기준일시_입력!$AJ$21:$AJ$39,DE$5*2-1),IF(AND(CX20&gt;=SMALL(기준일시_입력!$J$21:$J$39,DE$5),CX20&lt;SMALL(기준일시_입력!$N$21:$N$39,DE$5)),SMALL(기준일시_입력!$N$21:$N$39,DE$5)-CX20,0)),0)</f>
        <v>0</v>
      </c>
      <c r="DF20" s="15">
        <f>IFERROR(IF(AND(CX20&lt;SMALL(기준일시_입력!$J$21:$J$39,DF$5),CY20&gt;SMALL(기준일시_입력!$N$21:$N$39,DF$5)),INDEX(기준일시_입력!$AJ$21:$AJ$39,DF$5*2-1),IF(AND(CX20&gt;=SMALL(기준일시_입력!$J$21:$J$39,DF$5),CX20&lt;SMALL(기준일시_입력!$N$21:$N$39,DF$5)),SMALL(기준일시_입력!$N$21:$N$39,DF$5)-CX20,0)),0)</f>
        <v>0</v>
      </c>
      <c r="DG20" s="15">
        <f>IFERROR(IF(AND(CX20&lt;SMALL(기준일시_입력!$J$21:$J$39,DG$5),CY20&gt;SMALL(기준일시_입력!$N$21:$N$39,DG$5)),INDEX(기준일시_입력!$AJ$21:$AJ$39,DG$5*2-1),IF(AND(CX20&gt;=SMALL(기준일시_입력!$J$21:$J$39,DG$5),CX20&lt;SMALL(기준일시_입력!$N$21:$N$39,DG$5)),SMALL(기준일시_입력!$N$21:$N$39,DG$5)-CX20,0)),0)</f>
        <v>0</v>
      </c>
      <c r="DH20" s="15">
        <f>IFERROR(IF(AND(CX20&lt;SMALL(기준일시_입력!$J$21:$J$39,DH$5),CY20&gt;SMALL(기준일시_입력!$N$21:$N$39,DH$5)),INDEX(기준일시_입력!$AJ$21:$AJ$39,DH$5*2-1),IF(AND(CX20&gt;=SMALL(기준일시_입력!$J$21:$J$39,DH$5),CX20&lt;SMALL(기준일시_입력!$N$21:$N$39,DH$5)),SMALL(기준일시_입력!$N$21:$N$39,DH$5)-CX20,0)),0)</f>
        <v>0</v>
      </c>
      <c r="DI20" s="15">
        <f>IFERROR(IF(AND(CX20&lt;SMALL(기준일시_입력!$J$21:$J$39,DI$5),CY20&gt;SMALL(기준일시_입력!$N$21:$N$39,DI$5)),INDEX(기준일시_입력!$AJ$21:$AJ$39,DI$5*2-1),IF(AND(CX20&gt;=SMALL(기준일시_입력!$J$21:$J$39,DI$5),CX20&lt;SMALL(기준일시_입력!$N$21:$N$39,DI$5)),SMALL(기준일시_입력!$N$21:$N$39,DI$5)-CX20,0)),0)</f>
        <v>0</v>
      </c>
      <c r="DJ20" s="6"/>
      <c r="DK20" s="180" t="str">
        <f t="shared" si="161"/>
        <v>15일</v>
      </c>
      <c r="DL20" s="180"/>
      <c r="DM20" s="5" t="str">
        <f t="shared" si="162"/>
        <v>월</v>
      </c>
      <c r="DN20" s="67" t="str">
        <f t="shared" si="159"/>
        <v/>
      </c>
      <c r="DO20" s="184"/>
      <c r="DP20" s="184"/>
      <c r="DQ20" s="184"/>
      <c r="DR20" s="184"/>
      <c r="DS20" s="184"/>
      <c r="DT20" s="184"/>
      <c r="DU20" s="176"/>
      <c r="DV20" s="177"/>
      <c r="DW20" s="129" t="str">
        <f>IF($B20="","",IF(AND(DM$3&lt;&gt;"",$B20-기준일시_입력!$AO$7&lt;=0,DO20="",DR20="",DU20=""),"X",IF(DU20="연차","☆",IF(DU20="월차","★",IF(DU20="병가","♨",IF(DU20="출장","◎",IF(DU20="교육","■",IF(AND(DU20="",DO20&lt;=기준일시_입력!$J$15,DR20&gt;=기준일시_입력!$N$15),"○",IF(AND(DU20="",DO20&lt;&gt;"",DO20&gt;기준일시_입력!$J$15),"▼",IF(AND(DU20="",DR20&lt;&gt;"",DR20&lt;기준일시_입력!$N$15),"△",""))))))))))</f>
        <v/>
      </c>
      <c r="DX20" s="15">
        <f>IFERROR(IF(OR(DO20="",DR20=""),0,IF(AND(DZ20&lt;기준일시_입력!$J$17,EA20&gt;기준일시_입력!$N$17),기준일시_입력!$N$17-기준일시_입력!$J$17,IF(AND(DZ20&gt;=기준일시_입력!$J$17,EA20&gt;기준일시_입력!$N$17),기준일시_입력!$N$17-DZ20,IF(EA20&lt;기준일시_입력!$J$17,0,IF(AND(DZ20&lt;기준일시_입력!$J$17,EA20&lt;=기준일시_입력!$N$17),EA20-기준일시_입력!$J$17,IF(AND(DZ20&gt;=기준일시_입력!$J$17,EA20&lt;=기준일시_입력!$N$17),EA20-DZ20,0)))))),0)</f>
        <v>0</v>
      </c>
      <c r="DY20" s="15">
        <f t="shared" si="402"/>
        <v>0</v>
      </c>
      <c r="DZ20" s="15">
        <f>IF(OR(DO20="",DR20=""),0,IF(DO20&lt;기준일시_입력!$J$15,기준일시_입력!$J$15,DO20))</f>
        <v>0</v>
      </c>
      <c r="EA20" s="15">
        <f t="shared" si="164"/>
        <v>0</v>
      </c>
      <c r="EB20" s="15">
        <f>IFERROR(IF(AND(DZ20&lt;SMALL(기준일시_입력!$J$21:$J$39,EB$5),EA20&gt;SMALL(기준일시_입력!$N$21:$N$39,EB$5)),INDEX(기준일시_입력!$AJ$21:$AJ$39,EB$5*2-1),IF(AND(DZ20&gt;=SMALL(기준일시_입력!$J$21:$J$39,EB$5),DZ20&lt;SMALL(기준일시_입력!$N$21:$N$39,EB$5)),SMALL(기준일시_입력!$N$21:$N$39,EB$5)-DZ20,0)),0)</f>
        <v>0</v>
      </c>
      <c r="EC20" s="15">
        <f>IFERROR(IF(AND(DZ20&lt;SMALL(기준일시_입력!$J$21:$J$39,EC$5),EA20&gt;SMALL(기준일시_입력!$N$21:$N$39,EC$5)),INDEX(기준일시_입력!$AJ$21:$AJ$39,EC$5*2-1),IF(AND(DZ20&gt;=SMALL(기준일시_입력!$J$21:$J$39,EC$5),DZ20&lt;SMALL(기준일시_입력!$N$21:$N$39,EC$5)),SMALL(기준일시_입력!$N$21:$N$39,EC$5)-DZ20,0)),0)</f>
        <v>0</v>
      </c>
      <c r="ED20" s="15">
        <f>IFERROR(IF(AND(DZ20&lt;SMALL(기준일시_입력!$J$21:$J$39,ED$5),EA20&gt;SMALL(기준일시_입력!$N$21:$N$39,ED$5)),INDEX(기준일시_입력!$AJ$21:$AJ$39,ED$5*2-1),IF(AND(DZ20&gt;=SMALL(기준일시_입력!$J$21:$J$39,ED$5),DZ20&lt;SMALL(기준일시_입력!$N$21:$N$39,ED$5)),SMALL(기준일시_입력!$N$21:$N$39,ED$5)-DZ20,0)),0)</f>
        <v>0</v>
      </c>
      <c r="EE20" s="15">
        <f>IFERROR(IF(AND(DZ20&lt;SMALL(기준일시_입력!$J$21:$J$39,EE$5),EA20&gt;SMALL(기준일시_입력!$N$21:$N$39,EE$5)),INDEX(기준일시_입력!$AJ$21:$AJ$39,EE$5*2-1),IF(AND(DZ20&gt;=SMALL(기준일시_입력!$J$21:$J$39,EE$5),DZ20&lt;SMALL(기준일시_입력!$N$21:$N$39,EE$5)),SMALL(기준일시_입력!$N$21:$N$39,EE$5)-DZ20,0)),0)</f>
        <v>0</v>
      </c>
      <c r="EF20" s="15">
        <f>IFERROR(IF(AND(DZ20&lt;SMALL(기준일시_입력!$J$21:$J$39,EF$5),EA20&gt;SMALL(기준일시_입력!$N$21:$N$39,EF$5)),INDEX(기준일시_입력!$AJ$21:$AJ$39,EF$5*2-1),IF(AND(DZ20&gt;=SMALL(기준일시_입력!$J$21:$J$39,EF$5),DZ20&lt;SMALL(기준일시_입력!$N$21:$N$39,EF$5)),SMALL(기준일시_입력!$N$21:$N$39,EF$5)-DZ20,0)),0)</f>
        <v>0</v>
      </c>
      <c r="EG20" s="15">
        <f>IFERROR(IF(AND(DZ20&lt;SMALL(기준일시_입력!$J$21:$J$39,EG$5),EA20&gt;SMALL(기준일시_입력!$N$21:$N$39,EG$5)),INDEX(기준일시_입력!$AJ$21:$AJ$39,EG$5*2-1),IF(AND(DZ20&gt;=SMALL(기준일시_입력!$J$21:$J$39,EG$5),DZ20&lt;SMALL(기준일시_입력!$N$21:$N$39,EG$5)),SMALL(기준일시_입력!$N$21:$N$39,EG$5)-DZ20,0)),0)</f>
        <v>0</v>
      </c>
      <c r="EH20" s="15">
        <f>IFERROR(IF(AND(DZ20&lt;SMALL(기준일시_입력!$J$21:$J$39,EH$5),EA20&gt;SMALL(기준일시_입력!$N$21:$N$39,EH$5)),INDEX(기준일시_입력!$AJ$21:$AJ$39,EH$5*2-1),IF(AND(DZ20&gt;=SMALL(기준일시_입력!$J$21:$J$39,EH$5),DZ20&lt;SMALL(기준일시_입력!$N$21:$N$39,EH$5)),SMALL(기준일시_입력!$N$21:$N$39,EH$5)-DZ20,0)),0)</f>
        <v>0</v>
      </c>
      <c r="EI20" s="15">
        <f>IFERROR(IF(AND(DZ20&lt;SMALL(기준일시_입력!$J$21:$J$39,EI$5),EA20&gt;SMALL(기준일시_입력!$N$21:$N$39,EI$5)),INDEX(기준일시_입력!$AJ$21:$AJ$39,EI$5*2-1),IF(AND(DZ20&gt;=SMALL(기준일시_입력!$J$21:$J$39,EI$5),DZ20&lt;SMALL(기준일시_입력!$N$21:$N$39,EI$5)),SMALL(기준일시_입력!$N$21:$N$39,EI$5)-DZ20,0)),0)</f>
        <v>0</v>
      </c>
      <c r="EJ20" s="15">
        <f>IFERROR(IF(AND(DZ20&lt;SMALL(기준일시_입력!$J$21:$J$39,EJ$5),EA20&gt;SMALL(기준일시_입력!$N$21:$N$39,EJ$5)),INDEX(기준일시_입력!$AJ$21:$AJ$39,EJ$5*2-1),IF(AND(DZ20&gt;=SMALL(기준일시_입력!$J$21:$J$39,EJ$5),DZ20&lt;SMALL(기준일시_입력!$N$21:$N$39,EJ$5)),SMALL(기준일시_입력!$N$21:$N$39,EJ$5)-DZ20,0)),0)</f>
        <v>0</v>
      </c>
      <c r="EK20" s="15">
        <f>IFERROR(IF(AND(DZ20&lt;SMALL(기준일시_입력!$J$21:$J$39,EK$5),EA20&gt;SMALL(기준일시_입력!$N$21:$N$39,EK$5)),INDEX(기준일시_입력!$AJ$21:$AJ$39,EK$5*2-1),IF(AND(DZ20&gt;=SMALL(기준일시_입력!$J$21:$J$39,EK$5),DZ20&lt;SMALL(기준일시_입력!$N$21:$N$39,EK$5)),SMALL(기준일시_입력!$N$21:$N$39,EK$5)-DZ20,0)),0)</f>
        <v>0</v>
      </c>
      <c r="EL20" s="6"/>
      <c r="EM20" s="180" t="str">
        <f t="shared" si="165"/>
        <v>15일</v>
      </c>
      <c r="EN20" s="180"/>
      <c r="EO20" s="5" t="str">
        <f t="shared" si="166"/>
        <v>월</v>
      </c>
      <c r="EP20" s="67" t="str">
        <f t="shared" si="159"/>
        <v/>
      </c>
      <c r="EQ20" s="184"/>
      <c r="ER20" s="184"/>
      <c r="ES20" s="184"/>
      <c r="ET20" s="184"/>
      <c r="EU20" s="184"/>
      <c r="EV20" s="184"/>
      <c r="EW20" s="176"/>
      <c r="EX20" s="177"/>
      <c r="EY20" s="129" t="str">
        <f>IF($B20="","",IF(AND(EO$3&lt;&gt;"",$B20-기준일시_입력!$AO$7&lt;=0,EQ20="",ET20="",EW20=""),"X",IF(EW20="연차","☆",IF(EW20="월차","★",IF(EW20="병가","♨",IF(EW20="출장","◎",IF(EW20="교육","■",IF(AND(EW20="",EQ20&lt;=기준일시_입력!$J$15,ET20&gt;=기준일시_입력!$N$15),"○",IF(AND(EW20="",EQ20&lt;&gt;"",EQ20&gt;기준일시_입력!$J$15),"▼",IF(AND(EW20="",ET20&lt;&gt;"",ET20&lt;기준일시_입력!$N$15),"△",""))))))))))</f>
        <v/>
      </c>
      <c r="EZ20" s="15">
        <f>IFERROR(IF(OR(EQ20="",ET20=""),0,IF(AND(FB20&lt;기준일시_입력!$J$17,FC20&gt;기준일시_입력!$N$17),기준일시_입력!$N$17-기준일시_입력!$J$17,IF(AND(FB20&gt;=기준일시_입력!$J$17,FC20&gt;기준일시_입력!$N$17),기준일시_입력!$N$17-FB20,IF(FC20&lt;기준일시_입력!$J$17,0,IF(AND(FB20&lt;기준일시_입력!$J$17,FC20&lt;=기준일시_입력!$N$17),FC20-기준일시_입력!$J$17,IF(AND(FB20&gt;=기준일시_입력!$J$17,FC20&lt;=기준일시_입력!$N$17),FC20-FB20,0)))))),0)</f>
        <v>0</v>
      </c>
      <c r="FA20" s="15">
        <f t="shared" si="403"/>
        <v>0</v>
      </c>
      <c r="FB20" s="15">
        <f>IF(OR(EQ20="",ET20=""),0,IF(EQ20&lt;기준일시_입력!$J$15,기준일시_입력!$J$15,EQ20))</f>
        <v>0</v>
      </c>
      <c r="FC20" s="15">
        <f t="shared" si="168"/>
        <v>0</v>
      </c>
      <c r="FD20" s="15">
        <f>IFERROR(IF(AND(FB20&lt;SMALL(기준일시_입력!$J$21:$J$39,FD$5),FC20&gt;SMALL(기준일시_입력!$N$21:$N$39,FD$5)),INDEX(기준일시_입력!$AJ$21:$AJ$39,FD$5*2-1),IF(AND(FB20&gt;=SMALL(기준일시_입력!$J$21:$J$39,FD$5),FB20&lt;SMALL(기준일시_입력!$N$21:$N$39,FD$5)),SMALL(기준일시_입력!$N$21:$N$39,FD$5)-FB20,0)),0)</f>
        <v>0</v>
      </c>
      <c r="FE20" s="15">
        <f>IFERROR(IF(AND(FB20&lt;SMALL(기준일시_입력!$J$21:$J$39,FE$5),FC20&gt;SMALL(기준일시_입력!$N$21:$N$39,FE$5)),INDEX(기준일시_입력!$AJ$21:$AJ$39,FE$5*2-1),IF(AND(FB20&gt;=SMALL(기준일시_입력!$J$21:$J$39,FE$5),FB20&lt;SMALL(기준일시_입력!$N$21:$N$39,FE$5)),SMALL(기준일시_입력!$N$21:$N$39,FE$5)-FB20,0)),0)</f>
        <v>0</v>
      </c>
      <c r="FF20" s="15">
        <f>IFERROR(IF(AND(FB20&lt;SMALL(기준일시_입력!$J$21:$J$39,FF$5),FC20&gt;SMALL(기준일시_입력!$N$21:$N$39,FF$5)),INDEX(기준일시_입력!$AJ$21:$AJ$39,FF$5*2-1),IF(AND(FB20&gt;=SMALL(기준일시_입력!$J$21:$J$39,FF$5),FB20&lt;SMALL(기준일시_입력!$N$21:$N$39,FF$5)),SMALL(기준일시_입력!$N$21:$N$39,FF$5)-FB20,0)),0)</f>
        <v>0</v>
      </c>
      <c r="FG20" s="15">
        <f>IFERROR(IF(AND(FB20&lt;SMALL(기준일시_입력!$J$21:$J$39,FG$5),FC20&gt;SMALL(기준일시_입력!$N$21:$N$39,FG$5)),INDEX(기준일시_입력!$AJ$21:$AJ$39,FG$5*2-1),IF(AND(FB20&gt;=SMALL(기준일시_입력!$J$21:$J$39,FG$5),FB20&lt;SMALL(기준일시_입력!$N$21:$N$39,FG$5)),SMALL(기준일시_입력!$N$21:$N$39,FG$5)-FB20,0)),0)</f>
        <v>0</v>
      </c>
      <c r="FH20" s="15">
        <f>IFERROR(IF(AND(FB20&lt;SMALL(기준일시_입력!$J$21:$J$39,FH$5),FC20&gt;SMALL(기준일시_입력!$N$21:$N$39,FH$5)),INDEX(기준일시_입력!$AJ$21:$AJ$39,FH$5*2-1),IF(AND(FB20&gt;=SMALL(기준일시_입력!$J$21:$J$39,FH$5),FB20&lt;SMALL(기준일시_입력!$N$21:$N$39,FH$5)),SMALL(기준일시_입력!$N$21:$N$39,FH$5)-FB20,0)),0)</f>
        <v>0</v>
      </c>
      <c r="FI20" s="15">
        <f>IFERROR(IF(AND(FB20&lt;SMALL(기준일시_입력!$J$21:$J$39,FI$5),FC20&gt;SMALL(기준일시_입력!$N$21:$N$39,FI$5)),INDEX(기준일시_입력!$AJ$21:$AJ$39,FI$5*2-1),IF(AND(FB20&gt;=SMALL(기준일시_입력!$J$21:$J$39,FI$5),FB20&lt;SMALL(기준일시_입력!$N$21:$N$39,FI$5)),SMALL(기준일시_입력!$N$21:$N$39,FI$5)-FB20,0)),0)</f>
        <v>0</v>
      </c>
      <c r="FJ20" s="15">
        <f>IFERROR(IF(AND(FB20&lt;SMALL(기준일시_입력!$J$21:$J$39,FJ$5),FC20&gt;SMALL(기준일시_입력!$N$21:$N$39,FJ$5)),INDEX(기준일시_입력!$AJ$21:$AJ$39,FJ$5*2-1),IF(AND(FB20&gt;=SMALL(기준일시_입력!$J$21:$J$39,FJ$5),FB20&lt;SMALL(기준일시_입력!$N$21:$N$39,FJ$5)),SMALL(기준일시_입력!$N$21:$N$39,FJ$5)-FB20,0)),0)</f>
        <v>0</v>
      </c>
      <c r="FK20" s="15">
        <f>IFERROR(IF(AND(FB20&lt;SMALL(기준일시_입력!$J$21:$J$39,FK$5),FC20&gt;SMALL(기준일시_입력!$N$21:$N$39,FK$5)),INDEX(기준일시_입력!$AJ$21:$AJ$39,FK$5*2-1),IF(AND(FB20&gt;=SMALL(기준일시_입력!$J$21:$J$39,FK$5),FB20&lt;SMALL(기준일시_입력!$N$21:$N$39,FK$5)),SMALL(기준일시_입력!$N$21:$N$39,FK$5)-FB20,0)),0)</f>
        <v>0</v>
      </c>
      <c r="FL20" s="15">
        <f>IFERROR(IF(AND(FB20&lt;SMALL(기준일시_입력!$J$21:$J$39,FL$5),FC20&gt;SMALL(기준일시_입력!$N$21:$N$39,FL$5)),INDEX(기준일시_입력!$AJ$21:$AJ$39,FL$5*2-1),IF(AND(FB20&gt;=SMALL(기준일시_입력!$J$21:$J$39,FL$5),FB20&lt;SMALL(기준일시_입력!$N$21:$N$39,FL$5)),SMALL(기준일시_입력!$N$21:$N$39,FL$5)-FB20,0)),0)</f>
        <v>0</v>
      </c>
      <c r="FM20" s="15">
        <f>IFERROR(IF(AND(FB20&lt;SMALL(기준일시_입력!$J$21:$J$39,FM$5),FC20&gt;SMALL(기준일시_입력!$N$21:$N$39,FM$5)),INDEX(기준일시_입력!$AJ$21:$AJ$39,FM$5*2-1),IF(AND(FB20&gt;=SMALL(기준일시_입력!$J$21:$J$39,FM$5),FB20&lt;SMALL(기준일시_입력!$N$21:$N$39,FM$5)),SMALL(기준일시_입력!$N$21:$N$39,FM$5)-FB20,0)),0)</f>
        <v>0</v>
      </c>
      <c r="FN20" s="6"/>
      <c r="FO20" s="180" t="str">
        <f t="shared" si="169"/>
        <v>15일</v>
      </c>
      <c r="FP20" s="180"/>
      <c r="FQ20" s="124" t="str">
        <f t="shared" si="170"/>
        <v>월</v>
      </c>
      <c r="FR20" s="133" t="str">
        <f t="shared" si="171"/>
        <v/>
      </c>
      <c r="FS20" s="184"/>
      <c r="FT20" s="184"/>
      <c r="FU20" s="184"/>
      <c r="FV20" s="184"/>
      <c r="FW20" s="184"/>
      <c r="FX20" s="184"/>
      <c r="FY20" s="176"/>
      <c r="FZ20" s="177"/>
      <c r="GA20" s="129" t="str">
        <f>IF($B20="","",IF(AND(FQ$3&lt;&gt;"",$B20-기준일시_입력!$AO$7&lt;=0,FS20="",FV20="",FY20=""),"X",IF(FY20="연차","☆",IF(FY20="월차","★",IF(FY20="병가","♨",IF(FY20="출장","◎",IF(FY20="교육","■",IF(AND(FY20="",FS20&lt;=기준일시_입력!$J$15,FV20&gt;=기준일시_입력!$N$15),"○",IF(AND(FY20="",FS20&lt;&gt;"",FS20&gt;기준일시_입력!$J$15),"▼",IF(AND(FY20="",FV20&lt;&gt;"",FV20&lt;기준일시_입력!$N$15),"△",""))))))))))</f>
        <v/>
      </c>
      <c r="GB20" s="128">
        <f>IFERROR(IF(OR(FS20="",FV20=""),0,IF(AND(GD20&lt;기준일시_입력!$J$17,GE20&gt;기준일시_입력!$N$17),기준일시_입력!$N$17-기준일시_입력!$J$17,IF(AND(GD20&gt;=기준일시_입력!$J$17,GE20&gt;기준일시_입력!$N$17),기준일시_입력!$N$17-GD20,IF(GE20&lt;기준일시_입력!$J$17,0,IF(AND(GD20&lt;기준일시_입력!$J$17,GE20&lt;=기준일시_입력!$N$17),GE20-기준일시_입력!$J$17,IF(AND(GD20&gt;=기준일시_입력!$J$17,GE20&lt;=기준일시_입력!$N$17),GE20-GD20,0)))))),0)</f>
        <v>0</v>
      </c>
      <c r="GC20" s="128">
        <f t="shared" si="172"/>
        <v>0</v>
      </c>
      <c r="GD20" s="128">
        <f>IF(OR(FS20="",FV20=""),0,IF(FS20&lt;기준일시_입력!$J$15,기준일시_입력!$J$15,FS20))</f>
        <v>0</v>
      </c>
      <c r="GE20" s="128">
        <f t="shared" si="173"/>
        <v>0</v>
      </c>
      <c r="GF20" s="128">
        <f>IFERROR(IF(AND(GD20&lt;SMALL(기준일시_입력!$J$21:$J$39,GF$5),GE20&gt;SMALL(기준일시_입력!$N$21:$N$39,GF$5)),INDEX(기준일시_입력!$AJ$21:$AJ$39,GF$5*2-1),IF(AND(GD20&gt;=SMALL(기준일시_입력!$J$21:$J$39,GF$5),GD20&lt;SMALL(기준일시_입력!$N$21:$N$39,GF$5)),SMALL(기준일시_입력!$N$21:$N$39,GF$5)-GD20,0)),0)</f>
        <v>0</v>
      </c>
      <c r="GG20" s="128">
        <f>IFERROR(IF(AND(GD20&lt;SMALL(기준일시_입력!$J$21:$J$39,GG$5),GE20&gt;SMALL(기준일시_입력!$N$21:$N$39,GG$5)),INDEX(기준일시_입력!$AJ$21:$AJ$39,GG$5*2-1),IF(AND(GD20&gt;=SMALL(기준일시_입력!$J$21:$J$39,GG$5),GD20&lt;SMALL(기준일시_입력!$N$21:$N$39,GG$5)),SMALL(기준일시_입력!$N$21:$N$39,GG$5)-GD20,0)),0)</f>
        <v>0</v>
      </c>
      <c r="GH20" s="128">
        <f>IFERROR(IF(AND(GD20&lt;SMALL(기준일시_입력!$J$21:$J$39,GH$5),GE20&gt;SMALL(기준일시_입력!$N$21:$N$39,GH$5)),INDEX(기준일시_입력!$AJ$21:$AJ$39,GH$5*2-1),IF(AND(GD20&gt;=SMALL(기준일시_입력!$J$21:$J$39,GH$5),GD20&lt;SMALL(기준일시_입력!$N$21:$N$39,GH$5)),SMALL(기준일시_입력!$N$21:$N$39,GH$5)-GD20,0)),0)</f>
        <v>0</v>
      </c>
      <c r="GI20" s="128">
        <f>IFERROR(IF(AND(GD20&lt;SMALL(기준일시_입력!$J$21:$J$39,GI$5),GE20&gt;SMALL(기준일시_입력!$N$21:$N$39,GI$5)),INDEX(기준일시_입력!$AJ$21:$AJ$39,GI$5*2-1),IF(AND(GD20&gt;=SMALL(기준일시_입력!$J$21:$J$39,GI$5),GD20&lt;SMALL(기준일시_입력!$N$21:$N$39,GI$5)),SMALL(기준일시_입력!$N$21:$N$39,GI$5)-GD20,0)),0)</f>
        <v>0</v>
      </c>
      <c r="GJ20" s="128">
        <f>IFERROR(IF(AND(GD20&lt;SMALL(기준일시_입력!$J$21:$J$39,GJ$5),GE20&gt;SMALL(기준일시_입력!$N$21:$N$39,GJ$5)),INDEX(기준일시_입력!$AJ$21:$AJ$39,GJ$5*2-1),IF(AND(GD20&gt;=SMALL(기준일시_입력!$J$21:$J$39,GJ$5),GD20&lt;SMALL(기준일시_입력!$N$21:$N$39,GJ$5)),SMALL(기준일시_입력!$N$21:$N$39,GJ$5)-GD20,0)),0)</f>
        <v>0</v>
      </c>
      <c r="GK20" s="128">
        <f>IFERROR(IF(AND(GD20&lt;SMALL(기준일시_입력!$J$21:$J$39,GK$5),GE20&gt;SMALL(기준일시_입력!$N$21:$N$39,GK$5)),INDEX(기준일시_입력!$AJ$21:$AJ$39,GK$5*2-1),IF(AND(GD20&gt;=SMALL(기준일시_입력!$J$21:$J$39,GK$5),GD20&lt;SMALL(기준일시_입력!$N$21:$N$39,GK$5)),SMALL(기준일시_입력!$N$21:$N$39,GK$5)-GD20,0)),0)</f>
        <v>0</v>
      </c>
      <c r="GL20" s="128">
        <f>IFERROR(IF(AND(GD20&lt;SMALL(기준일시_입력!$J$21:$J$39,GL$5),GE20&gt;SMALL(기준일시_입력!$N$21:$N$39,GL$5)),INDEX(기준일시_입력!$AJ$21:$AJ$39,GL$5*2-1),IF(AND(GD20&gt;=SMALL(기준일시_입력!$J$21:$J$39,GL$5),GD20&lt;SMALL(기준일시_입력!$N$21:$N$39,GL$5)),SMALL(기준일시_입력!$N$21:$N$39,GL$5)-GD20,0)),0)</f>
        <v>0</v>
      </c>
      <c r="GM20" s="128">
        <f>IFERROR(IF(AND(GD20&lt;SMALL(기준일시_입력!$J$21:$J$39,GM$5),GE20&gt;SMALL(기준일시_입력!$N$21:$N$39,GM$5)),INDEX(기준일시_입력!$AJ$21:$AJ$39,GM$5*2-1),IF(AND(GD20&gt;=SMALL(기준일시_입력!$J$21:$J$39,GM$5),GD20&lt;SMALL(기준일시_입력!$N$21:$N$39,GM$5)),SMALL(기준일시_입력!$N$21:$N$39,GM$5)-GD20,0)),0)</f>
        <v>0</v>
      </c>
      <c r="GN20" s="128">
        <f>IFERROR(IF(AND(GD20&lt;SMALL(기준일시_입력!$J$21:$J$39,GN$5),GE20&gt;SMALL(기준일시_입력!$N$21:$N$39,GN$5)),INDEX(기준일시_입력!$AJ$21:$AJ$39,GN$5*2-1),IF(AND(GD20&gt;=SMALL(기준일시_입력!$J$21:$J$39,GN$5),GD20&lt;SMALL(기준일시_입력!$N$21:$N$39,GN$5)),SMALL(기준일시_입력!$N$21:$N$39,GN$5)-GD20,0)),0)</f>
        <v>0</v>
      </c>
      <c r="GO20" s="128">
        <f>IFERROR(IF(AND(GD20&lt;SMALL(기준일시_입력!$J$21:$J$39,GO$5),GE20&gt;SMALL(기준일시_입력!$N$21:$N$39,GO$5)),INDEX(기준일시_입력!$AJ$21:$AJ$39,GO$5*2-1),IF(AND(GD20&gt;=SMALL(기준일시_입력!$J$21:$J$39,GO$5),GD20&lt;SMALL(기준일시_입력!$N$21:$N$39,GO$5)),SMALL(기준일시_입력!$N$21:$N$39,GO$5)-GD20,0)),0)</f>
        <v>0</v>
      </c>
      <c r="GP20" s="125"/>
      <c r="GQ20" s="180" t="str">
        <f t="shared" si="174"/>
        <v>15일</v>
      </c>
      <c r="GR20" s="180"/>
      <c r="GS20" s="124" t="str">
        <f t="shared" si="175"/>
        <v>월</v>
      </c>
      <c r="GT20" s="133" t="str">
        <f t="shared" si="171"/>
        <v/>
      </c>
      <c r="GU20" s="184"/>
      <c r="GV20" s="184"/>
      <c r="GW20" s="184"/>
      <c r="GX20" s="184"/>
      <c r="GY20" s="184"/>
      <c r="GZ20" s="184"/>
      <c r="HA20" s="176"/>
      <c r="HB20" s="177"/>
      <c r="HC20" s="129" t="str">
        <f>IF($B20="","",IF(AND(GS$3&lt;&gt;"",$B20-기준일시_입력!$AO$7&lt;=0,GU20="",GX20="",HA20=""),"X",IF(HA20="연차","☆",IF(HA20="월차","★",IF(HA20="병가","♨",IF(HA20="출장","◎",IF(HA20="교육","■",IF(AND(HA20="",GU20&lt;=기준일시_입력!$J$15,GX20&gt;=기준일시_입력!$N$15),"○",IF(AND(HA20="",GU20&lt;&gt;"",GU20&gt;기준일시_입력!$J$15),"▼",IF(AND(HA20="",GX20&lt;&gt;"",GX20&lt;기준일시_입력!$N$15),"△",""))))))))))</f>
        <v/>
      </c>
      <c r="HD20" s="128">
        <f>IFERROR(IF(OR(GU20="",GX20=""),0,IF(AND(HF20&lt;기준일시_입력!$J$17,HG20&gt;기준일시_입력!$N$17),기준일시_입력!$N$17-기준일시_입력!$J$17,IF(AND(HF20&gt;=기준일시_입력!$J$17,HG20&gt;기준일시_입력!$N$17),기준일시_입력!$N$17-HF20,IF(HG20&lt;기준일시_입력!$J$17,0,IF(AND(HF20&lt;기준일시_입력!$J$17,HG20&lt;=기준일시_입력!$N$17),HG20-기준일시_입력!$J$17,IF(AND(HF20&gt;=기준일시_입력!$J$17,HG20&lt;=기준일시_입력!$N$17),HG20-HF20,0)))))),0)</f>
        <v>0</v>
      </c>
      <c r="HE20" s="128">
        <f t="shared" si="177"/>
        <v>0</v>
      </c>
      <c r="HF20" s="128">
        <f>IF(OR(GU20="",GX20=""),0,IF(GU20&lt;기준일시_입력!$J$15,기준일시_입력!$J$15,GU20))</f>
        <v>0</v>
      </c>
      <c r="HG20" s="128">
        <f t="shared" si="178"/>
        <v>0</v>
      </c>
      <c r="HH20" s="128">
        <f>IFERROR(IF(AND(HF20&lt;SMALL(기준일시_입력!$J$21:$J$39,HH$5),HG20&gt;SMALL(기준일시_입력!$N$21:$N$39,HH$5)),INDEX(기준일시_입력!$AJ$21:$AJ$39,HH$5*2-1),IF(AND(HF20&gt;=SMALL(기준일시_입력!$J$21:$J$39,HH$5),HF20&lt;SMALL(기준일시_입력!$N$21:$N$39,HH$5)),SMALL(기준일시_입력!$N$21:$N$39,HH$5)-HF20,0)),0)</f>
        <v>0</v>
      </c>
      <c r="HI20" s="128">
        <f>IFERROR(IF(AND(HF20&lt;SMALL(기준일시_입력!$J$21:$J$39,HI$5),HG20&gt;SMALL(기준일시_입력!$N$21:$N$39,HI$5)),INDEX(기준일시_입력!$AJ$21:$AJ$39,HI$5*2-1),IF(AND(HF20&gt;=SMALL(기준일시_입력!$J$21:$J$39,HI$5),HF20&lt;SMALL(기준일시_입력!$N$21:$N$39,HI$5)),SMALL(기준일시_입력!$N$21:$N$39,HI$5)-HF20,0)),0)</f>
        <v>0</v>
      </c>
      <c r="HJ20" s="128">
        <f>IFERROR(IF(AND(HF20&lt;SMALL(기준일시_입력!$J$21:$J$39,HJ$5),HG20&gt;SMALL(기준일시_입력!$N$21:$N$39,HJ$5)),INDEX(기준일시_입력!$AJ$21:$AJ$39,HJ$5*2-1),IF(AND(HF20&gt;=SMALL(기준일시_입력!$J$21:$J$39,HJ$5),HF20&lt;SMALL(기준일시_입력!$N$21:$N$39,HJ$5)),SMALL(기준일시_입력!$N$21:$N$39,HJ$5)-HF20,0)),0)</f>
        <v>0</v>
      </c>
      <c r="HK20" s="128">
        <f>IFERROR(IF(AND(HF20&lt;SMALL(기준일시_입력!$J$21:$J$39,HK$5),HG20&gt;SMALL(기준일시_입력!$N$21:$N$39,HK$5)),INDEX(기준일시_입력!$AJ$21:$AJ$39,HK$5*2-1),IF(AND(HF20&gt;=SMALL(기준일시_입력!$J$21:$J$39,HK$5),HF20&lt;SMALL(기준일시_입력!$N$21:$N$39,HK$5)),SMALL(기준일시_입력!$N$21:$N$39,HK$5)-HF20,0)),0)</f>
        <v>0</v>
      </c>
      <c r="HL20" s="128">
        <f>IFERROR(IF(AND(HF20&lt;SMALL(기준일시_입력!$J$21:$J$39,HL$5),HG20&gt;SMALL(기준일시_입력!$N$21:$N$39,HL$5)),INDEX(기준일시_입력!$AJ$21:$AJ$39,HL$5*2-1),IF(AND(HF20&gt;=SMALL(기준일시_입력!$J$21:$J$39,HL$5),HF20&lt;SMALL(기준일시_입력!$N$21:$N$39,HL$5)),SMALL(기준일시_입력!$N$21:$N$39,HL$5)-HF20,0)),0)</f>
        <v>0</v>
      </c>
      <c r="HM20" s="128">
        <f>IFERROR(IF(AND(HF20&lt;SMALL(기준일시_입력!$J$21:$J$39,HM$5),HG20&gt;SMALL(기준일시_입력!$N$21:$N$39,HM$5)),INDEX(기준일시_입력!$AJ$21:$AJ$39,HM$5*2-1),IF(AND(HF20&gt;=SMALL(기준일시_입력!$J$21:$J$39,HM$5),HF20&lt;SMALL(기준일시_입력!$N$21:$N$39,HM$5)),SMALL(기준일시_입력!$N$21:$N$39,HM$5)-HF20,0)),0)</f>
        <v>0</v>
      </c>
      <c r="HN20" s="128">
        <f>IFERROR(IF(AND(HF20&lt;SMALL(기준일시_입력!$J$21:$J$39,HN$5),HG20&gt;SMALL(기준일시_입력!$N$21:$N$39,HN$5)),INDEX(기준일시_입력!$AJ$21:$AJ$39,HN$5*2-1),IF(AND(HF20&gt;=SMALL(기준일시_입력!$J$21:$J$39,HN$5),HF20&lt;SMALL(기준일시_입력!$N$21:$N$39,HN$5)),SMALL(기준일시_입력!$N$21:$N$39,HN$5)-HF20,0)),0)</f>
        <v>0</v>
      </c>
      <c r="HO20" s="128">
        <f>IFERROR(IF(AND(HF20&lt;SMALL(기준일시_입력!$J$21:$J$39,HO$5),HG20&gt;SMALL(기준일시_입력!$N$21:$N$39,HO$5)),INDEX(기준일시_입력!$AJ$21:$AJ$39,HO$5*2-1),IF(AND(HF20&gt;=SMALL(기준일시_입력!$J$21:$J$39,HO$5),HF20&lt;SMALL(기준일시_입력!$N$21:$N$39,HO$5)),SMALL(기준일시_입력!$N$21:$N$39,HO$5)-HF20,0)),0)</f>
        <v>0</v>
      </c>
      <c r="HP20" s="128">
        <f>IFERROR(IF(AND(HF20&lt;SMALL(기준일시_입력!$J$21:$J$39,HP$5),HG20&gt;SMALL(기준일시_입력!$N$21:$N$39,HP$5)),INDEX(기준일시_입력!$AJ$21:$AJ$39,HP$5*2-1),IF(AND(HF20&gt;=SMALL(기준일시_입력!$J$21:$J$39,HP$5),HF20&lt;SMALL(기준일시_입력!$N$21:$N$39,HP$5)),SMALL(기준일시_입력!$N$21:$N$39,HP$5)-HF20,0)),0)</f>
        <v>0</v>
      </c>
      <c r="HQ20" s="128">
        <f>IFERROR(IF(AND(HF20&lt;SMALL(기준일시_입력!$J$21:$J$39,HQ$5),HG20&gt;SMALL(기준일시_입력!$N$21:$N$39,HQ$5)),INDEX(기준일시_입력!$AJ$21:$AJ$39,HQ$5*2-1),IF(AND(HF20&gt;=SMALL(기준일시_입력!$J$21:$J$39,HQ$5),HF20&lt;SMALL(기준일시_입력!$N$21:$N$39,HQ$5)),SMALL(기준일시_입력!$N$21:$N$39,HQ$5)-HF20,0)),0)</f>
        <v>0</v>
      </c>
      <c r="HR20" s="125"/>
      <c r="HS20" s="180" t="str">
        <f t="shared" si="179"/>
        <v>15일</v>
      </c>
      <c r="HT20" s="180"/>
      <c r="HU20" s="124" t="str">
        <f t="shared" si="180"/>
        <v>월</v>
      </c>
      <c r="HV20" s="133" t="str">
        <f t="shared" si="171"/>
        <v/>
      </c>
      <c r="HW20" s="184"/>
      <c r="HX20" s="184"/>
      <c r="HY20" s="184"/>
      <c r="HZ20" s="184"/>
      <c r="IA20" s="184"/>
      <c r="IB20" s="184"/>
      <c r="IC20" s="176"/>
      <c r="ID20" s="177"/>
      <c r="IE20" s="129" t="str">
        <f>IF($B20="","",IF(AND(HU$3&lt;&gt;"",$B20-기준일시_입력!$AO$7&lt;=0,HW20="",HZ20="",IC20=""),"X",IF(IC20="연차","☆",IF(IC20="월차","★",IF(IC20="병가","♨",IF(IC20="출장","◎",IF(IC20="교육","■",IF(AND(IC20="",HW20&lt;=기준일시_입력!$J$15,HZ20&gt;=기준일시_입력!$N$15),"○",IF(AND(IC20="",HW20&lt;&gt;"",HW20&gt;기준일시_입력!$J$15),"▼",IF(AND(IC20="",HZ20&lt;&gt;"",HZ20&lt;기준일시_입력!$N$15),"△",""))))))))))</f>
        <v/>
      </c>
      <c r="IF20" s="128">
        <f>IFERROR(IF(OR(HW20="",HZ20=""),0,IF(AND(IH20&lt;기준일시_입력!$J$17,II20&gt;기준일시_입력!$N$17),기준일시_입력!$N$17-기준일시_입력!$J$17,IF(AND(IH20&gt;=기준일시_입력!$J$17,II20&gt;기준일시_입력!$N$17),기준일시_입력!$N$17-IH20,IF(II20&lt;기준일시_입력!$J$17,0,IF(AND(IH20&lt;기준일시_입력!$J$17,II20&lt;=기준일시_입력!$N$17),II20-기준일시_입력!$J$17,IF(AND(IH20&gt;=기준일시_입력!$J$17,II20&lt;=기준일시_입력!$N$17),II20-IH20,0)))))),0)</f>
        <v>0</v>
      </c>
      <c r="IG20" s="128">
        <f t="shared" si="182"/>
        <v>0</v>
      </c>
      <c r="IH20" s="128">
        <f>IF(OR(HW20="",HZ20=""),0,IF(HW20&lt;기준일시_입력!$J$15,기준일시_입력!$J$15,HW20))</f>
        <v>0</v>
      </c>
      <c r="II20" s="128">
        <f t="shared" si="183"/>
        <v>0</v>
      </c>
      <c r="IJ20" s="128">
        <f>IFERROR(IF(AND(IH20&lt;SMALL(기준일시_입력!$J$21:$J$39,IJ$5),II20&gt;SMALL(기준일시_입력!$N$21:$N$39,IJ$5)),INDEX(기준일시_입력!$AJ$21:$AJ$39,IJ$5*2-1),IF(AND(IH20&gt;=SMALL(기준일시_입력!$J$21:$J$39,IJ$5),IH20&lt;SMALL(기준일시_입력!$N$21:$N$39,IJ$5)),SMALL(기준일시_입력!$N$21:$N$39,IJ$5)-IH20,0)),0)</f>
        <v>0</v>
      </c>
      <c r="IK20" s="128">
        <f>IFERROR(IF(AND(IH20&lt;SMALL(기준일시_입력!$J$21:$J$39,IK$5),II20&gt;SMALL(기준일시_입력!$N$21:$N$39,IK$5)),INDEX(기준일시_입력!$AJ$21:$AJ$39,IK$5*2-1),IF(AND(IH20&gt;=SMALL(기준일시_입력!$J$21:$J$39,IK$5),IH20&lt;SMALL(기준일시_입력!$N$21:$N$39,IK$5)),SMALL(기준일시_입력!$N$21:$N$39,IK$5)-IH20,0)),0)</f>
        <v>0</v>
      </c>
      <c r="IL20" s="128">
        <f>IFERROR(IF(AND(IH20&lt;SMALL(기준일시_입력!$J$21:$J$39,IL$5),II20&gt;SMALL(기준일시_입력!$N$21:$N$39,IL$5)),INDEX(기준일시_입력!$AJ$21:$AJ$39,IL$5*2-1),IF(AND(IH20&gt;=SMALL(기준일시_입력!$J$21:$J$39,IL$5),IH20&lt;SMALL(기준일시_입력!$N$21:$N$39,IL$5)),SMALL(기준일시_입력!$N$21:$N$39,IL$5)-IH20,0)),0)</f>
        <v>0</v>
      </c>
      <c r="IM20" s="128">
        <f>IFERROR(IF(AND(IH20&lt;SMALL(기준일시_입력!$J$21:$J$39,IM$5),II20&gt;SMALL(기준일시_입력!$N$21:$N$39,IM$5)),INDEX(기준일시_입력!$AJ$21:$AJ$39,IM$5*2-1),IF(AND(IH20&gt;=SMALL(기준일시_입력!$J$21:$J$39,IM$5),IH20&lt;SMALL(기준일시_입력!$N$21:$N$39,IM$5)),SMALL(기준일시_입력!$N$21:$N$39,IM$5)-IH20,0)),0)</f>
        <v>0</v>
      </c>
      <c r="IN20" s="128">
        <f>IFERROR(IF(AND(IH20&lt;SMALL(기준일시_입력!$J$21:$J$39,IN$5),II20&gt;SMALL(기준일시_입력!$N$21:$N$39,IN$5)),INDEX(기준일시_입력!$AJ$21:$AJ$39,IN$5*2-1),IF(AND(IH20&gt;=SMALL(기준일시_입력!$J$21:$J$39,IN$5),IH20&lt;SMALL(기준일시_입력!$N$21:$N$39,IN$5)),SMALL(기준일시_입력!$N$21:$N$39,IN$5)-IH20,0)),0)</f>
        <v>0</v>
      </c>
      <c r="IO20" s="128">
        <f>IFERROR(IF(AND(IH20&lt;SMALL(기준일시_입력!$J$21:$J$39,IO$5),II20&gt;SMALL(기준일시_입력!$N$21:$N$39,IO$5)),INDEX(기준일시_입력!$AJ$21:$AJ$39,IO$5*2-1),IF(AND(IH20&gt;=SMALL(기준일시_입력!$J$21:$J$39,IO$5),IH20&lt;SMALL(기준일시_입력!$N$21:$N$39,IO$5)),SMALL(기준일시_입력!$N$21:$N$39,IO$5)-IH20,0)),0)</f>
        <v>0</v>
      </c>
      <c r="IP20" s="128">
        <f>IFERROR(IF(AND(IH20&lt;SMALL(기준일시_입력!$J$21:$J$39,IP$5),II20&gt;SMALL(기준일시_입력!$N$21:$N$39,IP$5)),INDEX(기준일시_입력!$AJ$21:$AJ$39,IP$5*2-1),IF(AND(IH20&gt;=SMALL(기준일시_입력!$J$21:$J$39,IP$5),IH20&lt;SMALL(기준일시_입력!$N$21:$N$39,IP$5)),SMALL(기준일시_입력!$N$21:$N$39,IP$5)-IH20,0)),0)</f>
        <v>0</v>
      </c>
      <c r="IQ20" s="128">
        <f>IFERROR(IF(AND(IH20&lt;SMALL(기준일시_입력!$J$21:$J$39,IQ$5),II20&gt;SMALL(기준일시_입력!$N$21:$N$39,IQ$5)),INDEX(기준일시_입력!$AJ$21:$AJ$39,IQ$5*2-1),IF(AND(IH20&gt;=SMALL(기준일시_입력!$J$21:$J$39,IQ$5),IH20&lt;SMALL(기준일시_입력!$N$21:$N$39,IQ$5)),SMALL(기준일시_입력!$N$21:$N$39,IQ$5)-IH20,0)),0)</f>
        <v>0</v>
      </c>
      <c r="IR20" s="128">
        <f>IFERROR(IF(AND(IH20&lt;SMALL(기준일시_입력!$J$21:$J$39,IR$5),II20&gt;SMALL(기준일시_입력!$N$21:$N$39,IR$5)),INDEX(기준일시_입력!$AJ$21:$AJ$39,IR$5*2-1),IF(AND(IH20&gt;=SMALL(기준일시_입력!$J$21:$J$39,IR$5),IH20&lt;SMALL(기준일시_입력!$N$21:$N$39,IR$5)),SMALL(기준일시_입력!$N$21:$N$39,IR$5)-IH20,0)),0)</f>
        <v>0</v>
      </c>
      <c r="IS20" s="128">
        <f>IFERROR(IF(AND(IH20&lt;SMALL(기준일시_입력!$J$21:$J$39,IS$5),II20&gt;SMALL(기준일시_입력!$N$21:$N$39,IS$5)),INDEX(기준일시_입력!$AJ$21:$AJ$39,IS$5*2-1),IF(AND(IH20&gt;=SMALL(기준일시_입력!$J$21:$J$39,IS$5),IH20&lt;SMALL(기준일시_입력!$N$21:$N$39,IS$5)),SMALL(기준일시_입력!$N$21:$N$39,IS$5)-IH20,0)),0)</f>
        <v>0</v>
      </c>
      <c r="IT20" s="125"/>
      <c r="IU20" s="180" t="str">
        <f t="shared" si="184"/>
        <v>15일</v>
      </c>
      <c r="IV20" s="180"/>
      <c r="IW20" s="124" t="str">
        <f t="shared" si="185"/>
        <v>월</v>
      </c>
      <c r="IX20" s="133" t="str">
        <f t="shared" si="186"/>
        <v/>
      </c>
      <c r="IY20" s="184"/>
      <c r="IZ20" s="184"/>
      <c r="JA20" s="184"/>
      <c r="JB20" s="184"/>
      <c r="JC20" s="184"/>
      <c r="JD20" s="184"/>
      <c r="JE20" s="176"/>
      <c r="JF20" s="177"/>
      <c r="JG20" s="129" t="str">
        <f>IF($B20="","",IF(AND(IW$3&lt;&gt;"",$B20-기준일시_입력!$AO$7&lt;=0,IY20="",JB20="",JE20=""),"X",IF(JE20="연차","☆",IF(JE20="월차","★",IF(JE20="병가","♨",IF(JE20="출장","◎",IF(JE20="교육","■",IF(AND(JE20="",IY20&lt;=기준일시_입력!$J$15,JB20&gt;=기준일시_입력!$N$15),"○",IF(AND(JE20="",IY20&lt;&gt;"",IY20&gt;기준일시_입력!$J$15),"▼",IF(AND(JE20="",JB20&lt;&gt;"",JB20&lt;기준일시_입력!$N$15),"△",""))))))))))</f>
        <v/>
      </c>
      <c r="JH20" s="128">
        <f>IFERROR(IF(OR(IY20="",JB20=""),0,IF(AND(JJ20&lt;기준일시_입력!$J$17,JK20&gt;기준일시_입력!$N$17),기준일시_입력!$N$17-기준일시_입력!$J$17,IF(AND(JJ20&gt;=기준일시_입력!$J$17,JK20&gt;기준일시_입력!$N$17),기준일시_입력!$N$17-JJ20,IF(JK20&lt;기준일시_입력!$J$17,0,IF(AND(JJ20&lt;기준일시_입력!$J$17,JK20&lt;=기준일시_입력!$N$17),JK20-기준일시_입력!$J$17,IF(AND(JJ20&gt;=기준일시_입력!$J$17,JK20&lt;=기준일시_입력!$N$17),JK20-JJ20,0)))))),0)</f>
        <v>0</v>
      </c>
      <c r="JI20" s="128">
        <f t="shared" si="187"/>
        <v>0</v>
      </c>
      <c r="JJ20" s="128">
        <f>IF(OR(IY20="",JB20=""),0,IF(IY20&lt;기준일시_입력!$J$15,기준일시_입력!$J$15,IY20))</f>
        <v>0</v>
      </c>
      <c r="JK20" s="128">
        <f t="shared" si="188"/>
        <v>0</v>
      </c>
      <c r="JL20" s="128">
        <f>IFERROR(IF(AND(JJ20&lt;SMALL(기준일시_입력!$J$21:$J$39,JL$5),JK20&gt;SMALL(기준일시_입력!$N$21:$N$39,JL$5)),INDEX(기준일시_입력!$AJ$21:$AJ$39,JL$5*2-1),IF(AND(JJ20&gt;=SMALL(기준일시_입력!$J$21:$J$39,JL$5),JJ20&lt;SMALL(기준일시_입력!$N$21:$N$39,JL$5)),SMALL(기준일시_입력!$N$21:$N$39,JL$5)-JJ20,0)),0)</f>
        <v>0</v>
      </c>
      <c r="JM20" s="128">
        <f>IFERROR(IF(AND(JJ20&lt;SMALL(기준일시_입력!$J$21:$J$39,JM$5),JK20&gt;SMALL(기준일시_입력!$N$21:$N$39,JM$5)),INDEX(기준일시_입력!$AJ$21:$AJ$39,JM$5*2-1),IF(AND(JJ20&gt;=SMALL(기준일시_입력!$J$21:$J$39,JM$5),JJ20&lt;SMALL(기준일시_입력!$N$21:$N$39,JM$5)),SMALL(기준일시_입력!$N$21:$N$39,JM$5)-JJ20,0)),0)</f>
        <v>0</v>
      </c>
      <c r="JN20" s="128">
        <f>IFERROR(IF(AND(JJ20&lt;SMALL(기준일시_입력!$J$21:$J$39,JN$5),JK20&gt;SMALL(기준일시_입력!$N$21:$N$39,JN$5)),INDEX(기준일시_입력!$AJ$21:$AJ$39,JN$5*2-1),IF(AND(JJ20&gt;=SMALL(기준일시_입력!$J$21:$J$39,JN$5),JJ20&lt;SMALL(기준일시_입력!$N$21:$N$39,JN$5)),SMALL(기준일시_입력!$N$21:$N$39,JN$5)-JJ20,0)),0)</f>
        <v>0</v>
      </c>
      <c r="JO20" s="128">
        <f>IFERROR(IF(AND(JJ20&lt;SMALL(기준일시_입력!$J$21:$J$39,JO$5),JK20&gt;SMALL(기준일시_입력!$N$21:$N$39,JO$5)),INDEX(기준일시_입력!$AJ$21:$AJ$39,JO$5*2-1),IF(AND(JJ20&gt;=SMALL(기준일시_입력!$J$21:$J$39,JO$5),JJ20&lt;SMALL(기준일시_입력!$N$21:$N$39,JO$5)),SMALL(기준일시_입력!$N$21:$N$39,JO$5)-JJ20,0)),0)</f>
        <v>0</v>
      </c>
      <c r="JP20" s="128">
        <f>IFERROR(IF(AND(JJ20&lt;SMALL(기준일시_입력!$J$21:$J$39,JP$5),JK20&gt;SMALL(기준일시_입력!$N$21:$N$39,JP$5)),INDEX(기준일시_입력!$AJ$21:$AJ$39,JP$5*2-1),IF(AND(JJ20&gt;=SMALL(기준일시_입력!$J$21:$J$39,JP$5),JJ20&lt;SMALL(기준일시_입력!$N$21:$N$39,JP$5)),SMALL(기준일시_입력!$N$21:$N$39,JP$5)-JJ20,0)),0)</f>
        <v>0</v>
      </c>
      <c r="JQ20" s="128">
        <f>IFERROR(IF(AND(JJ20&lt;SMALL(기준일시_입력!$J$21:$J$39,JQ$5),JK20&gt;SMALL(기준일시_입력!$N$21:$N$39,JQ$5)),INDEX(기준일시_입력!$AJ$21:$AJ$39,JQ$5*2-1),IF(AND(JJ20&gt;=SMALL(기준일시_입력!$J$21:$J$39,JQ$5),JJ20&lt;SMALL(기준일시_입력!$N$21:$N$39,JQ$5)),SMALL(기준일시_입력!$N$21:$N$39,JQ$5)-JJ20,0)),0)</f>
        <v>0</v>
      </c>
      <c r="JR20" s="128">
        <f>IFERROR(IF(AND(JJ20&lt;SMALL(기준일시_입력!$J$21:$J$39,JR$5),JK20&gt;SMALL(기준일시_입력!$N$21:$N$39,JR$5)),INDEX(기준일시_입력!$AJ$21:$AJ$39,JR$5*2-1),IF(AND(JJ20&gt;=SMALL(기준일시_입력!$J$21:$J$39,JR$5),JJ20&lt;SMALL(기준일시_입력!$N$21:$N$39,JR$5)),SMALL(기준일시_입력!$N$21:$N$39,JR$5)-JJ20,0)),0)</f>
        <v>0</v>
      </c>
      <c r="JS20" s="128">
        <f>IFERROR(IF(AND(JJ20&lt;SMALL(기준일시_입력!$J$21:$J$39,JS$5),JK20&gt;SMALL(기준일시_입력!$N$21:$N$39,JS$5)),INDEX(기준일시_입력!$AJ$21:$AJ$39,JS$5*2-1),IF(AND(JJ20&gt;=SMALL(기준일시_입력!$J$21:$J$39,JS$5),JJ20&lt;SMALL(기준일시_입력!$N$21:$N$39,JS$5)),SMALL(기준일시_입력!$N$21:$N$39,JS$5)-JJ20,0)),0)</f>
        <v>0</v>
      </c>
      <c r="JT20" s="128">
        <f>IFERROR(IF(AND(JJ20&lt;SMALL(기준일시_입력!$J$21:$J$39,JT$5),JK20&gt;SMALL(기준일시_입력!$N$21:$N$39,JT$5)),INDEX(기준일시_입력!$AJ$21:$AJ$39,JT$5*2-1),IF(AND(JJ20&gt;=SMALL(기준일시_입력!$J$21:$J$39,JT$5),JJ20&lt;SMALL(기준일시_입력!$N$21:$N$39,JT$5)),SMALL(기준일시_입력!$N$21:$N$39,JT$5)-JJ20,0)),0)</f>
        <v>0</v>
      </c>
      <c r="JU20" s="128">
        <f>IFERROR(IF(AND(JJ20&lt;SMALL(기준일시_입력!$J$21:$J$39,JU$5),JK20&gt;SMALL(기준일시_입력!$N$21:$N$39,JU$5)),INDEX(기준일시_입력!$AJ$21:$AJ$39,JU$5*2-1),IF(AND(JJ20&gt;=SMALL(기준일시_입력!$J$21:$J$39,JU$5),JJ20&lt;SMALL(기준일시_입력!$N$21:$N$39,JU$5)),SMALL(기준일시_입력!$N$21:$N$39,JU$5)-JJ20,0)),0)</f>
        <v>0</v>
      </c>
      <c r="JV20" s="125"/>
      <c r="JW20" s="180" t="str">
        <f t="shared" si="189"/>
        <v>15일</v>
      </c>
      <c r="JX20" s="180"/>
      <c r="JY20" s="124" t="str">
        <f t="shared" si="190"/>
        <v>월</v>
      </c>
      <c r="JZ20" s="133" t="str">
        <f t="shared" si="186"/>
        <v/>
      </c>
      <c r="KA20" s="184"/>
      <c r="KB20" s="184"/>
      <c r="KC20" s="184"/>
      <c r="KD20" s="184"/>
      <c r="KE20" s="184"/>
      <c r="KF20" s="184"/>
      <c r="KG20" s="176"/>
      <c r="KH20" s="177"/>
      <c r="KI20" s="129" t="str">
        <f>IF($B20="","",IF(AND(JY$3&lt;&gt;"",$B20-기준일시_입력!$AO$7&lt;=0,KA20="",KD20="",KG20=""),"X",IF(KG20="연차","☆",IF(KG20="월차","★",IF(KG20="병가","♨",IF(KG20="출장","◎",IF(KG20="교육","■",IF(AND(KG20="",KA20&lt;=기준일시_입력!$J$15,KD20&gt;=기준일시_입력!$N$15),"○",IF(AND(KG20="",KA20&lt;&gt;"",KA20&gt;기준일시_입력!$J$15),"▼",IF(AND(KG20="",KD20&lt;&gt;"",KD20&lt;기준일시_입력!$N$15),"△",""))))))))))</f>
        <v/>
      </c>
      <c r="KJ20" s="128">
        <f>IFERROR(IF(OR(KA20="",KD20=""),0,IF(AND(KL20&lt;기준일시_입력!$J$17,KM20&gt;기준일시_입력!$N$17),기준일시_입력!$N$17-기준일시_입력!$J$17,IF(AND(KL20&gt;=기준일시_입력!$J$17,KM20&gt;기준일시_입력!$N$17),기준일시_입력!$N$17-KL20,IF(KM20&lt;기준일시_입력!$J$17,0,IF(AND(KL20&lt;기준일시_입력!$J$17,KM20&lt;=기준일시_입력!$N$17),KM20-기준일시_입력!$J$17,IF(AND(KL20&gt;=기준일시_입력!$J$17,KM20&lt;=기준일시_입력!$N$17),KM20-KL20,0)))))),0)</f>
        <v>0</v>
      </c>
      <c r="KK20" s="128">
        <f t="shared" si="192"/>
        <v>0</v>
      </c>
      <c r="KL20" s="128">
        <f>IF(OR(KA20="",KD20=""),0,IF(KA20&lt;기준일시_입력!$J$15,기준일시_입력!$J$15,KA20))</f>
        <v>0</v>
      </c>
      <c r="KM20" s="128">
        <f t="shared" si="193"/>
        <v>0</v>
      </c>
      <c r="KN20" s="128">
        <f>IFERROR(IF(AND(KL20&lt;SMALL(기준일시_입력!$J$21:$J$39,KN$5),KM20&gt;SMALL(기준일시_입력!$N$21:$N$39,KN$5)),INDEX(기준일시_입력!$AJ$21:$AJ$39,KN$5*2-1),IF(AND(KL20&gt;=SMALL(기준일시_입력!$J$21:$J$39,KN$5),KL20&lt;SMALL(기준일시_입력!$N$21:$N$39,KN$5)),SMALL(기준일시_입력!$N$21:$N$39,KN$5)-KL20,0)),0)</f>
        <v>0</v>
      </c>
      <c r="KO20" s="128">
        <f>IFERROR(IF(AND(KL20&lt;SMALL(기준일시_입력!$J$21:$J$39,KO$5),KM20&gt;SMALL(기준일시_입력!$N$21:$N$39,KO$5)),INDEX(기준일시_입력!$AJ$21:$AJ$39,KO$5*2-1),IF(AND(KL20&gt;=SMALL(기준일시_입력!$J$21:$J$39,KO$5),KL20&lt;SMALL(기준일시_입력!$N$21:$N$39,KO$5)),SMALL(기준일시_입력!$N$21:$N$39,KO$5)-KL20,0)),0)</f>
        <v>0</v>
      </c>
      <c r="KP20" s="128">
        <f>IFERROR(IF(AND(KL20&lt;SMALL(기준일시_입력!$J$21:$J$39,KP$5),KM20&gt;SMALL(기준일시_입력!$N$21:$N$39,KP$5)),INDEX(기준일시_입력!$AJ$21:$AJ$39,KP$5*2-1),IF(AND(KL20&gt;=SMALL(기준일시_입력!$J$21:$J$39,KP$5),KL20&lt;SMALL(기준일시_입력!$N$21:$N$39,KP$5)),SMALL(기준일시_입력!$N$21:$N$39,KP$5)-KL20,0)),0)</f>
        <v>0</v>
      </c>
      <c r="KQ20" s="128">
        <f>IFERROR(IF(AND(KL20&lt;SMALL(기준일시_입력!$J$21:$J$39,KQ$5),KM20&gt;SMALL(기준일시_입력!$N$21:$N$39,KQ$5)),INDEX(기준일시_입력!$AJ$21:$AJ$39,KQ$5*2-1),IF(AND(KL20&gt;=SMALL(기준일시_입력!$J$21:$J$39,KQ$5),KL20&lt;SMALL(기준일시_입력!$N$21:$N$39,KQ$5)),SMALL(기준일시_입력!$N$21:$N$39,KQ$5)-KL20,0)),0)</f>
        <v>0</v>
      </c>
      <c r="KR20" s="128">
        <f>IFERROR(IF(AND(KL20&lt;SMALL(기준일시_입력!$J$21:$J$39,KR$5),KM20&gt;SMALL(기준일시_입력!$N$21:$N$39,KR$5)),INDEX(기준일시_입력!$AJ$21:$AJ$39,KR$5*2-1),IF(AND(KL20&gt;=SMALL(기준일시_입력!$J$21:$J$39,KR$5),KL20&lt;SMALL(기준일시_입력!$N$21:$N$39,KR$5)),SMALL(기준일시_입력!$N$21:$N$39,KR$5)-KL20,0)),0)</f>
        <v>0</v>
      </c>
      <c r="KS20" s="128">
        <f>IFERROR(IF(AND(KL20&lt;SMALL(기준일시_입력!$J$21:$J$39,KS$5),KM20&gt;SMALL(기준일시_입력!$N$21:$N$39,KS$5)),INDEX(기준일시_입력!$AJ$21:$AJ$39,KS$5*2-1),IF(AND(KL20&gt;=SMALL(기준일시_입력!$J$21:$J$39,KS$5),KL20&lt;SMALL(기준일시_입력!$N$21:$N$39,KS$5)),SMALL(기준일시_입력!$N$21:$N$39,KS$5)-KL20,0)),0)</f>
        <v>0</v>
      </c>
      <c r="KT20" s="128">
        <f>IFERROR(IF(AND(KL20&lt;SMALL(기준일시_입력!$J$21:$J$39,KT$5),KM20&gt;SMALL(기준일시_입력!$N$21:$N$39,KT$5)),INDEX(기준일시_입력!$AJ$21:$AJ$39,KT$5*2-1),IF(AND(KL20&gt;=SMALL(기준일시_입력!$J$21:$J$39,KT$5),KL20&lt;SMALL(기준일시_입력!$N$21:$N$39,KT$5)),SMALL(기준일시_입력!$N$21:$N$39,KT$5)-KL20,0)),0)</f>
        <v>0</v>
      </c>
      <c r="KU20" s="128">
        <f>IFERROR(IF(AND(KL20&lt;SMALL(기준일시_입력!$J$21:$J$39,KU$5),KM20&gt;SMALL(기준일시_입력!$N$21:$N$39,KU$5)),INDEX(기준일시_입력!$AJ$21:$AJ$39,KU$5*2-1),IF(AND(KL20&gt;=SMALL(기준일시_입력!$J$21:$J$39,KU$5),KL20&lt;SMALL(기준일시_입력!$N$21:$N$39,KU$5)),SMALL(기준일시_입력!$N$21:$N$39,KU$5)-KL20,0)),0)</f>
        <v>0</v>
      </c>
      <c r="KV20" s="128">
        <f>IFERROR(IF(AND(KL20&lt;SMALL(기준일시_입력!$J$21:$J$39,KV$5),KM20&gt;SMALL(기준일시_입력!$N$21:$N$39,KV$5)),INDEX(기준일시_입력!$AJ$21:$AJ$39,KV$5*2-1),IF(AND(KL20&gt;=SMALL(기준일시_입력!$J$21:$J$39,KV$5),KL20&lt;SMALL(기준일시_입력!$N$21:$N$39,KV$5)),SMALL(기준일시_입력!$N$21:$N$39,KV$5)-KL20,0)),0)</f>
        <v>0</v>
      </c>
      <c r="KW20" s="128">
        <f>IFERROR(IF(AND(KL20&lt;SMALL(기준일시_입력!$J$21:$J$39,KW$5),KM20&gt;SMALL(기준일시_입력!$N$21:$N$39,KW$5)),INDEX(기준일시_입력!$AJ$21:$AJ$39,KW$5*2-1),IF(AND(KL20&gt;=SMALL(기준일시_입력!$J$21:$J$39,KW$5),KL20&lt;SMALL(기준일시_입력!$N$21:$N$39,KW$5)),SMALL(기준일시_입력!$N$21:$N$39,KW$5)-KL20,0)),0)</f>
        <v>0</v>
      </c>
      <c r="KX20" s="125"/>
      <c r="KY20" s="180" t="str">
        <f t="shared" si="194"/>
        <v>15일</v>
      </c>
      <c r="KZ20" s="180"/>
      <c r="LA20" s="124" t="str">
        <f t="shared" si="195"/>
        <v>월</v>
      </c>
      <c r="LB20" s="133" t="str">
        <f t="shared" si="186"/>
        <v/>
      </c>
      <c r="LC20" s="184"/>
      <c r="LD20" s="184"/>
      <c r="LE20" s="184"/>
      <c r="LF20" s="184"/>
      <c r="LG20" s="184"/>
      <c r="LH20" s="184"/>
      <c r="LI20" s="176"/>
      <c r="LJ20" s="177"/>
      <c r="LK20" s="129" t="str">
        <f>IF($B20="","",IF(AND(LA$3&lt;&gt;"",$B20-기준일시_입력!$AO$7&lt;=0,LC20="",LF20="",LI20=""),"X",IF(LI20="연차","☆",IF(LI20="월차","★",IF(LI20="병가","♨",IF(LI20="출장","◎",IF(LI20="교육","■",IF(AND(LI20="",LC20&lt;=기준일시_입력!$J$15,LF20&gt;=기준일시_입력!$N$15),"○",IF(AND(LI20="",LC20&lt;&gt;"",LC20&gt;기준일시_입력!$J$15),"▼",IF(AND(LI20="",LF20&lt;&gt;"",LF20&lt;기준일시_입력!$N$15),"△",""))))))))))</f>
        <v/>
      </c>
      <c r="LL20" s="128">
        <f>IFERROR(IF(OR(LC20="",LF20=""),0,IF(AND(LN20&lt;기준일시_입력!$J$17,LO20&gt;기준일시_입력!$N$17),기준일시_입력!$N$17-기준일시_입력!$J$17,IF(AND(LN20&gt;=기준일시_입력!$J$17,LO20&gt;기준일시_입력!$N$17),기준일시_입력!$N$17-LN20,IF(LO20&lt;기준일시_입력!$J$17,0,IF(AND(LN20&lt;기준일시_입력!$J$17,LO20&lt;=기준일시_입력!$N$17),LO20-기준일시_입력!$J$17,IF(AND(LN20&gt;=기준일시_입력!$J$17,LO20&lt;=기준일시_입력!$N$17),LO20-LN20,0)))))),0)</f>
        <v>0</v>
      </c>
      <c r="LM20" s="128">
        <f t="shared" si="197"/>
        <v>0</v>
      </c>
      <c r="LN20" s="128">
        <f>IF(OR(LC20="",LF20=""),0,IF(LC20&lt;기준일시_입력!$J$15,기준일시_입력!$J$15,LC20))</f>
        <v>0</v>
      </c>
      <c r="LO20" s="128">
        <f t="shared" si="198"/>
        <v>0</v>
      </c>
      <c r="LP20" s="128">
        <f>IFERROR(IF(AND(LN20&lt;SMALL(기준일시_입력!$J$21:$J$39,LP$5),LO20&gt;SMALL(기준일시_입력!$N$21:$N$39,LP$5)),INDEX(기준일시_입력!$AJ$21:$AJ$39,LP$5*2-1),IF(AND(LN20&gt;=SMALL(기준일시_입력!$J$21:$J$39,LP$5),LN20&lt;SMALL(기준일시_입력!$N$21:$N$39,LP$5)),SMALL(기준일시_입력!$N$21:$N$39,LP$5)-LN20,0)),0)</f>
        <v>0</v>
      </c>
      <c r="LQ20" s="128">
        <f>IFERROR(IF(AND(LN20&lt;SMALL(기준일시_입력!$J$21:$J$39,LQ$5),LO20&gt;SMALL(기준일시_입력!$N$21:$N$39,LQ$5)),INDEX(기준일시_입력!$AJ$21:$AJ$39,LQ$5*2-1),IF(AND(LN20&gt;=SMALL(기준일시_입력!$J$21:$J$39,LQ$5),LN20&lt;SMALL(기준일시_입력!$N$21:$N$39,LQ$5)),SMALL(기준일시_입력!$N$21:$N$39,LQ$5)-LN20,0)),0)</f>
        <v>0</v>
      </c>
      <c r="LR20" s="128">
        <f>IFERROR(IF(AND(LN20&lt;SMALL(기준일시_입력!$J$21:$J$39,LR$5),LO20&gt;SMALL(기준일시_입력!$N$21:$N$39,LR$5)),INDEX(기준일시_입력!$AJ$21:$AJ$39,LR$5*2-1),IF(AND(LN20&gt;=SMALL(기준일시_입력!$J$21:$J$39,LR$5),LN20&lt;SMALL(기준일시_입력!$N$21:$N$39,LR$5)),SMALL(기준일시_입력!$N$21:$N$39,LR$5)-LN20,0)),0)</f>
        <v>0</v>
      </c>
      <c r="LS20" s="128">
        <f>IFERROR(IF(AND(LN20&lt;SMALL(기준일시_입력!$J$21:$J$39,LS$5),LO20&gt;SMALL(기준일시_입력!$N$21:$N$39,LS$5)),INDEX(기준일시_입력!$AJ$21:$AJ$39,LS$5*2-1),IF(AND(LN20&gt;=SMALL(기준일시_입력!$J$21:$J$39,LS$5),LN20&lt;SMALL(기준일시_입력!$N$21:$N$39,LS$5)),SMALL(기준일시_입력!$N$21:$N$39,LS$5)-LN20,0)),0)</f>
        <v>0</v>
      </c>
      <c r="LT20" s="128">
        <f>IFERROR(IF(AND(LN20&lt;SMALL(기준일시_입력!$J$21:$J$39,LT$5),LO20&gt;SMALL(기준일시_입력!$N$21:$N$39,LT$5)),INDEX(기준일시_입력!$AJ$21:$AJ$39,LT$5*2-1),IF(AND(LN20&gt;=SMALL(기준일시_입력!$J$21:$J$39,LT$5),LN20&lt;SMALL(기준일시_입력!$N$21:$N$39,LT$5)),SMALL(기준일시_입력!$N$21:$N$39,LT$5)-LN20,0)),0)</f>
        <v>0</v>
      </c>
      <c r="LU20" s="128">
        <f>IFERROR(IF(AND(LN20&lt;SMALL(기준일시_입력!$J$21:$J$39,LU$5),LO20&gt;SMALL(기준일시_입력!$N$21:$N$39,LU$5)),INDEX(기준일시_입력!$AJ$21:$AJ$39,LU$5*2-1),IF(AND(LN20&gt;=SMALL(기준일시_입력!$J$21:$J$39,LU$5),LN20&lt;SMALL(기준일시_입력!$N$21:$N$39,LU$5)),SMALL(기준일시_입력!$N$21:$N$39,LU$5)-LN20,0)),0)</f>
        <v>0</v>
      </c>
      <c r="LV20" s="128">
        <f>IFERROR(IF(AND(LN20&lt;SMALL(기준일시_입력!$J$21:$J$39,LV$5),LO20&gt;SMALL(기준일시_입력!$N$21:$N$39,LV$5)),INDEX(기준일시_입력!$AJ$21:$AJ$39,LV$5*2-1),IF(AND(LN20&gt;=SMALL(기준일시_입력!$J$21:$J$39,LV$5),LN20&lt;SMALL(기준일시_입력!$N$21:$N$39,LV$5)),SMALL(기준일시_입력!$N$21:$N$39,LV$5)-LN20,0)),0)</f>
        <v>0</v>
      </c>
      <c r="LW20" s="128">
        <f>IFERROR(IF(AND(LN20&lt;SMALL(기준일시_입력!$J$21:$J$39,LW$5),LO20&gt;SMALL(기준일시_입력!$N$21:$N$39,LW$5)),INDEX(기준일시_입력!$AJ$21:$AJ$39,LW$5*2-1),IF(AND(LN20&gt;=SMALL(기준일시_입력!$J$21:$J$39,LW$5),LN20&lt;SMALL(기준일시_입력!$N$21:$N$39,LW$5)),SMALL(기준일시_입력!$N$21:$N$39,LW$5)-LN20,0)),0)</f>
        <v>0</v>
      </c>
      <c r="LX20" s="128">
        <f>IFERROR(IF(AND(LN20&lt;SMALL(기준일시_입력!$J$21:$J$39,LX$5),LO20&gt;SMALL(기준일시_입력!$N$21:$N$39,LX$5)),INDEX(기준일시_입력!$AJ$21:$AJ$39,LX$5*2-1),IF(AND(LN20&gt;=SMALL(기준일시_입력!$J$21:$J$39,LX$5),LN20&lt;SMALL(기준일시_입력!$N$21:$N$39,LX$5)),SMALL(기준일시_입력!$N$21:$N$39,LX$5)-LN20,0)),0)</f>
        <v>0</v>
      </c>
      <c r="LY20" s="128">
        <f>IFERROR(IF(AND(LN20&lt;SMALL(기준일시_입력!$J$21:$J$39,LY$5),LO20&gt;SMALL(기준일시_입력!$N$21:$N$39,LY$5)),INDEX(기준일시_입력!$AJ$21:$AJ$39,LY$5*2-1),IF(AND(LN20&gt;=SMALL(기준일시_입력!$J$21:$J$39,LY$5),LN20&lt;SMALL(기준일시_입력!$N$21:$N$39,LY$5)),SMALL(기준일시_입력!$N$21:$N$39,LY$5)-LN20,0)),0)</f>
        <v>0</v>
      </c>
      <c r="LZ20" s="125"/>
      <c r="MA20" s="180" t="str">
        <f t="shared" si="199"/>
        <v>15일</v>
      </c>
      <c r="MB20" s="180"/>
      <c r="MC20" s="124" t="str">
        <f t="shared" si="200"/>
        <v>월</v>
      </c>
      <c r="MD20" s="133" t="str">
        <f t="shared" si="201"/>
        <v/>
      </c>
      <c r="ME20" s="184"/>
      <c r="MF20" s="184"/>
      <c r="MG20" s="184"/>
      <c r="MH20" s="184"/>
      <c r="MI20" s="184"/>
      <c r="MJ20" s="184"/>
      <c r="MK20" s="176"/>
      <c r="ML20" s="177"/>
      <c r="MM20" s="129" t="str">
        <f>IF($B20="","",IF(AND(MC$3&lt;&gt;"",$B20-기준일시_입력!$AO$7&lt;=0,ME20="",MH20="",MK20=""),"X",IF(MK20="연차","☆",IF(MK20="월차","★",IF(MK20="병가","♨",IF(MK20="출장","◎",IF(MK20="교육","■",IF(AND(MK20="",ME20&lt;=기준일시_입력!$J$15,MH20&gt;=기준일시_입력!$N$15),"○",IF(AND(MK20="",ME20&lt;&gt;"",ME20&gt;기준일시_입력!$J$15),"▼",IF(AND(MK20="",MH20&lt;&gt;"",MH20&lt;기준일시_입력!$N$15),"△",""))))))))))</f>
        <v/>
      </c>
      <c r="MN20" s="128">
        <f>IFERROR(IF(OR(ME20="",MH20=""),0,IF(AND(MP20&lt;기준일시_입력!$J$17,MQ20&gt;기준일시_입력!$N$17),기준일시_입력!$N$17-기준일시_입력!$J$17,IF(AND(MP20&gt;=기준일시_입력!$J$17,MQ20&gt;기준일시_입력!$N$17),기준일시_입력!$N$17-MP20,IF(MQ20&lt;기준일시_입력!$J$17,0,IF(AND(MP20&lt;기준일시_입력!$J$17,MQ20&lt;=기준일시_입력!$N$17),MQ20-기준일시_입력!$J$17,IF(AND(MP20&gt;=기준일시_입력!$J$17,MQ20&lt;=기준일시_입력!$N$17),MQ20-MP20,0)))))),0)</f>
        <v>0</v>
      </c>
      <c r="MO20" s="128">
        <f t="shared" si="202"/>
        <v>0</v>
      </c>
      <c r="MP20" s="128">
        <f>IF(OR(ME20="",MH20=""),0,IF(ME20&lt;기준일시_입력!$J$15,기준일시_입력!$J$15,ME20))</f>
        <v>0</v>
      </c>
      <c r="MQ20" s="128">
        <f t="shared" si="203"/>
        <v>0</v>
      </c>
      <c r="MR20" s="128">
        <f>IFERROR(IF(AND(MP20&lt;SMALL(기준일시_입력!$J$21:$J$39,MR$5),MQ20&gt;SMALL(기준일시_입력!$N$21:$N$39,MR$5)),INDEX(기준일시_입력!$AJ$21:$AJ$39,MR$5*2-1),IF(AND(MP20&gt;=SMALL(기준일시_입력!$J$21:$J$39,MR$5),MP20&lt;SMALL(기준일시_입력!$N$21:$N$39,MR$5)),SMALL(기준일시_입력!$N$21:$N$39,MR$5)-MP20,0)),0)</f>
        <v>0</v>
      </c>
      <c r="MS20" s="128">
        <f>IFERROR(IF(AND(MP20&lt;SMALL(기준일시_입력!$J$21:$J$39,MS$5),MQ20&gt;SMALL(기준일시_입력!$N$21:$N$39,MS$5)),INDEX(기준일시_입력!$AJ$21:$AJ$39,MS$5*2-1),IF(AND(MP20&gt;=SMALL(기준일시_입력!$J$21:$J$39,MS$5),MP20&lt;SMALL(기준일시_입력!$N$21:$N$39,MS$5)),SMALL(기준일시_입력!$N$21:$N$39,MS$5)-MP20,0)),0)</f>
        <v>0</v>
      </c>
      <c r="MT20" s="128">
        <f>IFERROR(IF(AND(MP20&lt;SMALL(기준일시_입력!$J$21:$J$39,MT$5),MQ20&gt;SMALL(기준일시_입력!$N$21:$N$39,MT$5)),INDEX(기준일시_입력!$AJ$21:$AJ$39,MT$5*2-1),IF(AND(MP20&gt;=SMALL(기준일시_입력!$J$21:$J$39,MT$5),MP20&lt;SMALL(기준일시_입력!$N$21:$N$39,MT$5)),SMALL(기준일시_입력!$N$21:$N$39,MT$5)-MP20,0)),0)</f>
        <v>0</v>
      </c>
      <c r="MU20" s="128">
        <f>IFERROR(IF(AND(MP20&lt;SMALL(기준일시_입력!$J$21:$J$39,MU$5),MQ20&gt;SMALL(기준일시_입력!$N$21:$N$39,MU$5)),INDEX(기준일시_입력!$AJ$21:$AJ$39,MU$5*2-1),IF(AND(MP20&gt;=SMALL(기준일시_입력!$J$21:$J$39,MU$5),MP20&lt;SMALL(기준일시_입력!$N$21:$N$39,MU$5)),SMALL(기준일시_입력!$N$21:$N$39,MU$5)-MP20,0)),0)</f>
        <v>0</v>
      </c>
      <c r="MV20" s="128">
        <f>IFERROR(IF(AND(MP20&lt;SMALL(기준일시_입력!$J$21:$J$39,MV$5),MQ20&gt;SMALL(기준일시_입력!$N$21:$N$39,MV$5)),INDEX(기준일시_입력!$AJ$21:$AJ$39,MV$5*2-1),IF(AND(MP20&gt;=SMALL(기준일시_입력!$J$21:$J$39,MV$5),MP20&lt;SMALL(기준일시_입력!$N$21:$N$39,MV$5)),SMALL(기준일시_입력!$N$21:$N$39,MV$5)-MP20,0)),0)</f>
        <v>0</v>
      </c>
      <c r="MW20" s="128">
        <f>IFERROR(IF(AND(MP20&lt;SMALL(기준일시_입력!$J$21:$J$39,MW$5),MQ20&gt;SMALL(기준일시_입력!$N$21:$N$39,MW$5)),INDEX(기준일시_입력!$AJ$21:$AJ$39,MW$5*2-1),IF(AND(MP20&gt;=SMALL(기준일시_입력!$J$21:$J$39,MW$5),MP20&lt;SMALL(기준일시_입력!$N$21:$N$39,MW$5)),SMALL(기준일시_입력!$N$21:$N$39,MW$5)-MP20,0)),0)</f>
        <v>0</v>
      </c>
      <c r="MX20" s="128">
        <f>IFERROR(IF(AND(MP20&lt;SMALL(기준일시_입력!$J$21:$J$39,MX$5),MQ20&gt;SMALL(기준일시_입력!$N$21:$N$39,MX$5)),INDEX(기준일시_입력!$AJ$21:$AJ$39,MX$5*2-1),IF(AND(MP20&gt;=SMALL(기준일시_입력!$J$21:$J$39,MX$5),MP20&lt;SMALL(기준일시_입력!$N$21:$N$39,MX$5)),SMALL(기준일시_입력!$N$21:$N$39,MX$5)-MP20,0)),0)</f>
        <v>0</v>
      </c>
      <c r="MY20" s="128">
        <f>IFERROR(IF(AND(MP20&lt;SMALL(기준일시_입력!$J$21:$J$39,MY$5),MQ20&gt;SMALL(기준일시_입력!$N$21:$N$39,MY$5)),INDEX(기준일시_입력!$AJ$21:$AJ$39,MY$5*2-1),IF(AND(MP20&gt;=SMALL(기준일시_입력!$J$21:$J$39,MY$5),MP20&lt;SMALL(기준일시_입력!$N$21:$N$39,MY$5)),SMALL(기준일시_입력!$N$21:$N$39,MY$5)-MP20,0)),0)</f>
        <v>0</v>
      </c>
      <c r="MZ20" s="128">
        <f>IFERROR(IF(AND(MP20&lt;SMALL(기준일시_입력!$J$21:$J$39,MZ$5),MQ20&gt;SMALL(기준일시_입력!$N$21:$N$39,MZ$5)),INDEX(기준일시_입력!$AJ$21:$AJ$39,MZ$5*2-1),IF(AND(MP20&gt;=SMALL(기준일시_입력!$J$21:$J$39,MZ$5),MP20&lt;SMALL(기준일시_입력!$N$21:$N$39,MZ$5)),SMALL(기준일시_입력!$N$21:$N$39,MZ$5)-MP20,0)),0)</f>
        <v>0</v>
      </c>
      <c r="NA20" s="128">
        <f>IFERROR(IF(AND(MP20&lt;SMALL(기준일시_입력!$J$21:$J$39,NA$5),MQ20&gt;SMALL(기준일시_입력!$N$21:$N$39,NA$5)),INDEX(기준일시_입력!$AJ$21:$AJ$39,NA$5*2-1),IF(AND(MP20&gt;=SMALL(기준일시_입력!$J$21:$J$39,NA$5),MP20&lt;SMALL(기준일시_입력!$N$21:$N$39,NA$5)),SMALL(기준일시_입력!$N$21:$N$39,NA$5)-MP20,0)),0)</f>
        <v>0</v>
      </c>
      <c r="NB20" s="125"/>
      <c r="NC20" s="180" t="str">
        <f t="shared" si="204"/>
        <v>15일</v>
      </c>
      <c r="ND20" s="180"/>
      <c r="NE20" s="124" t="str">
        <f t="shared" si="205"/>
        <v>월</v>
      </c>
      <c r="NF20" s="133" t="str">
        <f t="shared" si="201"/>
        <v/>
      </c>
      <c r="NG20" s="184"/>
      <c r="NH20" s="184"/>
      <c r="NI20" s="184"/>
      <c r="NJ20" s="184"/>
      <c r="NK20" s="184"/>
      <c r="NL20" s="184"/>
      <c r="NM20" s="176"/>
      <c r="NN20" s="177"/>
      <c r="NO20" s="129" t="str">
        <f>IF($B20="","",IF(AND(NE$3&lt;&gt;"",$B20-기준일시_입력!$AO$7&lt;=0,NG20="",NJ20="",NM20=""),"X",IF(NM20="연차","☆",IF(NM20="월차","★",IF(NM20="병가","♨",IF(NM20="출장","◎",IF(NM20="교육","■",IF(AND(NM20="",NG20&lt;=기준일시_입력!$J$15,NJ20&gt;=기준일시_입력!$N$15),"○",IF(AND(NM20="",NG20&lt;&gt;"",NG20&gt;기준일시_입력!$J$15),"▼",IF(AND(NM20="",NJ20&lt;&gt;"",NJ20&lt;기준일시_입력!$N$15),"△",""))))))))))</f>
        <v/>
      </c>
      <c r="NP20" s="128">
        <f>IFERROR(IF(OR(NG20="",NJ20=""),0,IF(AND(NR20&lt;기준일시_입력!$J$17,NS20&gt;기준일시_입력!$N$17),기준일시_입력!$N$17-기준일시_입력!$J$17,IF(AND(NR20&gt;=기준일시_입력!$J$17,NS20&gt;기준일시_입력!$N$17),기준일시_입력!$N$17-NR20,IF(NS20&lt;기준일시_입력!$J$17,0,IF(AND(NR20&lt;기준일시_입력!$J$17,NS20&lt;=기준일시_입력!$N$17),NS20-기준일시_입력!$J$17,IF(AND(NR20&gt;=기준일시_입력!$J$17,NS20&lt;=기준일시_입력!$N$17),NS20-NR20,0)))))),0)</f>
        <v>0</v>
      </c>
      <c r="NQ20" s="128">
        <f t="shared" si="207"/>
        <v>0</v>
      </c>
      <c r="NR20" s="128">
        <f>IF(OR(NG20="",NJ20=""),0,IF(NG20&lt;기준일시_입력!$J$15,기준일시_입력!$J$15,NG20))</f>
        <v>0</v>
      </c>
      <c r="NS20" s="128">
        <f t="shared" si="208"/>
        <v>0</v>
      </c>
      <c r="NT20" s="128">
        <f>IFERROR(IF(AND(NR20&lt;SMALL(기준일시_입력!$J$21:$J$39,NT$5),NS20&gt;SMALL(기준일시_입력!$N$21:$N$39,NT$5)),INDEX(기준일시_입력!$AJ$21:$AJ$39,NT$5*2-1),IF(AND(NR20&gt;=SMALL(기준일시_입력!$J$21:$J$39,NT$5),NR20&lt;SMALL(기준일시_입력!$N$21:$N$39,NT$5)),SMALL(기준일시_입력!$N$21:$N$39,NT$5)-NR20,0)),0)</f>
        <v>0</v>
      </c>
      <c r="NU20" s="128">
        <f>IFERROR(IF(AND(NR20&lt;SMALL(기준일시_입력!$J$21:$J$39,NU$5),NS20&gt;SMALL(기준일시_입력!$N$21:$N$39,NU$5)),INDEX(기준일시_입력!$AJ$21:$AJ$39,NU$5*2-1),IF(AND(NR20&gt;=SMALL(기준일시_입력!$J$21:$J$39,NU$5),NR20&lt;SMALL(기준일시_입력!$N$21:$N$39,NU$5)),SMALL(기준일시_입력!$N$21:$N$39,NU$5)-NR20,0)),0)</f>
        <v>0</v>
      </c>
      <c r="NV20" s="128">
        <f>IFERROR(IF(AND(NR20&lt;SMALL(기준일시_입력!$J$21:$J$39,NV$5),NS20&gt;SMALL(기준일시_입력!$N$21:$N$39,NV$5)),INDEX(기준일시_입력!$AJ$21:$AJ$39,NV$5*2-1),IF(AND(NR20&gt;=SMALL(기준일시_입력!$J$21:$J$39,NV$5),NR20&lt;SMALL(기준일시_입력!$N$21:$N$39,NV$5)),SMALL(기준일시_입력!$N$21:$N$39,NV$5)-NR20,0)),0)</f>
        <v>0</v>
      </c>
      <c r="NW20" s="128">
        <f>IFERROR(IF(AND(NR20&lt;SMALL(기준일시_입력!$J$21:$J$39,NW$5),NS20&gt;SMALL(기준일시_입력!$N$21:$N$39,NW$5)),INDEX(기준일시_입력!$AJ$21:$AJ$39,NW$5*2-1),IF(AND(NR20&gt;=SMALL(기준일시_입력!$J$21:$J$39,NW$5),NR20&lt;SMALL(기준일시_입력!$N$21:$N$39,NW$5)),SMALL(기준일시_입력!$N$21:$N$39,NW$5)-NR20,0)),0)</f>
        <v>0</v>
      </c>
      <c r="NX20" s="128">
        <f>IFERROR(IF(AND(NR20&lt;SMALL(기준일시_입력!$J$21:$J$39,NX$5),NS20&gt;SMALL(기준일시_입력!$N$21:$N$39,NX$5)),INDEX(기준일시_입력!$AJ$21:$AJ$39,NX$5*2-1),IF(AND(NR20&gt;=SMALL(기준일시_입력!$J$21:$J$39,NX$5),NR20&lt;SMALL(기준일시_입력!$N$21:$N$39,NX$5)),SMALL(기준일시_입력!$N$21:$N$39,NX$5)-NR20,0)),0)</f>
        <v>0</v>
      </c>
      <c r="NY20" s="128">
        <f>IFERROR(IF(AND(NR20&lt;SMALL(기준일시_입력!$J$21:$J$39,NY$5),NS20&gt;SMALL(기준일시_입력!$N$21:$N$39,NY$5)),INDEX(기준일시_입력!$AJ$21:$AJ$39,NY$5*2-1),IF(AND(NR20&gt;=SMALL(기준일시_입력!$J$21:$J$39,NY$5),NR20&lt;SMALL(기준일시_입력!$N$21:$N$39,NY$5)),SMALL(기준일시_입력!$N$21:$N$39,NY$5)-NR20,0)),0)</f>
        <v>0</v>
      </c>
      <c r="NZ20" s="128">
        <f>IFERROR(IF(AND(NR20&lt;SMALL(기준일시_입력!$J$21:$J$39,NZ$5),NS20&gt;SMALL(기준일시_입력!$N$21:$N$39,NZ$5)),INDEX(기준일시_입력!$AJ$21:$AJ$39,NZ$5*2-1),IF(AND(NR20&gt;=SMALL(기준일시_입력!$J$21:$J$39,NZ$5),NR20&lt;SMALL(기준일시_입력!$N$21:$N$39,NZ$5)),SMALL(기준일시_입력!$N$21:$N$39,NZ$5)-NR20,0)),0)</f>
        <v>0</v>
      </c>
      <c r="OA20" s="128">
        <f>IFERROR(IF(AND(NR20&lt;SMALL(기준일시_입력!$J$21:$J$39,OA$5),NS20&gt;SMALL(기준일시_입력!$N$21:$N$39,OA$5)),INDEX(기준일시_입력!$AJ$21:$AJ$39,OA$5*2-1),IF(AND(NR20&gt;=SMALL(기준일시_입력!$J$21:$J$39,OA$5),NR20&lt;SMALL(기준일시_입력!$N$21:$N$39,OA$5)),SMALL(기준일시_입력!$N$21:$N$39,OA$5)-NR20,0)),0)</f>
        <v>0</v>
      </c>
      <c r="OB20" s="128">
        <f>IFERROR(IF(AND(NR20&lt;SMALL(기준일시_입력!$J$21:$J$39,OB$5),NS20&gt;SMALL(기준일시_입력!$N$21:$N$39,OB$5)),INDEX(기준일시_입력!$AJ$21:$AJ$39,OB$5*2-1),IF(AND(NR20&gt;=SMALL(기준일시_입력!$J$21:$J$39,OB$5),NR20&lt;SMALL(기준일시_입력!$N$21:$N$39,OB$5)),SMALL(기준일시_입력!$N$21:$N$39,OB$5)-NR20,0)),0)</f>
        <v>0</v>
      </c>
      <c r="OC20" s="128">
        <f>IFERROR(IF(AND(NR20&lt;SMALL(기준일시_입력!$J$21:$J$39,OC$5),NS20&gt;SMALL(기준일시_입력!$N$21:$N$39,OC$5)),INDEX(기준일시_입력!$AJ$21:$AJ$39,OC$5*2-1),IF(AND(NR20&gt;=SMALL(기준일시_입력!$J$21:$J$39,OC$5),NR20&lt;SMALL(기준일시_입력!$N$21:$N$39,OC$5)),SMALL(기준일시_입력!$N$21:$N$39,OC$5)-NR20,0)),0)</f>
        <v>0</v>
      </c>
      <c r="OD20" s="125"/>
      <c r="OE20" s="180" t="str">
        <f t="shared" si="209"/>
        <v>15일</v>
      </c>
      <c r="OF20" s="180"/>
      <c r="OG20" s="124" t="str">
        <f t="shared" si="210"/>
        <v>월</v>
      </c>
      <c r="OH20" s="133" t="str">
        <f t="shared" si="201"/>
        <v/>
      </c>
      <c r="OI20" s="184"/>
      <c r="OJ20" s="184"/>
      <c r="OK20" s="184"/>
      <c r="OL20" s="184"/>
      <c r="OM20" s="184"/>
      <c r="ON20" s="184"/>
      <c r="OO20" s="176"/>
      <c r="OP20" s="177"/>
      <c r="OQ20" s="129" t="str">
        <f>IF($B20="","",IF(AND(OG$3&lt;&gt;"",$B20-기준일시_입력!$AO$7&lt;=0,OI20="",OL20="",OO20=""),"X",IF(OO20="연차","☆",IF(OO20="월차","★",IF(OO20="병가","♨",IF(OO20="출장","◎",IF(OO20="교육","■",IF(AND(OO20="",OI20&lt;=기준일시_입력!$J$15,OL20&gt;=기준일시_입력!$N$15),"○",IF(AND(OO20="",OI20&lt;&gt;"",OI20&gt;기준일시_입력!$J$15),"▼",IF(AND(OO20="",OL20&lt;&gt;"",OL20&lt;기준일시_입력!$N$15),"△",""))))))))))</f>
        <v/>
      </c>
      <c r="OR20" s="128">
        <f>IFERROR(IF(OR(OI20="",OL20=""),0,IF(AND(OT20&lt;기준일시_입력!$J$17,OU20&gt;기준일시_입력!$N$17),기준일시_입력!$N$17-기준일시_입력!$J$17,IF(AND(OT20&gt;=기준일시_입력!$J$17,OU20&gt;기준일시_입력!$N$17),기준일시_입력!$N$17-OT20,IF(OU20&lt;기준일시_입력!$J$17,0,IF(AND(OT20&lt;기준일시_입력!$J$17,OU20&lt;=기준일시_입력!$N$17),OU20-기준일시_입력!$J$17,IF(AND(OT20&gt;=기준일시_입력!$J$17,OU20&lt;=기준일시_입력!$N$17),OU20-OT20,0)))))),0)</f>
        <v>0</v>
      </c>
      <c r="OS20" s="128">
        <f t="shared" si="212"/>
        <v>0</v>
      </c>
      <c r="OT20" s="128">
        <f>IF(OR(OI20="",OL20=""),0,IF(OI20&lt;기준일시_입력!$J$15,기준일시_입력!$J$15,OI20))</f>
        <v>0</v>
      </c>
      <c r="OU20" s="128">
        <f t="shared" si="213"/>
        <v>0</v>
      </c>
      <c r="OV20" s="128">
        <f>IFERROR(IF(AND(OT20&lt;SMALL(기준일시_입력!$J$21:$J$39,OV$5),OU20&gt;SMALL(기준일시_입력!$N$21:$N$39,OV$5)),INDEX(기준일시_입력!$AJ$21:$AJ$39,OV$5*2-1),IF(AND(OT20&gt;=SMALL(기준일시_입력!$J$21:$J$39,OV$5),OT20&lt;SMALL(기준일시_입력!$N$21:$N$39,OV$5)),SMALL(기준일시_입력!$N$21:$N$39,OV$5)-OT20,0)),0)</f>
        <v>0</v>
      </c>
      <c r="OW20" s="128">
        <f>IFERROR(IF(AND(OT20&lt;SMALL(기준일시_입력!$J$21:$J$39,OW$5),OU20&gt;SMALL(기준일시_입력!$N$21:$N$39,OW$5)),INDEX(기준일시_입력!$AJ$21:$AJ$39,OW$5*2-1),IF(AND(OT20&gt;=SMALL(기준일시_입력!$J$21:$J$39,OW$5),OT20&lt;SMALL(기준일시_입력!$N$21:$N$39,OW$5)),SMALL(기준일시_입력!$N$21:$N$39,OW$5)-OT20,0)),0)</f>
        <v>0</v>
      </c>
      <c r="OX20" s="128">
        <f>IFERROR(IF(AND(OT20&lt;SMALL(기준일시_입력!$J$21:$J$39,OX$5),OU20&gt;SMALL(기준일시_입력!$N$21:$N$39,OX$5)),INDEX(기준일시_입력!$AJ$21:$AJ$39,OX$5*2-1),IF(AND(OT20&gt;=SMALL(기준일시_입력!$J$21:$J$39,OX$5),OT20&lt;SMALL(기준일시_입력!$N$21:$N$39,OX$5)),SMALL(기준일시_입력!$N$21:$N$39,OX$5)-OT20,0)),0)</f>
        <v>0</v>
      </c>
      <c r="OY20" s="128">
        <f>IFERROR(IF(AND(OT20&lt;SMALL(기준일시_입력!$J$21:$J$39,OY$5),OU20&gt;SMALL(기준일시_입력!$N$21:$N$39,OY$5)),INDEX(기준일시_입력!$AJ$21:$AJ$39,OY$5*2-1),IF(AND(OT20&gt;=SMALL(기준일시_입력!$J$21:$J$39,OY$5),OT20&lt;SMALL(기준일시_입력!$N$21:$N$39,OY$5)),SMALL(기준일시_입력!$N$21:$N$39,OY$5)-OT20,0)),0)</f>
        <v>0</v>
      </c>
      <c r="OZ20" s="128">
        <f>IFERROR(IF(AND(OT20&lt;SMALL(기준일시_입력!$J$21:$J$39,OZ$5),OU20&gt;SMALL(기준일시_입력!$N$21:$N$39,OZ$5)),INDEX(기준일시_입력!$AJ$21:$AJ$39,OZ$5*2-1),IF(AND(OT20&gt;=SMALL(기준일시_입력!$J$21:$J$39,OZ$5),OT20&lt;SMALL(기준일시_입력!$N$21:$N$39,OZ$5)),SMALL(기준일시_입력!$N$21:$N$39,OZ$5)-OT20,0)),0)</f>
        <v>0</v>
      </c>
      <c r="PA20" s="128">
        <f>IFERROR(IF(AND(OT20&lt;SMALL(기준일시_입력!$J$21:$J$39,PA$5),OU20&gt;SMALL(기준일시_입력!$N$21:$N$39,PA$5)),INDEX(기준일시_입력!$AJ$21:$AJ$39,PA$5*2-1),IF(AND(OT20&gt;=SMALL(기준일시_입력!$J$21:$J$39,PA$5),OT20&lt;SMALL(기준일시_입력!$N$21:$N$39,PA$5)),SMALL(기준일시_입력!$N$21:$N$39,PA$5)-OT20,0)),0)</f>
        <v>0</v>
      </c>
      <c r="PB20" s="128">
        <f>IFERROR(IF(AND(OT20&lt;SMALL(기준일시_입력!$J$21:$J$39,PB$5),OU20&gt;SMALL(기준일시_입력!$N$21:$N$39,PB$5)),INDEX(기준일시_입력!$AJ$21:$AJ$39,PB$5*2-1),IF(AND(OT20&gt;=SMALL(기준일시_입력!$J$21:$J$39,PB$5),OT20&lt;SMALL(기준일시_입력!$N$21:$N$39,PB$5)),SMALL(기준일시_입력!$N$21:$N$39,PB$5)-OT20,0)),0)</f>
        <v>0</v>
      </c>
      <c r="PC20" s="128">
        <f>IFERROR(IF(AND(OT20&lt;SMALL(기준일시_입력!$J$21:$J$39,PC$5),OU20&gt;SMALL(기준일시_입력!$N$21:$N$39,PC$5)),INDEX(기준일시_입력!$AJ$21:$AJ$39,PC$5*2-1),IF(AND(OT20&gt;=SMALL(기준일시_입력!$J$21:$J$39,PC$5),OT20&lt;SMALL(기준일시_입력!$N$21:$N$39,PC$5)),SMALL(기준일시_입력!$N$21:$N$39,PC$5)-OT20,0)),0)</f>
        <v>0</v>
      </c>
      <c r="PD20" s="128">
        <f>IFERROR(IF(AND(OT20&lt;SMALL(기준일시_입력!$J$21:$J$39,PD$5),OU20&gt;SMALL(기준일시_입력!$N$21:$N$39,PD$5)),INDEX(기준일시_입력!$AJ$21:$AJ$39,PD$5*2-1),IF(AND(OT20&gt;=SMALL(기준일시_입력!$J$21:$J$39,PD$5),OT20&lt;SMALL(기준일시_입력!$N$21:$N$39,PD$5)),SMALL(기준일시_입력!$N$21:$N$39,PD$5)-OT20,0)),0)</f>
        <v>0</v>
      </c>
      <c r="PE20" s="128">
        <f>IFERROR(IF(AND(OT20&lt;SMALL(기준일시_입력!$J$21:$J$39,PE$5),OU20&gt;SMALL(기준일시_입력!$N$21:$N$39,PE$5)),INDEX(기준일시_입력!$AJ$21:$AJ$39,PE$5*2-1),IF(AND(OT20&gt;=SMALL(기준일시_입력!$J$21:$J$39,PE$5),OT20&lt;SMALL(기준일시_입력!$N$21:$N$39,PE$5)),SMALL(기준일시_입력!$N$21:$N$39,PE$5)-OT20,0)),0)</f>
        <v>0</v>
      </c>
      <c r="PF20" s="125"/>
      <c r="PG20" s="180" t="str">
        <f t="shared" si="214"/>
        <v>15일</v>
      </c>
      <c r="PH20" s="180"/>
      <c r="PI20" s="124" t="str">
        <f t="shared" si="215"/>
        <v>월</v>
      </c>
      <c r="PJ20" s="133" t="str">
        <f t="shared" si="216"/>
        <v/>
      </c>
      <c r="PK20" s="184"/>
      <c r="PL20" s="184"/>
      <c r="PM20" s="184"/>
      <c r="PN20" s="184"/>
      <c r="PO20" s="184"/>
      <c r="PP20" s="184"/>
      <c r="PQ20" s="176"/>
      <c r="PR20" s="177"/>
      <c r="PS20" s="129" t="str">
        <f>IF($B20="","",IF(AND(PI$3&lt;&gt;"",$B20-기준일시_입력!$AO$7&lt;=0,PK20="",PN20="",PQ20=""),"X",IF(PQ20="연차","☆",IF(PQ20="월차","★",IF(PQ20="병가","♨",IF(PQ20="출장","◎",IF(PQ20="교육","■",IF(AND(PQ20="",PK20&lt;=기준일시_입력!$J$15,PN20&gt;=기준일시_입력!$N$15),"○",IF(AND(PQ20="",PK20&lt;&gt;"",PK20&gt;기준일시_입력!$J$15),"▼",IF(AND(PQ20="",PN20&lt;&gt;"",PN20&lt;기준일시_입력!$N$15),"△",""))))))))))</f>
        <v/>
      </c>
      <c r="PT20" s="128">
        <f>IFERROR(IF(OR(PK20="",PN20=""),0,IF(AND(PV20&lt;기준일시_입력!$J$17,PW20&gt;기준일시_입력!$N$17),기준일시_입력!$N$17-기준일시_입력!$J$17,IF(AND(PV20&gt;=기준일시_입력!$J$17,PW20&gt;기준일시_입력!$N$17),기준일시_입력!$N$17-PV20,IF(PW20&lt;기준일시_입력!$J$17,0,IF(AND(PV20&lt;기준일시_입력!$J$17,PW20&lt;=기준일시_입력!$N$17),PW20-기준일시_입력!$J$17,IF(AND(PV20&gt;=기준일시_입력!$J$17,PW20&lt;=기준일시_입력!$N$17),PW20-PV20,0)))))),0)</f>
        <v>0</v>
      </c>
      <c r="PU20" s="128">
        <f t="shared" si="217"/>
        <v>0</v>
      </c>
      <c r="PV20" s="128">
        <f>IF(OR(PK20="",PN20=""),0,IF(PK20&lt;기준일시_입력!$J$15,기준일시_입력!$J$15,PK20))</f>
        <v>0</v>
      </c>
      <c r="PW20" s="128">
        <f t="shared" si="218"/>
        <v>0</v>
      </c>
      <c r="PX20" s="128">
        <f>IFERROR(IF(AND(PV20&lt;SMALL(기준일시_입력!$J$21:$J$39,PX$5),PW20&gt;SMALL(기준일시_입력!$N$21:$N$39,PX$5)),INDEX(기준일시_입력!$AJ$21:$AJ$39,PX$5*2-1),IF(AND(PV20&gt;=SMALL(기준일시_입력!$J$21:$J$39,PX$5),PV20&lt;SMALL(기준일시_입력!$N$21:$N$39,PX$5)),SMALL(기준일시_입력!$N$21:$N$39,PX$5)-PV20,0)),0)</f>
        <v>0</v>
      </c>
      <c r="PY20" s="128">
        <f>IFERROR(IF(AND(PV20&lt;SMALL(기준일시_입력!$J$21:$J$39,PY$5),PW20&gt;SMALL(기준일시_입력!$N$21:$N$39,PY$5)),INDEX(기준일시_입력!$AJ$21:$AJ$39,PY$5*2-1),IF(AND(PV20&gt;=SMALL(기준일시_입력!$J$21:$J$39,PY$5),PV20&lt;SMALL(기준일시_입력!$N$21:$N$39,PY$5)),SMALL(기준일시_입력!$N$21:$N$39,PY$5)-PV20,0)),0)</f>
        <v>0</v>
      </c>
      <c r="PZ20" s="128">
        <f>IFERROR(IF(AND(PV20&lt;SMALL(기준일시_입력!$J$21:$J$39,PZ$5),PW20&gt;SMALL(기준일시_입력!$N$21:$N$39,PZ$5)),INDEX(기준일시_입력!$AJ$21:$AJ$39,PZ$5*2-1),IF(AND(PV20&gt;=SMALL(기준일시_입력!$J$21:$J$39,PZ$5),PV20&lt;SMALL(기준일시_입력!$N$21:$N$39,PZ$5)),SMALL(기준일시_입력!$N$21:$N$39,PZ$5)-PV20,0)),0)</f>
        <v>0</v>
      </c>
      <c r="QA20" s="128">
        <f>IFERROR(IF(AND(PV20&lt;SMALL(기준일시_입력!$J$21:$J$39,QA$5),PW20&gt;SMALL(기준일시_입력!$N$21:$N$39,QA$5)),INDEX(기준일시_입력!$AJ$21:$AJ$39,QA$5*2-1),IF(AND(PV20&gt;=SMALL(기준일시_입력!$J$21:$J$39,QA$5),PV20&lt;SMALL(기준일시_입력!$N$21:$N$39,QA$5)),SMALL(기준일시_입력!$N$21:$N$39,QA$5)-PV20,0)),0)</f>
        <v>0</v>
      </c>
      <c r="QB20" s="128">
        <f>IFERROR(IF(AND(PV20&lt;SMALL(기준일시_입력!$J$21:$J$39,QB$5),PW20&gt;SMALL(기준일시_입력!$N$21:$N$39,QB$5)),INDEX(기준일시_입력!$AJ$21:$AJ$39,QB$5*2-1),IF(AND(PV20&gt;=SMALL(기준일시_입력!$J$21:$J$39,QB$5),PV20&lt;SMALL(기준일시_입력!$N$21:$N$39,QB$5)),SMALL(기준일시_입력!$N$21:$N$39,QB$5)-PV20,0)),0)</f>
        <v>0</v>
      </c>
      <c r="QC20" s="128">
        <f>IFERROR(IF(AND(PV20&lt;SMALL(기준일시_입력!$J$21:$J$39,QC$5),PW20&gt;SMALL(기준일시_입력!$N$21:$N$39,QC$5)),INDEX(기준일시_입력!$AJ$21:$AJ$39,QC$5*2-1),IF(AND(PV20&gt;=SMALL(기준일시_입력!$J$21:$J$39,QC$5),PV20&lt;SMALL(기준일시_입력!$N$21:$N$39,QC$5)),SMALL(기준일시_입력!$N$21:$N$39,QC$5)-PV20,0)),0)</f>
        <v>0</v>
      </c>
      <c r="QD20" s="128">
        <f>IFERROR(IF(AND(PV20&lt;SMALL(기준일시_입력!$J$21:$J$39,QD$5),PW20&gt;SMALL(기준일시_입력!$N$21:$N$39,QD$5)),INDEX(기준일시_입력!$AJ$21:$AJ$39,QD$5*2-1),IF(AND(PV20&gt;=SMALL(기준일시_입력!$J$21:$J$39,QD$5),PV20&lt;SMALL(기준일시_입력!$N$21:$N$39,QD$5)),SMALL(기준일시_입력!$N$21:$N$39,QD$5)-PV20,0)),0)</f>
        <v>0</v>
      </c>
      <c r="QE20" s="128">
        <f>IFERROR(IF(AND(PV20&lt;SMALL(기준일시_입력!$J$21:$J$39,QE$5),PW20&gt;SMALL(기준일시_입력!$N$21:$N$39,QE$5)),INDEX(기준일시_입력!$AJ$21:$AJ$39,QE$5*2-1),IF(AND(PV20&gt;=SMALL(기준일시_입력!$J$21:$J$39,QE$5),PV20&lt;SMALL(기준일시_입력!$N$21:$N$39,QE$5)),SMALL(기준일시_입력!$N$21:$N$39,QE$5)-PV20,0)),0)</f>
        <v>0</v>
      </c>
      <c r="QF20" s="128">
        <f>IFERROR(IF(AND(PV20&lt;SMALL(기준일시_입력!$J$21:$J$39,QF$5),PW20&gt;SMALL(기준일시_입력!$N$21:$N$39,QF$5)),INDEX(기준일시_입력!$AJ$21:$AJ$39,QF$5*2-1),IF(AND(PV20&gt;=SMALL(기준일시_입력!$J$21:$J$39,QF$5),PV20&lt;SMALL(기준일시_입력!$N$21:$N$39,QF$5)),SMALL(기준일시_입력!$N$21:$N$39,QF$5)-PV20,0)),0)</f>
        <v>0</v>
      </c>
      <c r="QG20" s="128">
        <f>IFERROR(IF(AND(PV20&lt;SMALL(기준일시_입력!$J$21:$J$39,QG$5),PW20&gt;SMALL(기준일시_입력!$N$21:$N$39,QG$5)),INDEX(기준일시_입력!$AJ$21:$AJ$39,QG$5*2-1),IF(AND(PV20&gt;=SMALL(기준일시_입력!$J$21:$J$39,QG$5),PV20&lt;SMALL(기준일시_입력!$N$21:$N$39,QG$5)),SMALL(기준일시_입력!$N$21:$N$39,QG$5)-PV20,0)),0)</f>
        <v>0</v>
      </c>
      <c r="QH20" s="125"/>
      <c r="QI20" s="180" t="str">
        <f t="shared" si="219"/>
        <v>15일</v>
      </c>
      <c r="QJ20" s="180"/>
      <c r="QK20" s="124" t="str">
        <f t="shared" si="220"/>
        <v>월</v>
      </c>
      <c r="QL20" s="133" t="str">
        <f t="shared" si="216"/>
        <v/>
      </c>
      <c r="QM20" s="184"/>
      <c r="QN20" s="184"/>
      <c r="QO20" s="184"/>
      <c r="QP20" s="184"/>
      <c r="QQ20" s="184"/>
      <c r="QR20" s="184"/>
      <c r="QS20" s="176"/>
      <c r="QT20" s="177"/>
      <c r="QU20" s="129" t="str">
        <f>IF($B20="","",IF(AND(QK$3&lt;&gt;"",$B20-기준일시_입력!$AO$7&lt;=0,QM20="",QP20="",QS20=""),"X",IF(QS20="연차","☆",IF(QS20="월차","★",IF(QS20="병가","♨",IF(QS20="출장","◎",IF(QS20="교육","■",IF(AND(QS20="",QM20&lt;=기준일시_입력!$J$15,QP20&gt;=기준일시_입력!$N$15),"○",IF(AND(QS20="",QM20&lt;&gt;"",QM20&gt;기준일시_입력!$J$15),"▼",IF(AND(QS20="",QP20&lt;&gt;"",QP20&lt;기준일시_입력!$N$15),"△",""))))))))))</f>
        <v/>
      </c>
      <c r="QV20" s="128">
        <f>IFERROR(IF(OR(QM20="",QP20=""),0,IF(AND(QX20&lt;기준일시_입력!$J$17,QY20&gt;기준일시_입력!$N$17),기준일시_입력!$N$17-기준일시_입력!$J$17,IF(AND(QX20&gt;=기준일시_입력!$J$17,QY20&gt;기준일시_입력!$N$17),기준일시_입력!$N$17-QX20,IF(QY20&lt;기준일시_입력!$J$17,0,IF(AND(QX20&lt;기준일시_입력!$J$17,QY20&lt;=기준일시_입력!$N$17),QY20-기준일시_입력!$J$17,IF(AND(QX20&gt;=기준일시_입력!$J$17,QY20&lt;=기준일시_입력!$N$17),QY20-QX20,0)))))),0)</f>
        <v>0</v>
      </c>
      <c r="QW20" s="128">
        <f t="shared" si="222"/>
        <v>0</v>
      </c>
      <c r="QX20" s="128">
        <f>IF(OR(QM20="",QP20=""),0,IF(QM20&lt;기준일시_입력!$J$15,기준일시_입력!$J$15,QM20))</f>
        <v>0</v>
      </c>
      <c r="QY20" s="128">
        <f t="shared" si="223"/>
        <v>0</v>
      </c>
      <c r="QZ20" s="128">
        <f>IFERROR(IF(AND(QX20&lt;SMALL(기준일시_입력!$J$21:$J$39,QZ$5),QY20&gt;SMALL(기준일시_입력!$N$21:$N$39,QZ$5)),INDEX(기준일시_입력!$AJ$21:$AJ$39,QZ$5*2-1),IF(AND(QX20&gt;=SMALL(기준일시_입력!$J$21:$J$39,QZ$5),QX20&lt;SMALL(기준일시_입력!$N$21:$N$39,QZ$5)),SMALL(기준일시_입력!$N$21:$N$39,QZ$5)-QX20,0)),0)</f>
        <v>0</v>
      </c>
      <c r="RA20" s="128">
        <f>IFERROR(IF(AND(QX20&lt;SMALL(기준일시_입력!$J$21:$J$39,RA$5),QY20&gt;SMALL(기준일시_입력!$N$21:$N$39,RA$5)),INDEX(기준일시_입력!$AJ$21:$AJ$39,RA$5*2-1),IF(AND(QX20&gt;=SMALL(기준일시_입력!$J$21:$J$39,RA$5),QX20&lt;SMALL(기준일시_입력!$N$21:$N$39,RA$5)),SMALL(기준일시_입력!$N$21:$N$39,RA$5)-QX20,0)),0)</f>
        <v>0</v>
      </c>
      <c r="RB20" s="128">
        <f>IFERROR(IF(AND(QX20&lt;SMALL(기준일시_입력!$J$21:$J$39,RB$5),QY20&gt;SMALL(기준일시_입력!$N$21:$N$39,RB$5)),INDEX(기준일시_입력!$AJ$21:$AJ$39,RB$5*2-1),IF(AND(QX20&gt;=SMALL(기준일시_입력!$J$21:$J$39,RB$5),QX20&lt;SMALL(기준일시_입력!$N$21:$N$39,RB$5)),SMALL(기준일시_입력!$N$21:$N$39,RB$5)-QX20,0)),0)</f>
        <v>0</v>
      </c>
      <c r="RC20" s="128">
        <f>IFERROR(IF(AND(QX20&lt;SMALL(기준일시_입력!$J$21:$J$39,RC$5),QY20&gt;SMALL(기준일시_입력!$N$21:$N$39,RC$5)),INDEX(기준일시_입력!$AJ$21:$AJ$39,RC$5*2-1),IF(AND(QX20&gt;=SMALL(기준일시_입력!$J$21:$J$39,RC$5),QX20&lt;SMALL(기준일시_입력!$N$21:$N$39,RC$5)),SMALL(기준일시_입력!$N$21:$N$39,RC$5)-QX20,0)),0)</f>
        <v>0</v>
      </c>
      <c r="RD20" s="128">
        <f>IFERROR(IF(AND(QX20&lt;SMALL(기준일시_입력!$J$21:$J$39,RD$5),QY20&gt;SMALL(기준일시_입력!$N$21:$N$39,RD$5)),INDEX(기준일시_입력!$AJ$21:$AJ$39,RD$5*2-1),IF(AND(QX20&gt;=SMALL(기준일시_입력!$J$21:$J$39,RD$5),QX20&lt;SMALL(기준일시_입력!$N$21:$N$39,RD$5)),SMALL(기준일시_입력!$N$21:$N$39,RD$5)-QX20,0)),0)</f>
        <v>0</v>
      </c>
      <c r="RE20" s="128">
        <f>IFERROR(IF(AND(QX20&lt;SMALL(기준일시_입력!$J$21:$J$39,RE$5),QY20&gt;SMALL(기준일시_입력!$N$21:$N$39,RE$5)),INDEX(기준일시_입력!$AJ$21:$AJ$39,RE$5*2-1),IF(AND(QX20&gt;=SMALL(기준일시_입력!$J$21:$J$39,RE$5),QX20&lt;SMALL(기준일시_입력!$N$21:$N$39,RE$5)),SMALL(기준일시_입력!$N$21:$N$39,RE$5)-QX20,0)),0)</f>
        <v>0</v>
      </c>
      <c r="RF20" s="128">
        <f>IFERROR(IF(AND(QX20&lt;SMALL(기준일시_입력!$J$21:$J$39,RF$5),QY20&gt;SMALL(기준일시_입력!$N$21:$N$39,RF$5)),INDEX(기준일시_입력!$AJ$21:$AJ$39,RF$5*2-1),IF(AND(QX20&gt;=SMALL(기준일시_입력!$J$21:$J$39,RF$5),QX20&lt;SMALL(기준일시_입력!$N$21:$N$39,RF$5)),SMALL(기준일시_입력!$N$21:$N$39,RF$5)-QX20,0)),0)</f>
        <v>0</v>
      </c>
      <c r="RG20" s="128">
        <f>IFERROR(IF(AND(QX20&lt;SMALL(기준일시_입력!$J$21:$J$39,RG$5),QY20&gt;SMALL(기준일시_입력!$N$21:$N$39,RG$5)),INDEX(기준일시_입력!$AJ$21:$AJ$39,RG$5*2-1),IF(AND(QX20&gt;=SMALL(기준일시_입력!$J$21:$J$39,RG$5),QX20&lt;SMALL(기준일시_입력!$N$21:$N$39,RG$5)),SMALL(기준일시_입력!$N$21:$N$39,RG$5)-QX20,0)),0)</f>
        <v>0</v>
      </c>
      <c r="RH20" s="128">
        <f>IFERROR(IF(AND(QX20&lt;SMALL(기준일시_입력!$J$21:$J$39,RH$5),QY20&gt;SMALL(기준일시_입력!$N$21:$N$39,RH$5)),INDEX(기준일시_입력!$AJ$21:$AJ$39,RH$5*2-1),IF(AND(QX20&gt;=SMALL(기준일시_입력!$J$21:$J$39,RH$5),QX20&lt;SMALL(기준일시_입력!$N$21:$N$39,RH$5)),SMALL(기준일시_입력!$N$21:$N$39,RH$5)-QX20,0)),0)</f>
        <v>0</v>
      </c>
      <c r="RI20" s="128">
        <f>IFERROR(IF(AND(QX20&lt;SMALL(기준일시_입력!$J$21:$J$39,RI$5),QY20&gt;SMALL(기준일시_입력!$N$21:$N$39,RI$5)),INDEX(기준일시_입력!$AJ$21:$AJ$39,RI$5*2-1),IF(AND(QX20&gt;=SMALL(기준일시_입력!$J$21:$J$39,RI$5),QX20&lt;SMALL(기준일시_입력!$N$21:$N$39,RI$5)),SMALL(기준일시_입력!$N$21:$N$39,RI$5)-QX20,0)),0)</f>
        <v>0</v>
      </c>
      <c r="RJ20" s="125"/>
      <c r="RK20" s="180" t="str">
        <f t="shared" si="224"/>
        <v>15일</v>
      </c>
      <c r="RL20" s="180"/>
      <c r="RM20" s="124" t="str">
        <f t="shared" si="225"/>
        <v>월</v>
      </c>
      <c r="RN20" s="133" t="str">
        <f t="shared" si="216"/>
        <v/>
      </c>
      <c r="RO20" s="184"/>
      <c r="RP20" s="184"/>
      <c r="RQ20" s="184"/>
      <c r="RR20" s="184"/>
      <c r="RS20" s="184"/>
      <c r="RT20" s="184"/>
      <c r="RU20" s="176"/>
      <c r="RV20" s="177"/>
      <c r="RW20" s="129" t="str">
        <f>IF($B20="","",IF(AND(RM$3&lt;&gt;"",$B20-기준일시_입력!$AO$7&lt;=0,RO20="",RR20="",RU20=""),"X",IF(RU20="연차","☆",IF(RU20="월차","★",IF(RU20="병가","♨",IF(RU20="출장","◎",IF(RU20="교육","■",IF(AND(RU20="",RO20&lt;=기준일시_입력!$J$15,RR20&gt;=기준일시_입력!$N$15),"○",IF(AND(RU20="",RO20&lt;&gt;"",RO20&gt;기준일시_입력!$J$15),"▼",IF(AND(RU20="",RR20&lt;&gt;"",RR20&lt;기준일시_입력!$N$15),"△",""))))))))))</f>
        <v/>
      </c>
      <c r="RX20" s="128">
        <f>IFERROR(IF(OR(RO20="",RR20=""),0,IF(AND(RZ20&lt;기준일시_입력!$J$17,SA20&gt;기준일시_입력!$N$17),기준일시_입력!$N$17-기준일시_입력!$J$17,IF(AND(RZ20&gt;=기준일시_입력!$J$17,SA20&gt;기준일시_입력!$N$17),기준일시_입력!$N$17-RZ20,IF(SA20&lt;기준일시_입력!$J$17,0,IF(AND(RZ20&lt;기준일시_입력!$J$17,SA20&lt;=기준일시_입력!$N$17),SA20-기준일시_입력!$J$17,IF(AND(RZ20&gt;=기준일시_입력!$J$17,SA20&lt;=기준일시_입력!$N$17),SA20-RZ20,0)))))),0)</f>
        <v>0</v>
      </c>
      <c r="RY20" s="128">
        <f t="shared" si="227"/>
        <v>0</v>
      </c>
      <c r="RZ20" s="128">
        <f>IF(OR(RO20="",RR20=""),0,IF(RO20&lt;기준일시_입력!$J$15,기준일시_입력!$J$15,RO20))</f>
        <v>0</v>
      </c>
      <c r="SA20" s="128">
        <f t="shared" si="228"/>
        <v>0</v>
      </c>
      <c r="SB20" s="128">
        <f>IFERROR(IF(AND(RZ20&lt;SMALL(기준일시_입력!$J$21:$J$39,SB$5),SA20&gt;SMALL(기준일시_입력!$N$21:$N$39,SB$5)),INDEX(기준일시_입력!$AJ$21:$AJ$39,SB$5*2-1),IF(AND(RZ20&gt;=SMALL(기준일시_입력!$J$21:$J$39,SB$5),RZ20&lt;SMALL(기준일시_입력!$N$21:$N$39,SB$5)),SMALL(기준일시_입력!$N$21:$N$39,SB$5)-RZ20,0)),0)</f>
        <v>0</v>
      </c>
      <c r="SC20" s="128">
        <f>IFERROR(IF(AND(RZ20&lt;SMALL(기준일시_입력!$J$21:$J$39,SC$5),SA20&gt;SMALL(기준일시_입력!$N$21:$N$39,SC$5)),INDEX(기준일시_입력!$AJ$21:$AJ$39,SC$5*2-1),IF(AND(RZ20&gt;=SMALL(기준일시_입력!$J$21:$J$39,SC$5),RZ20&lt;SMALL(기준일시_입력!$N$21:$N$39,SC$5)),SMALL(기준일시_입력!$N$21:$N$39,SC$5)-RZ20,0)),0)</f>
        <v>0</v>
      </c>
      <c r="SD20" s="128">
        <f>IFERROR(IF(AND(RZ20&lt;SMALL(기준일시_입력!$J$21:$J$39,SD$5),SA20&gt;SMALL(기준일시_입력!$N$21:$N$39,SD$5)),INDEX(기준일시_입력!$AJ$21:$AJ$39,SD$5*2-1),IF(AND(RZ20&gt;=SMALL(기준일시_입력!$J$21:$J$39,SD$5),RZ20&lt;SMALL(기준일시_입력!$N$21:$N$39,SD$5)),SMALL(기준일시_입력!$N$21:$N$39,SD$5)-RZ20,0)),0)</f>
        <v>0</v>
      </c>
      <c r="SE20" s="128">
        <f>IFERROR(IF(AND(RZ20&lt;SMALL(기준일시_입력!$J$21:$J$39,SE$5),SA20&gt;SMALL(기준일시_입력!$N$21:$N$39,SE$5)),INDEX(기준일시_입력!$AJ$21:$AJ$39,SE$5*2-1),IF(AND(RZ20&gt;=SMALL(기준일시_입력!$J$21:$J$39,SE$5),RZ20&lt;SMALL(기준일시_입력!$N$21:$N$39,SE$5)),SMALL(기준일시_입력!$N$21:$N$39,SE$5)-RZ20,0)),0)</f>
        <v>0</v>
      </c>
      <c r="SF20" s="128">
        <f>IFERROR(IF(AND(RZ20&lt;SMALL(기준일시_입력!$J$21:$J$39,SF$5),SA20&gt;SMALL(기준일시_입력!$N$21:$N$39,SF$5)),INDEX(기준일시_입력!$AJ$21:$AJ$39,SF$5*2-1),IF(AND(RZ20&gt;=SMALL(기준일시_입력!$J$21:$J$39,SF$5),RZ20&lt;SMALL(기준일시_입력!$N$21:$N$39,SF$5)),SMALL(기준일시_입력!$N$21:$N$39,SF$5)-RZ20,0)),0)</f>
        <v>0</v>
      </c>
      <c r="SG20" s="128">
        <f>IFERROR(IF(AND(RZ20&lt;SMALL(기준일시_입력!$J$21:$J$39,SG$5),SA20&gt;SMALL(기준일시_입력!$N$21:$N$39,SG$5)),INDEX(기준일시_입력!$AJ$21:$AJ$39,SG$5*2-1),IF(AND(RZ20&gt;=SMALL(기준일시_입력!$J$21:$J$39,SG$5),RZ20&lt;SMALL(기준일시_입력!$N$21:$N$39,SG$5)),SMALL(기준일시_입력!$N$21:$N$39,SG$5)-RZ20,0)),0)</f>
        <v>0</v>
      </c>
      <c r="SH20" s="128">
        <f>IFERROR(IF(AND(RZ20&lt;SMALL(기준일시_입력!$J$21:$J$39,SH$5),SA20&gt;SMALL(기준일시_입력!$N$21:$N$39,SH$5)),INDEX(기준일시_입력!$AJ$21:$AJ$39,SH$5*2-1),IF(AND(RZ20&gt;=SMALL(기준일시_입력!$J$21:$J$39,SH$5),RZ20&lt;SMALL(기준일시_입력!$N$21:$N$39,SH$5)),SMALL(기준일시_입력!$N$21:$N$39,SH$5)-RZ20,0)),0)</f>
        <v>0</v>
      </c>
      <c r="SI20" s="128">
        <f>IFERROR(IF(AND(RZ20&lt;SMALL(기준일시_입력!$J$21:$J$39,SI$5),SA20&gt;SMALL(기준일시_입력!$N$21:$N$39,SI$5)),INDEX(기준일시_입력!$AJ$21:$AJ$39,SI$5*2-1),IF(AND(RZ20&gt;=SMALL(기준일시_입력!$J$21:$J$39,SI$5),RZ20&lt;SMALL(기준일시_입력!$N$21:$N$39,SI$5)),SMALL(기준일시_입력!$N$21:$N$39,SI$5)-RZ20,0)),0)</f>
        <v>0</v>
      </c>
      <c r="SJ20" s="128">
        <f>IFERROR(IF(AND(RZ20&lt;SMALL(기준일시_입력!$J$21:$J$39,SJ$5),SA20&gt;SMALL(기준일시_입력!$N$21:$N$39,SJ$5)),INDEX(기준일시_입력!$AJ$21:$AJ$39,SJ$5*2-1),IF(AND(RZ20&gt;=SMALL(기준일시_입력!$J$21:$J$39,SJ$5),RZ20&lt;SMALL(기준일시_입력!$N$21:$N$39,SJ$5)),SMALL(기준일시_입력!$N$21:$N$39,SJ$5)-RZ20,0)),0)</f>
        <v>0</v>
      </c>
      <c r="SK20" s="128">
        <f>IFERROR(IF(AND(RZ20&lt;SMALL(기준일시_입력!$J$21:$J$39,SK$5),SA20&gt;SMALL(기준일시_입력!$N$21:$N$39,SK$5)),INDEX(기준일시_입력!$AJ$21:$AJ$39,SK$5*2-1),IF(AND(RZ20&gt;=SMALL(기준일시_입력!$J$21:$J$39,SK$5),RZ20&lt;SMALL(기준일시_입력!$N$21:$N$39,SK$5)),SMALL(기준일시_입력!$N$21:$N$39,SK$5)-RZ20,0)),0)</f>
        <v>0</v>
      </c>
      <c r="SL20" s="125"/>
      <c r="SM20" s="180" t="str">
        <f t="shared" si="229"/>
        <v>15일</v>
      </c>
      <c r="SN20" s="180"/>
      <c r="SO20" s="124" t="str">
        <f t="shared" si="230"/>
        <v>월</v>
      </c>
      <c r="SP20" s="133" t="str">
        <f t="shared" si="231"/>
        <v/>
      </c>
      <c r="SQ20" s="184"/>
      <c r="SR20" s="184"/>
      <c r="SS20" s="184"/>
      <c r="ST20" s="184"/>
      <c r="SU20" s="184"/>
      <c r="SV20" s="184"/>
      <c r="SW20" s="176"/>
      <c r="SX20" s="177"/>
      <c r="SY20" s="129" t="str">
        <f>IF($B20="","",IF(AND(SO$3&lt;&gt;"",$B20-기준일시_입력!$AO$7&lt;=0,SQ20="",ST20="",SW20=""),"X",IF(SW20="연차","☆",IF(SW20="월차","★",IF(SW20="병가","♨",IF(SW20="출장","◎",IF(SW20="교육","■",IF(AND(SW20="",SQ20&lt;=기준일시_입력!$J$15,ST20&gt;=기준일시_입력!$N$15),"○",IF(AND(SW20="",SQ20&lt;&gt;"",SQ20&gt;기준일시_입력!$J$15),"▼",IF(AND(SW20="",ST20&lt;&gt;"",ST20&lt;기준일시_입력!$N$15),"△",""))))))))))</f>
        <v/>
      </c>
      <c r="SZ20" s="128">
        <f>IFERROR(IF(OR(SQ20="",ST20=""),0,IF(AND(TB20&lt;기준일시_입력!$J$17,TC20&gt;기준일시_입력!$N$17),기준일시_입력!$N$17-기준일시_입력!$J$17,IF(AND(TB20&gt;=기준일시_입력!$J$17,TC20&gt;기준일시_입력!$N$17),기준일시_입력!$N$17-TB20,IF(TC20&lt;기준일시_입력!$J$17,0,IF(AND(TB20&lt;기준일시_입력!$J$17,TC20&lt;=기준일시_입력!$N$17),TC20-기준일시_입력!$J$17,IF(AND(TB20&gt;=기준일시_입력!$J$17,TC20&lt;=기준일시_입력!$N$17),TC20-TB20,0)))))),0)</f>
        <v>0</v>
      </c>
      <c r="TA20" s="128">
        <f t="shared" si="232"/>
        <v>0</v>
      </c>
      <c r="TB20" s="128">
        <f>IF(OR(SQ20="",ST20=""),0,IF(SQ20&lt;기준일시_입력!$J$15,기준일시_입력!$J$15,SQ20))</f>
        <v>0</v>
      </c>
      <c r="TC20" s="128">
        <f t="shared" si="233"/>
        <v>0</v>
      </c>
      <c r="TD20" s="128">
        <f>IFERROR(IF(AND(TB20&lt;SMALL(기준일시_입력!$J$21:$J$39,TD$5),TC20&gt;SMALL(기준일시_입력!$N$21:$N$39,TD$5)),INDEX(기준일시_입력!$AJ$21:$AJ$39,TD$5*2-1),IF(AND(TB20&gt;=SMALL(기준일시_입력!$J$21:$J$39,TD$5),TB20&lt;SMALL(기준일시_입력!$N$21:$N$39,TD$5)),SMALL(기준일시_입력!$N$21:$N$39,TD$5)-TB20,0)),0)</f>
        <v>0</v>
      </c>
      <c r="TE20" s="128">
        <f>IFERROR(IF(AND(TB20&lt;SMALL(기준일시_입력!$J$21:$J$39,TE$5),TC20&gt;SMALL(기준일시_입력!$N$21:$N$39,TE$5)),INDEX(기준일시_입력!$AJ$21:$AJ$39,TE$5*2-1),IF(AND(TB20&gt;=SMALL(기준일시_입력!$J$21:$J$39,TE$5),TB20&lt;SMALL(기준일시_입력!$N$21:$N$39,TE$5)),SMALL(기준일시_입력!$N$21:$N$39,TE$5)-TB20,0)),0)</f>
        <v>0</v>
      </c>
      <c r="TF20" s="128">
        <f>IFERROR(IF(AND(TB20&lt;SMALL(기준일시_입력!$J$21:$J$39,TF$5),TC20&gt;SMALL(기준일시_입력!$N$21:$N$39,TF$5)),INDEX(기준일시_입력!$AJ$21:$AJ$39,TF$5*2-1),IF(AND(TB20&gt;=SMALL(기준일시_입력!$J$21:$J$39,TF$5),TB20&lt;SMALL(기준일시_입력!$N$21:$N$39,TF$5)),SMALL(기준일시_입력!$N$21:$N$39,TF$5)-TB20,0)),0)</f>
        <v>0</v>
      </c>
      <c r="TG20" s="128">
        <f>IFERROR(IF(AND(TB20&lt;SMALL(기준일시_입력!$J$21:$J$39,TG$5),TC20&gt;SMALL(기준일시_입력!$N$21:$N$39,TG$5)),INDEX(기준일시_입력!$AJ$21:$AJ$39,TG$5*2-1),IF(AND(TB20&gt;=SMALL(기준일시_입력!$J$21:$J$39,TG$5),TB20&lt;SMALL(기준일시_입력!$N$21:$N$39,TG$5)),SMALL(기준일시_입력!$N$21:$N$39,TG$5)-TB20,0)),0)</f>
        <v>0</v>
      </c>
      <c r="TH20" s="128">
        <f>IFERROR(IF(AND(TB20&lt;SMALL(기준일시_입력!$J$21:$J$39,TH$5),TC20&gt;SMALL(기준일시_입력!$N$21:$N$39,TH$5)),INDEX(기준일시_입력!$AJ$21:$AJ$39,TH$5*2-1),IF(AND(TB20&gt;=SMALL(기준일시_입력!$J$21:$J$39,TH$5),TB20&lt;SMALL(기준일시_입력!$N$21:$N$39,TH$5)),SMALL(기준일시_입력!$N$21:$N$39,TH$5)-TB20,0)),0)</f>
        <v>0</v>
      </c>
      <c r="TI20" s="128">
        <f>IFERROR(IF(AND(TB20&lt;SMALL(기준일시_입력!$J$21:$J$39,TI$5),TC20&gt;SMALL(기준일시_입력!$N$21:$N$39,TI$5)),INDEX(기준일시_입력!$AJ$21:$AJ$39,TI$5*2-1),IF(AND(TB20&gt;=SMALL(기준일시_입력!$J$21:$J$39,TI$5),TB20&lt;SMALL(기준일시_입력!$N$21:$N$39,TI$5)),SMALL(기준일시_입력!$N$21:$N$39,TI$5)-TB20,0)),0)</f>
        <v>0</v>
      </c>
      <c r="TJ20" s="128">
        <f>IFERROR(IF(AND(TB20&lt;SMALL(기준일시_입력!$J$21:$J$39,TJ$5),TC20&gt;SMALL(기준일시_입력!$N$21:$N$39,TJ$5)),INDEX(기준일시_입력!$AJ$21:$AJ$39,TJ$5*2-1),IF(AND(TB20&gt;=SMALL(기준일시_입력!$J$21:$J$39,TJ$5),TB20&lt;SMALL(기준일시_입력!$N$21:$N$39,TJ$5)),SMALL(기준일시_입력!$N$21:$N$39,TJ$5)-TB20,0)),0)</f>
        <v>0</v>
      </c>
      <c r="TK20" s="128">
        <f>IFERROR(IF(AND(TB20&lt;SMALL(기준일시_입력!$J$21:$J$39,TK$5),TC20&gt;SMALL(기준일시_입력!$N$21:$N$39,TK$5)),INDEX(기준일시_입력!$AJ$21:$AJ$39,TK$5*2-1),IF(AND(TB20&gt;=SMALL(기준일시_입력!$J$21:$J$39,TK$5),TB20&lt;SMALL(기준일시_입력!$N$21:$N$39,TK$5)),SMALL(기준일시_입력!$N$21:$N$39,TK$5)-TB20,0)),0)</f>
        <v>0</v>
      </c>
      <c r="TL20" s="128">
        <f>IFERROR(IF(AND(TB20&lt;SMALL(기준일시_입력!$J$21:$J$39,TL$5),TC20&gt;SMALL(기준일시_입력!$N$21:$N$39,TL$5)),INDEX(기준일시_입력!$AJ$21:$AJ$39,TL$5*2-1),IF(AND(TB20&gt;=SMALL(기준일시_입력!$J$21:$J$39,TL$5),TB20&lt;SMALL(기준일시_입력!$N$21:$N$39,TL$5)),SMALL(기준일시_입력!$N$21:$N$39,TL$5)-TB20,0)),0)</f>
        <v>0</v>
      </c>
      <c r="TM20" s="128">
        <f>IFERROR(IF(AND(TB20&lt;SMALL(기준일시_입력!$J$21:$J$39,TM$5),TC20&gt;SMALL(기준일시_입력!$N$21:$N$39,TM$5)),INDEX(기준일시_입력!$AJ$21:$AJ$39,TM$5*2-1),IF(AND(TB20&gt;=SMALL(기준일시_입력!$J$21:$J$39,TM$5),TB20&lt;SMALL(기준일시_입력!$N$21:$N$39,TM$5)),SMALL(기준일시_입력!$N$21:$N$39,TM$5)-TB20,0)),0)</f>
        <v>0</v>
      </c>
      <c r="TN20" s="125"/>
      <c r="TO20" s="180" t="str">
        <f t="shared" si="234"/>
        <v>15일</v>
      </c>
      <c r="TP20" s="180"/>
      <c r="TQ20" s="124" t="str">
        <f t="shared" si="235"/>
        <v>월</v>
      </c>
      <c r="TR20" s="133" t="str">
        <f t="shared" si="231"/>
        <v/>
      </c>
      <c r="TS20" s="184"/>
      <c r="TT20" s="184"/>
      <c r="TU20" s="184"/>
      <c r="TV20" s="184"/>
      <c r="TW20" s="184"/>
      <c r="TX20" s="184"/>
      <c r="TY20" s="176"/>
      <c r="TZ20" s="177"/>
      <c r="UA20" s="129" t="str">
        <f>IF($B20="","",IF(AND(TQ$3&lt;&gt;"",$B20-기준일시_입력!$AO$7&lt;=0,TS20="",TV20="",TY20=""),"X",IF(TY20="연차","☆",IF(TY20="월차","★",IF(TY20="병가","♨",IF(TY20="출장","◎",IF(TY20="교육","■",IF(AND(TY20="",TS20&lt;=기준일시_입력!$J$15,TV20&gt;=기준일시_입력!$N$15),"○",IF(AND(TY20="",TS20&lt;&gt;"",TS20&gt;기준일시_입력!$J$15),"▼",IF(AND(TY20="",TV20&lt;&gt;"",TV20&lt;기준일시_입력!$N$15),"△",""))))))))))</f>
        <v/>
      </c>
      <c r="UB20" s="128">
        <f>IFERROR(IF(OR(TS20="",TV20=""),0,IF(AND(UD20&lt;기준일시_입력!$J$17,UE20&gt;기준일시_입력!$N$17),기준일시_입력!$N$17-기준일시_입력!$J$17,IF(AND(UD20&gt;=기준일시_입력!$J$17,UE20&gt;기준일시_입력!$N$17),기준일시_입력!$N$17-UD20,IF(UE20&lt;기준일시_입력!$J$17,0,IF(AND(UD20&lt;기준일시_입력!$J$17,UE20&lt;=기준일시_입력!$N$17),UE20-기준일시_입력!$J$17,IF(AND(UD20&gt;=기준일시_입력!$J$17,UE20&lt;=기준일시_입력!$N$17),UE20-UD20,0)))))),0)</f>
        <v>0</v>
      </c>
      <c r="UC20" s="128">
        <f t="shared" si="237"/>
        <v>0</v>
      </c>
      <c r="UD20" s="128">
        <f>IF(OR(TS20="",TV20=""),0,IF(TS20&lt;기준일시_입력!$J$15,기준일시_입력!$J$15,TS20))</f>
        <v>0</v>
      </c>
      <c r="UE20" s="128">
        <f t="shared" si="238"/>
        <v>0</v>
      </c>
      <c r="UF20" s="128">
        <f>IFERROR(IF(AND(UD20&lt;SMALL(기준일시_입력!$J$21:$J$39,UF$5),UE20&gt;SMALL(기준일시_입력!$N$21:$N$39,UF$5)),INDEX(기준일시_입력!$AJ$21:$AJ$39,UF$5*2-1),IF(AND(UD20&gt;=SMALL(기준일시_입력!$J$21:$J$39,UF$5),UD20&lt;SMALL(기준일시_입력!$N$21:$N$39,UF$5)),SMALL(기준일시_입력!$N$21:$N$39,UF$5)-UD20,0)),0)</f>
        <v>0</v>
      </c>
      <c r="UG20" s="128">
        <f>IFERROR(IF(AND(UD20&lt;SMALL(기준일시_입력!$J$21:$J$39,UG$5),UE20&gt;SMALL(기준일시_입력!$N$21:$N$39,UG$5)),INDEX(기준일시_입력!$AJ$21:$AJ$39,UG$5*2-1),IF(AND(UD20&gt;=SMALL(기준일시_입력!$J$21:$J$39,UG$5),UD20&lt;SMALL(기준일시_입력!$N$21:$N$39,UG$5)),SMALL(기준일시_입력!$N$21:$N$39,UG$5)-UD20,0)),0)</f>
        <v>0</v>
      </c>
      <c r="UH20" s="128">
        <f>IFERROR(IF(AND(UD20&lt;SMALL(기준일시_입력!$J$21:$J$39,UH$5),UE20&gt;SMALL(기준일시_입력!$N$21:$N$39,UH$5)),INDEX(기준일시_입력!$AJ$21:$AJ$39,UH$5*2-1),IF(AND(UD20&gt;=SMALL(기준일시_입력!$J$21:$J$39,UH$5),UD20&lt;SMALL(기준일시_입력!$N$21:$N$39,UH$5)),SMALL(기준일시_입력!$N$21:$N$39,UH$5)-UD20,0)),0)</f>
        <v>0</v>
      </c>
      <c r="UI20" s="128">
        <f>IFERROR(IF(AND(UD20&lt;SMALL(기준일시_입력!$J$21:$J$39,UI$5),UE20&gt;SMALL(기준일시_입력!$N$21:$N$39,UI$5)),INDEX(기준일시_입력!$AJ$21:$AJ$39,UI$5*2-1),IF(AND(UD20&gt;=SMALL(기준일시_입력!$J$21:$J$39,UI$5),UD20&lt;SMALL(기준일시_입력!$N$21:$N$39,UI$5)),SMALL(기준일시_입력!$N$21:$N$39,UI$5)-UD20,0)),0)</f>
        <v>0</v>
      </c>
      <c r="UJ20" s="128">
        <f>IFERROR(IF(AND(UD20&lt;SMALL(기준일시_입력!$J$21:$J$39,UJ$5),UE20&gt;SMALL(기준일시_입력!$N$21:$N$39,UJ$5)),INDEX(기준일시_입력!$AJ$21:$AJ$39,UJ$5*2-1),IF(AND(UD20&gt;=SMALL(기준일시_입력!$J$21:$J$39,UJ$5),UD20&lt;SMALL(기준일시_입력!$N$21:$N$39,UJ$5)),SMALL(기준일시_입력!$N$21:$N$39,UJ$5)-UD20,0)),0)</f>
        <v>0</v>
      </c>
      <c r="UK20" s="128">
        <f>IFERROR(IF(AND(UD20&lt;SMALL(기준일시_입력!$J$21:$J$39,UK$5),UE20&gt;SMALL(기준일시_입력!$N$21:$N$39,UK$5)),INDEX(기준일시_입력!$AJ$21:$AJ$39,UK$5*2-1),IF(AND(UD20&gt;=SMALL(기준일시_입력!$J$21:$J$39,UK$5),UD20&lt;SMALL(기준일시_입력!$N$21:$N$39,UK$5)),SMALL(기준일시_입력!$N$21:$N$39,UK$5)-UD20,0)),0)</f>
        <v>0</v>
      </c>
      <c r="UL20" s="128">
        <f>IFERROR(IF(AND(UD20&lt;SMALL(기준일시_입력!$J$21:$J$39,UL$5),UE20&gt;SMALL(기준일시_입력!$N$21:$N$39,UL$5)),INDEX(기준일시_입력!$AJ$21:$AJ$39,UL$5*2-1),IF(AND(UD20&gt;=SMALL(기준일시_입력!$J$21:$J$39,UL$5),UD20&lt;SMALL(기준일시_입력!$N$21:$N$39,UL$5)),SMALL(기준일시_입력!$N$21:$N$39,UL$5)-UD20,0)),0)</f>
        <v>0</v>
      </c>
      <c r="UM20" s="128">
        <f>IFERROR(IF(AND(UD20&lt;SMALL(기준일시_입력!$J$21:$J$39,UM$5),UE20&gt;SMALL(기준일시_입력!$N$21:$N$39,UM$5)),INDEX(기준일시_입력!$AJ$21:$AJ$39,UM$5*2-1),IF(AND(UD20&gt;=SMALL(기준일시_입력!$J$21:$J$39,UM$5),UD20&lt;SMALL(기준일시_입력!$N$21:$N$39,UM$5)),SMALL(기준일시_입력!$N$21:$N$39,UM$5)-UD20,0)),0)</f>
        <v>0</v>
      </c>
      <c r="UN20" s="128">
        <f>IFERROR(IF(AND(UD20&lt;SMALL(기준일시_입력!$J$21:$J$39,UN$5),UE20&gt;SMALL(기준일시_입력!$N$21:$N$39,UN$5)),INDEX(기준일시_입력!$AJ$21:$AJ$39,UN$5*2-1),IF(AND(UD20&gt;=SMALL(기준일시_입력!$J$21:$J$39,UN$5),UD20&lt;SMALL(기준일시_입력!$N$21:$N$39,UN$5)),SMALL(기준일시_입력!$N$21:$N$39,UN$5)-UD20,0)),0)</f>
        <v>0</v>
      </c>
      <c r="UO20" s="128">
        <f>IFERROR(IF(AND(UD20&lt;SMALL(기준일시_입력!$J$21:$J$39,UO$5),UE20&gt;SMALL(기준일시_입력!$N$21:$N$39,UO$5)),INDEX(기준일시_입력!$AJ$21:$AJ$39,UO$5*2-1),IF(AND(UD20&gt;=SMALL(기준일시_입력!$J$21:$J$39,UO$5),UD20&lt;SMALL(기준일시_입력!$N$21:$N$39,UO$5)),SMALL(기준일시_입력!$N$21:$N$39,UO$5)-UD20,0)),0)</f>
        <v>0</v>
      </c>
      <c r="UP20" s="125"/>
      <c r="UQ20" s="180" t="str">
        <f t="shared" si="239"/>
        <v>15일</v>
      </c>
      <c r="UR20" s="180"/>
      <c r="US20" s="124" t="str">
        <f t="shared" si="240"/>
        <v>월</v>
      </c>
      <c r="UT20" s="133" t="str">
        <f t="shared" si="231"/>
        <v/>
      </c>
      <c r="UU20" s="184"/>
      <c r="UV20" s="184"/>
      <c r="UW20" s="184"/>
      <c r="UX20" s="184"/>
      <c r="UY20" s="184"/>
      <c r="UZ20" s="184"/>
      <c r="VA20" s="176"/>
      <c r="VB20" s="177"/>
      <c r="VC20" s="129" t="str">
        <f>IF($B20="","",IF(AND(US$3&lt;&gt;"",$B20-기준일시_입력!$AO$7&lt;=0,UU20="",UX20="",VA20=""),"X",IF(VA20="연차","☆",IF(VA20="월차","★",IF(VA20="병가","♨",IF(VA20="출장","◎",IF(VA20="교육","■",IF(AND(VA20="",UU20&lt;=기준일시_입력!$J$15,UX20&gt;=기준일시_입력!$N$15),"○",IF(AND(VA20="",UU20&lt;&gt;"",UU20&gt;기준일시_입력!$J$15),"▼",IF(AND(VA20="",UX20&lt;&gt;"",UX20&lt;기준일시_입력!$N$15),"△",""))))))))))</f>
        <v/>
      </c>
      <c r="VD20" s="128">
        <f>IFERROR(IF(OR(UU20="",UX20=""),0,IF(AND(VF20&lt;기준일시_입력!$J$17,VG20&gt;기준일시_입력!$N$17),기준일시_입력!$N$17-기준일시_입력!$J$17,IF(AND(VF20&gt;=기준일시_입력!$J$17,VG20&gt;기준일시_입력!$N$17),기준일시_입력!$N$17-VF20,IF(VG20&lt;기준일시_입력!$J$17,0,IF(AND(VF20&lt;기준일시_입력!$J$17,VG20&lt;=기준일시_입력!$N$17),VG20-기준일시_입력!$J$17,IF(AND(VF20&gt;=기준일시_입력!$J$17,VG20&lt;=기준일시_입력!$N$17),VG20-VF20,0)))))),0)</f>
        <v>0</v>
      </c>
      <c r="VE20" s="128">
        <f t="shared" si="242"/>
        <v>0</v>
      </c>
      <c r="VF20" s="128">
        <f>IF(OR(UU20="",UX20=""),0,IF(UU20&lt;기준일시_입력!$J$15,기준일시_입력!$J$15,UU20))</f>
        <v>0</v>
      </c>
      <c r="VG20" s="128">
        <f t="shared" si="243"/>
        <v>0</v>
      </c>
      <c r="VH20" s="128">
        <f>IFERROR(IF(AND(VF20&lt;SMALL(기준일시_입력!$J$21:$J$39,VH$5),VG20&gt;SMALL(기준일시_입력!$N$21:$N$39,VH$5)),INDEX(기준일시_입력!$AJ$21:$AJ$39,VH$5*2-1),IF(AND(VF20&gt;=SMALL(기준일시_입력!$J$21:$J$39,VH$5),VF20&lt;SMALL(기준일시_입력!$N$21:$N$39,VH$5)),SMALL(기준일시_입력!$N$21:$N$39,VH$5)-VF20,0)),0)</f>
        <v>0</v>
      </c>
      <c r="VI20" s="128">
        <f>IFERROR(IF(AND(VF20&lt;SMALL(기준일시_입력!$J$21:$J$39,VI$5),VG20&gt;SMALL(기준일시_입력!$N$21:$N$39,VI$5)),INDEX(기준일시_입력!$AJ$21:$AJ$39,VI$5*2-1),IF(AND(VF20&gt;=SMALL(기준일시_입력!$J$21:$J$39,VI$5),VF20&lt;SMALL(기준일시_입력!$N$21:$N$39,VI$5)),SMALL(기준일시_입력!$N$21:$N$39,VI$5)-VF20,0)),0)</f>
        <v>0</v>
      </c>
      <c r="VJ20" s="128">
        <f>IFERROR(IF(AND(VF20&lt;SMALL(기준일시_입력!$J$21:$J$39,VJ$5),VG20&gt;SMALL(기준일시_입력!$N$21:$N$39,VJ$5)),INDEX(기준일시_입력!$AJ$21:$AJ$39,VJ$5*2-1),IF(AND(VF20&gt;=SMALL(기준일시_입력!$J$21:$J$39,VJ$5),VF20&lt;SMALL(기준일시_입력!$N$21:$N$39,VJ$5)),SMALL(기준일시_입력!$N$21:$N$39,VJ$5)-VF20,0)),0)</f>
        <v>0</v>
      </c>
      <c r="VK20" s="128">
        <f>IFERROR(IF(AND(VF20&lt;SMALL(기준일시_입력!$J$21:$J$39,VK$5),VG20&gt;SMALL(기준일시_입력!$N$21:$N$39,VK$5)),INDEX(기준일시_입력!$AJ$21:$AJ$39,VK$5*2-1),IF(AND(VF20&gt;=SMALL(기준일시_입력!$J$21:$J$39,VK$5),VF20&lt;SMALL(기준일시_입력!$N$21:$N$39,VK$5)),SMALL(기준일시_입력!$N$21:$N$39,VK$5)-VF20,0)),0)</f>
        <v>0</v>
      </c>
      <c r="VL20" s="128">
        <f>IFERROR(IF(AND(VF20&lt;SMALL(기준일시_입력!$J$21:$J$39,VL$5),VG20&gt;SMALL(기준일시_입력!$N$21:$N$39,VL$5)),INDEX(기준일시_입력!$AJ$21:$AJ$39,VL$5*2-1),IF(AND(VF20&gt;=SMALL(기준일시_입력!$J$21:$J$39,VL$5),VF20&lt;SMALL(기준일시_입력!$N$21:$N$39,VL$5)),SMALL(기준일시_입력!$N$21:$N$39,VL$5)-VF20,0)),0)</f>
        <v>0</v>
      </c>
      <c r="VM20" s="128">
        <f>IFERROR(IF(AND(VF20&lt;SMALL(기준일시_입력!$J$21:$J$39,VM$5),VG20&gt;SMALL(기준일시_입력!$N$21:$N$39,VM$5)),INDEX(기준일시_입력!$AJ$21:$AJ$39,VM$5*2-1),IF(AND(VF20&gt;=SMALL(기준일시_입력!$J$21:$J$39,VM$5),VF20&lt;SMALL(기준일시_입력!$N$21:$N$39,VM$5)),SMALL(기준일시_입력!$N$21:$N$39,VM$5)-VF20,0)),0)</f>
        <v>0</v>
      </c>
      <c r="VN20" s="128">
        <f>IFERROR(IF(AND(VF20&lt;SMALL(기준일시_입력!$J$21:$J$39,VN$5),VG20&gt;SMALL(기준일시_입력!$N$21:$N$39,VN$5)),INDEX(기준일시_입력!$AJ$21:$AJ$39,VN$5*2-1),IF(AND(VF20&gt;=SMALL(기준일시_입력!$J$21:$J$39,VN$5),VF20&lt;SMALL(기준일시_입력!$N$21:$N$39,VN$5)),SMALL(기준일시_입력!$N$21:$N$39,VN$5)-VF20,0)),0)</f>
        <v>0</v>
      </c>
      <c r="VO20" s="128">
        <f>IFERROR(IF(AND(VF20&lt;SMALL(기준일시_입력!$J$21:$J$39,VO$5),VG20&gt;SMALL(기준일시_입력!$N$21:$N$39,VO$5)),INDEX(기준일시_입력!$AJ$21:$AJ$39,VO$5*2-1),IF(AND(VF20&gt;=SMALL(기준일시_입력!$J$21:$J$39,VO$5),VF20&lt;SMALL(기준일시_입력!$N$21:$N$39,VO$5)),SMALL(기준일시_입력!$N$21:$N$39,VO$5)-VF20,0)),0)</f>
        <v>0</v>
      </c>
      <c r="VP20" s="128">
        <f>IFERROR(IF(AND(VF20&lt;SMALL(기준일시_입력!$J$21:$J$39,VP$5),VG20&gt;SMALL(기준일시_입력!$N$21:$N$39,VP$5)),INDEX(기준일시_입력!$AJ$21:$AJ$39,VP$5*2-1),IF(AND(VF20&gt;=SMALL(기준일시_입력!$J$21:$J$39,VP$5),VF20&lt;SMALL(기준일시_입력!$N$21:$N$39,VP$5)),SMALL(기준일시_입력!$N$21:$N$39,VP$5)-VF20,0)),0)</f>
        <v>0</v>
      </c>
      <c r="VQ20" s="128">
        <f>IFERROR(IF(AND(VF20&lt;SMALL(기준일시_입력!$J$21:$J$39,VQ$5),VG20&gt;SMALL(기준일시_입력!$N$21:$N$39,VQ$5)),INDEX(기준일시_입력!$AJ$21:$AJ$39,VQ$5*2-1),IF(AND(VF20&gt;=SMALL(기준일시_입력!$J$21:$J$39,VQ$5),VF20&lt;SMALL(기준일시_입력!$N$21:$N$39,VQ$5)),SMALL(기준일시_입력!$N$21:$N$39,VQ$5)-VF20,0)),0)</f>
        <v>0</v>
      </c>
      <c r="VR20" s="125"/>
      <c r="VS20" s="180" t="str">
        <f t="shared" si="244"/>
        <v>15일</v>
      </c>
      <c r="VT20" s="180"/>
      <c r="VU20" s="124" t="str">
        <f t="shared" si="245"/>
        <v>월</v>
      </c>
      <c r="VV20" s="133" t="str">
        <f t="shared" si="246"/>
        <v/>
      </c>
      <c r="VW20" s="184"/>
      <c r="VX20" s="184"/>
      <c r="VY20" s="184"/>
      <c r="VZ20" s="184"/>
      <c r="WA20" s="184"/>
      <c r="WB20" s="184"/>
      <c r="WC20" s="176"/>
      <c r="WD20" s="177"/>
      <c r="WE20" s="129" t="str">
        <f>IF($B20="","",IF(AND(VU$3&lt;&gt;"",$B20-기준일시_입력!$AO$7&lt;=0,VW20="",VZ20="",WC20=""),"X",IF(WC20="연차","☆",IF(WC20="월차","★",IF(WC20="병가","♨",IF(WC20="출장","◎",IF(WC20="교육","■",IF(AND(WC20="",VW20&lt;=기준일시_입력!$J$15,VZ20&gt;=기준일시_입력!$N$15),"○",IF(AND(WC20="",VW20&lt;&gt;"",VW20&gt;기준일시_입력!$J$15),"▼",IF(AND(WC20="",VZ20&lt;&gt;"",VZ20&lt;기준일시_입력!$N$15),"△",""))))))))))</f>
        <v/>
      </c>
      <c r="WF20" s="128">
        <f>IFERROR(IF(OR(VW20="",VZ20=""),0,IF(AND(WH20&lt;기준일시_입력!$J$17,WI20&gt;기준일시_입력!$N$17),기준일시_입력!$N$17-기준일시_입력!$J$17,IF(AND(WH20&gt;=기준일시_입력!$J$17,WI20&gt;기준일시_입력!$N$17),기준일시_입력!$N$17-WH20,IF(WI20&lt;기준일시_입력!$J$17,0,IF(AND(WH20&lt;기준일시_입력!$J$17,WI20&lt;=기준일시_입력!$N$17),WI20-기준일시_입력!$J$17,IF(AND(WH20&gt;=기준일시_입력!$J$17,WI20&lt;=기준일시_입력!$N$17),WI20-WH20,0)))))),0)</f>
        <v>0</v>
      </c>
      <c r="WG20" s="128">
        <f t="shared" si="247"/>
        <v>0</v>
      </c>
      <c r="WH20" s="128">
        <f>IF(OR(VW20="",VZ20=""),0,IF(VW20&lt;기준일시_입력!$J$15,기준일시_입력!$J$15,VW20))</f>
        <v>0</v>
      </c>
      <c r="WI20" s="128">
        <f t="shared" si="248"/>
        <v>0</v>
      </c>
      <c r="WJ20" s="128">
        <f>IFERROR(IF(AND(WH20&lt;SMALL(기준일시_입력!$J$21:$J$39,WJ$5),WI20&gt;SMALL(기준일시_입력!$N$21:$N$39,WJ$5)),INDEX(기준일시_입력!$AJ$21:$AJ$39,WJ$5*2-1),IF(AND(WH20&gt;=SMALL(기준일시_입력!$J$21:$J$39,WJ$5),WH20&lt;SMALL(기준일시_입력!$N$21:$N$39,WJ$5)),SMALL(기준일시_입력!$N$21:$N$39,WJ$5)-WH20,0)),0)</f>
        <v>0</v>
      </c>
      <c r="WK20" s="128">
        <f>IFERROR(IF(AND(WH20&lt;SMALL(기준일시_입력!$J$21:$J$39,WK$5),WI20&gt;SMALL(기준일시_입력!$N$21:$N$39,WK$5)),INDEX(기준일시_입력!$AJ$21:$AJ$39,WK$5*2-1),IF(AND(WH20&gt;=SMALL(기준일시_입력!$J$21:$J$39,WK$5),WH20&lt;SMALL(기준일시_입력!$N$21:$N$39,WK$5)),SMALL(기준일시_입력!$N$21:$N$39,WK$5)-WH20,0)),0)</f>
        <v>0</v>
      </c>
      <c r="WL20" s="128">
        <f>IFERROR(IF(AND(WH20&lt;SMALL(기준일시_입력!$J$21:$J$39,WL$5),WI20&gt;SMALL(기준일시_입력!$N$21:$N$39,WL$5)),INDEX(기준일시_입력!$AJ$21:$AJ$39,WL$5*2-1),IF(AND(WH20&gt;=SMALL(기준일시_입력!$J$21:$J$39,WL$5),WH20&lt;SMALL(기준일시_입력!$N$21:$N$39,WL$5)),SMALL(기준일시_입력!$N$21:$N$39,WL$5)-WH20,0)),0)</f>
        <v>0</v>
      </c>
      <c r="WM20" s="128">
        <f>IFERROR(IF(AND(WH20&lt;SMALL(기준일시_입력!$J$21:$J$39,WM$5),WI20&gt;SMALL(기준일시_입력!$N$21:$N$39,WM$5)),INDEX(기준일시_입력!$AJ$21:$AJ$39,WM$5*2-1),IF(AND(WH20&gt;=SMALL(기준일시_입력!$J$21:$J$39,WM$5),WH20&lt;SMALL(기준일시_입력!$N$21:$N$39,WM$5)),SMALL(기준일시_입력!$N$21:$N$39,WM$5)-WH20,0)),0)</f>
        <v>0</v>
      </c>
      <c r="WN20" s="128">
        <f>IFERROR(IF(AND(WH20&lt;SMALL(기준일시_입력!$J$21:$J$39,WN$5),WI20&gt;SMALL(기준일시_입력!$N$21:$N$39,WN$5)),INDEX(기준일시_입력!$AJ$21:$AJ$39,WN$5*2-1),IF(AND(WH20&gt;=SMALL(기준일시_입력!$J$21:$J$39,WN$5),WH20&lt;SMALL(기준일시_입력!$N$21:$N$39,WN$5)),SMALL(기준일시_입력!$N$21:$N$39,WN$5)-WH20,0)),0)</f>
        <v>0</v>
      </c>
      <c r="WO20" s="128">
        <f>IFERROR(IF(AND(WH20&lt;SMALL(기준일시_입력!$J$21:$J$39,WO$5),WI20&gt;SMALL(기준일시_입력!$N$21:$N$39,WO$5)),INDEX(기준일시_입력!$AJ$21:$AJ$39,WO$5*2-1),IF(AND(WH20&gt;=SMALL(기준일시_입력!$J$21:$J$39,WO$5),WH20&lt;SMALL(기준일시_입력!$N$21:$N$39,WO$5)),SMALL(기준일시_입력!$N$21:$N$39,WO$5)-WH20,0)),0)</f>
        <v>0</v>
      </c>
      <c r="WP20" s="128">
        <f>IFERROR(IF(AND(WH20&lt;SMALL(기준일시_입력!$J$21:$J$39,WP$5),WI20&gt;SMALL(기준일시_입력!$N$21:$N$39,WP$5)),INDEX(기준일시_입력!$AJ$21:$AJ$39,WP$5*2-1),IF(AND(WH20&gt;=SMALL(기준일시_입력!$J$21:$J$39,WP$5),WH20&lt;SMALL(기준일시_입력!$N$21:$N$39,WP$5)),SMALL(기준일시_입력!$N$21:$N$39,WP$5)-WH20,0)),0)</f>
        <v>0</v>
      </c>
      <c r="WQ20" s="128">
        <f>IFERROR(IF(AND(WH20&lt;SMALL(기준일시_입력!$J$21:$J$39,WQ$5),WI20&gt;SMALL(기준일시_입력!$N$21:$N$39,WQ$5)),INDEX(기준일시_입력!$AJ$21:$AJ$39,WQ$5*2-1),IF(AND(WH20&gt;=SMALL(기준일시_입력!$J$21:$J$39,WQ$5),WH20&lt;SMALL(기준일시_입력!$N$21:$N$39,WQ$5)),SMALL(기준일시_입력!$N$21:$N$39,WQ$5)-WH20,0)),0)</f>
        <v>0</v>
      </c>
      <c r="WR20" s="128">
        <f>IFERROR(IF(AND(WH20&lt;SMALL(기준일시_입력!$J$21:$J$39,WR$5),WI20&gt;SMALL(기준일시_입력!$N$21:$N$39,WR$5)),INDEX(기준일시_입력!$AJ$21:$AJ$39,WR$5*2-1),IF(AND(WH20&gt;=SMALL(기준일시_입력!$J$21:$J$39,WR$5),WH20&lt;SMALL(기준일시_입력!$N$21:$N$39,WR$5)),SMALL(기준일시_입력!$N$21:$N$39,WR$5)-WH20,0)),0)</f>
        <v>0</v>
      </c>
      <c r="WS20" s="128">
        <f>IFERROR(IF(AND(WH20&lt;SMALL(기준일시_입력!$J$21:$J$39,WS$5),WI20&gt;SMALL(기준일시_입력!$N$21:$N$39,WS$5)),INDEX(기준일시_입력!$AJ$21:$AJ$39,WS$5*2-1),IF(AND(WH20&gt;=SMALL(기준일시_입력!$J$21:$J$39,WS$5),WH20&lt;SMALL(기준일시_입력!$N$21:$N$39,WS$5)),SMALL(기준일시_입력!$N$21:$N$39,WS$5)-WH20,0)),0)</f>
        <v>0</v>
      </c>
      <c r="WT20" s="125"/>
      <c r="WU20" s="180" t="str">
        <f t="shared" si="249"/>
        <v>15일</v>
      </c>
      <c r="WV20" s="180"/>
      <c r="WW20" s="124" t="str">
        <f t="shared" si="250"/>
        <v>월</v>
      </c>
      <c r="WX20" s="133" t="str">
        <f t="shared" si="246"/>
        <v/>
      </c>
      <c r="WY20" s="184"/>
      <c r="WZ20" s="184"/>
      <c r="XA20" s="184"/>
      <c r="XB20" s="184"/>
      <c r="XC20" s="184"/>
      <c r="XD20" s="184"/>
      <c r="XE20" s="176"/>
      <c r="XF20" s="177"/>
      <c r="XG20" s="129" t="str">
        <f>IF($B20="","",IF(AND(WW$3&lt;&gt;"",$B20-기준일시_입력!$AO$7&lt;=0,WY20="",XB20="",XE20=""),"X",IF(XE20="연차","☆",IF(XE20="월차","★",IF(XE20="병가","♨",IF(XE20="출장","◎",IF(XE20="교육","■",IF(AND(XE20="",WY20&lt;=기준일시_입력!$J$15,XB20&gt;=기준일시_입력!$N$15),"○",IF(AND(XE20="",WY20&lt;&gt;"",WY20&gt;기준일시_입력!$J$15),"▼",IF(AND(XE20="",XB20&lt;&gt;"",XB20&lt;기준일시_입력!$N$15),"△",""))))))))))</f>
        <v/>
      </c>
      <c r="XH20" s="128">
        <f>IFERROR(IF(OR(WY20="",XB20=""),0,IF(AND(XJ20&lt;기준일시_입력!$J$17,XK20&gt;기준일시_입력!$N$17),기준일시_입력!$N$17-기준일시_입력!$J$17,IF(AND(XJ20&gt;=기준일시_입력!$J$17,XK20&gt;기준일시_입력!$N$17),기준일시_입력!$N$17-XJ20,IF(XK20&lt;기준일시_입력!$J$17,0,IF(AND(XJ20&lt;기준일시_입력!$J$17,XK20&lt;=기준일시_입력!$N$17),XK20-기준일시_입력!$J$17,IF(AND(XJ20&gt;=기준일시_입력!$J$17,XK20&lt;=기준일시_입력!$N$17),XK20-XJ20,0)))))),0)</f>
        <v>0</v>
      </c>
      <c r="XI20" s="128">
        <f t="shared" si="252"/>
        <v>0</v>
      </c>
      <c r="XJ20" s="128">
        <f>IF(OR(WY20="",XB20=""),0,IF(WY20&lt;기준일시_입력!$J$15,기준일시_입력!$J$15,WY20))</f>
        <v>0</v>
      </c>
      <c r="XK20" s="128">
        <f t="shared" si="253"/>
        <v>0</v>
      </c>
      <c r="XL20" s="128">
        <f>IFERROR(IF(AND(XJ20&lt;SMALL(기준일시_입력!$J$21:$J$39,XL$5),XK20&gt;SMALL(기준일시_입력!$N$21:$N$39,XL$5)),INDEX(기준일시_입력!$AJ$21:$AJ$39,XL$5*2-1),IF(AND(XJ20&gt;=SMALL(기준일시_입력!$J$21:$J$39,XL$5),XJ20&lt;SMALL(기준일시_입력!$N$21:$N$39,XL$5)),SMALL(기준일시_입력!$N$21:$N$39,XL$5)-XJ20,0)),0)</f>
        <v>0</v>
      </c>
      <c r="XM20" s="128">
        <f>IFERROR(IF(AND(XJ20&lt;SMALL(기준일시_입력!$J$21:$J$39,XM$5),XK20&gt;SMALL(기준일시_입력!$N$21:$N$39,XM$5)),INDEX(기준일시_입력!$AJ$21:$AJ$39,XM$5*2-1),IF(AND(XJ20&gt;=SMALL(기준일시_입력!$J$21:$J$39,XM$5),XJ20&lt;SMALL(기준일시_입력!$N$21:$N$39,XM$5)),SMALL(기준일시_입력!$N$21:$N$39,XM$5)-XJ20,0)),0)</f>
        <v>0</v>
      </c>
      <c r="XN20" s="128">
        <f>IFERROR(IF(AND(XJ20&lt;SMALL(기준일시_입력!$J$21:$J$39,XN$5),XK20&gt;SMALL(기준일시_입력!$N$21:$N$39,XN$5)),INDEX(기준일시_입력!$AJ$21:$AJ$39,XN$5*2-1),IF(AND(XJ20&gt;=SMALL(기준일시_입력!$J$21:$J$39,XN$5),XJ20&lt;SMALL(기준일시_입력!$N$21:$N$39,XN$5)),SMALL(기준일시_입력!$N$21:$N$39,XN$5)-XJ20,0)),0)</f>
        <v>0</v>
      </c>
      <c r="XO20" s="128">
        <f>IFERROR(IF(AND(XJ20&lt;SMALL(기준일시_입력!$J$21:$J$39,XO$5),XK20&gt;SMALL(기준일시_입력!$N$21:$N$39,XO$5)),INDEX(기준일시_입력!$AJ$21:$AJ$39,XO$5*2-1),IF(AND(XJ20&gt;=SMALL(기준일시_입력!$J$21:$J$39,XO$5),XJ20&lt;SMALL(기준일시_입력!$N$21:$N$39,XO$5)),SMALL(기준일시_입력!$N$21:$N$39,XO$5)-XJ20,0)),0)</f>
        <v>0</v>
      </c>
      <c r="XP20" s="128">
        <f>IFERROR(IF(AND(XJ20&lt;SMALL(기준일시_입력!$J$21:$J$39,XP$5),XK20&gt;SMALL(기준일시_입력!$N$21:$N$39,XP$5)),INDEX(기준일시_입력!$AJ$21:$AJ$39,XP$5*2-1),IF(AND(XJ20&gt;=SMALL(기준일시_입력!$J$21:$J$39,XP$5),XJ20&lt;SMALL(기준일시_입력!$N$21:$N$39,XP$5)),SMALL(기준일시_입력!$N$21:$N$39,XP$5)-XJ20,0)),0)</f>
        <v>0</v>
      </c>
      <c r="XQ20" s="128">
        <f>IFERROR(IF(AND(XJ20&lt;SMALL(기준일시_입력!$J$21:$J$39,XQ$5),XK20&gt;SMALL(기준일시_입력!$N$21:$N$39,XQ$5)),INDEX(기준일시_입력!$AJ$21:$AJ$39,XQ$5*2-1),IF(AND(XJ20&gt;=SMALL(기준일시_입력!$J$21:$J$39,XQ$5),XJ20&lt;SMALL(기준일시_입력!$N$21:$N$39,XQ$5)),SMALL(기준일시_입력!$N$21:$N$39,XQ$5)-XJ20,0)),0)</f>
        <v>0</v>
      </c>
      <c r="XR20" s="128">
        <f>IFERROR(IF(AND(XJ20&lt;SMALL(기준일시_입력!$J$21:$J$39,XR$5),XK20&gt;SMALL(기준일시_입력!$N$21:$N$39,XR$5)),INDEX(기준일시_입력!$AJ$21:$AJ$39,XR$5*2-1),IF(AND(XJ20&gt;=SMALL(기준일시_입력!$J$21:$J$39,XR$5),XJ20&lt;SMALL(기준일시_입력!$N$21:$N$39,XR$5)),SMALL(기준일시_입력!$N$21:$N$39,XR$5)-XJ20,0)),0)</f>
        <v>0</v>
      </c>
      <c r="XS20" s="128">
        <f>IFERROR(IF(AND(XJ20&lt;SMALL(기준일시_입력!$J$21:$J$39,XS$5),XK20&gt;SMALL(기준일시_입력!$N$21:$N$39,XS$5)),INDEX(기준일시_입력!$AJ$21:$AJ$39,XS$5*2-1),IF(AND(XJ20&gt;=SMALL(기준일시_입력!$J$21:$J$39,XS$5),XJ20&lt;SMALL(기준일시_입력!$N$21:$N$39,XS$5)),SMALL(기준일시_입력!$N$21:$N$39,XS$5)-XJ20,0)),0)</f>
        <v>0</v>
      </c>
      <c r="XT20" s="128">
        <f>IFERROR(IF(AND(XJ20&lt;SMALL(기준일시_입력!$J$21:$J$39,XT$5),XK20&gt;SMALL(기준일시_입력!$N$21:$N$39,XT$5)),INDEX(기준일시_입력!$AJ$21:$AJ$39,XT$5*2-1),IF(AND(XJ20&gt;=SMALL(기준일시_입력!$J$21:$J$39,XT$5),XJ20&lt;SMALL(기준일시_입력!$N$21:$N$39,XT$5)),SMALL(기준일시_입력!$N$21:$N$39,XT$5)-XJ20,0)),0)</f>
        <v>0</v>
      </c>
      <c r="XU20" s="128">
        <f>IFERROR(IF(AND(XJ20&lt;SMALL(기준일시_입력!$J$21:$J$39,XU$5),XK20&gt;SMALL(기준일시_입력!$N$21:$N$39,XU$5)),INDEX(기준일시_입력!$AJ$21:$AJ$39,XU$5*2-1),IF(AND(XJ20&gt;=SMALL(기준일시_입력!$J$21:$J$39,XU$5),XJ20&lt;SMALL(기준일시_입력!$N$21:$N$39,XU$5)),SMALL(기준일시_입력!$N$21:$N$39,XU$5)-XJ20,0)),0)</f>
        <v>0</v>
      </c>
      <c r="XV20" s="125"/>
      <c r="XW20" s="180" t="str">
        <f t="shared" si="254"/>
        <v>15일</v>
      </c>
      <c r="XX20" s="180"/>
      <c r="XY20" s="124" t="str">
        <f t="shared" si="255"/>
        <v>월</v>
      </c>
      <c r="XZ20" s="133" t="str">
        <f t="shared" si="246"/>
        <v/>
      </c>
      <c r="YA20" s="184"/>
      <c r="YB20" s="184"/>
      <c r="YC20" s="184"/>
      <c r="YD20" s="184"/>
      <c r="YE20" s="184"/>
      <c r="YF20" s="184"/>
      <c r="YG20" s="176"/>
      <c r="YH20" s="177"/>
      <c r="YI20" s="129" t="str">
        <f>IF($B20="","",IF(AND(XY$3&lt;&gt;"",$B20-기준일시_입력!$AO$7&lt;=0,YA20="",YD20="",YG20=""),"X",IF(YG20="연차","☆",IF(YG20="월차","★",IF(YG20="병가","♨",IF(YG20="출장","◎",IF(YG20="교육","■",IF(AND(YG20="",YA20&lt;=기준일시_입력!$J$15,YD20&gt;=기준일시_입력!$N$15),"○",IF(AND(YG20="",YA20&lt;&gt;"",YA20&gt;기준일시_입력!$J$15),"▼",IF(AND(YG20="",YD20&lt;&gt;"",YD20&lt;기준일시_입력!$N$15),"△",""))))))))))</f>
        <v/>
      </c>
      <c r="YJ20" s="128">
        <f>IFERROR(IF(OR(YA20="",YD20=""),0,IF(AND(YL20&lt;기준일시_입력!$J$17,YM20&gt;기준일시_입력!$N$17),기준일시_입력!$N$17-기준일시_입력!$J$17,IF(AND(YL20&gt;=기준일시_입력!$J$17,YM20&gt;기준일시_입력!$N$17),기준일시_입력!$N$17-YL20,IF(YM20&lt;기준일시_입력!$J$17,0,IF(AND(YL20&lt;기준일시_입력!$J$17,YM20&lt;=기준일시_입력!$N$17),YM20-기준일시_입력!$J$17,IF(AND(YL20&gt;=기준일시_입력!$J$17,YM20&lt;=기준일시_입력!$N$17),YM20-YL20,0)))))),0)</f>
        <v>0</v>
      </c>
      <c r="YK20" s="128">
        <f t="shared" si="257"/>
        <v>0</v>
      </c>
      <c r="YL20" s="128">
        <f>IF(OR(YA20="",YD20=""),0,IF(YA20&lt;기준일시_입력!$J$15,기준일시_입력!$J$15,YA20))</f>
        <v>0</v>
      </c>
      <c r="YM20" s="128">
        <f t="shared" si="258"/>
        <v>0</v>
      </c>
      <c r="YN20" s="128">
        <f>IFERROR(IF(AND(YL20&lt;SMALL(기준일시_입력!$J$21:$J$39,YN$5),YM20&gt;SMALL(기준일시_입력!$N$21:$N$39,YN$5)),INDEX(기준일시_입력!$AJ$21:$AJ$39,YN$5*2-1),IF(AND(YL20&gt;=SMALL(기준일시_입력!$J$21:$J$39,YN$5),YL20&lt;SMALL(기준일시_입력!$N$21:$N$39,YN$5)),SMALL(기준일시_입력!$N$21:$N$39,YN$5)-YL20,0)),0)</f>
        <v>0</v>
      </c>
      <c r="YO20" s="128">
        <f>IFERROR(IF(AND(YL20&lt;SMALL(기준일시_입력!$J$21:$J$39,YO$5),YM20&gt;SMALL(기준일시_입력!$N$21:$N$39,YO$5)),INDEX(기준일시_입력!$AJ$21:$AJ$39,YO$5*2-1),IF(AND(YL20&gt;=SMALL(기준일시_입력!$J$21:$J$39,YO$5),YL20&lt;SMALL(기준일시_입력!$N$21:$N$39,YO$5)),SMALL(기준일시_입력!$N$21:$N$39,YO$5)-YL20,0)),0)</f>
        <v>0</v>
      </c>
      <c r="YP20" s="128">
        <f>IFERROR(IF(AND(YL20&lt;SMALL(기준일시_입력!$J$21:$J$39,YP$5),YM20&gt;SMALL(기준일시_입력!$N$21:$N$39,YP$5)),INDEX(기준일시_입력!$AJ$21:$AJ$39,YP$5*2-1),IF(AND(YL20&gt;=SMALL(기준일시_입력!$J$21:$J$39,YP$5),YL20&lt;SMALL(기준일시_입력!$N$21:$N$39,YP$5)),SMALL(기준일시_입력!$N$21:$N$39,YP$5)-YL20,0)),0)</f>
        <v>0</v>
      </c>
      <c r="YQ20" s="128">
        <f>IFERROR(IF(AND(YL20&lt;SMALL(기준일시_입력!$J$21:$J$39,YQ$5),YM20&gt;SMALL(기준일시_입력!$N$21:$N$39,YQ$5)),INDEX(기준일시_입력!$AJ$21:$AJ$39,YQ$5*2-1),IF(AND(YL20&gt;=SMALL(기준일시_입력!$J$21:$J$39,YQ$5),YL20&lt;SMALL(기준일시_입력!$N$21:$N$39,YQ$5)),SMALL(기준일시_입력!$N$21:$N$39,YQ$5)-YL20,0)),0)</f>
        <v>0</v>
      </c>
      <c r="YR20" s="128">
        <f>IFERROR(IF(AND(YL20&lt;SMALL(기준일시_입력!$J$21:$J$39,YR$5),YM20&gt;SMALL(기준일시_입력!$N$21:$N$39,YR$5)),INDEX(기준일시_입력!$AJ$21:$AJ$39,YR$5*2-1),IF(AND(YL20&gt;=SMALL(기준일시_입력!$J$21:$J$39,YR$5),YL20&lt;SMALL(기준일시_입력!$N$21:$N$39,YR$5)),SMALL(기준일시_입력!$N$21:$N$39,YR$5)-YL20,0)),0)</f>
        <v>0</v>
      </c>
      <c r="YS20" s="128">
        <f>IFERROR(IF(AND(YL20&lt;SMALL(기준일시_입력!$J$21:$J$39,YS$5),YM20&gt;SMALL(기준일시_입력!$N$21:$N$39,YS$5)),INDEX(기준일시_입력!$AJ$21:$AJ$39,YS$5*2-1),IF(AND(YL20&gt;=SMALL(기준일시_입력!$J$21:$J$39,YS$5),YL20&lt;SMALL(기준일시_입력!$N$21:$N$39,YS$5)),SMALL(기준일시_입력!$N$21:$N$39,YS$5)-YL20,0)),0)</f>
        <v>0</v>
      </c>
      <c r="YT20" s="128">
        <f>IFERROR(IF(AND(YL20&lt;SMALL(기준일시_입력!$J$21:$J$39,YT$5),YM20&gt;SMALL(기준일시_입력!$N$21:$N$39,YT$5)),INDEX(기준일시_입력!$AJ$21:$AJ$39,YT$5*2-1),IF(AND(YL20&gt;=SMALL(기준일시_입력!$J$21:$J$39,YT$5),YL20&lt;SMALL(기준일시_입력!$N$21:$N$39,YT$5)),SMALL(기준일시_입력!$N$21:$N$39,YT$5)-YL20,0)),0)</f>
        <v>0</v>
      </c>
      <c r="YU20" s="128">
        <f>IFERROR(IF(AND(YL20&lt;SMALL(기준일시_입력!$J$21:$J$39,YU$5),YM20&gt;SMALL(기준일시_입력!$N$21:$N$39,YU$5)),INDEX(기준일시_입력!$AJ$21:$AJ$39,YU$5*2-1),IF(AND(YL20&gt;=SMALL(기준일시_입력!$J$21:$J$39,YU$5),YL20&lt;SMALL(기준일시_입력!$N$21:$N$39,YU$5)),SMALL(기준일시_입력!$N$21:$N$39,YU$5)-YL20,0)),0)</f>
        <v>0</v>
      </c>
      <c r="YV20" s="128">
        <f>IFERROR(IF(AND(YL20&lt;SMALL(기준일시_입력!$J$21:$J$39,YV$5),YM20&gt;SMALL(기준일시_입력!$N$21:$N$39,YV$5)),INDEX(기준일시_입력!$AJ$21:$AJ$39,YV$5*2-1),IF(AND(YL20&gt;=SMALL(기준일시_입력!$J$21:$J$39,YV$5),YL20&lt;SMALL(기준일시_입력!$N$21:$N$39,YV$5)),SMALL(기준일시_입력!$N$21:$N$39,YV$5)-YL20,0)),0)</f>
        <v>0</v>
      </c>
      <c r="YW20" s="128">
        <f>IFERROR(IF(AND(YL20&lt;SMALL(기준일시_입력!$J$21:$J$39,YW$5),YM20&gt;SMALL(기준일시_입력!$N$21:$N$39,YW$5)),INDEX(기준일시_입력!$AJ$21:$AJ$39,YW$5*2-1),IF(AND(YL20&gt;=SMALL(기준일시_입력!$J$21:$J$39,YW$5),YL20&lt;SMALL(기준일시_입력!$N$21:$N$39,YW$5)),SMALL(기준일시_입력!$N$21:$N$39,YW$5)-YL20,0)),0)</f>
        <v>0</v>
      </c>
      <c r="YX20" s="125"/>
      <c r="YY20" s="180" t="str">
        <f t="shared" si="259"/>
        <v>15일</v>
      </c>
      <c r="YZ20" s="180"/>
      <c r="ZA20" s="124" t="str">
        <f t="shared" si="260"/>
        <v>월</v>
      </c>
      <c r="ZB20" s="133" t="str">
        <f t="shared" si="261"/>
        <v/>
      </c>
      <c r="ZC20" s="184"/>
      <c r="ZD20" s="184"/>
      <c r="ZE20" s="184"/>
      <c r="ZF20" s="184"/>
      <c r="ZG20" s="184"/>
      <c r="ZH20" s="184"/>
      <c r="ZI20" s="176"/>
      <c r="ZJ20" s="177"/>
      <c r="ZK20" s="129" t="str">
        <f>IF($B20="","",IF(AND(ZA$3&lt;&gt;"",$B20-기준일시_입력!$AO$7&lt;=0,ZC20="",ZF20="",ZI20=""),"X",IF(ZI20="연차","☆",IF(ZI20="월차","★",IF(ZI20="병가","♨",IF(ZI20="출장","◎",IF(ZI20="교육","■",IF(AND(ZI20="",ZC20&lt;=기준일시_입력!$J$15,ZF20&gt;=기준일시_입력!$N$15),"○",IF(AND(ZI20="",ZC20&lt;&gt;"",ZC20&gt;기준일시_입력!$J$15),"▼",IF(AND(ZI20="",ZF20&lt;&gt;"",ZF20&lt;기준일시_입력!$N$15),"△",""))))))))))</f>
        <v/>
      </c>
      <c r="ZL20" s="128">
        <f>IFERROR(IF(OR(ZC20="",ZF20=""),0,IF(AND(ZN20&lt;기준일시_입력!$J$17,ZO20&gt;기준일시_입력!$N$17),기준일시_입력!$N$17-기준일시_입력!$J$17,IF(AND(ZN20&gt;=기준일시_입력!$J$17,ZO20&gt;기준일시_입력!$N$17),기준일시_입력!$N$17-ZN20,IF(ZO20&lt;기준일시_입력!$J$17,0,IF(AND(ZN20&lt;기준일시_입력!$J$17,ZO20&lt;=기준일시_입력!$N$17),ZO20-기준일시_입력!$J$17,IF(AND(ZN20&gt;=기준일시_입력!$J$17,ZO20&lt;=기준일시_입력!$N$17),ZO20-ZN20,0)))))),0)</f>
        <v>0</v>
      </c>
      <c r="ZM20" s="128">
        <f t="shared" si="262"/>
        <v>0</v>
      </c>
      <c r="ZN20" s="128">
        <f>IF(OR(ZC20="",ZF20=""),0,IF(ZC20&lt;기준일시_입력!$J$15,기준일시_입력!$J$15,ZC20))</f>
        <v>0</v>
      </c>
      <c r="ZO20" s="128">
        <f t="shared" si="263"/>
        <v>0</v>
      </c>
      <c r="ZP20" s="128">
        <f>IFERROR(IF(AND(ZN20&lt;SMALL(기준일시_입력!$J$21:$J$39,ZP$5),ZO20&gt;SMALL(기준일시_입력!$N$21:$N$39,ZP$5)),INDEX(기준일시_입력!$AJ$21:$AJ$39,ZP$5*2-1),IF(AND(ZN20&gt;=SMALL(기준일시_입력!$J$21:$J$39,ZP$5),ZN20&lt;SMALL(기준일시_입력!$N$21:$N$39,ZP$5)),SMALL(기준일시_입력!$N$21:$N$39,ZP$5)-ZN20,0)),0)</f>
        <v>0</v>
      </c>
      <c r="ZQ20" s="128">
        <f>IFERROR(IF(AND(ZN20&lt;SMALL(기준일시_입력!$J$21:$J$39,ZQ$5),ZO20&gt;SMALL(기준일시_입력!$N$21:$N$39,ZQ$5)),INDEX(기준일시_입력!$AJ$21:$AJ$39,ZQ$5*2-1),IF(AND(ZN20&gt;=SMALL(기준일시_입력!$J$21:$J$39,ZQ$5),ZN20&lt;SMALL(기준일시_입력!$N$21:$N$39,ZQ$5)),SMALL(기준일시_입력!$N$21:$N$39,ZQ$5)-ZN20,0)),0)</f>
        <v>0</v>
      </c>
      <c r="ZR20" s="128">
        <f>IFERROR(IF(AND(ZN20&lt;SMALL(기준일시_입력!$J$21:$J$39,ZR$5),ZO20&gt;SMALL(기준일시_입력!$N$21:$N$39,ZR$5)),INDEX(기준일시_입력!$AJ$21:$AJ$39,ZR$5*2-1),IF(AND(ZN20&gt;=SMALL(기준일시_입력!$J$21:$J$39,ZR$5),ZN20&lt;SMALL(기준일시_입력!$N$21:$N$39,ZR$5)),SMALL(기준일시_입력!$N$21:$N$39,ZR$5)-ZN20,0)),0)</f>
        <v>0</v>
      </c>
      <c r="ZS20" s="128">
        <f>IFERROR(IF(AND(ZN20&lt;SMALL(기준일시_입력!$J$21:$J$39,ZS$5),ZO20&gt;SMALL(기준일시_입력!$N$21:$N$39,ZS$5)),INDEX(기준일시_입력!$AJ$21:$AJ$39,ZS$5*2-1),IF(AND(ZN20&gt;=SMALL(기준일시_입력!$J$21:$J$39,ZS$5),ZN20&lt;SMALL(기준일시_입력!$N$21:$N$39,ZS$5)),SMALL(기준일시_입력!$N$21:$N$39,ZS$5)-ZN20,0)),0)</f>
        <v>0</v>
      </c>
      <c r="ZT20" s="128">
        <f>IFERROR(IF(AND(ZN20&lt;SMALL(기준일시_입력!$J$21:$J$39,ZT$5),ZO20&gt;SMALL(기준일시_입력!$N$21:$N$39,ZT$5)),INDEX(기준일시_입력!$AJ$21:$AJ$39,ZT$5*2-1),IF(AND(ZN20&gt;=SMALL(기준일시_입력!$J$21:$J$39,ZT$5),ZN20&lt;SMALL(기준일시_입력!$N$21:$N$39,ZT$5)),SMALL(기준일시_입력!$N$21:$N$39,ZT$5)-ZN20,0)),0)</f>
        <v>0</v>
      </c>
      <c r="ZU20" s="128">
        <f>IFERROR(IF(AND(ZN20&lt;SMALL(기준일시_입력!$J$21:$J$39,ZU$5),ZO20&gt;SMALL(기준일시_입력!$N$21:$N$39,ZU$5)),INDEX(기준일시_입력!$AJ$21:$AJ$39,ZU$5*2-1),IF(AND(ZN20&gt;=SMALL(기준일시_입력!$J$21:$J$39,ZU$5),ZN20&lt;SMALL(기준일시_입력!$N$21:$N$39,ZU$5)),SMALL(기준일시_입력!$N$21:$N$39,ZU$5)-ZN20,0)),0)</f>
        <v>0</v>
      </c>
      <c r="ZV20" s="128">
        <f>IFERROR(IF(AND(ZN20&lt;SMALL(기준일시_입력!$J$21:$J$39,ZV$5),ZO20&gt;SMALL(기준일시_입력!$N$21:$N$39,ZV$5)),INDEX(기준일시_입력!$AJ$21:$AJ$39,ZV$5*2-1),IF(AND(ZN20&gt;=SMALL(기준일시_입력!$J$21:$J$39,ZV$5),ZN20&lt;SMALL(기준일시_입력!$N$21:$N$39,ZV$5)),SMALL(기준일시_입력!$N$21:$N$39,ZV$5)-ZN20,0)),0)</f>
        <v>0</v>
      </c>
      <c r="ZW20" s="128">
        <f>IFERROR(IF(AND(ZN20&lt;SMALL(기준일시_입력!$J$21:$J$39,ZW$5),ZO20&gt;SMALL(기준일시_입력!$N$21:$N$39,ZW$5)),INDEX(기준일시_입력!$AJ$21:$AJ$39,ZW$5*2-1),IF(AND(ZN20&gt;=SMALL(기준일시_입력!$J$21:$J$39,ZW$5),ZN20&lt;SMALL(기준일시_입력!$N$21:$N$39,ZW$5)),SMALL(기준일시_입력!$N$21:$N$39,ZW$5)-ZN20,0)),0)</f>
        <v>0</v>
      </c>
      <c r="ZX20" s="128">
        <f>IFERROR(IF(AND(ZN20&lt;SMALL(기준일시_입력!$J$21:$J$39,ZX$5),ZO20&gt;SMALL(기준일시_입력!$N$21:$N$39,ZX$5)),INDEX(기준일시_입력!$AJ$21:$AJ$39,ZX$5*2-1),IF(AND(ZN20&gt;=SMALL(기준일시_입력!$J$21:$J$39,ZX$5),ZN20&lt;SMALL(기준일시_입력!$N$21:$N$39,ZX$5)),SMALL(기준일시_입력!$N$21:$N$39,ZX$5)-ZN20,0)),0)</f>
        <v>0</v>
      </c>
      <c r="ZY20" s="128">
        <f>IFERROR(IF(AND(ZN20&lt;SMALL(기준일시_입력!$J$21:$J$39,ZY$5),ZO20&gt;SMALL(기준일시_입력!$N$21:$N$39,ZY$5)),INDEX(기준일시_입력!$AJ$21:$AJ$39,ZY$5*2-1),IF(AND(ZN20&gt;=SMALL(기준일시_입력!$J$21:$J$39,ZY$5),ZN20&lt;SMALL(기준일시_입력!$N$21:$N$39,ZY$5)),SMALL(기준일시_입력!$N$21:$N$39,ZY$5)-ZN20,0)),0)</f>
        <v>0</v>
      </c>
      <c r="ZZ20" s="125"/>
      <c r="AAA20" s="180" t="str">
        <f t="shared" si="264"/>
        <v>15일</v>
      </c>
      <c r="AAB20" s="180"/>
      <c r="AAC20" s="124" t="str">
        <f t="shared" si="265"/>
        <v>월</v>
      </c>
      <c r="AAD20" s="133" t="str">
        <f t="shared" si="261"/>
        <v/>
      </c>
      <c r="AAE20" s="184"/>
      <c r="AAF20" s="184"/>
      <c r="AAG20" s="184"/>
      <c r="AAH20" s="184"/>
      <c r="AAI20" s="184"/>
      <c r="AAJ20" s="184"/>
      <c r="AAK20" s="176"/>
      <c r="AAL20" s="177"/>
      <c r="AAM20" s="129" t="str">
        <f>IF($B20="","",IF(AND(AAC$3&lt;&gt;"",$B20-기준일시_입력!$AO$7&lt;=0,AAE20="",AAH20="",AAK20=""),"X",IF(AAK20="연차","☆",IF(AAK20="월차","★",IF(AAK20="병가","♨",IF(AAK20="출장","◎",IF(AAK20="교육","■",IF(AND(AAK20="",AAE20&lt;=기준일시_입력!$J$15,AAH20&gt;=기준일시_입력!$N$15),"○",IF(AND(AAK20="",AAE20&lt;&gt;"",AAE20&gt;기준일시_입력!$J$15),"▼",IF(AND(AAK20="",AAH20&lt;&gt;"",AAH20&lt;기준일시_입력!$N$15),"△",""))))))))))</f>
        <v/>
      </c>
      <c r="AAN20" s="128">
        <f>IFERROR(IF(OR(AAE20="",AAH20=""),0,IF(AND(AAP20&lt;기준일시_입력!$J$17,AAQ20&gt;기준일시_입력!$N$17),기준일시_입력!$N$17-기준일시_입력!$J$17,IF(AND(AAP20&gt;=기준일시_입력!$J$17,AAQ20&gt;기준일시_입력!$N$17),기준일시_입력!$N$17-AAP20,IF(AAQ20&lt;기준일시_입력!$J$17,0,IF(AND(AAP20&lt;기준일시_입력!$J$17,AAQ20&lt;=기준일시_입력!$N$17),AAQ20-기준일시_입력!$J$17,IF(AND(AAP20&gt;=기준일시_입력!$J$17,AAQ20&lt;=기준일시_입력!$N$17),AAQ20-AAP20,0)))))),0)</f>
        <v>0</v>
      </c>
      <c r="AAO20" s="128">
        <f t="shared" si="267"/>
        <v>0</v>
      </c>
      <c r="AAP20" s="128">
        <f>IF(OR(AAE20="",AAH20=""),0,IF(AAE20&lt;기준일시_입력!$J$15,기준일시_입력!$J$15,AAE20))</f>
        <v>0</v>
      </c>
      <c r="AAQ20" s="128">
        <f t="shared" si="268"/>
        <v>0</v>
      </c>
      <c r="AAR20" s="128">
        <f>IFERROR(IF(AND(AAP20&lt;SMALL(기준일시_입력!$J$21:$J$39,AAR$5),AAQ20&gt;SMALL(기준일시_입력!$N$21:$N$39,AAR$5)),INDEX(기준일시_입력!$AJ$21:$AJ$39,AAR$5*2-1),IF(AND(AAP20&gt;=SMALL(기준일시_입력!$J$21:$J$39,AAR$5),AAP20&lt;SMALL(기준일시_입력!$N$21:$N$39,AAR$5)),SMALL(기준일시_입력!$N$21:$N$39,AAR$5)-AAP20,0)),0)</f>
        <v>0</v>
      </c>
      <c r="AAS20" s="128">
        <f>IFERROR(IF(AND(AAP20&lt;SMALL(기준일시_입력!$J$21:$J$39,AAS$5),AAQ20&gt;SMALL(기준일시_입력!$N$21:$N$39,AAS$5)),INDEX(기준일시_입력!$AJ$21:$AJ$39,AAS$5*2-1),IF(AND(AAP20&gt;=SMALL(기준일시_입력!$J$21:$J$39,AAS$5),AAP20&lt;SMALL(기준일시_입력!$N$21:$N$39,AAS$5)),SMALL(기준일시_입력!$N$21:$N$39,AAS$5)-AAP20,0)),0)</f>
        <v>0</v>
      </c>
      <c r="AAT20" s="128">
        <f>IFERROR(IF(AND(AAP20&lt;SMALL(기준일시_입력!$J$21:$J$39,AAT$5),AAQ20&gt;SMALL(기준일시_입력!$N$21:$N$39,AAT$5)),INDEX(기준일시_입력!$AJ$21:$AJ$39,AAT$5*2-1),IF(AND(AAP20&gt;=SMALL(기준일시_입력!$J$21:$J$39,AAT$5),AAP20&lt;SMALL(기준일시_입력!$N$21:$N$39,AAT$5)),SMALL(기준일시_입력!$N$21:$N$39,AAT$5)-AAP20,0)),0)</f>
        <v>0</v>
      </c>
      <c r="AAU20" s="128">
        <f>IFERROR(IF(AND(AAP20&lt;SMALL(기준일시_입력!$J$21:$J$39,AAU$5),AAQ20&gt;SMALL(기준일시_입력!$N$21:$N$39,AAU$5)),INDEX(기준일시_입력!$AJ$21:$AJ$39,AAU$5*2-1),IF(AND(AAP20&gt;=SMALL(기준일시_입력!$J$21:$J$39,AAU$5),AAP20&lt;SMALL(기준일시_입력!$N$21:$N$39,AAU$5)),SMALL(기준일시_입력!$N$21:$N$39,AAU$5)-AAP20,0)),0)</f>
        <v>0</v>
      </c>
      <c r="AAV20" s="128">
        <f>IFERROR(IF(AND(AAP20&lt;SMALL(기준일시_입력!$J$21:$J$39,AAV$5),AAQ20&gt;SMALL(기준일시_입력!$N$21:$N$39,AAV$5)),INDEX(기준일시_입력!$AJ$21:$AJ$39,AAV$5*2-1),IF(AND(AAP20&gt;=SMALL(기준일시_입력!$J$21:$J$39,AAV$5),AAP20&lt;SMALL(기준일시_입력!$N$21:$N$39,AAV$5)),SMALL(기준일시_입력!$N$21:$N$39,AAV$5)-AAP20,0)),0)</f>
        <v>0</v>
      </c>
      <c r="AAW20" s="128">
        <f>IFERROR(IF(AND(AAP20&lt;SMALL(기준일시_입력!$J$21:$J$39,AAW$5),AAQ20&gt;SMALL(기준일시_입력!$N$21:$N$39,AAW$5)),INDEX(기준일시_입력!$AJ$21:$AJ$39,AAW$5*2-1),IF(AND(AAP20&gt;=SMALL(기준일시_입력!$J$21:$J$39,AAW$5),AAP20&lt;SMALL(기준일시_입력!$N$21:$N$39,AAW$5)),SMALL(기준일시_입력!$N$21:$N$39,AAW$5)-AAP20,0)),0)</f>
        <v>0</v>
      </c>
      <c r="AAX20" s="128">
        <f>IFERROR(IF(AND(AAP20&lt;SMALL(기준일시_입력!$J$21:$J$39,AAX$5),AAQ20&gt;SMALL(기준일시_입력!$N$21:$N$39,AAX$5)),INDEX(기준일시_입력!$AJ$21:$AJ$39,AAX$5*2-1),IF(AND(AAP20&gt;=SMALL(기준일시_입력!$J$21:$J$39,AAX$5),AAP20&lt;SMALL(기준일시_입력!$N$21:$N$39,AAX$5)),SMALL(기준일시_입력!$N$21:$N$39,AAX$5)-AAP20,0)),0)</f>
        <v>0</v>
      </c>
      <c r="AAY20" s="128">
        <f>IFERROR(IF(AND(AAP20&lt;SMALL(기준일시_입력!$J$21:$J$39,AAY$5),AAQ20&gt;SMALL(기준일시_입력!$N$21:$N$39,AAY$5)),INDEX(기준일시_입력!$AJ$21:$AJ$39,AAY$5*2-1),IF(AND(AAP20&gt;=SMALL(기준일시_입력!$J$21:$J$39,AAY$5),AAP20&lt;SMALL(기준일시_입력!$N$21:$N$39,AAY$5)),SMALL(기준일시_입력!$N$21:$N$39,AAY$5)-AAP20,0)),0)</f>
        <v>0</v>
      </c>
      <c r="AAZ20" s="128">
        <f>IFERROR(IF(AND(AAP20&lt;SMALL(기준일시_입력!$J$21:$J$39,AAZ$5),AAQ20&gt;SMALL(기준일시_입력!$N$21:$N$39,AAZ$5)),INDEX(기준일시_입력!$AJ$21:$AJ$39,AAZ$5*2-1),IF(AND(AAP20&gt;=SMALL(기준일시_입력!$J$21:$J$39,AAZ$5),AAP20&lt;SMALL(기준일시_입력!$N$21:$N$39,AAZ$5)),SMALL(기준일시_입력!$N$21:$N$39,AAZ$5)-AAP20,0)),0)</f>
        <v>0</v>
      </c>
      <c r="ABA20" s="128">
        <f>IFERROR(IF(AND(AAP20&lt;SMALL(기준일시_입력!$J$21:$J$39,ABA$5),AAQ20&gt;SMALL(기준일시_입력!$N$21:$N$39,ABA$5)),INDEX(기준일시_입력!$AJ$21:$AJ$39,ABA$5*2-1),IF(AND(AAP20&gt;=SMALL(기준일시_입력!$J$21:$J$39,ABA$5),AAP20&lt;SMALL(기준일시_입력!$N$21:$N$39,ABA$5)),SMALL(기준일시_입력!$N$21:$N$39,ABA$5)-AAP20,0)),0)</f>
        <v>0</v>
      </c>
      <c r="ABB20" s="125"/>
      <c r="ABC20" s="180" t="str">
        <f t="shared" si="269"/>
        <v>15일</v>
      </c>
      <c r="ABD20" s="180"/>
      <c r="ABE20" s="124" t="str">
        <f t="shared" si="270"/>
        <v>월</v>
      </c>
      <c r="ABF20" s="133" t="str">
        <f t="shared" si="261"/>
        <v/>
      </c>
      <c r="ABG20" s="184"/>
      <c r="ABH20" s="184"/>
      <c r="ABI20" s="184"/>
      <c r="ABJ20" s="184"/>
      <c r="ABK20" s="184"/>
      <c r="ABL20" s="184"/>
      <c r="ABM20" s="176"/>
      <c r="ABN20" s="177"/>
      <c r="ABO20" s="129" t="str">
        <f>IF($B20="","",IF(AND(ABE$3&lt;&gt;"",$B20-기준일시_입력!$AO$7&lt;=0,ABG20="",ABJ20="",ABM20=""),"X",IF(ABM20="연차","☆",IF(ABM20="월차","★",IF(ABM20="병가","♨",IF(ABM20="출장","◎",IF(ABM20="교육","■",IF(AND(ABM20="",ABG20&lt;=기준일시_입력!$J$15,ABJ20&gt;=기준일시_입력!$N$15),"○",IF(AND(ABM20="",ABG20&lt;&gt;"",ABG20&gt;기준일시_입력!$J$15),"▼",IF(AND(ABM20="",ABJ20&lt;&gt;"",ABJ20&lt;기준일시_입력!$N$15),"△",""))))))))))</f>
        <v/>
      </c>
      <c r="ABP20" s="128">
        <f>IFERROR(IF(OR(ABG20="",ABJ20=""),0,IF(AND(ABR20&lt;기준일시_입력!$J$17,ABS20&gt;기준일시_입력!$N$17),기준일시_입력!$N$17-기준일시_입력!$J$17,IF(AND(ABR20&gt;=기준일시_입력!$J$17,ABS20&gt;기준일시_입력!$N$17),기준일시_입력!$N$17-ABR20,IF(ABS20&lt;기준일시_입력!$J$17,0,IF(AND(ABR20&lt;기준일시_입력!$J$17,ABS20&lt;=기준일시_입력!$N$17),ABS20-기준일시_입력!$J$17,IF(AND(ABR20&gt;=기준일시_입력!$J$17,ABS20&lt;=기준일시_입력!$N$17),ABS20-ABR20,0)))))),0)</f>
        <v>0</v>
      </c>
      <c r="ABQ20" s="128">
        <f t="shared" si="272"/>
        <v>0</v>
      </c>
      <c r="ABR20" s="128">
        <f>IF(OR(ABG20="",ABJ20=""),0,IF(ABG20&lt;기준일시_입력!$J$15,기준일시_입력!$J$15,ABG20))</f>
        <v>0</v>
      </c>
      <c r="ABS20" s="128">
        <f t="shared" si="273"/>
        <v>0</v>
      </c>
      <c r="ABT20" s="128">
        <f>IFERROR(IF(AND(ABR20&lt;SMALL(기준일시_입력!$J$21:$J$39,ABT$5),ABS20&gt;SMALL(기준일시_입력!$N$21:$N$39,ABT$5)),INDEX(기준일시_입력!$AJ$21:$AJ$39,ABT$5*2-1),IF(AND(ABR20&gt;=SMALL(기준일시_입력!$J$21:$J$39,ABT$5),ABR20&lt;SMALL(기준일시_입력!$N$21:$N$39,ABT$5)),SMALL(기준일시_입력!$N$21:$N$39,ABT$5)-ABR20,0)),0)</f>
        <v>0</v>
      </c>
      <c r="ABU20" s="128">
        <f>IFERROR(IF(AND(ABR20&lt;SMALL(기준일시_입력!$J$21:$J$39,ABU$5),ABS20&gt;SMALL(기준일시_입력!$N$21:$N$39,ABU$5)),INDEX(기준일시_입력!$AJ$21:$AJ$39,ABU$5*2-1),IF(AND(ABR20&gt;=SMALL(기준일시_입력!$J$21:$J$39,ABU$5),ABR20&lt;SMALL(기준일시_입력!$N$21:$N$39,ABU$5)),SMALL(기준일시_입력!$N$21:$N$39,ABU$5)-ABR20,0)),0)</f>
        <v>0</v>
      </c>
      <c r="ABV20" s="128">
        <f>IFERROR(IF(AND(ABR20&lt;SMALL(기준일시_입력!$J$21:$J$39,ABV$5),ABS20&gt;SMALL(기준일시_입력!$N$21:$N$39,ABV$5)),INDEX(기준일시_입력!$AJ$21:$AJ$39,ABV$5*2-1),IF(AND(ABR20&gt;=SMALL(기준일시_입력!$J$21:$J$39,ABV$5),ABR20&lt;SMALL(기준일시_입력!$N$21:$N$39,ABV$5)),SMALL(기준일시_입력!$N$21:$N$39,ABV$5)-ABR20,0)),0)</f>
        <v>0</v>
      </c>
      <c r="ABW20" s="128">
        <f>IFERROR(IF(AND(ABR20&lt;SMALL(기준일시_입력!$J$21:$J$39,ABW$5),ABS20&gt;SMALL(기준일시_입력!$N$21:$N$39,ABW$5)),INDEX(기준일시_입력!$AJ$21:$AJ$39,ABW$5*2-1),IF(AND(ABR20&gt;=SMALL(기준일시_입력!$J$21:$J$39,ABW$5),ABR20&lt;SMALL(기준일시_입력!$N$21:$N$39,ABW$5)),SMALL(기준일시_입력!$N$21:$N$39,ABW$5)-ABR20,0)),0)</f>
        <v>0</v>
      </c>
      <c r="ABX20" s="128">
        <f>IFERROR(IF(AND(ABR20&lt;SMALL(기준일시_입력!$J$21:$J$39,ABX$5),ABS20&gt;SMALL(기준일시_입력!$N$21:$N$39,ABX$5)),INDEX(기준일시_입력!$AJ$21:$AJ$39,ABX$5*2-1),IF(AND(ABR20&gt;=SMALL(기준일시_입력!$J$21:$J$39,ABX$5),ABR20&lt;SMALL(기준일시_입력!$N$21:$N$39,ABX$5)),SMALL(기준일시_입력!$N$21:$N$39,ABX$5)-ABR20,0)),0)</f>
        <v>0</v>
      </c>
      <c r="ABY20" s="128">
        <f>IFERROR(IF(AND(ABR20&lt;SMALL(기준일시_입력!$J$21:$J$39,ABY$5),ABS20&gt;SMALL(기준일시_입력!$N$21:$N$39,ABY$5)),INDEX(기준일시_입력!$AJ$21:$AJ$39,ABY$5*2-1),IF(AND(ABR20&gt;=SMALL(기준일시_입력!$J$21:$J$39,ABY$5),ABR20&lt;SMALL(기준일시_입력!$N$21:$N$39,ABY$5)),SMALL(기준일시_입력!$N$21:$N$39,ABY$5)-ABR20,0)),0)</f>
        <v>0</v>
      </c>
      <c r="ABZ20" s="128">
        <f>IFERROR(IF(AND(ABR20&lt;SMALL(기준일시_입력!$J$21:$J$39,ABZ$5),ABS20&gt;SMALL(기준일시_입력!$N$21:$N$39,ABZ$5)),INDEX(기준일시_입력!$AJ$21:$AJ$39,ABZ$5*2-1),IF(AND(ABR20&gt;=SMALL(기준일시_입력!$J$21:$J$39,ABZ$5),ABR20&lt;SMALL(기준일시_입력!$N$21:$N$39,ABZ$5)),SMALL(기준일시_입력!$N$21:$N$39,ABZ$5)-ABR20,0)),0)</f>
        <v>0</v>
      </c>
      <c r="ACA20" s="128">
        <f>IFERROR(IF(AND(ABR20&lt;SMALL(기준일시_입력!$J$21:$J$39,ACA$5),ABS20&gt;SMALL(기준일시_입력!$N$21:$N$39,ACA$5)),INDEX(기준일시_입력!$AJ$21:$AJ$39,ACA$5*2-1),IF(AND(ABR20&gt;=SMALL(기준일시_입력!$J$21:$J$39,ACA$5),ABR20&lt;SMALL(기준일시_입력!$N$21:$N$39,ACA$5)),SMALL(기준일시_입력!$N$21:$N$39,ACA$5)-ABR20,0)),0)</f>
        <v>0</v>
      </c>
      <c r="ACB20" s="128">
        <f>IFERROR(IF(AND(ABR20&lt;SMALL(기준일시_입력!$J$21:$J$39,ACB$5),ABS20&gt;SMALL(기준일시_입력!$N$21:$N$39,ACB$5)),INDEX(기준일시_입력!$AJ$21:$AJ$39,ACB$5*2-1),IF(AND(ABR20&gt;=SMALL(기준일시_입력!$J$21:$J$39,ACB$5),ABR20&lt;SMALL(기준일시_입력!$N$21:$N$39,ACB$5)),SMALL(기준일시_입력!$N$21:$N$39,ACB$5)-ABR20,0)),0)</f>
        <v>0</v>
      </c>
      <c r="ACC20" s="128">
        <f>IFERROR(IF(AND(ABR20&lt;SMALL(기준일시_입력!$J$21:$J$39,ACC$5),ABS20&gt;SMALL(기준일시_입력!$N$21:$N$39,ACC$5)),INDEX(기준일시_입력!$AJ$21:$AJ$39,ACC$5*2-1),IF(AND(ABR20&gt;=SMALL(기준일시_입력!$J$21:$J$39,ACC$5),ABR20&lt;SMALL(기준일시_입력!$N$21:$N$39,ACC$5)),SMALL(기준일시_입력!$N$21:$N$39,ACC$5)-ABR20,0)),0)</f>
        <v>0</v>
      </c>
      <c r="ACD20" s="125"/>
      <c r="ACE20" s="180" t="str">
        <f t="shared" si="274"/>
        <v>15일</v>
      </c>
      <c r="ACF20" s="180"/>
      <c r="ACG20" s="124" t="str">
        <f t="shared" si="275"/>
        <v>월</v>
      </c>
      <c r="ACH20" s="133" t="str">
        <f t="shared" si="276"/>
        <v/>
      </c>
      <c r="ACI20" s="184"/>
      <c r="ACJ20" s="184"/>
      <c r="ACK20" s="184"/>
      <c r="ACL20" s="184"/>
      <c r="ACM20" s="184"/>
      <c r="ACN20" s="184"/>
      <c r="ACO20" s="176"/>
      <c r="ACP20" s="177"/>
      <c r="ACQ20" s="129" t="str">
        <f>IF($B20="","",IF(AND(ACG$3&lt;&gt;"",$B20-기준일시_입력!$AO$7&lt;=0,ACI20="",ACL20="",ACO20=""),"X",IF(ACO20="연차","☆",IF(ACO20="월차","★",IF(ACO20="병가","♨",IF(ACO20="출장","◎",IF(ACO20="교육","■",IF(AND(ACO20="",ACI20&lt;=기준일시_입력!$J$15,ACL20&gt;=기준일시_입력!$N$15),"○",IF(AND(ACO20="",ACI20&lt;&gt;"",ACI20&gt;기준일시_입력!$J$15),"▼",IF(AND(ACO20="",ACL20&lt;&gt;"",ACL20&lt;기준일시_입력!$N$15),"△",""))))))))))</f>
        <v/>
      </c>
      <c r="ACR20" s="128">
        <f>IFERROR(IF(OR(ACI20="",ACL20=""),0,IF(AND(ACT20&lt;기준일시_입력!$J$17,ACU20&gt;기준일시_입력!$N$17),기준일시_입력!$N$17-기준일시_입력!$J$17,IF(AND(ACT20&gt;=기준일시_입력!$J$17,ACU20&gt;기준일시_입력!$N$17),기준일시_입력!$N$17-ACT20,IF(ACU20&lt;기준일시_입력!$J$17,0,IF(AND(ACT20&lt;기준일시_입력!$J$17,ACU20&lt;=기준일시_입력!$N$17),ACU20-기준일시_입력!$J$17,IF(AND(ACT20&gt;=기준일시_입력!$J$17,ACU20&lt;=기준일시_입력!$N$17),ACU20-ACT20,0)))))),0)</f>
        <v>0</v>
      </c>
      <c r="ACS20" s="128">
        <f t="shared" si="277"/>
        <v>0</v>
      </c>
      <c r="ACT20" s="128">
        <f>IF(OR(ACI20="",ACL20=""),0,IF(ACI20&lt;기준일시_입력!$J$15,기준일시_입력!$J$15,ACI20))</f>
        <v>0</v>
      </c>
      <c r="ACU20" s="128">
        <f t="shared" si="278"/>
        <v>0</v>
      </c>
      <c r="ACV20" s="128">
        <f>IFERROR(IF(AND(ACT20&lt;SMALL(기준일시_입력!$J$21:$J$39,ACV$5),ACU20&gt;SMALL(기준일시_입력!$N$21:$N$39,ACV$5)),INDEX(기준일시_입력!$AJ$21:$AJ$39,ACV$5*2-1),IF(AND(ACT20&gt;=SMALL(기준일시_입력!$J$21:$J$39,ACV$5),ACT20&lt;SMALL(기준일시_입력!$N$21:$N$39,ACV$5)),SMALL(기준일시_입력!$N$21:$N$39,ACV$5)-ACT20,0)),0)</f>
        <v>0</v>
      </c>
      <c r="ACW20" s="128">
        <f>IFERROR(IF(AND(ACT20&lt;SMALL(기준일시_입력!$J$21:$J$39,ACW$5),ACU20&gt;SMALL(기준일시_입력!$N$21:$N$39,ACW$5)),INDEX(기준일시_입력!$AJ$21:$AJ$39,ACW$5*2-1),IF(AND(ACT20&gt;=SMALL(기준일시_입력!$J$21:$J$39,ACW$5),ACT20&lt;SMALL(기준일시_입력!$N$21:$N$39,ACW$5)),SMALL(기준일시_입력!$N$21:$N$39,ACW$5)-ACT20,0)),0)</f>
        <v>0</v>
      </c>
      <c r="ACX20" s="128">
        <f>IFERROR(IF(AND(ACT20&lt;SMALL(기준일시_입력!$J$21:$J$39,ACX$5),ACU20&gt;SMALL(기준일시_입력!$N$21:$N$39,ACX$5)),INDEX(기준일시_입력!$AJ$21:$AJ$39,ACX$5*2-1),IF(AND(ACT20&gt;=SMALL(기준일시_입력!$J$21:$J$39,ACX$5),ACT20&lt;SMALL(기준일시_입력!$N$21:$N$39,ACX$5)),SMALL(기준일시_입력!$N$21:$N$39,ACX$5)-ACT20,0)),0)</f>
        <v>0</v>
      </c>
      <c r="ACY20" s="128">
        <f>IFERROR(IF(AND(ACT20&lt;SMALL(기준일시_입력!$J$21:$J$39,ACY$5),ACU20&gt;SMALL(기준일시_입력!$N$21:$N$39,ACY$5)),INDEX(기준일시_입력!$AJ$21:$AJ$39,ACY$5*2-1),IF(AND(ACT20&gt;=SMALL(기준일시_입력!$J$21:$J$39,ACY$5),ACT20&lt;SMALL(기준일시_입력!$N$21:$N$39,ACY$5)),SMALL(기준일시_입력!$N$21:$N$39,ACY$5)-ACT20,0)),0)</f>
        <v>0</v>
      </c>
      <c r="ACZ20" s="128">
        <f>IFERROR(IF(AND(ACT20&lt;SMALL(기준일시_입력!$J$21:$J$39,ACZ$5),ACU20&gt;SMALL(기준일시_입력!$N$21:$N$39,ACZ$5)),INDEX(기준일시_입력!$AJ$21:$AJ$39,ACZ$5*2-1),IF(AND(ACT20&gt;=SMALL(기준일시_입력!$J$21:$J$39,ACZ$5),ACT20&lt;SMALL(기준일시_입력!$N$21:$N$39,ACZ$5)),SMALL(기준일시_입력!$N$21:$N$39,ACZ$5)-ACT20,0)),0)</f>
        <v>0</v>
      </c>
      <c r="ADA20" s="128">
        <f>IFERROR(IF(AND(ACT20&lt;SMALL(기준일시_입력!$J$21:$J$39,ADA$5),ACU20&gt;SMALL(기준일시_입력!$N$21:$N$39,ADA$5)),INDEX(기준일시_입력!$AJ$21:$AJ$39,ADA$5*2-1),IF(AND(ACT20&gt;=SMALL(기준일시_입력!$J$21:$J$39,ADA$5),ACT20&lt;SMALL(기준일시_입력!$N$21:$N$39,ADA$5)),SMALL(기준일시_입력!$N$21:$N$39,ADA$5)-ACT20,0)),0)</f>
        <v>0</v>
      </c>
      <c r="ADB20" s="128">
        <f>IFERROR(IF(AND(ACT20&lt;SMALL(기준일시_입력!$J$21:$J$39,ADB$5),ACU20&gt;SMALL(기준일시_입력!$N$21:$N$39,ADB$5)),INDEX(기준일시_입력!$AJ$21:$AJ$39,ADB$5*2-1),IF(AND(ACT20&gt;=SMALL(기준일시_입력!$J$21:$J$39,ADB$5),ACT20&lt;SMALL(기준일시_입력!$N$21:$N$39,ADB$5)),SMALL(기준일시_입력!$N$21:$N$39,ADB$5)-ACT20,0)),0)</f>
        <v>0</v>
      </c>
      <c r="ADC20" s="128">
        <f>IFERROR(IF(AND(ACT20&lt;SMALL(기준일시_입력!$J$21:$J$39,ADC$5),ACU20&gt;SMALL(기준일시_입력!$N$21:$N$39,ADC$5)),INDEX(기준일시_입력!$AJ$21:$AJ$39,ADC$5*2-1),IF(AND(ACT20&gt;=SMALL(기준일시_입력!$J$21:$J$39,ADC$5),ACT20&lt;SMALL(기준일시_입력!$N$21:$N$39,ADC$5)),SMALL(기준일시_입력!$N$21:$N$39,ADC$5)-ACT20,0)),0)</f>
        <v>0</v>
      </c>
      <c r="ADD20" s="128">
        <f>IFERROR(IF(AND(ACT20&lt;SMALL(기준일시_입력!$J$21:$J$39,ADD$5),ACU20&gt;SMALL(기준일시_입력!$N$21:$N$39,ADD$5)),INDEX(기준일시_입력!$AJ$21:$AJ$39,ADD$5*2-1),IF(AND(ACT20&gt;=SMALL(기준일시_입력!$J$21:$J$39,ADD$5),ACT20&lt;SMALL(기준일시_입력!$N$21:$N$39,ADD$5)),SMALL(기준일시_입력!$N$21:$N$39,ADD$5)-ACT20,0)),0)</f>
        <v>0</v>
      </c>
      <c r="ADE20" s="128">
        <f>IFERROR(IF(AND(ACT20&lt;SMALL(기준일시_입력!$J$21:$J$39,ADE$5),ACU20&gt;SMALL(기준일시_입력!$N$21:$N$39,ADE$5)),INDEX(기준일시_입력!$AJ$21:$AJ$39,ADE$5*2-1),IF(AND(ACT20&gt;=SMALL(기준일시_입력!$J$21:$J$39,ADE$5),ACT20&lt;SMALL(기준일시_입력!$N$21:$N$39,ADE$5)),SMALL(기준일시_입력!$N$21:$N$39,ADE$5)-ACT20,0)),0)</f>
        <v>0</v>
      </c>
      <c r="ADF20" s="125"/>
      <c r="ADG20" s="180" t="str">
        <f t="shared" si="279"/>
        <v>15일</v>
      </c>
      <c r="ADH20" s="180"/>
      <c r="ADI20" s="124" t="str">
        <f t="shared" si="280"/>
        <v>월</v>
      </c>
      <c r="ADJ20" s="133" t="str">
        <f t="shared" si="276"/>
        <v/>
      </c>
      <c r="ADK20" s="184"/>
      <c r="ADL20" s="184"/>
      <c r="ADM20" s="184"/>
      <c r="ADN20" s="184"/>
      <c r="ADO20" s="184"/>
      <c r="ADP20" s="184"/>
      <c r="ADQ20" s="176"/>
      <c r="ADR20" s="177"/>
      <c r="ADS20" s="129" t="str">
        <f>IF($B20="","",IF(AND(ADI$3&lt;&gt;"",$B20-기준일시_입력!$AO$7&lt;=0,ADK20="",ADN20="",ADQ20=""),"X",IF(ADQ20="연차","☆",IF(ADQ20="월차","★",IF(ADQ20="병가","♨",IF(ADQ20="출장","◎",IF(ADQ20="교육","■",IF(AND(ADQ20="",ADK20&lt;=기준일시_입력!$J$15,ADN20&gt;=기준일시_입력!$N$15),"○",IF(AND(ADQ20="",ADK20&lt;&gt;"",ADK20&gt;기준일시_입력!$J$15),"▼",IF(AND(ADQ20="",ADN20&lt;&gt;"",ADN20&lt;기준일시_입력!$N$15),"△",""))))))))))</f>
        <v/>
      </c>
      <c r="ADT20" s="128">
        <f>IFERROR(IF(OR(ADK20="",ADN20=""),0,IF(AND(ADV20&lt;기준일시_입력!$J$17,ADW20&gt;기준일시_입력!$N$17),기준일시_입력!$N$17-기준일시_입력!$J$17,IF(AND(ADV20&gt;=기준일시_입력!$J$17,ADW20&gt;기준일시_입력!$N$17),기준일시_입력!$N$17-ADV20,IF(ADW20&lt;기준일시_입력!$J$17,0,IF(AND(ADV20&lt;기준일시_입력!$J$17,ADW20&lt;=기준일시_입력!$N$17),ADW20-기준일시_입력!$J$17,IF(AND(ADV20&gt;=기준일시_입력!$J$17,ADW20&lt;=기준일시_입력!$N$17),ADW20-ADV20,0)))))),0)</f>
        <v>0</v>
      </c>
      <c r="ADU20" s="128">
        <f t="shared" si="282"/>
        <v>0</v>
      </c>
      <c r="ADV20" s="128">
        <f>IF(OR(ADK20="",ADN20=""),0,IF(ADK20&lt;기준일시_입력!$J$15,기준일시_입력!$J$15,ADK20))</f>
        <v>0</v>
      </c>
      <c r="ADW20" s="128">
        <f t="shared" si="283"/>
        <v>0</v>
      </c>
      <c r="ADX20" s="128">
        <f>IFERROR(IF(AND(ADV20&lt;SMALL(기준일시_입력!$J$21:$J$39,ADX$5),ADW20&gt;SMALL(기준일시_입력!$N$21:$N$39,ADX$5)),INDEX(기준일시_입력!$AJ$21:$AJ$39,ADX$5*2-1),IF(AND(ADV20&gt;=SMALL(기준일시_입력!$J$21:$J$39,ADX$5),ADV20&lt;SMALL(기준일시_입력!$N$21:$N$39,ADX$5)),SMALL(기준일시_입력!$N$21:$N$39,ADX$5)-ADV20,0)),0)</f>
        <v>0</v>
      </c>
      <c r="ADY20" s="128">
        <f>IFERROR(IF(AND(ADV20&lt;SMALL(기준일시_입력!$J$21:$J$39,ADY$5),ADW20&gt;SMALL(기준일시_입력!$N$21:$N$39,ADY$5)),INDEX(기준일시_입력!$AJ$21:$AJ$39,ADY$5*2-1),IF(AND(ADV20&gt;=SMALL(기준일시_입력!$J$21:$J$39,ADY$5),ADV20&lt;SMALL(기준일시_입력!$N$21:$N$39,ADY$5)),SMALL(기준일시_입력!$N$21:$N$39,ADY$5)-ADV20,0)),0)</f>
        <v>0</v>
      </c>
      <c r="ADZ20" s="128">
        <f>IFERROR(IF(AND(ADV20&lt;SMALL(기준일시_입력!$J$21:$J$39,ADZ$5),ADW20&gt;SMALL(기준일시_입력!$N$21:$N$39,ADZ$5)),INDEX(기준일시_입력!$AJ$21:$AJ$39,ADZ$5*2-1),IF(AND(ADV20&gt;=SMALL(기준일시_입력!$J$21:$J$39,ADZ$5),ADV20&lt;SMALL(기준일시_입력!$N$21:$N$39,ADZ$5)),SMALL(기준일시_입력!$N$21:$N$39,ADZ$5)-ADV20,0)),0)</f>
        <v>0</v>
      </c>
      <c r="AEA20" s="128">
        <f>IFERROR(IF(AND(ADV20&lt;SMALL(기준일시_입력!$J$21:$J$39,AEA$5),ADW20&gt;SMALL(기준일시_입력!$N$21:$N$39,AEA$5)),INDEX(기준일시_입력!$AJ$21:$AJ$39,AEA$5*2-1),IF(AND(ADV20&gt;=SMALL(기준일시_입력!$J$21:$J$39,AEA$5),ADV20&lt;SMALL(기준일시_입력!$N$21:$N$39,AEA$5)),SMALL(기준일시_입력!$N$21:$N$39,AEA$5)-ADV20,0)),0)</f>
        <v>0</v>
      </c>
      <c r="AEB20" s="128">
        <f>IFERROR(IF(AND(ADV20&lt;SMALL(기준일시_입력!$J$21:$J$39,AEB$5),ADW20&gt;SMALL(기준일시_입력!$N$21:$N$39,AEB$5)),INDEX(기준일시_입력!$AJ$21:$AJ$39,AEB$5*2-1),IF(AND(ADV20&gt;=SMALL(기준일시_입력!$J$21:$J$39,AEB$5),ADV20&lt;SMALL(기준일시_입력!$N$21:$N$39,AEB$5)),SMALL(기준일시_입력!$N$21:$N$39,AEB$5)-ADV20,0)),0)</f>
        <v>0</v>
      </c>
      <c r="AEC20" s="128">
        <f>IFERROR(IF(AND(ADV20&lt;SMALL(기준일시_입력!$J$21:$J$39,AEC$5),ADW20&gt;SMALL(기준일시_입력!$N$21:$N$39,AEC$5)),INDEX(기준일시_입력!$AJ$21:$AJ$39,AEC$5*2-1),IF(AND(ADV20&gt;=SMALL(기준일시_입력!$J$21:$J$39,AEC$5),ADV20&lt;SMALL(기준일시_입력!$N$21:$N$39,AEC$5)),SMALL(기준일시_입력!$N$21:$N$39,AEC$5)-ADV20,0)),0)</f>
        <v>0</v>
      </c>
      <c r="AED20" s="128">
        <f>IFERROR(IF(AND(ADV20&lt;SMALL(기준일시_입력!$J$21:$J$39,AED$5),ADW20&gt;SMALL(기준일시_입력!$N$21:$N$39,AED$5)),INDEX(기준일시_입력!$AJ$21:$AJ$39,AED$5*2-1),IF(AND(ADV20&gt;=SMALL(기준일시_입력!$J$21:$J$39,AED$5),ADV20&lt;SMALL(기준일시_입력!$N$21:$N$39,AED$5)),SMALL(기준일시_입력!$N$21:$N$39,AED$5)-ADV20,0)),0)</f>
        <v>0</v>
      </c>
      <c r="AEE20" s="128">
        <f>IFERROR(IF(AND(ADV20&lt;SMALL(기준일시_입력!$J$21:$J$39,AEE$5),ADW20&gt;SMALL(기준일시_입력!$N$21:$N$39,AEE$5)),INDEX(기준일시_입력!$AJ$21:$AJ$39,AEE$5*2-1),IF(AND(ADV20&gt;=SMALL(기준일시_입력!$J$21:$J$39,AEE$5),ADV20&lt;SMALL(기준일시_입력!$N$21:$N$39,AEE$5)),SMALL(기준일시_입력!$N$21:$N$39,AEE$5)-ADV20,0)),0)</f>
        <v>0</v>
      </c>
      <c r="AEF20" s="128">
        <f>IFERROR(IF(AND(ADV20&lt;SMALL(기준일시_입력!$J$21:$J$39,AEF$5),ADW20&gt;SMALL(기준일시_입력!$N$21:$N$39,AEF$5)),INDEX(기준일시_입력!$AJ$21:$AJ$39,AEF$5*2-1),IF(AND(ADV20&gt;=SMALL(기준일시_입력!$J$21:$J$39,AEF$5),ADV20&lt;SMALL(기준일시_입력!$N$21:$N$39,AEF$5)),SMALL(기준일시_입력!$N$21:$N$39,AEF$5)-ADV20,0)),0)</f>
        <v>0</v>
      </c>
      <c r="AEG20" s="128">
        <f>IFERROR(IF(AND(ADV20&lt;SMALL(기준일시_입력!$J$21:$J$39,AEG$5),ADW20&gt;SMALL(기준일시_입력!$N$21:$N$39,AEG$5)),INDEX(기준일시_입력!$AJ$21:$AJ$39,AEG$5*2-1),IF(AND(ADV20&gt;=SMALL(기준일시_입력!$J$21:$J$39,AEG$5),ADV20&lt;SMALL(기준일시_입력!$N$21:$N$39,AEG$5)),SMALL(기준일시_입력!$N$21:$N$39,AEG$5)-ADV20,0)),0)</f>
        <v>0</v>
      </c>
      <c r="AEH20" s="125"/>
      <c r="AEI20" s="180" t="str">
        <f t="shared" si="284"/>
        <v>15일</v>
      </c>
      <c r="AEJ20" s="180"/>
      <c r="AEK20" s="124" t="str">
        <f t="shared" si="285"/>
        <v>월</v>
      </c>
      <c r="AEL20" s="133" t="str">
        <f t="shared" si="276"/>
        <v/>
      </c>
      <c r="AEM20" s="184"/>
      <c r="AEN20" s="184"/>
      <c r="AEO20" s="184"/>
      <c r="AEP20" s="184"/>
      <c r="AEQ20" s="184"/>
      <c r="AER20" s="184"/>
      <c r="AES20" s="176"/>
      <c r="AET20" s="177"/>
      <c r="AEU20" s="129" t="str">
        <f>IF($B20="","",IF(AND(AEK$3&lt;&gt;"",$B20-기준일시_입력!$AO$7&lt;=0,AEM20="",AEP20="",AES20=""),"X",IF(AES20="연차","☆",IF(AES20="월차","★",IF(AES20="병가","♨",IF(AES20="출장","◎",IF(AES20="교육","■",IF(AND(AES20="",AEM20&lt;=기준일시_입력!$J$15,AEP20&gt;=기준일시_입력!$N$15),"○",IF(AND(AES20="",AEM20&lt;&gt;"",AEM20&gt;기준일시_입력!$J$15),"▼",IF(AND(AES20="",AEP20&lt;&gt;"",AEP20&lt;기준일시_입력!$N$15),"△",""))))))))))</f>
        <v/>
      </c>
      <c r="AEV20" s="128">
        <f>IFERROR(IF(OR(AEM20="",AEP20=""),0,IF(AND(AEX20&lt;기준일시_입력!$J$17,AEY20&gt;기준일시_입력!$N$17),기준일시_입력!$N$17-기준일시_입력!$J$17,IF(AND(AEX20&gt;=기준일시_입력!$J$17,AEY20&gt;기준일시_입력!$N$17),기준일시_입력!$N$17-AEX20,IF(AEY20&lt;기준일시_입력!$J$17,0,IF(AND(AEX20&lt;기준일시_입력!$J$17,AEY20&lt;=기준일시_입력!$N$17),AEY20-기준일시_입력!$J$17,IF(AND(AEX20&gt;=기준일시_입력!$J$17,AEY20&lt;=기준일시_입력!$N$17),AEY20-AEX20,0)))))),0)</f>
        <v>0</v>
      </c>
      <c r="AEW20" s="128">
        <f t="shared" si="287"/>
        <v>0</v>
      </c>
      <c r="AEX20" s="128">
        <f>IF(OR(AEM20="",AEP20=""),0,IF(AEM20&lt;기준일시_입력!$J$15,기준일시_입력!$J$15,AEM20))</f>
        <v>0</v>
      </c>
      <c r="AEY20" s="128">
        <f t="shared" si="288"/>
        <v>0</v>
      </c>
      <c r="AEZ20" s="128">
        <f>IFERROR(IF(AND(AEX20&lt;SMALL(기준일시_입력!$J$21:$J$39,AEZ$5),AEY20&gt;SMALL(기준일시_입력!$N$21:$N$39,AEZ$5)),INDEX(기준일시_입력!$AJ$21:$AJ$39,AEZ$5*2-1),IF(AND(AEX20&gt;=SMALL(기준일시_입력!$J$21:$J$39,AEZ$5),AEX20&lt;SMALL(기준일시_입력!$N$21:$N$39,AEZ$5)),SMALL(기준일시_입력!$N$21:$N$39,AEZ$5)-AEX20,0)),0)</f>
        <v>0</v>
      </c>
      <c r="AFA20" s="128">
        <f>IFERROR(IF(AND(AEX20&lt;SMALL(기준일시_입력!$J$21:$J$39,AFA$5),AEY20&gt;SMALL(기준일시_입력!$N$21:$N$39,AFA$5)),INDEX(기준일시_입력!$AJ$21:$AJ$39,AFA$5*2-1),IF(AND(AEX20&gt;=SMALL(기준일시_입력!$J$21:$J$39,AFA$5),AEX20&lt;SMALL(기준일시_입력!$N$21:$N$39,AFA$5)),SMALL(기준일시_입력!$N$21:$N$39,AFA$5)-AEX20,0)),0)</f>
        <v>0</v>
      </c>
      <c r="AFB20" s="128">
        <f>IFERROR(IF(AND(AEX20&lt;SMALL(기준일시_입력!$J$21:$J$39,AFB$5),AEY20&gt;SMALL(기준일시_입력!$N$21:$N$39,AFB$5)),INDEX(기준일시_입력!$AJ$21:$AJ$39,AFB$5*2-1),IF(AND(AEX20&gt;=SMALL(기준일시_입력!$J$21:$J$39,AFB$5),AEX20&lt;SMALL(기준일시_입력!$N$21:$N$39,AFB$5)),SMALL(기준일시_입력!$N$21:$N$39,AFB$5)-AEX20,0)),0)</f>
        <v>0</v>
      </c>
      <c r="AFC20" s="128">
        <f>IFERROR(IF(AND(AEX20&lt;SMALL(기준일시_입력!$J$21:$J$39,AFC$5),AEY20&gt;SMALL(기준일시_입력!$N$21:$N$39,AFC$5)),INDEX(기준일시_입력!$AJ$21:$AJ$39,AFC$5*2-1),IF(AND(AEX20&gt;=SMALL(기준일시_입력!$J$21:$J$39,AFC$5),AEX20&lt;SMALL(기준일시_입력!$N$21:$N$39,AFC$5)),SMALL(기준일시_입력!$N$21:$N$39,AFC$5)-AEX20,0)),0)</f>
        <v>0</v>
      </c>
      <c r="AFD20" s="128">
        <f>IFERROR(IF(AND(AEX20&lt;SMALL(기준일시_입력!$J$21:$J$39,AFD$5),AEY20&gt;SMALL(기준일시_입력!$N$21:$N$39,AFD$5)),INDEX(기준일시_입력!$AJ$21:$AJ$39,AFD$5*2-1),IF(AND(AEX20&gt;=SMALL(기준일시_입력!$J$21:$J$39,AFD$5),AEX20&lt;SMALL(기준일시_입력!$N$21:$N$39,AFD$5)),SMALL(기준일시_입력!$N$21:$N$39,AFD$5)-AEX20,0)),0)</f>
        <v>0</v>
      </c>
      <c r="AFE20" s="128">
        <f>IFERROR(IF(AND(AEX20&lt;SMALL(기준일시_입력!$J$21:$J$39,AFE$5),AEY20&gt;SMALL(기준일시_입력!$N$21:$N$39,AFE$5)),INDEX(기준일시_입력!$AJ$21:$AJ$39,AFE$5*2-1),IF(AND(AEX20&gt;=SMALL(기준일시_입력!$J$21:$J$39,AFE$5),AEX20&lt;SMALL(기준일시_입력!$N$21:$N$39,AFE$5)),SMALL(기준일시_입력!$N$21:$N$39,AFE$5)-AEX20,0)),0)</f>
        <v>0</v>
      </c>
      <c r="AFF20" s="128">
        <f>IFERROR(IF(AND(AEX20&lt;SMALL(기준일시_입력!$J$21:$J$39,AFF$5),AEY20&gt;SMALL(기준일시_입력!$N$21:$N$39,AFF$5)),INDEX(기준일시_입력!$AJ$21:$AJ$39,AFF$5*2-1),IF(AND(AEX20&gt;=SMALL(기준일시_입력!$J$21:$J$39,AFF$5),AEX20&lt;SMALL(기준일시_입력!$N$21:$N$39,AFF$5)),SMALL(기준일시_입력!$N$21:$N$39,AFF$5)-AEX20,0)),0)</f>
        <v>0</v>
      </c>
      <c r="AFG20" s="128">
        <f>IFERROR(IF(AND(AEX20&lt;SMALL(기준일시_입력!$J$21:$J$39,AFG$5),AEY20&gt;SMALL(기준일시_입력!$N$21:$N$39,AFG$5)),INDEX(기준일시_입력!$AJ$21:$AJ$39,AFG$5*2-1),IF(AND(AEX20&gt;=SMALL(기준일시_입력!$J$21:$J$39,AFG$5),AEX20&lt;SMALL(기준일시_입력!$N$21:$N$39,AFG$5)),SMALL(기준일시_입력!$N$21:$N$39,AFG$5)-AEX20,0)),0)</f>
        <v>0</v>
      </c>
      <c r="AFH20" s="128">
        <f>IFERROR(IF(AND(AEX20&lt;SMALL(기준일시_입력!$J$21:$J$39,AFH$5),AEY20&gt;SMALL(기준일시_입력!$N$21:$N$39,AFH$5)),INDEX(기준일시_입력!$AJ$21:$AJ$39,AFH$5*2-1),IF(AND(AEX20&gt;=SMALL(기준일시_입력!$J$21:$J$39,AFH$5),AEX20&lt;SMALL(기준일시_입력!$N$21:$N$39,AFH$5)),SMALL(기준일시_입력!$N$21:$N$39,AFH$5)-AEX20,0)),0)</f>
        <v>0</v>
      </c>
      <c r="AFI20" s="128">
        <f>IFERROR(IF(AND(AEX20&lt;SMALL(기준일시_입력!$J$21:$J$39,AFI$5),AEY20&gt;SMALL(기준일시_입력!$N$21:$N$39,AFI$5)),INDEX(기준일시_입력!$AJ$21:$AJ$39,AFI$5*2-1),IF(AND(AEX20&gt;=SMALL(기준일시_입력!$J$21:$J$39,AFI$5),AEX20&lt;SMALL(기준일시_입력!$N$21:$N$39,AFI$5)),SMALL(기준일시_입력!$N$21:$N$39,AFI$5)-AEX20,0)),0)</f>
        <v>0</v>
      </c>
      <c r="AFJ20" s="125"/>
      <c r="AFK20" s="180" t="str">
        <f t="shared" si="289"/>
        <v>15일</v>
      </c>
      <c r="AFL20" s="180"/>
      <c r="AFM20" s="124" t="str">
        <f t="shared" si="290"/>
        <v>월</v>
      </c>
      <c r="AFN20" s="133" t="str">
        <f t="shared" si="291"/>
        <v/>
      </c>
      <c r="AFO20" s="184"/>
      <c r="AFP20" s="184"/>
      <c r="AFQ20" s="184"/>
      <c r="AFR20" s="184"/>
      <c r="AFS20" s="184"/>
      <c r="AFT20" s="184"/>
      <c r="AFU20" s="176"/>
      <c r="AFV20" s="177"/>
      <c r="AFW20" s="129" t="str">
        <f>IF($B20="","",IF(AND(AFM$3&lt;&gt;"",$B20-기준일시_입력!$AO$7&lt;=0,AFO20="",AFR20="",AFU20=""),"X",IF(AFU20="연차","☆",IF(AFU20="월차","★",IF(AFU20="병가","♨",IF(AFU20="출장","◎",IF(AFU20="교육","■",IF(AND(AFU20="",AFO20&lt;=기준일시_입력!$J$15,AFR20&gt;=기준일시_입력!$N$15),"○",IF(AND(AFU20="",AFO20&lt;&gt;"",AFO20&gt;기준일시_입력!$J$15),"▼",IF(AND(AFU20="",AFR20&lt;&gt;"",AFR20&lt;기준일시_입력!$N$15),"△",""))))))))))</f>
        <v/>
      </c>
      <c r="AFX20" s="128">
        <f>IFERROR(IF(OR(AFO20="",AFR20=""),0,IF(AND(AFZ20&lt;기준일시_입력!$J$17,AGA20&gt;기준일시_입력!$N$17),기준일시_입력!$N$17-기준일시_입력!$J$17,IF(AND(AFZ20&gt;=기준일시_입력!$J$17,AGA20&gt;기준일시_입력!$N$17),기준일시_입력!$N$17-AFZ20,IF(AGA20&lt;기준일시_입력!$J$17,0,IF(AND(AFZ20&lt;기준일시_입력!$J$17,AGA20&lt;=기준일시_입력!$N$17),AGA20-기준일시_입력!$J$17,IF(AND(AFZ20&gt;=기준일시_입력!$J$17,AGA20&lt;=기준일시_입력!$N$17),AGA20-AFZ20,0)))))),0)</f>
        <v>0</v>
      </c>
      <c r="AFY20" s="128">
        <f t="shared" si="292"/>
        <v>0</v>
      </c>
      <c r="AFZ20" s="128">
        <f>IF(OR(AFO20="",AFR20=""),0,IF(AFO20&lt;기준일시_입력!$J$15,기준일시_입력!$J$15,AFO20))</f>
        <v>0</v>
      </c>
      <c r="AGA20" s="128">
        <f t="shared" si="293"/>
        <v>0</v>
      </c>
      <c r="AGB20" s="128">
        <f>IFERROR(IF(AND(AFZ20&lt;SMALL(기준일시_입력!$J$21:$J$39,AGB$5),AGA20&gt;SMALL(기준일시_입력!$N$21:$N$39,AGB$5)),INDEX(기준일시_입력!$AJ$21:$AJ$39,AGB$5*2-1),IF(AND(AFZ20&gt;=SMALL(기준일시_입력!$J$21:$J$39,AGB$5),AFZ20&lt;SMALL(기준일시_입력!$N$21:$N$39,AGB$5)),SMALL(기준일시_입력!$N$21:$N$39,AGB$5)-AFZ20,0)),0)</f>
        <v>0</v>
      </c>
      <c r="AGC20" s="128">
        <f>IFERROR(IF(AND(AFZ20&lt;SMALL(기준일시_입력!$J$21:$J$39,AGC$5),AGA20&gt;SMALL(기준일시_입력!$N$21:$N$39,AGC$5)),INDEX(기준일시_입력!$AJ$21:$AJ$39,AGC$5*2-1),IF(AND(AFZ20&gt;=SMALL(기준일시_입력!$J$21:$J$39,AGC$5),AFZ20&lt;SMALL(기준일시_입력!$N$21:$N$39,AGC$5)),SMALL(기준일시_입력!$N$21:$N$39,AGC$5)-AFZ20,0)),0)</f>
        <v>0</v>
      </c>
      <c r="AGD20" s="128">
        <f>IFERROR(IF(AND(AFZ20&lt;SMALL(기준일시_입력!$J$21:$J$39,AGD$5),AGA20&gt;SMALL(기준일시_입력!$N$21:$N$39,AGD$5)),INDEX(기준일시_입력!$AJ$21:$AJ$39,AGD$5*2-1),IF(AND(AFZ20&gt;=SMALL(기준일시_입력!$J$21:$J$39,AGD$5),AFZ20&lt;SMALL(기준일시_입력!$N$21:$N$39,AGD$5)),SMALL(기준일시_입력!$N$21:$N$39,AGD$5)-AFZ20,0)),0)</f>
        <v>0</v>
      </c>
      <c r="AGE20" s="128">
        <f>IFERROR(IF(AND(AFZ20&lt;SMALL(기준일시_입력!$J$21:$J$39,AGE$5),AGA20&gt;SMALL(기준일시_입력!$N$21:$N$39,AGE$5)),INDEX(기준일시_입력!$AJ$21:$AJ$39,AGE$5*2-1),IF(AND(AFZ20&gt;=SMALL(기준일시_입력!$J$21:$J$39,AGE$5),AFZ20&lt;SMALL(기준일시_입력!$N$21:$N$39,AGE$5)),SMALL(기준일시_입력!$N$21:$N$39,AGE$5)-AFZ20,0)),0)</f>
        <v>0</v>
      </c>
      <c r="AGF20" s="128">
        <f>IFERROR(IF(AND(AFZ20&lt;SMALL(기준일시_입력!$J$21:$J$39,AGF$5),AGA20&gt;SMALL(기준일시_입력!$N$21:$N$39,AGF$5)),INDEX(기준일시_입력!$AJ$21:$AJ$39,AGF$5*2-1),IF(AND(AFZ20&gt;=SMALL(기준일시_입력!$J$21:$J$39,AGF$5),AFZ20&lt;SMALL(기준일시_입력!$N$21:$N$39,AGF$5)),SMALL(기준일시_입력!$N$21:$N$39,AGF$5)-AFZ20,0)),0)</f>
        <v>0</v>
      </c>
      <c r="AGG20" s="128">
        <f>IFERROR(IF(AND(AFZ20&lt;SMALL(기준일시_입력!$J$21:$J$39,AGG$5),AGA20&gt;SMALL(기준일시_입력!$N$21:$N$39,AGG$5)),INDEX(기준일시_입력!$AJ$21:$AJ$39,AGG$5*2-1),IF(AND(AFZ20&gt;=SMALL(기준일시_입력!$J$21:$J$39,AGG$5),AFZ20&lt;SMALL(기준일시_입력!$N$21:$N$39,AGG$5)),SMALL(기준일시_입력!$N$21:$N$39,AGG$5)-AFZ20,0)),0)</f>
        <v>0</v>
      </c>
      <c r="AGH20" s="128">
        <f>IFERROR(IF(AND(AFZ20&lt;SMALL(기준일시_입력!$J$21:$J$39,AGH$5),AGA20&gt;SMALL(기준일시_입력!$N$21:$N$39,AGH$5)),INDEX(기준일시_입력!$AJ$21:$AJ$39,AGH$5*2-1),IF(AND(AFZ20&gt;=SMALL(기준일시_입력!$J$21:$J$39,AGH$5),AFZ20&lt;SMALL(기준일시_입력!$N$21:$N$39,AGH$5)),SMALL(기준일시_입력!$N$21:$N$39,AGH$5)-AFZ20,0)),0)</f>
        <v>0</v>
      </c>
      <c r="AGI20" s="128">
        <f>IFERROR(IF(AND(AFZ20&lt;SMALL(기준일시_입력!$J$21:$J$39,AGI$5),AGA20&gt;SMALL(기준일시_입력!$N$21:$N$39,AGI$5)),INDEX(기준일시_입력!$AJ$21:$AJ$39,AGI$5*2-1),IF(AND(AFZ20&gt;=SMALL(기준일시_입력!$J$21:$J$39,AGI$5),AFZ20&lt;SMALL(기준일시_입력!$N$21:$N$39,AGI$5)),SMALL(기준일시_입력!$N$21:$N$39,AGI$5)-AFZ20,0)),0)</f>
        <v>0</v>
      </c>
      <c r="AGJ20" s="128">
        <f>IFERROR(IF(AND(AFZ20&lt;SMALL(기준일시_입력!$J$21:$J$39,AGJ$5),AGA20&gt;SMALL(기준일시_입력!$N$21:$N$39,AGJ$5)),INDEX(기준일시_입력!$AJ$21:$AJ$39,AGJ$5*2-1),IF(AND(AFZ20&gt;=SMALL(기준일시_입력!$J$21:$J$39,AGJ$5),AFZ20&lt;SMALL(기준일시_입력!$N$21:$N$39,AGJ$5)),SMALL(기준일시_입력!$N$21:$N$39,AGJ$5)-AFZ20,0)),0)</f>
        <v>0</v>
      </c>
      <c r="AGK20" s="128">
        <f>IFERROR(IF(AND(AFZ20&lt;SMALL(기준일시_입력!$J$21:$J$39,AGK$5),AGA20&gt;SMALL(기준일시_입력!$N$21:$N$39,AGK$5)),INDEX(기준일시_입력!$AJ$21:$AJ$39,AGK$5*2-1),IF(AND(AFZ20&gt;=SMALL(기준일시_입력!$J$21:$J$39,AGK$5),AFZ20&lt;SMALL(기준일시_입력!$N$21:$N$39,AGK$5)),SMALL(기준일시_입력!$N$21:$N$39,AGK$5)-AFZ20,0)),0)</f>
        <v>0</v>
      </c>
      <c r="AGL20" s="125"/>
      <c r="AGM20" s="180" t="str">
        <f t="shared" si="294"/>
        <v>15일</v>
      </c>
      <c r="AGN20" s="180"/>
      <c r="AGO20" s="124" t="str">
        <f t="shared" si="295"/>
        <v>월</v>
      </c>
      <c r="AGP20" s="133" t="str">
        <f t="shared" si="291"/>
        <v/>
      </c>
      <c r="AGQ20" s="184"/>
      <c r="AGR20" s="184"/>
      <c r="AGS20" s="184"/>
      <c r="AGT20" s="184"/>
      <c r="AGU20" s="184"/>
      <c r="AGV20" s="184"/>
      <c r="AGW20" s="176"/>
      <c r="AGX20" s="177"/>
      <c r="AGY20" s="129" t="str">
        <f>IF($B20="","",IF(AND(AGO$3&lt;&gt;"",$B20-기준일시_입력!$AO$7&lt;=0,AGQ20="",AGT20="",AGW20=""),"X",IF(AGW20="연차","☆",IF(AGW20="월차","★",IF(AGW20="병가","♨",IF(AGW20="출장","◎",IF(AGW20="교육","■",IF(AND(AGW20="",AGQ20&lt;=기준일시_입력!$J$15,AGT20&gt;=기준일시_입력!$N$15),"○",IF(AND(AGW20="",AGQ20&lt;&gt;"",AGQ20&gt;기준일시_입력!$J$15),"▼",IF(AND(AGW20="",AGT20&lt;&gt;"",AGT20&lt;기준일시_입력!$N$15),"△",""))))))))))</f>
        <v/>
      </c>
      <c r="AGZ20" s="128">
        <f>IFERROR(IF(OR(AGQ20="",AGT20=""),0,IF(AND(AHB20&lt;기준일시_입력!$J$17,AHC20&gt;기준일시_입력!$N$17),기준일시_입력!$N$17-기준일시_입력!$J$17,IF(AND(AHB20&gt;=기준일시_입력!$J$17,AHC20&gt;기준일시_입력!$N$17),기준일시_입력!$N$17-AHB20,IF(AHC20&lt;기준일시_입력!$J$17,0,IF(AND(AHB20&lt;기준일시_입력!$J$17,AHC20&lt;=기준일시_입력!$N$17),AHC20-기준일시_입력!$J$17,IF(AND(AHB20&gt;=기준일시_입력!$J$17,AHC20&lt;=기준일시_입력!$N$17),AHC20-AHB20,0)))))),0)</f>
        <v>0</v>
      </c>
      <c r="AHA20" s="128">
        <f t="shared" si="297"/>
        <v>0</v>
      </c>
      <c r="AHB20" s="128">
        <f>IF(OR(AGQ20="",AGT20=""),0,IF(AGQ20&lt;기준일시_입력!$J$15,기준일시_입력!$J$15,AGQ20))</f>
        <v>0</v>
      </c>
      <c r="AHC20" s="128">
        <f t="shared" si="298"/>
        <v>0</v>
      </c>
      <c r="AHD20" s="128">
        <f>IFERROR(IF(AND(AHB20&lt;SMALL(기준일시_입력!$J$21:$J$39,AHD$5),AHC20&gt;SMALL(기준일시_입력!$N$21:$N$39,AHD$5)),INDEX(기준일시_입력!$AJ$21:$AJ$39,AHD$5*2-1),IF(AND(AHB20&gt;=SMALL(기준일시_입력!$J$21:$J$39,AHD$5),AHB20&lt;SMALL(기준일시_입력!$N$21:$N$39,AHD$5)),SMALL(기준일시_입력!$N$21:$N$39,AHD$5)-AHB20,0)),0)</f>
        <v>0</v>
      </c>
      <c r="AHE20" s="128">
        <f>IFERROR(IF(AND(AHB20&lt;SMALL(기준일시_입력!$J$21:$J$39,AHE$5),AHC20&gt;SMALL(기준일시_입력!$N$21:$N$39,AHE$5)),INDEX(기준일시_입력!$AJ$21:$AJ$39,AHE$5*2-1),IF(AND(AHB20&gt;=SMALL(기준일시_입력!$J$21:$J$39,AHE$5),AHB20&lt;SMALL(기준일시_입력!$N$21:$N$39,AHE$5)),SMALL(기준일시_입력!$N$21:$N$39,AHE$5)-AHB20,0)),0)</f>
        <v>0</v>
      </c>
      <c r="AHF20" s="128">
        <f>IFERROR(IF(AND(AHB20&lt;SMALL(기준일시_입력!$J$21:$J$39,AHF$5),AHC20&gt;SMALL(기준일시_입력!$N$21:$N$39,AHF$5)),INDEX(기준일시_입력!$AJ$21:$AJ$39,AHF$5*2-1),IF(AND(AHB20&gt;=SMALL(기준일시_입력!$J$21:$J$39,AHF$5),AHB20&lt;SMALL(기준일시_입력!$N$21:$N$39,AHF$5)),SMALL(기준일시_입력!$N$21:$N$39,AHF$5)-AHB20,0)),0)</f>
        <v>0</v>
      </c>
      <c r="AHG20" s="128">
        <f>IFERROR(IF(AND(AHB20&lt;SMALL(기준일시_입력!$J$21:$J$39,AHG$5),AHC20&gt;SMALL(기준일시_입력!$N$21:$N$39,AHG$5)),INDEX(기준일시_입력!$AJ$21:$AJ$39,AHG$5*2-1),IF(AND(AHB20&gt;=SMALL(기준일시_입력!$J$21:$J$39,AHG$5),AHB20&lt;SMALL(기준일시_입력!$N$21:$N$39,AHG$5)),SMALL(기준일시_입력!$N$21:$N$39,AHG$5)-AHB20,0)),0)</f>
        <v>0</v>
      </c>
      <c r="AHH20" s="128">
        <f>IFERROR(IF(AND(AHB20&lt;SMALL(기준일시_입력!$J$21:$J$39,AHH$5),AHC20&gt;SMALL(기준일시_입력!$N$21:$N$39,AHH$5)),INDEX(기준일시_입력!$AJ$21:$AJ$39,AHH$5*2-1),IF(AND(AHB20&gt;=SMALL(기준일시_입력!$J$21:$J$39,AHH$5),AHB20&lt;SMALL(기준일시_입력!$N$21:$N$39,AHH$5)),SMALL(기준일시_입력!$N$21:$N$39,AHH$5)-AHB20,0)),0)</f>
        <v>0</v>
      </c>
      <c r="AHI20" s="128">
        <f>IFERROR(IF(AND(AHB20&lt;SMALL(기준일시_입력!$J$21:$J$39,AHI$5),AHC20&gt;SMALL(기준일시_입력!$N$21:$N$39,AHI$5)),INDEX(기준일시_입력!$AJ$21:$AJ$39,AHI$5*2-1),IF(AND(AHB20&gt;=SMALL(기준일시_입력!$J$21:$J$39,AHI$5),AHB20&lt;SMALL(기준일시_입력!$N$21:$N$39,AHI$5)),SMALL(기준일시_입력!$N$21:$N$39,AHI$5)-AHB20,0)),0)</f>
        <v>0</v>
      </c>
      <c r="AHJ20" s="128">
        <f>IFERROR(IF(AND(AHB20&lt;SMALL(기준일시_입력!$J$21:$J$39,AHJ$5),AHC20&gt;SMALL(기준일시_입력!$N$21:$N$39,AHJ$5)),INDEX(기준일시_입력!$AJ$21:$AJ$39,AHJ$5*2-1),IF(AND(AHB20&gt;=SMALL(기준일시_입력!$J$21:$J$39,AHJ$5),AHB20&lt;SMALL(기준일시_입력!$N$21:$N$39,AHJ$5)),SMALL(기준일시_입력!$N$21:$N$39,AHJ$5)-AHB20,0)),0)</f>
        <v>0</v>
      </c>
      <c r="AHK20" s="128">
        <f>IFERROR(IF(AND(AHB20&lt;SMALL(기준일시_입력!$J$21:$J$39,AHK$5),AHC20&gt;SMALL(기준일시_입력!$N$21:$N$39,AHK$5)),INDEX(기준일시_입력!$AJ$21:$AJ$39,AHK$5*2-1),IF(AND(AHB20&gt;=SMALL(기준일시_입력!$J$21:$J$39,AHK$5),AHB20&lt;SMALL(기준일시_입력!$N$21:$N$39,AHK$5)),SMALL(기준일시_입력!$N$21:$N$39,AHK$5)-AHB20,0)),0)</f>
        <v>0</v>
      </c>
      <c r="AHL20" s="128">
        <f>IFERROR(IF(AND(AHB20&lt;SMALL(기준일시_입력!$J$21:$J$39,AHL$5),AHC20&gt;SMALL(기준일시_입력!$N$21:$N$39,AHL$5)),INDEX(기준일시_입력!$AJ$21:$AJ$39,AHL$5*2-1),IF(AND(AHB20&gt;=SMALL(기준일시_입력!$J$21:$J$39,AHL$5),AHB20&lt;SMALL(기준일시_입력!$N$21:$N$39,AHL$5)),SMALL(기준일시_입력!$N$21:$N$39,AHL$5)-AHB20,0)),0)</f>
        <v>0</v>
      </c>
      <c r="AHM20" s="128">
        <f>IFERROR(IF(AND(AHB20&lt;SMALL(기준일시_입력!$J$21:$J$39,AHM$5),AHC20&gt;SMALL(기준일시_입력!$N$21:$N$39,AHM$5)),INDEX(기준일시_입력!$AJ$21:$AJ$39,AHM$5*2-1),IF(AND(AHB20&gt;=SMALL(기준일시_입력!$J$21:$J$39,AHM$5),AHB20&lt;SMALL(기준일시_입력!$N$21:$N$39,AHM$5)),SMALL(기준일시_입력!$N$21:$N$39,AHM$5)-AHB20,0)),0)</f>
        <v>0</v>
      </c>
      <c r="AHN20" s="125"/>
      <c r="AHO20" s="180" t="str">
        <f t="shared" si="299"/>
        <v>15일</v>
      </c>
      <c r="AHP20" s="180"/>
      <c r="AHQ20" s="124" t="str">
        <f t="shared" si="300"/>
        <v>월</v>
      </c>
      <c r="AHR20" s="133" t="str">
        <f t="shared" si="291"/>
        <v/>
      </c>
      <c r="AHS20" s="184"/>
      <c r="AHT20" s="184"/>
      <c r="AHU20" s="184"/>
      <c r="AHV20" s="184"/>
      <c r="AHW20" s="184"/>
      <c r="AHX20" s="184"/>
      <c r="AHY20" s="176"/>
      <c r="AHZ20" s="177"/>
      <c r="AIA20" s="129" t="str">
        <f>IF($B20="","",IF(AND(AHQ$3&lt;&gt;"",$B20-기준일시_입력!$AO$7&lt;=0,AHS20="",AHV20="",AHY20=""),"X",IF(AHY20="연차","☆",IF(AHY20="월차","★",IF(AHY20="병가","♨",IF(AHY20="출장","◎",IF(AHY20="교육","■",IF(AND(AHY20="",AHS20&lt;=기준일시_입력!$J$15,AHV20&gt;=기준일시_입력!$N$15),"○",IF(AND(AHY20="",AHS20&lt;&gt;"",AHS20&gt;기준일시_입력!$J$15),"▼",IF(AND(AHY20="",AHV20&lt;&gt;"",AHV20&lt;기준일시_입력!$N$15),"△",""))))))))))</f>
        <v/>
      </c>
      <c r="AIB20" s="128">
        <f>IFERROR(IF(OR(AHS20="",AHV20=""),0,IF(AND(AID20&lt;기준일시_입력!$J$17,AIE20&gt;기준일시_입력!$N$17),기준일시_입력!$N$17-기준일시_입력!$J$17,IF(AND(AID20&gt;=기준일시_입력!$J$17,AIE20&gt;기준일시_입력!$N$17),기준일시_입력!$N$17-AID20,IF(AIE20&lt;기준일시_입력!$J$17,0,IF(AND(AID20&lt;기준일시_입력!$J$17,AIE20&lt;=기준일시_입력!$N$17),AIE20-기준일시_입력!$J$17,IF(AND(AID20&gt;=기준일시_입력!$J$17,AIE20&lt;=기준일시_입력!$N$17),AIE20-AID20,0)))))),0)</f>
        <v>0</v>
      </c>
      <c r="AIC20" s="128">
        <f t="shared" si="302"/>
        <v>0</v>
      </c>
      <c r="AID20" s="128">
        <f>IF(OR(AHS20="",AHV20=""),0,IF(AHS20&lt;기준일시_입력!$J$15,기준일시_입력!$J$15,AHS20))</f>
        <v>0</v>
      </c>
      <c r="AIE20" s="128">
        <f t="shared" si="303"/>
        <v>0</v>
      </c>
      <c r="AIF20" s="128">
        <f>IFERROR(IF(AND(AID20&lt;SMALL(기준일시_입력!$J$21:$J$39,AIF$5),AIE20&gt;SMALL(기준일시_입력!$N$21:$N$39,AIF$5)),INDEX(기준일시_입력!$AJ$21:$AJ$39,AIF$5*2-1),IF(AND(AID20&gt;=SMALL(기준일시_입력!$J$21:$J$39,AIF$5),AID20&lt;SMALL(기준일시_입력!$N$21:$N$39,AIF$5)),SMALL(기준일시_입력!$N$21:$N$39,AIF$5)-AID20,0)),0)</f>
        <v>0</v>
      </c>
      <c r="AIG20" s="128">
        <f>IFERROR(IF(AND(AID20&lt;SMALL(기준일시_입력!$J$21:$J$39,AIG$5),AIE20&gt;SMALL(기준일시_입력!$N$21:$N$39,AIG$5)),INDEX(기준일시_입력!$AJ$21:$AJ$39,AIG$5*2-1),IF(AND(AID20&gt;=SMALL(기준일시_입력!$J$21:$J$39,AIG$5),AID20&lt;SMALL(기준일시_입력!$N$21:$N$39,AIG$5)),SMALL(기준일시_입력!$N$21:$N$39,AIG$5)-AID20,0)),0)</f>
        <v>0</v>
      </c>
      <c r="AIH20" s="128">
        <f>IFERROR(IF(AND(AID20&lt;SMALL(기준일시_입력!$J$21:$J$39,AIH$5),AIE20&gt;SMALL(기준일시_입력!$N$21:$N$39,AIH$5)),INDEX(기준일시_입력!$AJ$21:$AJ$39,AIH$5*2-1),IF(AND(AID20&gt;=SMALL(기준일시_입력!$J$21:$J$39,AIH$5),AID20&lt;SMALL(기준일시_입력!$N$21:$N$39,AIH$5)),SMALL(기준일시_입력!$N$21:$N$39,AIH$5)-AID20,0)),0)</f>
        <v>0</v>
      </c>
      <c r="AII20" s="128">
        <f>IFERROR(IF(AND(AID20&lt;SMALL(기준일시_입력!$J$21:$J$39,AII$5),AIE20&gt;SMALL(기준일시_입력!$N$21:$N$39,AII$5)),INDEX(기준일시_입력!$AJ$21:$AJ$39,AII$5*2-1),IF(AND(AID20&gt;=SMALL(기준일시_입력!$J$21:$J$39,AII$5),AID20&lt;SMALL(기준일시_입력!$N$21:$N$39,AII$5)),SMALL(기준일시_입력!$N$21:$N$39,AII$5)-AID20,0)),0)</f>
        <v>0</v>
      </c>
      <c r="AIJ20" s="128">
        <f>IFERROR(IF(AND(AID20&lt;SMALL(기준일시_입력!$J$21:$J$39,AIJ$5),AIE20&gt;SMALL(기준일시_입력!$N$21:$N$39,AIJ$5)),INDEX(기준일시_입력!$AJ$21:$AJ$39,AIJ$5*2-1),IF(AND(AID20&gt;=SMALL(기준일시_입력!$J$21:$J$39,AIJ$5),AID20&lt;SMALL(기준일시_입력!$N$21:$N$39,AIJ$5)),SMALL(기준일시_입력!$N$21:$N$39,AIJ$5)-AID20,0)),0)</f>
        <v>0</v>
      </c>
      <c r="AIK20" s="128">
        <f>IFERROR(IF(AND(AID20&lt;SMALL(기준일시_입력!$J$21:$J$39,AIK$5),AIE20&gt;SMALL(기준일시_입력!$N$21:$N$39,AIK$5)),INDEX(기준일시_입력!$AJ$21:$AJ$39,AIK$5*2-1),IF(AND(AID20&gt;=SMALL(기준일시_입력!$J$21:$J$39,AIK$5),AID20&lt;SMALL(기준일시_입력!$N$21:$N$39,AIK$5)),SMALL(기준일시_입력!$N$21:$N$39,AIK$5)-AID20,0)),0)</f>
        <v>0</v>
      </c>
      <c r="AIL20" s="128">
        <f>IFERROR(IF(AND(AID20&lt;SMALL(기준일시_입력!$J$21:$J$39,AIL$5),AIE20&gt;SMALL(기준일시_입력!$N$21:$N$39,AIL$5)),INDEX(기준일시_입력!$AJ$21:$AJ$39,AIL$5*2-1),IF(AND(AID20&gt;=SMALL(기준일시_입력!$J$21:$J$39,AIL$5),AID20&lt;SMALL(기준일시_입력!$N$21:$N$39,AIL$5)),SMALL(기준일시_입력!$N$21:$N$39,AIL$5)-AID20,0)),0)</f>
        <v>0</v>
      </c>
      <c r="AIM20" s="128">
        <f>IFERROR(IF(AND(AID20&lt;SMALL(기준일시_입력!$J$21:$J$39,AIM$5),AIE20&gt;SMALL(기준일시_입력!$N$21:$N$39,AIM$5)),INDEX(기준일시_입력!$AJ$21:$AJ$39,AIM$5*2-1),IF(AND(AID20&gt;=SMALL(기준일시_입력!$J$21:$J$39,AIM$5),AID20&lt;SMALL(기준일시_입력!$N$21:$N$39,AIM$5)),SMALL(기준일시_입력!$N$21:$N$39,AIM$5)-AID20,0)),0)</f>
        <v>0</v>
      </c>
      <c r="AIN20" s="128">
        <f>IFERROR(IF(AND(AID20&lt;SMALL(기준일시_입력!$J$21:$J$39,AIN$5),AIE20&gt;SMALL(기준일시_입력!$N$21:$N$39,AIN$5)),INDEX(기준일시_입력!$AJ$21:$AJ$39,AIN$5*2-1),IF(AND(AID20&gt;=SMALL(기준일시_입력!$J$21:$J$39,AIN$5),AID20&lt;SMALL(기준일시_입력!$N$21:$N$39,AIN$5)),SMALL(기준일시_입력!$N$21:$N$39,AIN$5)-AID20,0)),0)</f>
        <v>0</v>
      </c>
      <c r="AIO20" s="128">
        <f>IFERROR(IF(AND(AID20&lt;SMALL(기준일시_입력!$J$21:$J$39,AIO$5),AIE20&gt;SMALL(기준일시_입력!$N$21:$N$39,AIO$5)),INDEX(기준일시_입력!$AJ$21:$AJ$39,AIO$5*2-1),IF(AND(AID20&gt;=SMALL(기준일시_입력!$J$21:$J$39,AIO$5),AID20&lt;SMALL(기준일시_입력!$N$21:$N$39,AIO$5)),SMALL(기준일시_입력!$N$21:$N$39,AIO$5)-AID20,0)),0)</f>
        <v>0</v>
      </c>
      <c r="AIP20" s="125"/>
      <c r="AIQ20" s="180" t="str">
        <f t="shared" si="304"/>
        <v>15일</v>
      </c>
      <c r="AIR20" s="180"/>
      <c r="AIS20" s="124" t="str">
        <f t="shared" si="305"/>
        <v>월</v>
      </c>
      <c r="AIT20" s="133" t="str">
        <f t="shared" si="306"/>
        <v/>
      </c>
      <c r="AIU20" s="184"/>
      <c r="AIV20" s="184"/>
      <c r="AIW20" s="184"/>
      <c r="AIX20" s="184"/>
      <c r="AIY20" s="184"/>
      <c r="AIZ20" s="184"/>
      <c r="AJA20" s="176"/>
      <c r="AJB20" s="177"/>
      <c r="AJC20" s="129" t="str">
        <f>IF($B20="","",IF(AND(AIS$3&lt;&gt;"",$B20-기준일시_입력!$AO$7&lt;=0,AIU20="",AIX20="",AJA20=""),"X",IF(AJA20="연차","☆",IF(AJA20="월차","★",IF(AJA20="병가","♨",IF(AJA20="출장","◎",IF(AJA20="교육","■",IF(AND(AJA20="",AIU20&lt;=기준일시_입력!$J$15,AIX20&gt;=기준일시_입력!$N$15),"○",IF(AND(AJA20="",AIU20&lt;&gt;"",AIU20&gt;기준일시_입력!$J$15),"▼",IF(AND(AJA20="",AIX20&lt;&gt;"",AIX20&lt;기준일시_입력!$N$15),"△",""))))))))))</f>
        <v/>
      </c>
      <c r="AJD20" s="128">
        <f>IFERROR(IF(OR(AIU20="",AIX20=""),0,IF(AND(AJF20&lt;기준일시_입력!$J$17,AJG20&gt;기준일시_입력!$N$17),기준일시_입력!$N$17-기준일시_입력!$J$17,IF(AND(AJF20&gt;=기준일시_입력!$J$17,AJG20&gt;기준일시_입력!$N$17),기준일시_입력!$N$17-AJF20,IF(AJG20&lt;기준일시_입력!$J$17,0,IF(AND(AJF20&lt;기준일시_입력!$J$17,AJG20&lt;=기준일시_입력!$N$17),AJG20-기준일시_입력!$J$17,IF(AND(AJF20&gt;=기준일시_입력!$J$17,AJG20&lt;=기준일시_입력!$N$17),AJG20-AJF20,0)))))),0)</f>
        <v>0</v>
      </c>
      <c r="AJE20" s="128">
        <f t="shared" si="307"/>
        <v>0</v>
      </c>
      <c r="AJF20" s="128">
        <f>IF(OR(AIU20="",AIX20=""),0,IF(AIU20&lt;기준일시_입력!$J$15,기준일시_입력!$J$15,AIU20))</f>
        <v>0</v>
      </c>
      <c r="AJG20" s="128">
        <f t="shared" si="308"/>
        <v>0</v>
      </c>
      <c r="AJH20" s="128">
        <f>IFERROR(IF(AND(AJF20&lt;SMALL(기준일시_입력!$J$21:$J$39,AJH$5),AJG20&gt;SMALL(기준일시_입력!$N$21:$N$39,AJH$5)),INDEX(기준일시_입력!$AJ$21:$AJ$39,AJH$5*2-1),IF(AND(AJF20&gt;=SMALL(기준일시_입력!$J$21:$J$39,AJH$5),AJF20&lt;SMALL(기준일시_입력!$N$21:$N$39,AJH$5)),SMALL(기준일시_입력!$N$21:$N$39,AJH$5)-AJF20,0)),0)</f>
        <v>0</v>
      </c>
      <c r="AJI20" s="128">
        <f>IFERROR(IF(AND(AJF20&lt;SMALL(기준일시_입력!$J$21:$J$39,AJI$5),AJG20&gt;SMALL(기준일시_입력!$N$21:$N$39,AJI$5)),INDEX(기준일시_입력!$AJ$21:$AJ$39,AJI$5*2-1),IF(AND(AJF20&gt;=SMALL(기준일시_입력!$J$21:$J$39,AJI$5),AJF20&lt;SMALL(기준일시_입력!$N$21:$N$39,AJI$5)),SMALL(기준일시_입력!$N$21:$N$39,AJI$5)-AJF20,0)),0)</f>
        <v>0</v>
      </c>
      <c r="AJJ20" s="128">
        <f>IFERROR(IF(AND(AJF20&lt;SMALL(기준일시_입력!$J$21:$J$39,AJJ$5),AJG20&gt;SMALL(기준일시_입력!$N$21:$N$39,AJJ$5)),INDEX(기준일시_입력!$AJ$21:$AJ$39,AJJ$5*2-1),IF(AND(AJF20&gt;=SMALL(기준일시_입력!$J$21:$J$39,AJJ$5),AJF20&lt;SMALL(기준일시_입력!$N$21:$N$39,AJJ$5)),SMALL(기준일시_입력!$N$21:$N$39,AJJ$5)-AJF20,0)),0)</f>
        <v>0</v>
      </c>
      <c r="AJK20" s="128">
        <f>IFERROR(IF(AND(AJF20&lt;SMALL(기준일시_입력!$J$21:$J$39,AJK$5),AJG20&gt;SMALL(기준일시_입력!$N$21:$N$39,AJK$5)),INDEX(기준일시_입력!$AJ$21:$AJ$39,AJK$5*2-1),IF(AND(AJF20&gt;=SMALL(기준일시_입력!$J$21:$J$39,AJK$5),AJF20&lt;SMALL(기준일시_입력!$N$21:$N$39,AJK$5)),SMALL(기준일시_입력!$N$21:$N$39,AJK$5)-AJF20,0)),0)</f>
        <v>0</v>
      </c>
      <c r="AJL20" s="128">
        <f>IFERROR(IF(AND(AJF20&lt;SMALL(기준일시_입력!$J$21:$J$39,AJL$5),AJG20&gt;SMALL(기준일시_입력!$N$21:$N$39,AJL$5)),INDEX(기준일시_입력!$AJ$21:$AJ$39,AJL$5*2-1),IF(AND(AJF20&gt;=SMALL(기준일시_입력!$J$21:$J$39,AJL$5),AJF20&lt;SMALL(기준일시_입력!$N$21:$N$39,AJL$5)),SMALL(기준일시_입력!$N$21:$N$39,AJL$5)-AJF20,0)),0)</f>
        <v>0</v>
      </c>
      <c r="AJM20" s="128">
        <f>IFERROR(IF(AND(AJF20&lt;SMALL(기준일시_입력!$J$21:$J$39,AJM$5),AJG20&gt;SMALL(기준일시_입력!$N$21:$N$39,AJM$5)),INDEX(기준일시_입력!$AJ$21:$AJ$39,AJM$5*2-1),IF(AND(AJF20&gt;=SMALL(기준일시_입력!$J$21:$J$39,AJM$5),AJF20&lt;SMALL(기준일시_입력!$N$21:$N$39,AJM$5)),SMALL(기준일시_입력!$N$21:$N$39,AJM$5)-AJF20,0)),0)</f>
        <v>0</v>
      </c>
      <c r="AJN20" s="128">
        <f>IFERROR(IF(AND(AJF20&lt;SMALL(기준일시_입력!$J$21:$J$39,AJN$5),AJG20&gt;SMALL(기준일시_입력!$N$21:$N$39,AJN$5)),INDEX(기준일시_입력!$AJ$21:$AJ$39,AJN$5*2-1),IF(AND(AJF20&gt;=SMALL(기준일시_입력!$J$21:$J$39,AJN$5),AJF20&lt;SMALL(기준일시_입력!$N$21:$N$39,AJN$5)),SMALL(기준일시_입력!$N$21:$N$39,AJN$5)-AJF20,0)),0)</f>
        <v>0</v>
      </c>
      <c r="AJO20" s="128">
        <f>IFERROR(IF(AND(AJF20&lt;SMALL(기준일시_입력!$J$21:$J$39,AJO$5),AJG20&gt;SMALL(기준일시_입력!$N$21:$N$39,AJO$5)),INDEX(기준일시_입력!$AJ$21:$AJ$39,AJO$5*2-1),IF(AND(AJF20&gt;=SMALL(기준일시_입력!$J$21:$J$39,AJO$5),AJF20&lt;SMALL(기준일시_입력!$N$21:$N$39,AJO$5)),SMALL(기준일시_입력!$N$21:$N$39,AJO$5)-AJF20,0)),0)</f>
        <v>0</v>
      </c>
      <c r="AJP20" s="128">
        <f>IFERROR(IF(AND(AJF20&lt;SMALL(기준일시_입력!$J$21:$J$39,AJP$5),AJG20&gt;SMALL(기준일시_입력!$N$21:$N$39,AJP$5)),INDEX(기준일시_입력!$AJ$21:$AJ$39,AJP$5*2-1),IF(AND(AJF20&gt;=SMALL(기준일시_입력!$J$21:$J$39,AJP$5),AJF20&lt;SMALL(기준일시_입력!$N$21:$N$39,AJP$5)),SMALL(기준일시_입력!$N$21:$N$39,AJP$5)-AJF20,0)),0)</f>
        <v>0</v>
      </c>
      <c r="AJQ20" s="128">
        <f>IFERROR(IF(AND(AJF20&lt;SMALL(기준일시_입력!$J$21:$J$39,AJQ$5),AJG20&gt;SMALL(기준일시_입력!$N$21:$N$39,AJQ$5)),INDEX(기준일시_입력!$AJ$21:$AJ$39,AJQ$5*2-1),IF(AND(AJF20&gt;=SMALL(기준일시_입력!$J$21:$J$39,AJQ$5),AJF20&lt;SMALL(기준일시_입력!$N$21:$N$39,AJQ$5)),SMALL(기준일시_입력!$N$21:$N$39,AJQ$5)-AJF20,0)),0)</f>
        <v>0</v>
      </c>
      <c r="AJR20" s="125"/>
      <c r="AJS20" s="180" t="str">
        <f t="shared" si="309"/>
        <v>15일</v>
      </c>
      <c r="AJT20" s="180"/>
      <c r="AJU20" s="124" t="str">
        <f t="shared" si="310"/>
        <v>월</v>
      </c>
      <c r="AJV20" s="133" t="str">
        <f t="shared" si="306"/>
        <v/>
      </c>
      <c r="AJW20" s="184"/>
      <c r="AJX20" s="184"/>
      <c r="AJY20" s="184"/>
      <c r="AJZ20" s="184"/>
      <c r="AKA20" s="184"/>
      <c r="AKB20" s="184"/>
      <c r="AKC20" s="176"/>
      <c r="AKD20" s="177"/>
      <c r="AKE20" s="129" t="str">
        <f>IF($B20="","",IF(AND(AJU$3&lt;&gt;"",$B20-기준일시_입력!$AO$7&lt;=0,AJW20="",AJZ20="",AKC20=""),"X",IF(AKC20="연차","☆",IF(AKC20="월차","★",IF(AKC20="병가","♨",IF(AKC20="출장","◎",IF(AKC20="교육","■",IF(AND(AKC20="",AJW20&lt;=기준일시_입력!$J$15,AJZ20&gt;=기준일시_입력!$N$15),"○",IF(AND(AKC20="",AJW20&lt;&gt;"",AJW20&gt;기준일시_입력!$J$15),"▼",IF(AND(AKC20="",AJZ20&lt;&gt;"",AJZ20&lt;기준일시_입력!$N$15),"△",""))))))))))</f>
        <v/>
      </c>
      <c r="AKF20" s="128">
        <f>IFERROR(IF(OR(AJW20="",AJZ20=""),0,IF(AND(AKH20&lt;기준일시_입력!$J$17,AKI20&gt;기준일시_입력!$N$17),기준일시_입력!$N$17-기준일시_입력!$J$17,IF(AND(AKH20&gt;=기준일시_입력!$J$17,AKI20&gt;기준일시_입력!$N$17),기준일시_입력!$N$17-AKH20,IF(AKI20&lt;기준일시_입력!$J$17,0,IF(AND(AKH20&lt;기준일시_입력!$J$17,AKI20&lt;=기준일시_입력!$N$17),AKI20-기준일시_입력!$J$17,IF(AND(AKH20&gt;=기준일시_입력!$J$17,AKI20&lt;=기준일시_입력!$N$17),AKI20-AKH20,0)))))),0)</f>
        <v>0</v>
      </c>
      <c r="AKG20" s="128">
        <f t="shared" si="312"/>
        <v>0</v>
      </c>
      <c r="AKH20" s="128">
        <f>IF(OR(AJW20="",AJZ20=""),0,IF(AJW20&lt;기준일시_입력!$J$15,기준일시_입력!$J$15,AJW20))</f>
        <v>0</v>
      </c>
      <c r="AKI20" s="128">
        <f t="shared" si="313"/>
        <v>0</v>
      </c>
      <c r="AKJ20" s="128">
        <f>IFERROR(IF(AND(AKH20&lt;SMALL(기준일시_입력!$J$21:$J$39,AKJ$5),AKI20&gt;SMALL(기준일시_입력!$N$21:$N$39,AKJ$5)),INDEX(기준일시_입력!$AJ$21:$AJ$39,AKJ$5*2-1),IF(AND(AKH20&gt;=SMALL(기준일시_입력!$J$21:$J$39,AKJ$5),AKH20&lt;SMALL(기준일시_입력!$N$21:$N$39,AKJ$5)),SMALL(기준일시_입력!$N$21:$N$39,AKJ$5)-AKH20,0)),0)</f>
        <v>0</v>
      </c>
      <c r="AKK20" s="128">
        <f>IFERROR(IF(AND(AKH20&lt;SMALL(기준일시_입력!$J$21:$J$39,AKK$5),AKI20&gt;SMALL(기준일시_입력!$N$21:$N$39,AKK$5)),INDEX(기준일시_입력!$AJ$21:$AJ$39,AKK$5*2-1),IF(AND(AKH20&gt;=SMALL(기준일시_입력!$J$21:$J$39,AKK$5),AKH20&lt;SMALL(기준일시_입력!$N$21:$N$39,AKK$5)),SMALL(기준일시_입력!$N$21:$N$39,AKK$5)-AKH20,0)),0)</f>
        <v>0</v>
      </c>
      <c r="AKL20" s="128">
        <f>IFERROR(IF(AND(AKH20&lt;SMALL(기준일시_입력!$J$21:$J$39,AKL$5),AKI20&gt;SMALL(기준일시_입력!$N$21:$N$39,AKL$5)),INDEX(기준일시_입력!$AJ$21:$AJ$39,AKL$5*2-1),IF(AND(AKH20&gt;=SMALL(기준일시_입력!$J$21:$J$39,AKL$5),AKH20&lt;SMALL(기준일시_입력!$N$21:$N$39,AKL$5)),SMALL(기준일시_입력!$N$21:$N$39,AKL$5)-AKH20,0)),0)</f>
        <v>0</v>
      </c>
      <c r="AKM20" s="128">
        <f>IFERROR(IF(AND(AKH20&lt;SMALL(기준일시_입력!$J$21:$J$39,AKM$5),AKI20&gt;SMALL(기준일시_입력!$N$21:$N$39,AKM$5)),INDEX(기준일시_입력!$AJ$21:$AJ$39,AKM$5*2-1),IF(AND(AKH20&gt;=SMALL(기준일시_입력!$J$21:$J$39,AKM$5),AKH20&lt;SMALL(기준일시_입력!$N$21:$N$39,AKM$5)),SMALL(기준일시_입력!$N$21:$N$39,AKM$5)-AKH20,0)),0)</f>
        <v>0</v>
      </c>
      <c r="AKN20" s="128">
        <f>IFERROR(IF(AND(AKH20&lt;SMALL(기준일시_입력!$J$21:$J$39,AKN$5),AKI20&gt;SMALL(기준일시_입력!$N$21:$N$39,AKN$5)),INDEX(기준일시_입력!$AJ$21:$AJ$39,AKN$5*2-1),IF(AND(AKH20&gt;=SMALL(기준일시_입력!$J$21:$J$39,AKN$5),AKH20&lt;SMALL(기준일시_입력!$N$21:$N$39,AKN$5)),SMALL(기준일시_입력!$N$21:$N$39,AKN$5)-AKH20,0)),0)</f>
        <v>0</v>
      </c>
      <c r="AKO20" s="128">
        <f>IFERROR(IF(AND(AKH20&lt;SMALL(기준일시_입력!$J$21:$J$39,AKO$5),AKI20&gt;SMALL(기준일시_입력!$N$21:$N$39,AKO$5)),INDEX(기준일시_입력!$AJ$21:$AJ$39,AKO$5*2-1),IF(AND(AKH20&gt;=SMALL(기준일시_입력!$J$21:$J$39,AKO$5),AKH20&lt;SMALL(기준일시_입력!$N$21:$N$39,AKO$5)),SMALL(기준일시_입력!$N$21:$N$39,AKO$5)-AKH20,0)),0)</f>
        <v>0</v>
      </c>
      <c r="AKP20" s="128">
        <f>IFERROR(IF(AND(AKH20&lt;SMALL(기준일시_입력!$J$21:$J$39,AKP$5),AKI20&gt;SMALL(기준일시_입력!$N$21:$N$39,AKP$5)),INDEX(기준일시_입력!$AJ$21:$AJ$39,AKP$5*2-1),IF(AND(AKH20&gt;=SMALL(기준일시_입력!$J$21:$J$39,AKP$5),AKH20&lt;SMALL(기준일시_입력!$N$21:$N$39,AKP$5)),SMALL(기준일시_입력!$N$21:$N$39,AKP$5)-AKH20,0)),0)</f>
        <v>0</v>
      </c>
      <c r="AKQ20" s="128">
        <f>IFERROR(IF(AND(AKH20&lt;SMALL(기준일시_입력!$J$21:$J$39,AKQ$5),AKI20&gt;SMALL(기준일시_입력!$N$21:$N$39,AKQ$5)),INDEX(기준일시_입력!$AJ$21:$AJ$39,AKQ$5*2-1),IF(AND(AKH20&gt;=SMALL(기준일시_입력!$J$21:$J$39,AKQ$5),AKH20&lt;SMALL(기준일시_입력!$N$21:$N$39,AKQ$5)),SMALL(기준일시_입력!$N$21:$N$39,AKQ$5)-AKH20,0)),0)</f>
        <v>0</v>
      </c>
      <c r="AKR20" s="128">
        <f>IFERROR(IF(AND(AKH20&lt;SMALL(기준일시_입력!$J$21:$J$39,AKR$5),AKI20&gt;SMALL(기준일시_입력!$N$21:$N$39,AKR$5)),INDEX(기준일시_입력!$AJ$21:$AJ$39,AKR$5*2-1),IF(AND(AKH20&gt;=SMALL(기준일시_입력!$J$21:$J$39,AKR$5),AKH20&lt;SMALL(기준일시_입력!$N$21:$N$39,AKR$5)),SMALL(기준일시_입력!$N$21:$N$39,AKR$5)-AKH20,0)),0)</f>
        <v>0</v>
      </c>
      <c r="AKS20" s="128">
        <f>IFERROR(IF(AND(AKH20&lt;SMALL(기준일시_입력!$J$21:$J$39,AKS$5),AKI20&gt;SMALL(기준일시_입력!$N$21:$N$39,AKS$5)),INDEX(기준일시_입력!$AJ$21:$AJ$39,AKS$5*2-1),IF(AND(AKH20&gt;=SMALL(기준일시_입력!$J$21:$J$39,AKS$5),AKH20&lt;SMALL(기준일시_입력!$N$21:$N$39,AKS$5)),SMALL(기준일시_입력!$N$21:$N$39,AKS$5)-AKH20,0)),0)</f>
        <v>0</v>
      </c>
      <c r="AKT20" s="125"/>
      <c r="AKU20" s="180" t="str">
        <f t="shared" si="314"/>
        <v>15일</v>
      </c>
      <c r="AKV20" s="180"/>
      <c r="AKW20" s="124" t="str">
        <f t="shared" si="315"/>
        <v>월</v>
      </c>
      <c r="AKX20" s="133" t="str">
        <f t="shared" si="306"/>
        <v/>
      </c>
      <c r="AKY20" s="184"/>
      <c r="AKZ20" s="184"/>
      <c r="ALA20" s="184"/>
      <c r="ALB20" s="184"/>
      <c r="ALC20" s="184"/>
      <c r="ALD20" s="184"/>
      <c r="ALE20" s="176"/>
      <c r="ALF20" s="177"/>
      <c r="ALG20" s="129" t="str">
        <f>IF($B20="","",IF(AND(AKW$3&lt;&gt;"",$B20-기준일시_입력!$AO$7&lt;=0,AKY20="",ALB20="",ALE20=""),"X",IF(ALE20="연차","☆",IF(ALE20="월차","★",IF(ALE20="병가","♨",IF(ALE20="출장","◎",IF(ALE20="교육","■",IF(AND(ALE20="",AKY20&lt;=기준일시_입력!$J$15,ALB20&gt;=기준일시_입력!$N$15),"○",IF(AND(ALE20="",AKY20&lt;&gt;"",AKY20&gt;기준일시_입력!$J$15),"▼",IF(AND(ALE20="",ALB20&lt;&gt;"",ALB20&lt;기준일시_입력!$N$15),"△",""))))))))))</f>
        <v/>
      </c>
      <c r="ALH20" s="128">
        <f>IFERROR(IF(OR(AKY20="",ALB20=""),0,IF(AND(ALJ20&lt;기준일시_입력!$J$17,ALK20&gt;기준일시_입력!$N$17),기준일시_입력!$N$17-기준일시_입력!$J$17,IF(AND(ALJ20&gt;=기준일시_입력!$J$17,ALK20&gt;기준일시_입력!$N$17),기준일시_입력!$N$17-ALJ20,IF(ALK20&lt;기준일시_입력!$J$17,0,IF(AND(ALJ20&lt;기준일시_입력!$J$17,ALK20&lt;=기준일시_입력!$N$17),ALK20-기준일시_입력!$J$17,IF(AND(ALJ20&gt;=기준일시_입력!$J$17,ALK20&lt;=기준일시_입력!$N$17),ALK20-ALJ20,0)))))),0)</f>
        <v>0</v>
      </c>
      <c r="ALI20" s="128">
        <f t="shared" si="317"/>
        <v>0</v>
      </c>
      <c r="ALJ20" s="128">
        <f>IF(OR(AKY20="",ALB20=""),0,IF(AKY20&lt;기준일시_입력!$J$15,기준일시_입력!$J$15,AKY20))</f>
        <v>0</v>
      </c>
      <c r="ALK20" s="128">
        <f t="shared" si="318"/>
        <v>0</v>
      </c>
      <c r="ALL20" s="128">
        <f>IFERROR(IF(AND(ALJ20&lt;SMALL(기준일시_입력!$J$21:$J$39,ALL$5),ALK20&gt;SMALL(기준일시_입력!$N$21:$N$39,ALL$5)),INDEX(기준일시_입력!$AJ$21:$AJ$39,ALL$5*2-1),IF(AND(ALJ20&gt;=SMALL(기준일시_입력!$J$21:$J$39,ALL$5),ALJ20&lt;SMALL(기준일시_입력!$N$21:$N$39,ALL$5)),SMALL(기준일시_입력!$N$21:$N$39,ALL$5)-ALJ20,0)),0)</f>
        <v>0</v>
      </c>
      <c r="ALM20" s="128">
        <f>IFERROR(IF(AND(ALJ20&lt;SMALL(기준일시_입력!$J$21:$J$39,ALM$5),ALK20&gt;SMALL(기준일시_입력!$N$21:$N$39,ALM$5)),INDEX(기준일시_입력!$AJ$21:$AJ$39,ALM$5*2-1),IF(AND(ALJ20&gt;=SMALL(기준일시_입력!$J$21:$J$39,ALM$5),ALJ20&lt;SMALL(기준일시_입력!$N$21:$N$39,ALM$5)),SMALL(기준일시_입력!$N$21:$N$39,ALM$5)-ALJ20,0)),0)</f>
        <v>0</v>
      </c>
      <c r="ALN20" s="128">
        <f>IFERROR(IF(AND(ALJ20&lt;SMALL(기준일시_입력!$J$21:$J$39,ALN$5),ALK20&gt;SMALL(기준일시_입력!$N$21:$N$39,ALN$5)),INDEX(기준일시_입력!$AJ$21:$AJ$39,ALN$5*2-1),IF(AND(ALJ20&gt;=SMALL(기준일시_입력!$J$21:$J$39,ALN$5),ALJ20&lt;SMALL(기준일시_입력!$N$21:$N$39,ALN$5)),SMALL(기준일시_입력!$N$21:$N$39,ALN$5)-ALJ20,0)),0)</f>
        <v>0</v>
      </c>
      <c r="ALO20" s="128">
        <f>IFERROR(IF(AND(ALJ20&lt;SMALL(기준일시_입력!$J$21:$J$39,ALO$5),ALK20&gt;SMALL(기준일시_입력!$N$21:$N$39,ALO$5)),INDEX(기준일시_입력!$AJ$21:$AJ$39,ALO$5*2-1),IF(AND(ALJ20&gt;=SMALL(기준일시_입력!$J$21:$J$39,ALO$5),ALJ20&lt;SMALL(기준일시_입력!$N$21:$N$39,ALO$5)),SMALL(기준일시_입력!$N$21:$N$39,ALO$5)-ALJ20,0)),0)</f>
        <v>0</v>
      </c>
      <c r="ALP20" s="128">
        <f>IFERROR(IF(AND(ALJ20&lt;SMALL(기준일시_입력!$J$21:$J$39,ALP$5),ALK20&gt;SMALL(기준일시_입력!$N$21:$N$39,ALP$5)),INDEX(기준일시_입력!$AJ$21:$AJ$39,ALP$5*2-1),IF(AND(ALJ20&gt;=SMALL(기준일시_입력!$J$21:$J$39,ALP$5),ALJ20&lt;SMALL(기준일시_입력!$N$21:$N$39,ALP$5)),SMALL(기준일시_입력!$N$21:$N$39,ALP$5)-ALJ20,0)),0)</f>
        <v>0</v>
      </c>
      <c r="ALQ20" s="128">
        <f>IFERROR(IF(AND(ALJ20&lt;SMALL(기준일시_입력!$J$21:$J$39,ALQ$5),ALK20&gt;SMALL(기준일시_입력!$N$21:$N$39,ALQ$5)),INDEX(기준일시_입력!$AJ$21:$AJ$39,ALQ$5*2-1),IF(AND(ALJ20&gt;=SMALL(기준일시_입력!$J$21:$J$39,ALQ$5),ALJ20&lt;SMALL(기준일시_입력!$N$21:$N$39,ALQ$5)),SMALL(기준일시_입력!$N$21:$N$39,ALQ$5)-ALJ20,0)),0)</f>
        <v>0</v>
      </c>
      <c r="ALR20" s="128">
        <f>IFERROR(IF(AND(ALJ20&lt;SMALL(기준일시_입력!$J$21:$J$39,ALR$5),ALK20&gt;SMALL(기준일시_입력!$N$21:$N$39,ALR$5)),INDEX(기준일시_입력!$AJ$21:$AJ$39,ALR$5*2-1),IF(AND(ALJ20&gt;=SMALL(기준일시_입력!$J$21:$J$39,ALR$5),ALJ20&lt;SMALL(기준일시_입력!$N$21:$N$39,ALR$5)),SMALL(기준일시_입력!$N$21:$N$39,ALR$5)-ALJ20,0)),0)</f>
        <v>0</v>
      </c>
      <c r="ALS20" s="128">
        <f>IFERROR(IF(AND(ALJ20&lt;SMALL(기준일시_입력!$J$21:$J$39,ALS$5),ALK20&gt;SMALL(기준일시_입력!$N$21:$N$39,ALS$5)),INDEX(기준일시_입력!$AJ$21:$AJ$39,ALS$5*2-1),IF(AND(ALJ20&gt;=SMALL(기준일시_입력!$J$21:$J$39,ALS$5),ALJ20&lt;SMALL(기준일시_입력!$N$21:$N$39,ALS$5)),SMALL(기준일시_입력!$N$21:$N$39,ALS$5)-ALJ20,0)),0)</f>
        <v>0</v>
      </c>
      <c r="ALT20" s="128">
        <f>IFERROR(IF(AND(ALJ20&lt;SMALL(기준일시_입력!$J$21:$J$39,ALT$5),ALK20&gt;SMALL(기준일시_입력!$N$21:$N$39,ALT$5)),INDEX(기준일시_입력!$AJ$21:$AJ$39,ALT$5*2-1),IF(AND(ALJ20&gt;=SMALL(기준일시_입력!$J$21:$J$39,ALT$5),ALJ20&lt;SMALL(기준일시_입력!$N$21:$N$39,ALT$5)),SMALL(기준일시_입력!$N$21:$N$39,ALT$5)-ALJ20,0)),0)</f>
        <v>0</v>
      </c>
      <c r="ALU20" s="128">
        <f>IFERROR(IF(AND(ALJ20&lt;SMALL(기준일시_입력!$J$21:$J$39,ALU$5),ALK20&gt;SMALL(기준일시_입력!$N$21:$N$39,ALU$5)),INDEX(기준일시_입력!$AJ$21:$AJ$39,ALU$5*2-1),IF(AND(ALJ20&gt;=SMALL(기준일시_입력!$J$21:$J$39,ALU$5),ALJ20&lt;SMALL(기준일시_입력!$N$21:$N$39,ALU$5)),SMALL(기준일시_입력!$N$21:$N$39,ALU$5)-ALJ20,0)),0)</f>
        <v>0</v>
      </c>
      <c r="ALV20" s="125"/>
      <c r="ALW20" s="180" t="str">
        <f t="shared" si="319"/>
        <v>15일</v>
      </c>
      <c r="ALX20" s="180"/>
      <c r="ALY20" s="124" t="str">
        <f t="shared" si="320"/>
        <v>월</v>
      </c>
      <c r="ALZ20" s="133" t="str">
        <f t="shared" si="321"/>
        <v/>
      </c>
      <c r="AMA20" s="184"/>
      <c r="AMB20" s="184"/>
      <c r="AMC20" s="184"/>
      <c r="AMD20" s="184"/>
      <c r="AME20" s="184"/>
      <c r="AMF20" s="184"/>
      <c r="AMG20" s="176"/>
      <c r="AMH20" s="177"/>
      <c r="AMI20" s="129" t="str">
        <f>IF($B20="","",IF(AND(ALY$3&lt;&gt;"",$B20-기준일시_입력!$AO$7&lt;=0,AMA20="",AMD20="",AMG20=""),"X",IF(AMG20="연차","☆",IF(AMG20="월차","★",IF(AMG20="병가","♨",IF(AMG20="출장","◎",IF(AMG20="교육","■",IF(AND(AMG20="",AMA20&lt;=기준일시_입력!$J$15,AMD20&gt;=기준일시_입력!$N$15),"○",IF(AND(AMG20="",AMA20&lt;&gt;"",AMA20&gt;기준일시_입력!$J$15),"▼",IF(AND(AMG20="",AMD20&lt;&gt;"",AMD20&lt;기준일시_입력!$N$15),"△",""))))))))))</f>
        <v/>
      </c>
      <c r="AMJ20" s="128">
        <f>IFERROR(IF(OR(AMA20="",AMD20=""),0,IF(AND(AML20&lt;기준일시_입력!$J$17,AMM20&gt;기준일시_입력!$N$17),기준일시_입력!$N$17-기준일시_입력!$J$17,IF(AND(AML20&gt;=기준일시_입력!$J$17,AMM20&gt;기준일시_입력!$N$17),기준일시_입력!$N$17-AML20,IF(AMM20&lt;기준일시_입력!$J$17,0,IF(AND(AML20&lt;기준일시_입력!$J$17,AMM20&lt;=기준일시_입력!$N$17),AMM20-기준일시_입력!$J$17,IF(AND(AML20&gt;=기준일시_입력!$J$17,AMM20&lt;=기준일시_입력!$N$17),AMM20-AML20,0)))))),0)</f>
        <v>0</v>
      </c>
      <c r="AMK20" s="128">
        <f t="shared" si="322"/>
        <v>0</v>
      </c>
      <c r="AML20" s="128">
        <f>IF(OR(AMA20="",AMD20=""),0,IF(AMA20&lt;기준일시_입력!$J$15,기준일시_입력!$J$15,AMA20))</f>
        <v>0</v>
      </c>
      <c r="AMM20" s="128">
        <f t="shared" si="323"/>
        <v>0</v>
      </c>
      <c r="AMN20" s="128">
        <f>IFERROR(IF(AND(AML20&lt;SMALL(기준일시_입력!$J$21:$J$39,AMN$5),AMM20&gt;SMALL(기준일시_입력!$N$21:$N$39,AMN$5)),INDEX(기준일시_입력!$AJ$21:$AJ$39,AMN$5*2-1),IF(AND(AML20&gt;=SMALL(기준일시_입력!$J$21:$J$39,AMN$5),AML20&lt;SMALL(기준일시_입력!$N$21:$N$39,AMN$5)),SMALL(기준일시_입력!$N$21:$N$39,AMN$5)-AML20,0)),0)</f>
        <v>0</v>
      </c>
      <c r="AMO20" s="128">
        <f>IFERROR(IF(AND(AML20&lt;SMALL(기준일시_입력!$J$21:$J$39,AMO$5),AMM20&gt;SMALL(기준일시_입력!$N$21:$N$39,AMO$5)),INDEX(기준일시_입력!$AJ$21:$AJ$39,AMO$5*2-1),IF(AND(AML20&gt;=SMALL(기준일시_입력!$J$21:$J$39,AMO$5),AML20&lt;SMALL(기준일시_입력!$N$21:$N$39,AMO$5)),SMALL(기준일시_입력!$N$21:$N$39,AMO$5)-AML20,0)),0)</f>
        <v>0</v>
      </c>
      <c r="AMP20" s="128">
        <f>IFERROR(IF(AND(AML20&lt;SMALL(기준일시_입력!$J$21:$J$39,AMP$5),AMM20&gt;SMALL(기준일시_입력!$N$21:$N$39,AMP$5)),INDEX(기준일시_입력!$AJ$21:$AJ$39,AMP$5*2-1),IF(AND(AML20&gt;=SMALL(기준일시_입력!$J$21:$J$39,AMP$5),AML20&lt;SMALL(기준일시_입력!$N$21:$N$39,AMP$5)),SMALL(기준일시_입력!$N$21:$N$39,AMP$5)-AML20,0)),0)</f>
        <v>0</v>
      </c>
      <c r="AMQ20" s="128">
        <f>IFERROR(IF(AND(AML20&lt;SMALL(기준일시_입력!$J$21:$J$39,AMQ$5),AMM20&gt;SMALL(기준일시_입력!$N$21:$N$39,AMQ$5)),INDEX(기준일시_입력!$AJ$21:$AJ$39,AMQ$5*2-1),IF(AND(AML20&gt;=SMALL(기준일시_입력!$J$21:$J$39,AMQ$5),AML20&lt;SMALL(기준일시_입력!$N$21:$N$39,AMQ$5)),SMALL(기준일시_입력!$N$21:$N$39,AMQ$5)-AML20,0)),0)</f>
        <v>0</v>
      </c>
      <c r="AMR20" s="128">
        <f>IFERROR(IF(AND(AML20&lt;SMALL(기준일시_입력!$J$21:$J$39,AMR$5),AMM20&gt;SMALL(기준일시_입력!$N$21:$N$39,AMR$5)),INDEX(기준일시_입력!$AJ$21:$AJ$39,AMR$5*2-1),IF(AND(AML20&gt;=SMALL(기준일시_입력!$J$21:$J$39,AMR$5),AML20&lt;SMALL(기준일시_입력!$N$21:$N$39,AMR$5)),SMALL(기준일시_입력!$N$21:$N$39,AMR$5)-AML20,0)),0)</f>
        <v>0</v>
      </c>
      <c r="AMS20" s="128">
        <f>IFERROR(IF(AND(AML20&lt;SMALL(기준일시_입력!$J$21:$J$39,AMS$5),AMM20&gt;SMALL(기준일시_입력!$N$21:$N$39,AMS$5)),INDEX(기준일시_입력!$AJ$21:$AJ$39,AMS$5*2-1),IF(AND(AML20&gt;=SMALL(기준일시_입력!$J$21:$J$39,AMS$5),AML20&lt;SMALL(기준일시_입력!$N$21:$N$39,AMS$5)),SMALL(기준일시_입력!$N$21:$N$39,AMS$5)-AML20,0)),0)</f>
        <v>0</v>
      </c>
      <c r="AMT20" s="128">
        <f>IFERROR(IF(AND(AML20&lt;SMALL(기준일시_입력!$J$21:$J$39,AMT$5),AMM20&gt;SMALL(기준일시_입력!$N$21:$N$39,AMT$5)),INDEX(기준일시_입력!$AJ$21:$AJ$39,AMT$5*2-1),IF(AND(AML20&gt;=SMALL(기준일시_입력!$J$21:$J$39,AMT$5),AML20&lt;SMALL(기준일시_입력!$N$21:$N$39,AMT$5)),SMALL(기준일시_입력!$N$21:$N$39,AMT$5)-AML20,0)),0)</f>
        <v>0</v>
      </c>
      <c r="AMU20" s="128">
        <f>IFERROR(IF(AND(AML20&lt;SMALL(기준일시_입력!$J$21:$J$39,AMU$5),AMM20&gt;SMALL(기준일시_입력!$N$21:$N$39,AMU$5)),INDEX(기준일시_입력!$AJ$21:$AJ$39,AMU$5*2-1),IF(AND(AML20&gt;=SMALL(기준일시_입력!$J$21:$J$39,AMU$5),AML20&lt;SMALL(기준일시_입력!$N$21:$N$39,AMU$5)),SMALL(기준일시_입력!$N$21:$N$39,AMU$5)-AML20,0)),0)</f>
        <v>0</v>
      </c>
      <c r="AMV20" s="128">
        <f>IFERROR(IF(AND(AML20&lt;SMALL(기준일시_입력!$J$21:$J$39,AMV$5),AMM20&gt;SMALL(기준일시_입력!$N$21:$N$39,AMV$5)),INDEX(기준일시_입력!$AJ$21:$AJ$39,AMV$5*2-1),IF(AND(AML20&gt;=SMALL(기준일시_입력!$J$21:$J$39,AMV$5),AML20&lt;SMALL(기준일시_입력!$N$21:$N$39,AMV$5)),SMALL(기준일시_입력!$N$21:$N$39,AMV$5)-AML20,0)),0)</f>
        <v>0</v>
      </c>
      <c r="AMW20" s="128">
        <f>IFERROR(IF(AND(AML20&lt;SMALL(기준일시_입력!$J$21:$J$39,AMW$5),AMM20&gt;SMALL(기준일시_입력!$N$21:$N$39,AMW$5)),INDEX(기준일시_입력!$AJ$21:$AJ$39,AMW$5*2-1),IF(AND(AML20&gt;=SMALL(기준일시_입력!$J$21:$J$39,AMW$5),AML20&lt;SMALL(기준일시_입력!$N$21:$N$39,AMW$5)),SMALL(기준일시_입력!$N$21:$N$39,AMW$5)-AML20,0)),0)</f>
        <v>0</v>
      </c>
      <c r="AMX20" s="125"/>
      <c r="AMY20" s="180" t="str">
        <f t="shared" si="324"/>
        <v>15일</v>
      </c>
      <c r="AMZ20" s="180"/>
      <c r="ANA20" s="124" t="str">
        <f t="shared" si="325"/>
        <v>월</v>
      </c>
      <c r="ANB20" s="133" t="str">
        <f t="shared" si="321"/>
        <v/>
      </c>
      <c r="ANC20" s="184"/>
      <c r="AND20" s="184"/>
      <c r="ANE20" s="184"/>
      <c r="ANF20" s="184"/>
      <c r="ANG20" s="184"/>
      <c r="ANH20" s="184"/>
      <c r="ANI20" s="176"/>
      <c r="ANJ20" s="177"/>
      <c r="ANK20" s="129" t="str">
        <f>IF($B20="","",IF(AND(ANA$3&lt;&gt;"",$B20-기준일시_입력!$AO$7&lt;=0,ANC20="",ANF20="",ANI20=""),"X",IF(ANI20="연차","☆",IF(ANI20="월차","★",IF(ANI20="병가","♨",IF(ANI20="출장","◎",IF(ANI20="교육","■",IF(AND(ANI20="",ANC20&lt;=기준일시_입력!$J$15,ANF20&gt;=기준일시_입력!$N$15),"○",IF(AND(ANI20="",ANC20&lt;&gt;"",ANC20&gt;기준일시_입력!$J$15),"▼",IF(AND(ANI20="",ANF20&lt;&gt;"",ANF20&lt;기준일시_입력!$N$15),"△",""))))))))))</f>
        <v/>
      </c>
      <c r="ANL20" s="128">
        <f>IFERROR(IF(OR(ANC20="",ANF20=""),0,IF(AND(ANN20&lt;기준일시_입력!$J$17,ANO20&gt;기준일시_입력!$N$17),기준일시_입력!$N$17-기준일시_입력!$J$17,IF(AND(ANN20&gt;=기준일시_입력!$J$17,ANO20&gt;기준일시_입력!$N$17),기준일시_입력!$N$17-ANN20,IF(ANO20&lt;기준일시_입력!$J$17,0,IF(AND(ANN20&lt;기준일시_입력!$J$17,ANO20&lt;=기준일시_입력!$N$17),ANO20-기준일시_입력!$J$17,IF(AND(ANN20&gt;=기준일시_입력!$J$17,ANO20&lt;=기준일시_입력!$N$17),ANO20-ANN20,0)))))),0)</f>
        <v>0</v>
      </c>
      <c r="ANM20" s="128">
        <f t="shared" si="327"/>
        <v>0</v>
      </c>
      <c r="ANN20" s="128">
        <f>IF(OR(ANC20="",ANF20=""),0,IF(ANC20&lt;기준일시_입력!$J$15,기준일시_입력!$J$15,ANC20))</f>
        <v>0</v>
      </c>
      <c r="ANO20" s="128">
        <f t="shared" si="328"/>
        <v>0</v>
      </c>
      <c r="ANP20" s="128">
        <f>IFERROR(IF(AND(ANN20&lt;SMALL(기준일시_입력!$J$21:$J$39,ANP$5),ANO20&gt;SMALL(기준일시_입력!$N$21:$N$39,ANP$5)),INDEX(기준일시_입력!$AJ$21:$AJ$39,ANP$5*2-1),IF(AND(ANN20&gt;=SMALL(기준일시_입력!$J$21:$J$39,ANP$5),ANN20&lt;SMALL(기준일시_입력!$N$21:$N$39,ANP$5)),SMALL(기준일시_입력!$N$21:$N$39,ANP$5)-ANN20,0)),0)</f>
        <v>0</v>
      </c>
      <c r="ANQ20" s="128">
        <f>IFERROR(IF(AND(ANN20&lt;SMALL(기준일시_입력!$J$21:$J$39,ANQ$5),ANO20&gt;SMALL(기준일시_입력!$N$21:$N$39,ANQ$5)),INDEX(기준일시_입력!$AJ$21:$AJ$39,ANQ$5*2-1),IF(AND(ANN20&gt;=SMALL(기준일시_입력!$J$21:$J$39,ANQ$5),ANN20&lt;SMALL(기준일시_입력!$N$21:$N$39,ANQ$5)),SMALL(기준일시_입력!$N$21:$N$39,ANQ$5)-ANN20,0)),0)</f>
        <v>0</v>
      </c>
      <c r="ANR20" s="128">
        <f>IFERROR(IF(AND(ANN20&lt;SMALL(기준일시_입력!$J$21:$J$39,ANR$5),ANO20&gt;SMALL(기준일시_입력!$N$21:$N$39,ANR$5)),INDEX(기준일시_입력!$AJ$21:$AJ$39,ANR$5*2-1),IF(AND(ANN20&gt;=SMALL(기준일시_입력!$J$21:$J$39,ANR$5),ANN20&lt;SMALL(기준일시_입력!$N$21:$N$39,ANR$5)),SMALL(기준일시_입력!$N$21:$N$39,ANR$5)-ANN20,0)),0)</f>
        <v>0</v>
      </c>
      <c r="ANS20" s="128">
        <f>IFERROR(IF(AND(ANN20&lt;SMALL(기준일시_입력!$J$21:$J$39,ANS$5),ANO20&gt;SMALL(기준일시_입력!$N$21:$N$39,ANS$5)),INDEX(기준일시_입력!$AJ$21:$AJ$39,ANS$5*2-1),IF(AND(ANN20&gt;=SMALL(기준일시_입력!$J$21:$J$39,ANS$5),ANN20&lt;SMALL(기준일시_입력!$N$21:$N$39,ANS$5)),SMALL(기준일시_입력!$N$21:$N$39,ANS$5)-ANN20,0)),0)</f>
        <v>0</v>
      </c>
      <c r="ANT20" s="128">
        <f>IFERROR(IF(AND(ANN20&lt;SMALL(기준일시_입력!$J$21:$J$39,ANT$5),ANO20&gt;SMALL(기준일시_입력!$N$21:$N$39,ANT$5)),INDEX(기준일시_입력!$AJ$21:$AJ$39,ANT$5*2-1),IF(AND(ANN20&gt;=SMALL(기준일시_입력!$J$21:$J$39,ANT$5),ANN20&lt;SMALL(기준일시_입력!$N$21:$N$39,ANT$5)),SMALL(기준일시_입력!$N$21:$N$39,ANT$5)-ANN20,0)),0)</f>
        <v>0</v>
      </c>
      <c r="ANU20" s="128">
        <f>IFERROR(IF(AND(ANN20&lt;SMALL(기준일시_입력!$J$21:$J$39,ANU$5),ANO20&gt;SMALL(기준일시_입력!$N$21:$N$39,ANU$5)),INDEX(기준일시_입력!$AJ$21:$AJ$39,ANU$5*2-1),IF(AND(ANN20&gt;=SMALL(기준일시_입력!$J$21:$J$39,ANU$5),ANN20&lt;SMALL(기준일시_입력!$N$21:$N$39,ANU$5)),SMALL(기준일시_입력!$N$21:$N$39,ANU$5)-ANN20,0)),0)</f>
        <v>0</v>
      </c>
      <c r="ANV20" s="128">
        <f>IFERROR(IF(AND(ANN20&lt;SMALL(기준일시_입력!$J$21:$J$39,ANV$5),ANO20&gt;SMALL(기준일시_입력!$N$21:$N$39,ANV$5)),INDEX(기준일시_입력!$AJ$21:$AJ$39,ANV$5*2-1),IF(AND(ANN20&gt;=SMALL(기준일시_입력!$J$21:$J$39,ANV$5),ANN20&lt;SMALL(기준일시_입력!$N$21:$N$39,ANV$5)),SMALL(기준일시_입력!$N$21:$N$39,ANV$5)-ANN20,0)),0)</f>
        <v>0</v>
      </c>
      <c r="ANW20" s="128">
        <f>IFERROR(IF(AND(ANN20&lt;SMALL(기준일시_입력!$J$21:$J$39,ANW$5),ANO20&gt;SMALL(기준일시_입력!$N$21:$N$39,ANW$5)),INDEX(기준일시_입력!$AJ$21:$AJ$39,ANW$5*2-1),IF(AND(ANN20&gt;=SMALL(기준일시_입력!$J$21:$J$39,ANW$5),ANN20&lt;SMALL(기준일시_입력!$N$21:$N$39,ANW$5)),SMALL(기준일시_입력!$N$21:$N$39,ANW$5)-ANN20,0)),0)</f>
        <v>0</v>
      </c>
      <c r="ANX20" s="128">
        <f>IFERROR(IF(AND(ANN20&lt;SMALL(기준일시_입력!$J$21:$J$39,ANX$5),ANO20&gt;SMALL(기준일시_입력!$N$21:$N$39,ANX$5)),INDEX(기준일시_입력!$AJ$21:$AJ$39,ANX$5*2-1),IF(AND(ANN20&gt;=SMALL(기준일시_입력!$J$21:$J$39,ANX$5),ANN20&lt;SMALL(기준일시_입력!$N$21:$N$39,ANX$5)),SMALL(기준일시_입력!$N$21:$N$39,ANX$5)-ANN20,0)),0)</f>
        <v>0</v>
      </c>
      <c r="ANY20" s="128">
        <f>IFERROR(IF(AND(ANN20&lt;SMALL(기준일시_입력!$J$21:$J$39,ANY$5),ANO20&gt;SMALL(기준일시_입력!$N$21:$N$39,ANY$5)),INDEX(기준일시_입력!$AJ$21:$AJ$39,ANY$5*2-1),IF(AND(ANN20&gt;=SMALL(기준일시_입력!$J$21:$J$39,ANY$5),ANN20&lt;SMALL(기준일시_입력!$N$21:$N$39,ANY$5)),SMALL(기준일시_입력!$N$21:$N$39,ANY$5)-ANN20,0)),0)</f>
        <v>0</v>
      </c>
      <c r="ANZ20" s="125"/>
      <c r="AOA20" s="180" t="str">
        <f t="shared" si="329"/>
        <v>15일</v>
      </c>
      <c r="AOB20" s="180"/>
      <c r="AOC20" s="124" t="str">
        <f t="shared" si="330"/>
        <v>월</v>
      </c>
      <c r="AOD20" s="133" t="str">
        <f t="shared" si="321"/>
        <v/>
      </c>
      <c r="AOE20" s="184"/>
      <c r="AOF20" s="184"/>
      <c r="AOG20" s="184"/>
      <c r="AOH20" s="184"/>
      <c r="AOI20" s="184"/>
      <c r="AOJ20" s="184"/>
      <c r="AOK20" s="176"/>
      <c r="AOL20" s="177"/>
      <c r="AOM20" s="129" t="str">
        <f>IF($B20="","",IF(AND(AOC$3&lt;&gt;"",$B20-기준일시_입력!$AO$7&lt;=0,AOE20="",AOH20="",AOK20=""),"X",IF(AOK20="연차","☆",IF(AOK20="월차","★",IF(AOK20="병가","♨",IF(AOK20="출장","◎",IF(AOK20="교육","■",IF(AND(AOK20="",AOE20&lt;=기준일시_입력!$J$15,AOH20&gt;=기준일시_입력!$N$15),"○",IF(AND(AOK20="",AOE20&lt;&gt;"",AOE20&gt;기준일시_입력!$J$15),"▼",IF(AND(AOK20="",AOH20&lt;&gt;"",AOH20&lt;기준일시_입력!$N$15),"△",""))))))))))</f>
        <v/>
      </c>
      <c r="AON20" s="128">
        <f>IFERROR(IF(OR(AOE20="",AOH20=""),0,IF(AND(AOP20&lt;기준일시_입력!$J$17,AOQ20&gt;기준일시_입력!$N$17),기준일시_입력!$N$17-기준일시_입력!$J$17,IF(AND(AOP20&gt;=기준일시_입력!$J$17,AOQ20&gt;기준일시_입력!$N$17),기준일시_입력!$N$17-AOP20,IF(AOQ20&lt;기준일시_입력!$J$17,0,IF(AND(AOP20&lt;기준일시_입력!$J$17,AOQ20&lt;=기준일시_입력!$N$17),AOQ20-기준일시_입력!$J$17,IF(AND(AOP20&gt;=기준일시_입력!$J$17,AOQ20&lt;=기준일시_입력!$N$17),AOQ20-AOP20,0)))))),0)</f>
        <v>0</v>
      </c>
      <c r="AOO20" s="128">
        <f t="shared" si="332"/>
        <v>0</v>
      </c>
      <c r="AOP20" s="128">
        <f>IF(OR(AOE20="",AOH20=""),0,IF(AOE20&lt;기준일시_입력!$J$15,기준일시_입력!$J$15,AOE20))</f>
        <v>0</v>
      </c>
      <c r="AOQ20" s="128">
        <f t="shared" si="333"/>
        <v>0</v>
      </c>
      <c r="AOR20" s="128">
        <f>IFERROR(IF(AND(AOP20&lt;SMALL(기준일시_입력!$J$21:$J$39,AOR$5),AOQ20&gt;SMALL(기준일시_입력!$N$21:$N$39,AOR$5)),INDEX(기준일시_입력!$AJ$21:$AJ$39,AOR$5*2-1),IF(AND(AOP20&gt;=SMALL(기준일시_입력!$J$21:$J$39,AOR$5),AOP20&lt;SMALL(기준일시_입력!$N$21:$N$39,AOR$5)),SMALL(기준일시_입력!$N$21:$N$39,AOR$5)-AOP20,0)),0)</f>
        <v>0</v>
      </c>
      <c r="AOS20" s="128">
        <f>IFERROR(IF(AND(AOP20&lt;SMALL(기준일시_입력!$J$21:$J$39,AOS$5),AOQ20&gt;SMALL(기준일시_입력!$N$21:$N$39,AOS$5)),INDEX(기준일시_입력!$AJ$21:$AJ$39,AOS$5*2-1),IF(AND(AOP20&gt;=SMALL(기준일시_입력!$J$21:$J$39,AOS$5),AOP20&lt;SMALL(기준일시_입력!$N$21:$N$39,AOS$5)),SMALL(기준일시_입력!$N$21:$N$39,AOS$5)-AOP20,0)),0)</f>
        <v>0</v>
      </c>
      <c r="AOT20" s="128">
        <f>IFERROR(IF(AND(AOP20&lt;SMALL(기준일시_입력!$J$21:$J$39,AOT$5),AOQ20&gt;SMALL(기준일시_입력!$N$21:$N$39,AOT$5)),INDEX(기준일시_입력!$AJ$21:$AJ$39,AOT$5*2-1),IF(AND(AOP20&gt;=SMALL(기준일시_입력!$J$21:$J$39,AOT$5),AOP20&lt;SMALL(기준일시_입력!$N$21:$N$39,AOT$5)),SMALL(기준일시_입력!$N$21:$N$39,AOT$5)-AOP20,0)),0)</f>
        <v>0</v>
      </c>
      <c r="AOU20" s="128">
        <f>IFERROR(IF(AND(AOP20&lt;SMALL(기준일시_입력!$J$21:$J$39,AOU$5),AOQ20&gt;SMALL(기준일시_입력!$N$21:$N$39,AOU$5)),INDEX(기준일시_입력!$AJ$21:$AJ$39,AOU$5*2-1),IF(AND(AOP20&gt;=SMALL(기준일시_입력!$J$21:$J$39,AOU$5),AOP20&lt;SMALL(기준일시_입력!$N$21:$N$39,AOU$5)),SMALL(기준일시_입력!$N$21:$N$39,AOU$5)-AOP20,0)),0)</f>
        <v>0</v>
      </c>
      <c r="AOV20" s="128">
        <f>IFERROR(IF(AND(AOP20&lt;SMALL(기준일시_입력!$J$21:$J$39,AOV$5),AOQ20&gt;SMALL(기준일시_입력!$N$21:$N$39,AOV$5)),INDEX(기준일시_입력!$AJ$21:$AJ$39,AOV$5*2-1),IF(AND(AOP20&gt;=SMALL(기준일시_입력!$J$21:$J$39,AOV$5),AOP20&lt;SMALL(기준일시_입력!$N$21:$N$39,AOV$5)),SMALL(기준일시_입력!$N$21:$N$39,AOV$5)-AOP20,0)),0)</f>
        <v>0</v>
      </c>
      <c r="AOW20" s="128">
        <f>IFERROR(IF(AND(AOP20&lt;SMALL(기준일시_입력!$J$21:$J$39,AOW$5),AOQ20&gt;SMALL(기준일시_입력!$N$21:$N$39,AOW$5)),INDEX(기준일시_입력!$AJ$21:$AJ$39,AOW$5*2-1),IF(AND(AOP20&gt;=SMALL(기준일시_입력!$J$21:$J$39,AOW$5),AOP20&lt;SMALL(기준일시_입력!$N$21:$N$39,AOW$5)),SMALL(기준일시_입력!$N$21:$N$39,AOW$5)-AOP20,0)),0)</f>
        <v>0</v>
      </c>
      <c r="AOX20" s="128">
        <f>IFERROR(IF(AND(AOP20&lt;SMALL(기준일시_입력!$J$21:$J$39,AOX$5),AOQ20&gt;SMALL(기준일시_입력!$N$21:$N$39,AOX$5)),INDEX(기준일시_입력!$AJ$21:$AJ$39,AOX$5*2-1),IF(AND(AOP20&gt;=SMALL(기준일시_입력!$J$21:$J$39,AOX$5),AOP20&lt;SMALL(기준일시_입력!$N$21:$N$39,AOX$5)),SMALL(기준일시_입력!$N$21:$N$39,AOX$5)-AOP20,0)),0)</f>
        <v>0</v>
      </c>
      <c r="AOY20" s="128">
        <f>IFERROR(IF(AND(AOP20&lt;SMALL(기준일시_입력!$J$21:$J$39,AOY$5),AOQ20&gt;SMALL(기준일시_입력!$N$21:$N$39,AOY$5)),INDEX(기준일시_입력!$AJ$21:$AJ$39,AOY$5*2-1),IF(AND(AOP20&gt;=SMALL(기준일시_입력!$J$21:$J$39,AOY$5),AOP20&lt;SMALL(기준일시_입력!$N$21:$N$39,AOY$5)),SMALL(기준일시_입력!$N$21:$N$39,AOY$5)-AOP20,0)),0)</f>
        <v>0</v>
      </c>
      <c r="AOZ20" s="128">
        <f>IFERROR(IF(AND(AOP20&lt;SMALL(기준일시_입력!$J$21:$J$39,AOZ$5),AOQ20&gt;SMALL(기준일시_입력!$N$21:$N$39,AOZ$5)),INDEX(기준일시_입력!$AJ$21:$AJ$39,AOZ$5*2-1),IF(AND(AOP20&gt;=SMALL(기준일시_입력!$J$21:$J$39,AOZ$5),AOP20&lt;SMALL(기준일시_입력!$N$21:$N$39,AOZ$5)),SMALL(기준일시_입력!$N$21:$N$39,AOZ$5)-AOP20,0)),0)</f>
        <v>0</v>
      </c>
      <c r="APA20" s="128">
        <f>IFERROR(IF(AND(AOP20&lt;SMALL(기준일시_입력!$J$21:$J$39,APA$5),AOQ20&gt;SMALL(기준일시_입력!$N$21:$N$39,APA$5)),INDEX(기준일시_입력!$AJ$21:$AJ$39,APA$5*2-1),IF(AND(AOP20&gt;=SMALL(기준일시_입력!$J$21:$J$39,APA$5),AOP20&lt;SMALL(기준일시_입력!$N$21:$N$39,APA$5)),SMALL(기준일시_입력!$N$21:$N$39,APA$5)-AOP20,0)),0)</f>
        <v>0</v>
      </c>
      <c r="APB20" s="125"/>
      <c r="APC20" s="180" t="str">
        <f t="shared" si="334"/>
        <v>15일</v>
      </c>
      <c r="APD20" s="180"/>
      <c r="APE20" s="124" t="str">
        <f t="shared" si="335"/>
        <v>월</v>
      </c>
      <c r="APF20" s="133" t="str">
        <f t="shared" si="336"/>
        <v/>
      </c>
      <c r="APG20" s="184"/>
      <c r="APH20" s="184"/>
      <c r="API20" s="184"/>
      <c r="APJ20" s="184"/>
      <c r="APK20" s="184"/>
      <c r="APL20" s="184"/>
      <c r="APM20" s="176"/>
      <c r="APN20" s="177"/>
      <c r="APO20" s="129" t="str">
        <f>IF($B20="","",IF(AND(APE$3&lt;&gt;"",$B20-기준일시_입력!$AO$7&lt;=0,APG20="",APJ20="",APM20=""),"X",IF(APM20="연차","☆",IF(APM20="월차","★",IF(APM20="병가","♨",IF(APM20="출장","◎",IF(APM20="교육","■",IF(AND(APM20="",APG20&lt;=기준일시_입력!$J$15,APJ20&gt;=기준일시_입력!$N$15),"○",IF(AND(APM20="",APG20&lt;&gt;"",APG20&gt;기준일시_입력!$J$15),"▼",IF(AND(APM20="",APJ20&lt;&gt;"",APJ20&lt;기준일시_입력!$N$15),"△",""))))))))))</f>
        <v/>
      </c>
      <c r="APP20" s="128">
        <f>IFERROR(IF(OR(APG20="",APJ20=""),0,IF(AND(APR20&lt;기준일시_입력!$J$17,APS20&gt;기준일시_입력!$N$17),기준일시_입력!$N$17-기준일시_입력!$J$17,IF(AND(APR20&gt;=기준일시_입력!$J$17,APS20&gt;기준일시_입력!$N$17),기준일시_입력!$N$17-APR20,IF(APS20&lt;기준일시_입력!$J$17,0,IF(AND(APR20&lt;기준일시_입력!$J$17,APS20&lt;=기준일시_입력!$N$17),APS20-기준일시_입력!$J$17,IF(AND(APR20&gt;=기준일시_입력!$J$17,APS20&lt;=기준일시_입력!$N$17),APS20-APR20,0)))))),0)</f>
        <v>0</v>
      </c>
      <c r="APQ20" s="128">
        <f t="shared" si="337"/>
        <v>0</v>
      </c>
      <c r="APR20" s="128">
        <f>IF(OR(APG20="",APJ20=""),0,IF(APG20&lt;기준일시_입력!$J$15,기준일시_입력!$J$15,APG20))</f>
        <v>0</v>
      </c>
      <c r="APS20" s="128">
        <f t="shared" si="338"/>
        <v>0</v>
      </c>
      <c r="APT20" s="128">
        <f>IFERROR(IF(AND(APR20&lt;SMALL(기준일시_입력!$J$21:$J$39,APT$5),APS20&gt;SMALL(기준일시_입력!$N$21:$N$39,APT$5)),INDEX(기준일시_입력!$AJ$21:$AJ$39,APT$5*2-1),IF(AND(APR20&gt;=SMALL(기준일시_입력!$J$21:$J$39,APT$5),APR20&lt;SMALL(기준일시_입력!$N$21:$N$39,APT$5)),SMALL(기준일시_입력!$N$21:$N$39,APT$5)-APR20,0)),0)</f>
        <v>0</v>
      </c>
      <c r="APU20" s="128">
        <f>IFERROR(IF(AND(APR20&lt;SMALL(기준일시_입력!$J$21:$J$39,APU$5),APS20&gt;SMALL(기준일시_입력!$N$21:$N$39,APU$5)),INDEX(기준일시_입력!$AJ$21:$AJ$39,APU$5*2-1),IF(AND(APR20&gt;=SMALL(기준일시_입력!$J$21:$J$39,APU$5),APR20&lt;SMALL(기준일시_입력!$N$21:$N$39,APU$5)),SMALL(기준일시_입력!$N$21:$N$39,APU$5)-APR20,0)),0)</f>
        <v>0</v>
      </c>
      <c r="APV20" s="128">
        <f>IFERROR(IF(AND(APR20&lt;SMALL(기준일시_입력!$J$21:$J$39,APV$5),APS20&gt;SMALL(기준일시_입력!$N$21:$N$39,APV$5)),INDEX(기준일시_입력!$AJ$21:$AJ$39,APV$5*2-1),IF(AND(APR20&gt;=SMALL(기준일시_입력!$J$21:$J$39,APV$5),APR20&lt;SMALL(기준일시_입력!$N$21:$N$39,APV$5)),SMALL(기준일시_입력!$N$21:$N$39,APV$5)-APR20,0)),0)</f>
        <v>0</v>
      </c>
      <c r="APW20" s="128">
        <f>IFERROR(IF(AND(APR20&lt;SMALL(기준일시_입력!$J$21:$J$39,APW$5),APS20&gt;SMALL(기준일시_입력!$N$21:$N$39,APW$5)),INDEX(기준일시_입력!$AJ$21:$AJ$39,APW$5*2-1),IF(AND(APR20&gt;=SMALL(기준일시_입력!$J$21:$J$39,APW$5),APR20&lt;SMALL(기준일시_입력!$N$21:$N$39,APW$5)),SMALL(기준일시_입력!$N$21:$N$39,APW$5)-APR20,0)),0)</f>
        <v>0</v>
      </c>
      <c r="APX20" s="128">
        <f>IFERROR(IF(AND(APR20&lt;SMALL(기준일시_입력!$J$21:$J$39,APX$5),APS20&gt;SMALL(기준일시_입력!$N$21:$N$39,APX$5)),INDEX(기준일시_입력!$AJ$21:$AJ$39,APX$5*2-1),IF(AND(APR20&gt;=SMALL(기준일시_입력!$J$21:$J$39,APX$5),APR20&lt;SMALL(기준일시_입력!$N$21:$N$39,APX$5)),SMALL(기준일시_입력!$N$21:$N$39,APX$5)-APR20,0)),0)</f>
        <v>0</v>
      </c>
      <c r="APY20" s="128">
        <f>IFERROR(IF(AND(APR20&lt;SMALL(기준일시_입력!$J$21:$J$39,APY$5),APS20&gt;SMALL(기준일시_입력!$N$21:$N$39,APY$5)),INDEX(기준일시_입력!$AJ$21:$AJ$39,APY$5*2-1),IF(AND(APR20&gt;=SMALL(기준일시_입력!$J$21:$J$39,APY$5),APR20&lt;SMALL(기준일시_입력!$N$21:$N$39,APY$5)),SMALL(기준일시_입력!$N$21:$N$39,APY$5)-APR20,0)),0)</f>
        <v>0</v>
      </c>
      <c r="APZ20" s="128">
        <f>IFERROR(IF(AND(APR20&lt;SMALL(기준일시_입력!$J$21:$J$39,APZ$5),APS20&gt;SMALL(기준일시_입력!$N$21:$N$39,APZ$5)),INDEX(기준일시_입력!$AJ$21:$AJ$39,APZ$5*2-1),IF(AND(APR20&gt;=SMALL(기준일시_입력!$J$21:$J$39,APZ$5),APR20&lt;SMALL(기준일시_입력!$N$21:$N$39,APZ$5)),SMALL(기준일시_입력!$N$21:$N$39,APZ$5)-APR20,0)),0)</f>
        <v>0</v>
      </c>
      <c r="AQA20" s="128">
        <f>IFERROR(IF(AND(APR20&lt;SMALL(기준일시_입력!$J$21:$J$39,AQA$5),APS20&gt;SMALL(기준일시_입력!$N$21:$N$39,AQA$5)),INDEX(기준일시_입력!$AJ$21:$AJ$39,AQA$5*2-1),IF(AND(APR20&gt;=SMALL(기준일시_입력!$J$21:$J$39,AQA$5),APR20&lt;SMALL(기준일시_입력!$N$21:$N$39,AQA$5)),SMALL(기준일시_입력!$N$21:$N$39,AQA$5)-APR20,0)),0)</f>
        <v>0</v>
      </c>
      <c r="AQB20" s="128">
        <f>IFERROR(IF(AND(APR20&lt;SMALL(기준일시_입력!$J$21:$J$39,AQB$5),APS20&gt;SMALL(기준일시_입력!$N$21:$N$39,AQB$5)),INDEX(기준일시_입력!$AJ$21:$AJ$39,AQB$5*2-1),IF(AND(APR20&gt;=SMALL(기준일시_입력!$J$21:$J$39,AQB$5),APR20&lt;SMALL(기준일시_입력!$N$21:$N$39,AQB$5)),SMALL(기준일시_입력!$N$21:$N$39,AQB$5)-APR20,0)),0)</f>
        <v>0</v>
      </c>
      <c r="AQC20" s="128">
        <f>IFERROR(IF(AND(APR20&lt;SMALL(기준일시_입력!$J$21:$J$39,AQC$5),APS20&gt;SMALL(기준일시_입력!$N$21:$N$39,AQC$5)),INDEX(기준일시_입력!$AJ$21:$AJ$39,AQC$5*2-1),IF(AND(APR20&gt;=SMALL(기준일시_입력!$J$21:$J$39,AQC$5),APR20&lt;SMALL(기준일시_입력!$N$21:$N$39,AQC$5)),SMALL(기준일시_입력!$N$21:$N$39,AQC$5)-APR20,0)),0)</f>
        <v>0</v>
      </c>
      <c r="AQD20" s="125"/>
      <c r="AQE20" s="180" t="str">
        <f t="shared" si="339"/>
        <v>15일</v>
      </c>
      <c r="AQF20" s="180"/>
      <c r="AQG20" s="124" t="str">
        <f t="shared" si="340"/>
        <v>월</v>
      </c>
      <c r="AQH20" s="133" t="str">
        <f t="shared" si="336"/>
        <v/>
      </c>
      <c r="AQI20" s="184"/>
      <c r="AQJ20" s="184"/>
      <c r="AQK20" s="184"/>
      <c r="AQL20" s="184"/>
      <c r="AQM20" s="184"/>
      <c r="AQN20" s="184"/>
      <c r="AQO20" s="176"/>
      <c r="AQP20" s="177"/>
      <c r="AQQ20" s="129" t="str">
        <f>IF($B20="","",IF(AND(AQG$3&lt;&gt;"",$B20-기준일시_입력!$AO$7&lt;=0,AQI20="",AQL20="",AQO20=""),"X",IF(AQO20="연차","☆",IF(AQO20="월차","★",IF(AQO20="병가","♨",IF(AQO20="출장","◎",IF(AQO20="교육","■",IF(AND(AQO20="",AQI20&lt;=기준일시_입력!$J$15,AQL20&gt;=기준일시_입력!$N$15),"○",IF(AND(AQO20="",AQI20&lt;&gt;"",AQI20&gt;기준일시_입력!$J$15),"▼",IF(AND(AQO20="",AQL20&lt;&gt;"",AQL20&lt;기준일시_입력!$N$15),"△",""))))))))))</f>
        <v/>
      </c>
      <c r="AQR20" s="128">
        <f>IFERROR(IF(OR(AQI20="",AQL20=""),0,IF(AND(AQT20&lt;기준일시_입력!$J$17,AQU20&gt;기준일시_입력!$N$17),기준일시_입력!$N$17-기준일시_입력!$J$17,IF(AND(AQT20&gt;=기준일시_입력!$J$17,AQU20&gt;기준일시_입력!$N$17),기준일시_입력!$N$17-AQT20,IF(AQU20&lt;기준일시_입력!$J$17,0,IF(AND(AQT20&lt;기준일시_입력!$J$17,AQU20&lt;=기준일시_입력!$N$17),AQU20-기준일시_입력!$J$17,IF(AND(AQT20&gt;=기준일시_입력!$J$17,AQU20&lt;=기준일시_입력!$N$17),AQU20-AQT20,0)))))),0)</f>
        <v>0</v>
      </c>
      <c r="AQS20" s="128">
        <f t="shared" si="342"/>
        <v>0</v>
      </c>
      <c r="AQT20" s="128">
        <f>IF(OR(AQI20="",AQL20=""),0,IF(AQI20&lt;기준일시_입력!$J$15,기준일시_입력!$J$15,AQI20))</f>
        <v>0</v>
      </c>
      <c r="AQU20" s="128">
        <f t="shared" si="343"/>
        <v>0</v>
      </c>
      <c r="AQV20" s="128">
        <f>IFERROR(IF(AND(AQT20&lt;SMALL(기준일시_입력!$J$21:$J$39,AQV$5),AQU20&gt;SMALL(기준일시_입력!$N$21:$N$39,AQV$5)),INDEX(기준일시_입력!$AJ$21:$AJ$39,AQV$5*2-1),IF(AND(AQT20&gt;=SMALL(기준일시_입력!$J$21:$J$39,AQV$5),AQT20&lt;SMALL(기준일시_입력!$N$21:$N$39,AQV$5)),SMALL(기준일시_입력!$N$21:$N$39,AQV$5)-AQT20,0)),0)</f>
        <v>0</v>
      </c>
      <c r="AQW20" s="128">
        <f>IFERROR(IF(AND(AQT20&lt;SMALL(기준일시_입력!$J$21:$J$39,AQW$5),AQU20&gt;SMALL(기준일시_입력!$N$21:$N$39,AQW$5)),INDEX(기준일시_입력!$AJ$21:$AJ$39,AQW$5*2-1),IF(AND(AQT20&gt;=SMALL(기준일시_입력!$J$21:$J$39,AQW$5),AQT20&lt;SMALL(기준일시_입력!$N$21:$N$39,AQW$5)),SMALL(기준일시_입력!$N$21:$N$39,AQW$5)-AQT20,0)),0)</f>
        <v>0</v>
      </c>
      <c r="AQX20" s="128">
        <f>IFERROR(IF(AND(AQT20&lt;SMALL(기준일시_입력!$J$21:$J$39,AQX$5),AQU20&gt;SMALL(기준일시_입력!$N$21:$N$39,AQX$5)),INDEX(기준일시_입력!$AJ$21:$AJ$39,AQX$5*2-1),IF(AND(AQT20&gt;=SMALL(기준일시_입력!$J$21:$J$39,AQX$5),AQT20&lt;SMALL(기준일시_입력!$N$21:$N$39,AQX$5)),SMALL(기준일시_입력!$N$21:$N$39,AQX$5)-AQT20,0)),0)</f>
        <v>0</v>
      </c>
      <c r="AQY20" s="128">
        <f>IFERROR(IF(AND(AQT20&lt;SMALL(기준일시_입력!$J$21:$J$39,AQY$5),AQU20&gt;SMALL(기준일시_입력!$N$21:$N$39,AQY$5)),INDEX(기준일시_입력!$AJ$21:$AJ$39,AQY$5*2-1),IF(AND(AQT20&gt;=SMALL(기준일시_입력!$J$21:$J$39,AQY$5),AQT20&lt;SMALL(기준일시_입력!$N$21:$N$39,AQY$5)),SMALL(기준일시_입력!$N$21:$N$39,AQY$5)-AQT20,0)),0)</f>
        <v>0</v>
      </c>
      <c r="AQZ20" s="128">
        <f>IFERROR(IF(AND(AQT20&lt;SMALL(기준일시_입력!$J$21:$J$39,AQZ$5),AQU20&gt;SMALL(기준일시_입력!$N$21:$N$39,AQZ$5)),INDEX(기준일시_입력!$AJ$21:$AJ$39,AQZ$5*2-1),IF(AND(AQT20&gt;=SMALL(기준일시_입력!$J$21:$J$39,AQZ$5),AQT20&lt;SMALL(기준일시_입력!$N$21:$N$39,AQZ$5)),SMALL(기준일시_입력!$N$21:$N$39,AQZ$5)-AQT20,0)),0)</f>
        <v>0</v>
      </c>
      <c r="ARA20" s="128">
        <f>IFERROR(IF(AND(AQT20&lt;SMALL(기준일시_입력!$J$21:$J$39,ARA$5),AQU20&gt;SMALL(기준일시_입력!$N$21:$N$39,ARA$5)),INDEX(기준일시_입력!$AJ$21:$AJ$39,ARA$5*2-1),IF(AND(AQT20&gt;=SMALL(기준일시_입력!$J$21:$J$39,ARA$5),AQT20&lt;SMALL(기준일시_입력!$N$21:$N$39,ARA$5)),SMALL(기준일시_입력!$N$21:$N$39,ARA$5)-AQT20,0)),0)</f>
        <v>0</v>
      </c>
      <c r="ARB20" s="128">
        <f>IFERROR(IF(AND(AQT20&lt;SMALL(기준일시_입력!$J$21:$J$39,ARB$5),AQU20&gt;SMALL(기준일시_입력!$N$21:$N$39,ARB$5)),INDEX(기준일시_입력!$AJ$21:$AJ$39,ARB$5*2-1),IF(AND(AQT20&gt;=SMALL(기준일시_입력!$J$21:$J$39,ARB$5),AQT20&lt;SMALL(기준일시_입력!$N$21:$N$39,ARB$5)),SMALL(기준일시_입력!$N$21:$N$39,ARB$5)-AQT20,0)),0)</f>
        <v>0</v>
      </c>
      <c r="ARC20" s="128">
        <f>IFERROR(IF(AND(AQT20&lt;SMALL(기준일시_입력!$J$21:$J$39,ARC$5),AQU20&gt;SMALL(기준일시_입력!$N$21:$N$39,ARC$5)),INDEX(기준일시_입력!$AJ$21:$AJ$39,ARC$5*2-1),IF(AND(AQT20&gt;=SMALL(기준일시_입력!$J$21:$J$39,ARC$5),AQT20&lt;SMALL(기준일시_입력!$N$21:$N$39,ARC$5)),SMALL(기준일시_입력!$N$21:$N$39,ARC$5)-AQT20,0)),0)</f>
        <v>0</v>
      </c>
      <c r="ARD20" s="128">
        <f>IFERROR(IF(AND(AQT20&lt;SMALL(기준일시_입력!$J$21:$J$39,ARD$5),AQU20&gt;SMALL(기준일시_입력!$N$21:$N$39,ARD$5)),INDEX(기준일시_입력!$AJ$21:$AJ$39,ARD$5*2-1),IF(AND(AQT20&gt;=SMALL(기준일시_입력!$J$21:$J$39,ARD$5),AQT20&lt;SMALL(기준일시_입력!$N$21:$N$39,ARD$5)),SMALL(기준일시_입력!$N$21:$N$39,ARD$5)-AQT20,0)),0)</f>
        <v>0</v>
      </c>
      <c r="ARE20" s="128">
        <f>IFERROR(IF(AND(AQT20&lt;SMALL(기준일시_입력!$J$21:$J$39,ARE$5),AQU20&gt;SMALL(기준일시_입력!$N$21:$N$39,ARE$5)),INDEX(기준일시_입력!$AJ$21:$AJ$39,ARE$5*2-1),IF(AND(AQT20&gt;=SMALL(기준일시_입력!$J$21:$J$39,ARE$5),AQT20&lt;SMALL(기준일시_입력!$N$21:$N$39,ARE$5)),SMALL(기준일시_입력!$N$21:$N$39,ARE$5)-AQT20,0)),0)</f>
        <v>0</v>
      </c>
      <c r="ARF20" s="125"/>
      <c r="ARG20" s="180" t="str">
        <f t="shared" si="344"/>
        <v>15일</v>
      </c>
      <c r="ARH20" s="180"/>
      <c r="ARI20" s="124" t="str">
        <f t="shared" si="345"/>
        <v>월</v>
      </c>
      <c r="ARJ20" s="133" t="str">
        <f t="shared" si="336"/>
        <v/>
      </c>
      <c r="ARK20" s="184"/>
      <c r="ARL20" s="184"/>
      <c r="ARM20" s="184"/>
      <c r="ARN20" s="184"/>
      <c r="ARO20" s="184"/>
      <c r="ARP20" s="184"/>
      <c r="ARQ20" s="176"/>
      <c r="ARR20" s="177"/>
      <c r="ARS20" s="129" t="str">
        <f>IF($B20="","",IF(AND(ARI$3&lt;&gt;"",$B20-기준일시_입력!$AO$7&lt;=0,ARK20="",ARN20="",ARQ20=""),"X",IF(ARQ20="연차","☆",IF(ARQ20="월차","★",IF(ARQ20="병가","♨",IF(ARQ20="출장","◎",IF(ARQ20="교육","■",IF(AND(ARQ20="",ARK20&lt;=기준일시_입력!$J$15,ARN20&gt;=기준일시_입력!$N$15),"○",IF(AND(ARQ20="",ARK20&lt;&gt;"",ARK20&gt;기준일시_입력!$J$15),"▼",IF(AND(ARQ20="",ARN20&lt;&gt;"",ARN20&lt;기준일시_입력!$N$15),"△",""))))))))))</f>
        <v/>
      </c>
      <c r="ART20" s="128">
        <f>IFERROR(IF(OR(ARK20="",ARN20=""),0,IF(AND(ARV20&lt;기준일시_입력!$J$17,ARW20&gt;기준일시_입력!$N$17),기준일시_입력!$N$17-기준일시_입력!$J$17,IF(AND(ARV20&gt;=기준일시_입력!$J$17,ARW20&gt;기준일시_입력!$N$17),기준일시_입력!$N$17-ARV20,IF(ARW20&lt;기준일시_입력!$J$17,0,IF(AND(ARV20&lt;기준일시_입력!$J$17,ARW20&lt;=기준일시_입력!$N$17),ARW20-기준일시_입력!$J$17,IF(AND(ARV20&gt;=기준일시_입력!$J$17,ARW20&lt;=기준일시_입력!$N$17),ARW20-ARV20,0)))))),0)</f>
        <v>0</v>
      </c>
      <c r="ARU20" s="128">
        <f t="shared" si="347"/>
        <v>0</v>
      </c>
      <c r="ARV20" s="128">
        <f>IF(OR(ARK20="",ARN20=""),0,IF(ARK20&lt;기준일시_입력!$J$15,기준일시_입력!$J$15,ARK20))</f>
        <v>0</v>
      </c>
      <c r="ARW20" s="128">
        <f t="shared" si="348"/>
        <v>0</v>
      </c>
      <c r="ARX20" s="128">
        <f>IFERROR(IF(AND(ARV20&lt;SMALL(기준일시_입력!$J$21:$J$39,ARX$5),ARW20&gt;SMALL(기준일시_입력!$N$21:$N$39,ARX$5)),INDEX(기준일시_입력!$AJ$21:$AJ$39,ARX$5*2-1),IF(AND(ARV20&gt;=SMALL(기준일시_입력!$J$21:$J$39,ARX$5),ARV20&lt;SMALL(기준일시_입력!$N$21:$N$39,ARX$5)),SMALL(기준일시_입력!$N$21:$N$39,ARX$5)-ARV20,0)),0)</f>
        <v>0</v>
      </c>
      <c r="ARY20" s="128">
        <f>IFERROR(IF(AND(ARV20&lt;SMALL(기준일시_입력!$J$21:$J$39,ARY$5),ARW20&gt;SMALL(기준일시_입력!$N$21:$N$39,ARY$5)),INDEX(기준일시_입력!$AJ$21:$AJ$39,ARY$5*2-1),IF(AND(ARV20&gt;=SMALL(기준일시_입력!$J$21:$J$39,ARY$5),ARV20&lt;SMALL(기준일시_입력!$N$21:$N$39,ARY$5)),SMALL(기준일시_입력!$N$21:$N$39,ARY$5)-ARV20,0)),0)</f>
        <v>0</v>
      </c>
      <c r="ARZ20" s="128">
        <f>IFERROR(IF(AND(ARV20&lt;SMALL(기준일시_입력!$J$21:$J$39,ARZ$5),ARW20&gt;SMALL(기준일시_입력!$N$21:$N$39,ARZ$5)),INDEX(기준일시_입력!$AJ$21:$AJ$39,ARZ$5*2-1),IF(AND(ARV20&gt;=SMALL(기준일시_입력!$J$21:$J$39,ARZ$5),ARV20&lt;SMALL(기준일시_입력!$N$21:$N$39,ARZ$5)),SMALL(기준일시_입력!$N$21:$N$39,ARZ$5)-ARV20,0)),0)</f>
        <v>0</v>
      </c>
      <c r="ASA20" s="128">
        <f>IFERROR(IF(AND(ARV20&lt;SMALL(기준일시_입력!$J$21:$J$39,ASA$5),ARW20&gt;SMALL(기준일시_입력!$N$21:$N$39,ASA$5)),INDEX(기준일시_입력!$AJ$21:$AJ$39,ASA$5*2-1),IF(AND(ARV20&gt;=SMALL(기준일시_입력!$J$21:$J$39,ASA$5),ARV20&lt;SMALL(기준일시_입력!$N$21:$N$39,ASA$5)),SMALL(기준일시_입력!$N$21:$N$39,ASA$5)-ARV20,0)),0)</f>
        <v>0</v>
      </c>
      <c r="ASB20" s="128">
        <f>IFERROR(IF(AND(ARV20&lt;SMALL(기준일시_입력!$J$21:$J$39,ASB$5),ARW20&gt;SMALL(기준일시_입력!$N$21:$N$39,ASB$5)),INDEX(기준일시_입력!$AJ$21:$AJ$39,ASB$5*2-1),IF(AND(ARV20&gt;=SMALL(기준일시_입력!$J$21:$J$39,ASB$5),ARV20&lt;SMALL(기준일시_입력!$N$21:$N$39,ASB$5)),SMALL(기준일시_입력!$N$21:$N$39,ASB$5)-ARV20,0)),0)</f>
        <v>0</v>
      </c>
      <c r="ASC20" s="128">
        <f>IFERROR(IF(AND(ARV20&lt;SMALL(기준일시_입력!$J$21:$J$39,ASC$5),ARW20&gt;SMALL(기준일시_입력!$N$21:$N$39,ASC$5)),INDEX(기준일시_입력!$AJ$21:$AJ$39,ASC$5*2-1),IF(AND(ARV20&gt;=SMALL(기준일시_입력!$J$21:$J$39,ASC$5),ARV20&lt;SMALL(기준일시_입력!$N$21:$N$39,ASC$5)),SMALL(기준일시_입력!$N$21:$N$39,ASC$5)-ARV20,0)),0)</f>
        <v>0</v>
      </c>
      <c r="ASD20" s="128">
        <f>IFERROR(IF(AND(ARV20&lt;SMALL(기준일시_입력!$J$21:$J$39,ASD$5),ARW20&gt;SMALL(기준일시_입력!$N$21:$N$39,ASD$5)),INDEX(기준일시_입력!$AJ$21:$AJ$39,ASD$5*2-1),IF(AND(ARV20&gt;=SMALL(기준일시_입력!$J$21:$J$39,ASD$5),ARV20&lt;SMALL(기준일시_입력!$N$21:$N$39,ASD$5)),SMALL(기준일시_입력!$N$21:$N$39,ASD$5)-ARV20,0)),0)</f>
        <v>0</v>
      </c>
      <c r="ASE20" s="128">
        <f>IFERROR(IF(AND(ARV20&lt;SMALL(기준일시_입력!$J$21:$J$39,ASE$5),ARW20&gt;SMALL(기준일시_입력!$N$21:$N$39,ASE$5)),INDEX(기준일시_입력!$AJ$21:$AJ$39,ASE$5*2-1),IF(AND(ARV20&gt;=SMALL(기준일시_입력!$J$21:$J$39,ASE$5),ARV20&lt;SMALL(기준일시_입력!$N$21:$N$39,ASE$5)),SMALL(기준일시_입력!$N$21:$N$39,ASE$5)-ARV20,0)),0)</f>
        <v>0</v>
      </c>
      <c r="ASF20" s="128">
        <f>IFERROR(IF(AND(ARV20&lt;SMALL(기준일시_입력!$J$21:$J$39,ASF$5),ARW20&gt;SMALL(기준일시_입력!$N$21:$N$39,ASF$5)),INDEX(기준일시_입력!$AJ$21:$AJ$39,ASF$5*2-1),IF(AND(ARV20&gt;=SMALL(기준일시_입력!$J$21:$J$39,ASF$5),ARV20&lt;SMALL(기준일시_입력!$N$21:$N$39,ASF$5)),SMALL(기준일시_입력!$N$21:$N$39,ASF$5)-ARV20,0)),0)</f>
        <v>0</v>
      </c>
      <c r="ASG20" s="128">
        <f>IFERROR(IF(AND(ARV20&lt;SMALL(기준일시_입력!$J$21:$J$39,ASG$5),ARW20&gt;SMALL(기준일시_입력!$N$21:$N$39,ASG$5)),INDEX(기준일시_입력!$AJ$21:$AJ$39,ASG$5*2-1),IF(AND(ARV20&gt;=SMALL(기준일시_입력!$J$21:$J$39,ASG$5),ARV20&lt;SMALL(기준일시_입력!$N$21:$N$39,ASG$5)),SMALL(기준일시_입력!$N$21:$N$39,ASG$5)-ARV20,0)),0)</f>
        <v>0</v>
      </c>
      <c r="ASH20" s="125"/>
      <c r="ASI20" s="180" t="str">
        <f t="shared" si="349"/>
        <v>15일</v>
      </c>
      <c r="ASJ20" s="180"/>
      <c r="ASK20" s="124" t="str">
        <f t="shared" si="350"/>
        <v>월</v>
      </c>
      <c r="ASL20" s="133" t="str">
        <f t="shared" si="351"/>
        <v/>
      </c>
      <c r="ASM20" s="184"/>
      <c r="ASN20" s="184"/>
      <c r="ASO20" s="184"/>
      <c r="ASP20" s="184"/>
      <c r="ASQ20" s="184"/>
      <c r="ASR20" s="184"/>
      <c r="ASS20" s="176"/>
      <c r="AST20" s="177"/>
      <c r="ASU20" s="129" t="str">
        <f>IF($B20="","",IF(AND(ASK$3&lt;&gt;"",$B20-기준일시_입력!$AO$7&lt;=0,ASM20="",ASP20="",ASS20=""),"X",IF(ASS20="연차","☆",IF(ASS20="월차","★",IF(ASS20="병가","♨",IF(ASS20="출장","◎",IF(ASS20="교육","■",IF(AND(ASS20="",ASM20&lt;=기준일시_입력!$J$15,ASP20&gt;=기준일시_입력!$N$15),"○",IF(AND(ASS20="",ASM20&lt;&gt;"",ASM20&gt;기준일시_입력!$J$15),"▼",IF(AND(ASS20="",ASP20&lt;&gt;"",ASP20&lt;기준일시_입력!$N$15),"△",""))))))))))</f>
        <v/>
      </c>
      <c r="ASV20" s="128">
        <f>IFERROR(IF(OR(ASM20="",ASP20=""),0,IF(AND(ASX20&lt;기준일시_입력!$J$17,ASY20&gt;기준일시_입력!$N$17),기준일시_입력!$N$17-기준일시_입력!$J$17,IF(AND(ASX20&gt;=기준일시_입력!$J$17,ASY20&gt;기준일시_입력!$N$17),기준일시_입력!$N$17-ASX20,IF(ASY20&lt;기준일시_입력!$J$17,0,IF(AND(ASX20&lt;기준일시_입력!$J$17,ASY20&lt;=기준일시_입력!$N$17),ASY20-기준일시_입력!$J$17,IF(AND(ASX20&gt;=기준일시_입력!$J$17,ASY20&lt;=기준일시_입력!$N$17),ASY20-ASX20,0)))))),0)</f>
        <v>0</v>
      </c>
      <c r="ASW20" s="128">
        <f t="shared" si="352"/>
        <v>0</v>
      </c>
      <c r="ASX20" s="128">
        <f>IF(OR(ASM20="",ASP20=""),0,IF(ASM20&lt;기준일시_입력!$J$15,기준일시_입력!$J$15,ASM20))</f>
        <v>0</v>
      </c>
      <c r="ASY20" s="128">
        <f t="shared" si="353"/>
        <v>0</v>
      </c>
      <c r="ASZ20" s="128">
        <f>IFERROR(IF(AND(ASX20&lt;SMALL(기준일시_입력!$J$21:$J$39,ASZ$5),ASY20&gt;SMALL(기준일시_입력!$N$21:$N$39,ASZ$5)),INDEX(기준일시_입력!$AJ$21:$AJ$39,ASZ$5*2-1),IF(AND(ASX20&gt;=SMALL(기준일시_입력!$J$21:$J$39,ASZ$5),ASX20&lt;SMALL(기준일시_입력!$N$21:$N$39,ASZ$5)),SMALL(기준일시_입력!$N$21:$N$39,ASZ$5)-ASX20,0)),0)</f>
        <v>0</v>
      </c>
      <c r="ATA20" s="128">
        <f>IFERROR(IF(AND(ASX20&lt;SMALL(기준일시_입력!$J$21:$J$39,ATA$5),ASY20&gt;SMALL(기준일시_입력!$N$21:$N$39,ATA$5)),INDEX(기준일시_입력!$AJ$21:$AJ$39,ATA$5*2-1),IF(AND(ASX20&gt;=SMALL(기준일시_입력!$J$21:$J$39,ATA$5),ASX20&lt;SMALL(기준일시_입력!$N$21:$N$39,ATA$5)),SMALL(기준일시_입력!$N$21:$N$39,ATA$5)-ASX20,0)),0)</f>
        <v>0</v>
      </c>
      <c r="ATB20" s="128">
        <f>IFERROR(IF(AND(ASX20&lt;SMALL(기준일시_입력!$J$21:$J$39,ATB$5),ASY20&gt;SMALL(기준일시_입력!$N$21:$N$39,ATB$5)),INDEX(기준일시_입력!$AJ$21:$AJ$39,ATB$5*2-1),IF(AND(ASX20&gt;=SMALL(기준일시_입력!$J$21:$J$39,ATB$5),ASX20&lt;SMALL(기준일시_입력!$N$21:$N$39,ATB$5)),SMALL(기준일시_입력!$N$21:$N$39,ATB$5)-ASX20,0)),0)</f>
        <v>0</v>
      </c>
      <c r="ATC20" s="128">
        <f>IFERROR(IF(AND(ASX20&lt;SMALL(기준일시_입력!$J$21:$J$39,ATC$5),ASY20&gt;SMALL(기준일시_입력!$N$21:$N$39,ATC$5)),INDEX(기준일시_입력!$AJ$21:$AJ$39,ATC$5*2-1),IF(AND(ASX20&gt;=SMALL(기준일시_입력!$J$21:$J$39,ATC$5),ASX20&lt;SMALL(기준일시_입력!$N$21:$N$39,ATC$5)),SMALL(기준일시_입력!$N$21:$N$39,ATC$5)-ASX20,0)),0)</f>
        <v>0</v>
      </c>
      <c r="ATD20" s="128">
        <f>IFERROR(IF(AND(ASX20&lt;SMALL(기준일시_입력!$J$21:$J$39,ATD$5),ASY20&gt;SMALL(기준일시_입력!$N$21:$N$39,ATD$5)),INDEX(기준일시_입력!$AJ$21:$AJ$39,ATD$5*2-1),IF(AND(ASX20&gt;=SMALL(기준일시_입력!$J$21:$J$39,ATD$5),ASX20&lt;SMALL(기준일시_입력!$N$21:$N$39,ATD$5)),SMALL(기준일시_입력!$N$21:$N$39,ATD$5)-ASX20,0)),0)</f>
        <v>0</v>
      </c>
      <c r="ATE20" s="128">
        <f>IFERROR(IF(AND(ASX20&lt;SMALL(기준일시_입력!$J$21:$J$39,ATE$5),ASY20&gt;SMALL(기준일시_입력!$N$21:$N$39,ATE$5)),INDEX(기준일시_입력!$AJ$21:$AJ$39,ATE$5*2-1),IF(AND(ASX20&gt;=SMALL(기준일시_입력!$J$21:$J$39,ATE$5),ASX20&lt;SMALL(기준일시_입력!$N$21:$N$39,ATE$5)),SMALL(기준일시_입력!$N$21:$N$39,ATE$5)-ASX20,0)),0)</f>
        <v>0</v>
      </c>
      <c r="ATF20" s="128">
        <f>IFERROR(IF(AND(ASX20&lt;SMALL(기준일시_입력!$J$21:$J$39,ATF$5),ASY20&gt;SMALL(기준일시_입력!$N$21:$N$39,ATF$5)),INDEX(기준일시_입력!$AJ$21:$AJ$39,ATF$5*2-1),IF(AND(ASX20&gt;=SMALL(기준일시_입력!$J$21:$J$39,ATF$5),ASX20&lt;SMALL(기준일시_입력!$N$21:$N$39,ATF$5)),SMALL(기준일시_입력!$N$21:$N$39,ATF$5)-ASX20,0)),0)</f>
        <v>0</v>
      </c>
      <c r="ATG20" s="128">
        <f>IFERROR(IF(AND(ASX20&lt;SMALL(기준일시_입력!$J$21:$J$39,ATG$5),ASY20&gt;SMALL(기준일시_입력!$N$21:$N$39,ATG$5)),INDEX(기준일시_입력!$AJ$21:$AJ$39,ATG$5*2-1),IF(AND(ASX20&gt;=SMALL(기준일시_입력!$J$21:$J$39,ATG$5),ASX20&lt;SMALL(기준일시_입력!$N$21:$N$39,ATG$5)),SMALL(기준일시_입력!$N$21:$N$39,ATG$5)-ASX20,0)),0)</f>
        <v>0</v>
      </c>
      <c r="ATH20" s="128">
        <f>IFERROR(IF(AND(ASX20&lt;SMALL(기준일시_입력!$J$21:$J$39,ATH$5),ASY20&gt;SMALL(기준일시_입력!$N$21:$N$39,ATH$5)),INDEX(기준일시_입력!$AJ$21:$AJ$39,ATH$5*2-1),IF(AND(ASX20&gt;=SMALL(기준일시_입력!$J$21:$J$39,ATH$5),ASX20&lt;SMALL(기준일시_입력!$N$21:$N$39,ATH$5)),SMALL(기준일시_입력!$N$21:$N$39,ATH$5)-ASX20,0)),0)</f>
        <v>0</v>
      </c>
      <c r="ATI20" s="128">
        <f>IFERROR(IF(AND(ASX20&lt;SMALL(기준일시_입력!$J$21:$J$39,ATI$5),ASY20&gt;SMALL(기준일시_입력!$N$21:$N$39,ATI$5)),INDEX(기준일시_입력!$AJ$21:$AJ$39,ATI$5*2-1),IF(AND(ASX20&gt;=SMALL(기준일시_입력!$J$21:$J$39,ATI$5),ASX20&lt;SMALL(기준일시_입력!$N$21:$N$39,ATI$5)),SMALL(기준일시_입력!$N$21:$N$39,ATI$5)-ASX20,0)),0)</f>
        <v>0</v>
      </c>
      <c r="ATJ20" s="125"/>
      <c r="ATK20" s="180" t="str">
        <f t="shared" si="354"/>
        <v>15일</v>
      </c>
      <c r="ATL20" s="180"/>
      <c r="ATM20" s="124" t="str">
        <f t="shared" si="355"/>
        <v>월</v>
      </c>
      <c r="ATN20" s="133" t="str">
        <f t="shared" si="351"/>
        <v/>
      </c>
      <c r="ATO20" s="184"/>
      <c r="ATP20" s="184"/>
      <c r="ATQ20" s="184"/>
      <c r="ATR20" s="184"/>
      <c r="ATS20" s="184"/>
      <c r="ATT20" s="184"/>
      <c r="ATU20" s="176"/>
      <c r="ATV20" s="177"/>
      <c r="ATW20" s="129" t="str">
        <f>IF($B20="","",IF(AND(ATM$3&lt;&gt;"",$B20-기준일시_입력!$AO$7&lt;=0,ATO20="",ATR20="",ATU20=""),"X",IF(ATU20="연차","☆",IF(ATU20="월차","★",IF(ATU20="병가","♨",IF(ATU20="출장","◎",IF(ATU20="교육","■",IF(AND(ATU20="",ATO20&lt;=기준일시_입력!$J$15,ATR20&gt;=기준일시_입력!$N$15),"○",IF(AND(ATU20="",ATO20&lt;&gt;"",ATO20&gt;기준일시_입력!$J$15),"▼",IF(AND(ATU20="",ATR20&lt;&gt;"",ATR20&lt;기준일시_입력!$N$15),"△",""))))))))))</f>
        <v/>
      </c>
      <c r="ATX20" s="128">
        <f>IFERROR(IF(OR(ATO20="",ATR20=""),0,IF(AND(ATZ20&lt;기준일시_입력!$J$17,AUA20&gt;기준일시_입력!$N$17),기준일시_입력!$N$17-기준일시_입력!$J$17,IF(AND(ATZ20&gt;=기준일시_입력!$J$17,AUA20&gt;기준일시_입력!$N$17),기준일시_입력!$N$17-ATZ20,IF(AUA20&lt;기준일시_입력!$J$17,0,IF(AND(ATZ20&lt;기준일시_입력!$J$17,AUA20&lt;=기준일시_입력!$N$17),AUA20-기준일시_입력!$J$17,IF(AND(ATZ20&gt;=기준일시_입력!$J$17,AUA20&lt;=기준일시_입력!$N$17),AUA20-ATZ20,0)))))),0)</f>
        <v>0</v>
      </c>
      <c r="ATY20" s="128">
        <f t="shared" si="357"/>
        <v>0</v>
      </c>
      <c r="ATZ20" s="128">
        <f>IF(OR(ATO20="",ATR20=""),0,IF(ATO20&lt;기준일시_입력!$J$15,기준일시_입력!$J$15,ATO20))</f>
        <v>0</v>
      </c>
      <c r="AUA20" s="128">
        <f t="shared" si="358"/>
        <v>0</v>
      </c>
      <c r="AUB20" s="128">
        <f>IFERROR(IF(AND(ATZ20&lt;SMALL(기준일시_입력!$J$21:$J$39,AUB$5),AUA20&gt;SMALL(기준일시_입력!$N$21:$N$39,AUB$5)),INDEX(기준일시_입력!$AJ$21:$AJ$39,AUB$5*2-1),IF(AND(ATZ20&gt;=SMALL(기준일시_입력!$J$21:$J$39,AUB$5),ATZ20&lt;SMALL(기준일시_입력!$N$21:$N$39,AUB$5)),SMALL(기준일시_입력!$N$21:$N$39,AUB$5)-ATZ20,0)),0)</f>
        <v>0</v>
      </c>
      <c r="AUC20" s="128">
        <f>IFERROR(IF(AND(ATZ20&lt;SMALL(기준일시_입력!$J$21:$J$39,AUC$5),AUA20&gt;SMALL(기준일시_입력!$N$21:$N$39,AUC$5)),INDEX(기준일시_입력!$AJ$21:$AJ$39,AUC$5*2-1),IF(AND(ATZ20&gt;=SMALL(기준일시_입력!$J$21:$J$39,AUC$5),ATZ20&lt;SMALL(기준일시_입력!$N$21:$N$39,AUC$5)),SMALL(기준일시_입력!$N$21:$N$39,AUC$5)-ATZ20,0)),0)</f>
        <v>0</v>
      </c>
      <c r="AUD20" s="128">
        <f>IFERROR(IF(AND(ATZ20&lt;SMALL(기준일시_입력!$J$21:$J$39,AUD$5),AUA20&gt;SMALL(기준일시_입력!$N$21:$N$39,AUD$5)),INDEX(기준일시_입력!$AJ$21:$AJ$39,AUD$5*2-1),IF(AND(ATZ20&gt;=SMALL(기준일시_입력!$J$21:$J$39,AUD$5),ATZ20&lt;SMALL(기준일시_입력!$N$21:$N$39,AUD$5)),SMALL(기준일시_입력!$N$21:$N$39,AUD$5)-ATZ20,0)),0)</f>
        <v>0</v>
      </c>
      <c r="AUE20" s="128">
        <f>IFERROR(IF(AND(ATZ20&lt;SMALL(기준일시_입력!$J$21:$J$39,AUE$5),AUA20&gt;SMALL(기준일시_입력!$N$21:$N$39,AUE$5)),INDEX(기준일시_입력!$AJ$21:$AJ$39,AUE$5*2-1),IF(AND(ATZ20&gt;=SMALL(기준일시_입력!$J$21:$J$39,AUE$5),ATZ20&lt;SMALL(기준일시_입력!$N$21:$N$39,AUE$5)),SMALL(기준일시_입력!$N$21:$N$39,AUE$5)-ATZ20,0)),0)</f>
        <v>0</v>
      </c>
      <c r="AUF20" s="128">
        <f>IFERROR(IF(AND(ATZ20&lt;SMALL(기준일시_입력!$J$21:$J$39,AUF$5),AUA20&gt;SMALL(기준일시_입력!$N$21:$N$39,AUF$5)),INDEX(기준일시_입력!$AJ$21:$AJ$39,AUF$5*2-1),IF(AND(ATZ20&gt;=SMALL(기준일시_입력!$J$21:$J$39,AUF$5),ATZ20&lt;SMALL(기준일시_입력!$N$21:$N$39,AUF$5)),SMALL(기준일시_입력!$N$21:$N$39,AUF$5)-ATZ20,0)),0)</f>
        <v>0</v>
      </c>
      <c r="AUG20" s="128">
        <f>IFERROR(IF(AND(ATZ20&lt;SMALL(기준일시_입력!$J$21:$J$39,AUG$5),AUA20&gt;SMALL(기준일시_입력!$N$21:$N$39,AUG$5)),INDEX(기준일시_입력!$AJ$21:$AJ$39,AUG$5*2-1),IF(AND(ATZ20&gt;=SMALL(기준일시_입력!$J$21:$J$39,AUG$5),ATZ20&lt;SMALL(기준일시_입력!$N$21:$N$39,AUG$5)),SMALL(기준일시_입력!$N$21:$N$39,AUG$5)-ATZ20,0)),0)</f>
        <v>0</v>
      </c>
      <c r="AUH20" s="128">
        <f>IFERROR(IF(AND(ATZ20&lt;SMALL(기준일시_입력!$J$21:$J$39,AUH$5),AUA20&gt;SMALL(기준일시_입력!$N$21:$N$39,AUH$5)),INDEX(기준일시_입력!$AJ$21:$AJ$39,AUH$5*2-1),IF(AND(ATZ20&gt;=SMALL(기준일시_입력!$J$21:$J$39,AUH$5),ATZ20&lt;SMALL(기준일시_입력!$N$21:$N$39,AUH$5)),SMALL(기준일시_입력!$N$21:$N$39,AUH$5)-ATZ20,0)),0)</f>
        <v>0</v>
      </c>
      <c r="AUI20" s="128">
        <f>IFERROR(IF(AND(ATZ20&lt;SMALL(기준일시_입력!$J$21:$J$39,AUI$5),AUA20&gt;SMALL(기준일시_입력!$N$21:$N$39,AUI$5)),INDEX(기준일시_입력!$AJ$21:$AJ$39,AUI$5*2-1),IF(AND(ATZ20&gt;=SMALL(기준일시_입력!$J$21:$J$39,AUI$5),ATZ20&lt;SMALL(기준일시_입력!$N$21:$N$39,AUI$5)),SMALL(기준일시_입력!$N$21:$N$39,AUI$5)-ATZ20,0)),0)</f>
        <v>0</v>
      </c>
      <c r="AUJ20" s="128">
        <f>IFERROR(IF(AND(ATZ20&lt;SMALL(기준일시_입력!$J$21:$J$39,AUJ$5),AUA20&gt;SMALL(기준일시_입력!$N$21:$N$39,AUJ$5)),INDEX(기준일시_입력!$AJ$21:$AJ$39,AUJ$5*2-1),IF(AND(ATZ20&gt;=SMALL(기준일시_입력!$J$21:$J$39,AUJ$5),ATZ20&lt;SMALL(기준일시_입력!$N$21:$N$39,AUJ$5)),SMALL(기준일시_입력!$N$21:$N$39,AUJ$5)-ATZ20,0)),0)</f>
        <v>0</v>
      </c>
      <c r="AUK20" s="128">
        <f>IFERROR(IF(AND(ATZ20&lt;SMALL(기준일시_입력!$J$21:$J$39,AUK$5),AUA20&gt;SMALL(기준일시_입력!$N$21:$N$39,AUK$5)),INDEX(기준일시_입력!$AJ$21:$AJ$39,AUK$5*2-1),IF(AND(ATZ20&gt;=SMALL(기준일시_입력!$J$21:$J$39,AUK$5),ATZ20&lt;SMALL(기준일시_입력!$N$21:$N$39,AUK$5)),SMALL(기준일시_입력!$N$21:$N$39,AUK$5)-ATZ20,0)),0)</f>
        <v>0</v>
      </c>
      <c r="AUL20" s="125"/>
      <c r="AUM20" s="180" t="str">
        <f t="shared" si="359"/>
        <v>15일</v>
      </c>
      <c r="AUN20" s="180"/>
      <c r="AUO20" s="124" t="str">
        <f t="shared" si="360"/>
        <v>월</v>
      </c>
      <c r="AUP20" s="133" t="str">
        <f t="shared" si="351"/>
        <v/>
      </c>
      <c r="AUQ20" s="184"/>
      <c r="AUR20" s="184"/>
      <c r="AUS20" s="184"/>
      <c r="AUT20" s="184"/>
      <c r="AUU20" s="184"/>
      <c r="AUV20" s="184"/>
      <c r="AUW20" s="176"/>
      <c r="AUX20" s="177"/>
      <c r="AUY20" s="129" t="str">
        <f>IF($B20="","",IF(AND(AUO$3&lt;&gt;"",$B20-기준일시_입력!$AO$7&lt;=0,AUQ20="",AUT20="",AUW20=""),"X",IF(AUW20="연차","☆",IF(AUW20="월차","★",IF(AUW20="병가","♨",IF(AUW20="출장","◎",IF(AUW20="교육","■",IF(AND(AUW20="",AUQ20&lt;=기준일시_입력!$J$15,AUT20&gt;=기준일시_입력!$N$15),"○",IF(AND(AUW20="",AUQ20&lt;&gt;"",AUQ20&gt;기준일시_입력!$J$15),"▼",IF(AND(AUW20="",AUT20&lt;&gt;"",AUT20&lt;기준일시_입력!$N$15),"△",""))))))))))</f>
        <v/>
      </c>
      <c r="AUZ20" s="128">
        <f>IFERROR(IF(OR(AUQ20="",AUT20=""),0,IF(AND(AVB20&lt;기준일시_입력!$J$17,AVC20&gt;기준일시_입력!$N$17),기준일시_입력!$N$17-기준일시_입력!$J$17,IF(AND(AVB20&gt;=기준일시_입력!$J$17,AVC20&gt;기준일시_입력!$N$17),기준일시_입력!$N$17-AVB20,IF(AVC20&lt;기준일시_입력!$J$17,0,IF(AND(AVB20&lt;기준일시_입력!$J$17,AVC20&lt;=기준일시_입력!$N$17),AVC20-기준일시_입력!$J$17,IF(AND(AVB20&gt;=기준일시_입력!$J$17,AVC20&lt;=기준일시_입력!$N$17),AVC20-AVB20,0)))))),0)</f>
        <v>0</v>
      </c>
      <c r="AVA20" s="128">
        <f t="shared" si="362"/>
        <v>0</v>
      </c>
      <c r="AVB20" s="128">
        <f>IF(OR(AUQ20="",AUT20=""),0,IF(AUQ20&lt;기준일시_입력!$J$15,기준일시_입력!$J$15,AUQ20))</f>
        <v>0</v>
      </c>
      <c r="AVC20" s="128">
        <f t="shared" si="363"/>
        <v>0</v>
      </c>
      <c r="AVD20" s="128">
        <f>IFERROR(IF(AND(AVB20&lt;SMALL(기준일시_입력!$J$21:$J$39,AVD$5),AVC20&gt;SMALL(기준일시_입력!$N$21:$N$39,AVD$5)),INDEX(기준일시_입력!$AJ$21:$AJ$39,AVD$5*2-1),IF(AND(AVB20&gt;=SMALL(기준일시_입력!$J$21:$J$39,AVD$5),AVB20&lt;SMALL(기준일시_입력!$N$21:$N$39,AVD$5)),SMALL(기준일시_입력!$N$21:$N$39,AVD$5)-AVB20,0)),0)</f>
        <v>0</v>
      </c>
      <c r="AVE20" s="128">
        <f>IFERROR(IF(AND(AVB20&lt;SMALL(기준일시_입력!$J$21:$J$39,AVE$5),AVC20&gt;SMALL(기준일시_입력!$N$21:$N$39,AVE$5)),INDEX(기준일시_입력!$AJ$21:$AJ$39,AVE$5*2-1),IF(AND(AVB20&gt;=SMALL(기준일시_입력!$J$21:$J$39,AVE$5),AVB20&lt;SMALL(기준일시_입력!$N$21:$N$39,AVE$5)),SMALL(기준일시_입력!$N$21:$N$39,AVE$5)-AVB20,0)),0)</f>
        <v>0</v>
      </c>
      <c r="AVF20" s="128">
        <f>IFERROR(IF(AND(AVB20&lt;SMALL(기준일시_입력!$J$21:$J$39,AVF$5),AVC20&gt;SMALL(기준일시_입력!$N$21:$N$39,AVF$5)),INDEX(기준일시_입력!$AJ$21:$AJ$39,AVF$5*2-1),IF(AND(AVB20&gt;=SMALL(기준일시_입력!$J$21:$J$39,AVF$5),AVB20&lt;SMALL(기준일시_입력!$N$21:$N$39,AVF$5)),SMALL(기준일시_입력!$N$21:$N$39,AVF$5)-AVB20,0)),0)</f>
        <v>0</v>
      </c>
      <c r="AVG20" s="128">
        <f>IFERROR(IF(AND(AVB20&lt;SMALL(기준일시_입력!$J$21:$J$39,AVG$5),AVC20&gt;SMALL(기준일시_입력!$N$21:$N$39,AVG$5)),INDEX(기준일시_입력!$AJ$21:$AJ$39,AVG$5*2-1),IF(AND(AVB20&gt;=SMALL(기준일시_입력!$J$21:$J$39,AVG$5),AVB20&lt;SMALL(기준일시_입력!$N$21:$N$39,AVG$5)),SMALL(기준일시_입력!$N$21:$N$39,AVG$5)-AVB20,0)),0)</f>
        <v>0</v>
      </c>
      <c r="AVH20" s="128">
        <f>IFERROR(IF(AND(AVB20&lt;SMALL(기준일시_입력!$J$21:$J$39,AVH$5),AVC20&gt;SMALL(기준일시_입력!$N$21:$N$39,AVH$5)),INDEX(기준일시_입력!$AJ$21:$AJ$39,AVH$5*2-1),IF(AND(AVB20&gt;=SMALL(기준일시_입력!$J$21:$J$39,AVH$5),AVB20&lt;SMALL(기준일시_입력!$N$21:$N$39,AVH$5)),SMALL(기준일시_입력!$N$21:$N$39,AVH$5)-AVB20,0)),0)</f>
        <v>0</v>
      </c>
      <c r="AVI20" s="128">
        <f>IFERROR(IF(AND(AVB20&lt;SMALL(기준일시_입력!$J$21:$J$39,AVI$5),AVC20&gt;SMALL(기준일시_입력!$N$21:$N$39,AVI$5)),INDEX(기준일시_입력!$AJ$21:$AJ$39,AVI$5*2-1),IF(AND(AVB20&gt;=SMALL(기준일시_입력!$J$21:$J$39,AVI$5),AVB20&lt;SMALL(기준일시_입력!$N$21:$N$39,AVI$5)),SMALL(기준일시_입력!$N$21:$N$39,AVI$5)-AVB20,0)),0)</f>
        <v>0</v>
      </c>
      <c r="AVJ20" s="128">
        <f>IFERROR(IF(AND(AVB20&lt;SMALL(기준일시_입력!$J$21:$J$39,AVJ$5),AVC20&gt;SMALL(기준일시_입력!$N$21:$N$39,AVJ$5)),INDEX(기준일시_입력!$AJ$21:$AJ$39,AVJ$5*2-1),IF(AND(AVB20&gt;=SMALL(기준일시_입력!$J$21:$J$39,AVJ$5),AVB20&lt;SMALL(기준일시_입력!$N$21:$N$39,AVJ$5)),SMALL(기준일시_입력!$N$21:$N$39,AVJ$5)-AVB20,0)),0)</f>
        <v>0</v>
      </c>
      <c r="AVK20" s="128">
        <f>IFERROR(IF(AND(AVB20&lt;SMALL(기준일시_입력!$J$21:$J$39,AVK$5),AVC20&gt;SMALL(기준일시_입력!$N$21:$N$39,AVK$5)),INDEX(기준일시_입력!$AJ$21:$AJ$39,AVK$5*2-1),IF(AND(AVB20&gt;=SMALL(기준일시_입력!$J$21:$J$39,AVK$5),AVB20&lt;SMALL(기준일시_입력!$N$21:$N$39,AVK$5)),SMALL(기준일시_입력!$N$21:$N$39,AVK$5)-AVB20,0)),0)</f>
        <v>0</v>
      </c>
      <c r="AVL20" s="128">
        <f>IFERROR(IF(AND(AVB20&lt;SMALL(기준일시_입력!$J$21:$J$39,AVL$5),AVC20&gt;SMALL(기준일시_입력!$N$21:$N$39,AVL$5)),INDEX(기준일시_입력!$AJ$21:$AJ$39,AVL$5*2-1),IF(AND(AVB20&gt;=SMALL(기준일시_입력!$J$21:$J$39,AVL$5),AVB20&lt;SMALL(기준일시_입력!$N$21:$N$39,AVL$5)),SMALL(기준일시_입력!$N$21:$N$39,AVL$5)-AVB20,0)),0)</f>
        <v>0</v>
      </c>
      <c r="AVM20" s="128">
        <f>IFERROR(IF(AND(AVB20&lt;SMALL(기준일시_입력!$J$21:$J$39,AVM$5),AVC20&gt;SMALL(기준일시_입력!$N$21:$N$39,AVM$5)),INDEX(기준일시_입력!$AJ$21:$AJ$39,AVM$5*2-1),IF(AND(AVB20&gt;=SMALL(기준일시_입력!$J$21:$J$39,AVM$5),AVB20&lt;SMALL(기준일시_입력!$N$21:$N$39,AVM$5)),SMALL(기준일시_입력!$N$21:$N$39,AVM$5)-AVB20,0)),0)</f>
        <v>0</v>
      </c>
      <c r="AVN20" s="125"/>
      <c r="AVO20" s="180" t="str">
        <f t="shared" si="364"/>
        <v>15일</v>
      </c>
      <c r="AVP20" s="180"/>
      <c r="AVQ20" s="124" t="str">
        <f t="shared" si="365"/>
        <v>월</v>
      </c>
      <c r="AVR20" s="133" t="str">
        <f t="shared" si="366"/>
        <v/>
      </c>
      <c r="AVS20" s="184"/>
      <c r="AVT20" s="184"/>
      <c r="AVU20" s="184"/>
      <c r="AVV20" s="184"/>
      <c r="AVW20" s="184"/>
      <c r="AVX20" s="184"/>
      <c r="AVY20" s="176"/>
      <c r="AVZ20" s="177"/>
      <c r="AWA20" s="129" t="str">
        <f>IF($B20="","",IF(AND(AVQ$3&lt;&gt;"",$B20-기준일시_입력!$AO$7&lt;=0,AVS20="",AVV20="",AVY20=""),"X",IF(AVY20="연차","☆",IF(AVY20="월차","★",IF(AVY20="병가","♨",IF(AVY20="출장","◎",IF(AVY20="교육","■",IF(AND(AVY20="",AVS20&lt;=기준일시_입력!$J$15,AVV20&gt;=기준일시_입력!$N$15),"○",IF(AND(AVY20="",AVS20&lt;&gt;"",AVS20&gt;기준일시_입력!$J$15),"▼",IF(AND(AVY20="",AVV20&lt;&gt;"",AVV20&lt;기준일시_입력!$N$15),"△",""))))))))))</f>
        <v/>
      </c>
      <c r="AWB20" s="128">
        <f>IFERROR(IF(OR(AVS20="",AVV20=""),0,IF(AND(AWD20&lt;기준일시_입력!$J$17,AWE20&gt;기준일시_입력!$N$17),기준일시_입력!$N$17-기준일시_입력!$J$17,IF(AND(AWD20&gt;=기준일시_입력!$J$17,AWE20&gt;기준일시_입력!$N$17),기준일시_입력!$N$17-AWD20,IF(AWE20&lt;기준일시_입력!$J$17,0,IF(AND(AWD20&lt;기준일시_입력!$J$17,AWE20&lt;=기준일시_입력!$N$17),AWE20-기준일시_입력!$J$17,IF(AND(AWD20&gt;=기준일시_입력!$J$17,AWE20&lt;=기준일시_입력!$N$17),AWE20-AWD20,0)))))),0)</f>
        <v>0</v>
      </c>
      <c r="AWC20" s="128">
        <f t="shared" si="367"/>
        <v>0</v>
      </c>
      <c r="AWD20" s="128">
        <f>IF(OR(AVS20="",AVV20=""),0,IF(AVS20&lt;기준일시_입력!$J$15,기준일시_입력!$J$15,AVS20))</f>
        <v>0</v>
      </c>
      <c r="AWE20" s="128">
        <f t="shared" si="368"/>
        <v>0</v>
      </c>
      <c r="AWF20" s="128">
        <f>IFERROR(IF(AND(AWD20&lt;SMALL(기준일시_입력!$J$21:$J$39,AWF$5),AWE20&gt;SMALL(기준일시_입력!$N$21:$N$39,AWF$5)),INDEX(기준일시_입력!$AJ$21:$AJ$39,AWF$5*2-1),IF(AND(AWD20&gt;=SMALL(기준일시_입력!$J$21:$J$39,AWF$5),AWD20&lt;SMALL(기준일시_입력!$N$21:$N$39,AWF$5)),SMALL(기준일시_입력!$N$21:$N$39,AWF$5)-AWD20,0)),0)</f>
        <v>0</v>
      </c>
      <c r="AWG20" s="128">
        <f>IFERROR(IF(AND(AWD20&lt;SMALL(기준일시_입력!$J$21:$J$39,AWG$5),AWE20&gt;SMALL(기준일시_입력!$N$21:$N$39,AWG$5)),INDEX(기준일시_입력!$AJ$21:$AJ$39,AWG$5*2-1),IF(AND(AWD20&gt;=SMALL(기준일시_입력!$J$21:$J$39,AWG$5),AWD20&lt;SMALL(기준일시_입력!$N$21:$N$39,AWG$5)),SMALL(기준일시_입력!$N$21:$N$39,AWG$5)-AWD20,0)),0)</f>
        <v>0</v>
      </c>
      <c r="AWH20" s="128">
        <f>IFERROR(IF(AND(AWD20&lt;SMALL(기준일시_입력!$J$21:$J$39,AWH$5),AWE20&gt;SMALL(기준일시_입력!$N$21:$N$39,AWH$5)),INDEX(기준일시_입력!$AJ$21:$AJ$39,AWH$5*2-1),IF(AND(AWD20&gt;=SMALL(기준일시_입력!$J$21:$J$39,AWH$5),AWD20&lt;SMALL(기준일시_입력!$N$21:$N$39,AWH$5)),SMALL(기준일시_입력!$N$21:$N$39,AWH$5)-AWD20,0)),0)</f>
        <v>0</v>
      </c>
      <c r="AWI20" s="128">
        <f>IFERROR(IF(AND(AWD20&lt;SMALL(기준일시_입력!$J$21:$J$39,AWI$5),AWE20&gt;SMALL(기준일시_입력!$N$21:$N$39,AWI$5)),INDEX(기준일시_입력!$AJ$21:$AJ$39,AWI$5*2-1),IF(AND(AWD20&gt;=SMALL(기준일시_입력!$J$21:$J$39,AWI$5),AWD20&lt;SMALL(기준일시_입력!$N$21:$N$39,AWI$5)),SMALL(기준일시_입력!$N$21:$N$39,AWI$5)-AWD20,0)),0)</f>
        <v>0</v>
      </c>
      <c r="AWJ20" s="128">
        <f>IFERROR(IF(AND(AWD20&lt;SMALL(기준일시_입력!$J$21:$J$39,AWJ$5),AWE20&gt;SMALL(기준일시_입력!$N$21:$N$39,AWJ$5)),INDEX(기준일시_입력!$AJ$21:$AJ$39,AWJ$5*2-1),IF(AND(AWD20&gt;=SMALL(기준일시_입력!$J$21:$J$39,AWJ$5),AWD20&lt;SMALL(기준일시_입력!$N$21:$N$39,AWJ$5)),SMALL(기준일시_입력!$N$21:$N$39,AWJ$5)-AWD20,0)),0)</f>
        <v>0</v>
      </c>
      <c r="AWK20" s="128">
        <f>IFERROR(IF(AND(AWD20&lt;SMALL(기준일시_입력!$J$21:$J$39,AWK$5),AWE20&gt;SMALL(기준일시_입력!$N$21:$N$39,AWK$5)),INDEX(기준일시_입력!$AJ$21:$AJ$39,AWK$5*2-1),IF(AND(AWD20&gt;=SMALL(기준일시_입력!$J$21:$J$39,AWK$5),AWD20&lt;SMALL(기준일시_입력!$N$21:$N$39,AWK$5)),SMALL(기준일시_입력!$N$21:$N$39,AWK$5)-AWD20,0)),0)</f>
        <v>0</v>
      </c>
      <c r="AWL20" s="128">
        <f>IFERROR(IF(AND(AWD20&lt;SMALL(기준일시_입력!$J$21:$J$39,AWL$5),AWE20&gt;SMALL(기준일시_입력!$N$21:$N$39,AWL$5)),INDEX(기준일시_입력!$AJ$21:$AJ$39,AWL$5*2-1),IF(AND(AWD20&gt;=SMALL(기준일시_입력!$J$21:$J$39,AWL$5),AWD20&lt;SMALL(기준일시_입력!$N$21:$N$39,AWL$5)),SMALL(기준일시_입력!$N$21:$N$39,AWL$5)-AWD20,0)),0)</f>
        <v>0</v>
      </c>
      <c r="AWM20" s="128">
        <f>IFERROR(IF(AND(AWD20&lt;SMALL(기준일시_입력!$J$21:$J$39,AWM$5),AWE20&gt;SMALL(기준일시_입력!$N$21:$N$39,AWM$5)),INDEX(기준일시_입력!$AJ$21:$AJ$39,AWM$5*2-1),IF(AND(AWD20&gt;=SMALL(기준일시_입력!$J$21:$J$39,AWM$5),AWD20&lt;SMALL(기준일시_입력!$N$21:$N$39,AWM$5)),SMALL(기준일시_입력!$N$21:$N$39,AWM$5)-AWD20,0)),0)</f>
        <v>0</v>
      </c>
      <c r="AWN20" s="128">
        <f>IFERROR(IF(AND(AWD20&lt;SMALL(기준일시_입력!$J$21:$J$39,AWN$5),AWE20&gt;SMALL(기준일시_입력!$N$21:$N$39,AWN$5)),INDEX(기준일시_입력!$AJ$21:$AJ$39,AWN$5*2-1),IF(AND(AWD20&gt;=SMALL(기준일시_입력!$J$21:$J$39,AWN$5),AWD20&lt;SMALL(기준일시_입력!$N$21:$N$39,AWN$5)),SMALL(기준일시_입력!$N$21:$N$39,AWN$5)-AWD20,0)),0)</f>
        <v>0</v>
      </c>
      <c r="AWO20" s="128">
        <f>IFERROR(IF(AND(AWD20&lt;SMALL(기준일시_입력!$J$21:$J$39,AWO$5),AWE20&gt;SMALL(기준일시_입력!$N$21:$N$39,AWO$5)),INDEX(기준일시_입력!$AJ$21:$AJ$39,AWO$5*2-1),IF(AND(AWD20&gt;=SMALL(기준일시_입력!$J$21:$J$39,AWO$5),AWD20&lt;SMALL(기준일시_입력!$N$21:$N$39,AWO$5)),SMALL(기준일시_입력!$N$21:$N$39,AWO$5)-AWD20,0)),0)</f>
        <v>0</v>
      </c>
      <c r="AWP20" s="125"/>
      <c r="AWQ20" s="180" t="str">
        <f t="shared" si="369"/>
        <v>15일</v>
      </c>
      <c r="AWR20" s="180"/>
      <c r="AWS20" s="124" t="str">
        <f t="shared" si="370"/>
        <v>월</v>
      </c>
      <c r="AWT20" s="133" t="str">
        <f t="shared" si="366"/>
        <v/>
      </c>
      <c r="AWU20" s="184"/>
      <c r="AWV20" s="184"/>
      <c r="AWW20" s="184"/>
      <c r="AWX20" s="184"/>
      <c r="AWY20" s="184"/>
      <c r="AWZ20" s="184"/>
      <c r="AXA20" s="176"/>
      <c r="AXB20" s="177"/>
      <c r="AXC20" s="129" t="str">
        <f>IF($B20="","",IF(AND(AWS$3&lt;&gt;"",$B20-기준일시_입력!$AO$7&lt;=0,AWU20="",AWX20="",AXA20=""),"X",IF(AXA20="연차","☆",IF(AXA20="월차","★",IF(AXA20="병가","♨",IF(AXA20="출장","◎",IF(AXA20="교육","■",IF(AND(AXA20="",AWU20&lt;=기준일시_입력!$J$15,AWX20&gt;=기준일시_입력!$N$15),"○",IF(AND(AXA20="",AWU20&lt;&gt;"",AWU20&gt;기준일시_입력!$J$15),"▼",IF(AND(AXA20="",AWX20&lt;&gt;"",AWX20&lt;기준일시_입력!$N$15),"△",""))))))))))</f>
        <v/>
      </c>
      <c r="AXD20" s="128">
        <f>IFERROR(IF(OR(AWU20="",AWX20=""),0,IF(AND(AXF20&lt;기준일시_입력!$J$17,AXG20&gt;기준일시_입력!$N$17),기준일시_입력!$N$17-기준일시_입력!$J$17,IF(AND(AXF20&gt;=기준일시_입력!$J$17,AXG20&gt;기준일시_입력!$N$17),기준일시_입력!$N$17-AXF20,IF(AXG20&lt;기준일시_입력!$J$17,0,IF(AND(AXF20&lt;기준일시_입력!$J$17,AXG20&lt;=기준일시_입력!$N$17),AXG20-기준일시_입력!$J$17,IF(AND(AXF20&gt;=기준일시_입력!$J$17,AXG20&lt;=기준일시_입력!$N$17),AXG20-AXF20,0)))))),0)</f>
        <v>0</v>
      </c>
      <c r="AXE20" s="128">
        <f t="shared" si="372"/>
        <v>0</v>
      </c>
      <c r="AXF20" s="128">
        <f>IF(OR(AWU20="",AWX20=""),0,IF(AWU20&lt;기준일시_입력!$J$15,기준일시_입력!$J$15,AWU20))</f>
        <v>0</v>
      </c>
      <c r="AXG20" s="128">
        <f t="shared" si="373"/>
        <v>0</v>
      </c>
      <c r="AXH20" s="128">
        <f>IFERROR(IF(AND(AXF20&lt;SMALL(기준일시_입력!$J$21:$J$39,AXH$5),AXG20&gt;SMALL(기준일시_입력!$N$21:$N$39,AXH$5)),INDEX(기준일시_입력!$AJ$21:$AJ$39,AXH$5*2-1),IF(AND(AXF20&gt;=SMALL(기준일시_입력!$J$21:$J$39,AXH$5),AXF20&lt;SMALL(기준일시_입력!$N$21:$N$39,AXH$5)),SMALL(기준일시_입력!$N$21:$N$39,AXH$5)-AXF20,0)),0)</f>
        <v>0</v>
      </c>
      <c r="AXI20" s="128">
        <f>IFERROR(IF(AND(AXF20&lt;SMALL(기준일시_입력!$J$21:$J$39,AXI$5),AXG20&gt;SMALL(기준일시_입력!$N$21:$N$39,AXI$5)),INDEX(기준일시_입력!$AJ$21:$AJ$39,AXI$5*2-1),IF(AND(AXF20&gt;=SMALL(기준일시_입력!$J$21:$J$39,AXI$5),AXF20&lt;SMALL(기준일시_입력!$N$21:$N$39,AXI$5)),SMALL(기준일시_입력!$N$21:$N$39,AXI$5)-AXF20,0)),0)</f>
        <v>0</v>
      </c>
      <c r="AXJ20" s="128">
        <f>IFERROR(IF(AND(AXF20&lt;SMALL(기준일시_입력!$J$21:$J$39,AXJ$5),AXG20&gt;SMALL(기준일시_입력!$N$21:$N$39,AXJ$5)),INDEX(기준일시_입력!$AJ$21:$AJ$39,AXJ$5*2-1),IF(AND(AXF20&gt;=SMALL(기준일시_입력!$J$21:$J$39,AXJ$5),AXF20&lt;SMALL(기준일시_입력!$N$21:$N$39,AXJ$5)),SMALL(기준일시_입력!$N$21:$N$39,AXJ$5)-AXF20,0)),0)</f>
        <v>0</v>
      </c>
      <c r="AXK20" s="128">
        <f>IFERROR(IF(AND(AXF20&lt;SMALL(기준일시_입력!$J$21:$J$39,AXK$5),AXG20&gt;SMALL(기준일시_입력!$N$21:$N$39,AXK$5)),INDEX(기준일시_입력!$AJ$21:$AJ$39,AXK$5*2-1),IF(AND(AXF20&gt;=SMALL(기준일시_입력!$J$21:$J$39,AXK$5),AXF20&lt;SMALL(기준일시_입력!$N$21:$N$39,AXK$5)),SMALL(기준일시_입력!$N$21:$N$39,AXK$5)-AXF20,0)),0)</f>
        <v>0</v>
      </c>
      <c r="AXL20" s="128">
        <f>IFERROR(IF(AND(AXF20&lt;SMALL(기준일시_입력!$J$21:$J$39,AXL$5),AXG20&gt;SMALL(기준일시_입력!$N$21:$N$39,AXL$5)),INDEX(기준일시_입력!$AJ$21:$AJ$39,AXL$5*2-1),IF(AND(AXF20&gt;=SMALL(기준일시_입력!$J$21:$J$39,AXL$5),AXF20&lt;SMALL(기준일시_입력!$N$21:$N$39,AXL$5)),SMALL(기준일시_입력!$N$21:$N$39,AXL$5)-AXF20,0)),0)</f>
        <v>0</v>
      </c>
      <c r="AXM20" s="128">
        <f>IFERROR(IF(AND(AXF20&lt;SMALL(기준일시_입력!$J$21:$J$39,AXM$5),AXG20&gt;SMALL(기준일시_입력!$N$21:$N$39,AXM$5)),INDEX(기준일시_입력!$AJ$21:$AJ$39,AXM$5*2-1),IF(AND(AXF20&gt;=SMALL(기준일시_입력!$J$21:$J$39,AXM$5),AXF20&lt;SMALL(기준일시_입력!$N$21:$N$39,AXM$5)),SMALL(기준일시_입력!$N$21:$N$39,AXM$5)-AXF20,0)),0)</f>
        <v>0</v>
      </c>
      <c r="AXN20" s="128">
        <f>IFERROR(IF(AND(AXF20&lt;SMALL(기준일시_입력!$J$21:$J$39,AXN$5),AXG20&gt;SMALL(기준일시_입력!$N$21:$N$39,AXN$5)),INDEX(기준일시_입력!$AJ$21:$AJ$39,AXN$5*2-1),IF(AND(AXF20&gt;=SMALL(기준일시_입력!$J$21:$J$39,AXN$5),AXF20&lt;SMALL(기준일시_입력!$N$21:$N$39,AXN$5)),SMALL(기준일시_입력!$N$21:$N$39,AXN$5)-AXF20,0)),0)</f>
        <v>0</v>
      </c>
      <c r="AXO20" s="128">
        <f>IFERROR(IF(AND(AXF20&lt;SMALL(기준일시_입력!$J$21:$J$39,AXO$5),AXG20&gt;SMALL(기준일시_입력!$N$21:$N$39,AXO$5)),INDEX(기준일시_입력!$AJ$21:$AJ$39,AXO$5*2-1),IF(AND(AXF20&gt;=SMALL(기준일시_입력!$J$21:$J$39,AXO$5),AXF20&lt;SMALL(기준일시_입력!$N$21:$N$39,AXO$5)),SMALL(기준일시_입력!$N$21:$N$39,AXO$5)-AXF20,0)),0)</f>
        <v>0</v>
      </c>
      <c r="AXP20" s="128">
        <f>IFERROR(IF(AND(AXF20&lt;SMALL(기준일시_입력!$J$21:$J$39,AXP$5),AXG20&gt;SMALL(기준일시_입력!$N$21:$N$39,AXP$5)),INDEX(기준일시_입력!$AJ$21:$AJ$39,AXP$5*2-1),IF(AND(AXF20&gt;=SMALL(기준일시_입력!$J$21:$J$39,AXP$5),AXF20&lt;SMALL(기준일시_입력!$N$21:$N$39,AXP$5)),SMALL(기준일시_입력!$N$21:$N$39,AXP$5)-AXF20,0)),0)</f>
        <v>0</v>
      </c>
      <c r="AXQ20" s="128">
        <f>IFERROR(IF(AND(AXF20&lt;SMALL(기준일시_입력!$J$21:$J$39,AXQ$5),AXG20&gt;SMALL(기준일시_입력!$N$21:$N$39,AXQ$5)),INDEX(기준일시_입력!$AJ$21:$AJ$39,AXQ$5*2-1),IF(AND(AXF20&gt;=SMALL(기준일시_입력!$J$21:$J$39,AXQ$5),AXF20&lt;SMALL(기준일시_입력!$N$21:$N$39,AXQ$5)),SMALL(기준일시_입력!$N$21:$N$39,AXQ$5)-AXF20,0)),0)</f>
        <v>0</v>
      </c>
      <c r="AXR20" s="125"/>
      <c r="AXS20" s="180" t="str">
        <f t="shared" si="374"/>
        <v>15일</v>
      </c>
      <c r="AXT20" s="180"/>
      <c r="AXU20" s="124" t="str">
        <f t="shared" si="375"/>
        <v>월</v>
      </c>
      <c r="AXV20" s="133" t="str">
        <f t="shared" si="366"/>
        <v/>
      </c>
      <c r="AXW20" s="184"/>
      <c r="AXX20" s="184"/>
      <c r="AXY20" s="184"/>
      <c r="AXZ20" s="184"/>
      <c r="AYA20" s="184"/>
      <c r="AYB20" s="184"/>
      <c r="AYC20" s="176"/>
      <c r="AYD20" s="177"/>
      <c r="AYE20" s="129" t="str">
        <f>IF($B20="","",IF(AND(AXU$3&lt;&gt;"",$B20-기준일시_입력!$AO$7&lt;=0,AXW20="",AXZ20="",AYC20=""),"X",IF(AYC20="연차","☆",IF(AYC20="월차","★",IF(AYC20="병가","♨",IF(AYC20="출장","◎",IF(AYC20="교육","■",IF(AND(AYC20="",AXW20&lt;=기준일시_입력!$J$15,AXZ20&gt;=기준일시_입력!$N$15),"○",IF(AND(AYC20="",AXW20&lt;&gt;"",AXW20&gt;기준일시_입력!$J$15),"▼",IF(AND(AYC20="",AXZ20&lt;&gt;"",AXZ20&lt;기준일시_입력!$N$15),"△",""))))))))))</f>
        <v/>
      </c>
      <c r="AYF20" s="128">
        <f>IFERROR(IF(OR(AXW20="",AXZ20=""),0,IF(AND(AYH20&lt;기준일시_입력!$J$17,AYI20&gt;기준일시_입력!$N$17),기준일시_입력!$N$17-기준일시_입력!$J$17,IF(AND(AYH20&gt;=기준일시_입력!$J$17,AYI20&gt;기준일시_입력!$N$17),기준일시_입력!$N$17-AYH20,IF(AYI20&lt;기준일시_입력!$J$17,0,IF(AND(AYH20&lt;기준일시_입력!$J$17,AYI20&lt;=기준일시_입력!$N$17),AYI20-기준일시_입력!$J$17,IF(AND(AYH20&gt;=기준일시_입력!$J$17,AYI20&lt;=기준일시_입력!$N$17),AYI20-AYH20,0)))))),0)</f>
        <v>0</v>
      </c>
      <c r="AYG20" s="128">
        <f t="shared" si="377"/>
        <v>0</v>
      </c>
      <c r="AYH20" s="128">
        <f>IF(OR(AXW20="",AXZ20=""),0,IF(AXW20&lt;기준일시_입력!$J$15,기준일시_입력!$J$15,AXW20))</f>
        <v>0</v>
      </c>
      <c r="AYI20" s="128">
        <f t="shared" si="378"/>
        <v>0</v>
      </c>
      <c r="AYJ20" s="128">
        <f>IFERROR(IF(AND(AYH20&lt;SMALL(기준일시_입력!$J$21:$J$39,AYJ$5),AYI20&gt;SMALL(기준일시_입력!$N$21:$N$39,AYJ$5)),INDEX(기준일시_입력!$AJ$21:$AJ$39,AYJ$5*2-1),IF(AND(AYH20&gt;=SMALL(기준일시_입력!$J$21:$J$39,AYJ$5),AYH20&lt;SMALL(기준일시_입력!$N$21:$N$39,AYJ$5)),SMALL(기준일시_입력!$N$21:$N$39,AYJ$5)-AYH20,0)),0)</f>
        <v>0</v>
      </c>
      <c r="AYK20" s="128">
        <f>IFERROR(IF(AND(AYH20&lt;SMALL(기준일시_입력!$J$21:$J$39,AYK$5),AYI20&gt;SMALL(기준일시_입력!$N$21:$N$39,AYK$5)),INDEX(기준일시_입력!$AJ$21:$AJ$39,AYK$5*2-1),IF(AND(AYH20&gt;=SMALL(기준일시_입력!$J$21:$J$39,AYK$5),AYH20&lt;SMALL(기준일시_입력!$N$21:$N$39,AYK$5)),SMALL(기준일시_입력!$N$21:$N$39,AYK$5)-AYH20,0)),0)</f>
        <v>0</v>
      </c>
      <c r="AYL20" s="128">
        <f>IFERROR(IF(AND(AYH20&lt;SMALL(기준일시_입력!$J$21:$J$39,AYL$5),AYI20&gt;SMALL(기준일시_입력!$N$21:$N$39,AYL$5)),INDEX(기준일시_입력!$AJ$21:$AJ$39,AYL$5*2-1),IF(AND(AYH20&gt;=SMALL(기준일시_입력!$J$21:$J$39,AYL$5),AYH20&lt;SMALL(기준일시_입력!$N$21:$N$39,AYL$5)),SMALL(기준일시_입력!$N$21:$N$39,AYL$5)-AYH20,0)),0)</f>
        <v>0</v>
      </c>
      <c r="AYM20" s="128">
        <f>IFERROR(IF(AND(AYH20&lt;SMALL(기준일시_입력!$J$21:$J$39,AYM$5),AYI20&gt;SMALL(기준일시_입력!$N$21:$N$39,AYM$5)),INDEX(기준일시_입력!$AJ$21:$AJ$39,AYM$5*2-1),IF(AND(AYH20&gt;=SMALL(기준일시_입력!$J$21:$J$39,AYM$5),AYH20&lt;SMALL(기준일시_입력!$N$21:$N$39,AYM$5)),SMALL(기준일시_입력!$N$21:$N$39,AYM$5)-AYH20,0)),0)</f>
        <v>0</v>
      </c>
      <c r="AYN20" s="128">
        <f>IFERROR(IF(AND(AYH20&lt;SMALL(기준일시_입력!$J$21:$J$39,AYN$5),AYI20&gt;SMALL(기준일시_입력!$N$21:$N$39,AYN$5)),INDEX(기준일시_입력!$AJ$21:$AJ$39,AYN$5*2-1),IF(AND(AYH20&gt;=SMALL(기준일시_입력!$J$21:$J$39,AYN$5),AYH20&lt;SMALL(기준일시_입력!$N$21:$N$39,AYN$5)),SMALL(기준일시_입력!$N$21:$N$39,AYN$5)-AYH20,0)),0)</f>
        <v>0</v>
      </c>
      <c r="AYO20" s="128">
        <f>IFERROR(IF(AND(AYH20&lt;SMALL(기준일시_입력!$J$21:$J$39,AYO$5),AYI20&gt;SMALL(기준일시_입력!$N$21:$N$39,AYO$5)),INDEX(기준일시_입력!$AJ$21:$AJ$39,AYO$5*2-1),IF(AND(AYH20&gt;=SMALL(기준일시_입력!$J$21:$J$39,AYO$5),AYH20&lt;SMALL(기준일시_입력!$N$21:$N$39,AYO$5)),SMALL(기준일시_입력!$N$21:$N$39,AYO$5)-AYH20,0)),0)</f>
        <v>0</v>
      </c>
      <c r="AYP20" s="128">
        <f>IFERROR(IF(AND(AYH20&lt;SMALL(기준일시_입력!$J$21:$J$39,AYP$5),AYI20&gt;SMALL(기준일시_입력!$N$21:$N$39,AYP$5)),INDEX(기준일시_입력!$AJ$21:$AJ$39,AYP$5*2-1),IF(AND(AYH20&gt;=SMALL(기준일시_입력!$J$21:$J$39,AYP$5),AYH20&lt;SMALL(기준일시_입력!$N$21:$N$39,AYP$5)),SMALL(기준일시_입력!$N$21:$N$39,AYP$5)-AYH20,0)),0)</f>
        <v>0</v>
      </c>
      <c r="AYQ20" s="128">
        <f>IFERROR(IF(AND(AYH20&lt;SMALL(기준일시_입력!$J$21:$J$39,AYQ$5),AYI20&gt;SMALL(기준일시_입력!$N$21:$N$39,AYQ$5)),INDEX(기준일시_입력!$AJ$21:$AJ$39,AYQ$5*2-1),IF(AND(AYH20&gt;=SMALL(기준일시_입력!$J$21:$J$39,AYQ$5),AYH20&lt;SMALL(기준일시_입력!$N$21:$N$39,AYQ$5)),SMALL(기준일시_입력!$N$21:$N$39,AYQ$5)-AYH20,0)),0)</f>
        <v>0</v>
      </c>
      <c r="AYR20" s="128">
        <f>IFERROR(IF(AND(AYH20&lt;SMALL(기준일시_입력!$J$21:$J$39,AYR$5),AYI20&gt;SMALL(기준일시_입력!$N$21:$N$39,AYR$5)),INDEX(기준일시_입력!$AJ$21:$AJ$39,AYR$5*2-1),IF(AND(AYH20&gt;=SMALL(기준일시_입력!$J$21:$J$39,AYR$5),AYH20&lt;SMALL(기준일시_입력!$N$21:$N$39,AYR$5)),SMALL(기준일시_입력!$N$21:$N$39,AYR$5)-AYH20,0)),0)</f>
        <v>0</v>
      </c>
      <c r="AYS20" s="128">
        <f>IFERROR(IF(AND(AYH20&lt;SMALL(기준일시_입력!$J$21:$J$39,AYS$5),AYI20&gt;SMALL(기준일시_입력!$N$21:$N$39,AYS$5)),INDEX(기준일시_입력!$AJ$21:$AJ$39,AYS$5*2-1),IF(AND(AYH20&gt;=SMALL(기준일시_입력!$J$21:$J$39,AYS$5),AYH20&lt;SMALL(기준일시_입력!$N$21:$N$39,AYS$5)),SMALL(기준일시_입력!$N$21:$N$39,AYS$5)-AYH20,0)),0)</f>
        <v>0</v>
      </c>
      <c r="AYT20" s="125"/>
      <c r="AYU20" s="180" t="str">
        <f t="shared" si="379"/>
        <v>15일</v>
      </c>
      <c r="AYV20" s="180"/>
      <c r="AYW20" s="124" t="str">
        <f t="shared" si="380"/>
        <v>월</v>
      </c>
      <c r="AYX20" s="133" t="str">
        <f t="shared" si="381"/>
        <v/>
      </c>
      <c r="AYY20" s="184"/>
      <c r="AYZ20" s="184"/>
      <c r="AZA20" s="184"/>
      <c r="AZB20" s="184"/>
      <c r="AZC20" s="184"/>
      <c r="AZD20" s="184"/>
      <c r="AZE20" s="176"/>
      <c r="AZF20" s="177"/>
      <c r="AZG20" s="129" t="str">
        <f>IF($B20="","",IF(AND(AYW$3&lt;&gt;"",$B20-기준일시_입력!$AO$7&lt;=0,AYY20="",AZB20="",AZE20=""),"X",IF(AZE20="연차","☆",IF(AZE20="월차","★",IF(AZE20="병가","♨",IF(AZE20="출장","◎",IF(AZE20="교육","■",IF(AND(AZE20="",AYY20&lt;=기준일시_입력!$J$15,AZB20&gt;=기준일시_입력!$N$15),"○",IF(AND(AZE20="",AYY20&lt;&gt;"",AYY20&gt;기준일시_입력!$J$15),"▼",IF(AND(AZE20="",AZB20&lt;&gt;"",AZB20&lt;기준일시_입력!$N$15),"△",""))))))))))</f>
        <v/>
      </c>
      <c r="AZH20" s="128">
        <f>IFERROR(IF(OR(AYY20="",AZB20=""),0,IF(AND(AZJ20&lt;기준일시_입력!$J$17,AZK20&gt;기준일시_입력!$N$17),기준일시_입력!$N$17-기준일시_입력!$J$17,IF(AND(AZJ20&gt;=기준일시_입력!$J$17,AZK20&gt;기준일시_입력!$N$17),기준일시_입력!$N$17-AZJ20,IF(AZK20&lt;기준일시_입력!$J$17,0,IF(AND(AZJ20&lt;기준일시_입력!$J$17,AZK20&lt;=기준일시_입력!$N$17),AZK20-기준일시_입력!$J$17,IF(AND(AZJ20&gt;=기준일시_입력!$J$17,AZK20&lt;=기준일시_입력!$N$17),AZK20-AZJ20,0)))))),0)</f>
        <v>0</v>
      </c>
      <c r="AZI20" s="128">
        <f t="shared" si="382"/>
        <v>0</v>
      </c>
      <c r="AZJ20" s="128">
        <f>IF(OR(AYY20="",AZB20=""),0,IF(AYY20&lt;기준일시_입력!$J$15,기준일시_입력!$J$15,AYY20))</f>
        <v>0</v>
      </c>
      <c r="AZK20" s="128">
        <f t="shared" si="383"/>
        <v>0</v>
      </c>
      <c r="AZL20" s="128">
        <f>IFERROR(IF(AND(AZJ20&lt;SMALL(기준일시_입력!$J$21:$J$39,AZL$5),AZK20&gt;SMALL(기준일시_입력!$N$21:$N$39,AZL$5)),INDEX(기준일시_입력!$AJ$21:$AJ$39,AZL$5*2-1),IF(AND(AZJ20&gt;=SMALL(기준일시_입력!$J$21:$J$39,AZL$5),AZJ20&lt;SMALL(기준일시_입력!$N$21:$N$39,AZL$5)),SMALL(기준일시_입력!$N$21:$N$39,AZL$5)-AZJ20,0)),0)</f>
        <v>0</v>
      </c>
      <c r="AZM20" s="128">
        <f>IFERROR(IF(AND(AZJ20&lt;SMALL(기준일시_입력!$J$21:$J$39,AZM$5),AZK20&gt;SMALL(기준일시_입력!$N$21:$N$39,AZM$5)),INDEX(기준일시_입력!$AJ$21:$AJ$39,AZM$5*2-1),IF(AND(AZJ20&gt;=SMALL(기준일시_입력!$J$21:$J$39,AZM$5),AZJ20&lt;SMALL(기준일시_입력!$N$21:$N$39,AZM$5)),SMALL(기준일시_입력!$N$21:$N$39,AZM$5)-AZJ20,0)),0)</f>
        <v>0</v>
      </c>
      <c r="AZN20" s="128">
        <f>IFERROR(IF(AND(AZJ20&lt;SMALL(기준일시_입력!$J$21:$J$39,AZN$5),AZK20&gt;SMALL(기준일시_입력!$N$21:$N$39,AZN$5)),INDEX(기준일시_입력!$AJ$21:$AJ$39,AZN$5*2-1),IF(AND(AZJ20&gt;=SMALL(기준일시_입력!$J$21:$J$39,AZN$5),AZJ20&lt;SMALL(기준일시_입력!$N$21:$N$39,AZN$5)),SMALL(기준일시_입력!$N$21:$N$39,AZN$5)-AZJ20,0)),0)</f>
        <v>0</v>
      </c>
      <c r="AZO20" s="128">
        <f>IFERROR(IF(AND(AZJ20&lt;SMALL(기준일시_입력!$J$21:$J$39,AZO$5),AZK20&gt;SMALL(기준일시_입력!$N$21:$N$39,AZO$5)),INDEX(기준일시_입력!$AJ$21:$AJ$39,AZO$5*2-1),IF(AND(AZJ20&gt;=SMALL(기준일시_입력!$J$21:$J$39,AZO$5),AZJ20&lt;SMALL(기준일시_입력!$N$21:$N$39,AZO$5)),SMALL(기준일시_입력!$N$21:$N$39,AZO$5)-AZJ20,0)),0)</f>
        <v>0</v>
      </c>
      <c r="AZP20" s="128">
        <f>IFERROR(IF(AND(AZJ20&lt;SMALL(기준일시_입력!$J$21:$J$39,AZP$5),AZK20&gt;SMALL(기준일시_입력!$N$21:$N$39,AZP$5)),INDEX(기준일시_입력!$AJ$21:$AJ$39,AZP$5*2-1),IF(AND(AZJ20&gt;=SMALL(기준일시_입력!$J$21:$J$39,AZP$5),AZJ20&lt;SMALL(기준일시_입력!$N$21:$N$39,AZP$5)),SMALL(기준일시_입력!$N$21:$N$39,AZP$5)-AZJ20,0)),0)</f>
        <v>0</v>
      </c>
      <c r="AZQ20" s="128">
        <f>IFERROR(IF(AND(AZJ20&lt;SMALL(기준일시_입력!$J$21:$J$39,AZQ$5),AZK20&gt;SMALL(기준일시_입력!$N$21:$N$39,AZQ$5)),INDEX(기준일시_입력!$AJ$21:$AJ$39,AZQ$5*2-1),IF(AND(AZJ20&gt;=SMALL(기준일시_입력!$J$21:$J$39,AZQ$5),AZJ20&lt;SMALL(기준일시_입력!$N$21:$N$39,AZQ$5)),SMALL(기준일시_입력!$N$21:$N$39,AZQ$5)-AZJ20,0)),0)</f>
        <v>0</v>
      </c>
      <c r="AZR20" s="128">
        <f>IFERROR(IF(AND(AZJ20&lt;SMALL(기준일시_입력!$J$21:$J$39,AZR$5),AZK20&gt;SMALL(기준일시_입력!$N$21:$N$39,AZR$5)),INDEX(기준일시_입력!$AJ$21:$AJ$39,AZR$5*2-1),IF(AND(AZJ20&gt;=SMALL(기준일시_입력!$J$21:$J$39,AZR$5),AZJ20&lt;SMALL(기준일시_입력!$N$21:$N$39,AZR$5)),SMALL(기준일시_입력!$N$21:$N$39,AZR$5)-AZJ20,0)),0)</f>
        <v>0</v>
      </c>
      <c r="AZS20" s="128">
        <f>IFERROR(IF(AND(AZJ20&lt;SMALL(기준일시_입력!$J$21:$J$39,AZS$5),AZK20&gt;SMALL(기준일시_입력!$N$21:$N$39,AZS$5)),INDEX(기준일시_입력!$AJ$21:$AJ$39,AZS$5*2-1),IF(AND(AZJ20&gt;=SMALL(기준일시_입력!$J$21:$J$39,AZS$5),AZJ20&lt;SMALL(기준일시_입력!$N$21:$N$39,AZS$5)),SMALL(기준일시_입력!$N$21:$N$39,AZS$5)-AZJ20,0)),0)</f>
        <v>0</v>
      </c>
      <c r="AZT20" s="128">
        <f>IFERROR(IF(AND(AZJ20&lt;SMALL(기준일시_입력!$J$21:$J$39,AZT$5),AZK20&gt;SMALL(기준일시_입력!$N$21:$N$39,AZT$5)),INDEX(기준일시_입력!$AJ$21:$AJ$39,AZT$5*2-1),IF(AND(AZJ20&gt;=SMALL(기준일시_입력!$J$21:$J$39,AZT$5),AZJ20&lt;SMALL(기준일시_입력!$N$21:$N$39,AZT$5)),SMALL(기준일시_입력!$N$21:$N$39,AZT$5)-AZJ20,0)),0)</f>
        <v>0</v>
      </c>
      <c r="AZU20" s="128">
        <f>IFERROR(IF(AND(AZJ20&lt;SMALL(기준일시_입력!$J$21:$J$39,AZU$5),AZK20&gt;SMALL(기준일시_입력!$N$21:$N$39,AZU$5)),INDEX(기준일시_입력!$AJ$21:$AJ$39,AZU$5*2-1),IF(AND(AZJ20&gt;=SMALL(기준일시_입력!$J$21:$J$39,AZU$5),AZJ20&lt;SMALL(기준일시_입력!$N$21:$N$39,AZU$5)),SMALL(기준일시_입력!$N$21:$N$39,AZU$5)-AZJ20,0)),0)</f>
        <v>0</v>
      </c>
      <c r="AZV20" s="125"/>
      <c r="AZW20" s="180" t="str">
        <f t="shared" si="384"/>
        <v>15일</v>
      </c>
      <c r="AZX20" s="180"/>
      <c r="AZY20" s="124" t="str">
        <f t="shared" si="385"/>
        <v>월</v>
      </c>
      <c r="AZZ20" s="133" t="str">
        <f t="shared" si="381"/>
        <v/>
      </c>
      <c r="BAA20" s="184"/>
      <c r="BAB20" s="184"/>
      <c r="BAC20" s="184"/>
      <c r="BAD20" s="184"/>
      <c r="BAE20" s="184"/>
      <c r="BAF20" s="184"/>
      <c r="BAG20" s="176"/>
      <c r="BAH20" s="177"/>
      <c r="BAI20" s="129" t="str">
        <f>IF($B20="","",IF(AND(AZY$3&lt;&gt;"",$B20-기준일시_입력!$AO$7&lt;=0,BAA20="",BAD20="",BAG20=""),"X",IF(BAG20="연차","☆",IF(BAG20="월차","★",IF(BAG20="병가","♨",IF(BAG20="출장","◎",IF(BAG20="교육","■",IF(AND(BAG20="",BAA20&lt;=기준일시_입력!$J$15,BAD20&gt;=기준일시_입력!$N$15),"○",IF(AND(BAG20="",BAA20&lt;&gt;"",BAA20&gt;기준일시_입력!$J$15),"▼",IF(AND(BAG20="",BAD20&lt;&gt;"",BAD20&lt;기준일시_입력!$N$15),"△",""))))))))))</f>
        <v/>
      </c>
      <c r="BAJ20" s="128">
        <f>IFERROR(IF(OR(BAA20="",BAD20=""),0,IF(AND(BAL20&lt;기준일시_입력!$J$17,BAM20&gt;기준일시_입력!$N$17),기준일시_입력!$N$17-기준일시_입력!$J$17,IF(AND(BAL20&gt;=기준일시_입력!$J$17,BAM20&gt;기준일시_입력!$N$17),기준일시_입력!$N$17-BAL20,IF(BAM20&lt;기준일시_입력!$J$17,0,IF(AND(BAL20&lt;기준일시_입력!$J$17,BAM20&lt;=기준일시_입력!$N$17),BAM20-기준일시_입력!$J$17,IF(AND(BAL20&gt;=기준일시_입력!$J$17,BAM20&lt;=기준일시_입력!$N$17),BAM20-BAL20,0)))))),0)</f>
        <v>0</v>
      </c>
      <c r="BAK20" s="128">
        <f t="shared" si="387"/>
        <v>0</v>
      </c>
      <c r="BAL20" s="128">
        <f>IF(OR(BAA20="",BAD20=""),0,IF(BAA20&lt;기준일시_입력!$J$15,기준일시_입력!$J$15,BAA20))</f>
        <v>0</v>
      </c>
      <c r="BAM20" s="128">
        <f t="shared" si="388"/>
        <v>0</v>
      </c>
      <c r="BAN20" s="128">
        <f>IFERROR(IF(AND(BAL20&lt;SMALL(기준일시_입력!$J$21:$J$39,BAN$5),BAM20&gt;SMALL(기준일시_입력!$N$21:$N$39,BAN$5)),INDEX(기준일시_입력!$AJ$21:$AJ$39,BAN$5*2-1),IF(AND(BAL20&gt;=SMALL(기준일시_입력!$J$21:$J$39,BAN$5),BAL20&lt;SMALL(기준일시_입력!$N$21:$N$39,BAN$5)),SMALL(기준일시_입력!$N$21:$N$39,BAN$5)-BAL20,0)),0)</f>
        <v>0</v>
      </c>
      <c r="BAO20" s="128">
        <f>IFERROR(IF(AND(BAL20&lt;SMALL(기준일시_입력!$J$21:$J$39,BAO$5),BAM20&gt;SMALL(기준일시_입력!$N$21:$N$39,BAO$5)),INDEX(기준일시_입력!$AJ$21:$AJ$39,BAO$5*2-1),IF(AND(BAL20&gt;=SMALL(기준일시_입력!$J$21:$J$39,BAO$5),BAL20&lt;SMALL(기준일시_입력!$N$21:$N$39,BAO$5)),SMALL(기준일시_입력!$N$21:$N$39,BAO$5)-BAL20,0)),0)</f>
        <v>0</v>
      </c>
      <c r="BAP20" s="128">
        <f>IFERROR(IF(AND(BAL20&lt;SMALL(기준일시_입력!$J$21:$J$39,BAP$5),BAM20&gt;SMALL(기준일시_입력!$N$21:$N$39,BAP$5)),INDEX(기준일시_입력!$AJ$21:$AJ$39,BAP$5*2-1),IF(AND(BAL20&gt;=SMALL(기준일시_입력!$J$21:$J$39,BAP$5),BAL20&lt;SMALL(기준일시_입력!$N$21:$N$39,BAP$5)),SMALL(기준일시_입력!$N$21:$N$39,BAP$5)-BAL20,0)),0)</f>
        <v>0</v>
      </c>
      <c r="BAQ20" s="128">
        <f>IFERROR(IF(AND(BAL20&lt;SMALL(기준일시_입력!$J$21:$J$39,BAQ$5),BAM20&gt;SMALL(기준일시_입력!$N$21:$N$39,BAQ$5)),INDEX(기준일시_입력!$AJ$21:$AJ$39,BAQ$5*2-1),IF(AND(BAL20&gt;=SMALL(기준일시_입력!$J$21:$J$39,BAQ$5),BAL20&lt;SMALL(기준일시_입력!$N$21:$N$39,BAQ$5)),SMALL(기준일시_입력!$N$21:$N$39,BAQ$5)-BAL20,0)),0)</f>
        <v>0</v>
      </c>
      <c r="BAR20" s="128">
        <f>IFERROR(IF(AND(BAL20&lt;SMALL(기준일시_입력!$J$21:$J$39,BAR$5),BAM20&gt;SMALL(기준일시_입력!$N$21:$N$39,BAR$5)),INDEX(기준일시_입력!$AJ$21:$AJ$39,BAR$5*2-1),IF(AND(BAL20&gt;=SMALL(기준일시_입력!$J$21:$J$39,BAR$5),BAL20&lt;SMALL(기준일시_입력!$N$21:$N$39,BAR$5)),SMALL(기준일시_입력!$N$21:$N$39,BAR$5)-BAL20,0)),0)</f>
        <v>0</v>
      </c>
      <c r="BAS20" s="128">
        <f>IFERROR(IF(AND(BAL20&lt;SMALL(기준일시_입력!$J$21:$J$39,BAS$5),BAM20&gt;SMALL(기준일시_입력!$N$21:$N$39,BAS$5)),INDEX(기준일시_입력!$AJ$21:$AJ$39,BAS$5*2-1),IF(AND(BAL20&gt;=SMALL(기준일시_입력!$J$21:$J$39,BAS$5),BAL20&lt;SMALL(기준일시_입력!$N$21:$N$39,BAS$5)),SMALL(기준일시_입력!$N$21:$N$39,BAS$5)-BAL20,0)),0)</f>
        <v>0</v>
      </c>
      <c r="BAT20" s="128">
        <f>IFERROR(IF(AND(BAL20&lt;SMALL(기준일시_입력!$J$21:$J$39,BAT$5),BAM20&gt;SMALL(기준일시_입력!$N$21:$N$39,BAT$5)),INDEX(기준일시_입력!$AJ$21:$AJ$39,BAT$5*2-1),IF(AND(BAL20&gt;=SMALL(기준일시_입력!$J$21:$J$39,BAT$5),BAL20&lt;SMALL(기준일시_입력!$N$21:$N$39,BAT$5)),SMALL(기준일시_입력!$N$21:$N$39,BAT$5)-BAL20,0)),0)</f>
        <v>0</v>
      </c>
      <c r="BAU20" s="128">
        <f>IFERROR(IF(AND(BAL20&lt;SMALL(기준일시_입력!$J$21:$J$39,BAU$5),BAM20&gt;SMALL(기준일시_입력!$N$21:$N$39,BAU$5)),INDEX(기준일시_입력!$AJ$21:$AJ$39,BAU$5*2-1),IF(AND(BAL20&gt;=SMALL(기준일시_입력!$J$21:$J$39,BAU$5),BAL20&lt;SMALL(기준일시_입력!$N$21:$N$39,BAU$5)),SMALL(기준일시_입력!$N$21:$N$39,BAU$5)-BAL20,0)),0)</f>
        <v>0</v>
      </c>
      <c r="BAV20" s="128">
        <f>IFERROR(IF(AND(BAL20&lt;SMALL(기준일시_입력!$J$21:$J$39,BAV$5),BAM20&gt;SMALL(기준일시_입력!$N$21:$N$39,BAV$5)),INDEX(기준일시_입력!$AJ$21:$AJ$39,BAV$5*2-1),IF(AND(BAL20&gt;=SMALL(기준일시_입력!$J$21:$J$39,BAV$5),BAL20&lt;SMALL(기준일시_입력!$N$21:$N$39,BAV$5)),SMALL(기준일시_입력!$N$21:$N$39,BAV$5)-BAL20,0)),0)</f>
        <v>0</v>
      </c>
      <c r="BAW20" s="128">
        <f>IFERROR(IF(AND(BAL20&lt;SMALL(기준일시_입력!$J$21:$J$39,BAW$5),BAM20&gt;SMALL(기준일시_입력!$N$21:$N$39,BAW$5)),INDEX(기준일시_입력!$AJ$21:$AJ$39,BAW$5*2-1),IF(AND(BAL20&gt;=SMALL(기준일시_입력!$J$21:$J$39,BAW$5),BAL20&lt;SMALL(기준일시_입력!$N$21:$N$39,BAW$5)),SMALL(기준일시_입력!$N$21:$N$39,BAW$5)-BAL20,0)),0)</f>
        <v>0</v>
      </c>
      <c r="BAX20" s="125"/>
      <c r="BAY20" s="180" t="str">
        <f t="shared" si="389"/>
        <v>15일</v>
      </c>
      <c r="BAZ20" s="180"/>
      <c r="BBA20" s="124" t="str">
        <f t="shared" si="390"/>
        <v>월</v>
      </c>
      <c r="BBB20" s="133" t="str">
        <f t="shared" si="381"/>
        <v/>
      </c>
      <c r="BBC20" s="184"/>
      <c r="BBD20" s="184"/>
      <c r="BBE20" s="184"/>
      <c r="BBF20" s="184"/>
      <c r="BBG20" s="184"/>
      <c r="BBH20" s="184"/>
      <c r="BBI20" s="176"/>
      <c r="BBJ20" s="177"/>
      <c r="BBK20" s="129" t="str">
        <f>IF($B20="","",IF(AND(BBA$3&lt;&gt;"",$B20-기준일시_입력!$AO$7&lt;=0,BBC20="",BBF20="",BBI20=""),"X",IF(BBI20="연차","☆",IF(BBI20="월차","★",IF(BBI20="병가","♨",IF(BBI20="출장","◎",IF(BBI20="교육","■",IF(AND(BBI20="",BBC20&lt;=기준일시_입력!$J$15,BBF20&gt;=기준일시_입력!$N$15),"○",IF(AND(BBI20="",BBC20&lt;&gt;"",BBC20&gt;기준일시_입력!$J$15),"▼",IF(AND(BBI20="",BBF20&lt;&gt;"",BBF20&lt;기준일시_입력!$N$15),"△",""))))))))))</f>
        <v/>
      </c>
      <c r="BBL20" s="128">
        <f>IFERROR(IF(OR(BBC20="",BBF20=""),0,IF(AND(BBN20&lt;기준일시_입력!$J$17,BBO20&gt;기준일시_입력!$N$17),기준일시_입력!$N$17-기준일시_입력!$J$17,IF(AND(BBN20&gt;=기준일시_입력!$J$17,BBO20&gt;기준일시_입력!$N$17),기준일시_입력!$N$17-BBN20,IF(BBO20&lt;기준일시_입력!$J$17,0,IF(AND(BBN20&lt;기준일시_입력!$J$17,BBO20&lt;=기준일시_입력!$N$17),BBO20-기준일시_입력!$J$17,IF(AND(BBN20&gt;=기준일시_입력!$J$17,BBO20&lt;=기준일시_입력!$N$17),BBO20-BBN20,0)))))),0)</f>
        <v>0</v>
      </c>
      <c r="BBM20" s="128">
        <f t="shared" si="392"/>
        <v>0</v>
      </c>
      <c r="BBN20" s="128">
        <f>IF(OR(BBC20="",BBF20=""),0,IF(BBC20&lt;기준일시_입력!$J$15,기준일시_입력!$J$15,BBC20))</f>
        <v>0</v>
      </c>
      <c r="BBO20" s="128">
        <f t="shared" si="393"/>
        <v>0</v>
      </c>
      <c r="BBP20" s="128">
        <f>IFERROR(IF(AND(BBN20&lt;SMALL(기준일시_입력!$J$21:$J$39,BBP$5),BBO20&gt;SMALL(기준일시_입력!$N$21:$N$39,BBP$5)),INDEX(기준일시_입력!$AJ$21:$AJ$39,BBP$5*2-1),IF(AND(BBN20&gt;=SMALL(기준일시_입력!$J$21:$J$39,BBP$5),BBN20&lt;SMALL(기준일시_입력!$N$21:$N$39,BBP$5)),SMALL(기준일시_입력!$N$21:$N$39,BBP$5)-BBN20,0)),0)</f>
        <v>0</v>
      </c>
      <c r="BBQ20" s="128">
        <f>IFERROR(IF(AND(BBN20&lt;SMALL(기준일시_입력!$J$21:$J$39,BBQ$5),BBO20&gt;SMALL(기준일시_입력!$N$21:$N$39,BBQ$5)),INDEX(기준일시_입력!$AJ$21:$AJ$39,BBQ$5*2-1),IF(AND(BBN20&gt;=SMALL(기준일시_입력!$J$21:$J$39,BBQ$5),BBN20&lt;SMALL(기준일시_입력!$N$21:$N$39,BBQ$5)),SMALL(기준일시_입력!$N$21:$N$39,BBQ$5)-BBN20,0)),0)</f>
        <v>0</v>
      </c>
      <c r="BBR20" s="128">
        <f>IFERROR(IF(AND(BBN20&lt;SMALL(기준일시_입력!$J$21:$J$39,BBR$5),BBO20&gt;SMALL(기준일시_입력!$N$21:$N$39,BBR$5)),INDEX(기준일시_입력!$AJ$21:$AJ$39,BBR$5*2-1),IF(AND(BBN20&gt;=SMALL(기준일시_입력!$J$21:$J$39,BBR$5),BBN20&lt;SMALL(기준일시_입력!$N$21:$N$39,BBR$5)),SMALL(기준일시_입력!$N$21:$N$39,BBR$5)-BBN20,0)),0)</f>
        <v>0</v>
      </c>
      <c r="BBS20" s="128">
        <f>IFERROR(IF(AND(BBN20&lt;SMALL(기준일시_입력!$J$21:$J$39,BBS$5),BBO20&gt;SMALL(기준일시_입력!$N$21:$N$39,BBS$5)),INDEX(기준일시_입력!$AJ$21:$AJ$39,BBS$5*2-1),IF(AND(BBN20&gt;=SMALL(기준일시_입력!$J$21:$J$39,BBS$5),BBN20&lt;SMALL(기준일시_입력!$N$21:$N$39,BBS$5)),SMALL(기준일시_입력!$N$21:$N$39,BBS$5)-BBN20,0)),0)</f>
        <v>0</v>
      </c>
      <c r="BBT20" s="128">
        <f>IFERROR(IF(AND(BBN20&lt;SMALL(기준일시_입력!$J$21:$J$39,BBT$5),BBO20&gt;SMALL(기준일시_입력!$N$21:$N$39,BBT$5)),INDEX(기준일시_입력!$AJ$21:$AJ$39,BBT$5*2-1),IF(AND(BBN20&gt;=SMALL(기준일시_입력!$J$21:$J$39,BBT$5),BBN20&lt;SMALL(기준일시_입력!$N$21:$N$39,BBT$5)),SMALL(기준일시_입력!$N$21:$N$39,BBT$5)-BBN20,0)),0)</f>
        <v>0</v>
      </c>
      <c r="BBU20" s="128">
        <f>IFERROR(IF(AND(BBN20&lt;SMALL(기준일시_입력!$J$21:$J$39,BBU$5),BBO20&gt;SMALL(기준일시_입력!$N$21:$N$39,BBU$5)),INDEX(기준일시_입력!$AJ$21:$AJ$39,BBU$5*2-1),IF(AND(BBN20&gt;=SMALL(기준일시_입력!$J$21:$J$39,BBU$5),BBN20&lt;SMALL(기준일시_입력!$N$21:$N$39,BBU$5)),SMALL(기준일시_입력!$N$21:$N$39,BBU$5)-BBN20,0)),0)</f>
        <v>0</v>
      </c>
      <c r="BBV20" s="128">
        <f>IFERROR(IF(AND(BBN20&lt;SMALL(기준일시_입력!$J$21:$J$39,BBV$5),BBO20&gt;SMALL(기준일시_입력!$N$21:$N$39,BBV$5)),INDEX(기준일시_입력!$AJ$21:$AJ$39,BBV$5*2-1),IF(AND(BBN20&gt;=SMALL(기준일시_입력!$J$21:$J$39,BBV$5),BBN20&lt;SMALL(기준일시_입력!$N$21:$N$39,BBV$5)),SMALL(기준일시_입력!$N$21:$N$39,BBV$5)-BBN20,0)),0)</f>
        <v>0</v>
      </c>
      <c r="BBW20" s="128">
        <f>IFERROR(IF(AND(BBN20&lt;SMALL(기준일시_입력!$J$21:$J$39,BBW$5),BBO20&gt;SMALL(기준일시_입력!$N$21:$N$39,BBW$5)),INDEX(기준일시_입력!$AJ$21:$AJ$39,BBW$5*2-1),IF(AND(BBN20&gt;=SMALL(기준일시_입력!$J$21:$J$39,BBW$5),BBN20&lt;SMALL(기준일시_입력!$N$21:$N$39,BBW$5)),SMALL(기준일시_입력!$N$21:$N$39,BBW$5)-BBN20,0)),0)</f>
        <v>0</v>
      </c>
      <c r="BBX20" s="128">
        <f>IFERROR(IF(AND(BBN20&lt;SMALL(기준일시_입력!$J$21:$J$39,BBX$5),BBO20&gt;SMALL(기준일시_입력!$N$21:$N$39,BBX$5)),INDEX(기준일시_입력!$AJ$21:$AJ$39,BBX$5*2-1),IF(AND(BBN20&gt;=SMALL(기준일시_입력!$J$21:$J$39,BBX$5),BBN20&lt;SMALL(기준일시_입력!$N$21:$N$39,BBX$5)),SMALL(기준일시_입력!$N$21:$N$39,BBX$5)-BBN20,0)),0)</f>
        <v>0</v>
      </c>
      <c r="BBY20" s="128">
        <f>IFERROR(IF(AND(BBN20&lt;SMALL(기준일시_입력!$J$21:$J$39,BBY$5),BBO20&gt;SMALL(기준일시_입력!$N$21:$N$39,BBY$5)),INDEX(기준일시_입력!$AJ$21:$AJ$39,BBY$5*2-1),IF(AND(BBN20&gt;=SMALL(기준일시_입력!$J$21:$J$39,BBY$5),BBN20&lt;SMALL(기준일시_입력!$N$21:$N$39,BBY$5)),SMALL(기준일시_입력!$N$21:$N$39,BBY$5)-BBN20,0)),0)</f>
        <v>0</v>
      </c>
      <c r="BBZ20" s="125"/>
      <c r="BCA20" s="8">
        <v>0</v>
      </c>
    </row>
    <row r="21" spans="1:1431" x14ac:dyDescent="0.2">
      <c r="A21" s="8">
        <v>16</v>
      </c>
      <c r="B21" s="4">
        <f>IF(DAY(기준일시_입력!$AM$7)-$A21&lt;0,"",기준일시_입력!$AM$7-(DAY(기준일시_입력!$AM$7)-$A21))</f>
        <v>42416</v>
      </c>
      <c r="C21" s="180" t="str">
        <f t="shared" si="394"/>
        <v>16일</v>
      </c>
      <c r="D21" s="180"/>
      <c r="E21" s="5" t="str">
        <f t="shared" si="395"/>
        <v>화</v>
      </c>
      <c r="F21" s="20"/>
      <c r="G21" s="184"/>
      <c r="H21" s="184"/>
      <c r="I21" s="184"/>
      <c r="J21" s="184"/>
      <c r="K21" s="184"/>
      <c r="L21" s="184"/>
      <c r="M21" s="176"/>
      <c r="N21" s="177"/>
      <c r="O21" s="129" t="str">
        <f>IF($B21="","",IF(AND(E$3&lt;&gt;"",$B21-기준일시_입력!$AO$7&lt;=0,G21="",J21="",M21=""),"X",IF(M21="연차","☆",IF(M21="월차","★",IF(M21="병가","♨",IF(M21="출장","◎",IF(M21="교육","■",IF(AND(M21="",G21&lt;=기준일시_입력!$J$15,J21&gt;=기준일시_입력!$N$15),"○",IF(AND(M21="",G21&lt;&gt;"",G21&gt;기준일시_입력!$J$15),"▼",IF(AND(M21="",J21&lt;&gt;"",J21&lt;기준일시_입력!$N$15),"△",""))))))))))</f>
        <v/>
      </c>
      <c r="P21" s="15">
        <f>IFERROR(IF(OR(G21="",J21=""),0,IF(AND(R21&lt;기준일시_입력!$J$17,S21&gt;기준일시_입력!$N$17),기준일시_입력!$N$17-기준일시_입력!$J$17,IF(AND(R21&gt;=기준일시_입력!$J$17,S21&gt;기준일시_입력!$N$17),기준일시_입력!$N$17-R21,IF(S21&lt;기준일시_입력!$J$17,0,IF(AND(R21&lt;기준일시_입력!$J$17,S21&lt;=기준일시_입력!$N$17),S21-기준일시_입력!$J$17,IF(AND(R21&gt;=기준일시_입력!$J$17,S21&lt;=기준일시_입력!$N$17),S21-R21,0)))))),0)</f>
        <v>0</v>
      </c>
      <c r="Q21" s="15">
        <f t="shared" si="398"/>
        <v>0</v>
      </c>
      <c r="R21" s="15">
        <f>IF(OR(G21="",J21=""),0,IF(G21&lt;기준일시_입력!$J$15,기준일시_입력!$J$15,G21))</f>
        <v>0</v>
      </c>
      <c r="S21" s="15">
        <f t="shared" si="150"/>
        <v>0</v>
      </c>
      <c r="T21" s="15">
        <f>IFERROR(IF(AND(R21&lt;SMALL(기준일시_입력!$J$21:$J$39,T$5),S21&gt;SMALL(기준일시_입력!$N$21:$N$39,T$5)),INDEX(기준일시_입력!$AJ$21:$AJ$39,T$5*2-1),IF(AND(R21&gt;=SMALL(기준일시_입력!$J$21:$J$39,T$5),R21&lt;SMALL(기준일시_입력!$N$21:$N$39,T$5)),SMALL(기준일시_입력!$N$21:$N$39,T$5)-R21,0)),0)</f>
        <v>0</v>
      </c>
      <c r="U21" s="15">
        <f>IFERROR(IF(AND(R21&lt;SMALL(기준일시_입력!$J$21:$J$39,U$5),S21&gt;SMALL(기준일시_입력!$N$21:$N$39,U$5)),INDEX(기준일시_입력!$AJ$21:$AJ$39,U$5*2-1),IF(AND(R21&gt;=SMALL(기준일시_입력!$J$21:$J$39,U$5),R21&lt;SMALL(기준일시_입력!$N$21:$N$39,U$5)),SMALL(기준일시_입력!$N$21:$N$39,U$5)-R21,0)),0)</f>
        <v>0</v>
      </c>
      <c r="V21" s="15">
        <f>IFERROR(IF(AND(R21&lt;SMALL(기준일시_입력!$J$21:$J$39,V$5),S21&gt;SMALL(기준일시_입력!$N$21:$N$39,V$5)),INDEX(기준일시_입력!$AJ$21:$AJ$39,V$5*2-1),IF(AND(R21&gt;=SMALL(기준일시_입력!$J$21:$J$39,V$5),R21&lt;SMALL(기준일시_입력!$N$21:$N$39,V$5)),SMALL(기준일시_입력!$N$21:$N$39,V$5)-R21,0)),0)</f>
        <v>0</v>
      </c>
      <c r="W21" s="15">
        <f>IFERROR(IF(AND(R21&lt;SMALL(기준일시_입력!$J$21:$J$39,W$5),S21&gt;SMALL(기준일시_입력!$N$21:$N$39,W$5)),INDEX(기준일시_입력!$AJ$21:$AJ$39,W$5*2-1),IF(AND(R21&gt;=SMALL(기준일시_입력!$J$21:$J$39,W$5),R21&lt;SMALL(기준일시_입력!$N$21:$N$39,W$5)),SMALL(기준일시_입력!$N$21:$N$39,W$5)-R21,0)),0)</f>
        <v>0</v>
      </c>
      <c r="X21" s="15">
        <f>IFERROR(IF(AND(R21&lt;SMALL(기준일시_입력!$J$21:$J$39,X$5),S21&gt;SMALL(기준일시_입력!$N$21:$N$39,X$5)),INDEX(기준일시_입력!$AJ$21:$AJ$39,X$5*2-1),IF(AND(R21&gt;=SMALL(기준일시_입력!$J$21:$J$39,X$5),R21&lt;SMALL(기준일시_입력!$N$21:$N$39,X$5)),SMALL(기준일시_입력!$N$21:$N$39,X$5)-R21,0)),0)</f>
        <v>0</v>
      </c>
      <c r="Y21" s="15">
        <f>IFERROR(IF(AND(R21&lt;SMALL(기준일시_입력!$J$21:$J$39,Y$5),S21&gt;SMALL(기준일시_입력!$N$21:$N$39,Y$5)),INDEX(기준일시_입력!$AJ$21:$AJ$39,Y$5*2-1),IF(AND(R21&gt;=SMALL(기준일시_입력!$J$21:$J$39,Y$5),R21&lt;SMALL(기준일시_입력!$N$21:$N$39,Y$5)),SMALL(기준일시_입력!$N$21:$N$39,Y$5)-R21,0)),0)</f>
        <v>0</v>
      </c>
      <c r="Z21" s="15">
        <f>IFERROR(IF(AND(R21&lt;SMALL(기준일시_입력!$J$21:$J$39,Z$5),S21&gt;SMALL(기준일시_입력!$N$21:$N$39,Z$5)),INDEX(기준일시_입력!$AJ$21:$AJ$39,Z$5*2-1),IF(AND(R21&gt;=SMALL(기준일시_입력!$J$21:$J$39,Z$5),R21&lt;SMALL(기준일시_입력!$N$21:$N$39,Z$5)),SMALL(기준일시_입력!$N$21:$N$39,Z$5)-R21,0)),0)</f>
        <v>0</v>
      </c>
      <c r="AA21" s="15">
        <f>IFERROR(IF(AND(R21&lt;SMALL(기준일시_입력!$J$21:$J$39,AA$5),S21&gt;SMALL(기준일시_입력!$N$21:$N$39,AA$5)),INDEX(기준일시_입력!$AJ$21:$AJ$39,AA$5*2-1),IF(AND(R21&gt;=SMALL(기준일시_입력!$J$21:$J$39,AA$5),R21&lt;SMALL(기준일시_입력!$N$21:$N$39,AA$5)),SMALL(기준일시_입력!$N$21:$N$39,AA$5)-R21,0)),0)</f>
        <v>0</v>
      </c>
      <c r="AB21" s="15">
        <f>IFERROR(IF(AND(R21&lt;SMALL(기준일시_입력!$J$21:$J$39,AB$5),S21&gt;SMALL(기준일시_입력!$N$21:$N$39,AB$5)),INDEX(기준일시_입력!$AJ$21:$AJ$39,AB$5*2-1),IF(AND(R21&gt;=SMALL(기준일시_입력!$J$21:$J$39,AB$5),R21&lt;SMALL(기준일시_입력!$N$21:$N$39,AB$5)),SMALL(기준일시_입력!$N$21:$N$39,AB$5)-R21,0)),0)</f>
        <v>0</v>
      </c>
      <c r="AC21" s="15">
        <f>IFERROR(IF(AND(R21&lt;SMALL(기준일시_입력!$J$21:$J$39,AC$5),S21&gt;SMALL(기준일시_입력!$N$21:$N$39,AC$5)),INDEX(기준일시_입력!$AJ$21:$AJ$39,AC$5*2-1),IF(AND(R21&gt;=SMALL(기준일시_입력!$J$21:$J$39,AC$5),R21&lt;SMALL(기준일시_입력!$N$21:$N$39,AC$5)),SMALL(기준일시_입력!$N$21:$N$39,AC$5)-R21,0)),0)</f>
        <v>0</v>
      </c>
      <c r="AD21" s="10"/>
      <c r="AE21" s="180" t="str">
        <f t="shared" si="151"/>
        <v>16일</v>
      </c>
      <c r="AF21" s="180"/>
      <c r="AG21" s="5" t="str">
        <f t="shared" si="152"/>
        <v>화</v>
      </c>
      <c r="AH21" s="67" t="str">
        <f t="shared" si="396"/>
        <v/>
      </c>
      <c r="AI21" s="184"/>
      <c r="AJ21" s="184"/>
      <c r="AK21" s="184"/>
      <c r="AL21" s="184"/>
      <c r="AM21" s="184"/>
      <c r="AN21" s="184"/>
      <c r="AO21" s="176"/>
      <c r="AP21" s="177"/>
      <c r="AQ21" s="129" t="str">
        <f>IF($B21="","",IF(AND(AG$3&lt;&gt;"",$B21-기준일시_입력!$AO$7&lt;=0,AI21="",AL21="",AO21=""),"X",IF(AO21="연차","☆",IF(AO21="월차","★",IF(AO21="병가","♨",IF(AO21="출장","◎",IF(AO21="교육","■",IF(AND(AO21="",AI21&lt;=기준일시_입력!$J$15,AL21&gt;=기준일시_입력!$N$15),"○",IF(AND(AO21="",AI21&lt;&gt;"",AI21&gt;기준일시_입력!$J$15),"▼",IF(AND(AO21="",AL21&lt;&gt;"",AL21&lt;기준일시_입력!$N$15),"△",""))))))))))</f>
        <v/>
      </c>
      <c r="AR21" s="15">
        <f>IFERROR(IF(OR(AI21="",AL21=""),0,IF(AND(AT21&lt;기준일시_입력!$J$17,AU21&gt;기준일시_입력!$N$17),기준일시_입력!$N$17-기준일시_입력!$J$17,IF(AND(AT21&gt;=기준일시_입력!$J$17,AU21&gt;기준일시_입력!$N$17),기준일시_입력!$N$17-AT21,IF(AU21&lt;기준일시_입력!$J$17,0,IF(AND(AT21&lt;기준일시_입력!$J$17,AU21&lt;=기준일시_입력!$N$17),AU21-기준일시_입력!$J$17,IF(AND(AT21&gt;=기준일시_입력!$J$17,AU21&lt;=기준일시_입력!$N$17),AU21-AT21,0)))))),0)</f>
        <v>0</v>
      </c>
      <c r="AS21" s="15">
        <f t="shared" si="399"/>
        <v>0</v>
      </c>
      <c r="AT21" s="15">
        <f>IF(OR(AI21="",AL21=""),0,IF(AI21&lt;기준일시_입력!$J$15,기준일시_입력!$J$15,AI21))</f>
        <v>0</v>
      </c>
      <c r="AU21" s="15">
        <f t="shared" si="153"/>
        <v>0</v>
      </c>
      <c r="AV21" s="15">
        <f>IFERROR(IF(AND(AT21&lt;SMALL(기준일시_입력!$J$21:$J$39,AV$5),AU21&gt;SMALL(기준일시_입력!$N$21:$N$39,AV$5)),INDEX(기준일시_입력!$AJ$21:$AJ$39,AV$5*2-1),IF(AND(AT21&gt;=SMALL(기준일시_입력!$J$21:$J$39,AV$5),AT21&lt;SMALL(기준일시_입력!$N$21:$N$39,AV$5)),SMALL(기준일시_입력!$N$21:$N$39,AV$5)-AT21,0)),0)</f>
        <v>0</v>
      </c>
      <c r="AW21" s="15">
        <f>IFERROR(IF(AND(AT21&lt;SMALL(기준일시_입력!$J$21:$J$39,AW$5),AU21&gt;SMALL(기준일시_입력!$N$21:$N$39,AW$5)),INDEX(기준일시_입력!$AJ$21:$AJ$39,AW$5*2-1),IF(AND(AT21&gt;=SMALL(기준일시_입력!$J$21:$J$39,AW$5),AT21&lt;SMALL(기준일시_입력!$N$21:$N$39,AW$5)),SMALL(기준일시_입력!$N$21:$N$39,AW$5)-AT21,0)),0)</f>
        <v>0</v>
      </c>
      <c r="AX21" s="15">
        <f>IFERROR(IF(AND(AT21&lt;SMALL(기준일시_입력!$J$21:$J$39,AX$5),AU21&gt;SMALL(기준일시_입력!$N$21:$N$39,AX$5)),INDEX(기준일시_입력!$AJ$21:$AJ$39,AX$5*2-1),IF(AND(AT21&gt;=SMALL(기준일시_입력!$J$21:$J$39,AX$5),AT21&lt;SMALL(기준일시_입력!$N$21:$N$39,AX$5)),SMALL(기준일시_입력!$N$21:$N$39,AX$5)-AT21,0)),0)</f>
        <v>0</v>
      </c>
      <c r="AY21" s="15">
        <f>IFERROR(IF(AND(AT21&lt;SMALL(기준일시_입력!$J$21:$J$39,AY$5),AU21&gt;SMALL(기준일시_입력!$N$21:$N$39,AY$5)),INDEX(기준일시_입력!$AJ$21:$AJ$39,AY$5*2-1),IF(AND(AT21&gt;=SMALL(기준일시_입력!$J$21:$J$39,AY$5),AT21&lt;SMALL(기준일시_입력!$N$21:$N$39,AY$5)),SMALL(기준일시_입력!$N$21:$N$39,AY$5)-AT21,0)),0)</f>
        <v>0</v>
      </c>
      <c r="AZ21" s="15">
        <f>IFERROR(IF(AND(AT21&lt;SMALL(기준일시_입력!$J$21:$J$39,AZ$5),AU21&gt;SMALL(기준일시_입력!$N$21:$N$39,AZ$5)),INDEX(기준일시_입력!$AJ$21:$AJ$39,AZ$5*2-1),IF(AND(AT21&gt;=SMALL(기준일시_입력!$J$21:$J$39,AZ$5),AT21&lt;SMALL(기준일시_입력!$N$21:$N$39,AZ$5)),SMALL(기준일시_입력!$N$21:$N$39,AZ$5)-AT21,0)),0)</f>
        <v>0</v>
      </c>
      <c r="BA21" s="15">
        <f>IFERROR(IF(AND(AT21&lt;SMALL(기준일시_입력!$J$21:$J$39,BA$5),AU21&gt;SMALL(기준일시_입력!$N$21:$N$39,BA$5)),INDEX(기준일시_입력!$AJ$21:$AJ$39,BA$5*2-1),IF(AND(AT21&gt;=SMALL(기준일시_입력!$J$21:$J$39,BA$5),AT21&lt;SMALL(기준일시_입력!$N$21:$N$39,BA$5)),SMALL(기준일시_입력!$N$21:$N$39,BA$5)-AT21,0)),0)</f>
        <v>0</v>
      </c>
      <c r="BB21" s="15">
        <f>IFERROR(IF(AND(AT21&lt;SMALL(기준일시_입력!$J$21:$J$39,BB$5),AU21&gt;SMALL(기준일시_입력!$N$21:$N$39,BB$5)),INDEX(기준일시_입력!$AJ$21:$AJ$39,BB$5*2-1),IF(AND(AT21&gt;=SMALL(기준일시_입력!$J$21:$J$39,BB$5),AT21&lt;SMALL(기준일시_입력!$N$21:$N$39,BB$5)),SMALL(기준일시_입력!$N$21:$N$39,BB$5)-AT21,0)),0)</f>
        <v>0</v>
      </c>
      <c r="BC21" s="15">
        <f>IFERROR(IF(AND(AT21&lt;SMALL(기준일시_입력!$J$21:$J$39,BC$5),AU21&gt;SMALL(기준일시_입력!$N$21:$N$39,BC$5)),INDEX(기준일시_입력!$AJ$21:$AJ$39,BC$5*2-1),IF(AND(AT21&gt;=SMALL(기준일시_입력!$J$21:$J$39,BC$5),AT21&lt;SMALL(기준일시_입력!$N$21:$N$39,BC$5)),SMALL(기준일시_입력!$N$21:$N$39,BC$5)-AT21,0)),0)</f>
        <v>0</v>
      </c>
      <c r="BD21" s="15">
        <f>IFERROR(IF(AND(AT21&lt;SMALL(기준일시_입력!$J$21:$J$39,BD$5),AU21&gt;SMALL(기준일시_입력!$N$21:$N$39,BD$5)),INDEX(기준일시_입력!$AJ$21:$AJ$39,BD$5*2-1),IF(AND(AT21&gt;=SMALL(기준일시_입력!$J$21:$J$39,BD$5),AT21&lt;SMALL(기준일시_입력!$N$21:$N$39,BD$5)),SMALL(기준일시_입력!$N$21:$N$39,BD$5)-AT21,0)),0)</f>
        <v>0</v>
      </c>
      <c r="BE21" s="15">
        <f>IFERROR(IF(AND(AT21&lt;SMALL(기준일시_입력!$J$21:$J$39,BE$5),AU21&gt;SMALL(기준일시_입력!$N$21:$N$39,BE$5)),INDEX(기준일시_입력!$AJ$21:$AJ$39,BE$5*2-1),IF(AND(AT21&gt;=SMALL(기준일시_입력!$J$21:$J$39,BE$5),AT21&lt;SMALL(기준일시_입력!$N$21:$N$39,BE$5)),SMALL(기준일시_입력!$N$21:$N$39,BE$5)-AT21,0)),0)</f>
        <v>0</v>
      </c>
      <c r="BF21" s="6"/>
      <c r="BG21" s="180" t="str">
        <f t="shared" si="154"/>
        <v>16일</v>
      </c>
      <c r="BH21" s="180"/>
      <c r="BI21" s="5" t="str">
        <f t="shared" si="155"/>
        <v>화</v>
      </c>
      <c r="BJ21" s="67" t="str">
        <f t="shared" si="397"/>
        <v/>
      </c>
      <c r="BK21" s="184"/>
      <c r="BL21" s="184"/>
      <c r="BM21" s="184"/>
      <c r="BN21" s="184"/>
      <c r="BO21" s="184"/>
      <c r="BP21" s="184"/>
      <c r="BQ21" s="176"/>
      <c r="BR21" s="177"/>
      <c r="BS21" s="129" t="str">
        <f>IF($B21="","",IF(AND(BI$3&lt;&gt;"",$B21-기준일시_입력!$AO$7&lt;=0,BK21="",BN21="",BQ21=""),"X",IF(BQ21="연차","☆",IF(BQ21="월차","★",IF(BQ21="병가","♨",IF(BQ21="출장","◎",IF(BQ21="교육","■",IF(AND(BQ21="",BK21&lt;=기준일시_입력!$J$15,BN21&gt;=기준일시_입력!$N$15),"○",IF(AND(BQ21="",BK21&lt;&gt;"",BK21&gt;기준일시_입력!$J$15),"▼",IF(AND(BQ21="",BN21&lt;&gt;"",BN21&lt;기준일시_입력!$N$15),"△",""))))))))))</f>
        <v/>
      </c>
      <c r="BT21" s="15">
        <f>IFERROR(IF(OR(BK21="",BN21=""),0,IF(AND(BV21&lt;기준일시_입력!$J$17,BW21&gt;기준일시_입력!$N$17),기준일시_입력!$N$17-기준일시_입력!$J$17,IF(AND(BV21&gt;=기준일시_입력!$J$17,BW21&gt;기준일시_입력!$N$17),기준일시_입력!$N$17-BV21,IF(BW21&lt;기준일시_입력!$J$17,0,IF(AND(BV21&lt;기준일시_입력!$J$17,BW21&lt;=기준일시_입력!$N$17),BW21-기준일시_입력!$J$17,IF(AND(BV21&gt;=기준일시_입력!$J$17,BW21&lt;=기준일시_입력!$N$17),BW21-BV21,0)))))),0)</f>
        <v>0</v>
      </c>
      <c r="BU21" s="15">
        <f t="shared" si="400"/>
        <v>0</v>
      </c>
      <c r="BV21" s="15">
        <f>IF(OR(BK21="",BN21=""),0,IF(BK21&lt;기준일시_입력!$J$15,기준일시_입력!$J$15,BK21))</f>
        <v>0</v>
      </c>
      <c r="BW21" s="15">
        <f t="shared" si="156"/>
        <v>0</v>
      </c>
      <c r="BX21" s="15">
        <f>IFERROR(IF(AND(BV21&lt;SMALL(기준일시_입력!$J$21:$J$39,BX$5),BW21&gt;SMALL(기준일시_입력!$N$21:$N$39,BX$5)),INDEX(기준일시_입력!$AJ$21:$AJ$39,BX$5*2-1),IF(AND(BV21&gt;=SMALL(기준일시_입력!$J$21:$J$39,BX$5),BV21&lt;SMALL(기준일시_입력!$N$21:$N$39,BX$5)),SMALL(기준일시_입력!$N$21:$N$39,BX$5)-BV21,0)),0)</f>
        <v>0</v>
      </c>
      <c r="BY21" s="15">
        <f>IFERROR(IF(AND(BV21&lt;SMALL(기준일시_입력!$J$21:$J$39,BY$5),BW21&gt;SMALL(기준일시_입력!$N$21:$N$39,BY$5)),INDEX(기준일시_입력!$AJ$21:$AJ$39,BY$5*2-1),IF(AND(BV21&gt;=SMALL(기준일시_입력!$J$21:$J$39,BY$5),BV21&lt;SMALL(기준일시_입력!$N$21:$N$39,BY$5)),SMALL(기준일시_입력!$N$21:$N$39,BY$5)-BV21,0)),0)</f>
        <v>0</v>
      </c>
      <c r="BZ21" s="15">
        <f>IFERROR(IF(AND(BV21&lt;SMALL(기준일시_입력!$J$21:$J$39,BZ$5),BW21&gt;SMALL(기준일시_입력!$N$21:$N$39,BZ$5)),INDEX(기준일시_입력!$AJ$21:$AJ$39,BZ$5*2-1),IF(AND(BV21&gt;=SMALL(기준일시_입력!$J$21:$J$39,BZ$5),BV21&lt;SMALL(기준일시_입력!$N$21:$N$39,BZ$5)),SMALL(기준일시_입력!$N$21:$N$39,BZ$5)-BV21,0)),0)</f>
        <v>0</v>
      </c>
      <c r="CA21" s="15">
        <f>IFERROR(IF(AND(BV21&lt;SMALL(기준일시_입력!$J$21:$J$39,CA$5),BW21&gt;SMALL(기준일시_입력!$N$21:$N$39,CA$5)),INDEX(기준일시_입력!$AJ$21:$AJ$39,CA$5*2-1),IF(AND(BV21&gt;=SMALL(기준일시_입력!$J$21:$J$39,CA$5),BV21&lt;SMALL(기준일시_입력!$N$21:$N$39,CA$5)),SMALL(기준일시_입력!$N$21:$N$39,CA$5)-BV21,0)),0)</f>
        <v>0</v>
      </c>
      <c r="CB21" s="15">
        <f>IFERROR(IF(AND(BV21&lt;SMALL(기준일시_입력!$J$21:$J$39,CB$5),BW21&gt;SMALL(기준일시_입력!$N$21:$N$39,CB$5)),INDEX(기준일시_입력!$AJ$21:$AJ$39,CB$5*2-1),IF(AND(BV21&gt;=SMALL(기준일시_입력!$J$21:$J$39,CB$5),BV21&lt;SMALL(기준일시_입력!$N$21:$N$39,CB$5)),SMALL(기준일시_입력!$N$21:$N$39,CB$5)-BV21,0)),0)</f>
        <v>0</v>
      </c>
      <c r="CC21" s="15">
        <f>IFERROR(IF(AND(BV21&lt;SMALL(기준일시_입력!$J$21:$J$39,CC$5),BW21&gt;SMALL(기준일시_입력!$N$21:$N$39,CC$5)),INDEX(기준일시_입력!$AJ$21:$AJ$39,CC$5*2-1),IF(AND(BV21&gt;=SMALL(기준일시_입력!$J$21:$J$39,CC$5),BV21&lt;SMALL(기준일시_입력!$N$21:$N$39,CC$5)),SMALL(기준일시_입력!$N$21:$N$39,CC$5)-BV21,0)),0)</f>
        <v>0</v>
      </c>
      <c r="CD21" s="15">
        <f>IFERROR(IF(AND(BV21&lt;SMALL(기준일시_입력!$J$21:$J$39,CD$5),BW21&gt;SMALL(기준일시_입력!$N$21:$N$39,CD$5)),INDEX(기준일시_입력!$AJ$21:$AJ$39,CD$5*2-1),IF(AND(BV21&gt;=SMALL(기준일시_입력!$J$21:$J$39,CD$5),BV21&lt;SMALL(기준일시_입력!$N$21:$N$39,CD$5)),SMALL(기준일시_입력!$N$21:$N$39,CD$5)-BV21,0)),0)</f>
        <v>0</v>
      </c>
      <c r="CE21" s="15">
        <f>IFERROR(IF(AND(BV21&lt;SMALL(기준일시_입력!$J$21:$J$39,CE$5),BW21&gt;SMALL(기준일시_입력!$N$21:$N$39,CE$5)),INDEX(기준일시_입력!$AJ$21:$AJ$39,CE$5*2-1),IF(AND(BV21&gt;=SMALL(기준일시_입력!$J$21:$J$39,CE$5),BV21&lt;SMALL(기준일시_입력!$N$21:$N$39,CE$5)),SMALL(기준일시_입력!$N$21:$N$39,CE$5)-BV21,0)),0)</f>
        <v>0</v>
      </c>
      <c r="CF21" s="15">
        <f>IFERROR(IF(AND(BV21&lt;SMALL(기준일시_입력!$J$21:$J$39,CF$5),BW21&gt;SMALL(기준일시_입력!$N$21:$N$39,CF$5)),INDEX(기준일시_입력!$AJ$21:$AJ$39,CF$5*2-1),IF(AND(BV21&gt;=SMALL(기준일시_입력!$J$21:$J$39,CF$5),BV21&lt;SMALL(기준일시_입력!$N$21:$N$39,CF$5)),SMALL(기준일시_입력!$N$21:$N$39,CF$5)-BV21,0)),0)</f>
        <v>0</v>
      </c>
      <c r="CG21" s="15">
        <f>IFERROR(IF(AND(BV21&lt;SMALL(기준일시_입력!$J$21:$J$39,CG$5),BW21&gt;SMALL(기준일시_입력!$N$21:$N$39,CG$5)),INDEX(기준일시_입력!$AJ$21:$AJ$39,CG$5*2-1),IF(AND(BV21&gt;=SMALL(기준일시_입력!$J$21:$J$39,CG$5),BV21&lt;SMALL(기준일시_입력!$N$21:$N$39,CG$5)),SMALL(기준일시_입력!$N$21:$N$39,CG$5)-BV21,0)),0)</f>
        <v>0</v>
      </c>
      <c r="CH21" s="6"/>
      <c r="CI21" s="180" t="str">
        <f t="shared" si="157"/>
        <v>16일</v>
      </c>
      <c r="CJ21" s="180"/>
      <c r="CK21" s="5" t="str">
        <f t="shared" si="158"/>
        <v>화</v>
      </c>
      <c r="CL21" s="67" t="str">
        <f t="shared" si="159"/>
        <v/>
      </c>
      <c r="CM21" s="184"/>
      <c r="CN21" s="184"/>
      <c r="CO21" s="184"/>
      <c r="CP21" s="184"/>
      <c r="CQ21" s="184"/>
      <c r="CR21" s="184"/>
      <c r="CS21" s="176"/>
      <c r="CT21" s="177"/>
      <c r="CU21" s="129" t="str">
        <f>IF($B21="","",IF(AND(CK$3&lt;&gt;"",$B21-기준일시_입력!$AO$7&lt;=0,CM21="",CP21="",CS21=""),"X",IF(CS21="연차","☆",IF(CS21="월차","★",IF(CS21="병가","♨",IF(CS21="출장","◎",IF(CS21="교육","■",IF(AND(CS21="",CM21&lt;=기준일시_입력!$J$15,CP21&gt;=기준일시_입력!$N$15),"○",IF(AND(CS21="",CM21&lt;&gt;"",CM21&gt;기준일시_입력!$J$15),"▼",IF(AND(CS21="",CP21&lt;&gt;"",CP21&lt;기준일시_입력!$N$15),"△",""))))))))))</f>
        <v/>
      </c>
      <c r="CV21" s="15">
        <f>IFERROR(IF(OR(CM21="",CP21=""),0,IF(AND(CX21&lt;기준일시_입력!$J$17,CY21&gt;기준일시_입력!$N$17),기준일시_입력!$N$17-기준일시_입력!$J$17,IF(AND(CX21&gt;=기준일시_입력!$J$17,CY21&gt;기준일시_입력!$N$17),기준일시_입력!$N$17-CX21,IF(CY21&lt;기준일시_입력!$J$17,0,IF(AND(CX21&lt;기준일시_입력!$J$17,CY21&lt;=기준일시_입력!$N$17),CY21-기준일시_입력!$J$17,IF(AND(CX21&gt;=기준일시_입력!$J$17,CY21&lt;=기준일시_입력!$N$17),CY21-CX21,0)))))),0)</f>
        <v>0</v>
      </c>
      <c r="CW21" s="15">
        <f t="shared" si="401"/>
        <v>0</v>
      </c>
      <c r="CX21" s="15">
        <f>IF(OR(CM21="",CP21=""),0,IF(CM21&lt;기준일시_입력!$J$15,기준일시_입력!$J$15,CM21))</f>
        <v>0</v>
      </c>
      <c r="CY21" s="15">
        <f t="shared" si="160"/>
        <v>0</v>
      </c>
      <c r="CZ21" s="15">
        <f>IFERROR(IF(AND(CX21&lt;SMALL(기준일시_입력!$J$21:$J$39,CZ$5),CY21&gt;SMALL(기준일시_입력!$N$21:$N$39,CZ$5)),INDEX(기준일시_입력!$AJ$21:$AJ$39,CZ$5*2-1),IF(AND(CX21&gt;=SMALL(기준일시_입력!$J$21:$J$39,CZ$5),CX21&lt;SMALL(기준일시_입력!$N$21:$N$39,CZ$5)),SMALL(기준일시_입력!$N$21:$N$39,CZ$5)-CX21,0)),0)</f>
        <v>0</v>
      </c>
      <c r="DA21" s="15">
        <f>IFERROR(IF(AND(CX21&lt;SMALL(기준일시_입력!$J$21:$J$39,DA$5),CY21&gt;SMALL(기준일시_입력!$N$21:$N$39,DA$5)),INDEX(기준일시_입력!$AJ$21:$AJ$39,DA$5*2-1),IF(AND(CX21&gt;=SMALL(기준일시_입력!$J$21:$J$39,DA$5),CX21&lt;SMALL(기준일시_입력!$N$21:$N$39,DA$5)),SMALL(기준일시_입력!$N$21:$N$39,DA$5)-CX21,0)),0)</f>
        <v>0</v>
      </c>
      <c r="DB21" s="15">
        <f>IFERROR(IF(AND(CX21&lt;SMALL(기준일시_입력!$J$21:$J$39,DB$5),CY21&gt;SMALL(기준일시_입력!$N$21:$N$39,DB$5)),INDEX(기준일시_입력!$AJ$21:$AJ$39,DB$5*2-1),IF(AND(CX21&gt;=SMALL(기준일시_입력!$J$21:$J$39,DB$5),CX21&lt;SMALL(기준일시_입력!$N$21:$N$39,DB$5)),SMALL(기준일시_입력!$N$21:$N$39,DB$5)-CX21,0)),0)</f>
        <v>0</v>
      </c>
      <c r="DC21" s="15">
        <f>IFERROR(IF(AND(CX21&lt;SMALL(기준일시_입력!$J$21:$J$39,DC$5),CY21&gt;SMALL(기준일시_입력!$N$21:$N$39,DC$5)),INDEX(기준일시_입력!$AJ$21:$AJ$39,DC$5*2-1),IF(AND(CX21&gt;=SMALL(기준일시_입력!$J$21:$J$39,DC$5),CX21&lt;SMALL(기준일시_입력!$N$21:$N$39,DC$5)),SMALL(기준일시_입력!$N$21:$N$39,DC$5)-CX21,0)),0)</f>
        <v>0</v>
      </c>
      <c r="DD21" s="15">
        <f>IFERROR(IF(AND(CX21&lt;SMALL(기준일시_입력!$J$21:$J$39,DD$5),CY21&gt;SMALL(기준일시_입력!$N$21:$N$39,DD$5)),INDEX(기준일시_입력!$AJ$21:$AJ$39,DD$5*2-1),IF(AND(CX21&gt;=SMALL(기준일시_입력!$J$21:$J$39,DD$5),CX21&lt;SMALL(기준일시_입력!$N$21:$N$39,DD$5)),SMALL(기준일시_입력!$N$21:$N$39,DD$5)-CX21,0)),0)</f>
        <v>0</v>
      </c>
      <c r="DE21" s="15">
        <f>IFERROR(IF(AND(CX21&lt;SMALL(기준일시_입력!$J$21:$J$39,DE$5),CY21&gt;SMALL(기준일시_입력!$N$21:$N$39,DE$5)),INDEX(기준일시_입력!$AJ$21:$AJ$39,DE$5*2-1),IF(AND(CX21&gt;=SMALL(기준일시_입력!$J$21:$J$39,DE$5),CX21&lt;SMALL(기준일시_입력!$N$21:$N$39,DE$5)),SMALL(기준일시_입력!$N$21:$N$39,DE$5)-CX21,0)),0)</f>
        <v>0</v>
      </c>
      <c r="DF21" s="15">
        <f>IFERROR(IF(AND(CX21&lt;SMALL(기준일시_입력!$J$21:$J$39,DF$5),CY21&gt;SMALL(기준일시_입력!$N$21:$N$39,DF$5)),INDEX(기준일시_입력!$AJ$21:$AJ$39,DF$5*2-1),IF(AND(CX21&gt;=SMALL(기준일시_입력!$J$21:$J$39,DF$5),CX21&lt;SMALL(기준일시_입력!$N$21:$N$39,DF$5)),SMALL(기준일시_입력!$N$21:$N$39,DF$5)-CX21,0)),0)</f>
        <v>0</v>
      </c>
      <c r="DG21" s="15">
        <f>IFERROR(IF(AND(CX21&lt;SMALL(기준일시_입력!$J$21:$J$39,DG$5),CY21&gt;SMALL(기준일시_입력!$N$21:$N$39,DG$5)),INDEX(기준일시_입력!$AJ$21:$AJ$39,DG$5*2-1),IF(AND(CX21&gt;=SMALL(기준일시_입력!$J$21:$J$39,DG$5),CX21&lt;SMALL(기준일시_입력!$N$21:$N$39,DG$5)),SMALL(기준일시_입력!$N$21:$N$39,DG$5)-CX21,0)),0)</f>
        <v>0</v>
      </c>
      <c r="DH21" s="15">
        <f>IFERROR(IF(AND(CX21&lt;SMALL(기준일시_입력!$J$21:$J$39,DH$5),CY21&gt;SMALL(기준일시_입력!$N$21:$N$39,DH$5)),INDEX(기준일시_입력!$AJ$21:$AJ$39,DH$5*2-1),IF(AND(CX21&gt;=SMALL(기준일시_입력!$J$21:$J$39,DH$5),CX21&lt;SMALL(기준일시_입력!$N$21:$N$39,DH$5)),SMALL(기준일시_입력!$N$21:$N$39,DH$5)-CX21,0)),0)</f>
        <v>0</v>
      </c>
      <c r="DI21" s="15">
        <f>IFERROR(IF(AND(CX21&lt;SMALL(기준일시_입력!$J$21:$J$39,DI$5),CY21&gt;SMALL(기준일시_입력!$N$21:$N$39,DI$5)),INDEX(기준일시_입력!$AJ$21:$AJ$39,DI$5*2-1),IF(AND(CX21&gt;=SMALL(기준일시_입력!$J$21:$J$39,DI$5),CX21&lt;SMALL(기준일시_입력!$N$21:$N$39,DI$5)),SMALL(기준일시_입력!$N$21:$N$39,DI$5)-CX21,0)),0)</f>
        <v>0</v>
      </c>
      <c r="DJ21" s="6"/>
      <c r="DK21" s="180" t="str">
        <f t="shared" si="161"/>
        <v>16일</v>
      </c>
      <c r="DL21" s="180"/>
      <c r="DM21" s="5" t="str">
        <f t="shared" si="162"/>
        <v>화</v>
      </c>
      <c r="DN21" s="67" t="str">
        <f t="shared" si="159"/>
        <v/>
      </c>
      <c r="DO21" s="184"/>
      <c r="DP21" s="184"/>
      <c r="DQ21" s="184"/>
      <c r="DR21" s="184"/>
      <c r="DS21" s="184"/>
      <c r="DT21" s="184"/>
      <c r="DU21" s="176"/>
      <c r="DV21" s="177"/>
      <c r="DW21" s="129" t="str">
        <f>IF($B21="","",IF(AND(DM$3&lt;&gt;"",$B21-기준일시_입력!$AO$7&lt;=0,DO21="",DR21="",DU21=""),"X",IF(DU21="연차","☆",IF(DU21="월차","★",IF(DU21="병가","♨",IF(DU21="출장","◎",IF(DU21="교육","■",IF(AND(DU21="",DO21&lt;=기준일시_입력!$J$15,DR21&gt;=기준일시_입력!$N$15),"○",IF(AND(DU21="",DO21&lt;&gt;"",DO21&gt;기준일시_입력!$J$15),"▼",IF(AND(DU21="",DR21&lt;&gt;"",DR21&lt;기준일시_입력!$N$15),"△",""))))))))))</f>
        <v/>
      </c>
      <c r="DX21" s="15">
        <f>IFERROR(IF(OR(DO21="",DR21=""),0,IF(AND(DZ21&lt;기준일시_입력!$J$17,EA21&gt;기준일시_입력!$N$17),기준일시_입력!$N$17-기준일시_입력!$J$17,IF(AND(DZ21&gt;=기준일시_입력!$J$17,EA21&gt;기준일시_입력!$N$17),기준일시_입력!$N$17-DZ21,IF(EA21&lt;기준일시_입력!$J$17,0,IF(AND(DZ21&lt;기준일시_입력!$J$17,EA21&lt;=기준일시_입력!$N$17),EA21-기준일시_입력!$J$17,IF(AND(DZ21&gt;=기준일시_입력!$J$17,EA21&lt;=기준일시_입력!$N$17),EA21-DZ21,0)))))),0)</f>
        <v>0</v>
      </c>
      <c r="DY21" s="15">
        <f t="shared" si="402"/>
        <v>0</v>
      </c>
      <c r="DZ21" s="15">
        <f>IF(OR(DO21="",DR21=""),0,IF(DO21&lt;기준일시_입력!$J$15,기준일시_입력!$J$15,DO21))</f>
        <v>0</v>
      </c>
      <c r="EA21" s="15">
        <f t="shared" si="164"/>
        <v>0</v>
      </c>
      <c r="EB21" s="15">
        <f>IFERROR(IF(AND(DZ21&lt;SMALL(기준일시_입력!$J$21:$J$39,EB$5),EA21&gt;SMALL(기준일시_입력!$N$21:$N$39,EB$5)),INDEX(기준일시_입력!$AJ$21:$AJ$39,EB$5*2-1),IF(AND(DZ21&gt;=SMALL(기준일시_입력!$J$21:$J$39,EB$5),DZ21&lt;SMALL(기준일시_입력!$N$21:$N$39,EB$5)),SMALL(기준일시_입력!$N$21:$N$39,EB$5)-DZ21,0)),0)</f>
        <v>0</v>
      </c>
      <c r="EC21" s="15">
        <f>IFERROR(IF(AND(DZ21&lt;SMALL(기준일시_입력!$J$21:$J$39,EC$5),EA21&gt;SMALL(기준일시_입력!$N$21:$N$39,EC$5)),INDEX(기준일시_입력!$AJ$21:$AJ$39,EC$5*2-1),IF(AND(DZ21&gt;=SMALL(기준일시_입력!$J$21:$J$39,EC$5),DZ21&lt;SMALL(기준일시_입력!$N$21:$N$39,EC$5)),SMALL(기준일시_입력!$N$21:$N$39,EC$5)-DZ21,0)),0)</f>
        <v>0</v>
      </c>
      <c r="ED21" s="15">
        <f>IFERROR(IF(AND(DZ21&lt;SMALL(기준일시_입력!$J$21:$J$39,ED$5),EA21&gt;SMALL(기준일시_입력!$N$21:$N$39,ED$5)),INDEX(기준일시_입력!$AJ$21:$AJ$39,ED$5*2-1),IF(AND(DZ21&gt;=SMALL(기준일시_입력!$J$21:$J$39,ED$5),DZ21&lt;SMALL(기준일시_입력!$N$21:$N$39,ED$5)),SMALL(기준일시_입력!$N$21:$N$39,ED$5)-DZ21,0)),0)</f>
        <v>0</v>
      </c>
      <c r="EE21" s="15">
        <f>IFERROR(IF(AND(DZ21&lt;SMALL(기준일시_입력!$J$21:$J$39,EE$5),EA21&gt;SMALL(기준일시_입력!$N$21:$N$39,EE$5)),INDEX(기준일시_입력!$AJ$21:$AJ$39,EE$5*2-1),IF(AND(DZ21&gt;=SMALL(기준일시_입력!$J$21:$J$39,EE$5),DZ21&lt;SMALL(기준일시_입력!$N$21:$N$39,EE$5)),SMALL(기준일시_입력!$N$21:$N$39,EE$5)-DZ21,0)),0)</f>
        <v>0</v>
      </c>
      <c r="EF21" s="15">
        <f>IFERROR(IF(AND(DZ21&lt;SMALL(기준일시_입력!$J$21:$J$39,EF$5),EA21&gt;SMALL(기준일시_입력!$N$21:$N$39,EF$5)),INDEX(기준일시_입력!$AJ$21:$AJ$39,EF$5*2-1),IF(AND(DZ21&gt;=SMALL(기준일시_입력!$J$21:$J$39,EF$5),DZ21&lt;SMALL(기준일시_입력!$N$21:$N$39,EF$5)),SMALL(기준일시_입력!$N$21:$N$39,EF$5)-DZ21,0)),0)</f>
        <v>0</v>
      </c>
      <c r="EG21" s="15">
        <f>IFERROR(IF(AND(DZ21&lt;SMALL(기준일시_입력!$J$21:$J$39,EG$5),EA21&gt;SMALL(기준일시_입력!$N$21:$N$39,EG$5)),INDEX(기준일시_입력!$AJ$21:$AJ$39,EG$5*2-1),IF(AND(DZ21&gt;=SMALL(기준일시_입력!$J$21:$J$39,EG$5),DZ21&lt;SMALL(기준일시_입력!$N$21:$N$39,EG$5)),SMALL(기준일시_입력!$N$21:$N$39,EG$5)-DZ21,0)),0)</f>
        <v>0</v>
      </c>
      <c r="EH21" s="15">
        <f>IFERROR(IF(AND(DZ21&lt;SMALL(기준일시_입력!$J$21:$J$39,EH$5),EA21&gt;SMALL(기준일시_입력!$N$21:$N$39,EH$5)),INDEX(기준일시_입력!$AJ$21:$AJ$39,EH$5*2-1),IF(AND(DZ21&gt;=SMALL(기준일시_입력!$J$21:$J$39,EH$5),DZ21&lt;SMALL(기준일시_입력!$N$21:$N$39,EH$5)),SMALL(기준일시_입력!$N$21:$N$39,EH$5)-DZ21,0)),0)</f>
        <v>0</v>
      </c>
      <c r="EI21" s="15">
        <f>IFERROR(IF(AND(DZ21&lt;SMALL(기준일시_입력!$J$21:$J$39,EI$5),EA21&gt;SMALL(기준일시_입력!$N$21:$N$39,EI$5)),INDEX(기준일시_입력!$AJ$21:$AJ$39,EI$5*2-1),IF(AND(DZ21&gt;=SMALL(기준일시_입력!$J$21:$J$39,EI$5),DZ21&lt;SMALL(기준일시_입력!$N$21:$N$39,EI$5)),SMALL(기준일시_입력!$N$21:$N$39,EI$5)-DZ21,0)),0)</f>
        <v>0</v>
      </c>
      <c r="EJ21" s="15">
        <f>IFERROR(IF(AND(DZ21&lt;SMALL(기준일시_입력!$J$21:$J$39,EJ$5),EA21&gt;SMALL(기준일시_입력!$N$21:$N$39,EJ$5)),INDEX(기준일시_입력!$AJ$21:$AJ$39,EJ$5*2-1),IF(AND(DZ21&gt;=SMALL(기준일시_입력!$J$21:$J$39,EJ$5),DZ21&lt;SMALL(기준일시_입력!$N$21:$N$39,EJ$5)),SMALL(기준일시_입력!$N$21:$N$39,EJ$5)-DZ21,0)),0)</f>
        <v>0</v>
      </c>
      <c r="EK21" s="15">
        <f>IFERROR(IF(AND(DZ21&lt;SMALL(기준일시_입력!$J$21:$J$39,EK$5),EA21&gt;SMALL(기준일시_입력!$N$21:$N$39,EK$5)),INDEX(기준일시_입력!$AJ$21:$AJ$39,EK$5*2-1),IF(AND(DZ21&gt;=SMALL(기준일시_입력!$J$21:$J$39,EK$5),DZ21&lt;SMALL(기준일시_입력!$N$21:$N$39,EK$5)),SMALL(기준일시_입력!$N$21:$N$39,EK$5)-DZ21,0)),0)</f>
        <v>0</v>
      </c>
      <c r="EL21" s="6"/>
      <c r="EM21" s="180" t="str">
        <f t="shared" si="165"/>
        <v>16일</v>
      </c>
      <c r="EN21" s="180"/>
      <c r="EO21" s="5" t="str">
        <f t="shared" si="166"/>
        <v>화</v>
      </c>
      <c r="EP21" s="67" t="str">
        <f t="shared" si="159"/>
        <v/>
      </c>
      <c r="EQ21" s="184"/>
      <c r="ER21" s="184"/>
      <c r="ES21" s="184"/>
      <c r="ET21" s="184"/>
      <c r="EU21" s="184"/>
      <c r="EV21" s="184"/>
      <c r="EW21" s="176"/>
      <c r="EX21" s="177"/>
      <c r="EY21" s="129" t="str">
        <f>IF($B21="","",IF(AND(EO$3&lt;&gt;"",$B21-기준일시_입력!$AO$7&lt;=0,EQ21="",ET21="",EW21=""),"X",IF(EW21="연차","☆",IF(EW21="월차","★",IF(EW21="병가","♨",IF(EW21="출장","◎",IF(EW21="교육","■",IF(AND(EW21="",EQ21&lt;=기준일시_입력!$J$15,ET21&gt;=기준일시_입력!$N$15),"○",IF(AND(EW21="",EQ21&lt;&gt;"",EQ21&gt;기준일시_입력!$J$15),"▼",IF(AND(EW21="",ET21&lt;&gt;"",ET21&lt;기준일시_입력!$N$15),"△",""))))))))))</f>
        <v/>
      </c>
      <c r="EZ21" s="15">
        <f>IFERROR(IF(OR(EQ21="",ET21=""),0,IF(AND(FB21&lt;기준일시_입력!$J$17,FC21&gt;기준일시_입력!$N$17),기준일시_입력!$N$17-기준일시_입력!$J$17,IF(AND(FB21&gt;=기준일시_입력!$J$17,FC21&gt;기준일시_입력!$N$17),기준일시_입력!$N$17-FB21,IF(FC21&lt;기준일시_입력!$J$17,0,IF(AND(FB21&lt;기준일시_입력!$J$17,FC21&lt;=기준일시_입력!$N$17),FC21-기준일시_입력!$J$17,IF(AND(FB21&gt;=기준일시_입력!$J$17,FC21&lt;=기준일시_입력!$N$17),FC21-FB21,0)))))),0)</f>
        <v>0</v>
      </c>
      <c r="FA21" s="15">
        <f t="shared" si="403"/>
        <v>0</v>
      </c>
      <c r="FB21" s="15">
        <f>IF(OR(EQ21="",ET21=""),0,IF(EQ21&lt;기준일시_입력!$J$15,기준일시_입력!$J$15,EQ21))</f>
        <v>0</v>
      </c>
      <c r="FC21" s="15">
        <f t="shared" si="168"/>
        <v>0</v>
      </c>
      <c r="FD21" s="15">
        <f>IFERROR(IF(AND(FB21&lt;SMALL(기준일시_입력!$J$21:$J$39,FD$5),FC21&gt;SMALL(기준일시_입력!$N$21:$N$39,FD$5)),INDEX(기준일시_입력!$AJ$21:$AJ$39,FD$5*2-1),IF(AND(FB21&gt;=SMALL(기준일시_입력!$J$21:$J$39,FD$5),FB21&lt;SMALL(기준일시_입력!$N$21:$N$39,FD$5)),SMALL(기준일시_입력!$N$21:$N$39,FD$5)-FB21,0)),0)</f>
        <v>0</v>
      </c>
      <c r="FE21" s="15">
        <f>IFERROR(IF(AND(FB21&lt;SMALL(기준일시_입력!$J$21:$J$39,FE$5),FC21&gt;SMALL(기준일시_입력!$N$21:$N$39,FE$5)),INDEX(기준일시_입력!$AJ$21:$AJ$39,FE$5*2-1),IF(AND(FB21&gt;=SMALL(기준일시_입력!$J$21:$J$39,FE$5),FB21&lt;SMALL(기준일시_입력!$N$21:$N$39,FE$5)),SMALL(기준일시_입력!$N$21:$N$39,FE$5)-FB21,0)),0)</f>
        <v>0</v>
      </c>
      <c r="FF21" s="15">
        <f>IFERROR(IF(AND(FB21&lt;SMALL(기준일시_입력!$J$21:$J$39,FF$5),FC21&gt;SMALL(기준일시_입력!$N$21:$N$39,FF$5)),INDEX(기준일시_입력!$AJ$21:$AJ$39,FF$5*2-1),IF(AND(FB21&gt;=SMALL(기준일시_입력!$J$21:$J$39,FF$5),FB21&lt;SMALL(기준일시_입력!$N$21:$N$39,FF$5)),SMALL(기준일시_입력!$N$21:$N$39,FF$5)-FB21,0)),0)</f>
        <v>0</v>
      </c>
      <c r="FG21" s="15">
        <f>IFERROR(IF(AND(FB21&lt;SMALL(기준일시_입력!$J$21:$J$39,FG$5),FC21&gt;SMALL(기준일시_입력!$N$21:$N$39,FG$5)),INDEX(기준일시_입력!$AJ$21:$AJ$39,FG$5*2-1),IF(AND(FB21&gt;=SMALL(기준일시_입력!$J$21:$J$39,FG$5),FB21&lt;SMALL(기준일시_입력!$N$21:$N$39,FG$5)),SMALL(기준일시_입력!$N$21:$N$39,FG$5)-FB21,0)),0)</f>
        <v>0</v>
      </c>
      <c r="FH21" s="15">
        <f>IFERROR(IF(AND(FB21&lt;SMALL(기준일시_입력!$J$21:$J$39,FH$5),FC21&gt;SMALL(기준일시_입력!$N$21:$N$39,FH$5)),INDEX(기준일시_입력!$AJ$21:$AJ$39,FH$5*2-1),IF(AND(FB21&gt;=SMALL(기준일시_입력!$J$21:$J$39,FH$5),FB21&lt;SMALL(기준일시_입력!$N$21:$N$39,FH$5)),SMALL(기준일시_입력!$N$21:$N$39,FH$5)-FB21,0)),0)</f>
        <v>0</v>
      </c>
      <c r="FI21" s="15">
        <f>IFERROR(IF(AND(FB21&lt;SMALL(기준일시_입력!$J$21:$J$39,FI$5),FC21&gt;SMALL(기준일시_입력!$N$21:$N$39,FI$5)),INDEX(기준일시_입력!$AJ$21:$AJ$39,FI$5*2-1),IF(AND(FB21&gt;=SMALL(기준일시_입력!$J$21:$J$39,FI$5),FB21&lt;SMALL(기준일시_입력!$N$21:$N$39,FI$5)),SMALL(기준일시_입력!$N$21:$N$39,FI$5)-FB21,0)),0)</f>
        <v>0</v>
      </c>
      <c r="FJ21" s="15">
        <f>IFERROR(IF(AND(FB21&lt;SMALL(기준일시_입력!$J$21:$J$39,FJ$5),FC21&gt;SMALL(기준일시_입력!$N$21:$N$39,FJ$5)),INDEX(기준일시_입력!$AJ$21:$AJ$39,FJ$5*2-1),IF(AND(FB21&gt;=SMALL(기준일시_입력!$J$21:$J$39,FJ$5),FB21&lt;SMALL(기준일시_입력!$N$21:$N$39,FJ$5)),SMALL(기준일시_입력!$N$21:$N$39,FJ$5)-FB21,0)),0)</f>
        <v>0</v>
      </c>
      <c r="FK21" s="15">
        <f>IFERROR(IF(AND(FB21&lt;SMALL(기준일시_입력!$J$21:$J$39,FK$5),FC21&gt;SMALL(기준일시_입력!$N$21:$N$39,FK$5)),INDEX(기준일시_입력!$AJ$21:$AJ$39,FK$5*2-1),IF(AND(FB21&gt;=SMALL(기준일시_입력!$J$21:$J$39,FK$5),FB21&lt;SMALL(기준일시_입력!$N$21:$N$39,FK$5)),SMALL(기준일시_입력!$N$21:$N$39,FK$5)-FB21,0)),0)</f>
        <v>0</v>
      </c>
      <c r="FL21" s="15">
        <f>IFERROR(IF(AND(FB21&lt;SMALL(기준일시_입력!$J$21:$J$39,FL$5),FC21&gt;SMALL(기준일시_입력!$N$21:$N$39,FL$5)),INDEX(기준일시_입력!$AJ$21:$AJ$39,FL$5*2-1),IF(AND(FB21&gt;=SMALL(기준일시_입력!$J$21:$J$39,FL$5),FB21&lt;SMALL(기준일시_입력!$N$21:$N$39,FL$5)),SMALL(기준일시_입력!$N$21:$N$39,FL$5)-FB21,0)),0)</f>
        <v>0</v>
      </c>
      <c r="FM21" s="15">
        <f>IFERROR(IF(AND(FB21&lt;SMALL(기준일시_입력!$J$21:$J$39,FM$5),FC21&gt;SMALL(기준일시_입력!$N$21:$N$39,FM$5)),INDEX(기준일시_입력!$AJ$21:$AJ$39,FM$5*2-1),IF(AND(FB21&gt;=SMALL(기준일시_입력!$J$21:$J$39,FM$5),FB21&lt;SMALL(기준일시_입력!$N$21:$N$39,FM$5)),SMALL(기준일시_입력!$N$21:$N$39,FM$5)-FB21,0)),0)</f>
        <v>0</v>
      </c>
      <c r="FN21" s="6"/>
      <c r="FO21" s="180" t="str">
        <f t="shared" si="169"/>
        <v>16일</v>
      </c>
      <c r="FP21" s="180"/>
      <c r="FQ21" s="124" t="str">
        <f t="shared" si="170"/>
        <v>화</v>
      </c>
      <c r="FR21" s="133" t="str">
        <f t="shared" si="171"/>
        <v/>
      </c>
      <c r="FS21" s="184"/>
      <c r="FT21" s="184"/>
      <c r="FU21" s="184"/>
      <c r="FV21" s="184"/>
      <c r="FW21" s="184"/>
      <c r="FX21" s="184"/>
      <c r="FY21" s="176"/>
      <c r="FZ21" s="177"/>
      <c r="GA21" s="129" t="str">
        <f>IF($B21="","",IF(AND(FQ$3&lt;&gt;"",$B21-기준일시_입력!$AO$7&lt;=0,FS21="",FV21="",FY21=""),"X",IF(FY21="연차","☆",IF(FY21="월차","★",IF(FY21="병가","♨",IF(FY21="출장","◎",IF(FY21="교육","■",IF(AND(FY21="",FS21&lt;=기준일시_입력!$J$15,FV21&gt;=기준일시_입력!$N$15),"○",IF(AND(FY21="",FS21&lt;&gt;"",FS21&gt;기준일시_입력!$J$15),"▼",IF(AND(FY21="",FV21&lt;&gt;"",FV21&lt;기준일시_입력!$N$15),"△",""))))))))))</f>
        <v/>
      </c>
      <c r="GB21" s="128">
        <f>IFERROR(IF(OR(FS21="",FV21=""),0,IF(AND(GD21&lt;기준일시_입력!$J$17,GE21&gt;기준일시_입력!$N$17),기준일시_입력!$N$17-기준일시_입력!$J$17,IF(AND(GD21&gt;=기준일시_입력!$J$17,GE21&gt;기준일시_입력!$N$17),기준일시_입력!$N$17-GD21,IF(GE21&lt;기준일시_입력!$J$17,0,IF(AND(GD21&lt;기준일시_입력!$J$17,GE21&lt;=기준일시_입력!$N$17),GE21-기준일시_입력!$J$17,IF(AND(GD21&gt;=기준일시_입력!$J$17,GE21&lt;=기준일시_입력!$N$17),GE21-GD21,0)))))),0)</f>
        <v>0</v>
      </c>
      <c r="GC21" s="128">
        <f t="shared" si="172"/>
        <v>0</v>
      </c>
      <c r="GD21" s="128">
        <f>IF(OR(FS21="",FV21=""),0,IF(FS21&lt;기준일시_입력!$J$15,기준일시_입력!$J$15,FS21))</f>
        <v>0</v>
      </c>
      <c r="GE21" s="128">
        <f t="shared" si="173"/>
        <v>0</v>
      </c>
      <c r="GF21" s="128">
        <f>IFERROR(IF(AND(GD21&lt;SMALL(기준일시_입력!$J$21:$J$39,GF$5),GE21&gt;SMALL(기준일시_입력!$N$21:$N$39,GF$5)),INDEX(기준일시_입력!$AJ$21:$AJ$39,GF$5*2-1),IF(AND(GD21&gt;=SMALL(기준일시_입력!$J$21:$J$39,GF$5),GD21&lt;SMALL(기준일시_입력!$N$21:$N$39,GF$5)),SMALL(기준일시_입력!$N$21:$N$39,GF$5)-GD21,0)),0)</f>
        <v>0</v>
      </c>
      <c r="GG21" s="128">
        <f>IFERROR(IF(AND(GD21&lt;SMALL(기준일시_입력!$J$21:$J$39,GG$5),GE21&gt;SMALL(기준일시_입력!$N$21:$N$39,GG$5)),INDEX(기준일시_입력!$AJ$21:$AJ$39,GG$5*2-1),IF(AND(GD21&gt;=SMALL(기준일시_입력!$J$21:$J$39,GG$5),GD21&lt;SMALL(기준일시_입력!$N$21:$N$39,GG$5)),SMALL(기준일시_입력!$N$21:$N$39,GG$5)-GD21,0)),0)</f>
        <v>0</v>
      </c>
      <c r="GH21" s="128">
        <f>IFERROR(IF(AND(GD21&lt;SMALL(기준일시_입력!$J$21:$J$39,GH$5),GE21&gt;SMALL(기준일시_입력!$N$21:$N$39,GH$5)),INDEX(기준일시_입력!$AJ$21:$AJ$39,GH$5*2-1),IF(AND(GD21&gt;=SMALL(기준일시_입력!$J$21:$J$39,GH$5),GD21&lt;SMALL(기준일시_입력!$N$21:$N$39,GH$5)),SMALL(기준일시_입력!$N$21:$N$39,GH$5)-GD21,0)),0)</f>
        <v>0</v>
      </c>
      <c r="GI21" s="128">
        <f>IFERROR(IF(AND(GD21&lt;SMALL(기준일시_입력!$J$21:$J$39,GI$5),GE21&gt;SMALL(기준일시_입력!$N$21:$N$39,GI$5)),INDEX(기준일시_입력!$AJ$21:$AJ$39,GI$5*2-1),IF(AND(GD21&gt;=SMALL(기준일시_입력!$J$21:$J$39,GI$5),GD21&lt;SMALL(기준일시_입력!$N$21:$N$39,GI$5)),SMALL(기준일시_입력!$N$21:$N$39,GI$5)-GD21,0)),0)</f>
        <v>0</v>
      </c>
      <c r="GJ21" s="128">
        <f>IFERROR(IF(AND(GD21&lt;SMALL(기준일시_입력!$J$21:$J$39,GJ$5),GE21&gt;SMALL(기준일시_입력!$N$21:$N$39,GJ$5)),INDEX(기준일시_입력!$AJ$21:$AJ$39,GJ$5*2-1),IF(AND(GD21&gt;=SMALL(기준일시_입력!$J$21:$J$39,GJ$5),GD21&lt;SMALL(기준일시_입력!$N$21:$N$39,GJ$5)),SMALL(기준일시_입력!$N$21:$N$39,GJ$5)-GD21,0)),0)</f>
        <v>0</v>
      </c>
      <c r="GK21" s="128">
        <f>IFERROR(IF(AND(GD21&lt;SMALL(기준일시_입력!$J$21:$J$39,GK$5),GE21&gt;SMALL(기준일시_입력!$N$21:$N$39,GK$5)),INDEX(기준일시_입력!$AJ$21:$AJ$39,GK$5*2-1),IF(AND(GD21&gt;=SMALL(기준일시_입력!$J$21:$J$39,GK$5),GD21&lt;SMALL(기준일시_입력!$N$21:$N$39,GK$5)),SMALL(기준일시_입력!$N$21:$N$39,GK$5)-GD21,0)),0)</f>
        <v>0</v>
      </c>
      <c r="GL21" s="128">
        <f>IFERROR(IF(AND(GD21&lt;SMALL(기준일시_입력!$J$21:$J$39,GL$5),GE21&gt;SMALL(기준일시_입력!$N$21:$N$39,GL$5)),INDEX(기준일시_입력!$AJ$21:$AJ$39,GL$5*2-1),IF(AND(GD21&gt;=SMALL(기준일시_입력!$J$21:$J$39,GL$5),GD21&lt;SMALL(기준일시_입력!$N$21:$N$39,GL$5)),SMALL(기준일시_입력!$N$21:$N$39,GL$5)-GD21,0)),0)</f>
        <v>0</v>
      </c>
      <c r="GM21" s="128">
        <f>IFERROR(IF(AND(GD21&lt;SMALL(기준일시_입력!$J$21:$J$39,GM$5),GE21&gt;SMALL(기준일시_입력!$N$21:$N$39,GM$5)),INDEX(기준일시_입력!$AJ$21:$AJ$39,GM$5*2-1),IF(AND(GD21&gt;=SMALL(기준일시_입력!$J$21:$J$39,GM$5),GD21&lt;SMALL(기준일시_입력!$N$21:$N$39,GM$5)),SMALL(기준일시_입력!$N$21:$N$39,GM$5)-GD21,0)),0)</f>
        <v>0</v>
      </c>
      <c r="GN21" s="128">
        <f>IFERROR(IF(AND(GD21&lt;SMALL(기준일시_입력!$J$21:$J$39,GN$5),GE21&gt;SMALL(기준일시_입력!$N$21:$N$39,GN$5)),INDEX(기준일시_입력!$AJ$21:$AJ$39,GN$5*2-1),IF(AND(GD21&gt;=SMALL(기준일시_입력!$J$21:$J$39,GN$5),GD21&lt;SMALL(기준일시_입력!$N$21:$N$39,GN$5)),SMALL(기준일시_입력!$N$21:$N$39,GN$5)-GD21,0)),0)</f>
        <v>0</v>
      </c>
      <c r="GO21" s="128">
        <f>IFERROR(IF(AND(GD21&lt;SMALL(기준일시_입력!$J$21:$J$39,GO$5),GE21&gt;SMALL(기준일시_입력!$N$21:$N$39,GO$5)),INDEX(기준일시_입력!$AJ$21:$AJ$39,GO$5*2-1),IF(AND(GD21&gt;=SMALL(기준일시_입력!$J$21:$J$39,GO$5),GD21&lt;SMALL(기준일시_입력!$N$21:$N$39,GO$5)),SMALL(기준일시_입력!$N$21:$N$39,GO$5)-GD21,0)),0)</f>
        <v>0</v>
      </c>
      <c r="GP21" s="125"/>
      <c r="GQ21" s="180" t="str">
        <f t="shared" si="174"/>
        <v>16일</v>
      </c>
      <c r="GR21" s="180"/>
      <c r="GS21" s="124" t="str">
        <f t="shared" si="175"/>
        <v>화</v>
      </c>
      <c r="GT21" s="133" t="str">
        <f t="shared" si="171"/>
        <v/>
      </c>
      <c r="GU21" s="184"/>
      <c r="GV21" s="184"/>
      <c r="GW21" s="184"/>
      <c r="GX21" s="184"/>
      <c r="GY21" s="184"/>
      <c r="GZ21" s="184"/>
      <c r="HA21" s="176"/>
      <c r="HB21" s="177"/>
      <c r="HC21" s="129" t="str">
        <f>IF($B21="","",IF(AND(GS$3&lt;&gt;"",$B21-기준일시_입력!$AO$7&lt;=0,GU21="",GX21="",HA21=""),"X",IF(HA21="연차","☆",IF(HA21="월차","★",IF(HA21="병가","♨",IF(HA21="출장","◎",IF(HA21="교육","■",IF(AND(HA21="",GU21&lt;=기준일시_입력!$J$15,GX21&gt;=기준일시_입력!$N$15),"○",IF(AND(HA21="",GU21&lt;&gt;"",GU21&gt;기준일시_입력!$J$15),"▼",IF(AND(HA21="",GX21&lt;&gt;"",GX21&lt;기준일시_입력!$N$15),"△",""))))))))))</f>
        <v/>
      </c>
      <c r="HD21" s="128">
        <f>IFERROR(IF(OR(GU21="",GX21=""),0,IF(AND(HF21&lt;기준일시_입력!$J$17,HG21&gt;기준일시_입력!$N$17),기준일시_입력!$N$17-기준일시_입력!$J$17,IF(AND(HF21&gt;=기준일시_입력!$J$17,HG21&gt;기준일시_입력!$N$17),기준일시_입력!$N$17-HF21,IF(HG21&lt;기준일시_입력!$J$17,0,IF(AND(HF21&lt;기준일시_입력!$J$17,HG21&lt;=기준일시_입력!$N$17),HG21-기준일시_입력!$J$17,IF(AND(HF21&gt;=기준일시_입력!$J$17,HG21&lt;=기준일시_입력!$N$17),HG21-HF21,0)))))),0)</f>
        <v>0</v>
      </c>
      <c r="HE21" s="128">
        <f t="shared" si="177"/>
        <v>0</v>
      </c>
      <c r="HF21" s="128">
        <f>IF(OR(GU21="",GX21=""),0,IF(GU21&lt;기준일시_입력!$J$15,기준일시_입력!$J$15,GU21))</f>
        <v>0</v>
      </c>
      <c r="HG21" s="128">
        <f t="shared" si="178"/>
        <v>0</v>
      </c>
      <c r="HH21" s="128">
        <f>IFERROR(IF(AND(HF21&lt;SMALL(기준일시_입력!$J$21:$J$39,HH$5),HG21&gt;SMALL(기준일시_입력!$N$21:$N$39,HH$5)),INDEX(기준일시_입력!$AJ$21:$AJ$39,HH$5*2-1),IF(AND(HF21&gt;=SMALL(기준일시_입력!$J$21:$J$39,HH$5),HF21&lt;SMALL(기준일시_입력!$N$21:$N$39,HH$5)),SMALL(기준일시_입력!$N$21:$N$39,HH$5)-HF21,0)),0)</f>
        <v>0</v>
      </c>
      <c r="HI21" s="128">
        <f>IFERROR(IF(AND(HF21&lt;SMALL(기준일시_입력!$J$21:$J$39,HI$5),HG21&gt;SMALL(기준일시_입력!$N$21:$N$39,HI$5)),INDEX(기준일시_입력!$AJ$21:$AJ$39,HI$5*2-1),IF(AND(HF21&gt;=SMALL(기준일시_입력!$J$21:$J$39,HI$5),HF21&lt;SMALL(기준일시_입력!$N$21:$N$39,HI$5)),SMALL(기준일시_입력!$N$21:$N$39,HI$5)-HF21,0)),0)</f>
        <v>0</v>
      </c>
      <c r="HJ21" s="128">
        <f>IFERROR(IF(AND(HF21&lt;SMALL(기준일시_입력!$J$21:$J$39,HJ$5),HG21&gt;SMALL(기준일시_입력!$N$21:$N$39,HJ$5)),INDEX(기준일시_입력!$AJ$21:$AJ$39,HJ$5*2-1),IF(AND(HF21&gt;=SMALL(기준일시_입력!$J$21:$J$39,HJ$5),HF21&lt;SMALL(기준일시_입력!$N$21:$N$39,HJ$5)),SMALL(기준일시_입력!$N$21:$N$39,HJ$5)-HF21,0)),0)</f>
        <v>0</v>
      </c>
      <c r="HK21" s="128">
        <f>IFERROR(IF(AND(HF21&lt;SMALL(기준일시_입력!$J$21:$J$39,HK$5),HG21&gt;SMALL(기준일시_입력!$N$21:$N$39,HK$5)),INDEX(기준일시_입력!$AJ$21:$AJ$39,HK$5*2-1),IF(AND(HF21&gt;=SMALL(기준일시_입력!$J$21:$J$39,HK$5),HF21&lt;SMALL(기준일시_입력!$N$21:$N$39,HK$5)),SMALL(기준일시_입력!$N$21:$N$39,HK$5)-HF21,0)),0)</f>
        <v>0</v>
      </c>
      <c r="HL21" s="128">
        <f>IFERROR(IF(AND(HF21&lt;SMALL(기준일시_입력!$J$21:$J$39,HL$5),HG21&gt;SMALL(기준일시_입력!$N$21:$N$39,HL$5)),INDEX(기준일시_입력!$AJ$21:$AJ$39,HL$5*2-1),IF(AND(HF21&gt;=SMALL(기준일시_입력!$J$21:$J$39,HL$5),HF21&lt;SMALL(기준일시_입력!$N$21:$N$39,HL$5)),SMALL(기준일시_입력!$N$21:$N$39,HL$5)-HF21,0)),0)</f>
        <v>0</v>
      </c>
      <c r="HM21" s="128">
        <f>IFERROR(IF(AND(HF21&lt;SMALL(기준일시_입력!$J$21:$J$39,HM$5),HG21&gt;SMALL(기준일시_입력!$N$21:$N$39,HM$5)),INDEX(기준일시_입력!$AJ$21:$AJ$39,HM$5*2-1),IF(AND(HF21&gt;=SMALL(기준일시_입력!$J$21:$J$39,HM$5),HF21&lt;SMALL(기준일시_입력!$N$21:$N$39,HM$5)),SMALL(기준일시_입력!$N$21:$N$39,HM$5)-HF21,0)),0)</f>
        <v>0</v>
      </c>
      <c r="HN21" s="128">
        <f>IFERROR(IF(AND(HF21&lt;SMALL(기준일시_입력!$J$21:$J$39,HN$5),HG21&gt;SMALL(기준일시_입력!$N$21:$N$39,HN$5)),INDEX(기준일시_입력!$AJ$21:$AJ$39,HN$5*2-1),IF(AND(HF21&gt;=SMALL(기준일시_입력!$J$21:$J$39,HN$5),HF21&lt;SMALL(기준일시_입력!$N$21:$N$39,HN$5)),SMALL(기준일시_입력!$N$21:$N$39,HN$5)-HF21,0)),0)</f>
        <v>0</v>
      </c>
      <c r="HO21" s="128">
        <f>IFERROR(IF(AND(HF21&lt;SMALL(기준일시_입력!$J$21:$J$39,HO$5),HG21&gt;SMALL(기준일시_입력!$N$21:$N$39,HO$5)),INDEX(기준일시_입력!$AJ$21:$AJ$39,HO$5*2-1),IF(AND(HF21&gt;=SMALL(기준일시_입력!$J$21:$J$39,HO$5),HF21&lt;SMALL(기준일시_입력!$N$21:$N$39,HO$5)),SMALL(기준일시_입력!$N$21:$N$39,HO$5)-HF21,0)),0)</f>
        <v>0</v>
      </c>
      <c r="HP21" s="128">
        <f>IFERROR(IF(AND(HF21&lt;SMALL(기준일시_입력!$J$21:$J$39,HP$5),HG21&gt;SMALL(기준일시_입력!$N$21:$N$39,HP$5)),INDEX(기준일시_입력!$AJ$21:$AJ$39,HP$5*2-1),IF(AND(HF21&gt;=SMALL(기준일시_입력!$J$21:$J$39,HP$5),HF21&lt;SMALL(기준일시_입력!$N$21:$N$39,HP$5)),SMALL(기준일시_입력!$N$21:$N$39,HP$5)-HF21,0)),0)</f>
        <v>0</v>
      </c>
      <c r="HQ21" s="128">
        <f>IFERROR(IF(AND(HF21&lt;SMALL(기준일시_입력!$J$21:$J$39,HQ$5),HG21&gt;SMALL(기준일시_입력!$N$21:$N$39,HQ$5)),INDEX(기준일시_입력!$AJ$21:$AJ$39,HQ$5*2-1),IF(AND(HF21&gt;=SMALL(기준일시_입력!$J$21:$J$39,HQ$5),HF21&lt;SMALL(기준일시_입력!$N$21:$N$39,HQ$5)),SMALL(기준일시_입력!$N$21:$N$39,HQ$5)-HF21,0)),0)</f>
        <v>0</v>
      </c>
      <c r="HR21" s="125"/>
      <c r="HS21" s="180" t="str">
        <f t="shared" si="179"/>
        <v>16일</v>
      </c>
      <c r="HT21" s="180"/>
      <c r="HU21" s="124" t="str">
        <f t="shared" si="180"/>
        <v>화</v>
      </c>
      <c r="HV21" s="133" t="str">
        <f t="shared" si="171"/>
        <v/>
      </c>
      <c r="HW21" s="184"/>
      <c r="HX21" s="184"/>
      <c r="HY21" s="184"/>
      <c r="HZ21" s="184"/>
      <c r="IA21" s="184"/>
      <c r="IB21" s="184"/>
      <c r="IC21" s="176"/>
      <c r="ID21" s="177"/>
      <c r="IE21" s="129" t="str">
        <f>IF($B21="","",IF(AND(HU$3&lt;&gt;"",$B21-기준일시_입력!$AO$7&lt;=0,HW21="",HZ21="",IC21=""),"X",IF(IC21="연차","☆",IF(IC21="월차","★",IF(IC21="병가","♨",IF(IC21="출장","◎",IF(IC21="교육","■",IF(AND(IC21="",HW21&lt;=기준일시_입력!$J$15,HZ21&gt;=기준일시_입력!$N$15),"○",IF(AND(IC21="",HW21&lt;&gt;"",HW21&gt;기준일시_입력!$J$15),"▼",IF(AND(IC21="",HZ21&lt;&gt;"",HZ21&lt;기준일시_입력!$N$15),"△",""))))))))))</f>
        <v/>
      </c>
      <c r="IF21" s="128">
        <f>IFERROR(IF(OR(HW21="",HZ21=""),0,IF(AND(IH21&lt;기준일시_입력!$J$17,II21&gt;기준일시_입력!$N$17),기준일시_입력!$N$17-기준일시_입력!$J$17,IF(AND(IH21&gt;=기준일시_입력!$J$17,II21&gt;기준일시_입력!$N$17),기준일시_입력!$N$17-IH21,IF(II21&lt;기준일시_입력!$J$17,0,IF(AND(IH21&lt;기준일시_입력!$J$17,II21&lt;=기준일시_입력!$N$17),II21-기준일시_입력!$J$17,IF(AND(IH21&gt;=기준일시_입력!$J$17,II21&lt;=기준일시_입력!$N$17),II21-IH21,0)))))),0)</f>
        <v>0</v>
      </c>
      <c r="IG21" s="128">
        <f t="shared" si="182"/>
        <v>0</v>
      </c>
      <c r="IH21" s="128">
        <f>IF(OR(HW21="",HZ21=""),0,IF(HW21&lt;기준일시_입력!$J$15,기준일시_입력!$J$15,HW21))</f>
        <v>0</v>
      </c>
      <c r="II21" s="128">
        <f t="shared" si="183"/>
        <v>0</v>
      </c>
      <c r="IJ21" s="128">
        <f>IFERROR(IF(AND(IH21&lt;SMALL(기준일시_입력!$J$21:$J$39,IJ$5),II21&gt;SMALL(기준일시_입력!$N$21:$N$39,IJ$5)),INDEX(기준일시_입력!$AJ$21:$AJ$39,IJ$5*2-1),IF(AND(IH21&gt;=SMALL(기준일시_입력!$J$21:$J$39,IJ$5),IH21&lt;SMALL(기준일시_입력!$N$21:$N$39,IJ$5)),SMALL(기준일시_입력!$N$21:$N$39,IJ$5)-IH21,0)),0)</f>
        <v>0</v>
      </c>
      <c r="IK21" s="128">
        <f>IFERROR(IF(AND(IH21&lt;SMALL(기준일시_입력!$J$21:$J$39,IK$5),II21&gt;SMALL(기준일시_입력!$N$21:$N$39,IK$5)),INDEX(기준일시_입력!$AJ$21:$AJ$39,IK$5*2-1),IF(AND(IH21&gt;=SMALL(기준일시_입력!$J$21:$J$39,IK$5),IH21&lt;SMALL(기준일시_입력!$N$21:$N$39,IK$5)),SMALL(기준일시_입력!$N$21:$N$39,IK$5)-IH21,0)),0)</f>
        <v>0</v>
      </c>
      <c r="IL21" s="128">
        <f>IFERROR(IF(AND(IH21&lt;SMALL(기준일시_입력!$J$21:$J$39,IL$5),II21&gt;SMALL(기준일시_입력!$N$21:$N$39,IL$5)),INDEX(기준일시_입력!$AJ$21:$AJ$39,IL$5*2-1),IF(AND(IH21&gt;=SMALL(기준일시_입력!$J$21:$J$39,IL$5),IH21&lt;SMALL(기준일시_입력!$N$21:$N$39,IL$5)),SMALL(기준일시_입력!$N$21:$N$39,IL$5)-IH21,0)),0)</f>
        <v>0</v>
      </c>
      <c r="IM21" s="128">
        <f>IFERROR(IF(AND(IH21&lt;SMALL(기준일시_입력!$J$21:$J$39,IM$5),II21&gt;SMALL(기준일시_입력!$N$21:$N$39,IM$5)),INDEX(기준일시_입력!$AJ$21:$AJ$39,IM$5*2-1),IF(AND(IH21&gt;=SMALL(기준일시_입력!$J$21:$J$39,IM$5),IH21&lt;SMALL(기준일시_입력!$N$21:$N$39,IM$5)),SMALL(기준일시_입력!$N$21:$N$39,IM$5)-IH21,0)),0)</f>
        <v>0</v>
      </c>
      <c r="IN21" s="128">
        <f>IFERROR(IF(AND(IH21&lt;SMALL(기준일시_입력!$J$21:$J$39,IN$5),II21&gt;SMALL(기준일시_입력!$N$21:$N$39,IN$5)),INDEX(기준일시_입력!$AJ$21:$AJ$39,IN$5*2-1),IF(AND(IH21&gt;=SMALL(기준일시_입력!$J$21:$J$39,IN$5),IH21&lt;SMALL(기준일시_입력!$N$21:$N$39,IN$5)),SMALL(기준일시_입력!$N$21:$N$39,IN$5)-IH21,0)),0)</f>
        <v>0</v>
      </c>
      <c r="IO21" s="128">
        <f>IFERROR(IF(AND(IH21&lt;SMALL(기준일시_입력!$J$21:$J$39,IO$5),II21&gt;SMALL(기준일시_입력!$N$21:$N$39,IO$5)),INDEX(기준일시_입력!$AJ$21:$AJ$39,IO$5*2-1),IF(AND(IH21&gt;=SMALL(기준일시_입력!$J$21:$J$39,IO$5),IH21&lt;SMALL(기준일시_입력!$N$21:$N$39,IO$5)),SMALL(기준일시_입력!$N$21:$N$39,IO$5)-IH21,0)),0)</f>
        <v>0</v>
      </c>
      <c r="IP21" s="128">
        <f>IFERROR(IF(AND(IH21&lt;SMALL(기준일시_입력!$J$21:$J$39,IP$5),II21&gt;SMALL(기준일시_입력!$N$21:$N$39,IP$5)),INDEX(기준일시_입력!$AJ$21:$AJ$39,IP$5*2-1),IF(AND(IH21&gt;=SMALL(기준일시_입력!$J$21:$J$39,IP$5),IH21&lt;SMALL(기준일시_입력!$N$21:$N$39,IP$5)),SMALL(기준일시_입력!$N$21:$N$39,IP$5)-IH21,0)),0)</f>
        <v>0</v>
      </c>
      <c r="IQ21" s="128">
        <f>IFERROR(IF(AND(IH21&lt;SMALL(기준일시_입력!$J$21:$J$39,IQ$5),II21&gt;SMALL(기준일시_입력!$N$21:$N$39,IQ$5)),INDEX(기준일시_입력!$AJ$21:$AJ$39,IQ$5*2-1),IF(AND(IH21&gt;=SMALL(기준일시_입력!$J$21:$J$39,IQ$5),IH21&lt;SMALL(기준일시_입력!$N$21:$N$39,IQ$5)),SMALL(기준일시_입력!$N$21:$N$39,IQ$5)-IH21,0)),0)</f>
        <v>0</v>
      </c>
      <c r="IR21" s="128">
        <f>IFERROR(IF(AND(IH21&lt;SMALL(기준일시_입력!$J$21:$J$39,IR$5),II21&gt;SMALL(기준일시_입력!$N$21:$N$39,IR$5)),INDEX(기준일시_입력!$AJ$21:$AJ$39,IR$5*2-1),IF(AND(IH21&gt;=SMALL(기준일시_입력!$J$21:$J$39,IR$5),IH21&lt;SMALL(기준일시_입력!$N$21:$N$39,IR$5)),SMALL(기준일시_입력!$N$21:$N$39,IR$5)-IH21,0)),0)</f>
        <v>0</v>
      </c>
      <c r="IS21" s="128">
        <f>IFERROR(IF(AND(IH21&lt;SMALL(기준일시_입력!$J$21:$J$39,IS$5),II21&gt;SMALL(기준일시_입력!$N$21:$N$39,IS$5)),INDEX(기준일시_입력!$AJ$21:$AJ$39,IS$5*2-1),IF(AND(IH21&gt;=SMALL(기준일시_입력!$J$21:$J$39,IS$5),IH21&lt;SMALL(기준일시_입력!$N$21:$N$39,IS$5)),SMALL(기준일시_입력!$N$21:$N$39,IS$5)-IH21,0)),0)</f>
        <v>0</v>
      </c>
      <c r="IT21" s="125"/>
      <c r="IU21" s="180" t="str">
        <f t="shared" si="184"/>
        <v>16일</v>
      </c>
      <c r="IV21" s="180"/>
      <c r="IW21" s="124" t="str">
        <f t="shared" si="185"/>
        <v>화</v>
      </c>
      <c r="IX21" s="133" t="str">
        <f t="shared" si="186"/>
        <v/>
      </c>
      <c r="IY21" s="184"/>
      <c r="IZ21" s="184"/>
      <c r="JA21" s="184"/>
      <c r="JB21" s="184"/>
      <c r="JC21" s="184"/>
      <c r="JD21" s="184"/>
      <c r="JE21" s="176"/>
      <c r="JF21" s="177"/>
      <c r="JG21" s="129" t="str">
        <f>IF($B21="","",IF(AND(IW$3&lt;&gt;"",$B21-기준일시_입력!$AO$7&lt;=0,IY21="",JB21="",JE21=""),"X",IF(JE21="연차","☆",IF(JE21="월차","★",IF(JE21="병가","♨",IF(JE21="출장","◎",IF(JE21="교육","■",IF(AND(JE21="",IY21&lt;=기준일시_입력!$J$15,JB21&gt;=기준일시_입력!$N$15),"○",IF(AND(JE21="",IY21&lt;&gt;"",IY21&gt;기준일시_입력!$J$15),"▼",IF(AND(JE21="",JB21&lt;&gt;"",JB21&lt;기준일시_입력!$N$15),"△",""))))))))))</f>
        <v/>
      </c>
      <c r="JH21" s="128">
        <f>IFERROR(IF(OR(IY21="",JB21=""),0,IF(AND(JJ21&lt;기준일시_입력!$J$17,JK21&gt;기준일시_입력!$N$17),기준일시_입력!$N$17-기준일시_입력!$J$17,IF(AND(JJ21&gt;=기준일시_입력!$J$17,JK21&gt;기준일시_입력!$N$17),기준일시_입력!$N$17-JJ21,IF(JK21&lt;기준일시_입력!$J$17,0,IF(AND(JJ21&lt;기준일시_입력!$J$17,JK21&lt;=기준일시_입력!$N$17),JK21-기준일시_입력!$J$17,IF(AND(JJ21&gt;=기준일시_입력!$J$17,JK21&lt;=기준일시_입력!$N$17),JK21-JJ21,0)))))),0)</f>
        <v>0</v>
      </c>
      <c r="JI21" s="128">
        <f t="shared" si="187"/>
        <v>0</v>
      </c>
      <c r="JJ21" s="128">
        <f>IF(OR(IY21="",JB21=""),0,IF(IY21&lt;기준일시_입력!$J$15,기준일시_입력!$J$15,IY21))</f>
        <v>0</v>
      </c>
      <c r="JK21" s="128">
        <f t="shared" si="188"/>
        <v>0</v>
      </c>
      <c r="JL21" s="128">
        <f>IFERROR(IF(AND(JJ21&lt;SMALL(기준일시_입력!$J$21:$J$39,JL$5),JK21&gt;SMALL(기준일시_입력!$N$21:$N$39,JL$5)),INDEX(기준일시_입력!$AJ$21:$AJ$39,JL$5*2-1),IF(AND(JJ21&gt;=SMALL(기준일시_입력!$J$21:$J$39,JL$5),JJ21&lt;SMALL(기준일시_입력!$N$21:$N$39,JL$5)),SMALL(기준일시_입력!$N$21:$N$39,JL$5)-JJ21,0)),0)</f>
        <v>0</v>
      </c>
      <c r="JM21" s="128">
        <f>IFERROR(IF(AND(JJ21&lt;SMALL(기준일시_입력!$J$21:$J$39,JM$5),JK21&gt;SMALL(기준일시_입력!$N$21:$N$39,JM$5)),INDEX(기준일시_입력!$AJ$21:$AJ$39,JM$5*2-1),IF(AND(JJ21&gt;=SMALL(기준일시_입력!$J$21:$J$39,JM$5),JJ21&lt;SMALL(기준일시_입력!$N$21:$N$39,JM$5)),SMALL(기준일시_입력!$N$21:$N$39,JM$5)-JJ21,0)),0)</f>
        <v>0</v>
      </c>
      <c r="JN21" s="128">
        <f>IFERROR(IF(AND(JJ21&lt;SMALL(기준일시_입력!$J$21:$J$39,JN$5),JK21&gt;SMALL(기준일시_입력!$N$21:$N$39,JN$5)),INDEX(기준일시_입력!$AJ$21:$AJ$39,JN$5*2-1),IF(AND(JJ21&gt;=SMALL(기준일시_입력!$J$21:$J$39,JN$5),JJ21&lt;SMALL(기준일시_입력!$N$21:$N$39,JN$5)),SMALL(기준일시_입력!$N$21:$N$39,JN$5)-JJ21,0)),0)</f>
        <v>0</v>
      </c>
      <c r="JO21" s="128">
        <f>IFERROR(IF(AND(JJ21&lt;SMALL(기준일시_입력!$J$21:$J$39,JO$5),JK21&gt;SMALL(기준일시_입력!$N$21:$N$39,JO$5)),INDEX(기준일시_입력!$AJ$21:$AJ$39,JO$5*2-1),IF(AND(JJ21&gt;=SMALL(기준일시_입력!$J$21:$J$39,JO$5),JJ21&lt;SMALL(기준일시_입력!$N$21:$N$39,JO$5)),SMALL(기준일시_입력!$N$21:$N$39,JO$5)-JJ21,0)),0)</f>
        <v>0</v>
      </c>
      <c r="JP21" s="128">
        <f>IFERROR(IF(AND(JJ21&lt;SMALL(기준일시_입력!$J$21:$J$39,JP$5),JK21&gt;SMALL(기준일시_입력!$N$21:$N$39,JP$5)),INDEX(기준일시_입력!$AJ$21:$AJ$39,JP$5*2-1),IF(AND(JJ21&gt;=SMALL(기준일시_입력!$J$21:$J$39,JP$5),JJ21&lt;SMALL(기준일시_입력!$N$21:$N$39,JP$5)),SMALL(기준일시_입력!$N$21:$N$39,JP$5)-JJ21,0)),0)</f>
        <v>0</v>
      </c>
      <c r="JQ21" s="128">
        <f>IFERROR(IF(AND(JJ21&lt;SMALL(기준일시_입력!$J$21:$J$39,JQ$5),JK21&gt;SMALL(기준일시_입력!$N$21:$N$39,JQ$5)),INDEX(기준일시_입력!$AJ$21:$AJ$39,JQ$5*2-1),IF(AND(JJ21&gt;=SMALL(기준일시_입력!$J$21:$J$39,JQ$5),JJ21&lt;SMALL(기준일시_입력!$N$21:$N$39,JQ$5)),SMALL(기준일시_입력!$N$21:$N$39,JQ$5)-JJ21,0)),0)</f>
        <v>0</v>
      </c>
      <c r="JR21" s="128">
        <f>IFERROR(IF(AND(JJ21&lt;SMALL(기준일시_입력!$J$21:$J$39,JR$5),JK21&gt;SMALL(기준일시_입력!$N$21:$N$39,JR$5)),INDEX(기준일시_입력!$AJ$21:$AJ$39,JR$5*2-1),IF(AND(JJ21&gt;=SMALL(기준일시_입력!$J$21:$J$39,JR$5),JJ21&lt;SMALL(기준일시_입력!$N$21:$N$39,JR$5)),SMALL(기준일시_입력!$N$21:$N$39,JR$5)-JJ21,0)),0)</f>
        <v>0</v>
      </c>
      <c r="JS21" s="128">
        <f>IFERROR(IF(AND(JJ21&lt;SMALL(기준일시_입력!$J$21:$J$39,JS$5),JK21&gt;SMALL(기준일시_입력!$N$21:$N$39,JS$5)),INDEX(기준일시_입력!$AJ$21:$AJ$39,JS$5*2-1),IF(AND(JJ21&gt;=SMALL(기준일시_입력!$J$21:$J$39,JS$5),JJ21&lt;SMALL(기준일시_입력!$N$21:$N$39,JS$5)),SMALL(기준일시_입력!$N$21:$N$39,JS$5)-JJ21,0)),0)</f>
        <v>0</v>
      </c>
      <c r="JT21" s="128">
        <f>IFERROR(IF(AND(JJ21&lt;SMALL(기준일시_입력!$J$21:$J$39,JT$5),JK21&gt;SMALL(기준일시_입력!$N$21:$N$39,JT$5)),INDEX(기준일시_입력!$AJ$21:$AJ$39,JT$5*2-1),IF(AND(JJ21&gt;=SMALL(기준일시_입력!$J$21:$J$39,JT$5),JJ21&lt;SMALL(기준일시_입력!$N$21:$N$39,JT$5)),SMALL(기준일시_입력!$N$21:$N$39,JT$5)-JJ21,0)),0)</f>
        <v>0</v>
      </c>
      <c r="JU21" s="128">
        <f>IFERROR(IF(AND(JJ21&lt;SMALL(기준일시_입력!$J$21:$J$39,JU$5),JK21&gt;SMALL(기준일시_입력!$N$21:$N$39,JU$5)),INDEX(기준일시_입력!$AJ$21:$AJ$39,JU$5*2-1),IF(AND(JJ21&gt;=SMALL(기준일시_입력!$J$21:$J$39,JU$5),JJ21&lt;SMALL(기준일시_입력!$N$21:$N$39,JU$5)),SMALL(기준일시_입력!$N$21:$N$39,JU$5)-JJ21,0)),0)</f>
        <v>0</v>
      </c>
      <c r="JV21" s="125"/>
      <c r="JW21" s="180" t="str">
        <f t="shared" si="189"/>
        <v>16일</v>
      </c>
      <c r="JX21" s="180"/>
      <c r="JY21" s="124" t="str">
        <f t="shared" si="190"/>
        <v>화</v>
      </c>
      <c r="JZ21" s="133" t="str">
        <f t="shared" si="186"/>
        <v/>
      </c>
      <c r="KA21" s="184"/>
      <c r="KB21" s="184"/>
      <c r="KC21" s="184"/>
      <c r="KD21" s="184"/>
      <c r="KE21" s="184"/>
      <c r="KF21" s="184"/>
      <c r="KG21" s="176"/>
      <c r="KH21" s="177"/>
      <c r="KI21" s="129" t="str">
        <f>IF($B21="","",IF(AND(JY$3&lt;&gt;"",$B21-기준일시_입력!$AO$7&lt;=0,KA21="",KD21="",KG21=""),"X",IF(KG21="연차","☆",IF(KG21="월차","★",IF(KG21="병가","♨",IF(KG21="출장","◎",IF(KG21="교육","■",IF(AND(KG21="",KA21&lt;=기준일시_입력!$J$15,KD21&gt;=기준일시_입력!$N$15),"○",IF(AND(KG21="",KA21&lt;&gt;"",KA21&gt;기준일시_입력!$J$15),"▼",IF(AND(KG21="",KD21&lt;&gt;"",KD21&lt;기준일시_입력!$N$15),"△",""))))))))))</f>
        <v/>
      </c>
      <c r="KJ21" s="128">
        <f>IFERROR(IF(OR(KA21="",KD21=""),0,IF(AND(KL21&lt;기준일시_입력!$J$17,KM21&gt;기준일시_입력!$N$17),기준일시_입력!$N$17-기준일시_입력!$J$17,IF(AND(KL21&gt;=기준일시_입력!$J$17,KM21&gt;기준일시_입력!$N$17),기준일시_입력!$N$17-KL21,IF(KM21&lt;기준일시_입력!$J$17,0,IF(AND(KL21&lt;기준일시_입력!$J$17,KM21&lt;=기준일시_입력!$N$17),KM21-기준일시_입력!$J$17,IF(AND(KL21&gt;=기준일시_입력!$J$17,KM21&lt;=기준일시_입력!$N$17),KM21-KL21,0)))))),0)</f>
        <v>0</v>
      </c>
      <c r="KK21" s="128">
        <f t="shared" si="192"/>
        <v>0</v>
      </c>
      <c r="KL21" s="128">
        <f>IF(OR(KA21="",KD21=""),0,IF(KA21&lt;기준일시_입력!$J$15,기준일시_입력!$J$15,KA21))</f>
        <v>0</v>
      </c>
      <c r="KM21" s="128">
        <f t="shared" si="193"/>
        <v>0</v>
      </c>
      <c r="KN21" s="128">
        <f>IFERROR(IF(AND(KL21&lt;SMALL(기준일시_입력!$J$21:$J$39,KN$5),KM21&gt;SMALL(기준일시_입력!$N$21:$N$39,KN$5)),INDEX(기준일시_입력!$AJ$21:$AJ$39,KN$5*2-1),IF(AND(KL21&gt;=SMALL(기준일시_입력!$J$21:$J$39,KN$5),KL21&lt;SMALL(기준일시_입력!$N$21:$N$39,KN$5)),SMALL(기준일시_입력!$N$21:$N$39,KN$5)-KL21,0)),0)</f>
        <v>0</v>
      </c>
      <c r="KO21" s="128">
        <f>IFERROR(IF(AND(KL21&lt;SMALL(기준일시_입력!$J$21:$J$39,KO$5),KM21&gt;SMALL(기준일시_입력!$N$21:$N$39,KO$5)),INDEX(기준일시_입력!$AJ$21:$AJ$39,KO$5*2-1),IF(AND(KL21&gt;=SMALL(기준일시_입력!$J$21:$J$39,KO$5),KL21&lt;SMALL(기준일시_입력!$N$21:$N$39,KO$5)),SMALL(기준일시_입력!$N$21:$N$39,KO$5)-KL21,0)),0)</f>
        <v>0</v>
      </c>
      <c r="KP21" s="128">
        <f>IFERROR(IF(AND(KL21&lt;SMALL(기준일시_입력!$J$21:$J$39,KP$5),KM21&gt;SMALL(기준일시_입력!$N$21:$N$39,KP$5)),INDEX(기준일시_입력!$AJ$21:$AJ$39,KP$5*2-1),IF(AND(KL21&gt;=SMALL(기준일시_입력!$J$21:$J$39,KP$5),KL21&lt;SMALL(기준일시_입력!$N$21:$N$39,KP$5)),SMALL(기준일시_입력!$N$21:$N$39,KP$5)-KL21,0)),0)</f>
        <v>0</v>
      </c>
      <c r="KQ21" s="128">
        <f>IFERROR(IF(AND(KL21&lt;SMALL(기준일시_입력!$J$21:$J$39,KQ$5),KM21&gt;SMALL(기준일시_입력!$N$21:$N$39,KQ$5)),INDEX(기준일시_입력!$AJ$21:$AJ$39,KQ$5*2-1),IF(AND(KL21&gt;=SMALL(기준일시_입력!$J$21:$J$39,KQ$5),KL21&lt;SMALL(기준일시_입력!$N$21:$N$39,KQ$5)),SMALL(기준일시_입력!$N$21:$N$39,KQ$5)-KL21,0)),0)</f>
        <v>0</v>
      </c>
      <c r="KR21" s="128">
        <f>IFERROR(IF(AND(KL21&lt;SMALL(기준일시_입력!$J$21:$J$39,KR$5),KM21&gt;SMALL(기준일시_입력!$N$21:$N$39,KR$5)),INDEX(기준일시_입력!$AJ$21:$AJ$39,KR$5*2-1),IF(AND(KL21&gt;=SMALL(기준일시_입력!$J$21:$J$39,KR$5),KL21&lt;SMALL(기준일시_입력!$N$21:$N$39,KR$5)),SMALL(기준일시_입력!$N$21:$N$39,KR$5)-KL21,0)),0)</f>
        <v>0</v>
      </c>
      <c r="KS21" s="128">
        <f>IFERROR(IF(AND(KL21&lt;SMALL(기준일시_입력!$J$21:$J$39,KS$5),KM21&gt;SMALL(기준일시_입력!$N$21:$N$39,KS$5)),INDEX(기준일시_입력!$AJ$21:$AJ$39,KS$5*2-1),IF(AND(KL21&gt;=SMALL(기준일시_입력!$J$21:$J$39,KS$5),KL21&lt;SMALL(기준일시_입력!$N$21:$N$39,KS$5)),SMALL(기준일시_입력!$N$21:$N$39,KS$5)-KL21,0)),0)</f>
        <v>0</v>
      </c>
      <c r="KT21" s="128">
        <f>IFERROR(IF(AND(KL21&lt;SMALL(기준일시_입력!$J$21:$J$39,KT$5),KM21&gt;SMALL(기준일시_입력!$N$21:$N$39,KT$5)),INDEX(기준일시_입력!$AJ$21:$AJ$39,KT$5*2-1),IF(AND(KL21&gt;=SMALL(기준일시_입력!$J$21:$J$39,KT$5),KL21&lt;SMALL(기준일시_입력!$N$21:$N$39,KT$5)),SMALL(기준일시_입력!$N$21:$N$39,KT$5)-KL21,0)),0)</f>
        <v>0</v>
      </c>
      <c r="KU21" s="128">
        <f>IFERROR(IF(AND(KL21&lt;SMALL(기준일시_입력!$J$21:$J$39,KU$5),KM21&gt;SMALL(기준일시_입력!$N$21:$N$39,KU$5)),INDEX(기준일시_입력!$AJ$21:$AJ$39,KU$5*2-1),IF(AND(KL21&gt;=SMALL(기준일시_입력!$J$21:$J$39,KU$5),KL21&lt;SMALL(기준일시_입력!$N$21:$N$39,KU$5)),SMALL(기준일시_입력!$N$21:$N$39,KU$5)-KL21,0)),0)</f>
        <v>0</v>
      </c>
      <c r="KV21" s="128">
        <f>IFERROR(IF(AND(KL21&lt;SMALL(기준일시_입력!$J$21:$J$39,KV$5),KM21&gt;SMALL(기준일시_입력!$N$21:$N$39,KV$5)),INDEX(기준일시_입력!$AJ$21:$AJ$39,KV$5*2-1),IF(AND(KL21&gt;=SMALL(기준일시_입력!$J$21:$J$39,KV$5),KL21&lt;SMALL(기준일시_입력!$N$21:$N$39,KV$5)),SMALL(기준일시_입력!$N$21:$N$39,KV$5)-KL21,0)),0)</f>
        <v>0</v>
      </c>
      <c r="KW21" s="128">
        <f>IFERROR(IF(AND(KL21&lt;SMALL(기준일시_입력!$J$21:$J$39,KW$5),KM21&gt;SMALL(기준일시_입력!$N$21:$N$39,KW$5)),INDEX(기준일시_입력!$AJ$21:$AJ$39,KW$5*2-1),IF(AND(KL21&gt;=SMALL(기준일시_입력!$J$21:$J$39,KW$5),KL21&lt;SMALL(기준일시_입력!$N$21:$N$39,KW$5)),SMALL(기준일시_입력!$N$21:$N$39,KW$5)-KL21,0)),0)</f>
        <v>0</v>
      </c>
      <c r="KX21" s="125"/>
      <c r="KY21" s="180" t="str">
        <f t="shared" si="194"/>
        <v>16일</v>
      </c>
      <c r="KZ21" s="180"/>
      <c r="LA21" s="124" t="str">
        <f t="shared" si="195"/>
        <v>화</v>
      </c>
      <c r="LB21" s="133" t="str">
        <f t="shared" si="186"/>
        <v/>
      </c>
      <c r="LC21" s="184"/>
      <c r="LD21" s="184"/>
      <c r="LE21" s="184"/>
      <c r="LF21" s="184"/>
      <c r="LG21" s="184"/>
      <c r="LH21" s="184"/>
      <c r="LI21" s="176"/>
      <c r="LJ21" s="177"/>
      <c r="LK21" s="129" t="str">
        <f>IF($B21="","",IF(AND(LA$3&lt;&gt;"",$B21-기준일시_입력!$AO$7&lt;=0,LC21="",LF21="",LI21=""),"X",IF(LI21="연차","☆",IF(LI21="월차","★",IF(LI21="병가","♨",IF(LI21="출장","◎",IF(LI21="교육","■",IF(AND(LI21="",LC21&lt;=기준일시_입력!$J$15,LF21&gt;=기준일시_입력!$N$15),"○",IF(AND(LI21="",LC21&lt;&gt;"",LC21&gt;기준일시_입력!$J$15),"▼",IF(AND(LI21="",LF21&lt;&gt;"",LF21&lt;기준일시_입력!$N$15),"△",""))))))))))</f>
        <v/>
      </c>
      <c r="LL21" s="128">
        <f>IFERROR(IF(OR(LC21="",LF21=""),0,IF(AND(LN21&lt;기준일시_입력!$J$17,LO21&gt;기준일시_입력!$N$17),기준일시_입력!$N$17-기준일시_입력!$J$17,IF(AND(LN21&gt;=기준일시_입력!$J$17,LO21&gt;기준일시_입력!$N$17),기준일시_입력!$N$17-LN21,IF(LO21&lt;기준일시_입력!$J$17,0,IF(AND(LN21&lt;기준일시_입력!$J$17,LO21&lt;=기준일시_입력!$N$17),LO21-기준일시_입력!$J$17,IF(AND(LN21&gt;=기준일시_입력!$J$17,LO21&lt;=기준일시_입력!$N$17),LO21-LN21,0)))))),0)</f>
        <v>0</v>
      </c>
      <c r="LM21" s="128">
        <f t="shared" si="197"/>
        <v>0</v>
      </c>
      <c r="LN21" s="128">
        <f>IF(OR(LC21="",LF21=""),0,IF(LC21&lt;기준일시_입력!$J$15,기준일시_입력!$J$15,LC21))</f>
        <v>0</v>
      </c>
      <c r="LO21" s="128">
        <f t="shared" si="198"/>
        <v>0</v>
      </c>
      <c r="LP21" s="128">
        <f>IFERROR(IF(AND(LN21&lt;SMALL(기준일시_입력!$J$21:$J$39,LP$5),LO21&gt;SMALL(기준일시_입력!$N$21:$N$39,LP$5)),INDEX(기준일시_입력!$AJ$21:$AJ$39,LP$5*2-1),IF(AND(LN21&gt;=SMALL(기준일시_입력!$J$21:$J$39,LP$5),LN21&lt;SMALL(기준일시_입력!$N$21:$N$39,LP$5)),SMALL(기준일시_입력!$N$21:$N$39,LP$5)-LN21,0)),0)</f>
        <v>0</v>
      </c>
      <c r="LQ21" s="128">
        <f>IFERROR(IF(AND(LN21&lt;SMALL(기준일시_입력!$J$21:$J$39,LQ$5),LO21&gt;SMALL(기준일시_입력!$N$21:$N$39,LQ$5)),INDEX(기준일시_입력!$AJ$21:$AJ$39,LQ$5*2-1),IF(AND(LN21&gt;=SMALL(기준일시_입력!$J$21:$J$39,LQ$5),LN21&lt;SMALL(기준일시_입력!$N$21:$N$39,LQ$5)),SMALL(기준일시_입력!$N$21:$N$39,LQ$5)-LN21,0)),0)</f>
        <v>0</v>
      </c>
      <c r="LR21" s="128">
        <f>IFERROR(IF(AND(LN21&lt;SMALL(기준일시_입력!$J$21:$J$39,LR$5),LO21&gt;SMALL(기준일시_입력!$N$21:$N$39,LR$5)),INDEX(기준일시_입력!$AJ$21:$AJ$39,LR$5*2-1),IF(AND(LN21&gt;=SMALL(기준일시_입력!$J$21:$J$39,LR$5),LN21&lt;SMALL(기준일시_입력!$N$21:$N$39,LR$5)),SMALL(기준일시_입력!$N$21:$N$39,LR$5)-LN21,0)),0)</f>
        <v>0</v>
      </c>
      <c r="LS21" s="128">
        <f>IFERROR(IF(AND(LN21&lt;SMALL(기준일시_입력!$J$21:$J$39,LS$5),LO21&gt;SMALL(기준일시_입력!$N$21:$N$39,LS$5)),INDEX(기준일시_입력!$AJ$21:$AJ$39,LS$5*2-1),IF(AND(LN21&gt;=SMALL(기준일시_입력!$J$21:$J$39,LS$5),LN21&lt;SMALL(기준일시_입력!$N$21:$N$39,LS$5)),SMALL(기준일시_입력!$N$21:$N$39,LS$5)-LN21,0)),0)</f>
        <v>0</v>
      </c>
      <c r="LT21" s="128">
        <f>IFERROR(IF(AND(LN21&lt;SMALL(기준일시_입력!$J$21:$J$39,LT$5),LO21&gt;SMALL(기준일시_입력!$N$21:$N$39,LT$5)),INDEX(기준일시_입력!$AJ$21:$AJ$39,LT$5*2-1),IF(AND(LN21&gt;=SMALL(기준일시_입력!$J$21:$J$39,LT$5),LN21&lt;SMALL(기준일시_입력!$N$21:$N$39,LT$5)),SMALL(기준일시_입력!$N$21:$N$39,LT$5)-LN21,0)),0)</f>
        <v>0</v>
      </c>
      <c r="LU21" s="128">
        <f>IFERROR(IF(AND(LN21&lt;SMALL(기준일시_입력!$J$21:$J$39,LU$5),LO21&gt;SMALL(기준일시_입력!$N$21:$N$39,LU$5)),INDEX(기준일시_입력!$AJ$21:$AJ$39,LU$5*2-1),IF(AND(LN21&gt;=SMALL(기준일시_입력!$J$21:$J$39,LU$5),LN21&lt;SMALL(기준일시_입력!$N$21:$N$39,LU$5)),SMALL(기준일시_입력!$N$21:$N$39,LU$5)-LN21,0)),0)</f>
        <v>0</v>
      </c>
      <c r="LV21" s="128">
        <f>IFERROR(IF(AND(LN21&lt;SMALL(기준일시_입력!$J$21:$J$39,LV$5),LO21&gt;SMALL(기준일시_입력!$N$21:$N$39,LV$5)),INDEX(기준일시_입력!$AJ$21:$AJ$39,LV$5*2-1),IF(AND(LN21&gt;=SMALL(기준일시_입력!$J$21:$J$39,LV$5),LN21&lt;SMALL(기준일시_입력!$N$21:$N$39,LV$5)),SMALL(기준일시_입력!$N$21:$N$39,LV$5)-LN21,0)),0)</f>
        <v>0</v>
      </c>
      <c r="LW21" s="128">
        <f>IFERROR(IF(AND(LN21&lt;SMALL(기준일시_입력!$J$21:$J$39,LW$5),LO21&gt;SMALL(기준일시_입력!$N$21:$N$39,LW$5)),INDEX(기준일시_입력!$AJ$21:$AJ$39,LW$5*2-1),IF(AND(LN21&gt;=SMALL(기준일시_입력!$J$21:$J$39,LW$5),LN21&lt;SMALL(기준일시_입력!$N$21:$N$39,LW$5)),SMALL(기준일시_입력!$N$21:$N$39,LW$5)-LN21,0)),0)</f>
        <v>0</v>
      </c>
      <c r="LX21" s="128">
        <f>IFERROR(IF(AND(LN21&lt;SMALL(기준일시_입력!$J$21:$J$39,LX$5),LO21&gt;SMALL(기준일시_입력!$N$21:$N$39,LX$5)),INDEX(기준일시_입력!$AJ$21:$AJ$39,LX$5*2-1),IF(AND(LN21&gt;=SMALL(기준일시_입력!$J$21:$J$39,LX$5),LN21&lt;SMALL(기준일시_입력!$N$21:$N$39,LX$5)),SMALL(기준일시_입력!$N$21:$N$39,LX$5)-LN21,0)),0)</f>
        <v>0</v>
      </c>
      <c r="LY21" s="128">
        <f>IFERROR(IF(AND(LN21&lt;SMALL(기준일시_입력!$J$21:$J$39,LY$5),LO21&gt;SMALL(기준일시_입력!$N$21:$N$39,LY$5)),INDEX(기준일시_입력!$AJ$21:$AJ$39,LY$5*2-1),IF(AND(LN21&gt;=SMALL(기준일시_입력!$J$21:$J$39,LY$5),LN21&lt;SMALL(기준일시_입력!$N$21:$N$39,LY$5)),SMALL(기준일시_입력!$N$21:$N$39,LY$5)-LN21,0)),0)</f>
        <v>0</v>
      </c>
      <c r="LZ21" s="125"/>
      <c r="MA21" s="180" t="str">
        <f t="shared" si="199"/>
        <v>16일</v>
      </c>
      <c r="MB21" s="180"/>
      <c r="MC21" s="124" t="str">
        <f t="shared" si="200"/>
        <v>화</v>
      </c>
      <c r="MD21" s="133" t="str">
        <f t="shared" si="201"/>
        <v/>
      </c>
      <c r="ME21" s="184"/>
      <c r="MF21" s="184"/>
      <c r="MG21" s="184"/>
      <c r="MH21" s="184"/>
      <c r="MI21" s="184"/>
      <c r="MJ21" s="184"/>
      <c r="MK21" s="176"/>
      <c r="ML21" s="177"/>
      <c r="MM21" s="129" t="str">
        <f>IF($B21="","",IF(AND(MC$3&lt;&gt;"",$B21-기준일시_입력!$AO$7&lt;=0,ME21="",MH21="",MK21=""),"X",IF(MK21="연차","☆",IF(MK21="월차","★",IF(MK21="병가","♨",IF(MK21="출장","◎",IF(MK21="교육","■",IF(AND(MK21="",ME21&lt;=기준일시_입력!$J$15,MH21&gt;=기준일시_입력!$N$15),"○",IF(AND(MK21="",ME21&lt;&gt;"",ME21&gt;기준일시_입력!$J$15),"▼",IF(AND(MK21="",MH21&lt;&gt;"",MH21&lt;기준일시_입력!$N$15),"△",""))))))))))</f>
        <v/>
      </c>
      <c r="MN21" s="128">
        <f>IFERROR(IF(OR(ME21="",MH21=""),0,IF(AND(MP21&lt;기준일시_입력!$J$17,MQ21&gt;기준일시_입력!$N$17),기준일시_입력!$N$17-기준일시_입력!$J$17,IF(AND(MP21&gt;=기준일시_입력!$J$17,MQ21&gt;기준일시_입력!$N$17),기준일시_입력!$N$17-MP21,IF(MQ21&lt;기준일시_입력!$J$17,0,IF(AND(MP21&lt;기준일시_입력!$J$17,MQ21&lt;=기준일시_입력!$N$17),MQ21-기준일시_입력!$J$17,IF(AND(MP21&gt;=기준일시_입력!$J$17,MQ21&lt;=기준일시_입력!$N$17),MQ21-MP21,0)))))),0)</f>
        <v>0</v>
      </c>
      <c r="MO21" s="128">
        <f t="shared" si="202"/>
        <v>0</v>
      </c>
      <c r="MP21" s="128">
        <f>IF(OR(ME21="",MH21=""),0,IF(ME21&lt;기준일시_입력!$J$15,기준일시_입력!$J$15,ME21))</f>
        <v>0</v>
      </c>
      <c r="MQ21" s="128">
        <f t="shared" si="203"/>
        <v>0</v>
      </c>
      <c r="MR21" s="128">
        <f>IFERROR(IF(AND(MP21&lt;SMALL(기준일시_입력!$J$21:$J$39,MR$5),MQ21&gt;SMALL(기준일시_입력!$N$21:$N$39,MR$5)),INDEX(기준일시_입력!$AJ$21:$AJ$39,MR$5*2-1),IF(AND(MP21&gt;=SMALL(기준일시_입력!$J$21:$J$39,MR$5),MP21&lt;SMALL(기준일시_입력!$N$21:$N$39,MR$5)),SMALL(기준일시_입력!$N$21:$N$39,MR$5)-MP21,0)),0)</f>
        <v>0</v>
      </c>
      <c r="MS21" s="128">
        <f>IFERROR(IF(AND(MP21&lt;SMALL(기준일시_입력!$J$21:$J$39,MS$5),MQ21&gt;SMALL(기준일시_입력!$N$21:$N$39,MS$5)),INDEX(기준일시_입력!$AJ$21:$AJ$39,MS$5*2-1),IF(AND(MP21&gt;=SMALL(기준일시_입력!$J$21:$J$39,MS$5),MP21&lt;SMALL(기준일시_입력!$N$21:$N$39,MS$5)),SMALL(기준일시_입력!$N$21:$N$39,MS$5)-MP21,0)),0)</f>
        <v>0</v>
      </c>
      <c r="MT21" s="128">
        <f>IFERROR(IF(AND(MP21&lt;SMALL(기준일시_입력!$J$21:$J$39,MT$5),MQ21&gt;SMALL(기준일시_입력!$N$21:$N$39,MT$5)),INDEX(기준일시_입력!$AJ$21:$AJ$39,MT$5*2-1),IF(AND(MP21&gt;=SMALL(기준일시_입력!$J$21:$J$39,MT$5),MP21&lt;SMALL(기준일시_입력!$N$21:$N$39,MT$5)),SMALL(기준일시_입력!$N$21:$N$39,MT$5)-MP21,0)),0)</f>
        <v>0</v>
      </c>
      <c r="MU21" s="128">
        <f>IFERROR(IF(AND(MP21&lt;SMALL(기준일시_입력!$J$21:$J$39,MU$5),MQ21&gt;SMALL(기준일시_입력!$N$21:$N$39,MU$5)),INDEX(기준일시_입력!$AJ$21:$AJ$39,MU$5*2-1),IF(AND(MP21&gt;=SMALL(기준일시_입력!$J$21:$J$39,MU$5),MP21&lt;SMALL(기준일시_입력!$N$21:$N$39,MU$5)),SMALL(기준일시_입력!$N$21:$N$39,MU$5)-MP21,0)),0)</f>
        <v>0</v>
      </c>
      <c r="MV21" s="128">
        <f>IFERROR(IF(AND(MP21&lt;SMALL(기준일시_입력!$J$21:$J$39,MV$5),MQ21&gt;SMALL(기준일시_입력!$N$21:$N$39,MV$5)),INDEX(기준일시_입력!$AJ$21:$AJ$39,MV$5*2-1),IF(AND(MP21&gt;=SMALL(기준일시_입력!$J$21:$J$39,MV$5),MP21&lt;SMALL(기준일시_입력!$N$21:$N$39,MV$5)),SMALL(기준일시_입력!$N$21:$N$39,MV$5)-MP21,0)),0)</f>
        <v>0</v>
      </c>
      <c r="MW21" s="128">
        <f>IFERROR(IF(AND(MP21&lt;SMALL(기준일시_입력!$J$21:$J$39,MW$5),MQ21&gt;SMALL(기준일시_입력!$N$21:$N$39,MW$5)),INDEX(기준일시_입력!$AJ$21:$AJ$39,MW$5*2-1),IF(AND(MP21&gt;=SMALL(기준일시_입력!$J$21:$J$39,MW$5),MP21&lt;SMALL(기준일시_입력!$N$21:$N$39,MW$5)),SMALL(기준일시_입력!$N$21:$N$39,MW$5)-MP21,0)),0)</f>
        <v>0</v>
      </c>
      <c r="MX21" s="128">
        <f>IFERROR(IF(AND(MP21&lt;SMALL(기준일시_입력!$J$21:$J$39,MX$5),MQ21&gt;SMALL(기준일시_입력!$N$21:$N$39,MX$5)),INDEX(기준일시_입력!$AJ$21:$AJ$39,MX$5*2-1),IF(AND(MP21&gt;=SMALL(기준일시_입력!$J$21:$J$39,MX$5),MP21&lt;SMALL(기준일시_입력!$N$21:$N$39,MX$5)),SMALL(기준일시_입력!$N$21:$N$39,MX$5)-MP21,0)),0)</f>
        <v>0</v>
      </c>
      <c r="MY21" s="128">
        <f>IFERROR(IF(AND(MP21&lt;SMALL(기준일시_입력!$J$21:$J$39,MY$5),MQ21&gt;SMALL(기준일시_입력!$N$21:$N$39,MY$5)),INDEX(기준일시_입력!$AJ$21:$AJ$39,MY$5*2-1),IF(AND(MP21&gt;=SMALL(기준일시_입력!$J$21:$J$39,MY$5),MP21&lt;SMALL(기준일시_입력!$N$21:$N$39,MY$5)),SMALL(기준일시_입력!$N$21:$N$39,MY$5)-MP21,0)),0)</f>
        <v>0</v>
      </c>
      <c r="MZ21" s="128">
        <f>IFERROR(IF(AND(MP21&lt;SMALL(기준일시_입력!$J$21:$J$39,MZ$5),MQ21&gt;SMALL(기준일시_입력!$N$21:$N$39,MZ$5)),INDEX(기준일시_입력!$AJ$21:$AJ$39,MZ$5*2-1),IF(AND(MP21&gt;=SMALL(기준일시_입력!$J$21:$J$39,MZ$5),MP21&lt;SMALL(기준일시_입력!$N$21:$N$39,MZ$5)),SMALL(기준일시_입력!$N$21:$N$39,MZ$5)-MP21,0)),0)</f>
        <v>0</v>
      </c>
      <c r="NA21" s="128">
        <f>IFERROR(IF(AND(MP21&lt;SMALL(기준일시_입력!$J$21:$J$39,NA$5),MQ21&gt;SMALL(기준일시_입력!$N$21:$N$39,NA$5)),INDEX(기준일시_입력!$AJ$21:$AJ$39,NA$5*2-1),IF(AND(MP21&gt;=SMALL(기준일시_입력!$J$21:$J$39,NA$5),MP21&lt;SMALL(기준일시_입력!$N$21:$N$39,NA$5)),SMALL(기준일시_입력!$N$21:$N$39,NA$5)-MP21,0)),0)</f>
        <v>0</v>
      </c>
      <c r="NB21" s="125"/>
      <c r="NC21" s="180" t="str">
        <f t="shared" si="204"/>
        <v>16일</v>
      </c>
      <c r="ND21" s="180"/>
      <c r="NE21" s="124" t="str">
        <f t="shared" si="205"/>
        <v>화</v>
      </c>
      <c r="NF21" s="133" t="str">
        <f t="shared" si="201"/>
        <v/>
      </c>
      <c r="NG21" s="184"/>
      <c r="NH21" s="184"/>
      <c r="NI21" s="184"/>
      <c r="NJ21" s="184"/>
      <c r="NK21" s="184"/>
      <c r="NL21" s="184"/>
      <c r="NM21" s="176"/>
      <c r="NN21" s="177"/>
      <c r="NO21" s="129" t="str">
        <f>IF($B21="","",IF(AND(NE$3&lt;&gt;"",$B21-기준일시_입력!$AO$7&lt;=0,NG21="",NJ21="",NM21=""),"X",IF(NM21="연차","☆",IF(NM21="월차","★",IF(NM21="병가","♨",IF(NM21="출장","◎",IF(NM21="교육","■",IF(AND(NM21="",NG21&lt;=기준일시_입력!$J$15,NJ21&gt;=기준일시_입력!$N$15),"○",IF(AND(NM21="",NG21&lt;&gt;"",NG21&gt;기준일시_입력!$J$15),"▼",IF(AND(NM21="",NJ21&lt;&gt;"",NJ21&lt;기준일시_입력!$N$15),"△",""))))))))))</f>
        <v/>
      </c>
      <c r="NP21" s="128">
        <f>IFERROR(IF(OR(NG21="",NJ21=""),0,IF(AND(NR21&lt;기준일시_입력!$J$17,NS21&gt;기준일시_입력!$N$17),기준일시_입력!$N$17-기준일시_입력!$J$17,IF(AND(NR21&gt;=기준일시_입력!$J$17,NS21&gt;기준일시_입력!$N$17),기준일시_입력!$N$17-NR21,IF(NS21&lt;기준일시_입력!$J$17,0,IF(AND(NR21&lt;기준일시_입력!$J$17,NS21&lt;=기준일시_입력!$N$17),NS21-기준일시_입력!$J$17,IF(AND(NR21&gt;=기준일시_입력!$J$17,NS21&lt;=기준일시_입력!$N$17),NS21-NR21,0)))))),0)</f>
        <v>0</v>
      </c>
      <c r="NQ21" s="128">
        <f t="shared" si="207"/>
        <v>0</v>
      </c>
      <c r="NR21" s="128">
        <f>IF(OR(NG21="",NJ21=""),0,IF(NG21&lt;기준일시_입력!$J$15,기준일시_입력!$J$15,NG21))</f>
        <v>0</v>
      </c>
      <c r="NS21" s="128">
        <f t="shared" si="208"/>
        <v>0</v>
      </c>
      <c r="NT21" s="128">
        <f>IFERROR(IF(AND(NR21&lt;SMALL(기준일시_입력!$J$21:$J$39,NT$5),NS21&gt;SMALL(기준일시_입력!$N$21:$N$39,NT$5)),INDEX(기준일시_입력!$AJ$21:$AJ$39,NT$5*2-1),IF(AND(NR21&gt;=SMALL(기준일시_입력!$J$21:$J$39,NT$5),NR21&lt;SMALL(기준일시_입력!$N$21:$N$39,NT$5)),SMALL(기준일시_입력!$N$21:$N$39,NT$5)-NR21,0)),0)</f>
        <v>0</v>
      </c>
      <c r="NU21" s="128">
        <f>IFERROR(IF(AND(NR21&lt;SMALL(기준일시_입력!$J$21:$J$39,NU$5),NS21&gt;SMALL(기준일시_입력!$N$21:$N$39,NU$5)),INDEX(기준일시_입력!$AJ$21:$AJ$39,NU$5*2-1),IF(AND(NR21&gt;=SMALL(기준일시_입력!$J$21:$J$39,NU$5),NR21&lt;SMALL(기준일시_입력!$N$21:$N$39,NU$5)),SMALL(기준일시_입력!$N$21:$N$39,NU$5)-NR21,0)),0)</f>
        <v>0</v>
      </c>
      <c r="NV21" s="128">
        <f>IFERROR(IF(AND(NR21&lt;SMALL(기준일시_입력!$J$21:$J$39,NV$5),NS21&gt;SMALL(기준일시_입력!$N$21:$N$39,NV$5)),INDEX(기준일시_입력!$AJ$21:$AJ$39,NV$5*2-1),IF(AND(NR21&gt;=SMALL(기준일시_입력!$J$21:$J$39,NV$5),NR21&lt;SMALL(기준일시_입력!$N$21:$N$39,NV$5)),SMALL(기준일시_입력!$N$21:$N$39,NV$5)-NR21,0)),0)</f>
        <v>0</v>
      </c>
      <c r="NW21" s="128">
        <f>IFERROR(IF(AND(NR21&lt;SMALL(기준일시_입력!$J$21:$J$39,NW$5),NS21&gt;SMALL(기준일시_입력!$N$21:$N$39,NW$5)),INDEX(기준일시_입력!$AJ$21:$AJ$39,NW$5*2-1),IF(AND(NR21&gt;=SMALL(기준일시_입력!$J$21:$J$39,NW$5),NR21&lt;SMALL(기준일시_입력!$N$21:$N$39,NW$5)),SMALL(기준일시_입력!$N$21:$N$39,NW$5)-NR21,0)),0)</f>
        <v>0</v>
      </c>
      <c r="NX21" s="128">
        <f>IFERROR(IF(AND(NR21&lt;SMALL(기준일시_입력!$J$21:$J$39,NX$5),NS21&gt;SMALL(기준일시_입력!$N$21:$N$39,NX$5)),INDEX(기준일시_입력!$AJ$21:$AJ$39,NX$5*2-1),IF(AND(NR21&gt;=SMALL(기준일시_입력!$J$21:$J$39,NX$5),NR21&lt;SMALL(기준일시_입력!$N$21:$N$39,NX$5)),SMALL(기준일시_입력!$N$21:$N$39,NX$5)-NR21,0)),0)</f>
        <v>0</v>
      </c>
      <c r="NY21" s="128">
        <f>IFERROR(IF(AND(NR21&lt;SMALL(기준일시_입력!$J$21:$J$39,NY$5),NS21&gt;SMALL(기준일시_입력!$N$21:$N$39,NY$5)),INDEX(기준일시_입력!$AJ$21:$AJ$39,NY$5*2-1),IF(AND(NR21&gt;=SMALL(기준일시_입력!$J$21:$J$39,NY$5),NR21&lt;SMALL(기준일시_입력!$N$21:$N$39,NY$5)),SMALL(기준일시_입력!$N$21:$N$39,NY$5)-NR21,0)),0)</f>
        <v>0</v>
      </c>
      <c r="NZ21" s="128">
        <f>IFERROR(IF(AND(NR21&lt;SMALL(기준일시_입력!$J$21:$J$39,NZ$5),NS21&gt;SMALL(기준일시_입력!$N$21:$N$39,NZ$5)),INDEX(기준일시_입력!$AJ$21:$AJ$39,NZ$5*2-1),IF(AND(NR21&gt;=SMALL(기준일시_입력!$J$21:$J$39,NZ$5),NR21&lt;SMALL(기준일시_입력!$N$21:$N$39,NZ$5)),SMALL(기준일시_입력!$N$21:$N$39,NZ$5)-NR21,0)),0)</f>
        <v>0</v>
      </c>
      <c r="OA21" s="128">
        <f>IFERROR(IF(AND(NR21&lt;SMALL(기준일시_입력!$J$21:$J$39,OA$5),NS21&gt;SMALL(기준일시_입력!$N$21:$N$39,OA$5)),INDEX(기준일시_입력!$AJ$21:$AJ$39,OA$5*2-1),IF(AND(NR21&gt;=SMALL(기준일시_입력!$J$21:$J$39,OA$5),NR21&lt;SMALL(기준일시_입력!$N$21:$N$39,OA$5)),SMALL(기준일시_입력!$N$21:$N$39,OA$5)-NR21,0)),0)</f>
        <v>0</v>
      </c>
      <c r="OB21" s="128">
        <f>IFERROR(IF(AND(NR21&lt;SMALL(기준일시_입력!$J$21:$J$39,OB$5),NS21&gt;SMALL(기준일시_입력!$N$21:$N$39,OB$5)),INDEX(기준일시_입력!$AJ$21:$AJ$39,OB$5*2-1),IF(AND(NR21&gt;=SMALL(기준일시_입력!$J$21:$J$39,OB$5),NR21&lt;SMALL(기준일시_입력!$N$21:$N$39,OB$5)),SMALL(기준일시_입력!$N$21:$N$39,OB$5)-NR21,0)),0)</f>
        <v>0</v>
      </c>
      <c r="OC21" s="128">
        <f>IFERROR(IF(AND(NR21&lt;SMALL(기준일시_입력!$J$21:$J$39,OC$5),NS21&gt;SMALL(기준일시_입력!$N$21:$N$39,OC$5)),INDEX(기준일시_입력!$AJ$21:$AJ$39,OC$5*2-1),IF(AND(NR21&gt;=SMALL(기준일시_입력!$J$21:$J$39,OC$5),NR21&lt;SMALL(기준일시_입력!$N$21:$N$39,OC$5)),SMALL(기준일시_입력!$N$21:$N$39,OC$5)-NR21,0)),0)</f>
        <v>0</v>
      </c>
      <c r="OD21" s="125"/>
      <c r="OE21" s="180" t="str">
        <f t="shared" si="209"/>
        <v>16일</v>
      </c>
      <c r="OF21" s="180"/>
      <c r="OG21" s="124" t="str">
        <f t="shared" si="210"/>
        <v>화</v>
      </c>
      <c r="OH21" s="133" t="str">
        <f t="shared" si="201"/>
        <v/>
      </c>
      <c r="OI21" s="184"/>
      <c r="OJ21" s="184"/>
      <c r="OK21" s="184"/>
      <c r="OL21" s="184"/>
      <c r="OM21" s="184"/>
      <c r="ON21" s="184"/>
      <c r="OO21" s="176"/>
      <c r="OP21" s="177"/>
      <c r="OQ21" s="129" t="str">
        <f>IF($B21="","",IF(AND(OG$3&lt;&gt;"",$B21-기준일시_입력!$AO$7&lt;=0,OI21="",OL21="",OO21=""),"X",IF(OO21="연차","☆",IF(OO21="월차","★",IF(OO21="병가","♨",IF(OO21="출장","◎",IF(OO21="교육","■",IF(AND(OO21="",OI21&lt;=기준일시_입력!$J$15,OL21&gt;=기준일시_입력!$N$15),"○",IF(AND(OO21="",OI21&lt;&gt;"",OI21&gt;기준일시_입력!$J$15),"▼",IF(AND(OO21="",OL21&lt;&gt;"",OL21&lt;기준일시_입력!$N$15),"△",""))))))))))</f>
        <v/>
      </c>
      <c r="OR21" s="128">
        <f>IFERROR(IF(OR(OI21="",OL21=""),0,IF(AND(OT21&lt;기준일시_입력!$J$17,OU21&gt;기준일시_입력!$N$17),기준일시_입력!$N$17-기준일시_입력!$J$17,IF(AND(OT21&gt;=기준일시_입력!$J$17,OU21&gt;기준일시_입력!$N$17),기준일시_입력!$N$17-OT21,IF(OU21&lt;기준일시_입력!$J$17,0,IF(AND(OT21&lt;기준일시_입력!$J$17,OU21&lt;=기준일시_입력!$N$17),OU21-기준일시_입력!$J$17,IF(AND(OT21&gt;=기준일시_입력!$J$17,OU21&lt;=기준일시_입력!$N$17),OU21-OT21,0)))))),0)</f>
        <v>0</v>
      </c>
      <c r="OS21" s="128">
        <f t="shared" si="212"/>
        <v>0</v>
      </c>
      <c r="OT21" s="128">
        <f>IF(OR(OI21="",OL21=""),0,IF(OI21&lt;기준일시_입력!$J$15,기준일시_입력!$J$15,OI21))</f>
        <v>0</v>
      </c>
      <c r="OU21" s="128">
        <f t="shared" si="213"/>
        <v>0</v>
      </c>
      <c r="OV21" s="128">
        <f>IFERROR(IF(AND(OT21&lt;SMALL(기준일시_입력!$J$21:$J$39,OV$5),OU21&gt;SMALL(기준일시_입력!$N$21:$N$39,OV$5)),INDEX(기준일시_입력!$AJ$21:$AJ$39,OV$5*2-1),IF(AND(OT21&gt;=SMALL(기준일시_입력!$J$21:$J$39,OV$5),OT21&lt;SMALL(기준일시_입력!$N$21:$N$39,OV$5)),SMALL(기준일시_입력!$N$21:$N$39,OV$5)-OT21,0)),0)</f>
        <v>0</v>
      </c>
      <c r="OW21" s="128">
        <f>IFERROR(IF(AND(OT21&lt;SMALL(기준일시_입력!$J$21:$J$39,OW$5),OU21&gt;SMALL(기준일시_입력!$N$21:$N$39,OW$5)),INDEX(기준일시_입력!$AJ$21:$AJ$39,OW$5*2-1),IF(AND(OT21&gt;=SMALL(기준일시_입력!$J$21:$J$39,OW$5),OT21&lt;SMALL(기준일시_입력!$N$21:$N$39,OW$5)),SMALL(기준일시_입력!$N$21:$N$39,OW$5)-OT21,0)),0)</f>
        <v>0</v>
      </c>
      <c r="OX21" s="128">
        <f>IFERROR(IF(AND(OT21&lt;SMALL(기준일시_입력!$J$21:$J$39,OX$5),OU21&gt;SMALL(기준일시_입력!$N$21:$N$39,OX$5)),INDEX(기준일시_입력!$AJ$21:$AJ$39,OX$5*2-1),IF(AND(OT21&gt;=SMALL(기준일시_입력!$J$21:$J$39,OX$5),OT21&lt;SMALL(기준일시_입력!$N$21:$N$39,OX$5)),SMALL(기준일시_입력!$N$21:$N$39,OX$5)-OT21,0)),0)</f>
        <v>0</v>
      </c>
      <c r="OY21" s="128">
        <f>IFERROR(IF(AND(OT21&lt;SMALL(기준일시_입력!$J$21:$J$39,OY$5),OU21&gt;SMALL(기준일시_입력!$N$21:$N$39,OY$5)),INDEX(기준일시_입력!$AJ$21:$AJ$39,OY$5*2-1),IF(AND(OT21&gt;=SMALL(기준일시_입력!$J$21:$J$39,OY$5),OT21&lt;SMALL(기준일시_입력!$N$21:$N$39,OY$5)),SMALL(기준일시_입력!$N$21:$N$39,OY$5)-OT21,0)),0)</f>
        <v>0</v>
      </c>
      <c r="OZ21" s="128">
        <f>IFERROR(IF(AND(OT21&lt;SMALL(기준일시_입력!$J$21:$J$39,OZ$5),OU21&gt;SMALL(기준일시_입력!$N$21:$N$39,OZ$5)),INDEX(기준일시_입력!$AJ$21:$AJ$39,OZ$5*2-1),IF(AND(OT21&gt;=SMALL(기준일시_입력!$J$21:$J$39,OZ$5),OT21&lt;SMALL(기준일시_입력!$N$21:$N$39,OZ$5)),SMALL(기준일시_입력!$N$21:$N$39,OZ$5)-OT21,0)),0)</f>
        <v>0</v>
      </c>
      <c r="PA21" s="128">
        <f>IFERROR(IF(AND(OT21&lt;SMALL(기준일시_입력!$J$21:$J$39,PA$5),OU21&gt;SMALL(기준일시_입력!$N$21:$N$39,PA$5)),INDEX(기준일시_입력!$AJ$21:$AJ$39,PA$5*2-1),IF(AND(OT21&gt;=SMALL(기준일시_입력!$J$21:$J$39,PA$5),OT21&lt;SMALL(기준일시_입력!$N$21:$N$39,PA$5)),SMALL(기준일시_입력!$N$21:$N$39,PA$5)-OT21,0)),0)</f>
        <v>0</v>
      </c>
      <c r="PB21" s="128">
        <f>IFERROR(IF(AND(OT21&lt;SMALL(기준일시_입력!$J$21:$J$39,PB$5),OU21&gt;SMALL(기준일시_입력!$N$21:$N$39,PB$5)),INDEX(기준일시_입력!$AJ$21:$AJ$39,PB$5*2-1),IF(AND(OT21&gt;=SMALL(기준일시_입력!$J$21:$J$39,PB$5),OT21&lt;SMALL(기준일시_입력!$N$21:$N$39,PB$5)),SMALL(기준일시_입력!$N$21:$N$39,PB$5)-OT21,0)),0)</f>
        <v>0</v>
      </c>
      <c r="PC21" s="128">
        <f>IFERROR(IF(AND(OT21&lt;SMALL(기준일시_입력!$J$21:$J$39,PC$5),OU21&gt;SMALL(기준일시_입력!$N$21:$N$39,PC$5)),INDEX(기준일시_입력!$AJ$21:$AJ$39,PC$5*2-1),IF(AND(OT21&gt;=SMALL(기준일시_입력!$J$21:$J$39,PC$5),OT21&lt;SMALL(기준일시_입력!$N$21:$N$39,PC$5)),SMALL(기준일시_입력!$N$21:$N$39,PC$5)-OT21,0)),0)</f>
        <v>0</v>
      </c>
      <c r="PD21" s="128">
        <f>IFERROR(IF(AND(OT21&lt;SMALL(기준일시_입력!$J$21:$J$39,PD$5),OU21&gt;SMALL(기준일시_입력!$N$21:$N$39,PD$5)),INDEX(기준일시_입력!$AJ$21:$AJ$39,PD$5*2-1),IF(AND(OT21&gt;=SMALL(기준일시_입력!$J$21:$J$39,PD$5),OT21&lt;SMALL(기준일시_입력!$N$21:$N$39,PD$5)),SMALL(기준일시_입력!$N$21:$N$39,PD$5)-OT21,0)),0)</f>
        <v>0</v>
      </c>
      <c r="PE21" s="128">
        <f>IFERROR(IF(AND(OT21&lt;SMALL(기준일시_입력!$J$21:$J$39,PE$5),OU21&gt;SMALL(기준일시_입력!$N$21:$N$39,PE$5)),INDEX(기준일시_입력!$AJ$21:$AJ$39,PE$5*2-1),IF(AND(OT21&gt;=SMALL(기준일시_입력!$J$21:$J$39,PE$5),OT21&lt;SMALL(기준일시_입력!$N$21:$N$39,PE$5)),SMALL(기준일시_입력!$N$21:$N$39,PE$5)-OT21,0)),0)</f>
        <v>0</v>
      </c>
      <c r="PF21" s="125"/>
      <c r="PG21" s="180" t="str">
        <f t="shared" si="214"/>
        <v>16일</v>
      </c>
      <c r="PH21" s="180"/>
      <c r="PI21" s="124" t="str">
        <f t="shared" si="215"/>
        <v>화</v>
      </c>
      <c r="PJ21" s="133" t="str">
        <f t="shared" si="216"/>
        <v/>
      </c>
      <c r="PK21" s="184"/>
      <c r="PL21" s="184"/>
      <c r="PM21" s="184"/>
      <c r="PN21" s="184"/>
      <c r="PO21" s="184"/>
      <c r="PP21" s="184"/>
      <c r="PQ21" s="176"/>
      <c r="PR21" s="177"/>
      <c r="PS21" s="129" t="str">
        <f>IF($B21="","",IF(AND(PI$3&lt;&gt;"",$B21-기준일시_입력!$AO$7&lt;=0,PK21="",PN21="",PQ21=""),"X",IF(PQ21="연차","☆",IF(PQ21="월차","★",IF(PQ21="병가","♨",IF(PQ21="출장","◎",IF(PQ21="교육","■",IF(AND(PQ21="",PK21&lt;=기준일시_입력!$J$15,PN21&gt;=기준일시_입력!$N$15),"○",IF(AND(PQ21="",PK21&lt;&gt;"",PK21&gt;기준일시_입력!$J$15),"▼",IF(AND(PQ21="",PN21&lt;&gt;"",PN21&lt;기준일시_입력!$N$15),"△",""))))))))))</f>
        <v/>
      </c>
      <c r="PT21" s="128">
        <f>IFERROR(IF(OR(PK21="",PN21=""),0,IF(AND(PV21&lt;기준일시_입력!$J$17,PW21&gt;기준일시_입력!$N$17),기준일시_입력!$N$17-기준일시_입력!$J$17,IF(AND(PV21&gt;=기준일시_입력!$J$17,PW21&gt;기준일시_입력!$N$17),기준일시_입력!$N$17-PV21,IF(PW21&lt;기준일시_입력!$J$17,0,IF(AND(PV21&lt;기준일시_입력!$J$17,PW21&lt;=기준일시_입력!$N$17),PW21-기준일시_입력!$J$17,IF(AND(PV21&gt;=기준일시_입력!$J$17,PW21&lt;=기준일시_입력!$N$17),PW21-PV21,0)))))),0)</f>
        <v>0</v>
      </c>
      <c r="PU21" s="128">
        <f t="shared" si="217"/>
        <v>0</v>
      </c>
      <c r="PV21" s="128">
        <f>IF(OR(PK21="",PN21=""),0,IF(PK21&lt;기준일시_입력!$J$15,기준일시_입력!$J$15,PK21))</f>
        <v>0</v>
      </c>
      <c r="PW21" s="128">
        <f t="shared" si="218"/>
        <v>0</v>
      </c>
      <c r="PX21" s="128">
        <f>IFERROR(IF(AND(PV21&lt;SMALL(기준일시_입력!$J$21:$J$39,PX$5),PW21&gt;SMALL(기준일시_입력!$N$21:$N$39,PX$5)),INDEX(기준일시_입력!$AJ$21:$AJ$39,PX$5*2-1),IF(AND(PV21&gt;=SMALL(기준일시_입력!$J$21:$J$39,PX$5),PV21&lt;SMALL(기준일시_입력!$N$21:$N$39,PX$5)),SMALL(기준일시_입력!$N$21:$N$39,PX$5)-PV21,0)),0)</f>
        <v>0</v>
      </c>
      <c r="PY21" s="128">
        <f>IFERROR(IF(AND(PV21&lt;SMALL(기준일시_입력!$J$21:$J$39,PY$5),PW21&gt;SMALL(기준일시_입력!$N$21:$N$39,PY$5)),INDEX(기준일시_입력!$AJ$21:$AJ$39,PY$5*2-1),IF(AND(PV21&gt;=SMALL(기준일시_입력!$J$21:$J$39,PY$5),PV21&lt;SMALL(기준일시_입력!$N$21:$N$39,PY$5)),SMALL(기준일시_입력!$N$21:$N$39,PY$5)-PV21,0)),0)</f>
        <v>0</v>
      </c>
      <c r="PZ21" s="128">
        <f>IFERROR(IF(AND(PV21&lt;SMALL(기준일시_입력!$J$21:$J$39,PZ$5),PW21&gt;SMALL(기준일시_입력!$N$21:$N$39,PZ$5)),INDEX(기준일시_입력!$AJ$21:$AJ$39,PZ$5*2-1),IF(AND(PV21&gt;=SMALL(기준일시_입력!$J$21:$J$39,PZ$5),PV21&lt;SMALL(기준일시_입력!$N$21:$N$39,PZ$5)),SMALL(기준일시_입력!$N$21:$N$39,PZ$5)-PV21,0)),0)</f>
        <v>0</v>
      </c>
      <c r="QA21" s="128">
        <f>IFERROR(IF(AND(PV21&lt;SMALL(기준일시_입력!$J$21:$J$39,QA$5),PW21&gt;SMALL(기준일시_입력!$N$21:$N$39,QA$5)),INDEX(기준일시_입력!$AJ$21:$AJ$39,QA$5*2-1),IF(AND(PV21&gt;=SMALL(기준일시_입력!$J$21:$J$39,QA$5),PV21&lt;SMALL(기준일시_입력!$N$21:$N$39,QA$5)),SMALL(기준일시_입력!$N$21:$N$39,QA$5)-PV21,0)),0)</f>
        <v>0</v>
      </c>
      <c r="QB21" s="128">
        <f>IFERROR(IF(AND(PV21&lt;SMALL(기준일시_입력!$J$21:$J$39,QB$5),PW21&gt;SMALL(기준일시_입력!$N$21:$N$39,QB$5)),INDEX(기준일시_입력!$AJ$21:$AJ$39,QB$5*2-1),IF(AND(PV21&gt;=SMALL(기준일시_입력!$J$21:$J$39,QB$5),PV21&lt;SMALL(기준일시_입력!$N$21:$N$39,QB$5)),SMALL(기준일시_입력!$N$21:$N$39,QB$5)-PV21,0)),0)</f>
        <v>0</v>
      </c>
      <c r="QC21" s="128">
        <f>IFERROR(IF(AND(PV21&lt;SMALL(기준일시_입력!$J$21:$J$39,QC$5),PW21&gt;SMALL(기준일시_입력!$N$21:$N$39,QC$5)),INDEX(기준일시_입력!$AJ$21:$AJ$39,QC$5*2-1),IF(AND(PV21&gt;=SMALL(기준일시_입력!$J$21:$J$39,QC$5),PV21&lt;SMALL(기준일시_입력!$N$21:$N$39,QC$5)),SMALL(기준일시_입력!$N$21:$N$39,QC$5)-PV21,0)),0)</f>
        <v>0</v>
      </c>
      <c r="QD21" s="128">
        <f>IFERROR(IF(AND(PV21&lt;SMALL(기준일시_입력!$J$21:$J$39,QD$5),PW21&gt;SMALL(기준일시_입력!$N$21:$N$39,QD$5)),INDEX(기준일시_입력!$AJ$21:$AJ$39,QD$5*2-1),IF(AND(PV21&gt;=SMALL(기준일시_입력!$J$21:$J$39,QD$5),PV21&lt;SMALL(기준일시_입력!$N$21:$N$39,QD$5)),SMALL(기준일시_입력!$N$21:$N$39,QD$5)-PV21,0)),0)</f>
        <v>0</v>
      </c>
      <c r="QE21" s="128">
        <f>IFERROR(IF(AND(PV21&lt;SMALL(기준일시_입력!$J$21:$J$39,QE$5),PW21&gt;SMALL(기준일시_입력!$N$21:$N$39,QE$5)),INDEX(기준일시_입력!$AJ$21:$AJ$39,QE$5*2-1),IF(AND(PV21&gt;=SMALL(기준일시_입력!$J$21:$J$39,QE$5),PV21&lt;SMALL(기준일시_입력!$N$21:$N$39,QE$5)),SMALL(기준일시_입력!$N$21:$N$39,QE$5)-PV21,0)),0)</f>
        <v>0</v>
      </c>
      <c r="QF21" s="128">
        <f>IFERROR(IF(AND(PV21&lt;SMALL(기준일시_입력!$J$21:$J$39,QF$5),PW21&gt;SMALL(기준일시_입력!$N$21:$N$39,QF$5)),INDEX(기준일시_입력!$AJ$21:$AJ$39,QF$5*2-1),IF(AND(PV21&gt;=SMALL(기준일시_입력!$J$21:$J$39,QF$5),PV21&lt;SMALL(기준일시_입력!$N$21:$N$39,QF$5)),SMALL(기준일시_입력!$N$21:$N$39,QF$5)-PV21,0)),0)</f>
        <v>0</v>
      </c>
      <c r="QG21" s="128">
        <f>IFERROR(IF(AND(PV21&lt;SMALL(기준일시_입력!$J$21:$J$39,QG$5),PW21&gt;SMALL(기준일시_입력!$N$21:$N$39,QG$5)),INDEX(기준일시_입력!$AJ$21:$AJ$39,QG$5*2-1),IF(AND(PV21&gt;=SMALL(기준일시_입력!$J$21:$J$39,QG$5),PV21&lt;SMALL(기준일시_입력!$N$21:$N$39,QG$5)),SMALL(기준일시_입력!$N$21:$N$39,QG$5)-PV21,0)),0)</f>
        <v>0</v>
      </c>
      <c r="QH21" s="125"/>
      <c r="QI21" s="180" t="str">
        <f t="shared" si="219"/>
        <v>16일</v>
      </c>
      <c r="QJ21" s="180"/>
      <c r="QK21" s="124" t="str">
        <f t="shared" si="220"/>
        <v>화</v>
      </c>
      <c r="QL21" s="133" t="str">
        <f t="shared" si="216"/>
        <v/>
      </c>
      <c r="QM21" s="184"/>
      <c r="QN21" s="184"/>
      <c r="QO21" s="184"/>
      <c r="QP21" s="184"/>
      <c r="QQ21" s="184"/>
      <c r="QR21" s="184"/>
      <c r="QS21" s="176"/>
      <c r="QT21" s="177"/>
      <c r="QU21" s="129" t="str">
        <f>IF($B21="","",IF(AND(QK$3&lt;&gt;"",$B21-기준일시_입력!$AO$7&lt;=0,QM21="",QP21="",QS21=""),"X",IF(QS21="연차","☆",IF(QS21="월차","★",IF(QS21="병가","♨",IF(QS21="출장","◎",IF(QS21="교육","■",IF(AND(QS21="",QM21&lt;=기준일시_입력!$J$15,QP21&gt;=기준일시_입력!$N$15),"○",IF(AND(QS21="",QM21&lt;&gt;"",QM21&gt;기준일시_입력!$J$15),"▼",IF(AND(QS21="",QP21&lt;&gt;"",QP21&lt;기준일시_입력!$N$15),"△",""))))))))))</f>
        <v/>
      </c>
      <c r="QV21" s="128">
        <f>IFERROR(IF(OR(QM21="",QP21=""),0,IF(AND(QX21&lt;기준일시_입력!$J$17,QY21&gt;기준일시_입력!$N$17),기준일시_입력!$N$17-기준일시_입력!$J$17,IF(AND(QX21&gt;=기준일시_입력!$J$17,QY21&gt;기준일시_입력!$N$17),기준일시_입력!$N$17-QX21,IF(QY21&lt;기준일시_입력!$J$17,0,IF(AND(QX21&lt;기준일시_입력!$J$17,QY21&lt;=기준일시_입력!$N$17),QY21-기준일시_입력!$J$17,IF(AND(QX21&gt;=기준일시_입력!$J$17,QY21&lt;=기준일시_입력!$N$17),QY21-QX21,0)))))),0)</f>
        <v>0</v>
      </c>
      <c r="QW21" s="128">
        <f t="shared" si="222"/>
        <v>0</v>
      </c>
      <c r="QX21" s="128">
        <f>IF(OR(QM21="",QP21=""),0,IF(QM21&lt;기준일시_입력!$J$15,기준일시_입력!$J$15,QM21))</f>
        <v>0</v>
      </c>
      <c r="QY21" s="128">
        <f t="shared" si="223"/>
        <v>0</v>
      </c>
      <c r="QZ21" s="128">
        <f>IFERROR(IF(AND(QX21&lt;SMALL(기준일시_입력!$J$21:$J$39,QZ$5),QY21&gt;SMALL(기준일시_입력!$N$21:$N$39,QZ$5)),INDEX(기준일시_입력!$AJ$21:$AJ$39,QZ$5*2-1),IF(AND(QX21&gt;=SMALL(기준일시_입력!$J$21:$J$39,QZ$5),QX21&lt;SMALL(기준일시_입력!$N$21:$N$39,QZ$5)),SMALL(기준일시_입력!$N$21:$N$39,QZ$5)-QX21,0)),0)</f>
        <v>0</v>
      </c>
      <c r="RA21" s="128">
        <f>IFERROR(IF(AND(QX21&lt;SMALL(기준일시_입력!$J$21:$J$39,RA$5),QY21&gt;SMALL(기준일시_입력!$N$21:$N$39,RA$5)),INDEX(기준일시_입력!$AJ$21:$AJ$39,RA$5*2-1),IF(AND(QX21&gt;=SMALL(기준일시_입력!$J$21:$J$39,RA$5),QX21&lt;SMALL(기준일시_입력!$N$21:$N$39,RA$5)),SMALL(기준일시_입력!$N$21:$N$39,RA$5)-QX21,0)),0)</f>
        <v>0</v>
      </c>
      <c r="RB21" s="128">
        <f>IFERROR(IF(AND(QX21&lt;SMALL(기준일시_입력!$J$21:$J$39,RB$5),QY21&gt;SMALL(기준일시_입력!$N$21:$N$39,RB$5)),INDEX(기준일시_입력!$AJ$21:$AJ$39,RB$5*2-1),IF(AND(QX21&gt;=SMALL(기준일시_입력!$J$21:$J$39,RB$5),QX21&lt;SMALL(기준일시_입력!$N$21:$N$39,RB$5)),SMALL(기준일시_입력!$N$21:$N$39,RB$5)-QX21,0)),0)</f>
        <v>0</v>
      </c>
      <c r="RC21" s="128">
        <f>IFERROR(IF(AND(QX21&lt;SMALL(기준일시_입력!$J$21:$J$39,RC$5),QY21&gt;SMALL(기준일시_입력!$N$21:$N$39,RC$5)),INDEX(기준일시_입력!$AJ$21:$AJ$39,RC$5*2-1),IF(AND(QX21&gt;=SMALL(기준일시_입력!$J$21:$J$39,RC$5),QX21&lt;SMALL(기준일시_입력!$N$21:$N$39,RC$5)),SMALL(기준일시_입력!$N$21:$N$39,RC$5)-QX21,0)),0)</f>
        <v>0</v>
      </c>
      <c r="RD21" s="128">
        <f>IFERROR(IF(AND(QX21&lt;SMALL(기준일시_입력!$J$21:$J$39,RD$5),QY21&gt;SMALL(기준일시_입력!$N$21:$N$39,RD$5)),INDEX(기준일시_입력!$AJ$21:$AJ$39,RD$5*2-1),IF(AND(QX21&gt;=SMALL(기준일시_입력!$J$21:$J$39,RD$5),QX21&lt;SMALL(기준일시_입력!$N$21:$N$39,RD$5)),SMALL(기준일시_입력!$N$21:$N$39,RD$5)-QX21,0)),0)</f>
        <v>0</v>
      </c>
      <c r="RE21" s="128">
        <f>IFERROR(IF(AND(QX21&lt;SMALL(기준일시_입력!$J$21:$J$39,RE$5),QY21&gt;SMALL(기준일시_입력!$N$21:$N$39,RE$5)),INDEX(기준일시_입력!$AJ$21:$AJ$39,RE$5*2-1),IF(AND(QX21&gt;=SMALL(기준일시_입력!$J$21:$J$39,RE$5),QX21&lt;SMALL(기준일시_입력!$N$21:$N$39,RE$5)),SMALL(기준일시_입력!$N$21:$N$39,RE$5)-QX21,0)),0)</f>
        <v>0</v>
      </c>
      <c r="RF21" s="128">
        <f>IFERROR(IF(AND(QX21&lt;SMALL(기준일시_입력!$J$21:$J$39,RF$5),QY21&gt;SMALL(기준일시_입력!$N$21:$N$39,RF$5)),INDEX(기준일시_입력!$AJ$21:$AJ$39,RF$5*2-1),IF(AND(QX21&gt;=SMALL(기준일시_입력!$J$21:$J$39,RF$5),QX21&lt;SMALL(기준일시_입력!$N$21:$N$39,RF$5)),SMALL(기준일시_입력!$N$21:$N$39,RF$5)-QX21,0)),0)</f>
        <v>0</v>
      </c>
      <c r="RG21" s="128">
        <f>IFERROR(IF(AND(QX21&lt;SMALL(기준일시_입력!$J$21:$J$39,RG$5),QY21&gt;SMALL(기준일시_입력!$N$21:$N$39,RG$5)),INDEX(기준일시_입력!$AJ$21:$AJ$39,RG$5*2-1),IF(AND(QX21&gt;=SMALL(기준일시_입력!$J$21:$J$39,RG$5),QX21&lt;SMALL(기준일시_입력!$N$21:$N$39,RG$5)),SMALL(기준일시_입력!$N$21:$N$39,RG$5)-QX21,0)),0)</f>
        <v>0</v>
      </c>
      <c r="RH21" s="128">
        <f>IFERROR(IF(AND(QX21&lt;SMALL(기준일시_입력!$J$21:$J$39,RH$5),QY21&gt;SMALL(기준일시_입력!$N$21:$N$39,RH$5)),INDEX(기준일시_입력!$AJ$21:$AJ$39,RH$5*2-1),IF(AND(QX21&gt;=SMALL(기준일시_입력!$J$21:$J$39,RH$5),QX21&lt;SMALL(기준일시_입력!$N$21:$N$39,RH$5)),SMALL(기준일시_입력!$N$21:$N$39,RH$5)-QX21,0)),0)</f>
        <v>0</v>
      </c>
      <c r="RI21" s="128">
        <f>IFERROR(IF(AND(QX21&lt;SMALL(기준일시_입력!$J$21:$J$39,RI$5),QY21&gt;SMALL(기준일시_입력!$N$21:$N$39,RI$5)),INDEX(기준일시_입력!$AJ$21:$AJ$39,RI$5*2-1),IF(AND(QX21&gt;=SMALL(기준일시_입력!$J$21:$J$39,RI$5),QX21&lt;SMALL(기준일시_입력!$N$21:$N$39,RI$5)),SMALL(기준일시_입력!$N$21:$N$39,RI$5)-QX21,0)),0)</f>
        <v>0</v>
      </c>
      <c r="RJ21" s="125"/>
      <c r="RK21" s="180" t="str">
        <f t="shared" si="224"/>
        <v>16일</v>
      </c>
      <c r="RL21" s="180"/>
      <c r="RM21" s="124" t="str">
        <f t="shared" si="225"/>
        <v>화</v>
      </c>
      <c r="RN21" s="133" t="str">
        <f t="shared" si="216"/>
        <v/>
      </c>
      <c r="RO21" s="184"/>
      <c r="RP21" s="184"/>
      <c r="RQ21" s="184"/>
      <c r="RR21" s="184"/>
      <c r="RS21" s="184"/>
      <c r="RT21" s="184"/>
      <c r="RU21" s="176"/>
      <c r="RV21" s="177"/>
      <c r="RW21" s="129" t="str">
        <f>IF($B21="","",IF(AND(RM$3&lt;&gt;"",$B21-기준일시_입력!$AO$7&lt;=0,RO21="",RR21="",RU21=""),"X",IF(RU21="연차","☆",IF(RU21="월차","★",IF(RU21="병가","♨",IF(RU21="출장","◎",IF(RU21="교육","■",IF(AND(RU21="",RO21&lt;=기준일시_입력!$J$15,RR21&gt;=기준일시_입력!$N$15),"○",IF(AND(RU21="",RO21&lt;&gt;"",RO21&gt;기준일시_입력!$J$15),"▼",IF(AND(RU21="",RR21&lt;&gt;"",RR21&lt;기준일시_입력!$N$15),"△",""))))))))))</f>
        <v/>
      </c>
      <c r="RX21" s="128">
        <f>IFERROR(IF(OR(RO21="",RR21=""),0,IF(AND(RZ21&lt;기준일시_입력!$J$17,SA21&gt;기준일시_입력!$N$17),기준일시_입력!$N$17-기준일시_입력!$J$17,IF(AND(RZ21&gt;=기준일시_입력!$J$17,SA21&gt;기준일시_입력!$N$17),기준일시_입력!$N$17-RZ21,IF(SA21&lt;기준일시_입력!$J$17,0,IF(AND(RZ21&lt;기준일시_입력!$J$17,SA21&lt;=기준일시_입력!$N$17),SA21-기준일시_입력!$J$17,IF(AND(RZ21&gt;=기준일시_입력!$J$17,SA21&lt;=기준일시_입력!$N$17),SA21-RZ21,0)))))),0)</f>
        <v>0</v>
      </c>
      <c r="RY21" s="128">
        <f t="shared" si="227"/>
        <v>0</v>
      </c>
      <c r="RZ21" s="128">
        <f>IF(OR(RO21="",RR21=""),0,IF(RO21&lt;기준일시_입력!$J$15,기준일시_입력!$J$15,RO21))</f>
        <v>0</v>
      </c>
      <c r="SA21" s="128">
        <f t="shared" si="228"/>
        <v>0</v>
      </c>
      <c r="SB21" s="128">
        <f>IFERROR(IF(AND(RZ21&lt;SMALL(기준일시_입력!$J$21:$J$39,SB$5),SA21&gt;SMALL(기준일시_입력!$N$21:$N$39,SB$5)),INDEX(기준일시_입력!$AJ$21:$AJ$39,SB$5*2-1),IF(AND(RZ21&gt;=SMALL(기준일시_입력!$J$21:$J$39,SB$5),RZ21&lt;SMALL(기준일시_입력!$N$21:$N$39,SB$5)),SMALL(기준일시_입력!$N$21:$N$39,SB$5)-RZ21,0)),0)</f>
        <v>0</v>
      </c>
      <c r="SC21" s="128">
        <f>IFERROR(IF(AND(RZ21&lt;SMALL(기준일시_입력!$J$21:$J$39,SC$5),SA21&gt;SMALL(기준일시_입력!$N$21:$N$39,SC$5)),INDEX(기준일시_입력!$AJ$21:$AJ$39,SC$5*2-1),IF(AND(RZ21&gt;=SMALL(기준일시_입력!$J$21:$J$39,SC$5),RZ21&lt;SMALL(기준일시_입력!$N$21:$N$39,SC$5)),SMALL(기준일시_입력!$N$21:$N$39,SC$5)-RZ21,0)),0)</f>
        <v>0</v>
      </c>
      <c r="SD21" s="128">
        <f>IFERROR(IF(AND(RZ21&lt;SMALL(기준일시_입력!$J$21:$J$39,SD$5),SA21&gt;SMALL(기준일시_입력!$N$21:$N$39,SD$5)),INDEX(기준일시_입력!$AJ$21:$AJ$39,SD$5*2-1),IF(AND(RZ21&gt;=SMALL(기준일시_입력!$J$21:$J$39,SD$5),RZ21&lt;SMALL(기준일시_입력!$N$21:$N$39,SD$5)),SMALL(기준일시_입력!$N$21:$N$39,SD$5)-RZ21,0)),0)</f>
        <v>0</v>
      </c>
      <c r="SE21" s="128">
        <f>IFERROR(IF(AND(RZ21&lt;SMALL(기준일시_입력!$J$21:$J$39,SE$5),SA21&gt;SMALL(기준일시_입력!$N$21:$N$39,SE$5)),INDEX(기준일시_입력!$AJ$21:$AJ$39,SE$5*2-1),IF(AND(RZ21&gt;=SMALL(기준일시_입력!$J$21:$J$39,SE$5),RZ21&lt;SMALL(기준일시_입력!$N$21:$N$39,SE$5)),SMALL(기준일시_입력!$N$21:$N$39,SE$5)-RZ21,0)),0)</f>
        <v>0</v>
      </c>
      <c r="SF21" s="128">
        <f>IFERROR(IF(AND(RZ21&lt;SMALL(기준일시_입력!$J$21:$J$39,SF$5),SA21&gt;SMALL(기준일시_입력!$N$21:$N$39,SF$5)),INDEX(기준일시_입력!$AJ$21:$AJ$39,SF$5*2-1),IF(AND(RZ21&gt;=SMALL(기준일시_입력!$J$21:$J$39,SF$5),RZ21&lt;SMALL(기준일시_입력!$N$21:$N$39,SF$5)),SMALL(기준일시_입력!$N$21:$N$39,SF$5)-RZ21,0)),0)</f>
        <v>0</v>
      </c>
      <c r="SG21" s="128">
        <f>IFERROR(IF(AND(RZ21&lt;SMALL(기준일시_입력!$J$21:$J$39,SG$5),SA21&gt;SMALL(기준일시_입력!$N$21:$N$39,SG$5)),INDEX(기준일시_입력!$AJ$21:$AJ$39,SG$5*2-1),IF(AND(RZ21&gt;=SMALL(기준일시_입력!$J$21:$J$39,SG$5),RZ21&lt;SMALL(기준일시_입력!$N$21:$N$39,SG$5)),SMALL(기준일시_입력!$N$21:$N$39,SG$5)-RZ21,0)),0)</f>
        <v>0</v>
      </c>
      <c r="SH21" s="128">
        <f>IFERROR(IF(AND(RZ21&lt;SMALL(기준일시_입력!$J$21:$J$39,SH$5),SA21&gt;SMALL(기준일시_입력!$N$21:$N$39,SH$5)),INDEX(기준일시_입력!$AJ$21:$AJ$39,SH$5*2-1),IF(AND(RZ21&gt;=SMALL(기준일시_입력!$J$21:$J$39,SH$5),RZ21&lt;SMALL(기준일시_입력!$N$21:$N$39,SH$5)),SMALL(기준일시_입력!$N$21:$N$39,SH$5)-RZ21,0)),0)</f>
        <v>0</v>
      </c>
      <c r="SI21" s="128">
        <f>IFERROR(IF(AND(RZ21&lt;SMALL(기준일시_입력!$J$21:$J$39,SI$5),SA21&gt;SMALL(기준일시_입력!$N$21:$N$39,SI$5)),INDEX(기준일시_입력!$AJ$21:$AJ$39,SI$5*2-1),IF(AND(RZ21&gt;=SMALL(기준일시_입력!$J$21:$J$39,SI$5),RZ21&lt;SMALL(기준일시_입력!$N$21:$N$39,SI$5)),SMALL(기준일시_입력!$N$21:$N$39,SI$5)-RZ21,0)),0)</f>
        <v>0</v>
      </c>
      <c r="SJ21" s="128">
        <f>IFERROR(IF(AND(RZ21&lt;SMALL(기준일시_입력!$J$21:$J$39,SJ$5),SA21&gt;SMALL(기준일시_입력!$N$21:$N$39,SJ$5)),INDEX(기준일시_입력!$AJ$21:$AJ$39,SJ$5*2-1),IF(AND(RZ21&gt;=SMALL(기준일시_입력!$J$21:$J$39,SJ$5),RZ21&lt;SMALL(기준일시_입력!$N$21:$N$39,SJ$5)),SMALL(기준일시_입력!$N$21:$N$39,SJ$5)-RZ21,0)),0)</f>
        <v>0</v>
      </c>
      <c r="SK21" s="128">
        <f>IFERROR(IF(AND(RZ21&lt;SMALL(기준일시_입력!$J$21:$J$39,SK$5),SA21&gt;SMALL(기준일시_입력!$N$21:$N$39,SK$5)),INDEX(기준일시_입력!$AJ$21:$AJ$39,SK$5*2-1),IF(AND(RZ21&gt;=SMALL(기준일시_입력!$J$21:$J$39,SK$5),RZ21&lt;SMALL(기준일시_입력!$N$21:$N$39,SK$5)),SMALL(기준일시_입력!$N$21:$N$39,SK$5)-RZ21,0)),0)</f>
        <v>0</v>
      </c>
      <c r="SL21" s="125"/>
      <c r="SM21" s="180" t="str">
        <f t="shared" si="229"/>
        <v>16일</v>
      </c>
      <c r="SN21" s="180"/>
      <c r="SO21" s="124" t="str">
        <f t="shared" si="230"/>
        <v>화</v>
      </c>
      <c r="SP21" s="133" t="str">
        <f t="shared" si="231"/>
        <v/>
      </c>
      <c r="SQ21" s="184"/>
      <c r="SR21" s="184"/>
      <c r="SS21" s="184"/>
      <c r="ST21" s="184"/>
      <c r="SU21" s="184"/>
      <c r="SV21" s="184"/>
      <c r="SW21" s="176"/>
      <c r="SX21" s="177"/>
      <c r="SY21" s="129" t="str">
        <f>IF($B21="","",IF(AND(SO$3&lt;&gt;"",$B21-기준일시_입력!$AO$7&lt;=0,SQ21="",ST21="",SW21=""),"X",IF(SW21="연차","☆",IF(SW21="월차","★",IF(SW21="병가","♨",IF(SW21="출장","◎",IF(SW21="교육","■",IF(AND(SW21="",SQ21&lt;=기준일시_입력!$J$15,ST21&gt;=기준일시_입력!$N$15),"○",IF(AND(SW21="",SQ21&lt;&gt;"",SQ21&gt;기준일시_입력!$J$15),"▼",IF(AND(SW21="",ST21&lt;&gt;"",ST21&lt;기준일시_입력!$N$15),"△",""))))))))))</f>
        <v/>
      </c>
      <c r="SZ21" s="128">
        <f>IFERROR(IF(OR(SQ21="",ST21=""),0,IF(AND(TB21&lt;기준일시_입력!$J$17,TC21&gt;기준일시_입력!$N$17),기준일시_입력!$N$17-기준일시_입력!$J$17,IF(AND(TB21&gt;=기준일시_입력!$J$17,TC21&gt;기준일시_입력!$N$17),기준일시_입력!$N$17-TB21,IF(TC21&lt;기준일시_입력!$J$17,0,IF(AND(TB21&lt;기준일시_입력!$J$17,TC21&lt;=기준일시_입력!$N$17),TC21-기준일시_입력!$J$17,IF(AND(TB21&gt;=기준일시_입력!$J$17,TC21&lt;=기준일시_입력!$N$17),TC21-TB21,0)))))),0)</f>
        <v>0</v>
      </c>
      <c r="TA21" s="128">
        <f t="shared" si="232"/>
        <v>0</v>
      </c>
      <c r="TB21" s="128">
        <f>IF(OR(SQ21="",ST21=""),0,IF(SQ21&lt;기준일시_입력!$J$15,기준일시_입력!$J$15,SQ21))</f>
        <v>0</v>
      </c>
      <c r="TC21" s="128">
        <f t="shared" si="233"/>
        <v>0</v>
      </c>
      <c r="TD21" s="128">
        <f>IFERROR(IF(AND(TB21&lt;SMALL(기준일시_입력!$J$21:$J$39,TD$5),TC21&gt;SMALL(기준일시_입력!$N$21:$N$39,TD$5)),INDEX(기준일시_입력!$AJ$21:$AJ$39,TD$5*2-1),IF(AND(TB21&gt;=SMALL(기준일시_입력!$J$21:$J$39,TD$5),TB21&lt;SMALL(기준일시_입력!$N$21:$N$39,TD$5)),SMALL(기준일시_입력!$N$21:$N$39,TD$5)-TB21,0)),0)</f>
        <v>0</v>
      </c>
      <c r="TE21" s="128">
        <f>IFERROR(IF(AND(TB21&lt;SMALL(기준일시_입력!$J$21:$J$39,TE$5),TC21&gt;SMALL(기준일시_입력!$N$21:$N$39,TE$5)),INDEX(기준일시_입력!$AJ$21:$AJ$39,TE$5*2-1),IF(AND(TB21&gt;=SMALL(기준일시_입력!$J$21:$J$39,TE$5),TB21&lt;SMALL(기준일시_입력!$N$21:$N$39,TE$5)),SMALL(기준일시_입력!$N$21:$N$39,TE$5)-TB21,0)),0)</f>
        <v>0</v>
      </c>
      <c r="TF21" s="128">
        <f>IFERROR(IF(AND(TB21&lt;SMALL(기준일시_입력!$J$21:$J$39,TF$5),TC21&gt;SMALL(기준일시_입력!$N$21:$N$39,TF$5)),INDEX(기준일시_입력!$AJ$21:$AJ$39,TF$5*2-1),IF(AND(TB21&gt;=SMALL(기준일시_입력!$J$21:$J$39,TF$5),TB21&lt;SMALL(기준일시_입력!$N$21:$N$39,TF$5)),SMALL(기준일시_입력!$N$21:$N$39,TF$5)-TB21,0)),0)</f>
        <v>0</v>
      </c>
      <c r="TG21" s="128">
        <f>IFERROR(IF(AND(TB21&lt;SMALL(기준일시_입력!$J$21:$J$39,TG$5),TC21&gt;SMALL(기준일시_입력!$N$21:$N$39,TG$5)),INDEX(기준일시_입력!$AJ$21:$AJ$39,TG$5*2-1),IF(AND(TB21&gt;=SMALL(기준일시_입력!$J$21:$J$39,TG$5),TB21&lt;SMALL(기준일시_입력!$N$21:$N$39,TG$5)),SMALL(기준일시_입력!$N$21:$N$39,TG$5)-TB21,0)),0)</f>
        <v>0</v>
      </c>
      <c r="TH21" s="128">
        <f>IFERROR(IF(AND(TB21&lt;SMALL(기준일시_입력!$J$21:$J$39,TH$5),TC21&gt;SMALL(기준일시_입력!$N$21:$N$39,TH$5)),INDEX(기준일시_입력!$AJ$21:$AJ$39,TH$5*2-1),IF(AND(TB21&gt;=SMALL(기준일시_입력!$J$21:$J$39,TH$5),TB21&lt;SMALL(기준일시_입력!$N$21:$N$39,TH$5)),SMALL(기준일시_입력!$N$21:$N$39,TH$5)-TB21,0)),0)</f>
        <v>0</v>
      </c>
      <c r="TI21" s="128">
        <f>IFERROR(IF(AND(TB21&lt;SMALL(기준일시_입력!$J$21:$J$39,TI$5),TC21&gt;SMALL(기준일시_입력!$N$21:$N$39,TI$5)),INDEX(기준일시_입력!$AJ$21:$AJ$39,TI$5*2-1),IF(AND(TB21&gt;=SMALL(기준일시_입력!$J$21:$J$39,TI$5),TB21&lt;SMALL(기준일시_입력!$N$21:$N$39,TI$5)),SMALL(기준일시_입력!$N$21:$N$39,TI$5)-TB21,0)),0)</f>
        <v>0</v>
      </c>
      <c r="TJ21" s="128">
        <f>IFERROR(IF(AND(TB21&lt;SMALL(기준일시_입력!$J$21:$J$39,TJ$5),TC21&gt;SMALL(기준일시_입력!$N$21:$N$39,TJ$5)),INDEX(기준일시_입력!$AJ$21:$AJ$39,TJ$5*2-1),IF(AND(TB21&gt;=SMALL(기준일시_입력!$J$21:$J$39,TJ$5),TB21&lt;SMALL(기준일시_입력!$N$21:$N$39,TJ$5)),SMALL(기준일시_입력!$N$21:$N$39,TJ$5)-TB21,0)),0)</f>
        <v>0</v>
      </c>
      <c r="TK21" s="128">
        <f>IFERROR(IF(AND(TB21&lt;SMALL(기준일시_입력!$J$21:$J$39,TK$5),TC21&gt;SMALL(기준일시_입력!$N$21:$N$39,TK$5)),INDEX(기준일시_입력!$AJ$21:$AJ$39,TK$5*2-1),IF(AND(TB21&gt;=SMALL(기준일시_입력!$J$21:$J$39,TK$5),TB21&lt;SMALL(기준일시_입력!$N$21:$N$39,TK$5)),SMALL(기준일시_입력!$N$21:$N$39,TK$5)-TB21,0)),0)</f>
        <v>0</v>
      </c>
      <c r="TL21" s="128">
        <f>IFERROR(IF(AND(TB21&lt;SMALL(기준일시_입력!$J$21:$J$39,TL$5),TC21&gt;SMALL(기준일시_입력!$N$21:$N$39,TL$5)),INDEX(기준일시_입력!$AJ$21:$AJ$39,TL$5*2-1),IF(AND(TB21&gt;=SMALL(기준일시_입력!$J$21:$J$39,TL$5),TB21&lt;SMALL(기준일시_입력!$N$21:$N$39,TL$5)),SMALL(기준일시_입력!$N$21:$N$39,TL$5)-TB21,0)),0)</f>
        <v>0</v>
      </c>
      <c r="TM21" s="128">
        <f>IFERROR(IF(AND(TB21&lt;SMALL(기준일시_입력!$J$21:$J$39,TM$5),TC21&gt;SMALL(기준일시_입력!$N$21:$N$39,TM$5)),INDEX(기준일시_입력!$AJ$21:$AJ$39,TM$5*2-1),IF(AND(TB21&gt;=SMALL(기준일시_입력!$J$21:$J$39,TM$5),TB21&lt;SMALL(기준일시_입력!$N$21:$N$39,TM$5)),SMALL(기준일시_입력!$N$21:$N$39,TM$5)-TB21,0)),0)</f>
        <v>0</v>
      </c>
      <c r="TN21" s="125"/>
      <c r="TO21" s="180" t="str">
        <f t="shared" si="234"/>
        <v>16일</v>
      </c>
      <c r="TP21" s="180"/>
      <c r="TQ21" s="124" t="str">
        <f t="shared" si="235"/>
        <v>화</v>
      </c>
      <c r="TR21" s="133" t="str">
        <f t="shared" si="231"/>
        <v/>
      </c>
      <c r="TS21" s="184"/>
      <c r="TT21" s="184"/>
      <c r="TU21" s="184"/>
      <c r="TV21" s="184"/>
      <c r="TW21" s="184"/>
      <c r="TX21" s="184"/>
      <c r="TY21" s="176"/>
      <c r="TZ21" s="177"/>
      <c r="UA21" s="129" t="str">
        <f>IF($B21="","",IF(AND(TQ$3&lt;&gt;"",$B21-기준일시_입력!$AO$7&lt;=0,TS21="",TV21="",TY21=""),"X",IF(TY21="연차","☆",IF(TY21="월차","★",IF(TY21="병가","♨",IF(TY21="출장","◎",IF(TY21="교육","■",IF(AND(TY21="",TS21&lt;=기준일시_입력!$J$15,TV21&gt;=기준일시_입력!$N$15),"○",IF(AND(TY21="",TS21&lt;&gt;"",TS21&gt;기준일시_입력!$J$15),"▼",IF(AND(TY21="",TV21&lt;&gt;"",TV21&lt;기준일시_입력!$N$15),"△",""))))))))))</f>
        <v/>
      </c>
      <c r="UB21" s="128">
        <f>IFERROR(IF(OR(TS21="",TV21=""),0,IF(AND(UD21&lt;기준일시_입력!$J$17,UE21&gt;기준일시_입력!$N$17),기준일시_입력!$N$17-기준일시_입력!$J$17,IF(AND(UD21&gt;=기준일시_입력!$J$17,UE21&gt;기준일시_입력!$N$17),기준일시_입력!$N$17-UD21,IF(UE21&lt;기준일시_입력!$J$17,0,IF(AND(UD21&lt;기준일시_입력!$J$17,UE21&lt;=기준일시_입력!$N$17),UE21-기준일시_입력!$J$17,IF(AND(UD21&gt;=기준일시_입력!$J$17,UE21&lt;=기준일시_입력!$N$17),UE21-UD21,0)))))),0)</f>
        <v>0</v>
      </c>
      <c r="UC21" s="128">
        <f t="shared" si="237"/>
        <v>0</v>
      </c>
      <c r="UD21" s="128">
        <f>IF(OR(TS21="",TV21=""),0,IF(TS21&lt;기준일시_입력!$J$15,기준일시_입력!$J$15,TS21))</f>
        <v>0</v>
      </c>
      <c r="UE21" s="128">
        <f t="shared" si="238"/>
        <v>0</v>
      </c>
      <c r="UF21" s="128">
        <f>IFERROR(IF(AND(UD21&lt;SMALL(기준일시_입력!$J$21:$J$39,UF$5),UE21&gt;SMALL(기준일시_입력!$N$21:$N$39,UF$5)),INDEX(기준일시_입력!$AJ$21:$AJ$39,UF$5*2-1),IF(AND(UD21&gt;=SMALL(기준일시_입력!$J$21:$J$39,UF$5),UD21&lt;SMALL(기준일시_입력!$N$21:$N$39,UF$5)),SMALL(기준일시_입력!$N$21:$N$39,UF$5)-UD21,0)),0)</f>
        <v>0</v>
      </c>
      <c r="UG21" s="128">
        <f>IFERROR(IF(AND(UD21&lt;SMALL(기준일시_입력!$J$21:$J$39,UG$5),UE21&gt;SMALL(기준일시_입력!$N$21:$N$39,UG$5)),INDEX(기준일시_입력!$AJ$21:$AJ$39,UG$5*2-1),IF(AND(UD21&gt;=SMALL(기준일시_입력!$J$21:$J$39,UG$5),UD21&lt;SMALL(기준일시_입력!$N$21:$N$39,UG$5)),SMALL(기준일시_입력!$N$21:$N$39,UG$5)-UD21,0)),0)</f>
        <v>0</v>
      </c>
      <c r="UH21" s="128">
        <f>IFERROR(IF(AND(UD21&lt;SMALL(기준일시_입력!$J$21:$J$39,UH$5),UE21&gt;SMALL(기준일시_입력!$N$21:$N$39,UH$5)),INDEX(기준일시_입력!$AJ$21:$AJ$39,UH$5*2-1),IF(AND(UD21&gt;=SMALL(기준일시_입력!$J$21:$J$39,UH$5),UD21&lt;SMALL(기준일시_입력!$N$21:$N$39,UH$5)),SMALL(기준일시_입력!$N$21:$N$39,UH$5)-UD21,0)),0)</f>
        <v>0</v>
      </c>
      <c r="UI21" s="128">
        <f>IFERROR(IF(AND(UD21&lt;SMALL(기준일시_입력!$J$21:$J$39,UI$5),UE21&gt;SMALL(기준일시_입력!$N$21:$N$39,UI$5)),INDEX(기준일시_입력!$AJ$21:$AJ$39,UI$5*2-1),IF(AND(UD21&gt;=SMALL(기준일시_입력!$J$21:$J$39,UI$5),UD21&lt;SMALL(기준일시_입력!$N$21:$N$39,UI$5)),SMALL(기준일시_입력!$N$21:$N$39,UI$5)-UD21,0)),0)</f>
        <v>0</v>
      </c>
      <c r="UJ21" s="128">
        <f>IFERROR(IF(AND(UD21&lt;SMALL(기준일시_입력!$J$21:$J$39,UJ$5),UE21&gt;SMALL(기준일시_입력!$N$21:$N$39,UJ$5)),INDEX(기준일시_입력!$AJ$21:$AJ$39,UJ$5*2-1),IF(AND(UD21&gt;=SMALL(기준일시_입력!$J$21:$J$39,UJ$5),UD21&lt;SMALL(기준일시_입력!$N$21:$N$39,UJ$5)),SMALL(기준일시_입력!$N$21:$N$39,UJ$5)-UD21,0)),0)</f>
        <v>0</v>
      </c>
      <c r="UK21" s="128">
        <f>IFERROR(IF(AND(UD21&lt;SMALL(기준일시_입력!$J$21:$J$39,UK$5),UE21&gt;SMALL(기준일시_입력!$N$21:$N$39,UK$5)),INDEX(기준일시_입력!$AJ$21:$AJ$39,UK$5*2-1),IF(AND(UD21&gt;=SMALL(기준일시_입력!$J$21:$J$39,UK$5),UD21&lt;SMALL(기준일시_입력!$N$21:$N$39,UK$5)),SMALL(기준일시_입력!$N$21:$N$39,UK$5)-UD21,0)),0)</f>
        <v>0</v>
      </c>
      <c r="UL21" s="128">
        <f>IFERROR(IF(AND(UD21&lt;SMALL(기준일시_입력!$J$21:$J$39,UL$5),UE21&gt;SMALL(기준일시_입력!$N$21:$N$39,UL$5)),INDEX(기준일시_입력!$AJ$21:$AJ$39,UL$5*2-1),IF(AND(UD21&gt;=SMALL(기준일시_입력!$J$21:$J$39,UL$5),UD21&lt;SMALL(기준일시_입력!$N$21:$N$39,UL$5)),SMALL(기준일시_입력!$N$21:$N$39,UL$5)-UD21,0)),0)</f>
        <v>0</v>
      </c>
      <c r="UM21" s="128">
        <f>IFERROR(IF(AND(UD21&lt;SMALL(기준일시_입력!$J$21:$J$39,UM$5),UE21&gt;SMALL(기준일시_입력!$N$21:$N$39,UM$5)),INDEX(기준일시_입력!$AJ$21:$AJ$39,UM$5*2-1),IF(AND(UD21&gt;=SMALL(기준일시_입력!$J$21:$J$39,UM$5),UD21&lt;SMALL(기준일시_입력!$N$21:$N$39,UM$5)),SMALL(기준일시_입력!$N$21:$N$39,UM$5)-UD21,0)),0)</f>
        <v>0</v>
      </c>
      <c r="UN21" s="128">
        <f>IFERROR(IF(AND(UD21&lt;SMALL(기준일시_입력!$J$21:$J$39,UN$5),UE21&gt;SMALL(기준일시_입력!$N$21:$N$39,UN$5)),INDEX(기준일시_입력!$AJ$21:$AJ$39,UN$5*2-1),IF(AND(UD21&gt;=SMALL(기준일시_입력!$J$21:$J$39,UN$5),UD21&lt;SMALL(기준일시_입력!$N$21:$N$39,UN$5)),SMALL(기준일시_입력!$N$21:$N$39,UN$5)-UD21,0)),0)</f>
        <v>0</v>
      </c>
      <c r="UO21" s="128">
        <f>IFERROR(IF(AND(UD21&lt;SMALL(기준일시_입력!$J$21:$J$39,UO$5),UE21&gt;SMALL(기준일시_입력!$N$21:$N$39,UO$5)),INDEX(기준일시_입력!$AJ$21:$AJ$39,UO$5*2-1),IF(AND(UD21&gt;=SMALL(기준일시_입력!$J$21:$J$39,UO$5),UD21&lt;SMALL(기준일시_입력!$N$21:$N$39,UO$5)),SMALL(기준일시_입력!$N$21:$N$39,UO$5)-UD21,0)),0)</f>
        <v>0</v>
      </c>
      <c r="UP21" s="125"/>
      <c r="UQ21" s="180" t="str">
        <f t="shared" si="239"/>
        <v>16일</v>
      </c>
      <c r="UR21" s="180"/>
      <c r="US21" s="124" t="str">
        <f t="shared" si="240"/>
        <v>화</v>
      </c>
      <c r="UT21" s="133" t="str">
        <f t="shared" si="231"/>
        <v/>
      </c>
      <c r="UU21" s="184"/>
      <c r="UV21" s="184"/>
      <c r="UW21" s="184"/>
      <c r="UX21" s="184"/>
      <c r="UY21" s="184"/>
      <c r="UZ21" s="184"/>
      <c r="VA21" s="176"/>
      <c r="VB21" s="177"/>
      <c r="VC21" s="129" t="str">
        <f>IF($B21="","",IF(AND(US$3&lt;&gt;"",$B21-기준일시_입력!$AO$7&lt;=0,UU21="",UX21="",VA21=""),"X",IF(VA21="연차","☆",IF(VA21="월차","★",IF(VA21="병가","♨",IF(VA21="출장","◎",IF(VA21="교육","■",IF(AND(VA21="",UU21&lt;=기준일시_입력!$J$15,UX21&gt;=기준일시_입력!$N$15),"○",IF(AND(VA21="",UU21&lt;&gt;"",UU21&gt;기준일시_입력!$J$15),"▼",IF(AND(VA21="",UX21&lt;&gt;"",UX21&lt;기준일시_입력!$N$15),"△",""))))))))))</f>
        <v/>
      </c>
      <c r="VD21" s="128">
        <f>IFERROR(IF(OR(UU21="",UX21=""),0,IF(AND(VF21&lt;기준일시_입력!$J$17,VG21&gt;기준일시_입력!$N$17),기준일시_입력!$N$17-기준일시_입력!$J$17,IF(AND(VF21&gt;=기준일시_입력!$J$17,VG21&gt;기준일시_입력!$N$17),기준일시_입력!$N$17-VF21,IF(VG21&lt;기준일시_입력!$J$17,0,IF(AND(VF21&lt;기준일시_입력!$J$17,VG21&lt;=기준일시_입력!$N$17),VG21-기준일시_입력!$J$17,IF(AND(VF21&gt;=기준일시_입력!$J$17,VG21&lt;=기준일시_입력!$N$17),VG21-VF21,0)))))),0)</f>
        <v>0</v>
      </c>
      <c r="VE21" s="128">
        <f t="shared" si="242"/>
        <v>0</v>
      </c>
      <c r="VF21" s="128">
        <f>IF(OR(UU21="",UX21=""),0,IF(UU21&lt;기준일시_입력!$J$15,기준일시_입력!$J$15,UU21))</f>
        <v>0</v>
      </c>
      <c r="VG21" s="128">
        <f t="shared" si="243"/>
        <v>0</v>
      </c>
      <c r="VH21" s="128">
        <f>IFERROR(IF(AND(VF21&lt;SMALL(기준일시_입력!$J$21:$J$39,VH$5),VG21&gt;SMALL(기준일시_입력!$N$21:$N$39,VH$5)),INDEX(기준일시_입력!$AJ$21:$AJ$39,VH$5*2-1),IF(AND(VF21&gt;=SMALL(기준일시_입력!$J$21:$J$39,VH$5),VF21&lt;SMALL(기준일시_입력!$N$21:$N$39,VH$5)),SMALL(기준일시_입력!$N$21:$N$39,VH$5)-VF21,0)),0)</f>
        <v>0</v>
      </c>
      <c r="VI21" s="128">
        <f>IFERROR(IF(AND(VF21&lt;SMALL(기준일시_입력!$J$21:$J$39,VI$5),VG21&gt;SMALL(기준일시_입력!$N$21:$N$39,VI$5)),INDEX(기준일시_입력!$AJ$21:$AJ$39,VI$5*2-1),IF(AND(VF21&gt;=SMALL(기준일시_입력!$J$21:$J$39,VI$5),VF21&lt;SMALL(기준일시_입력!$N$21:$N$39,VI$5)),SMALL(기준일시_입력!$N$21:$N$39,VI$5)-VF21,0)),0)</f>
        <v>0</v>
      </c>
      <c r="VJ21" s="128">
        <f>IFERROR(IF(AND(VF21&lt;SMALL(기준일시_입력!$J$21:$J$39,VJ$5),VG21&gt;SMALL(기준일시_입력!$N$21:$N$39,VJ$5)),INDEX(기준일시_입력!$AJ$21:$AJ$39,VJ$5*2-1),IF(AND(VF21&gt;=SMALL(기준일시_입력!$J$21:$J$39,VJ$5),VF21&lt;SMALL(기준일시_입력!$N$21:$N$39,VJ$5)),SMALL(기준일시_입력!$N$21:$N$39,VJ$5)-VF21,0)),0)</f>
        <v>0</v>
      </c>
      <c r="VK21" s="128">
        <f>IFERROR(IF(AND(VF21&lt;SMALL(기준일시_입력!$J$21:$J$39,VK$5),VG21&gt;SMALL(기준일시_입력!$N$21:$N$39,VK$5)),INDEX(기준일시_입력!$AJ$21:$AJ$39,VK$5*2-1),IF(AND(VF21&gt;=SMALL(기준일시_입력!$J$21:$J$39,VK$5),VF21&lt;SMALL(기준일시_입력!$N$21:$N$39,VK$5)),SMALL(기준일시_입력!$N$21:$N$39,VK$5)-VF21,0)),0)</f>
        <v>0</v>
      </c>
      <c r="VL21" s="128">
        <f>IFERROR(IF(AND(VF21&lt;SMALL(기준일시_입력!$J$21:$J$39,VL$5),VG21&gt;SMALL(기준일시_입력!$N$21:$N$39,VL$5)),INDEX(기준일시_입력!$AJ$21:$AJ$39,VL$5*2-1),IF(AND(VF21&gt;=SMALL(기준일시_입력!$J$21:$J$39,VL$5),VF21&lt;SMALL(기준일시_입력!$N$21:$N$39,VL$5)),SMALL(기준일시_입력!$N$21:$N$39,VL$5)-VF21,0)),0)</f>
        <v>0</v>
      </c>
      <c r="VM21" s="128">
        <f>IFERROR(IF(AND(VF21&lt;SMALL(기준일시_입력!$J$21:$J$39,VM$5),VG21&gt;SMALL(기준일시_입력!$N$21:$N$39,VM$5)),INDEX(기준일시_입력!$AJ$21:$AJ$39,VM$5*2-1),IF(AND(VF21&gt;=SMALL(기준일시_입력!$J$21:$J$39,VM$5),VF21&lt;SMALL(기준일시_입력!$N$21:$N$39,VM$5)),SMALL(기준일시_입력!$N$21:$N$39,VM$5)-VF21,0)),0)</f>
        <v>0</v>
      </c>
      <c r="VN21" s="128">
        <f>IFERROR(IF(AND(VF21&lt;SMALL(기준일시_입력!$J$21:$J$39,VN$5),VG21&gt;SMALL(기준일시_입력!$N$21:$N$39,VN$5)),INDEX(기준일시_입력!$AJ$21:$AJ$39,VN$5*2-1),IF(AND(VF21&gt;=SMALL(기준일시_입력!$J$21:$J$39,VN$5),VF21&lt;SMALL(기준일시_입력!$N$21:$N$39,VN$5)),SMALL(기준일시_입력!$N$21:$N$39,VN$5)-VF21,0)),0)</f>
        <v>0</v>
      </c>
      <c r="VO21" s="128">
        <f>IFERROR(IF(AND(VF21&lt;SMALL(기준일시_입력!$J$21:$J$39,VO$5),VG21&gt;SMALL(기준일시_입력!$N$21:$N$39,VO$5)),INDEX(기준일시_입력!$AJ$21:$AJ$39,VO$5*2-1),IF(AND(VF21&gt;=SMALL(기준일시_입력!$J$21:$J$39,VO$5),VF21&lt;SMALL(기준일시_입력!$N$21:$N$39,VO$5)),SMALL(기준일시_입력!$N$21:$N$39,VO$5)-VF21,0)),0)</f>
        <v>0</v>
      </c>
      <c r="VP21" s="128">
        <f>IFERROR(IF(AND(VF21&lt;SMALL(기준일시_입력!$J$21:$J$39,VP$5),VG21&gt;SMALL(기준일시_입력!$N$21:$N$39,VP$5)),INDEX(기준일시_입력!$AJ$21:$AJ$39,VP$5*2-1),IF(AND(VF21&gt;=SMALL(기준일시_입력!$J$21:$J$39,VP$5),VF21&lt;SMALL(기준일시_입력!$N$21:$N$39,VP$5)),SMALL(기준일시_입력!$N$21:$N$39,VP$5)-VF21,0)),0)</f>
        <v>0</v>
      </c>
      <c r="VQ21" s="128">
        <f>IFERROR(IF(AND(VF21&lt;SMALL(기준일시_입력!$J$21:$J$39,VQ$5),VG21&gt;SMALL(기준일시_입력!$N$21:$N$39,VQ$5)),INDEX(기준일시_입력!$AJ$21:$AJ$39,VQ$5*2-1),IF(AND(VF21&gt;=SMALL(기준일시_입력!$J$21:$J$39,VQ$5),VF21&lt;SMALL(기준일시_입력!$N$21:$N$39,VQ$5)),SMALL(기준일시_입력!$N$21:$N$39,VQ$5)-VF21,0)),0)</f>
        <v>0</v>
      </c>
      <c r="VR21" s="125"/>
      <c r="VS21" s="180" t="str">
        <f t="shared" si="244"/>
        <v>16일</v>
      </c>
      <c r="VT21" s="180"/>
      <c r="VU21" s="124" t="str">
        <f t="shared" si="245"/>
        <v>화</v>
      </c>
      <c r="VV21" s="133" t="str">
        <f t="shared" si="246"/>
        <v/>
      </c>
      <c r="VW21" s="184"/>
      <c r="VX21" s="184"/>
      <c r="VY21" s="184"/>
      <c r="VZ21" s="184"/>
      <c r="WA21" s="184"/>
      <c r="WB21" s="184"/>
      <c r="WC21" s="176"/>
      <c r="WD21" s="177"/>
      <c r="WE21" s="129" t="str">
        <f>IF($B21="","",IF(AND(VU$3&lt;&gt;"",$B21-기준일시_입력!$AO$7&lt;=0,VW21="",VZ21="",WC21=""),"X",IF(WC21="연차","☆",IF(WC21="월차","★",IF(WC21="병가","♨",IF(WC21="출장","◎",IF(WC21="교육","■",IF(AND(WC21="",VW21&lt;=기준일시_입력!$J$15,VZ21&gt;=기준일시_입력!$N$15),"○",IF(AND(WC21="",VW21&lt;&gt;"",VW21&gt;기준일시_입력!$J$15),"▼",IF(AND(WC21="",VZ21&lt;&gt;"",VZ21&lt;기준일시_입력!$N$15),"△",""))))))))))</f>
        <v/>
      </c>
      <c r="WF21" s="128">
        <f>IFERROR(IF(OR(VW21="",VZ21=""),0,IF(AND(WH21&lt;기준일시_입력!$J$17,WI21&gt;기준일시_입력!$N$17),기준일시_입력!$N$17-기준일시_입력!$J$17,IF(AND(WH21&gt;=기준일시_입력!$J$17,WI21&gt;기준일시_입력!$N$17),기준일시_입력!$N$17-WH21,IF(WI21&lt;기준일시_입력!$J$17,0,IF(AND(WH21&lt;기준일시_입력!$J$17,WI21&lt;=기준일시_입력!$N$17),WI21-기준일시_입력!$J$17,IF(AND(WH21&gt;=기준일시_입력!$J$17,WI21&lt;=기준일시_입력!$N$17),WI21-WH21,0)))))),0)</f>
        <v>0</v>
      </c>
      <c r="WG21" s="128">
        <f t="shared" si="247"/>
        <v>0</v>
      </c>
      <c r="WH21" s="128">
        <f>IF(OR(VW21="",VZ21=""),0,IF(VW21&lt;기준일시_입력!$J$15,기준일시_입력!$J$15,VW21))</f>
        <v>0</v>
      </c>
      <c r="WI21" s="128">
        <f t="shared" si="248"/>
        <v>0</v>
      </c>
      <c r="WJ21" s="128">
        <f>IFERROR(IF(AND(WH21&lt;SMALL(기준일시_입력!$J$21:$J$39,WJ$5),WI21&gt;SMALL(기준일시_입력!$N$21:$N$39,WJ$5)),INDEX(기준일시_입력!$AJ$21:$AJ$39,WJ$5*2-1),IF(AND(WH21&gt;=SMALL(기준일시_입력!$J$21:$J$39,WJ$5),WH21&lt;SMALL(기준일시_입력!$N$21:$N$39,WJ$5)),SMALL(기준일시_입력!$N$21:$N$39,WJ$5)-WH21,0)),0)</f>
        <v>0</v>
      </c>
      <c r="WK21" s="128">
        <f>IFERROR(IF(AND(WH21&lt;SMALL(기준일시_입력!$J$21:$J$39,WK$5),WI21&gt;SMALL(기준일시_입력!$N$21:$N$39,WK$5)),INDEX(기준일시_입력!$AJ$21:$AJ$39,WK$5*2-1),IF(AND(WH21&gt;=SMALL(기준일시_입력!$J$21:$J$39,WK$5),WH21&lt;SMALL(기준일시_입력!$N$21:$N$39,WK$5)),SMALL(기준일시_입력!$N$21:$N$39,WK$5)-WH21,0)),0)</f>
        <v>0</v>
      </c>
      <c r="WL21" s="128">
        <f>IFERROR(IF(AND(WH21&lt;SMALL(기준일시_입력!$J$21:$J$39,WL$5),WI21&gt;SMALL(기준일시_입력!$N$21:$N$39,WL$5)),INDEX(기준일시_입력!$AJ$21:$AJ$39,WL$5*2-1),IF(AND(WH21&gt;=SMALL(기준일시_입력!$J$21:$J$39,WL$5),WH21&lt;SMALL(기준일시_입력!$N$21:$N$39,WL$5)),SMALL(기준일시_입력!$N$21:$N$39,WL$5)-WH21,0)),0)</f>
        <v>0</v>
      </c>
      <c r="WM21" s="128">
        <f>IFERROR(IF(AND(WH21&lt;SMALL(기준일시_입력!$J$21:$J$39,WM$5),WI21&gt;SMALL(기준일시_입력!$N$21:$N$39,WM$5)),INDEX(기준일시_입력!$AJ$21:$AJ$39,WM$5*2-1),IF(AND(WH21&gt;=SMALL(기준일시_입력!$J$21:$J$39,WM$5),WH21&lt;SMALL(기준일시_입력!$N$21:$N$39,WM$5)),SMALL(기준일시_입력!$N$21:$N$39,WM$5)-WH21,0)),0)</f>
        <v>0</v>
      </c>
      <c r="WN21" s="128">
        <f>IFERROR(IF(AND(WH21&lt;SMALL(기준일시_입력!$J$21:$J$39,WN$5),WI21&gt;SMALL(기준일시_입력!$N$21:$N$39,WN$5)),INDEX(기준일시_입력!$AJ$21:$AJ$39,WN$5*2-1),IF(AND(WH21&gt;=SMALL(기준일시_입력!$J$21:$J$39,WN$5),WH21&lt;SMALL(기준일시_입력!$N$21:$N$39,WN$5)),SMALL(기준일시_입력!$N$21:$N$39,WN$5)-WH21,0)),0)</f>
        <v>0</v>
      </c>
      <c r="WO21" s="128">
        <f>IFERROR(IF(AND(WH21&lt;SMALL(기준일시_입력!$J$21:$J$39,WO$5),WI21&gt;SMALL(기준일시_입력!$N$21:$N$39,WO$5)),INDEX(기준일시_입력!$AJ$21:$AJ$39,WO$5*2-1),IF(AND(WH21&gt;=SMALL(기준일시_입력!$J$21:$J$39,WO$5),WH21&lt;SMALL(기준일시_입력!$N$21:$N$39,WO$5)),SMALL(기준일시_입력!$N$21:$N$39,WO$5)-WH21,0)),0)</f>
        <v>0</v>
      </c>
      <c r="WP21" s="128">
        <f>IFERROR(IF(AND(WH21&lt;SMALL(기준일시_입력!$J$21:$J$39,WP$5),WI21&gt;SMALL(기준일시_입력!$N$21:$N$39,WP$5)),INDEX(기준일시_입력!$AJ$21:$AJ$39,WP$5*2-1),IF(AND(WH21&gt;=SMALL(기준일시_입력!$J$21:$J$39,WP$5),WH21&lt;SMALL(기준일시_입력!$N$21:$N$39,WP$5)),SMALL(기준일시_입력!$N$21:$N$39,WP$5)-WH21,0)),0)</f>
        <v>0</v>
      </c>
      <c r="WQ21" s="128">
        <f>IFERROR(IF(AND(WH21&lt;SMALL(기준일시_입력!$J$21:$J$39,WQ$5),WI21&gt;SMALL(기준일시_입력!$N$21:$N$39,WQ$5)),INDEX(기준일시_입력!$AJ$21:$AJ$39,WQ$5*2-1),IF(AND(WH21&gt;=SMALL(기준일시_입력!$J$21:$J$39,WQ$5),WH21&lt;SMALL(기준일시_입력!$N$21:$N$39,WQ$5)),SMALL(기준일시_입력!$N$21:$N$39,WQ$5)-WH21,0)),0)</f>
        <v>0</v>
      </c>
      <c r="WR21" s="128">
        <f>IFERROR(IF(AND(WH21&lt;SMALL(기준일시_입력!$J$21:$J$39,WR$5),WI21&gt;SMALL(기준일시_입력!$N$21:$N$39,WR$5)),INDEX(기준일시_입력!$AJ$21:$AJ$39,WR$5*2-1),IF(AND(WH21&gt;=SMALL(기준일시_입력!$J$21:$J$39,WR$5),WH21&lt;SMALL(기준일시_입력!$N$21:$N$39,WR$5)),SMALL(기준일시_입력!$N$21:$N$39,WR$5)-WH21,0)),0)</f>
        <v>0</v>
      </c>
      <c r="WS21" s="128">
        <f>IFERROR(IF(AND(WH21&lt;SMALL(기준일시_입력!$J$21:$J$39,WS$5),WI21&gt;SMALL(기준일시_입력!$N$21:$N$39,WS$5)),INDEX(기준일시_입력!$AJ$21:$AJ$39,WS$5*2-1),IF(AND(WH21&gt;=SMALL(기준일시_입력!$J$21:$J$39,WS$5),WH21&lt;SMALL(기준일시_입력!$N$21:$N$39,WS$5)),SMALL(기준일시_입력!$N$21:$N$39,WS$5)-WH21,0)),0)</f>
        <v>0</v>
      </c>
      <c r="WT21" s="125"/>
      <c r="WU21" s="180" t="str">
        <f t="shared" si="249"/>
        <v>16일</v>
      </c>
      <c r="WV21" s="180"/>
      <c r="WW21" s="124" t="str">
        <f t="shared" si="250"/>
        <v>화</v>
      </c>
      <c r="WX21" s="133" t="str">
        <f t="shared" si="246"/>
        <v/>
      </c>
      <c r="WY21" s="184"/>
      <c r="WZ21" s="184"/>
      <c r="XA21" s="184"/>
      <c r="XB21" s="184"/>
      <c r="XC21" s="184"/>
      <c r="XD21" s="184"/>
      <c r="XE21" s="176"/>
      <c r="XF21" s="177"/>
      <c r="XG21" s="129" t="str">
        <f>IF($B21="","",IF(AND(WW$3&lt;&gt;"",$B21-기준일시_입력!$AO$7&lt;=0,WY21="",XB21="",XE21=""),"X",IF(XE21="연차","☆",IF(XE21="월차","★",IF(XE21="병가","♨",IF(XE21="출장","◎",IF(XE21="교육","■",IF(AND(XE21="",WY21&lt;=기준일시_입력!$J$15,XB21&gt;=기준일시_입력!$N$15),"○",IF(AND(XE21="",WY21&lt;&gt;"",WY21&gt;기준일시_입력!$J$15),"▼",IF(AND(XE21="",XB21&lt;&gt;"",XB21&lt;기준일시_입력!$N$15),"△",""))))))))))</f>
        <v/>
      </c>
      <c r="XH21" s="128">
        <f>IFERROR(IF(OR(WY21="",XB21=""),0,IF(AND(XJ21&lt;기준일시_입력!$J$17,XK21&gt;기준일시_입력!$N$17),기준일시_입력!$N$17-기준일시_입력!$J$17,IF(AND(XJ21&gt;=기준일시_입력!$J$17,XK21&gt;기준일시_입력!$N$17),기준일시_입력!$N$17-XJ21,IF(XK21&lt;기준일시_입력!$J$17,0,IF(AND(XJ21&lt;기준일시_입력!$J$17,XK21&lt;=기준일시_입력!$N$17),XK21-기준일시_입력!$J$17,IF(AND(XJ21&gt;=기준일시_입력!$J$17,XK21&lt;=기준일시_입력!$N$17),XK21-XJ21,0)))))),0)</f>
        <v>0</v>
      </c>
      <c r="XI21" s="128">
        <f t="shared" si="252"/>
        <v>0</v>
      </c>
      <c r="XJ21" s="128">
        <f>IF(OR(WY21="",XB21=""),0,IF(WY21&lt;기준일시_입력!$J$15,기준일시_입력!$J$15,WY21))</f>
        <v>0</v>
      </c>
      <c r="XK21" s="128">
        <f t="shared" si="253"/>
        <v>0</v>
      </c>
      <c r="XL21" s="128">
        <f>IFERROR(IF(AND(XJ21&lt;SMALL(기준일시_입력!$J$21:$J$39,XL$5),XK21&gt;SMALL(기준일시_입력!$N$21:$N$39,XL$5)),INDEX(기준일시_입력!$AJ$21:$AJ$39,XL$5*2-1),IF(AND(XJ21&gt;=SMALL(기준일시_입력!$J$21:$J$39,XL$5),XJ21&lt;SMALL(기준일시_입력!$N$21:$N$39,XL$5)),SMALL(기준일시_입력!$N$21:$N$39,XL$5)-XJ21,0)),0)</f>
        <v>0</v>
      </c>
      <c r="XM21" s="128">
        <f>IFERROR(IF(AND(XJ21&lt;SMALL(기준일시_입력!$J$21:$J$39,XM$5),XK21&gt;SMALL(기준일시_입력!$N$21:$N$39,XM$5)),INDEX(기준일시_입력!$AJ$21:$AJ$39,XM$5*2-1),IF(AND(XJ21&gt;=SMALL(기준일시_입력!$J$21:$J$39,XM$5),XJ21&lt;SMALL(기준일시_입력!$N$21:$N$39,XM$5)),SMALL(기준일시_입력!$N$21:$N$39,XM$5)-XJ21,0)),0)</f>
        <v>0</v>
      </c>
      <c r="XN21" s="128">
        <f>IFERROR(IF(AND(XJ21&lt;SMALL(기준일시_입력!$J$21:$J$39,XN$5),XK21&gt;SMALL(기준일시_입력!$N$21:$N$39,XN$5)),INDEX(기준일시_입력!$AJ$21:$AJ$39,XN$5*2-1),IF(AND(XJ21&gt;=SMALL(기준일시_입력!$J$21:$J$39,XN$5),XJ21&lt;SMALL(기준일시_입력!$N$21:$N$39,XN$5)),SMALL(기준일시_입력!$N$21:$N$39,XN$5)-XJ21,0)),0)</f>
        <v>0</v>
      </c>
      <c r="XO21" s="128">
        <f>IFERROR(IF(AND(XJ21&lt;SMALL(기준일시_입력!$J$21:$J$39,XO$5),XK21&gt;SMALL(기준일시_입력!$N$21:$N$39,XO$5)),INDEX(기준일시_입력!$AJ$21:$AJ$39,XO$5*2-1),IF(AND(XJ21&gt;=SMALL(기준일시_입력!$J$21:$J$39,XO$5),XJ21&lt;SMALL(기준일시_입력!$N$21:$N$39,XO$5)),SMALL(기준일시_입력!$N$21:$N$39,XO$5)-XJ21,0)),0)</f>
        <v>0</v>
      </c>
      <c r="XP21" s="128">
        <f>IFERROR(IF(AND(XJ21&lt;SMALL(기준일시_입력!$J$21:$J$39,XP$5),XK21&gt;SMALL(기준일시_입력!$N$21:$N$39,XP$5)),INDEX(기준일시_입력!$AJ$21:$AJ$39,XP$5*2-1),IF(AND(XJ21&gt;=SMALL(기준일시_입력!$J$21:$J$39,XP$5),XJ21&lt;SMALL(기준일시_입력!$N$21:$N$39,XP$5)),SMALL(기준일시_입력!$N$21:$N$39,XP$5)-XJ21,0)),0)</f>
        <v>0</v>
      </c>
      <c r="XQ21" s="128">
        <f>IFERROR(IF(AND(XJ21&lt;SMALL(기준일시_입력!$J$21:$J$39,XQ$5),XK21&gt;SMALL(기준일시_입력!$N$21:$N$39,XQ$5)),INDEX(기준일시_입력!$AJ$21:$AJ$39,XQ$5*2-1),IF(AND(XJ21&gt;=SMALL(기준일시_입력!$J$21:$J$39,XQ$5),XJ21&lt;SMALL(기준일시_입력!$N$21:$N$39,XQ$5)),SMALL(기준일시_입력!$N$21:$N$39,XQ$5)-XJ21,0)),0)</f>
        <v>0</v>
      </c>
      <c r="XR21" s="128">
        <f>IFERROR(IF(AND(XJ21&lt;SMALL(기준일시_입력!$J$21:$J$39,XR$5),XK21&gt;SMALL(기준일시_입력!$N$21:$N$39,XR$5)),INDEX(기준일시_입력!$AJ$21:$AJ$39,XR$5*2-1),IF(AND(XJ21&gt;=SMALL(기준일시_입력!$J$21:$J$39,XR$5),XJ21&lt;SMALL(기준일시_입력!$N$21:$N$39,XR$5)),SMALL(기준일시_입력!$N$21:$N$39,XR$5)-XJ21,0)),0)</f>
        <v>0</v>
      </c>
      <c r="XS21" s="128">
        <f>IFERROR(IF(AND(XJ21&lt;SMALL(기준일시_입력!$J$21:$J$39,XS$5),XK21&gt;SMALL(기준일시_입력!$N$21:$N$39,XS$5)),INDEX(기준일시_입력!$AJ$21:$AJ$39,XS$5*2-1),IF(AND(XJ21&gt;=SMALL(기준일시_입력!$J$21:$J$39,XS$5),XJ21&lt;SMALL(기준일시_입력!$N$21:$N$39,XS$5)),SMALL(기준일시_입력!$N$21:$N$39,XS$5)-XJ21,0)),0)</f>
        <v>0</v>
      </c>
      <c r="XT21" s="128">
        <f>IFERROR(IF(AND(XJ21&lt;SMALL(기준일시_입력!$J$21:$J$39,XT$5),XK21&gt;SMALL(기준일시_입력!$N$21:$N$39,XT$5)),INDEX(기준일시_입력!$AJ$21:$AJ$39,XT$5*2-1),IF(AND(XJ21&gt;=SMALL(기준일시_입력!$J$21:$J$39,XT$5),XJ21&lt;SMALL(기준일시_입력!$N$21:$N$39,XT$5)),SMALL(기준일시_입력!$N$21:$N$39,XT$5)-XJ21,0)),0)</f>
        <v>0</v>
      </c>
      <c r="XU21" s="128">
        <f>IFERROR(IF(AND(XJ21&lt;SMALL(기준일시_입력!$J$21:$J$39,XU$5),XK21&gt;SMALL(기준일시_입력!$N$21:$N$39,XU$5)),INDEX(기준일시_입력!$AJ$21:$AJ$39,XU$5*2-1),IF(AND(XJ21&gt;=SMALL(기준일시_입력!$J$21:$J$39,XU$5),XJ21&lt;SMALL(기준일시_입력!$N$21:$N$39,XU$5)),SMALL(기준일시_입력!$N$21:$N$39,XU$5)-XJ21,0)),0)</f>
        <v>0</v>
      </c>
      <c r="XV21" s="125"/>
      <c r="XW21" s="180" t="str">
        <f t="shared" si="254"/>
        <v>16일</v>
      </c>
      <c r="XX21" s="180"/>
      <c r="XY21" s="124" t="str">
        <f t="shared" si="255"/>
        <v>화</v>
      </c>
      <c r="XZ21" s="133" t="str">
        <f t="shared" si="246"/>
        <v/>
      </c>
      <c r="YA21" s="184"/>
      <c r="YB21" s="184"/>
      <c r="YC21" s="184"/>
      <c r="YD21" s="184"/>
      <c r="YE21" s="184"/>
      <c r="YF21" s="184"/>
      <c r="YG21" s="176"/>
      <c r="YH21" s="177"/>
      <c r="YI21" s="129" t="str">
        <f>IF($B21="","",IF(AND(XY$3&lt;&gt;"",$B21-기준일시_입력!$AO$7&lt;=0,YA21="",YD21="",YG21=""),"X",IF(YG21="연차","☆",IF(YG21="월차","★",IF(YG21="병가","♨",IF(YG21="출장","◎",IF(YG21="교육","■",IF(AND(YG21="",YA21&lt;=기준일시_입력!$J$15,YD21&gt;=기준일시_입력!$N$15),"○",IF(AND(YG21="",YA21&lt;&gt;"",YA21&gt;기준일시_입력!$J$15),"▼",IF(AND(YG21="",YD21&lt;&gt;"",YD21&lt;기준일시_입력!$N$15),"△",""))))))))))</f>
        <v/>
      </c>
      <c r="YJ21" s="128">
        <f>IFERROR(IF(OR(YA21="",YD21=""),0,IF(AND(YL21&lt;기준일시_입력!$J$17,YM21&gt;기준일시_입력!$N$17),기준일시_입력!$N$17-기준일시_입력!$J$17,IF(AND(YL21&gt;=기준일시_입력!$J$17,YM21&gt;기준일시_입력!$N$17),기준일시_입력!$N$17-YL21,IF(YM21&lt;기준일시_입력!$J$17,0,IF(AND(YL21&lt;기준일시_입력!$J$17,YM21&lt;=기준일시_입력!$N$17),YM21-기준일시_입력!$J$17,IF(AND(YL21&gt;=기준일시_입력!$J$17,YM21&lt;=기준일시_입력!$N$17),YM21-YL21,0)))))),0)</f>
        <v>0</v>
      </c>
      <c r="YK21" s="128">
        <f t="shared" si="257"/>
        <v>0</v>
      </c>
      <c r="YL21" s="128">
        <f>IF(OR(YA21="",YD21=""),0,IF(YA21&lt;기준일시_입력!$J$15,기준일시_입력!$J$15,YA21))</f>
        <v>0</v>
      </c>
      <c r="YM21" s="128">
        <f t="shared" si="258"/>
        <v>0</v>
      </c>
      <c r="YN21" s="128">
        <f>IFERROR(IF(AND(YL21&lt;SMALL(기준일시_입력!$J$21:$J$39,YN$5),YM21&gt;SMALL(기준일시_입력!$N$21:$N$39,YN$5)),INDEX(기준일시_입력!$AJ$21:$AJ$39,YN$5*2-1),IF(AND(YL21&gt;=SMALL(기준일시_입력!$J$21:$J$39,YN$5),YL21&lt;SMALL(기준일시_입력!$N$21:$N$39,YN$5)),SMALL(기준일시_입력!$N$21:$N$39,YN$5)-YL21,0)),0)</f>
        <v>0</v>
      </c>
      <c r="YO21" s="128">
        <f>IFERROR(IF(AND(YL21&lt;SMALL(기준일시_입력!$J$21:$J$39,YO$5),YM21&gt;SMALL(기준일시_입력!$N$21:$N$39,YO$5)),INDEX(기준일시_입력!$AJ$21:$AJ$39,YO$5*2-1),IF(AND(YL21&gt;=SMALL(기준일시_입력!$J$21:$J$39,YO$5),YL21&lt;SMALL(기준일시_입력!$N$21:$N$39,YO$5)),SMALL(기준일시_입력!$N$21:$N$39,YO$5)-YL21,0)),0)</f>
        <v>0</v>
      </c>
      <c r="YP21" s="128">
        <f>IFERROR(IF(AND(YL21&lt;SMALL(기준일시_입력!$J$21:$J$39,YP$5),YM21&gt;SMALL(기준일시_입력!$N$21:$N$39,YP$5)),INDEX(기준일시_입력!$AJ$21:$AJ$39,YP$5*2-1),IF(AND(YL21&gt;=SMALL(기준일시_입력!$J$21:$J$39,YP$5),YL21&lt;SMALL(기준일시_입력!$N$21:$N$39,YP$5)),SMALL(기준일시_입력!$N$21:$N$39,YP$5)-YL21,0)),0)</f>
        <v>0</v>
      </c>
      <c r="YQ21" s="128">
        <f>IFERROR(IF(AND(YL21&lt;SMALL(기준일시_입력!$J$21:$J$39,YQ$5),YM21&gt;SMALL(기준일시_입력!$N$21:$N$39,YQ$5)),INDEX(기준일시_입력!$AJ$21:$AJ$39,YQ$5*2-1),IF(AND(YL21&gt;=SMALL(기준일시_입력!$J$21:$J$39,YQ$5),YL21&lt;SMALL(기준일시_입력!$N$21:$N$39,YQ$5)),SMALL(기준일시_입력!$N$21:$N$39,YQ$5)-YL21,0)),0)</f>
        <v>0</v>
      </c>
      <c r="YR21" s="128">
        <f>IFERROR(IF(AND(YL21&lt;SMALL(기준일시_입력!$J$21:$J$39,YR$5),YM21&gt;SMALL(기준일시_입력!$N$21:$N$39,YR$5)),INDEX(기준일시_입력!$AJ$21:$AJ$39,YR$5*2-1),IF(AND(YL21&gt;=SMALL(기준일시_입력!$J$21:$J$39,YR$5),YL21&lt;SMALL(기준일시_입력!$N$21:$N$39,YR$5)),SMALL(기준일시_입력!$N$21:$N$39,YR$5)-YL21,0)),0)</f>
        <v>0</v>
      </c>
      <c r="YS21" s="128">
        <f>IFERROR(IF(AND(YL21&lt;SMALL(기준일시_입력!$J$21:$J$39,YS$5),YM21&gt;SMALL(기준일시_입력!$N$21:$N$39,YS$5)),INDEX(기준일시_입력!$AJ$21:$AJ$39,YS$5*2-1),IF(AND(YL21&gt;=SMALL(기준일시_입력!$J$21:$J$39,YS$5),YL21&lt;SMALL(기준일시_입력!$N$21:$N$39,YS$5)),SMALL(기준일시_입력!$N$21:$N$39,YS$5)-YL21,0)),0)</f>
        <v>0</v>
      </c>
      <c r="YT21" s="128">
        <f>IFERROR(IF(AND(YL21&lt;SMALL(기준일시_입력!$J$21:$J$39,YT$5),YM21&gt;SMALL(기준일시_입력!$N$21:$N$39,YT$5)),INDEX(기준일시_입력!$AJ$21:$AJ$39,YT$5*2-1),IF(AND(YL21&gt;=SMALL(기준일시_입력!$J$21:$J$39,YT$5),YL21&lt;SMALL(기준일시_입력!$N$21:$N$39,YT$5)),SMALL(기준일시_입력!$N$21:$N$39,YT$5)-YL21,0)),0)</f>
        <v>0</v>
      </c>
      <c r="YU21" s="128">
        <f>IFERROR(IF(AND(YL21&lt;SMALL(기준일시_입력!$J$21:$J$39,YU$5),YM21&gt;SMALL(기준일시_입력!$N$21:$N$39,YU$5)),INDEX(기준일시_입력!$AJ$21:$AJ$39,YU$5*2-1),IF(AND(YL21&gt;=SMALL(기준일시_입력!$J$21:$J$39,YU$5),YL21&lt;SMALL(기준일시_입력!$N$21:$N$39,YU$5)),SMALL(기준일시_입력!$N$21:$N$39,YU$5)-YL21,0)),0)</f>
        <v>0</v>
      </c>
      <c r="YV21" s="128">
        <f>IFERROR(IF(AND(YL21&lt;SMALL(기준일시_입력!$J$21:$J$39,YV$5),YM21&gt;SMALL(기준일시_입력!$N$21:$N$39,YV$5)),INDEX(기준일시_입력!$AJ$21:$AJ$39,YV$5*2-1),IF(AND(YL21&gt;=SMALL(기준일시_입력!$J$21:$J$39,YV$5),YL21&lt;SMALL(기준일시_입력!$N$21:$N$39,YV$5)),SMALL(기준일시_입력!$N$21:$N$39,YV$5)-YL21,0)),0)</f>
        <v>0</v>
      </c>
      <c r="YW21" s="128">
        <f>IFERROR(IF(AND(YL21&lt;SMALL(기준일시_입력!$J$21:$J$39,YW$5),YM21&gt;SMALL(기준일시_입력!$N$21:$N$39,YW$5)),INDEX(기준일시_입력!$AJ$21:$AJ$39,YW$5*2-1),IF(AND(YL21&gt;=SMALL(기준일시_입력!$J$21:$J$39,YW$5),YL21&lt;SMALL(기준일시_입력!$N$21:$N$39,YW$5)),SMALL(기준일시_입력!$N$21:$N$39,YW$5)-YL21,0)),0)</f>
        <v>0</v>
      </c>
      <c r="YX21" s="125"/>
      <c r="YY21" s="180" t="str">
        <f t="shared" si="259"/>
        <v>16일</v>
      </c>
      <c r="YZ21" s="180"/>
      <c r="ZA21" s="124" t="str">
        <f t="shared" si="260"/>
        <v>화</v>
      </c>
      <c r="ZB21" s="133" t="str">
        <f t="shared" si="261"/>
        <v/>
      </c>
      <c r="ZC21" s="184"/>
      <c r="ZD21" s="184"/>
      <c r="ZE21" s="184"/>
      <c r="ZF21" s="184"/>
      <c r="ZG21" s="184"/>
      <c r="ZH21" s="184"/>
      <c r="ZI21" s="176"/>
      <c r="ZJ21" s="177"/>
      <c r="ZK21" s="129" t="str">
        <f>IF($B21="","",IF(AND(ZA$3&lt;&gt;"",$B21-기준일시_입력!$AO$7&lt;=0,ZC21="",ZF21="",ZI21=""),"X",IF(ZI21="연차","☆",IF(ZI21="월차","★",IF(ZI21="병가","♨",IF(ZI21="출장","◎",IF(ZI21="교육","■",IF(AND(ZI21="",ZC21&lt;=기준일시_입력!$J$15,ZF21&gt;=기준일시_입력!$N$15),"○",IF(AND(ZI21="",ZC21&lt;&gt;"",ZC21&gt;기준일시_입력!$J$15),"▼",IF(AND(ZI21="",ZF21&lt;&gt;"",ZF21&lt;기준일시_입력!$N$15),"△",""))))))))))</f>
        <v/>
      </c>
      <c r="ZL21" s="128">
        <f>IFERROR(IF(OR(ZC21="",ZF21=""),0,IF(AND(ZN21&lt;기준일시_입력!$J$17,ZO21&gt;기준일시_입력!$N$17),기준일시_입력!$N$17-기준일시_입력!$J$17,IF(AND(ZN21&gt;=기준일시_입력!$J$17,ZO21&gt;기준일시_입력!$N$17),기준일시_입력!$N$17-ZN21,IF(ZO21&lt;기준일시_입력!$J$17,0,IF(AND(ZN21&lt;기준일시_입력!$J$17,ZO21&lt;=기준일시_입력!$N$17),ZO21-기준일시_입력!$J$17,IF(AND(ZN21&gt;=기준일시_입력!$J$17,ZO21&lt;=기준일시_입력!$N$17),ZO21-ZN21,0)))))),0)</f>
        <v>0</v>
      </c>
      <c r="ZM21" s="128">
        <f t="shared" si="262"/>
        <v>0</v>
      </c>
      <c r="ZN21" s="128">
        <f>IF(OR(ZC21="",ZF21=""),0,IF(ZC21&lt;기준일시_입력!$J$15,기준일시_입력!$J$15,ZC21))</f>
        <v>0</v>
      </c>
      <c r="ZO21" s="128">
        <f t="shared" si="263"/>
        <v>0</v>
      </c>
      <c r="ZP21" s="128">
        <f>IFERROR(IF(AND(ZN21&lt;SMALL(기준일시_입력!$J$21:$J$39,ZP$5),ZO21&gt;SMALL(기준일시_입력!$N$21:$N$39,ZP$5)),INDEX(기준일시_입력!$AJ$21:$AJ$39,ZP$5*2-1),IF(AND(ZN21&gt;=SMALL(기준일시_입력!$J$21:$J$39,ZP$5),ZN21&lt;SMALL(기준일시_입력!$N$21:$N$39,ZP$5)),SMALL(기준일시_입력!$N$21:$N$39,ZP$5)-ZN21,0)),0)</f>
        <v>0</v>
      </c>
      <c r="ZQ21" s="128">
        <f>IFERROR(IF(AND(ZN21&lt;SMALL(기준일시_입력!$J$21:$J$39,ZQ$5),ZO21&gt;SMALL(기준일시_입력!$N$21:$N$39,ZQ$5)),INDEX(기준일시_입력!$AJ$21:$AJ$39,ZQ$5*2-1),IF(AND(ZN21&gt;=SMALL(기준일시_입력!$J$21:$J$39,ZQ$5),ZN21&lt;SMALL(기준일시_입력!$N$21:$N$39,ZQ$5)),SMALL(기준일시_입력!$N$21:$N$39,ZQ$5)-ZN21,0)),0)</f>
        <v>0</v>
      </c>
      <c r="ZR21" s="128">
        <f>IFERROR(IF(AND(ZN21&lt;SMALL(기준일시_입력!$J$21:$J$39,ZR$5),ZO21&gt;SMALL(기준일시_입력!$N$21:$N$39,ZR$5)),INDEX(기준일시_입력!$AJ$21:$AJ$39,ZR$5*2-1),IF(AND(ZN21&gt;=SMALL(기준일시_입력!$J$21:$J$39,ZR$5),ZN21&lt;SMALL(기준일시_입력!$N$21:$N$39,ZR$5)),SMALL(기준일시_입력!$N$21:$N$39,ZR$5)-ZN21,0)),0)</f>
        <v>0</v>
      </c>
      <c r="ZS21" s="128">
        <f>IFERROR(IF(AND(ZN21&lt;SMALL(기준일시_입력!$J$21:$J$39,ZS$5),ZO21&gt;SMALL(기준일시_입력!$N$21:$N$39,ZS$5)),INDEX(기준일시_입력!$AJ$21:$AJ$39,ZS$5*2-1),IF(AND(ZN21&gt;=SMALL(기준일시_입력!$J$21:$J$39,ZS$5),ZN21&lt;SMALL(기준일시_입력!$N$21:$N$39,ZS$5)),SMALL(기준일시_입력!$N$21:$N$39,ZS$5)-ZN21,0)),0)</f>
        <v>0</v>
      </c>
      <c r="ZT21" s="128">
        <f>IFERROR(IF(AND(ZN21&lt;SMALL(기준일시_입력!$J$21:$J$39,ZT$5),ZO21&gt;SMALL(기준일시_입력!$N$21:$N$39,ZT$5)),INDEX(기준일시_입력!$AJ$21:$AJ$39,ZT$5*2-1),IF(AND(ZN21&gt;=SMALL(기준일시_입력!$J$21:$J$39,ZT$5),ZN21&lt;SMALL(기준일시_입력!$N$21:$N$39,ZT$5)),SMALL(기준일시_입력!$N$21:$N$39,ZT$5)-ZN21,0)),0)</f>
        <v>0</v>
      </c>
      <c r="ZU21" s="128">
        <f>IFERROR(IF(AND(ZN21&lt;SMALL(기준일시_입력!$J$21:$J$39,ZU$5),ZO21&gt;SMALL(기준일시_입력!$N$21:$N$39,ZU$5)),INDEX(기준일시_입력!$AJ$21:$AJ$39,ZU$5*2-1),IF(AND(ZN21&gt;=SMALL(기준일시_입력!$J$21:$J$39,ZU$5),ZN21&lt;SMALL(기준일시_입력!$N$21:$N$39,ZU$5)),SMALL(기준일시_입력!$N$21:$N$39,ZU$5)-ZN21,0)),0)</f>
        <v>0</v>
      </c>
      <c r="ZV21" s="128">
        <f>IFERROR(IF(AND(ZN21&lt;SMALL(기준일시_입력!$J$21:$J$39,ZV$5),ZO21&gt;SMALL(기준일시_입력!$N$21:$N$39,ZV$5)),INDEX(기준일시_입력!$AJ$21:$AJ$39,ZV$5*2-1),IF(AND(ZN21&gt;=SMALL(기준일시_입력!$J$21:$J$39,ZV$5),ZN21&lt;SMALL(기준일시_입력!$N$21:$N$39,ZV$5)),SMALL(기준일시_입력!$N$21:$N$39,ZV$5)-ZN21,0)),0)</f>
        <v>0</v>
      </c>
      <c r="ZW21" s="128">
        <f>IFERROR(IF(AND(ZN21&lt;SMALL(기준일시_입력!$J$21:$J$39,ZW$5),ZO21&gt;SMALL(기준일시_입력!$N$21:$N$39,ZW$5)),INDEX(기준일시_입력!$AJ$21:$AJ$39,ZW$5*2-1),IF(AND(ZN21&gt;=SMALL(기준일시_입력!$J$21:$J$39,ZW$5),ZN21&lt;SMALL(기준일시_입력!$N$21:$N$39,ZW$5)),SMALL(기준일시_입력!$N$21:$N$39,ZW$5)-ZN21,0)),0)</f>
        <v>0</v>
      </c>
      <c r="ZX21" s="128">
        <f>IFERROR(IF(AND(ZN21&lt;SMALL(기준일시_입력!$J$21:$J$39,ZX$5),ZO21&gt;SMALL(기준일시_입력!$N$21:$N$39,ZX$5)),INDEX(기준일시_입력!$AJ$21:$AJ$39,ZX$5*2-1),IF(AND(ZN21&gt;=SMALL(기준일시_입력!$J$21:$J$39,ZX$5),ZN21&lt;SMALL(기준일시_입력!$N$21:$N$39,ZX$5)),SMALL(기준일시_입력!$N$21:$N$39,ZX$5)-ZN21,0)),0)</f>
        <v>0</v>
      </c>
      <c r="ZY21" s="128">
        <f>IFERROR(IF(AND(ZN21&lt;SMALL(기준일시_입력!$J$21:$J$39,ZY$5),ZO21&gt;SMALL(기준일시_입력!$N$21:$N$39,ZY$5)),INDEX(기준일시_입력!$AJ$21:$AJ$39,ZY$5*2-1),IF(AND(ZN21&gt;=SMALL(기준일시_입력!$J$21:$J$39,ZY$5),ZN21&lt;SMALL(기준일시_입력!$N$21:$N$39,ZY$5)),SMALL(기준일시_입력!$N$21:$N$39,ZY$5)-ZN21,0)),0)</f>
        <v>0</v>
      </c>
      <c r="ZZ21" s="125"/>
      <c r="AAA21" s="180" t="str">
        <f t="shared" si="264"/>
        <v>16일</v>
      </c>
      <c r="AAB21" s="180"/>
      <c r="AAC21" s="124" t="str">
        <f t="shared" si="265"/>
        <v>화</v>
      </c>
      <c r="AAD21" s="133" t="str">
        <f t="shared" si="261"/>
        <v/>
      </c>
      <c r="AAE21" s="184"/>
      <c r="AAF21" s="184"/>
      <c r="AAG21" s="184"/>
      <c r="AAH21" s="184"/>
      <c r="AAI21" s="184"/>
      <c r="AAJ21" s="184"/>
      <c r="AAK21" s="176"/>
      <c r="AAL21" s="177"/>
      <c r="AAM21" s="129" t="str">
        <f>IF($B21="","",IF(AND(AAC$3&lt;&gt;"",$B21-기준일시_입력!$AO$7&lt;=0,AAE21="",AAH21="",AAK21=""),"X",IF(AAK21="연차","☆",IF(AAK21="월차","★",IF(AAK21="병가","♨",IF(AAK21="출장","◎",IF(AAK21="교육","■",IF(AND(AAK21="",AAE21&lt;=기준일시_입력!$J$15,AAH21&gt;=기준일시_입력!$N$15),"○",IF(AND(AAK21="",AAE21&lt;&gt;"",AAE21&gt;기준일시_입력!$J$15),"▼",IF(AND(AAK21="",AAH21&lt;&gt;"",AAH21&lt;기준일시_입력!$N$15),"△",""))))))))))</f>
        <v/>
      </c>
      <c r="AAN21" s="128">
        <f>IFERROR(IF(OR(AAE21="",AAH21=""),0,IF(AND(AAP21&lt;기준일시_입력!$J$17,AAQ21&gt;기준일시_입력!$N$17),기준일시_입력!$N$17-기준일시_입력!$J$17,IF(AND(AAP21&gt;=기준일시_입력!$J$17,AAQ21&gt;기준일시_입력!$N$17),기준일시_입력!$N$17-AAP21,IF(AAQ21&lt;기준일시_입력!$J$17,0,IF(AND(AAP21&lt;기준일시_입력!$J$17,AAQ21&lt;=기준일시_입력!$N$17),AAQ21-기준일시_입력!$J$17,IF(AND(AAP21&gt;=기준일시_입력!$J$17,AAQ21&lt;=기준일시_입력!$N$17),AAQ21-AAP21,0)))))),0)</f>
        <v>0</v>
      </c>
      <c r="AAO21" s="128">
        <f t="shared" si="267"/>
        <v>0</v>
      </c>
      <c r="AAP21" s="128">
        <f>IF(OR(AAE21="",AAH21=""),0,IF(AAE21&lt;기준일시_입력!$J$15,기준일시_입력!$J$15,AAE21))</f>
        <v>0</v>
      </c>
      <c r="AAQ21" s="128">
        <f t="shared" si="268"/>
        <v>0</v>
      </c>
      <c r="AAR21" s="128">
        <f>IFERROR(IF(AND(AAP21&lt;SMALL(기준일시_입력!$J$21:$J$39,AAR$5),AAQ21&gt;SMALL(기준일시_입력!$N$21:$N$39,AAR$5)),INDEX(기준일시_입력!$AJ$21:$AJ$39,AAR$5*2-1),IF(AND(AAP21&gt;=SMALL(기준일시_입력!$J$21:$J$39,AAR$5),AAP21&lt;SMALL(기준일시_입력!$N$21:$N$39,AAR$5)),SMALL(기준일시_입력!$N$21:$N$39,AAR$5)-AAP21,0)),0)</f>
        <v>0</v>
      </c>
      <c r="AAS21" s="128">
        <f>IFERROR(IF(AND(AAP21&lt;SMALL(기준일시_입력!$J$21:$J$39,AAS$5),AAQ21&gt;SMALL(기준일시_입력!$N$21:$N$39,AAS$5)),INDEX(기준일시_입력!$AJ$21:$AJ$39,AAS$5*2-1),IF(AND(AAP21&gt;=SMALL(기준일시_입력!$J$21:$J$39,AAS$5),AAP21&lt;SMALL(기준일시_입력!$N$21:$N$39,AAS$5)),SMALL(기준일시_입력!$N$21:$N$39,AAS$5)-AAP21,0)),0)</f>
        <v>0</v>
      </c>
      <c r="AAT21" s="128">
        <f>IFERROR(IF(AND(AAP21&lt;SMALL(기준일시_입력!$J$21:$J$39,AAT$5),AAQ21&gt;SMALL(기준일시_입력!$N$21:$N$39,AAT$5)),INDEX(기준일시_입력!$AJ$21:$AJ$39,AAT$5*2-1),IF(AND(AAP21&gt;=SMALL(기준일시_입력!$J$21:$J$39,AAT$5),AAP21&lt;SMALL(기준일시_입력!$N$21:$N$39,AAT$5)),SMALL(기준일시_입력!$N$21:$N$39,AAT$5)-AAP21,0)),0)</f>
        <v>0</v>
      </c>
      <c r="AAU21" s="128">
        <f>IFERROR(IF(AND(AAP21&lt;SMALL(기준일시_입력!$J$21:$J$39,AAU$5),AAQ21&gt;SMALL(기준일시_입력!$N$21:$N$39,AAU$5)),INDEX(기준일시_입력!$AJ$21:$AJ$39,AAU$5*2-1),IF(AND(AAP21&gt;=SMALL(기준일시_입력!$J$21:$J$39,AAU$5),AAP21&lt;SMALL(기준일시_입력!$N$21:$N$39,AAU$5)),SMALL(기준일시_입력!$N$21:$N$39,AAU$5)-AAP21,0)),0)</f>
        <v>0</v>
      </c>
      <c r="AAV21" s="128">
        <f>IFERROR(IF(AND(AAP21&lt;SMALL(기준일시_입력!$J$21:$J$39,AAV$5),AAQ21&gt;SMALL(기준일시_입력!$N$21:$N$39,AAV$5)),INDEX(기준일시_입력!$AJ$21:$AJ$39,AAV$5*2-1),IF(AND(AAP21&gt;=SMALL(기준일시_입력!$J$21:$J$39,AAV$5),AAP21&lt;SMALL(기준일시_입력!$N$21:$N$39,AAV$5)),SMALL(기준일시_입력!$N$21:$N$39,AAV$5)-AAP21,0)),0)</f>
        <v>0</v>
      </c>
      <c r="AAW21" s="128">
        <f>IFERROR(IF(AND(AAP21&lt;SMALL(기준일시_입력!$J$21:$J$39,AAW$5),AAQ21&gt;SMALL(기준일시_입력!$N$21:$N$39,AAW$5)),INDEX(기준일시_입력!$AJ$21:$AJ$39,AAW$5*2-1),IF(AND(AAP21&gt;=SMALL(기준일시_입력!$J$21:$J$39,AAW$5),AAP21&lt;SMALL(기준일시_입력!$N$21:$N$39,AAW$5)),SMALL(기준일시_입력!$N$21:$N$39,AAW$5)-AAP21,0)),0)</f>
        <v>0</v>
      </c>
      <c r="AAX21" s="128">
        <f>IFERROR(IF(AND(AAP21&lt;SMALL(기준일시_입력!$J$21:$J$39,AAX$5),AAQ21&gt;SMALL(기준일시_입력!$N$21:$N$39,AAX$5)),INDEX(기준일시_입력!$AJ$21:$AJ$39,AAX$5*2-1),IF(AND(AAP21&gt;=SMALL(기준일시_입력!$J$21:$J$39,AAX$5),AAP21&lt;SMALL(기준일시_입력!$N$21:$N$39,AAX$5)),SMALL(기준일시_입력!$N$21:$N$39,AAX$5)-AAP21,0)),0)</f>
        <v>0</v>
      </c>
      <c r="AAY21" s="128">
        <f>IFERROR(IF(AND(AAP21&lt;SMALL(기준일시_입력!$J$21:$J$39,AAY$5),AAQ21&gt;SMALL(기준일시_입력!$N$21:$N$39,AAY$5)),INDEX(기준일시_입력!$AJ$21:$AJ$39,AAY$5*2-1),IF(AND(AAP21&gt;=SMALL(기준일시_입력!$J$21:$J$39,AAY$5),AAP21&lt;SMALL(기준일시_입력!$N$21:$N$39,AAY$5)),SMALL(기준일시_입력!$N$21:$N$39,AAY$5)-AAP21,0)),0)</f>
        <v>0</v>
      </c>
      <c r="AAZ21" s="128">
        <f>IFERROR(IF(AND(AAP21&lt;SMALL(기준일시_입력!$J$21:$J$39,AAZ$5),AAQ21&gt;SMALL(기준일시_입력!$N$21:$N$39,AAZ$5)),INDEX(기준일시_입력!$AJ$21:$AJ$39,AAZ$5*2-1),IF(AND(AAP21&gt;=SMALL(기준일시_입력!$J$21:$J$39,AAZ$5),AAP21&lt;SMALL(기준일시_입력!$N$21:$N$39,AAZ$5)),SMALL(기준일시_입력!$N$21:$N$39,AAZ$5)-AAP21,0)),0)</f>
        <v>0</v>
      </c>
      <c r="ABA21" s="128">
        <f>IFERROR(IF(AND(AAP21&lt;SMALL(기준일시_입력!$J$21:$J$39,ABA$5),AAQ21&gt;SMALL(기준일시_입력!$N$21:$N$39,ABA$5)),INDEX(기준일시_입력!$AJ$21:$AJ$39,ABA$5*2-1),IF(AND(AAP21&gt;=SMALL(기준일시_입력!$J$21:$J$39,ABA$5),AAP21&lt;SMALL(기준일시_입력!$N$21:$N$39,ABA$5)),SMALL(기준일시_입력!$N$21:$N$39,ABA$5)-AAP21,0)),0)</f>
        <v>0</v>
      </c>
      <c r="ABB21" s="125"/>
      <c r="ABC21" s="180" t="str">
        <f t="shared" si="269"/>
        <v>16일</v>
      </c>
      <c r="ABD21" s="180"/>
      <c r="ABE21" s="124" t="str">
        <f t="shared" si="270"/>
        <v>화</v>
      </c>
      <c r="ABF21" s="133" t="str">
        <f t="shared" si="261"/>
        <v/>
      </c>
      <c r="ABG21" s="184"/>
      <c r="ABH21" s="184"/>
      <c r="ABI21" s="184"/>
      <c r="ABJ21" s="184"/>
      <c r="ABK21" s="184"/>
      <c r="ABL21" s="184"/>
      <c r="ABM21" s="176"/>
      <c r="ABN21" s="177"/>
      <c r="ABO21" s="129" t="str">
        <f>IF($B21="","",IF(AND(ABE$3&lt;&gt;"",$B21-기준일시_입력!$AO$7&lt;=0,ABG21="",ABJ21="",ABM21=""),"X",IF(ABM21="연차","☆",IF(ABM21="월차","★",IF(ABM21="병가","♨",IF(ABM21="출장","◎",IF(ABM21="교육","■",IF(AND(ABM21="",ABG21&lt;=기준일시_입력!$J$15,ABJ21&gt;=기준일시_입력!$N$15),"○",IF(AND(ABM21="",ABG21&lt;&gt;"",ABG21&gt;기준일시_입력!$J$15),"▼",IF(AND(ABM21="",ABJ21&lt;&gt;"",ABJ21&lt;기준일시_입력!$N$15),"△",""))))))))))</f>
        <v/>
      </c>
      <c r="ABP21" s="128">
        <f>IFERROR(IF(OR(ABG21="",ABJ21=""),0,IF(AND(ABR21&lt;기준일시_입력!$J$17,ABS21&gt;기준일시_입력!$N$17),기준일시_입력!$N$17-기준일시_입력!$J$17,IF(AND(ABR21&gt;=기준일시_입력!$J$17,ABS21&gt;기준일시_입력!$N$17),기준일시_입력!$N$17-ABR21,IF(ABS21&lt;기준일시_입력!$J$17,0,IF(AND(ABR21&lt;기준일시_입력!$J$17,ABS21&lt;=기준일시_입력!$N$17),ABS21-기준일시_입력!$J$17,IF(AND(ABR21&gt;=기준일시_입력!$J$17,ABS21&lt;=기준일시_입력!$N$17),ABS21-ABR21,0)))))),0)</f>
        <v>0</v>
      </c>
      <c r="ABQ21" s="128">
        <f t="shared" si="272"/>
        <v>0</v>
      </c>
      <c r="ABR21" s="128">
        <f>IF(OR(ABG21="",ABJ21=""),0,IF(ABG21&lt;기준일시_입력!$J$15,기준일시_입력!$J$15,ABG21))</f>
        <v>0</v>
      </c>
      <c r="ABS21" s="128">
        <f t="shared" si="273"/>
        <v>0</v>
      </c>
      <c r="ABT21" s="128">
        <f>IFERROR(IF(AND(ABR21&lt;SMALL(기준일시_입력!$J$21:$J$39,ABT$5),ABS21&gt;SMALL(기준일시_입력!$N$21:$N$39,ABT$5)),INDEX(기준일시_입력!$AJ$21:$AJ$39,ABT$5*2-1),IF(AND(ABR21&gt;=SMALL(기준일시_입력!$J$21:$J$39,ABT$5),ABR21&lt;SMALL(기준일시_입력!$N$21:$N$39,ABT$5)),SMALL(기준일시_입력!$N$21:$N$39,ABT$5)-ABR21,0)),0)</f>
        <v>0</v>
      </c>
      <c r="ABU21" s="128">
        <f>IFERROR(IF(AND(ABR21&lt;SMALL(기준일시_입력!$J$21:$J$39,ABU$5),ABS21&gt;SMALL(기준일시_입력!$N$21:$N$39,ABU$5)),INDEX(기준일시_입력!$AJ$21:$AJ$39,ABU$5*2-1),IF(AND(ABR21&gt;=SMALL(기준일시_입력!$J$21:$J$39,ABU$5),ABR21&lt;SMALL(기준일시_입력!$N$21:$N$39,ABU$5)),SMALL(기준일시_입력!$N$21:$N$39,ABU$5)-ABR21,0)),0)</f>
        <v>0</v>
      </c>
      <c r="ABV21" s="128">
        <f>IFERROR(IF(AND(ABR21&lt;SMALL(기준일시_입력!$J$21:$J$39,ABV$5),ABS21&gt;SMALL(기준일시_입력!$N$21:$N$39,ABV$5)),INDEX(기준일시_입력!$AJ$21:$AJ$39,ABV$5*2-1),IF(AND(ABR21&gt;=SMALL(기준일시_입력!$J$21:$J$39,ABV$5),ABR21&lt;SMALL(기준일시_입력!$N$21:$N$39,ABV$5)),SMALL(기준일시_입력!$N$21:$N$39,ABV$5)-ABR21,0)),0)</f>
        <v>0</v>
      </c>
      <c r="ABW21" s="128">
        <f>IFERROR(IF(AND(ABR21&lt;SMALL(기준일시_입력!$J$21:$J$39,ABW$5),ABS21&gt;SMALL(기준일시_입력!$N$21:$N$39,ABW$5)),INDEX(기준일시_입력!$AJ$21:$AJ$39,ABW$5*2-1),IF(AND(ABR21&gt;=SMALL(기준일시_입력!$J$21:$J$39,ABW$5),ABR21&lt;SMALL(기준일시_입력!$N$21:$N$39,ABW$5)),SMALL(기준일시_입력!$N$21:$N$39,ABW$5)-ABR21,0)),0)</f>
        <v>0</v>
      </c>
      <c r="ABX21" s="128">
        <f>IFERROR(IF(AND(ABR21&lt;SMALL(기준일시_입력!$J$21:$J$39,ABX$5),ABS21&gt;SMALL(기준일시_입력!$N$21:$N$39,ABX$5)),INDEX(기준일시_입력!$AJ$21:$AJ$39,ABX$5*2-1),IF(AND(ABR21&gt;=SMALL(기준일시_입력!$J$21:$J$39,ABX$5),ABR21&lt;SMALL(기준일시_입력!$N$21:$N$39,ABX$5)),SMALL(기준일시_입력!$N$21:$N$39,ABX$5)-ABR21,0)),0)</f>
        <v>0</v>
      </c>
      <c r="ABY21" s="128">
        <f>IFERROR(IF(AND(ABR21&lt;SMALL(기준일시_입력!$J$21:$J$39,ABY$5),ABS21&gt;SMALL(기준일시_입력!$N$21:$N$39,ABY$5)),INDEX(기준일시_입력!$AJ$21:$AJ$39,ABY$5*2-1),IF(AND(ABR21&gt;=SMALL(기준일시_입력!$J$21:$J$39,ABY$5),ABR21&lt;SMALL(기준일시_입력!$N$21:$N$39,ABY$5)),SMALL(기준일시_입력!$N$21:$N$39,ABY$5)-ABR21,0)),0)</f>
        <v>0</v>
      </c>
      <c r="ABZ21" s="128">
        <f>IFERROR(IF(AND(ABR21&lt;SMALL(기준일시_입력!$J$21:$J$39,ABZ$5),ABS21&gt;SMALL(기준일시_입력!$N$21:$N$39,ABZ$5)),INDEX(기준일시_입력!$AJ$21:$AJ$39,ABZ$5*2-1),IF(AND(ABR21&gt;=SMALL(기준일시_입력!$J$21:$J$39,ABZ$5),ABR21&lt;SMALL(기준일시_입력!$N$21:$N$39,ABZ$5)),SMALL(기준일시_입력!$N$21:$N$39,ABZ$5)-ABR21,0)),0)</f>
        <v>0</v>
      </c>
      <c r="ACA21" s="128">
        <f>IFERROR(IF(AND(ABR21&lt;SMALL(기준일시_입력!$J$21:$J$39,ACA$5),ABS21&gt;SMALL(기준일시_입력!$N$21:$N$39,ACA$5)),INDEX(기준일시_입력!$AJ$21:$AJ$39,ACA$5*2-1),IF(AND(ABR21&gt;=SMALL(기준일시_입력!$J$21:$J$39,ACA$5),ABR21&lt;SMALL(기준일시_입력!$N$21:$N$39,ACA$5)),SMALL(기준일시_입력!$N$21:$N$39,ACA$5)-ABR21,0)),0)</f>
        <v>0</v>
      </c>
      <c r="ACB21" s="128">
        <f>IFERROR(IF(AND(ABR21&lt;SMALL(기준일시_입력!$J$21:$J$39,ACB$5),ABS21&gt;SMALL(기준일시_입력!$N$21:$N$39,ACB$5)),INDEX(기준일시_입력!$AJ$21:$AJ$39,ACB$5*2-1),IF(AND(ABR21&gt;=SMALL(기준일시_입력!$J$21:$J$39,ACB$5),ABR21&lt;SMALL(기준일시_입력!$N$21:$N$39,ACB$5)),SMALL(기준일시_입력!$N$21:$N$39,ACB$5)-ABR21,0)),0)</f>
        <v>0</v>
      </c>
      <c r="ACC21" s="128">
        <f>IFERROR(IF(AND(ABR21&lt;SMALL(기준일시_입력!$J$21:$J$39,ACC$5),ABS21&gt;SMALL(기준일시_입력!$N$21:$N$39,ACC$5)),INDEX(기준일시_입력!$AJ$21:$AJ$39,ACC$5*2-1),IF(AND(ABR21&gt;=SMALL(기준일시_입력!$J$21:$J$39,ACC$5),ABR21&lt;SMALL(기준일시_입력!$N$21:$N$39,ACC$5)),SMALL(기준일시_입력!$N$21:$N$39,ACC$5)-ABR21,0)),0)</f>
        <v>0</v>
      </c>
      <c r="ACD21" s="125"/>
      <c r="ACE21" s="180" t="str">
        <f t="shared" si="274"/>
        <v>16일</v>
      </c>
      <c r="ACF21" s="180"/>
      <c r="ACG21" s="124" t="str">
        <f t="shared" si="275"/>
        <v>화</v>
      </c>
      <c r="ACH21" s="133" t="str">
        <f t="shared" si="276"/>
        <v/>
      </c>
      <c r="ACI21" s="184"/>
      <c r="ACJ21" s="184"/>
      <c r="ACK21" s="184"/>
      <c r="ACL21" s="184"/>
      <c r="ACM21" s="184"/>
      <c r="ACN21" s="184"/>
      <c r="ACO21" s="176"/>
      <c r="ACP21" s="177"/>
      <c r="ACQ21" s="129" t="str">
        <f>IF($B21="","",IF(AND(ACG$3&lt;&gt;"",$B21-기준일시_입력!$AO$7&lt;=0,ACI21="",ACL21="",ACO21=""),"X",IF(ACO21="연차","☆",IF(ACO21="월차","★",IF(ACO21="병가","♨",IF(ACO21="출장","◎",IF(ACO21="교육","■",IF(AND(ACO21="",ACI21&lt;=기준일시_입력!$J$15,ACL21&gt;=기준일시_입력!$N$15),"○",IF(AND(ACO21="",ACI21&lt;&gt;"",ACI21&gt;기준일시_입력!$J$15),"▼",IF(AND(ACO21="",ACL21&lt;&gt;"",ACL21&lt;기준일시_입력!$N$15),"△",""))))))))))</f>
        <v/>
      </c>
      <c r="ACR21" s="128">
        <f>IFERROR(IF(OR(ACI21="",ACL21=""),0,IF(AND(ACT21&lt;기준일시_입력!$J$17,ACU21&gt;기준일시_입력!$N$17),기준일시_입력!$N$17-기준일시_입력!$J$17,IF(AND(ACT21&gt;=기준일시_입력!$J$17,ACU21&gt;기준일시_입력!$N$17),기준일시_입력!$N$17-ACT21,IF(ACU21&lt;기준일시_입력!$J$17,0,IF(AND(ACT21&lt;기준일시_입력!$J$17,ACU21&lt;=기준일시_입력!$N$17),ACU21-기준일시_입력!$J$17,IF(AND(ACT21&gt;=기준일시_입력!$J$17,ACU21&lt;=기준일시_입력!$N$17),ACU21-ACT21,0)))))),0)</f>
        <v>0</v>
      </c>
      <c r="ACS21" s="128">
        <f t="shared" si="277"/>
        <v>0</v>
      </c>
      <c r="ACT21" s="128">
        <f>IF(OR(ACI21="",ACL21=""),0,IF(ACI21&lt;기준일시_입력!$J$15,기준일시_입력!$J$15,ACI21))</f>
        <v>0</v>
      </c>
      <c r="ACU21" s="128">
        <f t="shared" si="278"/>
        <v>0</v>
      </c>
      <c r="ACV21" s="128">
        <f>IFERROR(IF(AND(ACT21&lt;SMALL(기준일시_입력!$J$21:$J$39,ACV$5),ACU21&gt;SMALL(기준일시_입력!$N$21:$N$39,ACV$5)),INDEX(기준일시_입력!$AJ$21:$AJ$39,ACV$5*2-1),IF(AND(ACT21&gt;=SMALL(기준일시_입력!$J$21:$J$39,ACV$5),ACT21&lt;SMALL(기준일시_입력!$N$21:$N$39,ACV$5)),SMALL(기준일시_입력!$N$21:$N$39,ACV$5)-ACT21,0)),0)</f>
        <v>0</v>
      </c>
      <c r="ACW21" s="128">
        <f>IFERROR(IF(AND(ACT21&lt;SMALL(기준일시_입력!$J$21:$J$39,ACW$5),ACU21&gt;SMALL(기준일시_입력!$N$21:$N$39,ACW$5)),INDEX(기준일시_입력!$AJ$21:$AJ$39,ACW$5*2-1),IF(AND(ACT21&gt;=SMALL(기준일시_입력!$J$21:$J$39,ACW$5),ACT21&lt;SMALL(기준일시_입력!$N$21:$N$39,ACW$5)),SMALL(기준일시_입력!$N$21:$N$39,ACW$5)-ACT21,0)),0)</f>
        <v>0</v>
      </c>
      <c r="ACX21" s="128">
        <f>IFERROR(IF(AND(ACT21&lt;SMALL(기준일시_입력!$J$21:$J$39,ACX$5),ACU21&gt;SMALL(기준일시_입력!$N$21:$N$39,ACX$5)),INDEX(기준일시_입력!$AJ$21:$AJ$39,ACX$5*2-1),IF(AND(ACT21&gt;=SMALL(기준일시_입력!$J$21:$J$39,ACX$5),ACT21&lt;SMALL(기준일시_입력!$N$21:$N$39,ACX$5)),SMALL(기준일시_입력!$N$21:$N$39,ACX$5)-ACT21,0)),0)</f>
        <v>0</v>
      </c>
      <c r="ACY21" s="128">
        <f>IFERROR(IF(AND(ACT21&lt;SMALL(기준일시_입력!$J$21:$J$39,ACY$5),ACU21&gt;SMALL(기준일시_입력!$N$21:$N$39,ACY$5)),INDEX(기준일시_입력!$AJ$21:$AJ$39,ACY$5*2-1),IF(AND(ACT21&gt;=SMALL(기준일시_입력!$J$21:$J$39,ACY$5),ACT21&lt;SMALL(기준일시_입력!$N$21:$N$39,ACY$5)),SMALL(기준일시_입력!$N$21:$N$39,ACY$5)-ACT21,0)),0)</f>
        <v>0</v>
      </c>
      <c r="ACZ21" s="128">
        <f>IFERROR(IF(AND(ACT21&lt;SMALL(기준일시_입력!$J$21:$J$39,ACZ$5),ACU21&gt;SMALL(기준일시_입력!$N$21:$N$39,ACZ$5)),INDEX(기준일시_입력!$AJ$21:$AJ$39,ACZ$5*2-1),IF(AND(ACT21&gt;=SMALL(기준일시_입력!$J$21:$J$39,ACZ$5),ACT21&lt;SMALL(기준일시_입력!$N$21:$N$39,ACZ$5)),SMALL(기준일시_입력!$N$21:$N$39,ACZ$5)-ACT21,0)),0)</f>
        <v>0</v>
      </c>
      <c r="ADA21" s="128">
        <f>IFERROR(IF(AND(ACT21&lt;SMALL(기준일시_입력!$J$21:$J$39,ADA$5),ACU21&gt;SMALL(기준일시_입력!$N$21:$N$39,ADA$5)),INDEX(기준일시_입력!$AJ$21:$AJ$39,ADA$5*2-1),IF(AND(ACT21&gt;=SMALL(기준일시_입력!$J$21:$J$39,ADA$5),ACT21&lt;SMALL(기준일시_입력!$N$21:$N$39,ADA$5)),SMALL(기준일시_입력!$N$21:$N$39,ADA$5)-ACT21,0)),0)</f>
        <v>0</v>
      </c>
      <c r="ADB21" s="128">
        <f>IFERROR(IF(AND(ACT21&lt;SMALL(기준일시_입력!$J$21:$J$39,ADB$5),ACU21&gt;SMALL(기준일시_입력!$N$21:$N$39,ADB$5)),INDEX(기준일시_입력!$AJ$21:$AJ$39,ADB$5*2-1),IF(AND(ACT21&gt;=SMALL(기준일시_입력!$J$21:$J$39,ADB$5),ACT21&lt;SMALL(기준일시_입력!$N$21:$N$39,ADB$5)),SMALL(기준일시_입력!$N$21:$N$39,ADB$5)-ACT21,0)),0)</f>
        <v>0</v>
      </c>
      <c r="ADC21" s="128">
        <f>IFERROR(IF(AND(ACT21&lt;SMALL(기준일시_입력!$J$21:$J$39,ADC$5),ACU21&gt;SMALL(기준일시_입력!$N$21:$N$39,ADC$5)),INDEX(기준일시_입력!$AJ$21:$AJ$39,ADC$5*2-1),IF(AND(ACT21&gt;=SMALL(기준일시_입력!$J$21:$J$39,ADC$5),ACT21&lt;SMALL(기준일시_입력!$N$21:$N$39,ADC$5)),SMALL(기준일시_입력!$N$21:$N$39,ADC$5)-ACT21,0)),0)</f>
        <v>0</v>
      </c>
      <c r="ADD21" s="128">
        <f>IFERROR(IF(AND(ACT21&lt;SMALL(기준일시_입력!$J$21:$J$39,ADD$5),ACU21&gt;SMALL(기준일시_입력!$N$21:$N$39,ADD$5)),INDEX(기준일시_입력!$AJ$21:$AJ$39,ADD$5*2-1),IF(AND(ACT21&gt;=SMALL(기준일시_입력!$J$21:$J$39,ADD$5),ACT21&lt;SMALL(기준일시_입력!$N$21:$N$39,ADD$5)),SMALL(기준일시_입력!$N$21:$N$39,ADD$5)-ACT21,0)),0)</f>
        <v>0</v>
      </c>
      <c r="ADE21" s="128">
        <f>IFERROR(IF(AND(ACT21&lt;SMALL(기준일시_입력!$J$21:$J$39,ADE$5),ACU21&gt;SMALL(기준일시_입력!$N$21:$N$39,ADE$5)),INDEX(기준일시_입력!$AJ$21:$AJ$39,ADE$5*2-1),IF(AND(ACT21&gt;=SMALL(기준일시_입력!$J$21:$J$39,ADE$5),ACT21&lt;SMALL(기준일시_입력!$N$21:$N$39,ADE$5)),SMALL(기준일시_입력!$N$21:$N$39,ADE$5)-ACT21,0)),0)</f>
        <v>0</v>
      </c>
      <c r="ADF21" s="125"/>
      <c r="ADG21" s="180" t="str">
        <f t="shared" si="279"/>
        <v>16일</v>
      </c>
      <c r="ADH21" s="180"/>
      <c r="ADI21" s="124" t="str">
        <f t="shared" si="280"/>
        <v>화</v>
      </c>
      <c r="ADJ21" s="133" t="str">
        <f t="shared" si="276"/>
        <v/>
      </c>
      <c r="ADK21" s="184"/>
      <c r="ADL21" s="184"/>
      <c r="ADM21" s="184"/>
      <c r="ADN21" s="184"/>
      <c r="ADO21" s="184"/>
      <c r="ADP21" s="184"/>
      <c r="ADQ21" s="176"/>
      <c r="ADR21" s="177"/>
      <c r="ADS21" s="129" t="str">
        <f>IF($B21="","",IF(AND(ADI$3&lt;&gt;"",$B21-기준일시_입력!$AO$7&lt;=0,ADK21="",ADN21="",ADQ21=""),"X",IF(ADQ21="연차","☆",IF(ADQ21="월차","★",IF(ADQ21="병가","♨",IF(ADQ21="출장","◎",IF(ADQ21="교육","■",IF(AND(ADQ21="",ADK21&lt;=기준일시_입력!$J$15,ADN21&gt;=기준일시_입력!$N$15),"○",IF(AND(ADQ21="",ADK21&lt;&gt;"",ADK21&gt;기준일시_입력!$J$15),"▼",IF(AND(ADQ21="",ADN21&lt;&gt;"",ADN21&lt;기준일시_입력!$N$15),"△",""))))))))))</f>
        <v/>
      </c>
      <c r="ADT21" s="128">
        <f>IFERROR(IF(OR(ADK21="",ADN21=""),0,IF(AND(ADV21&lt;기준일시_입력!$J$17,ADW21&gt;기준일시_입력!$N$17),기준일시_입력!$N$17-기준일시_입력!$J$17,IF(AND(ADV21&gt;=기준일시_입력!$J$17,ADW21&gt;기준일시_입력!$N$17),기준일시_입력!$N$17-ADV21,IF(ADW21&lt;기준일시_입력!$J$17,0,IF(AND(ADV21&lt;기준일시_입력!$J$17,ADW21&lt;=기준일시_입력!$N$17),ADW21-기준일시_입력!$J$17,IF(AND(ADV21&gt;=기준일시_입력!$J$17,ADW21&lt;=기준일시_입력!$N$17),ADW21-ADV21,0)))))),0)</f>
        <v>0</v>
      </c>
      <c r="ADU21" s="128">
        <f t="shared" si="282"/>
        <v>0</v>
      </c>
      <c r="ADV21" s="128">
        <f>IF(OR(ADK21="",ADN21=""),0,IF(ADK21&lt;기준일시_입력!$J$15,기준일시_입력!$J$15,ADK21))</f>
        <v>0</v>
      </c>
      <c r="ADW21" s="128">
        <f t="shared" si="283"/>
        <v>0</v>
      </c>
      <c r="ADX21" s="128">
        <f>IFERROR(IF(AND(ADV21&lt;SMALL(기준일시_입력!$J$21:$J$39,ADX$5),ADW21&gt;SMALL(기준일시_입력!$N$21:$N$39,ADX$5)),INDEX(기준일시_입력!$AJ$21:$AJ$39,ADX$5*2-1),IF(AND(ADV21&gt;=SMALL(기준일시_입력!$J$21:$J$39,ADX$5),ADV21&lt;SMALL(기준일시_입력!$N$21:$N$39,ADX$5)),SMALL(기준일시_입력!$N$21:$N$39,ADX$5)-ADV21,0)),0)</f>
        <v>0</v>
      </c>
      <c r="ADY21" s="128">
        <f>IFERROR(IF(AND(ADV21&lt;SMALL(기준일시_입력!$J$21:$J$39,ADY$5),ADW21&gt;SMALL(기준일시_입력!$N$21:$N$39,ADY$5)),INDEX(기준일시_입력!$AJ$21:$AJ$39,ADY$5*2-1),IF(AND(ADV21&gt;=SMALL(기준일시_입력!$J$21:$J$39,ADY$5),ADV21&lt;SMALL(기준일시_입력!$N$21:$N$39,ADY$5)),SMALL(기준일시_입력!$N$21:$N$39,ADY$5)-ADV21,0)),0)</f>
        <v>0</v>
      </c>
      <c r="ADZ21" s="128">
        <f>IFERROR(IF(AND(ADV21&lt;SMALL(기준일시_입력!$J$21:$J$39,ADZ$5),ADW21&gt;SMALL(기준일시_입력!$N$21:$N$39,ADZ$5)),INDEX(기준일시_입력!$AJ$21:$AJ$39,ADZ$5*2-1),IF(AND(ADV21&gt;=SMALL(기준일시_입력!$J$21:$J$39,ADZ$5),ADV21&lt;SMALL(기준일시_입력!$N$21:$N$39,ADZ$5)),SMALL(기준일시_입력!$N$21:$N$39,ADZ$5)-ADV21,0)),0)</f>
        <v>0</v>
      </c>
      <c r="AEA21" s="128">
        <f>IFERROR(IF(AND(ADV21&lt;SMALL(기준일시_입력!$J$21:$J$39,AEA$5),ADW21&gt;SMALL(기준일시_입력!$N$21:$N$39,AEA$5)),INDEX(기준일시_입력!$AJ$21:$AJ$39,AEA$5*2-1),IF(AND(ADV21&gt;=SMALL(기준일시_입력!$J$21:$J$39,AEA$5),ADV21&lt;SMALL(기준일시_입력!$N$21:$N$39,AEA$5)),SMALL(기준일시_입력!$N$21:$N$39,AEA$5)-ADV21,0)),0)</f>
        <v>0</v>
      </c>
      <c r="AEB21" s="128">
        <f>IFERROR(IF(AND(ADV21&lt;SMALL(기준일시_입력!$J$21:$J$39,AEB$5),ADW21&gt;SMALL(기준일시_입력!$N$21:$N$39,AEB$5)),INDEX(기준일시_입력!$AJ$21:$AJ$39,AEB$5*2-1),IF(AND(ADV21&gt;=SMALL(기준일시_입력!$J$21:$J$39,AEB$5),ADV21&lt;SMALL(기준일시_입력!$N$21:$N$39,AEB$5)),SMALL(기준일시_입력!$N$21:$N$39,AEB$5)-ADV21,0)),0)</f>
        <v>0</v>
      </c>
      <c r="AEC21" s="128">
        <f>IFERROR(IF(AND(ADV21&lt;SMALL(기준일시_입력!$J$21:$J$39,AEC$5),ADW21&gt;SMALL(기준일시_입력!$N$21:$N$39,AEC$5)),INDEX(기준일시_입력!$AJ$21:$AJ$39,AEC$5*2-1),IF(AND(ADV21&gt;=SMALL(기준일시_입력!$J$21:$J$39,AEC$5),ADV21&lt;SMALL(기준일시_입력!$N$21:$N$39,AEC$5)),SMALL(기준일시_입력!$N$21:$N$39,AEC$5)-ADV21,0)),0)</f>
        <v>0</v>
      </c>
      <c r="AED21" s="128">
        <f>IFERROR(IF(AND(ADV21&lt;SMALL(기준일시_입력!$J$21:$J$39,AED$5),ADW21&gt;SMALL(기준일시_입력!$N$21:$N$39,AED$5)),INDEX(기준일시_입력!$AJ$21:$AJ$39,AED$5*2-1),IF(AND(ADV21&gt;=SMALL(기준일시_입력!$J$21:$J$39,AED$5),ADV21&lt;SMALL(기준일시_입력!$N$21:$N$39,AED$5)),SMALL(기준일시_입력!$N$21:$N$39,AED$5)-ADV21,0)),0)</f>
        <v>0</v>
      </c>
      <c r="AEE21" s="128">
        <f>IFERROR(IF(AND(ADV21&lt;SMALL(기준일시_입력!$J$21:$J$39,AEE$5),ADW21&gt;SMALL(기준일시_입력!$N$21:$N$39,AEE$5)),INDEX(기준일시_입력!$AJ$21:$AJ$39,AEE$5*2-1),IF(AND(ADV21&gt;=SMALL(기준일시_입력!$J$21:$J$39,AEE$5),ADV21&lt;SMALL(기준일시_입력!$N$21:$N$39,AEE$5)),SMALL(기준일시_입력!$N$21:$N$39,AEE$5)-ADV21,0)),0)</f>
        <v>0</v>
      </c>
      <c r="AEF21" s="128">
        <f>IFERROR(IF(AND(ADV21&lt;SMALL(기준일시_입력!$J$21:$J$39,AEF$5),ADW21&gt;SMALL(기준일시_입력!$N$21:$N$39,AEF$5)),INDEX(기준일시_입력!$AJ$21:$AJ$39,AEF$5*2-1),IF(AND(ADV21&gt;=SMALL(기준일시_입력!$J$21:$J$39,AEF$5),ADV21&lt;SMALL(기준일시_입력!$N$21:$N$39,AEF$5)),SMALL(기준일시_입력!$N$21:$N$39,AEF$5)-ADV21,0)),0)</f>
        <v>0</v>
      </c>
      <c r="AEG21" s="128">
        <f>IFERROR(IF(AND(ADV21&lt;SMALL(기준일시_입력!$J$21:$J$39,AEG$5),ADW21&gt;SMALL(기준일시_입력!$N$21:$N$39,AEG$5)),INDEX(기준일시_입력!$AJ$21:$AJ$39,AEG$5*2-1),IF(AND(ADV21&gt;=SMALL(기준일시_입력!$J$21:$J$39,AEG$5),ADV21&lt;SMALL(기준일시_입력!$N$21:$N$39,AEG$5)),SMALL(기준일시_입력!$N$21:$N$39,AEG$5)-ADV21,0)),0)</f>
        <v>0</v>
      </c>
      <c r="AEH21" s="125"/>
      <c r="AEI21" s="180" t="str">
        <f t="shared" si="284"/>
        <v>16일</v>
      </c>
      <c r="AEJ21" s="180"/>
      <c r="AEK21" s="124" t="str">
        <f t="shared" si="285"/>
        <v>화</v>
      </c>
      <c r="AEL21" s="133" t="str">
        <f t="shared" si="276"/>
        <v/>
      </c>
      <c r="AEM21" s="184"/>
      <c r="AEN21" s="184"/>
      <c r="AEO21" s="184"/>
      <c r="AEP21" s="184"/>
      <c r="AEQ21" s="184"/>
      <c r="AER21" s="184"/>
      <c r="AES21" s="176"/>
      <c r="AET21" s="177"/>
      <c r="AEU21" s="129" t="str">
        <f>IF($B21="","",IF(AND(AEK$3&lt;&gt;"",$B21-기준일시_입력!$AO$7&lt;=0,AEM21="",AEP21="",AES21=""),"X",IF(AES21="연차","☆",IF(AES21="월차","★",IF(AES21="병가","♨",IF(AES21="출장","◎",IF(AES21="교육","■",IF(AND(AES21="",AEM21&lt;=기준일시_입력!$J$15,AEP21&gt;=기준일시_입력!$N$15),"○",IF(AND(AES21="",AEM21&lt;&gt;"",AEM21&gt;기준일시_입력!$J$15),"▼",IF(AND(AES21="",AEP21&lt;&gt;"",AEP21&lt;기준일시_입력!$N$15),"△",""))))))))))</f>
        <v/>
      </c>
      <c r="AEV21" s="128">
        <f>IFERROR(IF(OR(AEM21="",AEP21=""),0,IF(AND(AEX21&lt;기준일시_입력!$J$17,AEY21&gt;기준일시_입력!$N$17),기준일시_입력!$N$17-기준일시_입력!$J$17,IF(AND(AEX21&gt;=기준일시_입력!$J$17,AEY21&gt;기준일시_입력!$N$17),기준일시_입력!$N$17-AEX21,IF(AEY21&lt;기준일시_입력!$J$17,0,IF(AND(AEX21&lt;기준일시_입력!$J$17,AEY21&lt;=기준일시_입력!$N$17),AEY21-기준일시_입력!$J$17,IF(AND(AEX21&gt;=기준일시_입력!$J$17,AEY21&lt;=기준일시_입력!$N$17),AEY21-AEX21,0)))))),0)</f>
        <v>0</v>
      </c>
      <c r="AEW21" s="128">
        <f t="shared" si="287"/>
        <v>0</v>
      </c>
      <c r="AEX21" s="128">
        <f>IF(OR(AEM21="",AEP21=""),0,IF(AEM21&lt;기준일시_입력!$J$15,기준일시_입력!$J$15,AEM21))</f>
        <v>0</v>
      </c>
      <c r="AEY21" s="128">
        <f t="shared" si="288"/>
        <v>0</v>
      </c>
      <c r="AEZ21" s="128">
        <f>IFERROR(IF(AND(AEX21&lt;SMALL(기준일시_입력!$J$21:$J$39,AEZ$5),AEY21&gt;SMALL(기준일시_입력!$N$21:$N$39,AEZ$5)),INDEX(기준일시_입력!$AJ$21:$AJ$39,AEZ$5*2-1),IF(AND(AEX21&gt;=SMALL(기준일시_입력!$J$21:$J$39,AEZ$5),AEX21&lt;SMALL(기준일시_입력!$N$21:$N$39,AEZ$5)),SMALL(기준일시_입력!$N$21:$N$39,AEZ$5)-AEX21,0)),0)</f>
        <v>0</v>
      </c>
      <c r="AFA21" s="128">
        <f>IFERROR(IF(AND(AEX21&lt;SMALL(기준일시_입력!$J$21:$J$39,AFA$5),AEY21&gt;SMALL(기준일시_입력!$N$21:$N$39,AFA$5)),INDEX(기준일시_입력!$AJ$21:$AJ$39,AFA$5*2-1),IF(AND(AEX21&gt;=SMALL(기준일시_입력!$J$21:$J$39,AFA$5),AEX21&lt;SMALL(기준일시_입력!$N$21:$N$39,AFA$5)),SMALL(기준일시_입력!$N$21:$N$39,AFA$5)-AEX21,0)),0)</f>
        <v>0</v>
      </c>
      <c r="AFB21" s="128">
        <f>IFERROR(IF(AND(AEX21&lt;SMALL(기준일시_입력!$J$21:$J$39,AFB$5),AEY21&gt;SMALL(기준일시_입력!$N$21:$N$39,AFB$5)),INDEX(기준일시_입력!$AJ$21:$AJ$39,AFB$5*2-1),IF(AND(AEX21&gt;=SMALL(기준일시_입력!$J$21:$J$39,AFB$5),AEX21&lt;SMALL(기준일시_입력!$N$21:$N$39,AFB$5)),SMALL(기준일시_입력!$N$21:$N$39,AFB$5)-AEX21,0)),0)</f>
        <v>0</v>
      </c>
      <c r="AFC21" s="128">
        <f>IFERROR(IF(AND(AEX21&lt;SMALL(기준일시_입력!$J$21:$J$39,AFC$5),AEY21&gt;SMALL(기준일시_입력!$N$21:$N$39,AFC$5)),INDEX(기준일시_입력!$AJ$21:$AJ$39,AFC$5*2-1),IF(AND(AEX21&gt;=SMALL(기준일시_입력!$J$21:$J$39,AFC$5),AEX21&lt;SMALL(기준일시_입력!$N$21:$N$39,AFC$5)),SMALL(기준일시_입력!$N$21:$N$39,AFC$5)-AEX21,0)),0)</f>
        <v>0</v>
      </c>
      <c r="AFD21" s="128">
        <f>IFERROR(IF(AND(AEX21&lt;SMALL(기준일시_입력!$J$21:$J$39,AFD$5),AEY21&gt;SMALL(기준일시_입력!$N$21:$N$39,AFD$5)),INDEX(기준일시_입력!$AJ$21:$AJ$39,AFD$5*2-1),IF(AND(AEX21&gt;=SMALL(기준일시_입력!$J$21:$J$39,AFD$5),AEX21&lt;SMALL(기준일시_입력!$N$21:$N$39,AFD$5)),SMALL(기준일시_입력!$N$21:$N$39,AFD$5)-AEX21,0)),0)</f>
        <v>0</v>
      </c>
      <c r="AFE21" s="128">
        <f>IFERROR(IF(AND(AEX21&lt;SMALL(기준일시_입력!$J$21:$J$39,AFE$5),AEY21&gt;SMALL(기준일시_입력!$N$21:$N$39,AFE$5)),INDEX(기준일시_입력!$AJ$21:$AJ$39,AFE$5*2-1),IF(AND(AEX21&gt;=SMALL(기준일시_입력!$J$21:$J$39,AFE$5),AEX21&lt;SMALL(기준일시_입력!$N$21:$N$39,AFE$5)),SMALL(기준일시_입력!$N$21:$N$39,AFE$5)-AEX21,0)),0)</f>
        <v>0</v>
      </c>
      <c r="AFF21" s="128">
        <f>IFERROR(IF(AND(AEX21&lt;SMALL(기준일시_입력!$J$21:$J$39,AFF$5),AEY21&gt;SMALL(기준일시_입력!$N$21:$N$39,AFF$5)),INDEX(기준일시_입력!$AJ$21:$AJ$39,AFF$5*2-1),IF(AND(AEX21&gt;=SMALL(기준일시_입력!$J$21:$J$39,AFF$5),AEX21&lt;SMALL(기준일시_입력!$N$21:$N$39,AFF$5)),SMALL(기준일시_입력!$N$21:$N$39,AFF$5)-AEX21,0)),0)</f>
        <v>0</v>
      </c>
      <c r="AFG21" s="128">
        <f>IFERROR(IF(AND(AEX21&lt;SMALL(기준일시_입력!$J$21:$J$39,AFG$5),AEY21&gt;SMALL(기준일시_입력!$N$21:$N$39,AFG$5)),INDEX(기준일시_입력!$AJ$21:$AJ$39,AFG$5*2-1),IF(AND(AEX21&gt;=SMALL(기준일시_입력!$J$21:$J$39,AFG$5),AEX21&lt;SMALL(기준일시_입력!$N$21:$N$39,AFG$5)),SMALL(기준일시_입력!$N$21:$N$39,AFG$5)-AEX21,0)),0)</f>
        <v>0</v>
      </c>
      <c r="AFH21" s="128">
        <f>IFERROR(IF(AND(AEX21&lt;SMALL(기준일시_입력!$J$21:$J$39,AFH$5),AEY21&gt;SMALL(기준일시_입력!$N$21:$N$39,AFH$5)),INDEX(기준일시_입력!$AJ$21:$AJ$39,AFH$5*2-1),IF(AND(AEX21&gt;=SMALL(기준일시_입력!$J$21:$J$39,AFH$5),AEX21&lt;SMALL(기준일시_입력!$N$21:$N$39,AFH$5)),SMALL(기준일시_입력!$N$21:$N$39,AFH$5)-AEX21,0)),0)</f>
        <v>0</v>
      </c>
      <c r="AFI21" s="128">
        <f>IFERROR(IF(AND(AEX21&lt;SMALL(기준일시_입력!$J$21:$J$39,AFI$5),AEY21&gt;SMALL(기준일시_입력!$N$21:$N$39,AFI$5)),INDEX(기준일시_입력!$AJ$21:$AJ$39,AFI$5*2-1),IF(AND(AEX21&gt;=SMALL(기준일시_입력!$J$21:$J$39,AFI$5),AEX21&lt;SMALL(기준일시_입력!$N$21:$N$39,AFI$5)),SMALL(기준일시_입력!$N$21:$N$39,AFI$5)-AEX21,0)),0)</f>
        <v>0</v>
      </c>
      <c r="AFJ21" s="125"/>
      <c r="AFK21" s="180" t="str">
        <f t="shared" si="289"/>
        <v>16일</v>
      </c>
      <c r="AFL21" s="180"/>
      <c r="AFM21" s="124" t="str">
        <f t="shared" si="290"/>
        <v>화</v>
      </c>
      <c r="AFN21" s="133" t="str">
        <f t="shared" si="291"/>
        <v/>
      </c>
      <c r="AFO21" s="184"/>
      <c r="AFP21" s="184"/>
      <c r="AFQ21" s="184"/>
      <c r="AFR21" s="184"/>
      <c r="AFS21" s="184"/>
      <c r="AFT21" s="184"/>
      <c r="AFU21" s="176"/>
      <c r="AFV21" s="177"/>
      <c r="AFW21" s="129" t="str">
        <f>IF($B21="","",IF(AND(AFM$3&lt;&gt;"",$B21-기준일시_입력!$AO$7&lt;=0,AFO21="",AFR21="",AFU21=""),"X",IF(AFU21="연차","☆",IF(AFU21="월차","★",IF(AFU21="병가","♨",IF(AFU21="출장","◎",IF(AFU21="교육","■",IF(AND(AFU21="",AFO21&lt;=기준일시_입력!$J$15,AFR21&gt;=기준일시_입력!$N$15),"○",IF(AND(AFU21="",AFO21&lt;&gt;"",AFO21&gt;기준일시_입력!$J$15),"▼",IF(AND(AFU21="",AFR21&lt;&gt;"",AFR21&lt;기준일시_입력!$N$15),"△",""))))))))))</f>
        <v/>
      </c>
      <c r="AFX21" s="128">
        <f>IFERROR(IF(OR(AFO21="",AFR21=""),0,IF(AND(AFZ21&lt;기준일시_입력!$J$17,AGA21&gt;기준일시_입력!$N$17),기준일시_입력!$N$17-기준일시_입력!$J$17,IF(AND(AFZ21&gt;=기준일시_입력!$J$17,AGA21&gt;기준일시_입력!$N$17),기준일시_입력!$N$17-AFZ21,IF(AGA21&lt;기준일시_입력!$J$17,0,IF(AND(AFZ21&lt;기준일시_입력!$J$17,AGA21&lt;=기준일시_입력!$N$17),AGA21-기준일시_입력!$J$17,IF(AND(AFZ21&gt;=기준일시_입력!$J$17,AGA21&lt;=기준일시_입력!$N$17),AGA21-AFZ21,0)))))),0)</f>
        <v>0</v>
      </c>
      <c r="AFY21" s="128">
        <f t="shared" si="292"/>
        <v>0</v>
      </c>
      <c r="AFZ21" s="128">
        <f>IF(OR(AFO21="",AFR21=""),0,IF(AFO21&lt;기준일시_입력!$J$15,기준일시_입력!$J$15,AFO21))</f>
        <v>0</v>
      </c>
      <c r="AGA21" s="128">
        <f t="shared" si="293"/>
        <v>0</v>
      </c>
      <c r="AGB21" s="128">
        <f>IFERROR(IF(AND(AFZ21&lt;SMALL(기준일시_입력!$J$21:$J$39,AGB$5),AGA21&gt;SMALL(기준일시_입력!$N$21:$N$39,AGB$5)),INDEX(기준일시_입력!$AJ$21:$AJ$39,AGB$5*2-1),IF(AND(AFZ21&gt;=SMALL(기준일시_입력!$J$21:$J$39,AGB$5),AFZ21&lt;SMALL(기준일시_입력!$N$21:$N$39,AGB$5)),SMALL(기준일시_입력!$N$21:$N$39,AGB$5)-AFZ21,0)),0)</f>
        <v>0</v>
      </c>
      <c r="AGC21" s="128">
        <f>IFERROR(IF(AND(AFZ21&lt;SMALL(기준일시_입력!$J$21:$J$39,AGC$5),AGA21&gt;SMALL(기준일시_입력!$N$21:$N$39,AGC$5)),INDEX(기준일시_입력!$AJ$21:$AJ$39,AGC$5*2-1),IF(AND(AFZ21&gt;=SMALL(기준일시_입력!$J$21:$J$39,AGC$5),AFZ21&lt;SMALL(기준일시_입력!$N$21:$N$39,AGC$5)),SMALL(기준일시_입력!$N$21:$N$39,AGC$5)-AFZ21,0)),0)</f>
        <v>0</v>
      </c>
      <c r="AGD21" s="128">
        <f>IFERROR(IF(AND(AFZ21&lt;SMALL(기준일시_입력!$J$21:$J$39,AGD$5),AGA21&gt;SMALL(기준일시_입력!$N$21:$N$39,AGD$5)),INDEX(기준일시_입력!$AJ$21:$AJ$39,AGD$5*2-1),IF(AND(AFZ21&gt;=SMALL(기준일시_입력!$J$21:$J$39,AGD$5),AFZ21&lt;SMALL(기준일시_입력!$N$21:$N$39,AGD$5)),SMALL(기준일시_입력!$N$21:$N$39,AGD$5)-AFZ21,0)),0)</f>
        <v>0</v>
      </c>
      <c r="AGE21" s="128">
        <f>IFERROR(IF(AND(AFZ21&lt;SMALL(기준일시_입력!$J$21:$J$39,AGE$5),AGA21&gt;SMALL(기준일시_입력!$N$21:$N$39,AGE$5)),INDEX(기준일시_입력!$AJ$21:$AJ$39,AGE$5*2-1),IF(AND(AFZ21&gt;=SMALL(기준일시_입력!$J$21:$J$39,AGE$5),AFZ21&lt;SMALL(기준일시_입력!$N$21:$N$39,AGE$5)),SMALL(기준일시_입력!$N$21:$N$39,AGE$5)-AFZ21,0)),0)</f>
        <v>0</v>
      </c>
      <c r="AGF21" s="128">
        <f>IFERROR(IF(AND(AFZ21&lt;SMALL(기준일시_입력!$J$21:$J$39,AGF$5),AGA21&gt;SMALL(기준일시_입력!$N$21:$N$39,AGF$5)),INDEX(기준일시_입력!$AJ$21:$AJ$39,AGF$5*2-1),IF(AND(AFZ21&gt;=SMALL(기준일시_입력!$J$21:$J$39,AGF$5),AFZ21&lt;SMALL(기준일시_입력!$N$21:$N$39,AGF$5)),SMALL(기준일시_입력!$N$21:$N$39,AGF$5)-AFZ21,0)),0)</f>
        <v>0</v>
      </c>
      <c r="AGG21" s="128">
        <f>IFERROR(IF(AND(AFZ21&lt;SMALL(기준일시_입력!$J$21:$J$39,AGG$5),AGA21&gt;SMALL(기준일시_입력!$N$21:$N$39,AGG$5)),INDEX(기준일시_입력!$AJ$21:$AJ$39,AGG$5*2-1),IF(AND(AFZ21&gt;=SMALL(기준일시_입력!$J$21:$J$39,AGG$5),AFZ21&lt;SMALL(기준일시_입력!$N$21:$N$39,AGG$5)),SMALL(기준일시_입력!$N$21:$N$39,AGG$5)-AFZ21,0)),0)</f>
        <v>0</v>
      </c>
      <c r="AGH21" s="128">
        <f>IFERROR(IF(AND(AFZ21&lt;SMALL(기준일시_입력!$J$21:$J$39,AGH$5),AGA21&gt;SMALL(기준일시_입력!$N$21:$N$39,AGH$5)),INDEX(기준일시_입력!$AJ$21:$AJ$39,AGH$5*2-1),IF(AND(AFZ21&gt;=SMALL(기준일시_입력!$J$21:$J$39,AGH$5),AFZ21&lt;SMALL(기준일시_입력!$N$21:$N$39,AGH$5)),SMALL(기준일시_입력!$N$21:$N$39,AGH$5)-AFZ21,0)),0)</f>
        <v>0</v>
      </c>
      <c r="AGI21" s="128">
        <f>IFERROR(IF(AND(AFZ21&lt;SMALL(기준일시_입력!$J$21:$J$39,AGI$5),AGA21&gt;SMALL(기준일시_입력!$N$21:$N$39,AGI$5)),INDEX(기준일시_입력!$AJ$21:$AJ$39,AGI$5*2-1),IF(AND(AFZ21&gt;=SMALL(기준일시_입력!$J$21:$J$39,AGI$5),AFZ21&lt;SMALL(기준일시_입력!$N$21:$N$39,AGI$5)),SMALL(기준일시_입력!$N$21:$N$39,AGI$5)-AFZ21,0)),0)</f>
        <v>0</v>
      </c>
      <c r="AGJ21" s="128">
        <f>IFERROR(IF(AND(AFZ21&lt;SMALL(기준일시_입력!$J$21:$J$39,AGJ$5),AGA21&gt;SMALL(기준일시_입력!$N$21:$N$39,AGJ$5)),INDEX(기준일시_입력!$AJ$21:$AJ$39,AGJ$5*2-1),IF(AND(AFZ21&gt;=SMALL(기준일시_입력!$J$21:$J$39,AGJ$5),AFZ21&lt;SMALL(기준일시_입력!$N$21:$N$39,AGJ$5)),SMALL(기준일시_입력!$N$21:$N$39,AGJ$5)-AFZ21,0)),0)</f>
        <v>0</v>
      </c>
      <c r="AGK21" s="128">
        <f>IFERROR(IF(AND(AFZ21&lt;SMALL(기준일시_입력!$J$21:$J$39,AGK$5),AGA21&gt;SMALL(기준일시_입력!$N$21:$N$39,AGK$5)),INDEX(기준일시_입력!$AJ$21:$AJ$39,AGK$5*2-1),IF(AND(AFZ21&gt;=SMALL(기준일시_입력!$J$21:$J$39,AGK$5),AFZ21&lt;SMALL(기준일시_입력!$N$21:$N$39,AGK$5)),SMALL(기준일시_입력!$N$21:$N$39,AGK$5)-AFZ21,0)),0)</f>
        <v>0</v>
      </c>
      <c r="AGL21" s="125"/>
      <c r="AGM21" s="180" t="str">
        <f t="shared" si="294"/>
        <v>16일</v>
      </c>
      <c r="AGN21" s="180"/>
      <c r="AGO21" s="124" t="str">
        <f t="shared" si="295"/>
        <v>화</v>
      </c>
      <c r="AGP21" s="133" t="str">
        <f t="shared" si="291"/>
        <v/>
      </c>
      <c r="AGQ21" s="184"/>
      <c r="AGR21" s="184"/>
      <c r="AGS21" s="184"/>
      <c r="AGT21" s="184"/>
      <c r="AGU21" s="184"/>
      <c r="AGV21" s="184"/>
      <c r="AGW21" s="176"/>
      <c r="AGX21" s="177"/>
      <c r="AGY21" s="129" t="str">
        <f>IF($B21="","",IF(AND(AGO$3&lt;&gt;"",$B21-기준일시_입력!$AO$7&lt;=0,AGQ21="",AGT21="",AGW21=""),"X",IF(AGW21="연차","☆",IF(AGW21="월차","★",IF(AGW21="병가","♨",IF(AGW21="출장","◎",IF(AGW21="교육","■",IF(AND(AGW21="",AGQ21&lt;=기준일시_입력!$J$15,AGT21&gt;=기준일시_입력!$N$15),"○",IF(AND(AGW21="",AGQ21&lt;&gt;"",AGQ21&gt;기준일시_입력!$J$15),"▼",IF(AND(AGW21="",AGT21&lt;&gt;"",AGT21&lt;기준일시_입력!$N$15),"△",""))))))))))</f>
        <v/>
      </c>
      <c r="AGZ21" s="128">
        <f>IFERROR(IF(OR(AGQ21="",AGT21=""),0,IF(AND(AHB21&lt;기준일시_입력!$J$17,AHC21&gt;기준일시_입력!$N$17),기준일시_입력!$N$17-기준일시_입력!$J$17,IF(AND(AHB21&gt;=기준일시_입력!$J$17,AHC21&gt;기준일시_입력!$N$17),기준일시_입력!$N$17-AHB21,IF(AHC21&lt;기준일시_입력!$J$17,0,IF(AND(AHB21&lt;기준일시_입력!$J$17,AHC21&lt;=기준일시_입력!$N$17),AHC21-기준일시_입력!$J$17,IF(AND(AHB21&gt;=기준일시_입력!$J$17,AHC21&lt;=기준일시_입력!$N$17),AHC21-AHB21,0)))))),0)</f>
        <v>0</v>
      </c>
      <c r="AHA21" s="128">
        <f t="shared" si="297"/>
        <v>0</v>
      </c>
      <c r="AHB21" s="128">
        <f>IF(OR(AGQ21="",AGT21=""),0,IF(AGQ21&lt;기준일시_입력!$J$15,기준일시_입력!$J$15,AGQ21))</f>
        <v>0</v>
      </c>
      <c r="AHC21" s="128">
        <f t="shared" si="298"/>
        <v>0</v>
      </c>
      <c r="AHD21" s="128">
        <f>IFERROR(IF(AND(AHB21&lt;SMALL(기준일시_입력!$J$21:$J$39,AHD$5),AHC21&gt;SMALL(기준일시_입력!$N$21:$N$39,AHD$5)),INDEX(기준일시_입력!$AJ$21:$AJ$39,AHD$5*2-1),IF(AND(AHB21&gt;=SMALL(기준일시_입력!$J$21:$J$39,AHD$5),AHB21&lt;SMALL(기준일시_입력!$N$21:$N$39,AHD$5)),SMALL(기준일시_입력!$N$21:$N$39,AHD$5)-AHB21,0)),0)</f>
        <v>0</v>
      </c>
      <c r="AHE21" s="128">
        <f>IFERROR(IF(AND(AHB21&lt;SMALL(기준일시_입력!$J$21:$J$39,AHE$5),AHC21&gt;SMALL(기준일시_입력!$N$21:$N$39,AHE$5)),INDEX(기준일시_입력!$AJ$21:$AJ$39,AHE$5*2-1),IF(AND(AHB21&gt;=SMALL(기준일시_입력!$J$21:$J$39,AHE$5),AHB21&lt;SMALL(기준일시_입력!$N$21:$N$39,AHE$5)),SMALL(기준일시_입력!$N$21:$N$39,AHE$5)-AHB21,0)),0)</f>
        <v>0</v>
      </c>
      <c r="AHF21" s="128">
        <f>IFERROR(IF(AND(AHB21&lt;SMALL(기준일시_입력!$J$21:$J$39,AHF$5),AHC21&gt;SMALL(기준일시_입력!$N$21:$N$39,AHF$5)),INDEX(기준일시_입력!$AJ$21:$AJ$39,AHF$5*2-1),IF(AND(AHB21&gt;=SMALL(기준일시_입력!$J$21:$J$39,AHF$5),AHB21&lt;SMALL(기준일시_입력!$N$21:$N$39,AHF$5)),SMALL(기준일시_입력!$N$21:$N$39,AHF$5)-AHB21,0)),0)</f>
        <v>0</v>
      </c>
      <c r="AHG21" s="128">
        <f>IFERROR(IF(AND(AHB21&lt;SMALL(기준일시_입력!$J$21:$J$39,AHG$5),AHC21&gt;SMALL(기준일시_입력!$N$21:$N$39,AHG$5)),INDEX(기준일시_입력!$AJ$21:$AJ$39,AHG$5*2-1),IF(AND(AHB21&gt;=SMALL(기준일시_입력!$J$21:$J$39,AHG$5),AHB21&lt;SMALL(기준일시_입력!$N$21:$N$39,AHG$5)),SMALL(기준일시_입력!$N$21:$N$39,AHG$5)-AHB21,0)),0)</f>
        <v>0</v>
      </c>
      <c r="AHH21" s="128">
        <f>IFERROR(IF(AND(AHB21&lt;SMALL(기준일시_입력!$J$21:$J$39,AHH$5),AHC21&gt;SMALL(기준일시_입력!$N$21:$N$39,AHH$5)),INDEX(기준일시_입력!$AJ$21:$AJ$39,AHH$5*2-1),IF(AND(AHB21&gt;=SMALL(기준일시_입력!$J$21:$J$39,AHH$5),AHB21&lt;SMALL(기준일시_입력!$N$21:$N$39,AHH$5)),SMALL(기준일시_입력!$N$21:$N$39,AHH$5)-AHB21,0)),0)</f>
        <v>0</v>
      </c>
      <c r="AHI21" s="128">
        <f>IFERROR(IF(AND(AHB21&lt;SMALL(기준일시_입력!$J$21:$J$39,AHI$5),AHC21&gt;SMALL(기준일시_입력!$N$21:$N$39,AHI$5)),INDEX(기준일시_입력!$AJ$21:$AJ$39,AHI$5*2-1),IF(AND(AHB21&gt;=SMALL(기준일시_입력!$J$21:$J$39,AHI$5),AHB21&lt;SMALL(기준일시_입력!$N$21:$N$39,AHI$5)),SMALL(기준일시_입력!$N$21:$N$39,AHI$5)-AHB21,0)),0)</f>
        <v>0</v>
      </c>
      <c r="AHJ21" s="128">
        <f>IFERROR(IF(AND(AHB21&lt;SMALL(기준일시_입력!$J$21:$J$39,AHJ$5),AHC21&gt;SMALL(기준일시_입력!$N$21:$N$39,AHJ$5)),INDEX(기준일시_입력!$AJ$21:$AJ$39,AHJ$5*2-1),IF(AND(AHB21&gt;=SMALL(기준일시_입력!$J$21:$J$39,AHJ$5),AHB21&lt;SMALL(기준일시_입력!$N$21:$N$39,AHJ$5)),SMALL(기준일시_입력!$N$21:$N$39,AHJ$5)-AHB21,0)),0)</f>
        <v>0</v>
      </c>
      <c r="AHK21" s="128">
        <f>IFERROR(IF(AND(AHB21&lt;SMALL(기준일시_입력!$J$21:$J$39,AHK$5),AHC21&gt;SMALL(기준일시_입력!$N$21:$N$39,AHK$5)),INDEX(기준일시_입력!$AJ$21:$AJ$39,AHK$5*2-1),IF(AND(AHB21&gt;=SMALL(기준일시_입력!$J$21:$J$39,AHK$5),AHB21&lt;SMALL(기준일시_입력!$N$21:$N$39,AHK$5)),SMALL(기준일시_입력!$N$21:$N$39,AHK$5)-AHB21,0)),0)</f>
        <v>0</v>
      </c>
      <c r="AHL21" s="128">
        <f>IFERROR(IF(AND(AHB21&lt;SMALL(기준일시_입력!$J$21:$J$39,AHL$5),AHC21&gt;SMALL(기준일시_입력!$N$21:$N$39,AHL$5)),INDEX(기준일시_입력!$AJ$21:$AJ$39,AHL$5*2-1),IF(AND(AHB21&gt;=SMALL(기준일시_입력!$J$21:$J$39,AHL$5),AHB21&lt;SMALL(기준일시_입력!$N$21:$N$39,AHL$5)),SMALL(기준일시_입력!$N$21:$N$39,AHL$5)-AHB21,0)),0)</f>
        <v>0</v>
      </c>
      <c r="AHM21" s="128">
        <f>IFERROR(IF(AND(AHB21&lt;SMALL(기준일시_입력!$J$21:$J$39,AHM$5),AHC21&gt;SMALL(기준일시_입력!$N$21:$N$39,AHM$5)),INDEX(기준일시_입력!$AJ$21:$AJ$39,AHM$5*2-1),IF(AND(AHB21&gt;=SMALL(기준일시_입력!$J$21:$J$39,AHM$5),AHB21&lt;SMALL(기준일시_입력!$N$21:$N$39,AHM$5)),SMALL(기준일시_입력!$N$21:$N$39,AHM$5)-AHB21,0)),0)</f>
        <v>0</v>
      </c>
      <c r="AHN21" s="125"/>
      <c r="AHO21" s="180" t="str">
        <f t="shared" si="299"/>
        <v>16일</v>
      </c>
      <c r="AHP21" s="180"/>
      <c r="AHQ21" s="124" t="str">
        <f t="shared" si="300"/>
        <v>화</v>
      </c>
      <c r="AHR21" s="133" t="str">
        <f t="shared" si="291"/>
        <v/>
      </c>
      <c r="AHS21" s="184"/>
      <c r="AHT21" s="184"/>
      <c r="AHU21" s="184"/>
      <c r="AHV21" s="184"/>
      <c r="AHW21" s="184"/>
      <c r="AHX21" s="184"/>
      <c r="AHY21" s="176"/>
      <c r="AHZ21" s="177"/>
      <c r="AIA21" s="129" t="str">
        <f>IF($B21="","",IF(AND(AHQ$3&lt;&gt;"",$B21-기준일시_입력!$AO$7&lt;=0,AHS21="",AHV21="",AHY21=""),"X",IF(AHY21="연차","☆",IF(AHY21="월차","★",IF(AHY21="병가","♨",IF(AHY21="출장","◎",IF(AHY21="교육","■",IF(AND(AHY21="",AHS21&lt;=기준일시_입력!$J$15,AHV21&gt;=기준일시_입력!$N$15),"○",IF(AND(AHY21="",AHS21&lt;&gt;"",AHS21&gt;기준일시_입력!$J$15),"▼",IF(AND(AHY21="",AHV21&lt;&gt;"",AHV21&lt;기준일시_입력!$N$15),"△",""))))))))))</f>
        <v/>
      </c>
      <c r="AIB21" s="128">
        <f>IFERROR(IF(OR(AHS21="",AHV21=""),0,IF(AND(AID21&lt;기준일시_입력!$J$17,AIE21&gt;기준일시_입력!$N$17),기준일시_입력!$N$17-기준일시_입력!$J$17,IF(AND(AID21&gt;=기준일시_입력!$J$17,AIE21&gt;기준일시_입력!$N$17),기준일시_입력!$N$17-AID21,IF(AIE21&lt;기준일시_입력!$J$17,0,IF(AND(AID21&lt;기준일시_입력!$J$17,AIE21&lt;=기준일시_입력!$N$17),AIE21-기준일시_입력!$J$17,IF(AND(AID21&gt;=기준일시_입력!$J$17,AIE21&lt;=기준일시_입력!$N$17),AIE21-AID21,0)))))),0)</f>
        <v>0</v>
      </c>
      <c r="AIC21" s="128">
        <f t="shared" si="302"/>
        <v>0</v>
      </c>
      <c r="AID21" s="128">
        <f>IF(OR(AHS21="",AHV21=""),0,IF(AHS21&lt;기준일시_입력!$J$15,기준일시_입력!$J$15,AHS21))</f>
        <v>0</v>
      </c>
      <c r="AIE21" s="128">
        <f t="shared" si="303"/>
        <v>0</v>
      </c>
      <c r="AIF21" s="128">
        <f>IFERROR(IF(AND(AID21&lt;SMALL(기준일시_입력!$J$21:$J$39,AIF$5),AIE21&gt;SMALL(기준일시_입력!$N$21:$N$39,AIF$5)),INDEX(기준일시_입력!$AJ$21:$AJ$39,AIF$5*2-1),IF(AND(AID21&gt;=SMALL(기준일시_입력!$J$21:$J$39,AIF$5),AID21&lt;SMALL(기준일시_입력!$N$21:$N$39,AIF$5)),SMALL(기준일시_입력!$N$21:$N$39,AIF$5)-AID21,0)),0)</f>
        <v>0</v>
      </c>
      <c r="AIG21" s="128">
        <f>IFERROR(IF(AND(AID21&lt;SMALL(기준일시_입력!$J$21:$J$39,AIG$5),AIE21&gt;SMALL(기준일시_입력!$N$21:$N$39,AIG$5)),INDEX(기준일시_입력!$AJ$21:$AJ$39,AIG$5*2-1),IF(AND(AID21&gt;=SMALL(기준일시_입력!$J$21:$J$39,AIG$5),AID21&lt;SMALL(기준일시_입력!$N$21:$N$39,AIG$5)),SMALL(기준일시_입력!$N$21:$N$39,AIG$5)-AID21,0)),0)</f>
        <v>0</v>
      </c>
      <c r="AIH21" s="128">
        <f>IFERROR(IF(AND(AID21&lt;SMALL(기준일시_입력!$J$21:$J$39,AIH$5),AIE21&gt;SMALL(기준일시_입력!$N$21:$N$39,AIH$5)),INDEX(기준일시_입력!$AJ$21:$AJ$39,AIH$5*2-1),IF(AND(AID21&gt;=SMALL(기준일시_입력!$J$21:$J$39,AIH$5),AID21&lt;SMALL(기준일시_입력!$N$21:$N$39,AIH$5)),SMALL(기준일시_입력!$N$21:$N$39,AIH$5)-AID21,0)),0)</f>
        <v>0</v>
      </c>
      <c r="AII21" s="128">
        <f>IFERROR(IF(AND(AID21&lt;SMALL(기준일시_입력!$J$21:$J$39,AII$5),AIE21&gt;SMALL(기준일시_입력!$N$21:$N$39,AII$5)),INDEX(기준일시_입력!$AJ$21:$AJ$39,AII$5*2-1),IF(AND(AID21&gt;=SMALL(기준일시_입력!$J$21:$J$39,AII$5),AID21&lt;SMALL(기준일시_입력!$N$21:$N$39,AII$5)),SMALL(기준일시_입력!$N$21:$N$39,AII$5)-AID21,0)),0)</f>
        <v>0</v>
      </c>
      <c r="AIJ21" s="128">
        <f>IFERROR(IF(AND(AID21&lt;SMALL(기준일시_입력!$J$21:$J$39,AIJ$5),AIE21&gt;SMALL(기준일시_입력!$N$21:$N$39,AIJ$5)),INDEX(기준일시_입력!$AJ$21:$AJ$39,AIJ$5*2-1),IF(AND(AID21&gt;=SMALL(기준일시_입력!$J$21:$J$39,AIJ$5),AID21&lt;SMALL(기준일시_입력!$N$21:$N$39,AIJ$5)),SMALL(기준일시_입력!$N$21:$N$39,AIJ$5)-AID21,0)),0)</f>
        <v>0</v>
      </c>
      <c r="AIK21" s="128">
        <f>IFERROR(IF(AND(AID21&lt;SMALL(기준일시_입력!$J$21:$J$39,AIK$5),AIE21&gt;SMALL(기준일시_입력!$N$21:$N$39,AIK$5)),INDEX(기준일시_입력!$AJ$21:$AJ$39,AIK$5*2-1),IF(AND(AID21&gt;=SMALL(기준일시_입력!$J$21:$J$39,AIK$5),AID21&lt;SMALL(기준일시_입력!$N$21:$N$39,AIK$5)),SMALL(기준일시_입력!$N$21:$N$39,AIK$5)-AID21,0)),0)</f>
        <v>0</v>
      </c>
      <c r="AIL21" s="128">
        <f>IFERROR(IF(AND(AID21&lt;SMALL(기준일시_입력!$J$21:$J$39,AIL$5),AIE21&gt;SMALL(기준일시_입력!$N$21:$N$39,AIL$5)),INDEX(기준일시_입력!$AJ$21:$AJ$39,AIL$5*2-1),IF(AND(AID21&gt;=SMALL(기준일시_입력!$J$21:$J$39,AIL$5),AID21&lt;SMALL(기준일시_입력!$N$21:$N$39,AIL$5)),SMALL(기준일시_입력!$N$21:$N$39,AIL$5)-AID21,0)),0)</f>
        <v>0</v>
      </c>
      <c r="AIM21" s="128">
        <f>IFERROR(IF(AND(AID21&lt;SMALL(기준일시_입력!$J$21:$J$39,AIM$5),AIE21&gt;SMALL(기준일시_입력!$N$21:$N$39,AIM$5)),INDEX(기준일시_입력!$AJ$21:$AJ$39,AIM$5*2-1),IF(AND(AID21&gt;=SMALL(기준일시_입력!$J$21:$J$39,AIM$5),AID21&lt;SMALL(기준일시_입력!$N$21:$N$39,AIM$5)),SMALL(기준일시_입력!$N$21:$N$39,AIM$5)-AID21,0)),0)</f>
        <v>0</v>
      </c>
      <c r="AIN21" s="128">
        <f>IFERROR(IF(AND(AID21&lt;SMALL(기준일시_입력!$J$21:$J$39,AIN$5),AIE21&gt;SMALL(기준일시_입력!$N$21:$N$39,AIN$5)),INDEX(기준일시_입력!$AJ$21:$AJ$39,AIN$5*2-1),IF(AND(AID21&gt;=SMALL(기준일시_입력!$J$21:$J$39,AIN$5),AID21&lt;SMALL(기준일시_입력!$N$21:$N$39,AIN$5)),SMALL(기준일시_입력!$N$21:$N$39,AIN$5)-AID21,0)),0)</f>
        <v>0</v>
      </c>
      <c r="AIO21" s="128">
        <f>IFERROR(IF(AND(AID21&lt;SMALL(기준일시_입력!$J$21:$J$39,AIO$5),AIE21&gt;SMALL(기준일시_입력!$N$21:$N$39,AIO$5)),INDEX(기준일시_입력!$AJ$21:$AJ$39,AIO$5*2-1),IF(AND(AID21&gt;=SMALL(기준일시_입력!$J$21:$J$39,AIO$5),AID21&lt;SMALL(기준일시_입력!$N$21:$N$39,AIO$5)),SMALL(기준일시_입력!$N$21:$N$39,AIO$5)-AID21,0)),0)</f>
        <v>0</v>
      </c>
      <c r="AIP21" s="125"/>
      <c r="AIQ21" s="180" t="str">
        <f t="shared" si="304"/>
        <v>16일</v>
      </c>
      <c r="AIR21" s="180"/>
      <c r="AIS21" s="124" t="str">
        <f t="shared" si="305"/>
        <v>화</v>
      </c>
      <c r="AIT21" s="133" t="str">
        <f t="shared" si="306"/>
        <v/>
      </c>
      <c r="AIU21" s="184"/>
      <c r="AIV21" s="184"/>
      <c r="AIW21" s="184"/>
      <c r="AIX21" s="184"/>
      <c r="AIY21" s="184"/>
      <c r="AIZ21" s="184"/>
      <c r="AJA21" s="176"/>
      <c r="AJB21" s="177"/>
      <c r="AJC21" s="129" t="str">
        <f>IF($B21="","",IF(AND(AIS$3&lt;&gt;"",$B21-기준일시_입력!$AO$7&lt;=0,AIU21="",AIX21="",AJA21=""),"X",IF(AJA21="연차","☆",IF(AJA21="월차","★",IF(AJA21="병가","♨",IF(AJA21="출장","◎",IF(AJA21="교육","■",IF(AND(AJA21="",AIU21&lt;=기준일시_입력!$J$15,AIX21&gt;=기준일시_입력!$N$15),"○",IF(AND(AJA21="",AIU21&lt;&gt;"",AIU21&gt;기준일시_입력!$J$15),"▼",IF(AND(AJA21="",AIX21&lt;&gt;"",AIX21&lt;기준일시_입력!$N$15),"△",""))))))))))</f>
        <v/>
      </c>
      <c r="AJD21" s="128">
        <f>IFERROR(IF(OR(AIU21="",AIX21=""),0,IF(AND(AJF21&lt;기준일시_입력!$J$17,AJG21&gt;기준일시_입력!$N$17),기준일시_입력!$N$17-기준일시_입력!$J$17,IF(AND(AJF21&gt;=기준일시_입력!$J$17,AJG21&gt;기준일시_입력!$N$17),기준일시_입력!$N$17-AJF21,IF(AJG21&lt;기준일시_입력!$J$17,0,IF(AND(AJF21&lt;기준일시_입력!$J$17,AJG21&lt;=기준일시_입력!$N$17),AJG21-기준일시_입력!$J$17,IF(AND(AJF21&gt;=기준일시_입력!$J$17,AJG21&lt;=기준일시_입력!$N$17),AJG21-AJF21,0)))))),0)</f>
        <v>0</v>
      </c>
      <c r="AJE21" s="128">
        <f t="shared" si="307"/>
        <v>0</v>
      </c>
      <c r="AJF21" s="128">
        <f>IF(OR(AIU21="",AIX21=""),0,IF(AIU21&lt;기준일시_입력!$J$15,기준일시_입력!$J$15,AIU21))</f>
        <v>0</v>
      </c>
      <c r="AJG21" s="128">
        <f t="shared" si="308"/>
        <v>0</v>
      </c>
      <c r="AJH21" s="128">
        <f>IFERROR(IF(AND(AJF21&lt;SMALL(기준일시_입력!$J$21:$J$39,AJH$5),AJG21&gt;SMALL(기준일시_입력!$N$21:$N$39,AJH$5)),INDEX(기준일시_입력!$AJ$21:$AJ$39,AJH$5*2-1),IF(AND(AJF21&gt;=SMALL(기준일시_입력!$J$21:$J$39,AJH$5),AJF21&lt;SMALL(기준일시_입력!$N$21:$N$39,AJH$5)),SMALL(기준일시_입력!$N$21:$N$39,AJH$5)-AJF21,0)),0)</f>
        <v>0</v>
      </c>
      <c r="AJI21" s="128">
        <f>IFERROR(IF(AND(AJF21&lt;SMALL(기준일시_입력!$J$21:$J$39,AJI$5),AJG21&gt;SMALL(기준일시_입력!$N$21:$N$39,AJI$5)),INDEX(기준일시_입력!$AJ$21:$AJ$39,AJI$5*2-1),IF(AND(AJF21&gt;=SMALL(기준일시_입력!$J$21:$J$39,AJI$5),AJF21&lt;SMALL(기준일시_입력!$N$21:$N$39,AJI$5)),SMALL(기준일시_입력!$N$21:$N$39,AJI$5)-AJF21,0)),0)</f>
        <v>0</v>
      </c>
      <c r="AJJ21" s="128">
        <f>IFERROR(IF(AND(AJF21&lt;SMALL(기준일시_입력!$J$21:$J$39,AJJ$5),AJG21&gt;SMALL(기준일시_입력!$N$21:$N$39,AJJ$5)),INDEX(기준일시_입력!$AJ$21:$AJ$39,AJJ$5*2-1),IF(AND(AJF21&gt;=SMALL(기준일시_입력!$J$21:$J$39,AJJ$5),AJF21&lt;SMALL(기준일시_입력!$N$21:$N$39,AJJ$5)),SMALL(기준일시_입력!$N$21:$N$39,AJJ$5)-AJF21,0)),0)</f>
        <v>0</v>
      </c>
      <c r="AJK21" s="128">
        <f>IFERROR(IF(AND(AJF21&lt;SMALL(기준일시_입력!$J$21:$J$39,AJK$5),AJG21&gt;SMALL(기준일시_입력!$N$21:$N$39,AJK$5)),INDEX(기준일시_입력!$AJ$21:$AJ$39,AJK$5*2-1),IF(AND(AJF21&gt;=SMALL(기준일시_입력!$J$21:$J$39,AJK$5),AJF21&lt;SMALL(기준일시_입력!$N$21:$N$39,AJK$5)),SMALL(기준일시_입력!$N$21:$N$39,AJK$5)-AJF21,0)),0)</f>
        <v>0</v>
      </c>
      <c r="AJL21" s="128">
        <f>IFERROR(IF(AND(AJF21&lt;SMALL(기준일시_입력!$J$21:$J$39,AJL$5),AJG21&gt;SMALL(기준일시_입력!$N$21:$N$39,AJL$5)),INDEX(기준일시_입력!$AJ$21:$AJ$39,AJL$5*2-1),IF(AND(AJF21&gt;=SMALL(기준일시_입력!$J$21:$J$39,AJL$5),AJF21&lt;SMALL(기준일시_입력!$N$21:$N$39,AJL$5)),SMALL(기준일시_입력!$N$21:$N$39,AJL$5)-AJF21,0)),0)</f>
        <v>0</v>
      </c>
      <c r="AJM21" s="128">
        <f>IFERROR(IF(AND(AJF21&lt;SMALL(기준일시_입력!$J$21:$J$39,AJM$5),AJG21&gt;SMALL(기준일시_입력!$N$21:$N$39,AJM$5)),INDEX(기준일시_입력!$AJ$21:$AJ$39,AJM$5*2-1),IF(AND(AJF21&gt;=SMALL(기준일시_입력!$J$21:$J$39,AJM$5),AJF21&lt;SMALL(기준일시_입력!$N$21:$N$39,AJM$5)),SMALL(기준일시_입력!$N$21:$N$39,AJM$5)-AJF21,0)),0)</f>
        <v>0</v>
      </c>
      <c r="AJN21" s="128">
        <f>IFERROR(IF(AND(AJF21&lt;SMALL(기준일시_입력!$J$21:$J$39,AJN$5),AJG21&gt;SMALL(기준일시_입력!$N$21:$N$39,AJN$5)),INDEX(기준일시_입력!$AJ$21:$AJ$39,AJN$5*2-1),IF(AND(AJF21&gt;=SMALL(기준일시_입력!$J$21:$J$39,AJN$5),AJF21&lt;SMALL(기준일시_입력!$N$21:$N$39,AJN$5)),SMALL(기준일시_입력!$N$21:$N$39,AJN$5)-AJF21,0)),0)</f>
        <v>0</v>
      </c>
      <c r="AJO21" s="128">
        <f>IFERROR(IF(AND(AJF21&lt;SMALL(기준일시_입력!$J$21:$J$39,AJO$5),AJG21&gt;SMALL(기준일시_입력!$N$21:$N$39,AJO$5)),INDEX(기준일시_입력!$AJ$21:$AJ$39,AJO$5*2-1),IF(AND(AJF21&gt;=SMALL(기준일시_입력!$J$21:$J$39,AJO$5),AJF21&lt;SMALL(기준일시_입력!$N$21:$N$39,AJO$5)),SMALL(기준일시_입력!$N$21:$N$39,AJO$5)-AJF21,0)),0)</f>
        <v>0</v>
      </c>
      <c r="AJP21" s="128">
        <f>IFERROR(IF(AND(AJF21&lt;SMALL(기준일시_입력!$J$21:$J$39,AJP$5),AJG21&gt;SMALL(기준일시_입력!$N$21:$N$39,AJP$5)),INDEX(기준일시_입력!$AJ$21:$AJ$39,AJP$5*2-1),IF(AND(AJF21&gt;=SMALL(기준일시_입력!$J$21:$J$39,AJP$5),AJF21&lt;SMALL(기준일시_입력!$N$21:$N$39,AJP$5)),SMALL(기준일시_입력!$N$21:$N$39,AJP$5)-AJF21,0)),0)</f>
        <v>0</v>
      </c>
      <c r="AJQ21" s="128">
        <f>IFERROR(IF(AND(AJF21&lt;SMALL(기준일시_입력!$J$21:$J$39,AJQ$5),AJG21&gt;SMALL(기준일시_입력!$N$21:$N$39,AJQ$5)),INDEX(기준일시_입력!$AJ$21:$AJ$39,AJQ$5*2-1),IF(AND(AJF21&gt;=SMALL(기준일시_입력!$J$21:$J$39,AJQ$5),AJF21&lt;SMALL(기준일시_입력!$N$21:$N$39,AJQ$5)),SMALL(기준일시_입력!$N$21:$N$39,AJQ$5)-AJF21,0)),0)</f>
        <v>0</v>
      </c>
      <c r="AJR21" s="125"/>
      <c r="AJS21" s="180" t="str">
        <f t="shared" si="309"/>
        <v>16일</v>
      </c>
      <c r="AJT21" s="180"/>
      <c r="AJU21" s="124" t="str">
        <f t="shared" si="310"/>
        <v>화</v>
      </c>
      <c r="AJV21" s="133" t="str">
        <f t="shared" si="306"/>
        <v/>
      </c>
      <c r="AJW21" s="184"/>
      <c r="AJX21" s="184"/>
      <c r="AJY21" s="184"/>
      <c r="AJZ21" s="184"/>
      <c r="AKA21" s="184"/>
      <c r="AKB21" s="184"/>
      <c r="AKC21" s="176"/>
      <c r="AKD21" s="177"/>
      <c r="AKE21" s="129" t="str">
        <f>IF($B21="","",IF(AND(AJU$3&lt;&gt;"",$B21-기준일시_입력!$AO$7&lt;=0,AJW21="",AJZ21="",AKC21=""),"X",IF(AKC21="연차","☆",IF(AKC21="월차","★",IF(AKC21="병가","♨",IF(AKC21="출장","◎",IF(AKC21="교육","■",IF(AND(AKC21="",AJW21&lt;=기준일시_입력!$J$15,AJZ21&gt;=기준일시_입력!$N$15),"○",IF(AND(AKC21="",AJW21&lt;&gt;"",AJW21&gt;기준일시_입력!$J$15),"▼",IF(AND(AKC21="",AJZ21&lt;&gt;"",AJZ21&lt;기준일시_입력!$N$15),"△",""))))))))))</f>
        <v/>
      </c>
      <c r="AKF21" s="128">
        <f>IFERROR(IF(OR(AJW21="",AJZ21=""),0,IF(AND(AKH21&lt;기준일시_입력!$J$17,AKI21&gt;기준일시_입력!$N$17),기준일시_입력!$N$17-기준일시_입력!$J$17,IF(AND(AKH21&gt;=기준일시_입력!$J$17,AKI21&gt;기준일시_입력!$N$17),기준일시_입력!$N$17-AKH21,IF(AKI21&lt;기준일시_입력!$J$17,0,IF(AND(AKH21&lt;기준일시_입력!$J$17,AKI21&lt;=기준일시_입력!$N$17),AKI21-기준일시_입력!$J$17,IF(AND(AKH21&gt;=기준일시_입력!$J$17,AKI21&lt;=기준일시_입력!$N$17),AKI21-AKH21,0)))))),0)</f>
        <v>0</v>
      </c>
      <c r="AKG21" s="128">
        <f t="shared" si="312"/>
        <v>0</v>
      </c>
      <c r="AKH21" s="128">
        <f>IF(OR(AJW21="",AJZ21=""),0,IF(AJW21&lt;기준일시_입력!$J$15,기준일시_입력!$J$15,AJW21))</f>
        <v>0</v>
      </c>
      <c r="AKI21" s="128">
        <f t="shared" si="313"/>
        <v>0</v>
      </c>
      <c r="AKJ21" s="128">
        <f>IFERROR(IF(AND(AKH21&lt;SMALL(기준일시_입력!$J$21:$J$39,AKJ$5),AKI21&gt;SMALL(기준일시_입력!$N$21:$N$39,AKJ$5)),INDEX(기준일시_입력!$AJ$21:$AJ$39,AKJ$5*2-1),IF(AND(AKH21&gt;=SMALL(기준일시_입력!$J$21:$J$39,AKJ$5),AKH21&lt;SMALL(기준일시_입력!$N$21:$N$39,AKJ$5)),SMALL(기준일시_입력!$N$21:$N$39,AKJ$5)-AKH21,0)),0)</f>
        <v>0</v>
      </c>
      <c r="AKK21" s="128">
        <f>IFERROR(IF(AND(AKH21&lt;SMALL(기준일시_입력!$J$21:$J$39,AKK$5),AKI21&gt;SMALL(기준일시_입력!$N$21:$N$39,AKK$5)),INDEX(기준일시_입력!$AJ$21:$AJ$39,AKK$5*2-1),IF(AND(AKH21&gt;=SMALL(기준일시_입력!$J$21:$J$39,AKK$5),AKH21&lt;SMALL(기준일시_입력!$N$21:$N$39,AKK$5)),SMALL(기준일시_입력!$N$21:$N$39,AKK$5)-AKH21,0)),0)</f>
        <v>0</v>
      </c>
      <c r="AKL21" s="128">
        <f>IFERROR(IF(AND(AKH21&lt;SMALL(기준일시_입력!$J$21:$J$39,AKL$5),AKI21&gt;SMALL(기준일시_입력!$N$21:$N$39,AKL$5)),INDEX(기준일시_입력!$AJ$21:$AJ$39,AKL$5*2-1),IF(AND(AKH21&gt;=SMALL(기준일시_입력!$J$21:$J$39,AKL$5),AKH21&lt;SMALL(기준일시_입력!$N$21:$N$39,AKL$5)),SMALL(기준일시_입력!$N$21:$N$39,AKL$5)-AKH21,0)),0)</f>
        <v>0</v>
      </c>
      <c r="AKM21" s="128">
        <f>IFERROR(IF(AND(AKH21&lt;SMALL(기준일시_입력!$J$21:$J$39,AKM$5),AKI21&gt;SMALL(기준일시_입력!$N$21:$N$39,AKM$5)),INDEX(기준일시_입력!$AJ$21:$AJ$39,AKM$5*2-1),IF(AND(AKH21&gt;=SMALL(기준일시_입력!$J$21:$J$39,AKM$5),AKH21&lt;SMALL(기준일시_입력!$N$21:$N$39,AKM$5)),SMALL(기준일시_입력!$N$21:$N$39,AKM$5)-AKH21,0)),0)</f>
        <v>0</v>
      </c>
      <c r="AKN21" s="128">
        <f>IFERROR(IF(AND(AKH21&lt;SMALL(기준일시_입력!$J$21:$J$39,AKN$5),AKI21&gt;SMALL(기준일시_입력!$N$21:$N$39,AKN$5)),INDEX(기준일시_입력!$AJ$21:$AJ$39,AKN$5*2-1),IF(AND(AKH21&gt;=SMALL(기준일시_입력!$J$21:$J$39,AKN$5),AKH21&lt;SMALL(기준일시_입력!$N$21:$N$39,AKN$5)),SMALL(기준일시_입력!$N$21:$N$39,AKN$5)-AKH21,0)),0)</f>
        <v>0</v>
      </c>
      <c r="AKO21" s="128">
        <f>IFERROR(IF(AND(AKH21&lt;SMALL(기준일시_입력!$J$21:$J$39,AKO$5),AKI21&gt;SMALL(기준일시_입력!$N$21:$N$39,AKO$5)),INDEX(기준일시_입력!$AJ$21:$AJ$39,AKO$5*2-1),IF(AND(AKH21&gt;=SMALL(기준일시_입력!$J$21:$J$39,AKO$5),AKH21&lt;SMALL(기준일시_입력!$N$21:$N$39,AKO$5)),SMALL(기준일시_입력!$N$21:$N$39,AKO$5)-AKH21,0)),0)</f>
        <v>0</v>
      </c>
      <c r="AKP21" s="128">
        <f>IFERROR(IF(AND(AKH21&lt;SMALL(기준일시_입력!$J$21:$J$39,AKP$5),AKI21&gt;SMALL(기준일시_입력!$N$21:$N$39,AKP$5)),INDEX(기준일시_입력!$AJ$21:$AJ$39,AKP$5*2-1),IF(AND(AKH21&gt;=SMALL(기준일시_입력!$J$21:$J$39,AKP$5),AKH21&lt;SMALL(기준일시_입력!$N$21:$N$39,AKP$5)),SMALL(기준일시_입력!$N$21:$N$39,AKP$5)-AKH21,0)),0)</f>
        <v>0</v>
      </c>
      <c r="AKQ21" s="128">
        <f>IFERROR(IF(AND(AKH21&lt;SMALL(기준일시_입력!$J$21:$J$39,AKQ$5),AKI21&gt;SMALL(기준일시_입력!$N$21:$N$39,AKQ$5)),INDEX(기준일시_입력!$AJ$21:$AJ$39,AKQ$5*2-1),IF(AND(AKH21&gt;=SMALL(기준일시_입력!$J$21:$J$39,AKQ$5),AKH21&lt;SMALL(기준일시_입력!$N$21:$N$39,AKQ$5)),SMALL(기준일시_입력!$N$21:$N$39,AKQ$5)-AKH21,0)),0)</f>
        <v>0</v>
      </c>
      <c r="AKR21" s="128">
        <f>IFERROR(IF(AND(AKH21&lt;SMALL(기준일시_입력!$J$21:$J$39,AKR$5),AKI21&gt;SMALL(기준일시_입력!$N$21:$N$39,AKR$5)),INDEX(기준일시_입력!$AJ$21:$AJ$39,AKR$5*2-1),IF(AND(AKH21&gt;=SMALL(기준일시_입력!$J$21:$J$39,AKR$5),AKH21&lt;SMALL(기준일시_입력!$N$21:$N$39,AKR$5)),SMALL(기준일시_입력!$N$21:$N$39,AKR$5)-AKH21,0)),0)</f>
        <v>0</v>
      </c>
      <c r="AKS21" s="128">
        <f>IFERROR(IF(AND(AKH21&lt;SMALL(기준일시_입력!$J$21:$J$39,AKS$5),AKI21&gt;SMALL(기준일시_입력!$N$21:$N$39,AKS$5)),INDEX(기준일시_입력!$AJ$21:$AJ$39,AKS$5*2-1),IF(AND(AKH21&gt;=SMALL(기준일시_입력!$J$21:$J$39,AKS$5),AKH21&lt;SMALL(기준일시_입력!$N$21:$N$39,AKS$5)),SMALL(기준일시_입력!$N$21:$N$39,AKS$5)-AKH21,0)),0)</f>
        <v>0</v>
      </c>
      <c r="AKT21" s="125"/>
      <c r="AKU21" s="180" t="str">
        <f t="shared" si="314"/>
        <v>16일</v>
      </c>
      <c r="AKV21" s="180"/>
      <c r="AKW21" s="124" t="str">
        <f t="shared" si="315"/>
        <v>화</v>
      </c>
      <c r="AKX21" s="133" t="str">
        <f t="shared" si="306"/>
        <v/>
      </c>
      <c r="AKY21" s="184"/>
      <c r="AKZ21" s="184"/>
      <c r="ALA21" s="184"/>
      <c r="ALB21" s="184"/>
      <c r="ALC21" s="184"/>
      <c r="ALD21" s="184"/>
      <c r="ALE21" s="176"/>
      <c r="ALF21" s="177"/>
      <c r="ALG21" s="129" t="str">
        <f>IF($B21="","",IF(AND(AKW$3&lt;&gt;"",$B21-기준일시_입력!$AO$7&lt;=0,AKY21="",ALB21="",ALE21=""),"X",IF(ALE21="연차","☆",IF(ALE21="월차","★",IF(ALE21="병가","♨",IF(ALE21="출장","◎",IF(ALE21="교육","■",IF(AND(ALE21="",AKY21&lt;=기준일시_입력!$J$15,ALB21&gt;=기준일시_입력!$N$15),"○",IF(AND(ALE21="",AKY21&lt;&gt;"",AKY21&gt;기준일시_입력!$J$15),"▼",IF(AND(ALE21="",ALB21&lt;&gt;"",ALB21&lt;기준일시_입력!$N$15),"△",""))))))))))</f>
        <v/>
      </c>
      <c r="ALH21" s="128">
        <f>IFERROR(IF(OR(AKY21="",ALB21=""),0,IF(AND(ALJ21&lt;기준일시_입력!$J$17,ALK21&gt;기준일시_입력!$N$17),기준일시_입력!$N$17-기준일시_입력!$J$17,IF(AND(ALJ21&gt;=기준일시_입력!$J$17,ALK21&gt;기준일시_입력!$N$17),기준일시_입력!$N$17-ALJ21,IF(ALK21&lt;기준일시_입력!$J$17,0,IF(AND(ALJ21&lt;기준일시_입력!$J$17,ALK21&lt;=기준일시_입력!$N$17),ALK21-기준일시_입력!$J$17,IF(AND(ALJ21&gt;=기준일시_입력!$J$17,ALK21&lt;=기준일시_입력!$N$17),ALK21-ALJ21,0)))))),0)</f>
        <v>0</v>
      </c>
      <c r="ALI21" s="128">
        <f t="shared" si="317"/>
        <v>0</v>
      </c>
      <c r="ALJ21" s="128">
        <f>IF(OR(AKY21="",ALB21=""),0,IF(AKY21&lt;기준일시_입력!$J$15,기준일시_입력!$J$15,AKY21))</f>
        <v>0</v>
      </c>
      <c r="ALK21" s="128">
        <f t="shared" si="318"/>
        <v>0</v>
      </c>
      <c r="ALL21" s="128">
        <f>IFERROR(IF(AND(ALJ21&lt;SMALL(기준일시_입력!$J$21:$J$39,ALL$5),ALK21&gt;SMALL(기준일시_입력!$N$21:$N$39,ALL$5)),INDEX(기준일시_입력!$AJ$21:$AJ$39,ALL$5*2-1),IF(AND(ALJ21&gt;=SMALL(기준일시_입력!$J$21:$J$39,ALL$5),ALJ21&lt;SMALL(기준일시_입력!$N$21:$N$39,ALL$5)),SMALL(기준일시_입력!$N$21:$N$39,ALL$5)-ALJ21,0)),0)</f>
        <v>0</v>
      </c>
      <c r="ALM21" s="128">
        <f>IFERROR(IF(AND(ALJ21&lt;SMALL(기준일시_입력!$J$21:$J$39,ALM$5),ALK21&gt;SMALL(기준일시_입력!$N$21:$N$39,ALM$5)),INDEX(기준일시_입력!$AJ$21:$AJ$39,ALM$5*2-1),IF(AND(ALJ21&gt;=SMALL(기준일시_입력!$J$21:$J$39,ALM$5),ALJ21&lt;SMALL(기준일시_입력!$N$21:$N$39,ALM$5)),SMALL(기준일시_입력!$N$21:$N$39,ALM$5)-ALJ21,0)),0)</f>
        <v>0</v>
      </c>
      <c r="ALN21" s="128">
        <f>IFERROR(IF(AND(ALJ21&lt;SMALL(기준일시_입력!$J$21:$J$39,ALN$5),ALK21&gt;SMALL(기준일시_입력!$N$21:$N$39,ALN$5)),INDEX(기준일시_입력!$AJ$21:$AJ$39,ALN$5*2-1),IF(AND(ALJ21&gt;=SMALL(기준일시_입력!$J$21:$J$39,ALN$5),ALJ21&lt;SMALL(기준일시_입력!$N$21:$N$39,ALN$5)),SMALL(기준일시_입력!$N$21:$N$39,ALN$5)-ALJ21,0)),0)</f>
        <v>0</v>
      </c>
      <c r="ALO21" s="128">
        <f>IFERROR(IF(AND(ALJ21&lt;SMALL(기준일시_입력!$J$21:$J$39,ALO$5),ALK21&gt;SMALL(기준일시_입력!$N$21:$N$39,ALO$5)),INDEX(기준일시_입력!$AJ$21:$AJ$39,ALO$5*2-1),IF(AND(ALJ21&gt;=SMALL(기준일시_입력!$J$21:$J$39,ALO$5),ALJ21&lt;SMALL(기준일시_입력!$N$21:$N$39,ALO$5)),SMALL(기준일시_입력!$N$21:$N$39,ALO$5)-ALJ21,0)),0)</f>
        <v>0</v>
      </c>
      <c r="ALP21" s="128">
        <f>IFERROR(IF(AND(ALJ21&lt;SMALL(기준일시_입력!$J$21:$J$39,ALP$5),ALK21&gt;SMALL(기준일시_입력!$N$21:$N$39,ALP$5)),INDEX(기준일시_입력!$AJ$21:$AJ$39,ALP$5*2-1),IF(AND(ALJ21&gt;=SMALL(기준일시_입력!$J$21:$J$39,ALP$5),ALJ21&lt;SMALL(기준일시_입력!$N$21:$N$39,ALP$5)),SMALL(기준일시_입력!$N$21:$N$39,ALP$5)-ALJ21,0)),0)</f>
        <v>0</v>
      </c>
      <c r="ALQ21" s="128">
        <f>IFERROR(IF(AND(ALJ21&lt;SMALL(기준일시_입력!$J$21:$J$39,ALQ$5),ALK21&gt;SMALL(기준일시_입력!$N$21:$N$39,ALQ$5)),INDEX(기준일시_입력!$AJ$21:$AJ$39,ALQ$5*2-1),IF(AND(ALJ21&gt;=SMALL(기준일시_입력!$J$21:$J$39,ALQ$5),ALJ21&lt;SMALL(기준일시_입력!$N$21:$N$39,ALQ$5)),SMALL(기준일시_입력!$N$21:$N$39,ALQ$5)-ALJ21,0)),0)</f>
        <v>0</v>
      </c>
      <c r="ALR21" s="128">
        <f>IFERROR(IF(AND(ALJ21&lt;SMALL(기준일시_입력!$J$21:$J$39,ALR$5),ALK21&gt;SMALL(기준일시_입력!$N$21:$N$39,ALR$5)),INDEX(기준일시_입력!$AJ$21:$AJ$39,ALR$5*2-1),IF(AND(ALJ21&gt;=SMALL(기준일시_입력!$J$21:$J$39,ALR$5),ALJ21&lt;SMALL(기준일시_입력!$N$21:$N$39,ALR$5)),SMALL(기준일시_입력!$N$21:$N$39,ALR$5)-ALJ21,0)),0)</f>
        <v>0</v>
      </c>
      <c r="ALS21" s="128">
        <f>IFERROR(IF(AND(ALJ21&lt;SMALL(기준일시_입력!$J$21:$J$39,ALS$5),ALK21&gt;SMALL(기준일시_입력!$N$21:$N$39,ALS$5)),INDEX(기준일시_입력!$AJ$21:$AJ$39,ALS$5*2-1),IF(AND(ALJ21&gt;=SMALL(기준일시_입력!$J$21:$J$39,ALS$5),ALJ21&lt;SMALL(기준일시_입력!$N$21:$N$39,ALS$5)),SMALL(기준일시_입력!$N$21:$N$39,ALS$5)-ALJ21,0)),0)</f>
        <v>0</v>
      </c>
      <c r="ALT21" s="128">
        <f>IFERROR(IF(AND(ALJ21&lt;SMALL(기준일시_입력!$J$21:$J$39,ALT$5),ALK21&gt;SMALL(기준일시_입력!$N$21:$N$39,ALT$5)),INDEX(기준일시_입력!$AJ$21:$AJ$39,ALT$5*2-1),IF(AND(ALJ21&gt;=SMALL(기준일시_입력!$J$21:$J$39,ALT$5),ALJ21&lt;SMALL(기준일시_입력!$N$21:$N$39,ALT$5)),SMALL(기준일시_입력!$N$21:$N$39,ALT$5)-ALJ21,0)),0)</f>
        <v>0</v>
      </c>
      <c r="ALU21" s="128">
        <f>IFERROR(IF(AND(ALJ21&lt;SMALL(기준일시_입력!$J$21:$J$39,ALU$5),ALK21&gt;SMALL(기준일시_입력!$N$21:$N$39,ALU$5)),INDEX(기준일시_입력!$AJ$21:$AJ$39,ALU$5*2-1),IF(AND(ALJ21&gt;=SMALL(기준일시_입력!$J$21:$J$39,ALU$5),ALJ21&lt;SMALL(기준일시_입력!$N$21:$N$39,ALU$5)),SMALL(기준일시_입력!$N$21:$N$39,ALU$5)-ALJ21,0)),0)</f>
        <v>0</v>
      </c>
      <c r="ALV21" s="125"/>
      <c r="ALW21" s="180" t="str">
        <f t="shared" si="319"/>
        <v>16일</v>
      </c>
      <c r="ALX21" s="180"/>
      <c r="ALY21" s="124" t="str">
        <f t="shared" si="320"/>
        <v>화</v>
      </c>
      <c r="ALZ21" s="133" t="str">
        <f t="shared" si="321"/>
        <v/>
      </c>
      <c r="AMA21" s="184"/>
      <c r="AMB21" s="184"/>
      <c r="AMC21" s="184"/>
      <c r="AMD21" s="184"/>
      <c r="AME21" s="184"/>
      <c r="AMF21" s="184"/>
      <c r="AMG21" s="176"/>
      <c r="AMH21" s="177"/>
      <c r="AMI21" s="129" t="str">
        <f>IF($B21="","",IF(AND(ALY$3&lt;&gt;"",$B21-기준일시_입력!$AO$7&lt;=0,AMA21="",AMD21="",AMG21=""),"X",IF(AMG21="연차","☆",IF(AMG21="월차","★",IF(AMG21="병가","♨",IF(AMG21="출장","◎",IF(AMG21="교육","■",IF(AND(AMG21="",AMA21&lt;=기준일시_입력!$J$15,AMD21&gt;=기준일시_입력!$N$15),"○",IF(AND(AMG21="",AMA21&lt;&gt;"",AMA21&gt;기준일시_입력!$J$15),"▼",IF(AND(AMG21="",AMD21&lt;&gt;"",AMD21&lt;기준일시_입력!$N$15),"△",""))))))))))</f>
        <v/>
      </c>
      <c r="AMJ21" s="128">
        <f>IFERROR(IF(OR(AMA21="",AMD21=""),0,IF(AND(AML21&lt;기준일시_입력!$J$17,AMM21&gt;기준일시_입력!$N$17),기준일시_입력!$N$17-기준일시_입력!$J$17,IF(AND(AML21&gt;=기준일시_입력!$J$17,AMM21&gt;기준일시_입력!$N$17),기준일시_입력!$N$17-AML21,IF(AMM21&lt;기준일시_입력!$J$17,0,IF(AND(AML21&lt;기준일시_입력!$J$17,AMM21&lt;=기준일시_입력!$N$17),AMM21-기준일시_입력!$J$17,IF(AND(AML21&gt;=기준일시_입력!$J$17,AMM21&lt;=기준일시_입력!$N$17),AMM21-AML21,0)))))),0)</f>
        <v>0</v>
      </c>
      <c r="AMK21" s="128">
        <f t="shared" si="322"/>
        <v>0</v>
      </c>
      <c r="AML21" s="128">
        <f>IF(OR(AMA21="",AMD21=""),0,IF(AMA21&lt;기준일시_입력!$J$15,기준일시_입력!$J$15,AMA21))</f>
        <v>0</v>
      </c>
      <c r="AMM21" s="128">
        <f t="shared" si="323"/>
        <v>0</v>
      </c>
      <c r="AMN21" s="128">
        <f>IFERROR(IF(AND(AML21&lt;SMALL(기준일시_입력!$J$21:$J$39,AMN$5),AMM21&gt;SMALL(기준일시_입력!$N$21:$N$39,AMN$5)),INDEX(기준일시_입력!$AJ$21:$AJ$39,AMN$5*2-1),IF(AND(AML21&gt;=SMALL(기준일시_입력!$J$21:$J$39,AMN$5),AML21&lt;SMALL(기준일시_입력!$N$21:$N$39,AMN$5)),SMALL(기준일시_입력!$N$21:$N$39,AMN$5)-AML21,0)),0)</f>
        <v>0</v>
      </c>
      <c r="AMO21" s="128">
        <f>IFERROR(IF(AND(AML21&lt;SMALL(기준일시_입력!$J$21:$J$39,AMO$5),AMM21&gt;SMALL(기준일시_입력!$N$21:$N$39,AMO$5)),INDEX(기준일시_입력!$AJ$21:$AJ$39,AMO$5*2-1),IF(AND(AML21&gt;=SMALL(기준일시_입력!$J$21:$J$39,AMO$5),AML21&lt;SMALL(기준일시_입력!$N$21:$N$39,AMO$5)),SMALL(기준일시_입력!$N$21:$N$39,AMO$5)-AML21,0)),0)</f>
        <v>0</v>
      </c>
      <c r="AMP21" s="128">
        <f>IFERROR(IF(AND(AML21&lt;SMALL(기준일시_입력!$J$21:$J$39,AMP$5),AMM21&gt;SMALL(기준일시_입력!$N$21:$N$39,AMP$5)),INDEX(기준일시_입력!$AJ$21:$AJ$39,AMP$5*2-1),IF(AND(AML21&gt;=SMALL(기준일시_입력!$J$21:$J$39,AMP$5),AML21&lt;SMALL(기준일시_입력!$N$21:$N$39,AMP$5)),SMALL(기준일시_입력!$N$21:$N$39,AMP$5)-AML21,0)),0)</f>
        <v>0</v>
      </c>
      <c r="AMQ21" s="128">
        <f>IFERROR(IF(AND(AML21&lt;SMALL(기준일시_입력!$J$21:$J$39,AMQ$5),AMM21&gt;SMALL(기준일시_입력!$N$21:$N$39,AMQ$5)),INDEX(기준일시_입력!$AJ$21:$AJ$39,AMQ$5*2-1),IF(AND(AML21&gt;=SMALL(기준일시_입력!$J$21:$J$39,AMQ$5),AML21&lt;SMALL(기준일시_입력!$N$21:$N$39,AMQ$5)),SMALL(기준일시_입력!$N$21:$N$39,AMQ$5)-AML21,0)),0)</f>
        <v>0</v>
      </c>
      <c r="AMR21" s="128">
        <f>IFERROR(IF(AND(AML21&lt;SMALL(기준일시_입력!$J$21:$J$39,AMR$5),AMM21&gt;SMALL(기준일시_입력!$N$21:$N$39,AMR$5)),INDEX(기준일시_입력!$AJ$21:$AJ$39,AMR$5*2-1),IF(AND(AML21&gt;=SMALL(기준일시_입력!$J$21:$J$39,AMR$5),AML21&lt;SMALL(기준일시_입력!$N$21:$N$39,AMR$5)),SMALL(기준일시_입력!$N$21:$N$39,AMR$5)-AML21,0)),0)</f>
        <v>0</v>
      </c>
      <c r="AMS21" s="128">
        <f>IFERROR(IF(AND(AML21&lt;SMALL(기준일시_입력!$J$21:$J$39,AMS$5),AMM21&gt;SMALL(기준일시_입력!$N$21:$N$39,AMS$5)),INDEX(기준일시_입력!$AJ$21:$AJ$39,AMS$5*2-1),IF(AND(AML21&gt;=SMALL(기준일시_입력!$J$21:$J$39,AMS$5),AML21&lt;SMALL(기준일시_입력!$N$21:$N$39,AMS$5)),SMALL(기준일시_입력!$N$21:$N$39,AMS$5)-AML21,0)),0)</f>
        <v>0</v>
      </c>
      <c r="AMT21" s="128">
        <f>IFERROR(IF(AND(AML21&lt;SMALL(기준일시_입력!$J$21:$J$39,AMT$5),AMM21&gt;SMALL(기준일시_입력!$N$21:$N$39,AMT$5)),INDEX(기준일시_입력!$AJ$21:$AJ$39,AMT$5*2-1),IF(AND(AML21&gt;=SMALL(기준일시_입력!$J$21:$J$39,AMT$5),AML21&lt;SMALL(기준일시_입력!$N$21:$N$39,AMT$5)),SMALL(기준일시_입력!$N$21:$N$39,AMT$5)-AML21,0)),0)</f>
        <v>0</v>
      </c>
      <c r="AMU21" s="128">
        <f>IFERROR(IF(AND(AML21&lt;SMALL(기준일시_입력!$J$21:$J$39,AMU$5),AMM21&gt;SMALL(기준일시_입력!$N$21:$N$39,AMU$5)),INDEX(기준일시_입력!$AJ$21:$AJ$39,AMU$5*2-1),IF(AND(AML21&gt;=SMALL(기준일시_입력!$J$21:$J$39,AMU$5),AML21&lt;SMALL(기준일시_입력!$N$21:$N$39,AMU$5)),SMALL(기준일시_입력!$N$21:$N$39,AMU$5)-AML21,0)),0)</f>
        <v>0</v>
      </c>
      <c r="AMV21" s="128">
        <f>IFERROR(IF(AND(AML21&lt;SMALL(기준일시_입력!$J$21:$J$39,AMV$5),AMM21&gt;SMALL(기준일시_입력!$N$21:$N$39,AMV$5)),INDEX(기준일시_입력!$AJ$21:$AJ$39,AMV$5*2-1),IF(AND(AML21&gt;=SMALL(기준일시_입력!$J$21:$J$39,AMV$5),AML21&lt;SMALL(기준일시_입력!$N$21:$N$39,AMV$5)),SMALL(기준일시_입력!$N$21:$N$39,AMV$5)-AML21,0)),0)</f>
        <v>0</v>
      </c>
      <c r="AMW21" s="128">
        <f>IFERROR(IF(AND(AML21&lt;SMALL(기준일시_입력!$J$21:$J$39,AMW$5),AMM21&gt;SMALL(기준일시_입력!$N$21:$N$39,AMW$5)),INDEX(기준일시_입력!$AJ$21:$AJ$39,AMW$5*2-1),IF(AND(AML21&gt;=SMALL(기준일시_입력!$J$21:$J$39,AMW$5),AML21&lt;SMALL(기준일시_입력!$N$21:$N$39,AMW$5)),SMALL(기준일시_입력!$N$21:$N$39,AMW$5)-AML21,0)),0)</f>
        <v>0</v>
      </c>
      <c r="AMX21" s="125"/>
      <c r="AMY21" s="180" t="str">
        <f t="shared" si="324"/>
        <v>16일</v>
      </c>
      <c r="AMZ21" s="180"/>
      <c r="ANA21" s="124" t="str">
        <f t="shared" si="325"/>
        <v>화</v>
      </c>
      <c r="ANB21" s="133" t="str">
        <f t="shared" si="321"/>
        <v/>
      </c>
      <c r="ANC21" s="184"/>
      <c r="AND21" s="184"/>
      <c r="ANE21" s="184"/>
      <c r="ANF21" s="184"/>
      <c r="ANG21" s="184"/>
      <c r="ANH21" s="184"/>
      <c r="ANI21" s="176"/>
      <c r="ANJ21" s="177"/>
      <c r="ANK21" s="129" t="str">
        <f>IF($B21="","",IF(AND(ANA$3&lt;&gt;"",$B21-기준일시_입력!$AO$7&lt;=0,ANC21="",ANF21="",ANI21=""),"X",IF(ANI21="연차","☆",IF(ANI21="월차","★",IF(ANI21="병가","♨",IF(ANI21="출장","◎",IF(ANI21="교육","■",IF(AND(ANI21="",ANC21&lt;=기준일시_입력!$J$15,ANF21&gt;=기준일시_입력!$N$15),"○",IF(AND(ANI21="",ANC21&lt;&gt;"",ANC21&gt;기준일시_입력!$J$15),"▼",IF(AND(ANI21="",ANF21&lt;&gt;"",ANF21&lt;기준일시_입력!$N$15),"△",""))))))))))</f>
        <v/>
      </c>
      <c r="ANL21" s="128">
        <f>IFERROR(IF(OR(ANC21="",ANF21=""),0,IF(AND(ANN21&lt;기준일시_입력!$J$17,ANO21&gt;기준일시_입력!$N$17),기준일시_입력!$N$17-기준일시_입력!$J$17,IF(AND(ANN21&gt;=기준일시_입력!$J$17,ANO21&gt;기준일시_입력!$N$17),기준일시_입력!$N$17-ANN21,IF(ANO21&lt;기준일시_입력!$J$17,0,IF(AND(ANN21&lt;기준일시_입력!$J$17,ANO21&lt;=기준일시_입력!$N$17),ANO21-기준일시_입력!$J$17,IF(AND(ANN21&gt;=기준일시_입력!$J$17,ANO21&lt;=기준일시_입력!$N$17),ANO21-ANN21,0)))))),0)</f>
        <v>0</v>
      </c>
      <c r="ANM21" s="128">
        <f t="shared" si="327"/>
        <v>0</v>
      </c>
      <c r="ANN21" s="128">
        <f>IF(OR(ANC21="",ANF21=""),0,IF(ANC21&lt;기준일시_입력!$J$15,기준일시_입력!$J$15,ANC21))</f>
        <v>0</v>
      </c>
      <c r="ANO21" s="128">
        <f t="shared" si="328"/>
        <v>0</v>
      </c>
      <c r="ANP21" s="128">
        <f>IFERROR(IF(AND(ANN21&lt;SMALL(기준일시_입력!$J$21:$J$39,ANP$5),ANO21&gt;SMALL(기준일시_입력!$N$21:$N$39,ANP$5)),INDEX(기준일시_입력!$AJ$21:$AJ$39,ANP$5*2-1),IF(AND(ANN21&gt;=SMALL(기준일시_입력!$J$21:$J$39,ANP$5),ANN21&lt;SMALL(기준일시_입력!$N$21:$N$39,ANP$5)),SMALL(기준일시_입력!$N$21:$N$39,ANP$5)-ANN21,0)),0)</f>
        <v>0</v>
      </c>
      <c r="ANQ21" s="128">
        <f>IFERROR(IF(AND(ANN21&lt;SMALL(기준일시_입력!$J$21:$J$39,ANQ$5),ANO21&gt;SMALL(기준일시_입력!$N$21:$N$39,ANQ$5)),INDEX(기준일시_입력!$AJ$21:$AJ$39,ANQ$5*2-1),IF(AND(ANN21&gt;=SMALL(기준일시_입력!$J$21:$J$39,ANQ$5),ANN21&lt;SMALL(기준일시_입력!$N$21:$N$39,ANQ$5)),SMALL(기준일시_입력!$N$21:$N$39,ANQ$5)-ANN21,0)),0)</f>
        <v>0</v>
      </c>
      <c r="ANR21" s="128">
        <f>IFERROR(IF(AND(ANN21&lt;SMALL(기준일시_입력!$J$21:$J$39,ANR$5),ANO21&gt;SMALL(기준일시_입력!$N$21:$N$39,ANR$5)),INDEX(기준일시_입력!$AJ$21:$AJ$39,ANR$5*2-1),IF(AND(ANN21&gt;=SMALL(기준일시_입력!$J$21:$J$39,ANR$5),ANN21&lt;SMALL(기준일시_입력!$N$21:$N$39,ANR$5)),SMALL(기준일시_입력!$N$21:$N$39,ANR$5)-ANN21,0)),0)</f>
        <v>0</v>
      </c>
      <c r="ANS21" s="128">
        <f>IFERROR(IF(AND(ANN21&lt;SMALL(기준일시_입력!$J$21:$J$39,ANS$5),ANO21&gt;SMALL(기준일시_입력!$N$21:$N$39,ANS$5)),INDEX(기준일시_입력!$AJ$21:$AJ$39,ANS$5*2-1),IF(AND(ANN21&gt;=SMALL(기준일시_입력!$J$21:$J$39,ANS$5),ANN21&lt;SMALL(기준일시_입력!$N$21:$N$39,ANS$5)),SMALL(기준일시_입력!$N$21:$N$39,ANS$5)-ANN21,0)),0)</f>
        <v>0</v>
      </c>
      <c r="ANT21" s="128">
        <f>IFERROR(IF(AND(ANN21&lt;SMALL(기준일시_입력!$J$21:$J$39,ANT$5),ANO21&gt;SMALL(기준일시_입력!$N$21:$N$39,ANT$5)),INDEX(기준일시_입력!$AJ$21:$AJ$39,ANT$5*2-1),IF(AND(ANN21&gt;=SMALL(기준일시_입력!$J$21:$J$39,ANT$5),ANN21&lt;SMALL(기준일시_입력!$N$21:$N$39,ANT$5)),SMALL(기준일시_입력!$N$21:$N$39,ANT$5)-ANN21,0)),0)</f>
        <v>0</v>
      </c>
      <c r="ANU21" s="128">
        <f>IFERROR(IF(AND(ANN21&lt;SMALL(기준일시_입력!$J$21:$J$39,ANU$5),ANO21&gt;SMALL(기준일시_입력!$N$21:$N$39,ANU$5)),INDEX(기준일시_입력!$AJ$21:$AJ$39,ANU$5*2-1),IF(AND(ANN21&gt;=SMALL(기준일시_입력!$J$21:$J$39,ANU$5),ANN21&lt;SMALL(기준일시_입력!$N$21:$N$39,ANU$5)),SMALL(기준일시_입력!$N$21:$N$39,ANU$5)-ANN21,0)),0)</f>
        <v>0</v>
      </c>
      <c r="ANV21" s="128">
        <f>IFERROR(IF(AND(ANN21&lt;SMALL(기준일시_입력!$J$21:$J$39,ANV$5),ANO21&gt;SMALL(기준일시_입력!$N$21:$N$39,ANV$5)),INDEX(기준일시_입력!$AJ$21:$AJ$39,ANV$5*2-1),IF(AND(ANN21&gt;=SMALL(기준일시_입력!$J$21:$J$39,ANV$5),ANN21&lt;SMALL(기준일시_입력!$N$21:$N$39,ANV$5)),SMALL(기준일시_입력!$N$21:$N$39,ANV$5)-ANN21,0)),0)</f>
        <v>0</v>
      </c>
      <c r="ANW21" s="128">
        <f>IFERROR(IF(AND(ANN21&lt;SMALL(기준일시_입력!$J$21:$J$39,ANW$5),ANO21&gt;SMALL(기준일시_입력!$N$21:$N$39,ANW$5)),INDEX(기준일시_입력!$AJ$21:$AJ$39,ANW$5*2-1),IF(AND(ANN21&gt;=SMALL(기준일시_입력!$J$21:$J$39,ANW$5),ANN21&lt;SMALL(기준일시_입력!$N$21:$N$39,ANW$5)),SMALL(기준일시_입력!$N$21:$N$39,ANW$5)-ANN21,0)),0)</f>
        <v>0</v>
      </c>
      <c r="ANX21" s="128">
        <f>IFERROR(IF(AND(ANN21&lt;SMALL(기준일시_입력!$J$21:$J$39,ANX$5),ANO21&gt;SMALL(기준일시_입력!$N$21:$N$39,ANX$5)),INDEX(기준일시_입력!$AJ$21:$AJ$39,ANX$5*2-1),IF(AND(ANN21&gt;=SMALL(기준일시_입력!$J$21:$J$39,ANX$5),ANN21&lt;SMALL(기준일시_입력!$N$21:$N$39,ANX$5)),SMALL(기준일시_입력!$N$21:$N$39,ANX$5)-ANN21,0)),0)</f>
        <v>0</v>
      </c>
      <c r="ANY21" s="128">
        <f>IFERROR(IF(AND(ANN21&lt;SMALL(기준일시_입력!$J$21:$J$39,ANY$5),ANO21&gt;SMALL(기준일시_입력!$N$21:$N$39,ANY$5)),INDEX(기준일시_입력!$AJ$21:$AJ$39,ANY$5*2-1),IF(AND(ANN21&gt;=SMALL(기준일시_입력!$J$21:$J$39,ANY$5),ANN21&lt;SMALL(기준일시_입력!$N$21:$N$39,ANY$5)),SMALL(기준일시_입력!$N$21:$N$39,ANY$5)-ANN21,0)),0)</f>
        <v>0</v>
      </c>
      <c r="ANZ21" s="125"/>
      <c r="AOA21" s="180" t="str">
        <f t="shared" si="329"/>
        <v>16일</v>
      </c>
      <c r="AOB21" s="180"/>
      <c r="AOC21" s="124" t="str">
        <f t="shared" si="330"/>
        <v>화</v>
      </c>
      <c r="AOD21" s="133" t="str">
        <f t="shared" si="321"/>
        <v/>
      </c>
      <c r="AOE21" s="184"/>
      <c r="AOF21" s="184"/>
      <c r="AOG21" s="184"/>
      <c r="AOH21" s="184"/>
      <c r="AOI21" s="184"/>
      <c r="AOJ21" s="184"/>
      <c r="AOK21" s="176"/>
      <c r="AOL21" s="177"/>
      <c r="AOM21" s="129" t="str">
        <f>IF($B21="","",IF(AND(AOC$3&lt;&gt;"",$B21-기준일시_입력!$AO$7&lt;=0,AOE21="",AOH21="",AOK21=""),"X",IF(AOK21="연차","☆",IF(AOK21="월차","★",IF(AOK21="병가","♨",IF(AOK21="출장","◎",IF(AOK21="교육","■",IF(AND(AOK21="",AOE21&lt;=기준일시_입력!$J$15,AOH21&gt;=기준일시_입력!$N$15),"○",IF(AND(AOK21="",AOE21&lt;&gt;"",AOE21&gt;기준일시_입력!$J$15),"▼",IF(AND(AOK21="",AOH21&lt;&gt;"",AOH21&lt;기준일시_입력!$N$15),"△",""))))))))))</f>
        <v/>
      </c>
      <c r="AON21" s="128">
        <f>IFERROR(IF(OR(AOE21="",AOH21=""),0,IF(AND(AOP21&lt;기준일시_입력!$J$17,AOQ21&gt;기준일시_입력!$N$17),기준일시_입력!$N$17-기준일시_입력!$J$17,IF(AND(AOP21&gt;=기준일시_입력!$J$17,AOQ21&gt;기준일시_입력!$N$17),기준일시_입력!$N$17-AOP21,IF(AOQ21&lt;기준일시_입력!$J$17,0,IF(AND(AOP21&lt;기준일시_입력!$J$17,AOQ21&lt;=기준일시_입력!$N$17),AOQ21-기준일시_입력!$J$17,IF(AND(AOP21&gt;=기준일시_입력!$J$17,AOQ21&lt;=기준일시_입력!$N$17),AOQ21-AOP21,0)))))),0)</f>
        <v>0</v>
      </c>
      <c r="AOO21" s="128">
        <f t="shared" si="332"/>
        <v>0</v>
      </c>
      <c r="AOP21" s="128">
        <f>IF(OR(AOE21="",AOH21=""),0,IF(AOE21&lt;기준일시_입력!$J$15,기준일시_입력!$J$15,AOE21))</f>
        <v>0</v>
      </c>
      <c r="AOQ21" s="128">
        <f t="shared" si="333"/>
        <v>0</v>
      </c>
      <c r="AOR21" s="128">
        <f>IFERROR(IF(AND(AOP21&lt;SMALL(기준일시_입력!$J$21:$J$39,AOR$5),AOQ21&gt;SMALL(기준일시_입력!$N$21:$N$39,AOR$5)),INDEX(기준일시_입력!$AJ$21:$AJ$39,AOR$5*2-1),IF(AND(AOP21&gt;=SMALL(기준일시_입력!$J$21:$J$39,AOR$5),AOP21&lt;SMALL(기준일시_입력!$N$21:$N$39,AOR$5)),SMALL(기준일시_입력!$N$21:$N$39,AOR$5)-AOP21,0)),0)</f>
        <v>0</v>
      </c>
      <c r="AOS21" s="128">
        <f>IFERROR(IF(AND(AOP21&lt;SMALL(기준일시_입력!$J$21:$J$39,AOS$5),AOQ21&gt;SMALL(기준일시_입력!$N$21:$N$39,AOS$5)),INDEX(기준일시_입력!$AJ$21:$AJ$39,AOS$5*2-1),IF(AND(AOP21&gt;=SMALL(기준일시_입력!$J$21:$J$39,AOS$5),AOP21&lt;SMALL(기준일시_입력!$N$21:$N$39,AOS$5)),SMALL(기준일시_입력!$N$21:$N$39,AOS$5)-AOP21,0)),0)</f>
        <v>0</v>
      </c>
      <c r="AOT21" s="128">
        <f>IFERROR(IF(AND(AOP21&lt;SMALL(기준일시_입력!$J$21:$J$39,AOT$5),AOQ21&gt;SMALL(기준일시_입력!$N$21:$N$39,AOT$5)),INDEX(기준일시_입력!$AJ$21:$AJ$39,AOT$5*2-1),IF(AND(AOP21&gt;=SMALL(기준일시_입력!$J$21:$J$39,AOT$5),AOP21&lt;SMALL(기준일시_입력!$N$21:$N$39,AOT$5)),SMALL(기준일시_입력!$N$21:$N$39,AOT$5)-AOP21,0)),0)</f>
        <v>0</v>
      </c>
      <c r="AOU21" s="128">
        <f>IFERROR(IF(AND(AOP21&lt;SMALL(기준일시_입력!$J$21:$J$39,AOU$5),AOQ21&gt;SMALL(기준일시_입력!$N$21:$N$39,AOU$5)),INDEX(기준일시_입력!$AJ$21:$AJ$39,AOU$5*2-1),IF(AND(AOP21&gt;=SMALL(기준일시_입력!$J$21:$J$39,AOU$5),AOP21&lt;SMALL(기준일시_입력!$N$21:$N$39,AOU$5)),SMALL(기준일시_입력!$N$21:$N$39,AOU$5)-AOP21,0)),0)</f>
        <v>0</v>
      </c>
      <c r="AOV21" s="128">
        <f>IFERROR(IF(AND(AOP21&lt;SMALL(기준일시_입력!$J$21:$J$39,AOV$5),AOQ21&gt;SMALL(기준일시_입력!$N$21:$N$39,AOV$5)),INDEX(기준일시_입력!$AJ$21:$AJ$39,AOV$5*2-1),IF(AND(AOP21&gt;=SMALL(기준일시_입력!$J$21:$J$39,AOV$5),AOP21&lt;SMALL(기준일시_입력!$N$21:$N$39,AOV$5)),SMALL(기준일시_입력!$N$21:$N$39,AOV$5)-AOP21,0)),0)</f>
        <v>0</v>
      </c>
      <c r="AOW21" s="128">
        <f>IFERROR(IF(AND(AOP21&lt;SMALL(기준일시_입력!$J$21:$J$39,AOW$5),AOQ21&gt;SMALL(기준일시_입력!$N$21:$N$39,AOW$5)),INDEX(기준일시_입력!$AJ$21:$AJ$39,AOW$5*2-1),IF(AND(AOP21&gt;=SMALL(기준일시_입력!$J$21:$J$39,AOW$5),AOP21&lt;SMALL(기준일시_입력!$N$21:$N$39,AOW$5)),SMALL(기준일시_입력!$N$21:$N$39,AOW$5)-AOP21,0)),0)</f>
        <v>0</v>
      </c>
      <c r="AOX21" s="128">
        <f>IFERROR(IF(AND(AOP21&lt;SMALL(기준일시_입력!$J$21:$J$39,AOX$5),AOQ21&gt;SMALL(기준일시_입력!$N$21:$N$39,AOX$5)),INDEX(기준일시_입력!$AJ$21:$AJ$39,AOX$5*2-1),IF(AND(AOP21&gt;=SMALL(기준일시_입력!$J$21:$J$39,AOX$5),AOP21&lt;SMALL(기준일시_입력!$N$21:$N$39,AOX$5)),SMALL(기준일시_입력!$N$21:$N$39,AOX$5)-AOP21,0)),0)</f>
        <v>0</v>
      </c>
      <c r="AOY21" s="128">
        <f>IFERROR(IF(AND(AOP21&lt;SMALL(기준일시_입력!$J$21:$J$39,AOY$5),AOQ21&gt;SMALL(기준일시_입력!$N$21:$N$39,AOY$5)),INDEX(기준일시_입력!$AJ$21:$AJ$39,AOY$5*2-1),IF(AND(AOP21&gt;=SMALL(기준일시_입력!$J$21:$J$39,AOY$5),AOP21&lt;SMALL(기준일시_입력!$N$21:$N$39,AOY$5)),SMALL(기준일시_입력!$N$21:$N$39,AOY$5)-AOP21,0)),0)</f>
        <v>0</v>
      </c>
      <c r="AOZ21" s="128">
        <f>IFERROR(IF(AND(AOP21&lt;SMALL(기준일시_입력!$J$21:$J$39,AOZ$5),AOQ21&gt;SMALL(기준일시_입력!$N$21:$N$39,AOZ$5)),INDEX(기준일시_입력!$AJ$21:$AJ$39,AOZ$5*2-1),IF(AND(AOP21&gt;=SMALL(기준일시_입력!$J$21:$J$39,AOZ$5),AOP21&lt;SMALL(기준일시_입력!$N$21:$N$39,AOZ$5)),SMALL(기준일시_입력!$N$21:$N$39,AOZ$5)-AOP21,0)),0)</f>
        <v>0</v>
      </c>
      <c r="APA21" s="128">
        <f>IFERROR(IF(AND(AOP21&lt;SMALL(기준일시_입력!$J$21:$J$39,APA$5),AOQ21&gt;SMALL(기준일시_입력!$N$21:$N$39,APA$5)),INDEX(기준일시_입력!$AJ$21:$AJ$39,APA$5*2-1),IF(AND(AOP21&gt;=SMALL(기준일시_입력!$J$21:$J$39,APA$5),AOP21&lt;SMALL(기준일시_입력!$N$21:$N$39,APA$5)),SMALL(기준일시_입력!$N$21:$N$39,APA$5)-AOP21,0)),0)</f>
        <v>0</v>
      </c>
      <c r="APB21" s="125"/>
      <c r="APC21" s="180" t="str">
        <f t="shared" si="334"/>
        <v>16일</v>
      </c>
      <c r="APD21" s="180"/>
      <c r="APE21" s="124" t="str">
        <f t="shared" si="335"/>
        <v>화</v>
      </c>
      <c r="APF21" s="133" t="str">
        <f t="shared" si="336"/>
        <v/>
      </c>
      <c r="APG21" s="184"/>
      <c r="APH21" s="184"/>
      <c r="API21" s="184"/>
      <c r="APJ21" s="184"/>
      <c r="APK21" s="184"/>
      <c r="APL21" s="184"/>
      <c r="APM21" s="176"/>
      <c r="APN21" s="177"/>
      <c r="APO21" s="129" t="str">
        <f>IF($B21="","",IF(AND(APE$3&lt;&gt;"",$B21-기준일시_입력!$AO$7&lt;=0,APG21="",APJ21="",APM21=""),"X",IF(APM21="연차","☆",IF(APM21="월차","★",IF(APM21="병가","♨",IF(APM21="출장","◎",IF(APM21="교육","■",IF(AND(APM21="",APG21&lt;=기준일시_입력!$J$15,APJ21&gt;=기준일시_입력!$N$15),"○",IF(AND(APM21="",APG21&lt;&gt;"",APG21&gt;기준일시_입력!$J$15),"▼",IF(AND(APM21="",APJ21&lt;&gt;"",APJ21&lt;기준일시_입력!$N$15),"△",""))))))))))</f>
        <v/>
      </c>
      <c r="APP21" s="128">
        <f>IFERROR(IF(OR(APG21="",APJ21=""),0,IF(AND(APR21&lt;기준일시_입력!$J$17,APS21&gt;기준일시_입력!$N$17),기준일시_입력!$N$17-기준일시_입력!$J$17,IF(AND(APR21&gt;=기준일시_입력!$J$17,APS21&gt;기준일시_입력!$N$17),기준일시_입력!$N$17-APR21,IF(APS21&lt;기준일시_입력!$J$17,0,IF(AND(APR21&lt;기준일시_입력!$J$17,APS21&lt;=기준일시_입력!$N$17),APS21-기준일시_입력!$J$17,IF(AND(APR21&gt;=기준일시_입력!$J$17,APS21&lt;=기준일시_입력!$N$17),APS21-APR21,0)))))),0)</f>
        <v>0</v>
      </c>
      <c r="APQ21" s="128">
        <f t="shared" si="337"/>
        <v>0</v>
      </c>
      <c r="APR21" s="128">
        <f>IF(OR(APG21="",APJ21=""),0,IF(APG21&lt;기준일시_입력!$J$15,기준일시_입력!$J$15,APG21))</f>
        <v>0</v>
      </c>
      <c r="APS21" s="128">
        <f t="shared" si="338"/>
        <v>0</v>
      </c>
      <c r="APT21" s="128">
        <f>IFERROR(IF(AND(APR21&lt;SMALL(기준일시_입력!$J$21:$J$39,APT$5),APS21&gt;SMALL(기준일시_입력!$N$21:$N$39,APT$5)),INDEX(기준일시_입력!$AJ$21:$AJ$39,APT$5*2-1),IF(AND(APR21&gt;=SMALL(기준일시_입력!$J$21:$J$39,APT$5),APR21&lt;SMALL(기준일시_입력!$N$21:$N$39,APT$5)),SMALL(기준일시_입력!$N$21:$N$39,APT$5)-APR21,0)),0)</f>
        <v>0</v>
      </c>
      <c r="APU21" s="128">
        <f>IFERROR(IF(AND(APR21&lt;SMALL(기준일시_입력!$J$21:$J$39,APU$5),APS21&gt;SMALL(기준일시_입력!$N$21:$N$39,APU$5)),INDEX(기준일시_입력!$AJ$21:$AJ$39,APU$5*2-1),IF(AND(APR21&gt;=SMALL(기준일시_입력!$J$21:$J$39,APU$5),APR21&lt;SMALL(기준일시_입력!$N$21:$N$39,APU$5)),SMALL(기준일시_입력!$N$21:$N$39,APU$5)-APR21,0)),0)</f>
        <v>0</v>
      </c>
      <c r="APV21" s="128">
        <f>IFERROR(IF(AND(APR21&lt;SMALL(기준일시_입력!$J$21:$J$39,APV$5),APS21&gt;SMALL(기준일시_입력!$N$21:$N$39,APV$5)),INDEX(기준일시_입력!$AJ$21:$AJ$39,APV$5*2-1),IF(AND(APR21&gt;=SMALL(기준일시_입력!$J$21:$J$39,APV$5),APR21&lt;SMALL(기준일시_입력!$N$21:$N$39,APV$5)),SMALL(기준일시_입력!$N$21:$N$39,APV$5)-APR21,0)),0)</f>
        <v>0</v>
      </c>
      <c r="APW21" s="128">
        <f>IFERROR(IF(AND(APR21&lt;SMALL(기준일시_입력!$J$21:$J$39,APW$5),APS21&gt;SMALL(기준일시_입력!$N$21:$N$39,APW$5)),INDEX(기준일시_입력!$AJ$21:$AJ$39,APW$5*2-1),IF(AND(APR21&gt;=SMALL(기준일시_입력!$J$21:$J$39,APW$5),APR21&lt;SMALL(기준일시_입력!$N$21:$N$39,APW$5)),SMALL(기준일시_입력!$N$21:$N$39,APW$5)-APR21,0)),0)</f>
        <v>0</v>
      </c>
      <c r="APX21" s="128">
        <f>IFERROR(IF(AND(APR21&lt;SMALL(기준일시_입력!$J$21:$J$39,APX$5),APS21&gt;SMALL(기준일시_입력!$N$21:$N$39,APX$5)),INDEX(기준일시_입력!$AJ$21:$AJ$39,APX$5*2-1),IF(AND(APR21&gt;=SMALL(기준일시_입력!$J$21:$J$39,APX$5),APR21&lt;SMALL(기준일시_입력!$N$21:$N$39,APX$5)),SMALL(기준일시_입력!$N$21:$N$39,APX$5)-APR21,0)),0)</f>
        <v>0</v>
      </c>
      <c r="APY21" s="128">
        <f>IFERROR(IF(AND(APR21&lt;SMALL(기준일시_입력!$J$21:$J$39,APY$5),APS21&gt;SMALL(기준일시_입력!$N$21:$N$39,APY$5)),INDEX(기준일시_입력!$AJ$21:$AJ$39,APY$5*2-1),IF(AND(APR21&gt;=SMALL(기준일시_입력!$J$21:$J$39,APY$5),APR21&lt;SMALL(기준일시_입력!$N$21:$N$39,APY$5)),SMALL(기준일시_입력!$N$21:$N$39,APY$5)-APR21,0)),0)</f>
        <v>0</v>
      </c>
      <c r="APZ21" s="128">
        <f>IFERROR(IF(AND(APR21&lt;SMALL(기준일시_입력!$J$21:$J$39,APZ$5),APS21&gt;SMALL(기준일시_입력!$N$21:$N$39,APZ$5)),INDEX(기준일시_입력!$AJ$21:$AJ$39,APZ$5*2-1),IF(AND(APR21&gt;=SMALL(기준일시_입력!$J$21:$J$39,APZ$5),APR21&lt;SMALL(기준일시_입력!$N$21:$N$39,APZ$5)),SMALL(기준일시_입력!$N$21:$N$39,APZ$5)-APR21,0)),0)</f>
        <v>0</v>
      </c>
      <c r="AQA21" s="128">
        <f>IFERROR(IF(AND(APR21&lt;SMALL(기준일시_입력!$J$21:$J$39,AQA$5),APS21&gt;SMALL(기준일시_입력!$N$21:$N$39,AQA$5)),INDEX(기준일시_입력!$AJ$21:$AJ$39,AQA$5*2-1),IF(AND(APR21&gt;=SMALL(기준일시_입력!$J$21:$J$39,AQA$5),APR21&lt;SMALL(기준일시_입력!$N$21:$N$39,AQA$5)),SMALL(기준일시_입력!$N$21:$N$39,AQA$5)-APR21,0)),0)</f>
        <v>0</v>
      </c>
      <c r="AQB21" s="128">
        <f>IFERROR(IF(AND(APR21&lt;SMALL(기준일시_입력!$J$21:$J$39,AQB$5),APS21&gt;SMALL(기준일시_입력!$N$21:$N$39,AQB$5)),INDEX(기준일시_입력!$AJ$21:$AJ$39,AQB$5*2-1),IF(AND(APR21&gt;=SMALL(기준일시_입력!$J$21:$J$39,AQB$5),APR21&lt;SMALL(기준일시_입력!$N$21:$N$39,AQB$5)),SMALL(기준일시_입력!$N$21:$N$39,AQB$5)-APR21,0)),0)</f>
        <v>0</v>
      </c>
      <c r="AQC21" s="128">
        <f>IFERROR(IF(AND(APR21&lt;SMALL(기준일시_입력!$J$21:$J$39,AQC$5),APS21&gt;SMALL(기준일시_입력!$N$21:$N$39,AQC$5)),INDEX(기준일시_입력!$AJ$21:$AJ$39,AQC$5*2-1),IF(AND(APR21&gt;=SMALL(기준일시_입력!$J$21:$J$39,AQC$5),APR21&lt;SMALL(기준일시_입력!$N$21:$N$39,AQC$5)),SMALL(기준일시_입력!$N$21:$N$39,AQC$5)-APR21,0)),0)</f>
        <v>0</v>
      </c>
      <c r="AQD21" s="125"/>
      <c r="AQE21" s="180" t="str">
        <f t="shared" si="339"/>
        <v>16일</v>
      </c>
      <c r="AQF21" s="180"/>
      <c r="AQG21" s="124" t="str">
        <f t="shared" si="340"/>
        <v>화</v>
      </c>
      <c r="AQH21" s="133" t="str">
        <f t="shared" si="336"/>
        <v/>
      </c>
      <c r="AQI21" s="184"/>
      <c r="AQJ21" s="184"/>
      <c r="AQK21" s="184"/>
      <c r="AQL21" s="184"/>
      <c r="AQM21" s="184"/>
      <c r="AQN21" s="184"/>
      <c r="AQO21" s="176"/>
      <c r="AQP21" s="177"/>
      <c r="AQQ21" s="129" t="str">
        <f>IF($B21="","",IF(AND(AQG$3&lt;&gt;"",$B21-기준일시_입력!$AO$7&lt;=0,AQI21="",AQL21="",AQO21=""),"X",IF(AQO21="연차","☆",IF(AQO21="월차","★",IF(AQO21="병가","♨",IF(AQO21="출장","◎",IF(AQO21="교육","■",IF(AND(AQO21="",AQI21&lt;=기준일시_입력!$J$15,AQL21&gt;=기준일시_입력!$N$15),"○",IF(AND(AQO21="",AQI21&lt;&gt;"",AQI21&gt;기준일시_입력!$J$15),"▼",IF(AND(AQO21="",AQL21&lt;&gt;"",AQL21&lt;기준일시_입력!$N$15),"△",""))))))))))</f>
        <v/>
      </c>
      <c r="AQR21" s="128">
        <f>IFERROR(IF(OR(AQI21="",AQL21=""),0,IF(AND(AQT21&lt;기준일시_입력!$J$17,AQU21&gt;기준일시_입력!$N$17),기준일시_입력!$N$17-기준일시_입력!$J$17,IF(AND(AQT21&gt;=기준일시_입력!$J$17,AQU21&gt;기준일시_입력!$N$17),기준일시_입력!$N$17-AQT21,IF(AQU21&lt;기준일시_입력!$J$17,0,IF(AND(AQT21&lt;기준일시_입력!$J$17,AQU21&lt;=기준일시_입력!$N$17),AQU21-기준일시_입력!$J$17,IF(AND(AQT21&gt;=기준일시_입력!$J$17,AQU21&lt;=기준일시_입력!$N$17),AQU21-AQT21,0)))))),0)</f>
        <v>0</v>
      </c>
      <c r="AQS21" s="128">
        <f t="shared" si="342"/>
        <v>0</v>
      </c>
      <c r="AQT21" s="128">
        <f>IF(OR(AQI21="",AQL21=""),0,IF(AQI21&lt;기준일시_입력!$J$15,기준일시_입력!$J$15,AQI21))</f>
        <v>0</v>
      </c>
      <c r="AQU21" s="128">
        <f t="shared" si="343"/>
        <v>0</v>
      </c>
      <c r="AQV21" s="128">
        <f>IFERROR(IF(AND(AQT21&lt;SMALL(기준일시_입력!$J$21:$J$39,AQV$5),AQU21&gt;SMALL(기준일시_입력!$N$21:$N$39,AQV$5)),INDEX(기준일시_입력!$AJ$21:$AJ$39,AQV$5*2-1),IF(AND(AQT21&gt;=SMALL(기준일시_입력!$J$21:$J$39,AQV$5),AQT21&lt;SMALL(기준일시_입력!$N$21:$N$39,AQV$5)),SMALL(기준일시_입력!$N$21:$N$39,AQV$5)-AQT21,0)),0)</f>
        <v>0</v>
      </c>
      <c r="AQW21" s="128">
        <f>IFERROR(IF(AND(AQT21&lt;SMALL(기준일시_입력!$J$21:$J$39,AQW$5),AQU21&gt;SMALL(기준일시_입력!$N$21:$N$39,AQW$5)),INDEX(기준일시_입력!$AJ$21:$AJ$39,AQW$5*2-1),IF(AND(AQT21&gt;=SMALL(기준일시_입력!$J$21:$J$39,AQW$5),AQT21&lt;SMALL(기준일시_입력!$N$21:$N$39,AQW$5)),SMALL(기준일시_입력!$N$21:$N$39,AQW$5)-AQT21,0)),0)</f>
        <v>0</v>
      </c>
      <c r="AQX21" s="128">
        <f>IFERROR(IF(AND(AQT21&lt;SMALL(기준일시_입력!$J$21:$J$39,AQX$5),AQU21&gt;SMALL(기준일시_입력!$N$21:$N$39,AQX$5)),INDEX(기준일시_입력!$AJ$21:$AJ$39,AQX$5*2-1),IF(AND(AQT21&gt;=SMALL(기준일시_입력!$J$21:$J$39,AQX$5),AQT21&lt;SMALL(기준일시_입력!$N$21:$N$39,AQX$5)),SMALL(기준일시_입력!$N$21:$N$39,AQX$5)-AQT21,0)),0)</f>
        <v>0</v>
      </c>
      <c r="AQY21" s="128">
        <f>IFERROR(IF(AND(AQT21&lt;SMALL(기준일시_입력!$J$21:$J$39,AQY$5),AQU21&gt;SMALL(기준일시_입력!$N$21:$N$39,AQY$5)),INDEX(기준일시_입력!$AJ$21:$AJ$39,AQY$5*2-1),IF(AND(AQT21&gt;=SMALL(기준일시_입력!$J$21:$J$39,AQY$5),AQT21&lt;SMALL(기준일시_입력!$N$21:$N$39,AQY$5)),SMALL(기준일시_입력!$N$21:$N$39,AQY$5)-AQT21,0)),0)</f>
        <v>0</v>
      </c>
      <c r="AQZ21" s="128">
        <f>IFERROR(IF(AND(AQT21&lt;SMALL(기준일시_입력!$J$21:$J$39,AQZ$5),AQU21&gt;SMALL(기준일시_입력!$N$21:$N$39,AQZ$5)),INDEX(기준일시_입력!$AJ$21:$AJ$39,AQZ$5*2-1),IF(AND(AQT21&gt;=SMALL(기준일시_입력!$J$21:$J$39,AQZ$5),AQT21&lt;SMALL(기준일시_입력!$N$21:$N$39,AQZ$5)),SMALL(기준일시_입력!$N$21:$N$39,AQZ$5)-AQT21,0)),0)</f>
        <v>0</v>
      </c>
      <c r="ARA21" s="128">
        <f>IFERROR(IF(AND(AQT21&lt;SMALL(기준일시_입력!$J$21:$J$39,ARA$5),AQU21&gt;SMALL(기준일시_입력!$N$21:$N$39,ARA$5)),INDEX(기준일시_입력!$AJ$21:$AJ$39,ARA$5*2-1),IF(AND(AQT21&gt;=SMALL(기준일시_입력!$J$21:$J$39,ARA$5),AQT21&lt;SMALL(기준일시_입력!$N$21:$N$39,ARA$5)),SMALL(기준일시_입력!$N$21:$N$39,ARA$5)-AQT21,0)),0)</f>
        <v>0</v>
      </c>
      <c r="ARB21" s="128">
        <f>IFERROR(IF(AND(AQT21&lt;SMALL(기준일시_입력!$J$21:$J$39,ARB$5),AQU21&gt;SMALL(기준일시_입력!$N$21:$N$39,ARB$5)),INDEX(기준일시_입력!$AJ$21:$AJ$39,ARB$5*2-1),IF(AND(AQT21&gt;=SMALL(기준일시_입력!$J$21:$J$39,ARB$5),AQT21&lt;SMALL(기준일시_입력!$N$21:$N$39,ARB$5)),SMALL(기준일시_입력!$N$21:$N$39,ARB$5)-AQT21,0)),0)</f>
        <v>0</v>
      </c>
      <c r="ARC21" s="128">
        <f>IFERROR(IF(AND(AQT21&lt;SMALL(기준일시_입력!$J$21:$J$39,ARC$5),AQU21&gt;SMALL(기준일시_입력!$N$21:$N$39,ARC$5)),INDEX(기준일시_입력!$AJ$21:$AJ$39,ARC$5*2-1),IF(AND(AQT21&gt;=SMALL(기준일시_입력!$J$21:$J$39,ARC$5),AQT21&lt;SMALL(기준일시_입력!$N$21:$N$39,ARC$5)),SMALL(기준일시_입력!$N$21:$N$39,ARC$5)-AQT21,0)),0)</f>
        <v>0</v>
      </c>
      <c r="ARD21" s="128">
        <f>IFERROR(IF(AND(AQT21&lt;SMALL(기준일시_입력!$J$21:$J$39,ARD$5),AQU21&gt;SMALL(기준일시_입력!$N$21:$N$39,ARD$5)),INDEX(기준일시_입력!$AJ$21:$AJ$39,ARD$5*2-1),IF(AND(AQT21&gt;=SMALL(기준일시_입력!$J$21:$J$39,ARD$5),AQT21&lt;SMALL(기준일시_입력!$N$21:$N$39,ARD$5)),SMALL(기준일시_입력!$N$21:$N$39,ARD$5)-AQT21,0)),0)</f>
        <v>0</v>
      </c>
      <c r="ARE21" s="128">
        <f>IFERROR(IF(AND(AQT21&lt;SMALL(기준일시_입력!$J$21:$J$39,ARE$5),AQU21&gt;SMALL(기준일시_입력!$N$21:$N$39,ARE$5)),INDEX(기준일시_입력!$AJ$21:$AJ$39,ARE$5*2-1),IF(AND(AQT21&gt;=SMALL(기준일시_입력!$J$21:$J$39,ARE$5),AQT21&lt;SMALL(기준일시_입력!$N$21:$N$39,ARE$5)),SMALL(기준일시_입력!$N$21:$N$39,ARE$5)-AQT21,0)),0)</f>
        <v>0</v>
      </c>
      <c r="ARF21" s="125"/>
      <c r="ARG21" s="180" t="str">
        <f t="shared" si="344"/>
        <v>16일</v>
      </c>
      <c r="ARH21" s="180"/>
      <c r="ARI21" s="124" t="str">
        <f t="shared" si="345"/>
        <v>화</v>
      </c>
      <c r="ARJ21" s="133" t="str">
        <f t="shared" si="336"/>
        <v/>
      </c>
      <c r="ARK21" s="184"/>
      <c r="ARL21" s="184"/>
      <c r="ARM21" s="184"/>
      <c r="ARN21" s="184"/>
      <c r="ARO21" s="184"/>
      <c r="ARP21" s="184"/>
      <c r="ARQ21" s="176"/>
      <c r="ARR21" s="177"/>
      <c r="ARS21" s="129" t="str">
        <f>IF($B21="","",IF(AND(ARI$3&lt;&gt;"",$B21-기준일시_입력!$AO$7&lt;=0,ARK21="",ARN21="",ARQ21=""),"X",IF(ARQ21="연차","☆",IF(ARQ21="월차","★",IF(ARQ21="병가","♨",IF(ARQ21="출장","◎",IF(ARQ21="교육","■",IF(AND(ARQ21="",ARK21&lt;=기준일시_입력!$J$15,ARN21&gt;=기준일시_입력!$N$15),"○",IF(AND(ARQ21="",ARK21&lt;&gt;"",ARK21&gt;기준일시_입력!$J$15),"▼",IF(AND(ARQ21="",ARN21&lt;&gt;"",ARN21&lt;기준일시_입력!$N$15),"△",""))))))))))</f>
        <v/>
      </c>
      <c r="ART21" s="128">
        <f>IFERROR(IF(OR(ARK21="",ARN21=""),0,IF(AND(ARV21&lt;기준일시_입력!$J$17,ARW21&gt;기준일시_입력!$N$17),기준일시_입력!$N$17-기준일시_입력!$J$17,IF(AND(ARV21&gt;=기준일시_입력!$J$17,ARW21&gt;기준일시_입력!$N$17),기준일시_입력!$N$17-ARV21,IF(ARW21&lt;기준일시_입력!$J$17,0,IF(AND(ARV21&lt;기준일시_입력!$J$17,ARW21&lt;=기준일시_입력!$N$17),ARW21-기준일시_입력!$J$17,IF(AND(ARV21&gt;=기준일시_입력!$J$17,ARW21&lt;=기준일시_입력!$N$17),ARW21-ARV21,0)))))),0)</f>
        <v>0</v>
      </c>
      <c r="ARU21" s="128">
        <f t="shared" si="347"/>
        <v>0</v>
      </c>
      <c r="ARV21" s="128">
        <f>IF(OR(ARK21="",ARN21=""),0,IF(ARK21&lt;기준일시_입력!$J$15,기준일시_입력!$J$15,ARK21))</f>
        <v>0</v>
      </c>
      <c r="ARW21" s="128">
        <f t="shared" si="348"/>
        <v>0</v>
      </c>
      <c r="ARX21" s="128">
        <f>IFERROR(IF(AND(ARV21&lt;SMALL(기준일시_입력!$J$21:$J$39,ARX$5),ARW21&gt;SMALL(기준일시_입력!$N$21:$N$39,ARX$5)),INDEX(기준일시_입력!$AJ$21:$AJ$39,ARX$5*2-1),IF(AND(ARV21&gt;=SMALL(기준일시_입력!$J$21:$J$39,ARX$5),ARV21&lt;SMALL(기준일시_입력!$N$21:$N$39,ARX$5)),SMALL(기준일시_입력!$N$21:$N$39,ARX$5)-ARV21,0)),0)</f>
        <v>0</v>
      </c>
      <c r="ARY21" s="128">
        <f>IFERROR(IF(AND(ARV21&lt;SMALL(기준일시_입력!$J$21:$J$39,ARY$5),ARW21&gt;SMALL(기준일시_입력!$N$21:$N$39,ARY$5)),INDEX(기준일시_입력!$AJ$21:$AJ$39,ARY$5*2-1),IF(AND(ARV21&gt;=SMALL(기준일시_입력!$J$21:$J$39,ARY$5),ARV21&lt;SMALL(기준일시_입력!$N$21:$N$39,ARY$5)),SMALL(기준일시_입력!$N$21:$N$39,ARY$5)-ARV21,0)),0)</f>
        <v>0</v>
      </c>
      <c r="ARZ21" s="128">
        <f>IFERROR(IF(AND(ARV21&lt;SMALL(기준일시_입력!$J$21:$J$39,ARZ$5),ARW21&gt;SMALL(기준일시_입력!$N$21:$N$39,ARZ$5)),INDEX(기준일시_입력!$AJ$21:$AJ$39,ARZ$5*2-1),IF(AND(ARV21&gt;=SMALL(기준일시_입력!$J$21:$J$39,ARZ$5),ARV21&lt;SMALL(기준일시_입력!$N$21:$N$39,ARZ$5)),SMALL(기준일시_입력!$N$21:$N$39,ARZ$5)-ARV21,0)),0)</f>
        <v>0</v>
      </c>
      <c r="ASA21" s="128">
        <f>IFERROR(IF(AND(ARV21&lt;SMALL(기준일시_입력!$J$21:$J$39,ASA$5),ARW21&gt;SMALL(기준일시_입력!$N$21:$N$39,ASA$5)),INDEX(기준일시_입력!$AJ$21:$AJ$39,ASA$5*2-1),IF(AND(ARV21&gt;=SMALL(기준일시_입력!$J$21:$J$39,ASA$5),ARV21&lt;SMALL(기준일시_입력!$N$21:$N$39,ASA$5)),SMALL(기준일시_입력!$N$21:$N$39,ASA$5)-ARV21,0)),0)</f>
        <v>0</v>
      </c>
      <c r="ASB21" s="128">
        <f>IFERROR(IF(AND(ARV21&lt;SMALL(기준일시_입력!$J$21:$J$39,ASB$5),ARW21&gt;SMALL(기준일시_입력!$N$21:$N$39,ASB$5)),INDEX(기준일시_입력!$AJ$21:$AJ$39,ASB$5*2-1),IF(AND(ARV21&gt;=SMALL(기준일시_입력!$J$21:$J$39,ASB$5),ARV21&lt;SMALL(기준일시_입력!$N$21:$N$39,ASB$5)),SMALL(기준일시_입력!$N$21:$N$39,ASB$5)-ARV21,0)),0)</f>
        <v>0</v>
      </c>
      <c r="ASC21" s="128">
        <f>IFERROR(IF(AND(ARV21&lt;SMALL(기준일시_입력!$J$21:$J$39,ASC$5),ARW21&gt;SMALL(기준일시_입력!$N$21:$N$39,ASC$5)),INDEX(기준일시_입력!$AJ$21:$AJ$39,ASC$5*2-1),IF(AND(ARV21&gt;=SMALL(기준일시_입력!$J$21:$J$39,ASC$5),ARV21&lt;SMALL(기준일시_입력!$N$21:$N$39,ASC$5)),SMALL(기준일시_입력!$N$21:$N$39,ASC$5)-ARV21,0)),0)</f>
        <v>0</v>
      </c>
      <c r="ASD21" s="128">
        <f>IFERROR(IF(AND(ARV21&lt;SMALL(기준일시_입력!$J$21:$J$39,ASD$5),ARW21&gt;SMALL(기준일시_입력!$N$21:$N$39,ASD$5)),INDEX(기준일시_입력!$AJ$21:$AJ$39,ASD$5*2-1),IF(AND(ARV21&gt;=SMALL(기준일시_입력!$J$21:$J$39,ASD$5),ARV21&lt;SMALL(기준일시_입력!$N$21:$N$39,ASD$5)),SMALL(기준일시_입력!$N$21:$N$39,ASD$5)-ARV21,0)),0)</f>
        <v>0</v>
      </c>
      <c r="ASE21" s="128">
        <f>IFERROR(IF(AND(ARV21&lt;SMALL(기준일시_입력!$J$21:$J$39,ASE$5),ARW21&gt;SMALL(기준일시_입력!$N$21:$N$39,ASE$5)),INDEX(기준일시_입력!$AJ$21:$AJ$39,ASE$5*2-1),IF(AND(ARV21&gt;=SMALL(기준일시_입력!$J$21:$J$39,ASE$5),ARV21&lt;SMALL(기준일시_입력!$N$21:$N$39,ASE$5)),SMALL(기준일시_입력!$N$21:$N$39,ASE$5)-ARV21,0)),0)</f>
        <v>0</v>
      </c>
      <c r="ASF21" s="128">
        <f>IFERROR(IF(AND(ARV21&lt;SMALL(기준일시_입력!$J$21:$J$39,ASF$5),ARW21&gt;SMALL(기준일시_입력!$N$21:$N$39,ASF$5)),INDEX(기준일시_입력!$AJ$21:$AJ$39,ASF$5*2-1),IF(AND(ARV21&gt;=SMALL(기준일시_입력!$J$21:$J$39,ASF$5),ARV21&lt;SMALL(기준일시_입력!$N$21:$N$39,ASF$5)),SMALL(기준일시_입력!$N$21:$N$39,ASF$5)-ARV21,0)),0)</f>
        <v>0</v>
      </c>
      <c r="ASG21" s="128">
        <f>IFERROR(IF(AND(ARV21&lt;SMALL(기준일시_입력!$J$21:$J$39,ASG$5),ARW21&gt;SMALL(기준일시_입력!$N$21:$N$39,ASG$5)),INDEX(기준일시_입력!$AJ$21:$AJ$39,ASG$5*2-1),IF(AND(ARV21&gt;=SMALL(기준일시_입력!$J$21:$J$39,ASG$5),ARV21&lt;SMALL(기준일시_입력!$N$21:$N$39,ASG$5)),SMALL(기준일시_입력!$N$21:$N$39,ASG$5)-ARV21,0)),0)</f>
        <v>0</v>
      </c>
      <c r="ASH21" s="125"/>
      <c r="ASI21" s="180" t="str">
        <f t="shared" si="349"/>
        <v>16일</v>
      </c>
      <c r="ASJ21" s="180"/>
      <c r="ASK21" s="124" t="str">
        <f t="shared" si="350"/>
        <v>화</v>
      </c>
      <c r="ASL21" s="133" t="str">
        <f t="shared" si="351"/>
        <v/>
      </c>
      <c r="ASM21" s="184"/>
      <c r="ASN21" s="184"/>
      <c r="ASO21" s="184"/>
      <c r="ASP21" s="184"/>
      <c r="ASQ21" s="184"/>
      <c r="ASR21" s="184"/>
      <c r="ASS21" s="176"/>
      <c r="AST21" s="177"/>
      <c r="ASU21" s="129" t="str">
        <f>IF($B21="","",IF(AND(ASK$3&lt;&gt;"",$B21-기준일시_입력!$AO$7&lt;=0,ASM21="",ASP21="",ASS21=""),"X",IF(ASS21="연차","☆",IF(ASS21="월차","★",IF(ASS21="병가","♨",IF(ASS21="출장","◎",IF(ASS21="교육","■",IF(AND(ASS21="",ASM21&lt;=기준일시_입력!$J$15,ASP21&gt;=기준일시_입력!$N$15),"○",IF(AND(ASS21="",ASM21&lt;&gt;"",ASM21&gt;기준일시_입력!$J$15),"▼",IF(AND(ASS21="",ASP21&lt;&gt;"",ASP21&lt;기준일시_입력!$N$15),"△",""))))))))))</f>
        <v/>
      </c>
      <c r="ASV21" s="128">
        <f>IFERROR(IF(OR(ASM21="",ASP21=""),0,IF(AND(ASX21&lt;기준일시_입력!$J$17,ASY21&gt;기준일시_입력!$N$17),기준일시_입력!$N$17-기준일시_입력!$J$17,IF(AND(ASX21&gt;=기준일시_입력!$J$17,ASY21&gt;기준일시_입력!$N$17),기준일시_입력!$N$17-ASX21,IF(ASY21&lt;기준일시_입력!$J$17,0,IF(AND(ASX21&lt;기준일시_입력!$J$17,ASY21&lt;=기준일시_입력!$N$17),ASY21-기준일시_입력!$J$17,IF(AND(ASX21&gt;=기준일시_입력!$J$17,ASY21&lt;=기준일시_입력!$N$17),ASY21-ASX21,0)))))),0)</f>
        <v>0</v>
      </c>
      <c r="ASW21" s="128">
        <f t="shared" si="352"/>
        <v>0</v>
      </c>
      <c r="ASX21" s="128">
        <f>IF(OR(ASM21="",ASP21=""),0,IF(ASM21&lt;기준일시_입력!$J$15,기준일시_입력!$J$15,ASM21))</f>
        <v>0</v>
      </c>
      <c r="ASY21" s="128">
        <f t="shared" si="353"/>
        <v>0</v>
      </c>
      <c r="ASZ21" s="128">
        <f>IFERROR(IF(AND(ASX21&lt;SMALL(기준일시_입력!$J$21:$J$39,ASZ$5),ASY21&gt;SMALL(기준일시_입력!$N$21:$N$39,ASZ$5)),INDEX(기준일시_입력!$AJ$21:$AJ$39,ASZ$5*2-1),IF(AND(ASX21&gt;=SMALL(기준일시_입력!$J$21:$J$39,ASZ$5),ASX21&lt;SMALL(기준일시_입력!$N$21:$N$39,ASZ$5)),SMALL(기준일시_입력!$N$21:$N$39,ASZ$5)-ASX21,0)),0)</f>
        <v>0</v>
      </c>
      <c r="ATA21" s="128">
        <f>IFERROR(IF(AND(ASX21&lt;SMALL(기준일시_입력!$J$21:$J$39,ATA$5),ASY21&gt;SMALL(기준일시_입력!$N$21:$N$39,ATA$5)),INDEX(기준일시_입력!$AJ$21:$AJ$39,ATA$5*2-1),IF(AND(ASX21&gt;=SMALL(기준일시_입력!$J$21:$J$39,ATA$5),ASX21&lt;SMALL(기준일시_입력!$N$21:$N$39,ATA$5)),SMALL(기준일시_입력!$N$21:$N$39,ATA$5)-ASX21,0)),0)</f>
        <v>0</v>
      </c>
      <c r="ATB21" s="128">
        <f>IFERROR(IF(AND(ASX21&lt;SMALL(기준일시_입력!$J$21:$J$39,ATB$5),ASY21&gt;SMALL(기준일시_입력!$N$21:$N$39,ATB$5)),INDEX(기준일시_입력!$AJ$21:$AJ$39,ATB$5*2-1),IF(AND(ASX21&gt;=SMALL(기준일시_입력!$J$21:$J$39,ATB$5),ASX21&lt;SMALL(기준일시_입력!$N$21:$N$39,ATB$5)),SMALL(기준일시_입력!$N$21:$N$39,ATB$5)-ASX21,0)),0)</f>
        <v>0</v>
      </c>
      <c r="ATC21" s="128">
        <f>IFERROR(IF(AND(ASX21&lt;SMALL(기준일시_입력!$J$21:$J$39,ATC$5),ASY21&gt;SMALL(기준일시_입력!$N$21:$N$39,ATC$5)),INDEX(기준일시_입력!$AJ$21:$AJ$39,ATC$5*2-1),IF(AND(ASX21&gt;=SMALL(기준일시_입력!$J$21:$J$39,ATC$5),ASX21&lt;SMALL(기준일시_입력!$N$21:$N$39,ATC$5)),SMALL(기준일시_입력!$N$21:$N$39,ATC$5)-ASX21,0)),0)</f>
        <v>0</v>
      </c>
      <c r="ATD21" s="128">
        <f>IFERROR(IF(AND(ASX21&lt;SMALL(기준일시_입력!$J$21:$J$39,ATD$5),ASY21&gt;SMALL(기준일시_입력!$N$21:$N$39,ATD$5)),INDEX(기준일시_입력!$AJ$21:$AJ$39,ATD$5*2-1),IF(AND(ASX21&gt;=SMALL(기준일시_입력!$J$21:$J$39,ATD$5),ASX21&lt;SMALL(기준일시_입력!$N$21:$N$39,ATD$5)),SMALL(기준일시_입력!$N$21:$N$39,ATD$5)-ASX21,0)),0)</f>
        <v>0</v>
      </c>
      <c r="ATE21" s="128">
        <f>IFERROR(IF(AND(ASX21&lt;SMALL(기준일시_입력!$J$21:$J$39,ATE$5),ASY21&gt;SMALL(기준일시_입력!$N$21:$N$39,ATE$5)),INDEX(기준일시_입력!$AJ$21:$AJ$39,ATE$5*2-1),IF(AND(ASX21&gt;=SMALL(기준일시_입력!$J$21:$J$39,ATE$5),ASX21&lt;SMALL(기준일시_입력!$N$21:$N$39,ATE$5)),SMALL(기준일시_입력!$N$21:$N$39,ATE$5)-ASX21,0)),0)</f>
        <v>0</v>
      </c>
      <c r="ATF21" s="128">
        <f>IFERROR(IF(AND(ASX21&lt;SMALL(기준일시_입력!$J$21:$J$39,ATF$5),ASY21&gt;SMALL(기준일시_입력!$N$21:$N$39,ATF$5)),INDEX(기준일시_입력!$AJ$21:$AJ$39,ATF$5*2-1),IF(AND(ASX21&gt;=SMALL(기준일시_입력!$J$21:$J$39,ATF$5),ASX21&lt;SMALL(기준일시_입력!$N$21:$N$39,ATF$5)),SMALL(기준일시_입력!$N$21:$N$39,ATF$5)-ASX21,0)),0)</f>
        <v>0</v>
      </c>
      <c r="ATG21" s="128">
        <f>IFERROR(IF(AND(ASX21&lt;SMALL(기준일시_입력!$J$21:$J$39,ATG$5),ASY21&gt;SMALL(기준일시_입력!$N$21:$N$39,ATG$5)),INDEX(기준일시_입력!$AJ$21:$AJ$39,ATG$5*2-1),IF(AND(ASX21&gt;=SMALL(기준일시_입력!$J$21:$J$39,ATG$5),ASX21&lt;SMALL(기준일시_입력!$N$21:$N$39,ATG$5)),SMALL(기준일시_입력!$N$21:$N$39,ATG$5)-ASX21,0)),0)</f>
        <v>0</v>
      </c>
      <c r="ATH21" s="128">
        <f>IFERROR(IF(AND(ASX21&lt;SMALL(기준일시_입력!$J$21:$J$39,ATH$5),ASY21&gt;SMALL(기준일시_입력!$N$21:$N$39,ATH$5)),INDEX(기준일시_입력!$AJ$21:$AJ$39,ATH$5*2-1),IF(AND(ASX21&gt;=SMALL(기준일시_입력!$J$21:$J$39,ATH$5),ASX21&lt;SMALL(기준일시_입력!$N$21:$N$39,ATH$5)),SMALL(기준일시_입력!$N$21:$N$39,ATH$5)-ASX21,0)),0)</f>
        <v>0</v>
      </c>
      <c r="ATI21" s="128">
        <f>IFERROR(IF(AND(ASX21&lt;SMALL(기준일시_입력!$J$21:$J$39,ATI$5),ASY21&gt;SMALL(기준일시_입력!$N$21:$N$39,ATI$5)),INDEX(기준일시_입력!$AJ$21:$AJ$39,ATI$5*2-1),IF(AND(ASX21&gt;=SMALL(기준일시_입력!$J$21:$J$39,ATI$5),ASX21&lt;SMALL(기준일시_입력!$N$21:$N$39,ATI$5)),SMALL(기준일시_입력!$N$21:$N$39,ATI$5)-ASX21,0)),0)</f>
        <v>0</v>
      </c>
      <c r="ATJ21" s="125"/>
      <c r="ATK21" s="180" t="str">
        <f t="shared" si="354"/>
        <v>16일</v>
      </c>
      <c r="ATL21" s="180"/>
      <c r="ATM21" s="124" t="str">
        <f t="shared" si="355"/>
        <v>화</v>
      </c>
      <c r="ATN21" s="133" t="str">
        <f t="shared" si="351"/>
        <v/>
      </c>
      <c r="ATO21" s="184"/>
      <c r="ATP21" s="184"/>
      <c r="ATQ21" s="184"/>
      <c r="ATR21" s="184"/>
      <c r="ATS21" s="184"/>
      <c r="ATT21" s="184"/>
      <c r="ATU21" s="176"/>
      <c r="ATV21" s="177"/>
      <c r="ATW21" s="129" t="str">
        <f>IF($B21="","",IF(AND(ATM$3&lt;&gt;"",$B21-기준일시_입력!$AO$7&lt;=0,ATO21="",ATR21="",ATU21=""),"X",IF(ATU21="연차","☆",IF(ATU21="월차","★",IF(ATU21="병가","♨",IF(ATU21="출장","◎",IF(ATU21="교육","■",IF(AND(ATU21="",ATO21&lt;=기준일시_입력!$J$15,ATR21&gt;=기준일시_입력!$N$15),"○",IF(AND(ATU21="",ATO21&lt;&gt;"",ATO21&gt;기준일시_입력!$J$15),"▼",IF(AND(ATU21="",ATR21&lt;&gt;"",ATR21&lt;기준일시_입력!$N$15),"△",""))))))))))</f>
        <v/>
      </c>
      <c r="ATX21" s="128">
        <f>IFERROR(IF(OR(ATO21="",ATR21=""),0,IF(AND(ATZ21&lt;기준일시_입력!$J$17,AUA21&gt;기준일시_입력!$N$17),기준일시_입력!$N$17-기준일시_입력!$J$17,IF(AND(ATZ21&gt;=기준일시_입력!$J$17,AUA21&gt;기준일시_입력!$N$17),기준일시_입력!$N$17-ATZ21,IF(AUA21&lt;기준일시_입력!$J$17,0,IF(AND(ATZ21&lt;기준일시_입력!$J$17,AUA21&lt;=기준일시_입력!$N$17),AUA21-기준일시_입력!$J$17,IF(AND(ATZ21&gt;=기준일시_입력!$J$17,AUA21&lt;=기준일시_입력!$N$17),AUA21-ATZ21,0)))))),0)</f>
        <v>0</v>
      </c>
      <c r="ATY21" s="128">
        <f t="shared" si="357"/>
        <v>0</v>
      </c>
      <c r="ATZ21" s="128">
        <f>IF(OR(ATO21="",ATR21=""),0,IF(ATO21&lt;기준일시_입력!$J$15,기준일시_입력!$J$15,ATO21))</f>
        <v>0</v>
      </c>
      <c r="AUA21" s="128">
        <f t="shared" si="358"/>
        <v>0</v>
      </c>
      <c r="AUB21" s="128">
        <f>IFERROR(IF(AND(ATZ21&lt;SMALL(기준일시_입력!$J$21:$J$39,AUB$5),AUA21&gt;SMALL(기준일시_입력!$N$21:$N$39,AUB$5)),INDEX(기준일시_입력!$AJ$21:$AJ$39,AUB$5*2-1),IF(AND(ATZ21&gt;=SMALL(기준일시_입력!$J$21:$J$39,AUB$5),ATZ21&lt;SMALL(기준일시_입력!$N$21:$N$39,AUB$5)),SMALL(기준일시_입력!$N$21:$N$39,AUB$5)-ATZ21,0)),0)</f>
        <v>0</v>
      </c>
      <c r="AUC21" s="128">
        <f>IFERROR(IF(AND(ATZ21&lt;SMALL(기준일시_입력!$J$21:$J$39,AUC$5),AUA21&gt;SMALL(기준일시_입력!$N$21:$N$39,AUC$5)),INDEX(기준일시_입력!$AJ$21:$AJ$39,AUC$5*2-1),IF(AND(ATZ21&gt;=SMALL(기준일시_입력!$J$21:$J$39,AUC$5),ATZ21&lt;SMALL(기준일시_입력!$N$21:$N$39,AUC$5)),SMALL(기준일시_입력!$N$21:$N$39,AUC$5)-ATZ21,0)),0)</f>
        <v>0</v>
      </c>
      <c r="AUD21" s="128">
        <f>IFERROR(IF(AND(ATZ21&lt;SMALL(기준일시_입력!$J$21:$J$39,AUD$5),AUA21&gt;SMALL(기준일시_입력!$N$21:$N$39,AUD$5)),INDEX(기준일시_입력!$AJ$21:$AJ$39,AUD$5*2-1),IF(AND(ATZ21&gt;=SMALL(기준일시_입력!$J$21:$J$39,AUD$5),ATZ21&lt;SMALL(기준일시_입력!$N$21:$N$39,AUD$5)),SMALL(기준일시_입력!$N$21:$N$39,AUD$5)-ATZ21,0)),0)</f>
        <v>0</v>
      </c>
      <c r="AUE21" s="128">
        <f>IFERROR(IF(AND(ATZ21&lt;SMALL(기준일시_입력!$J$21:$J$39,AUE$5),AUA21&gt;SMALL(기준일시_입력!$N$21:$N$39,AUE$5)),INDEX(기준일시_입력!$AJ$21:$AJ$39,AUE$5*2-1),IF(AND(ATZ21&gt;=SMALL(기준일시_입력!$J$21:$J$39,AUE$5),ATZ21&lt;SMALL(기준일시_입력!$N$21:$N$39,AUE$5)),SMALL(기준일시_입력!$N$21:$N$39,AUE$5)-ATZ21,0)),0)</f>
        <v>0</v>
      </c>
      <c r="AUF21" s="128">
        <f>IFERROR(IF(AND(ATZ21&lt;SMALL(기준일시_입력!$J$21:$J$39,AUF$5),AUA21&gt;SMALL(기준일시_입력!$N$21:$N$39,AUF$5)),INDEX(기준일시_입력!$AJ$21:$AJ$39,AUF$5*2-1),IF(AND(ATZ21&gt;=SMALL(기준일시_입력!$J$21:$J$39,AUF$5),ATZ21&lt;SMALL(기준일시_입력!$N$21:$N$39,AUF$5)),SMALL(기준일시_입력!$N$21:$N$39,AUF$5)-ATZ21,0)),0)</f>
        <v>0</v>
      </c>
      <c r="AUG21" s="128">
        <f>IFERROR(IF(AND(ATZ21&lt;SMALL(기준일시_입력!$J$21:$J$39,AUG$5),AUA21&gt;SMALL(기준일시_입력!$N$21:$N$39,AUG$5)),INDEX(기준일시_입력!$AJ$21:$AJ$39,AUG$5*2-1),IF(AND(ATZ21&gt;=SMALL(기준일시_입력!$J$21:$J$39,AUG$5),ATZ21&lt;SMALL(기준일시_입력!$N$21:$N$39,AUG$5)),SMALL(기준일시_입력!$N$21:$N$39,AUG$5)-ATZ21,0)),0)</f>
        <v>0</v>
      </c>
      <c r="AUH21" s="128">
        <f>IFERROR(IF(AND(ATZ21&lt;SMALL(기준일시_입력!$J$21:$J$39,AUH$5),AUA21&gt;SMALL(기준일시_입력!$N$21:$N$39,AUH$5)),INDEX(기준일시_입력!$AJ$21:$AJ$39,AUH$5*2-1),IF(AND(ATZ21&gt;=SMALL(기준일시_입력!$J$21:$J$39,AUH$5),ATZ21&lt;SMALL(기준일시_입력!$N$21:$N$39,AUH$5)),SMALL(기준일시_입력!$N$21:$N$39,AUH$5)-ATZ21,0)),0)</f>
        <v>0</v>
      </c>
      <c r="AUI21" s="128">
        <f>IFERROR(IF(AND(ATZ21&lt;SMALL(기준일시_입력!$J$21:$J$39,AUI$5),AUA21&gt;SMALL(기준일시_입력!$N$21:$N$39,AUI$5)),INDEX(기준일시_입력!$AJ$21:$AJ$39,AUI$5*2-1),IF(AND(ATZ21&gt;=SMALL(기준일시_입력!$J$21:$J$39,AUI$5),ATZ21&lt;SMALL(기준일시_입력!$N$21:$N$39,AUI$5)),SMALL(기준일시_입력!$N$21:$N$39,AUI$5)-ATZ21,0)),0)</f>
        <v>0</v>
      </c>
      <c r="AUJ21" s="128">
        <f>IFERROR(IF(AND(ATZ21&lt;SMALL(기준일시_입력!$J$21:$J$39,AUJ$5),AUA21&gt;SMALL(기준일시_입력!$N$21:$N$39,AUJ$5)),INDEX(기준일시_입력!$AJ$21:$AJ$39,AUJ$5*2-1),IF(AND(ATZ21&gt;=SMALL(기준일시_입력!$J$21:$J$39,AUJ$5),ATZ21&lt;SMALL(기준일시_입력!$N$21:$N$39,AUJ$5)),SMALL(기준일시_입력!$N$21:$N$39,AUJ$5)-ATZ21,0)),0)</f>
        <v>0</v>
      </c>
      <c r="AUK21" s="128">
        <f>IFERROR(IF(AND(ATZ21&lt;SMALL(기준일시_입력!$J$21:$J$39,AUK$5),AUA21&gt;SMALL(기준일시_입력!$N$21:$N$39,AUK$5)),INDEX(기준일시_입력!$AJ$21:$AJ$39,AUK$5*2-1),IF(AND(ATZ21&gt;=SMALL(기준일시_입력!$J$21:$J$39,AUK$5),ATZ21&lt;SMALL(기준일시_입력!$N$21:$N$39,AUK$5)),SMALL(기준일시_입력!$N$21:$N$39,AUK$5)-ATZ21,0)),0)</f>
        <v>0</v>
      </c>
      <c r="AUL21" s="125"/>
      <c r="AUM21" s="180" t="str">
        <f t="shared" si="359"/>
        <v>16일</v>
      </c>
      <c r="AUN21" s="180"/>
      <c r="AUO21" s="124" t="str">
        <f t="shared" si="360"/>
        <v>화</v>
      </c>
      <c r="AUP21" s="133" t="str">
        <f t="shared" si="351"/>
        <v/>
      </c>
      <c r="AUQ21" s="184"/>
      <c r="AUR21" s="184"/>
      <c r="AUS21" s="184"/>
      <c r="AUT21" s="184"/>
      <c r="AUU21" s="184"/>
      <c r="AUV21" s="184"/>
      <c r="AUW21" s="176"/>
      <c r="AUX21" s="177"/>
      <c r="AUY21" s="129" t="str">
        <f>IF($B21="","",IF(AND(AUO$3&lt;&gt;"",$B21-기준일시_입력!$AO$7&lt;=0,AUQ21="",AUT21="",AUW21=""),"X",IF(AUW21="연차","☆",IF(AUW21="월차","★",IF(AUW21="병가","♨",IF(AUW21="출장","◎",IF(AUW21="교육","■",IF(AND(AUW21="",AUQ21&lt;=기준일시_입력!$J$15,AUT21&gt;=기준일시_입력!$N$15),"○",IF(AND(AUW21="",AUQ21&lt;&gt;"",AUQ21&gt;기준일시_입력!$J$15),"▼",IF(AND(AUW21="",AUT21&lt;&gt;"",AUT21&lt;기준일시_입력!$N$15),"△",""))))))))))</f>
        <v/>
      </c>
      <c r="AUZ21" s="128">
        <f>IFERROR(IF(OR(AUQ21="",AUT21=""),0,IF(AND(AVB21&lt;기준일시_입력!$J$17,AVC21&gt;기준일시_입력!$N$17),기준일시_입력!$N$17-기준일시_입력!$J$17,IF(AND(AVB21&gt;=기준일시_입력!$J$17,AVC21&gt;기준일시_입력!$N$17),기준일시_입력!$N$17-AVB21,IF(AVC21&lt;기준일시_입력!$J$17,0,IF(AND(AVB21&lt;기준일시_입력!$J$17,AVC21&lt;=기준일시_입력!$N$17),AVC21-기준일시_입력!$J$17,IF(AND(AVB21&gt;=기준일시_입력!$J$17,AVC21&lt;=기준일시_입력!$N$17),AVC21-AVB21,0)))))),0)</f>
        <v>0</v>
      </c>
      <c r="AVA21" s="128">
        <f t="shared" si="362"/>
        <v>0</v>
      </c>
      <c r="AVB21" s="128">
        <f>IF(OR(AUQ21="",AUT21=""),0,IF(AUQ21&lt;기준일시_입력!$J$15,기준일시_입력!$J$15,AUQ21))</f>
        <v>0</v>
      </c>
      <c r="AVC21" s="128">
        <f t="shared" si="363"/>
        <v>0</v>
      </c>
      <c r="AVD21" s="128">
        <f>IFERROR(IF(AND(AVB21&lt;SMALL(기준일시_입력!$J$21:$J$39,AVD$5),AVC21&gt;SMALL(기준일시_입력!$N$21:$N$39,AVD$5)),INDEX(기준일시_입력!$AJ$21:$AJ$39,AVD$5*2-1),IF(AND(AVB21&gt;=SMALL(기준일시_입력!$J$21:$J$39,AVD$5),AVB21&lt;SMALL(기준일시_입력!$N$21:$N$39,AVD$5)),SMALL(기준일시_입력!$N$21:$N$39,AVD$5)-AVB21,0)),0)</f>
        <v>0</v>
      </c>
      <c r="AVE21" s="128">
        <f>IFERROR(IF(AND(AVB21&lt;SMALL(기준일시_입력!$J$21:$J$39,AVE$5),AVC21&gt;SMALL(기준일시_입력!$N$21:$N$39,AVE$5)),INDEX(기준일시_입력!$AJ$21:$AJ$39,AVE$5*2-1),IF(AND(AVB21&gt;=SMALL(기준일시_입력!$J$21:$J$39,AVE$5),AVB21&lt;SMALL(기준일시_입력!$N$21:$N$39,AVE$5)),SMALL(기준일시_입력!$N$21:$N$39,AVE$5)-AVB21,0)),0)</f>
        <v>0</v>
      </c>
      <c r="AVF21" s="128">
        <f>IFERROR(IF(AND(AVB21&lt;SMALL(기준일시_입력!$J$21:$J$39,AVF$5),AVC21&gt;SMALL(기준일시_입력!$N$21:$N$39,AVF$5)),INDEX(기준일시_입력!$AJ$21:$AJ$39,AVF$5*2-1),IF(AND(AVB21&gt;=SMALL(기준일시_입력!$J$21:$J$39,AVF$5),AVB21&lt;SMALL(기준일시_입력!$N$21:$N$39,AVF$5)),SMALL(기준일시_입력!$N$21:$N$39,AVF$5)-AVB21,0)),0)</f>
        <v>0</v>
      </c>
      <c r="AVG21" s="128">
        <f>IFERROR(IF(AND(AVB21&lt;SMALL(기준일시_입력!$J$21:$J$39,AVG$5),AVC21&gt;SMALL(기준일시_입력!$N$21:$N$39,AVG$5)),INDEX(기준일시_입력!$AJ$21:$AJ$39,AVG$5*2-1),IF(AND(AVB21&gt;=SMALL(기준일시_입력!$J$21:$J$39,AVG$5),AVB21&lt;SMALL(기준일시_입력!$N$21:$N$39,AVG$5)),SMALL(기준일시_입력!$N$21:$N$39,AVG$5)-AVB21,0)),0)</f>
        <v>0</v>
      </c>
      <c r="AVH21" s="128">
        <f>IFERROR(IF(AND(AVB21&lt;SMALL(기준일시_입력!$J$21:$J$39,AVH$5),AVC21&gt;SMALL(기준일시_입력!$N$21:$N$39,AVH$5)),INDEX(기준일시_입력!$AJ$21:$AJ$39,AVH$5*2-1),IF(AND(AVB21&gt;=SMALL(기준일시_입력!$J$21:$J$39,AVH$5),AVB21&lt;SMALL(기준일시_입력!$N$21:$N$39,AVH$5)),SMALL(기준일시_입력!$N$21:$N$39,AVH$5)-AVB21,0)),0)</f>
        <v>0</v>
      </c>
      <c r="AVI21" s="128">
        <f>IFERROR(IF(AND(AVB21&lt;SMALL(기준일시_입력!$J$21:$J$39,AVI$5),AVC21&gt;SMALL(기준일시_입력!$N$21:$N$39,AVI$5)),INDEX(기준일시_입력!$AJ$21:$AJ$39,AVI$5*2-1),IF(AND(AVB21&gt;=SMALL(기준일시_입력!$J$21:$J$39,AVI$5),AVB21&lt;SMALL(기준일시_입력!$N$21:$N$39,AVI$5)),SMALL(기준일시_입력!$N$21:$N$39,AVI$5)-AVB21,0)),0)</f>
        <v>0</v>
      </c>
      <c r="AVJ21" s="128">
        <f>IFERROR(IF(AND(AVB21&lt;SMALL(기준일시_입력!$J$21:$J$39,AVJ$5),AVC21&gt;SMALL(기준일시_입력!$N$21:$N$39,AVJ$5)),INDEX(기준일시_입력!$AJ$21:$AJ$39,AVJ$5*2-1),IF(AND(AVB21&gt;=SMALL(기준일시_입력!$J$21:$J$39,AVJ$5),AVB21&lt;SMALL(기준일시_입력!$N$21:$N$39,AVJ$5)),SMALL(기준일시_입력!$N$21:$N$39,AVJ$5)-AVB21,0)),0)</f>
        <v>0</v>
      </c>
      <c r="AVK21" s="128">
        <f>IFERROR(IF(AND(AVB21&lt;SMALL(기준일시_입력!$J$21:$J$39,AVK$5),AVC21&gt;SMALL(기준일시_입력!$N$21:$N$39,AVK$5)),INDEX(기준일시_입력!$AJ$21:$AJ$39,AVK$5*2-1),IF(AND(AVB21&gt;=SMALL(기준일시_입력!$J$21:$J$39,AVK$5),AVB21&lt;SMALL(기준일시_입력!$N$21:$N$39,AVK$5)),SMALL(기준일시_입력!$N$21:$N$39,AVK$5)-AVB21,0)),0)</f>
        <v>0</v>
      </c>
      <c r="AVL21" s="128">
        <f>IFERROR(IF(AND(AVB21&lt;SMALL(기준일시_입력!$J$21:$J$39,AVL$5),AVC21&gt;SMALL(기준일시_입력!$N$21:$N$39,AVL$5)),INDEX(기준일시_입력!$AJ$21:$AJ$39,AVL$5*2-1),IF(AND(AVB21&gt;=SMALL(기준일시_입력!$J$21:$J$39,AVL$5),AVB21&lt;SMALL(기준일시_입력!$N$21:$N$39,AVL$5)),SMALL(기준일시_입력!$N$21:$N$39,AVL$5)-AVB21,0)),0)</f>
        <v>0</v>
      </c>
      <c r="AVM21" s="128">
        <f>IFERROR(IF(AND(AVB21&lt;SMALL(기준일시_입력!$J$21:$J$39,AVM$5),AVC21&gt;SMALL(기준일시_입력!$N$21:$N$39,AVM$5)),INDEX(기준일시_입력!$AJ$21:$AJ$39,AVM$5*2-1),IF(AND(AVB21&gt;=SMALL(기준일시_입력!$J$21:$J$39,AVM$5),AVB21&lt;SMALL(기준일시_입력!$N$21:$N$39,AVM$5)),SMALL(기준일시_입력!$N$21:$N$39,AVM$5)-AVB21,0)),0)</f>
        <v>0</v>
      </c>
      <c r="AVN21" s="125"/>
      <c r="AVO21" s="180" t="str">
        <f t="shared" si="364"/>
        <v>16일</v>
      </c>
      <c r="AVP21" s="180"/>
      <c r="AVQ21" s="124" t="str">
        <f t="shared" si="365"/>
        <v>화</v>
      </c>
      <c r="AVR21" s="133" t="str">
        <f t="shared" si="366"/>
        <v/>
      </c>
      <c r="AVS21" s="184"/>
      <c r="AVT21" s="184"/>
      <c r="AVU21" s="184"/>
      <c r="AVV21" s="184"/>
      <c r="AVW21" s="184"/>
      <c r="AVX21" s="184"/>
      <c r="AVY21" s="176"/>
      <c r="AVZ21" s="177"/>
      <c r="AWA21" s="129" t="str">
        <f>IF($B21="","",IF(AND(AVQ$3&lt;&gt;"",$B21-기준일시_입력!$AO$7&lt;=0,AVS21="",AVV21="",AVY21=""),"X",IF(AVY21="연차","☆",IF(AVY21="월차","★",IF(AVY21="병가","♨",IF(AVY21="출장","◎",IF(AVY21="교육","■",IF(AND(AVY21="",AVS21&lt;=기준일시_입력!$J$15,AVV21&gt;=기준일시_입력!$N$15),"○",IF(AND(AVY21="",AVS21&lt;&gt;"",AVS21&gt;기준일시_입력!$J$15),"▼",IF(AND(AVY21="",AVV21&lt;&gt;"",AVV21&lt;기준일시_입력!$N$15),"△",""))))))))))</f>
        <v/>
      </c>
      <c r="AWB21" s="128">
        <f>IFERROR(IF(OR(AVS21="",AVV21=""),0,IF(AND(AWD21&lt;기준일시_입력!$J$17,AWE21&gt;기준일시_입력!$N$17),기준일시_입력!$N$17-기준일시_입력!$J$17,IF(AND(AWD21&gt;=기준일시_입력!$J$17,AWE21&gt;기준일시_입력!$N$17),기준일시_입력!$N$17-AWD21,IF(AWE21&lt;기준일시_입력!$J$17,0,IF(AND(AWD21&lt;기준일시_입력!$J$17,AWE21&lt;=기준일시_입력!$N$17),AWE21-기준일시_입력!$J$17,IF(AND(AWD21&gt;=기준일시_입력!$J$17,AWE21&lt;=기준일시_입력!$N$17),AWE21-AWD21,0)))))),0)</f>
        <v>0</v>
      </c>
      <c r="AWC21" s="128">
        <f t="shared" si="367"/>
        <v>0</v>
      </c>
      <c r="AWD21" s="128">
        <f>IF(OR(AVS21="",AVV21=""),0,IF(AVS21&lt;기준일시_입력!$J$15,기준일시_입력!$J$15,AVS21))</f>
        <v>0</v>
      </c>
      <c r="AWE21" s="128">
        <f t="shared" si="368"/>
        <v>0</v>
      </c>
      <c r="AWF21" s="128">
        <f>IFERROR(IF(AND(AWD21&lt;SMALL(기준일시_입력!$J$21:$J$39,AWF$5),AWE21&gt;SMALL(기준일시_입력!$N$21:$N$39,AWF$5)),INDEX(기준일시_입력!$AJ$21:$AJ$39,AWF$5*2-1),IF(AND(AWD21&gt;=SMALL(기준일시_입력!$J$21:$J$39,AWF$5),AWD21&lt;SMALL(기준일시_입력!$N$21:$N$39,AWF$5)),SMALL(기준일시_입력!$N$21:$N$39,AWF$5)-AWD21,0)),0)</f>
        <v>0</v>
      </c>
      <c r="AWG21" s="128">
        <f>IFERROR(IF(AND(AWD21&lt;SMALL(기준일시_입력!$J$21:$J$39,AWG$5),AWE21&gt;SMALL(기준일시_입력!$N$21:$N$39,AWG$5)),INDEX(기준일시_입력!$AJ$21:$AJ$39,AWG$5*2-1),IF(AND(AWD21&gt;=SMALL(기준일시_입력!$J$21:$J$39,AWG$5),AWD21&lt;SMALL(기준일시_입력!$N$21:$N$39,AWG$5)),SMALL(기준일시_입력!$N$21:$N$39,AWG$5)-AWD21,0)),0)</f>
        <v>0</v>
      </c>
      <c r="AWH21" s="128">
        <f>IFERROR(IF(AND(AWD21&lt;SMALL(기준일시_입력!$J$21:$J$39,AWH$5),AWE21&gt;SMALL(기준일시_입력!$N$21:$N$39,AWH$5)),INDEX(기준일시_입력!$AJ$21:$AJ$39,AWH$5*2-1),IF(AND(AWD21&gt;=SMALL(기준일시_입력!$J$21:$J$39,AWH$5),AWD21&lt;SMALL(기준일시_입력!$N$21:$N$39,AWH$5)),SMALL(기준일시_입력!$N$21:$N$39,AWH$5)-AWD21,0)),0)</f>
        <v>0</v>
      </c>
      <c r="AWI21" s="128">
        <f>IFERROR(IF(AND(AWD21&lt;SMALL(기준일시_입력!$J$21:$J$39,AWI$5),AWE21&gt;SMALL(기준일시_입력!$N$21:$N$39,AWI$5)),INDEX(기준일시_입력!$AJ$21:$AJ$39,AWI$5*2-1),IF(AND(AWD21&gt;=SMALL(기준일시_입력!$J$21:$J$39,AWI$5),AWD21&lt;SMALL(기준일시_입력!$N$21:$N$39,AWI$5)),SMALL(기준일시_입력!$N$21:$N$39,AWI$5)-AWD21,0)),0)</f>
        <v>0</v>
      </c>
      <c r="AWJ21" s="128">
        <f>IFERROR(IF(AND(AWD21&lt;SMALL(기준일시_입력!$J$21:$J$39,AWJ$5),AWE21&gt;SMALL(기준일시_입력!$N$21:$N$39,AWJ$5)),INDEX(기준일시_입력!$AJ$21:$AJ$39,AWJ$5*2-1),IF(AND(AWD21&gt;=SMALL(기준일시_입력!$J$21:$J$39,AWJ$5),AWD21&lt;SMALL(기준일시_입력!$N$21:$N$39,AWJ$5)),SMALL(기준일시_입력!$N$21:$N$39,AWJ$5)-AWD21,0)),0)</f>
        <v>0</v>
      </c>
      <c r="AWK21" s="128">
        <f>IFERROR(IF(AND(AWD21&lt;SMALL(기준일시_입력!$J$21:$J$39,AWK$5),AWE21&gt;SMALL(기준일시_입력!$N$21:$N$39,AWK$5)),INDEX(기준일시_입력!$AJ$21:$AJ$39,AWK$5*2-1),IF(AND(AWD21&gt;=SMALL(기준일시_입력!$J$21:$J$39,AWK$5),AWD21&lt;SMALL(기준일시_입력!$N$21:$N$39,AWK$5)),SMALL(기준일시_입력!$N$21:$N$39,AWK$5)-AWD21,0)),0)</f>
        <v>0</v>
      </c>
      <c r="AWL21" s="128">
        <f>IFERROR(IF(AND(AWD21&lt;SMALL(기준일시_입력!$J$21:$J$39,AWL$5),AWE21&gt;SMALL(기준일시_입력!$N$21:$N$39,AWL$5)),INDEX(기준일시_입력!$AJ$21:$AJ$39,AWL$5*2-1),IF(AND(AWD21&gt;=SMALL(기준일시_입력!$J$21:$J$39,AWL$5),AWD21&lt;SMALL(기준일시_입력!$N$21:$N$39,AWL$5)),SMALL(기준일시_입력!$N$21:$N$39,AWL$5)-AWD21,0)),0)</f>
        <v>0</v>
      </c>
      <c r="AWM21" s="128">
        <f>IFERROR(IF(AND(AWD21&lt;SMALL(기준일시_입력!$J$21:$J$39,AWM$5),AWE21&gt;SMALL(기준일시_입력!$N$21:$N$39,AWM$5)),INDEX(기준일시_입력!$AJ$21:$AJ$39,AWM$5*2-1),IF(AND(AWD21&gt;=SMALL(기준일시_입력!$J$21:$J$39,AWM$5),AWD21&lt;SMALL(기준일시_입력!$N$21:$N$39,AWM$5)),SMALL(기준일시_입력!$N$21:$N$39,AWM$5)-AWD21,0)),0)</f>
        <v>0</v>
      </c>
      <c r="AWN21" s="128">
        <f>IFERROR(IF(AND(AWD21&lt;SMALL(기준일시_입력!$J$21:$J$39,AWN$5),AWE21&gt;SMALL(기준일시_입력!$N$21:$N$39,AWN$5)),INDEX(기준일시_입력!$AJ$21:$AJ$39,AWN$5*2-1),IF(AND(AWD21&gt;=SMALL(기준일시_입력!$J$21:$J$39,AWN$5),AWD21&lt;SMALL(기준일시_입력!$N$21:$N$39,AWN$5)),SMALL(기준일시_입력!$N$21:$N$39,AWN$5)-AWD21,0)),0)</f>
        <v>0</v>
      </c>
      <c r="AWO21" s="128">
        <f>IFERROR(IF(AND(AWD21&lt;SMALL(기준일시_입력!$J$21:$J$39,AWO$5),AWE21&gt;SMALL(기준일시_입력!$N$21:$N$39,AWO$5)),INDEX(기준일시_입력!$AJ$21:$AJ$39,AWO$5*2-1),IF(AND(AWD21&gt;=SMALL(기준일시_입력!$J$21:$J$39,AWO$5),AWD21&lt;SMALL(기준일시_입력!$N$21:$N$39,AWO$5)),SMALL(기준일시_입력!$N$21:$N$39,AWO$5)-AWD21,0)),0)</f>
        <v>0</v>
      </c>
      <c r="AWP21" s="125"/>
      <c r="AWQ21" s="180" t="str">
        <f t="shared" si="369"/>
        <v>16일</v>
      </c>
      <c r="AWR21" s="180"/>
      <c r="AWS21" s="124" t="str">
        <f t="shared" si="370"/>
        <v>화</v>
      </c>
      <c r="AWT21" s="133" t="str">
        <f t="shared" si="366"/>
        <v/>
      </c>
      <c r="AWU21" s="184"/>
      <c r="AWV21" s="184"/>
      <c r="AWW21" s="184"/>
      <c r="AWX21" s="184"/>
      <c r="AWY21" s="184"/>
      <c r="AWZ21" s="184"/>
      <c r="AXA21" s="176"/>
      <c r="AXB21" s="177"/>
      <c r="AXC21" s="129" t="str">
        <f>IF($B21="","",IF(AND(AWS$3&lt;&gt;"",$B21-기준일시_입력!$AO$7&lt;=0,AWU21="",AWX21="",AXA21=""),"X",IF(AXA21="연차","☆",IF(AXA21="월차","★",IF(AXA21="병가","♨",IF(AXA21="출장","◎",IF(AXA21="교육","■",IF(AND(AXA21="",AWU21&lt;=기준일시_입력!$J$15,AWX21&gt;=기준일시_입력!$N$15),"○",IF(AND(AXA21="",AWU21&lt;&gt;"",AWU21&gt;기준일시_입력!$J$15),"▼",IF(AND(AXA21="",AWX21&lt;&gt;"",AWX21&lt;기준일시_입력!$N$15),"△",""))))))))))</f>
        <v/>
      </c>
      <c r="AXD21" s="128">
        <f>IFERROR(IF(OR(AWU21="",AWX21=""),0,IF(AND(AXF21&lt;기준일시_입력!$J$17,AXG21&gt;기준일시_입력!$N$17),기준일시_입력!$N$17-기준일시_입력!$J$17,IF(AND(AXF21&gt;=기준일시_입력!$J$17,AXG21&gt;기준일시_입력!$N$17),기준일시_입력!$N$17-AXF21,IF(AXG21&lt;기준일시_입력!$J$17,0,IF(AND(AXF21&lt;기준일시_입력!$J$17,AXG21&lt;=기준일시_입력!$N$17),AXG21-기준일시_입력!$J$17,IF(AND(AXF21&gt;=기준일시_입력!$J$17,AXG21&lt;=기준일시_입력!$N$17),AXG21-AXF21,0)))))),0)</f>
        <v>0</v>
      </c>
      <c r="AXE21" s="128">
        <f t="shared" si="372"/>
        <v>0</v>
      </c>
      <c r="AXF21" s="128">
        <f>IF(OR(AWU21="",AWX21=""),0,IF(AWU21&lt;기준일시_입력!$J$15,기준일시_입력!$J$15,AWU21))</f>
        <v>0</v>
      </c>
      <c r="AXG21" s="128">
        <f t="shared" si="373"/>
        <v>0</v>
      </c>
      <c r="AXH21" s="128">
        <f>IFERROR(IF(AND(AXF21&lt;SMALL(기준일시_입력!$J$21:$J$39,AXH$5),AXG21&gt;SMALL(기준일시_입력!$N$21:$N$39,AXH$5)),INDEX(기준일시_입력!$AJ$21:$AJ$39,AXH$5*2-1),IF(AND(AXF21&gt;=SMALL(기준일시_입력!$J$21:$J$39,AXH$5),AXF21&lt;SMALL(기준일시_입력!$N$21:$N$39,AXH$5)),SMALL(기준일시_입력!$N$21:$N$39,AXH$5)-AXF21,0)),0)</f>
        <v>0</v>
      </c>
      <c r="AXI21" s="128">
        <f>IFERROR(IF(AND(AXF21&lt;SMALL(기준일시_입력!$J$21:$J$39,AXI$5),AXG21&gt;SMALL(기준일시_입력!$N$21:$N$39,AXI$5)),INDEX(기준일시_입력!$AJ$21:$AJ$39,AXI$5*2-1),IF(AND(AXF21&gt;=SMALL(기준일시_입력!$J$21:$J$39,AXI$5),AXF21&lt;SMALL(기준일시_입력!$N$21:$N$39,AXI$5)),SMALL(기준일시_입력!$N$21:$N$39,AXI$5)-AXF21,0)),0)</f>
        <v>0</v>
      </c>
      <c r="AXJ21" s="128">
        <f>IFERROR(IF(AND(AXF21&lt;SMALL(기준일시_입력!$J$21:$J$39,AXJ$5),AXG21&gt;SMALL(기준일시_입력!$N$21:$N$39,AXJ$5)),INDEX(기준일시_입력!$AJ$21:$AJ$39,AXJ$5*2-1),IF(AND(AXF21&gt;=SMALL(기준일시_입력!$J$21:$J$39,AXJ$5),AXF21&lt;SMALL(기준일시_입력!$N$21:$N$39,AXJ$5)),SMALL(기준일시_입력!$N$21:$N$39,AXJ$5)-AXF21,0)),0)</f>
        <v>0</v>
      </c>
      <c r="AXK21" s="128">
        <f>IFERROR(IF(AND(AXF21&lt;SMALL(기준일시_입력!$J$21:$J$39,AXK$5),AXG21&gt;SMALL(기준일시_입력!$N$21:$N$39,AXK$5)),INDEX(기준일시_입력!$AJ$21:$AJ$39,AXK$5*2-1),IF(AND(AXF21&gt;=SMALL(기준일시_입력!$J$21:$J$39,AXK$5),AXF21&lt;SMALL(기준일시_입력!$N$21:$N$39,AXK$5)),SMALL(기준일시_입력!$N$21:$N$39,AXK$5)-AXF21,0)),0)</f>
        <v>0</v>
      </c>
      <c r="AXL21" s="128">
        <f>IFERROR(IF(AND(AXF21&lt;SMALL(기준일시_입력!$J$21:$J$39,AXL$5),AXG21&gt;SMALL(기준일시_입력!$N$21:$N$39,AXL$5)),INDEX(기준일시_입력!$AJ$21:$AJ$39,AXL$5*2-1),IF(AND(AXF21&gt;=SMALL(기준일시_입력!$J$21:$J$39,AXL$5),AXF21&lt;SMALL(기준일시_입력!$N$21:$N$39,AXL$5)),SMALL(기준일시_입력!$N$21:$N$39,AXL$5)-AXF21,0)),0)</f>
        <v>0</v>
      </c>
      <c r="AXM21" s="128">
        <f>IFERROR(IF(AND(AXF21&lt;SMALL(기준일시_입력!$J$21:$J$39,AXM$5),AXG21&gt;SMALL(기준일시_입력!$N$21:$N$39,AXM$5)),INDEX(기준일시_입력!$AJ$21:$AJ$39,AXM$5*2-1),IF(AND(AXF21&gt;=SMALL(기준일시_입력!$J$21:$J$39,AXM$5),AXF21&lt;SMALL(기준일시_입력!$N$21:$N$39,AXM$5)),SMALL(기준일시_입력!$N$21:$N$39,AXM$5)-AXF21,0)),0)</f>
        <v>0</v>
      </c>
      <c r="AXN21" s="128">
        <f>IFERROR(IF(AND(AXF21&lt;SMALL(기준일시_입력!$J$21:$J$39,AXN$5),AXG21&gt;SMALL(기준일시_입력!$N$21:$N$39,AXN$5)),INDEX(기준일시_입력!$AJ$21:$AJ$39,AXN$5*2-1),IF(AND(AXF21&gt;=SMALL(기준일시_입력!$J$21:$J$39,AXN$5),AXF21&lt;SMALL(기준일시_입력!$N$21:$N$39,AXN$5)),SMALL(기준일시_입력!$N$21:$N$39,AXN$5)-AXF21,0)),0)</f>
        <v>0</v>
      </c>
      <c r="AXO21" s="128">
        <f>IFERROR(IF(AND(AXF21&lt;SMALL(기준일시_입력!$J$21:$J$39,AXO$5),AXG21&gt;SMALL(기준일시_입력!$N$21:$N$39,AXO$5)),INDEX(기준일시_입력!$AJ$21:$AJ$39,AXO$5*2-1),IF(AND(AXF21&gt;=SMALL(기준일시_입력!$J$21:$J$39,AXO$5),AXF21&lt;SMALL(기준일시_입력!$N$21:$N$39,AXO$5)),SMALL(기준일시_입력!$N$21:$N$39,AXO$5)-AXF21,0)),0)</f>
        <v>0</v>
      </c>
      <c r="AXP21" s="128">
        <f>IFERROR(IF(AND(AXF21&lt;SMALL(기준일시_입력!$J$21:$J$39,AXP$5),AXG21&gt;SMALL(기준일시_입력!$N$21:$N$39,AXP$5)),INDEX(기준일시_입력!$AJ$21:$AJ$39,AXP$5*2-1),IF(AND(AXF21&gt;=SMALL(기준일시_입력!$J$21:$J$39,AXP$5),AXF21&lt;SMALL(기준일시_입력!$N$21:$N$39,AXP$5)),SMALL(기준일시_입력!$N$21:$N$39,AXP$5)-AXF21,0)),0)</f>
        <v>0</v>
      </c>
      <c r="AXQ21" s="128">
        <f>IFERROR(IF(AND(AXF21&lt;SMALL(기준일시_입력!$J$21:$J$39,AXQ$5),AXG21&gt;SMALL(기준일시_입력!$N$21:$N$39,AXQ$5)),INDEX(기준일시_입력!$AJ$21:$AJ$39,AXQ$5*2-1),IF(AND(AXF21&gt;=SMALL(기준일시_입력!$J$21:$J$39,AXQ$5),AXF21&lt;SMALL(기준일시_입력!$N$21:$N$39,AXQ$5)),SMALL(기준일시_입력!$N$21:$N$39,AXQ$5)-AXF21,0)),0)</f>
        <v>0</v>
      </c>
      <c r="AXR21" s="125"/>
      <c r="AXS21" s="180" t="str">
        <f t="shared" si="374"/>
        <v>16일</v>
      </c>
      <c r="AXT21" s="180"/>
      <c r="AXU21" s="124" t="str">
        <f t="shared" si="375"/>
        <v>화</v>
      </c>
      <c r="AXV21" s="133" t="str">
        <f t="shared" si="366"/>
        <v/>
      </c>
      <c r="AXW21" s="184"/>
      <c r="AXX21" s="184"/>
      <c r="AXY21" s="184"/>
      <c r="AXZ21" s="184"/>
      <c r="AYA21" s="184"/>
      <c r="AYB21" s="184"/>
      <c r="AYC21" s="176"/>
      <c r="AYD21" s="177"/>
      <c r="AYE21" s="129" t="str">
        <f>IF($B21="","",IF(AND(AXU$3&lt;&gt;"",$B21-기준일시_입력!$AO$7&lt;=0,AXW21="",AXZ21="",AYC21=""),"X",IF(AYC21="연차","☆",IF(AYC21="월차","★",IF(AYC21="병가","♨",IF(AYC21="출장","◎",IF(AYC21="교육","■",IF(AND(AYC21="",AXW21&lt;=기준일시_입력!$J$15,AXZ21&gt;=기준일시_입력!$N$15),"○",IF(AND(AYC21="",AXW21&lt;&gt;"",AXW21&gt;기준일시_입력!$J$15),"▼",IF(AND(AYC21="",AXZ21&lt;&gt;"",AXZ21&lt;기준일시_입력!$N$15),"△",""))))))))))</f>
        <v/>
      </c>
      <c r="AYF21" s="128">
        <f>IFERROR(IF(OR(AXW21="",AXZ21=""),0,IF(AND(AYH21&lt;기준일시_입력!$J$17,AYI21&gt;기준일시_입력!$N$17),기준일시_입력!$N$17-기준일시_입력!$J$17,IF(AND(AYH21&gt;=기준일시_입력!$J$17,AYI21&gt;기준일시_입력!$N$17),기준일시_입력!$N$17-AYH21,IF(AYI21&lt;기준일시_입력!$J$17,0,IF(AND(AYH21&lt;기준일시_입력!$J$17,AYI21&lt;=기준일시_입력!$N$17),AYI21-기준일시_입력!$J$17,IF(AND(AYH21&gt;=기준일시_입력!$J$17,AYI21&lt;=기준일시_입력!$N$17),AYI21-AYH21,0)))))),0)</f>
        <v>0</v>
      </c>
      <c r="AYG21" s="128">
        <f t="shared" si="377"/>
        <v>0</v>
      </c>
      <c r="AYH21" s="128">
        <f>IF(OR(AXW21="",AXZ21=""),0,IF(AXW21&lt;기준일시_입력!$J$15,기준일시_입력!$J$15,AXW21))</f>
        <v>0</v>
      </c>
      <c r="AYI21" s="128">
        <f t="shared" si="378"/>
        <v>0</v>
      </c>
      <c r="AYJ21" s="128">
        <f>IFERROR(IF(AND(AYH21&lt;SMALL(기준일시_입력!$J$21:$J$39,AYJ$5),AYI21&gt;SMALL(기준일시_입력!$N$21:$N$39,AYJ$5)),INDEX(기준일시_입력!$AJ$21:$AJ$39,AYJ$5*2-1),IF(AND(AYH21&gt;=SMALL(기준일시_입력!$J$21:$J$39,AYJ$5),AYH21&lt;SMALL(기준일시_입력!$N$21:$N$39,AYJ$5)),SMALL(기준일시_입력!$N$21:$N$39,AYJ$5)-AYH21,0)),0)</f>
        <v>0</v>
      </c>
      <c r="AYK21" s="128">
        <f>IFERROR(IF(AND(AYH21&lt;SMALL(기준일시_입력!$J$21:$J$39,AYK$5),AYI21&gt;SMALL(기준일시_입력!$N$21:$N$39,AYK$5)),INDEX(기준일시_입력!$AJ$21:$AJ$39,AYK$5*2-1),IF(AND(AYH21&gt;=SMALL(기준일시_입력!$J$21:$J$39,AYK$5),AYH21&lt;SMALL(기준일시_입력!$N$21:$N$39,AYK$5)),SMALL(기준일시_입력!$N$21:$N$39,AYK$5)-AYH21,0)),0)</f>
        <v>0</v>
      </c>
      <c r="AYL21" s="128">
        <f>IFERROR(IF(AND(AYH21&lt;SMALL(기준일시_입력!$J$21:$J$39,AYL$5),AYI21&gt;SMALL(기준일시_입력!$N$21:$N$39,AYL$5)),INDEX(기준일시_입력!$AJ$21:$AJ$39,AYL$5*2-1),IF(AND(AYH21&gt;=SMALL(기준일시_입력!$J$21:$J$39,AYL$5),AYH21&lt;SMALL(기준일시_입력!$N$21:$N$39,AYL$5)),SMALL(기준일시_입력!$N$21:$N$39,AYL$5)-AYH21,0)),0)</f>
        <v>0</v>
      </c>
      <c r="AYM21" s="128">
        <f>IFERROR(IF(AND(AYH21&lt;SMALL(기준일시_입력!$J$21:$J$39,AYM$5),AYI21&gt;SMALL(기준일시_입력!$N$21:$N$39,AYM$5)),INDEX(기준일시_입력!$AJ$21:$AJ$39,AYM$5*2-1),IF(AND(AYH21&gt;=SMALL(기준일시_입력!$J$21:$J$39,AYM$5),AYH21&lt;SMALL(기준일시_입력!$N$21:$N$39,AYM$5)),SMALL(기준일시_입력!$N$21:$N$39,AYM$5)-AYH21,0)),0)</f>
        <v>0</v>
      </c>
      <c r="AYN21" s="128">
        <f>IFERROR(IF(AND(AYH21&lt;SMALL(기준일시_입력!$J$21:$J$39,AYN$5),AYI21&gt;SMALL(기준일시_입력!$N$21:$N$39,AYN$5)),INDEX(기준일시_입력!$AJ$21:$AJ$39,AYN$5*2-1),IF(AND(AYH21&gt;=SMALL(기준일시_입력!$J$21:$J$39,AYN$5),AYH21&lt;SMALL(기준일시_입력!$N$21:$N$39,AYN$5)),SMALL(기준일시_입력!$N$21:$N$39,AYN$5)-AYH21,0)),0)</f>
        <v>0</v>
      </c>
      <c r="AYO21" s="128">
        <f>IFERROR(IF(AND(AYH21&lt;SMALL(기준일시_입력!$J$21:$J$39,AYO$5),AYI21&gt;SMALL(기준일시_입력!$N$21:$N$39,AYO$5)),INDEX(기준일시_입력!$AJ$21:$AJ$39,AYO$5*2-1),IF(AND(AYH21&gt;=SMALL(기준일시_입력!$J$21:$J$39,AYO$5),AYH21&lt;SMALL(기준일시_입력!$N$21:$N$39,AYO$5)),SMALL(기준일시_입력!$N$21:$N$39,AYO$5)-AYH21,0)),0)</f>
        <v>0</v>
      </c>
      <c r="AYP21" s="128">
        <f>IFERROR(IF(AND(AYH21&lt;SMALL(기준일시_입력!$J$21:$J$39,AYP$5),AYI21&gt;SMALL(기준일시_입력!$N$21:$N$39,AYP$5)),INDEX(기준일시_입력!$AJ$21:$AJ$39,AYP$5*2-1),IF(AND(AYH21&gt;=SMALL(기준일시_입력!$J$21:$J$39,AYP$5),AYH21&lt;SMALL(기준일시_입력!$N$21:$N$39,AYP$5)),SMALL(기준일시_입력!$N$21:$N$39,AYP$5)-AYH21,0)),0)</f>
        <v>0</v>
      </c>
      <c r="AYQ21" s="128">
        <f>IFERROR(IF(AND(AYH21&lt;SMALL(기준일시_입력!$J$21:$J$39,AYQ$5),AYI21&gt;SMALL(기준일시_입력!$N$21:$N$39,AYQ$5)),INDEX(기준일시_입력!$AJ$21:$AJ$39,AYQ$5*2-1),IF(AND(AYH21&gt;=SMALL(기준일시_입력!$J$21:$J$39,AYQ$5),AYH21&lt;SMALL(기준일시_입력!$N$21:$N$39,AYQ$5)),SMALL(기준일시_입력!$N$21:$N$39,AYQ$5)-AYH21,0)),0)</f>
        <v>0</v>
      </c>
      <c r="AYR21" s="128">
        <f>IFERROR(IF(AND(AYH21&lt;SMALL(기준일시_입력!$J$21:$J$39,AYR$5),AYI21&gt;SMALL(기준일시_입력!$N$21:$N$39,AYR$5)),INDEX(기준일시_입력!$AJ$21:$AJ$39,AYR$5*2-1),IF(AND(AYH21&gt;=SMALL(기준일시_입력!$J$21:$J$39,AYR$5),AYH21&lt;SMALL(기준일시_입력!$N$21:$N$39,AYR$5)),SMALL(기준일시_입력!$N$21:$N$39,AYR$5)-AYH21,0)),0)</f>
        <v>0</v>
      </c>
      <c r="AYS21" s="128">
        <f>IFERROR(IF(AND(AYH21&lt;SMALL(기준일시_입력!$J$21:$J$39,AYS$5),AYI21&gt;SMALL(기준일시_입력!$N$21:$N$39,AYS$5)),INDEX(기준일시_입력!$AJ$21:$AJ$39,AYS$5*2-1),IF(AND(AYH21&gt;=SMALL(기준일시_입력!$J$21:$J$39,AYS$5),AYH21&lt;SMALL(기준일시_입력!$N$21:$N$39,AYS$5)),SMALL(기준일시_입력!$N$21:$N$39,AYS$5)-AYH21,0)),0)</f>
        <v>0</v>
      </c>
      <c r="AYT21" s="125"/>
      <c r="AYU21" s="180" t="str">
        <f t="shared" si="379"/>
        <v>16일</v>
      </c>
      <c r="AYV21" s="180"/>
      <c r="AYW21" s="124" t="str">
        <f t="shared" si="380"/>
        <v>화</v>
      </c>
      <c r="AYX21" s="133" t="str">
        <f t="shared" si="381"/>
        <v/>
      </c>
      <c r="AYY21" s="184"/>
      <c r="AYZ21" s="184"/>
      <c r="AZA21" s="184"/>
      <c r="AZB21" s="184"/>
      <c r="AZC21" s="184"/>
      <c r="AZD21" s="184"/>
      <c r="AZE21" s="176"/>
      <c r="AZF21" s="177"/>
      <c r="AZG21" s="129" t="str">
        <f>IF($B21="","",IF(AND(AYW$3&lt;&gt;"",$B21-기준일시_입력!$AO$7&lt;=0,AYY21="",AZB21="",AZE21=""),"X",IF(AZE21="연차","☆",IF(AZE21="월차","★",IF(AZE21="병가","♨",IF(AZE21="출장","◎",IF(AZE21="교육","■",IF(AND(AZE21="",AYY21&lt;=기준일시_입력!$J$15,AZB21&gt;=기준일시_입력!$N$15),"○",IF(AND(AZE21="",AYY21&lt;&gt;"",AYY21&gt;기준일시_입력!$J$15),"▼",IF(AND(AZE21="",AZB21&lt;&gt;"",AZB21&lt;기준일시_입력!$N$15),"△",""))))))))))</f>
        <v/>
      </c>
      <c r="AZH21" s="128">
        <f>IFERROR(IF(OR(AYY21="",AZB21=""),0,IF(AND(AZJ21&lt;기준일시_입력!$J$17,AZK21&gt;기준일시_입력!$N$17),기준일시_입력!$N$17-기준일시_입력!$J$17,IF(AND(AZJ21&gt;=기준일시_입력!$J$17,AZK21&gt;기준일시_입력!$N$17),기준일시_입력!$N$17-AZJ21,IF(AZK21&lt;기준일시_입력!$J$17,0,IF(AND(AZJ21&lt;기준일시_입력!$J$17,AZK21&lt;=기준일시_입력!$N$17),AZK21-기준일시_입력!$J$17,IF(AND(AZJ21&gt;=기준일시_입력!$J$17,AZK21&lt;=기준일시_입력!$N$17),AZK21-AZJ21,0)))))),0)</f>
        <v>0</v>
      </c>
      <c r="AZI21" s="128">
        <f t="shared" si="382"/>
        <v>0</v>
      </c>
      <c r="AZJ21" s="128">
        <f>IF(OR(AYY21="",AZB21=""),0,IF(AYY21&lt;기준일시_입력!$J$15,기준일시_입력!$J$15,AYY21))</f>
        <v>0</v>
      </c>
      <c r="AZK21" s="128">
        <f t="shared" si="383"/>
        <v>0</v>
      </c>
      <c r="AZL21" s="128">
        <f>IFERROR(IF(AND(AZJ21&lt;SMALL(기준일시_입력!$J$21:$J$39,AZL$5),AZK21&gt;SMALL(기준일시_입력!$N$21:$N$39,AZL$5)),INDEX(기준일시_입력!$AJ$21:$AJ$39,AZL$5*2-1),IF(AND(AZJ21&gt;=SMALL(기준일시_입력!$J$21:$J$39,AZL$5),AZJ21&lt;SMALL(기준일시_입력!$N$21:$N$39,AZL$5)),SMALL(기준일시_입력!$N$21:$N$39,AZL$5)-AZJ21,0)),0)</f>
        <v>0</v>
      </c>
      <c r="AZM21" s="128">
        <f>IFERROR(IF(AND(AZJ21&lt;SMALL(기준일시_입력!$J$21:$J$39,AZM$5),AZK21&gt;SMALL(기준일시_입력!$N$21:$N$39,AZM$5)),INDEX(기준일시_입력!$AJ$21:$AJ$39,AZM$5*2-1),IF(AND(AZJ21&gt;=SMALL(기준일시_입력!$J$21:$J$39,AZM$5),AZJ21&lt;SMALL(기준일시_입력!$N$21:$N$39,AZM$5)),SMALL(기준일시_입력!$N$21:$N$39,AZM$5)-AZJ21,0)),0)</f>
        <v>0</v>
      </c>
      <c r="AZN21" s="128">
        <f>IFERROR(IF(AND(AZJ21&lt;SMALL(기준일시_입력!$J$21:$J$39,AZN$5),AZK21&gt;SMALL(기준일시_입력!$N$21:$N$39,AZN$5)),INDEX(기준일시_입력!$AJ$21:$AJ$39,AZN$5*2-1),IF(AND(AZJ21&gt;=SMALL(기준일시_입력!$J$21:$J$39,AZN$5),AZJ21&lt;SMALL(기준일시_입력!$N$21:$N$39,AZN$5)),SMALL(기준일시_입력!$N$21:$N$39,AZN$5)-AZJ21,0)),0)</f>
        <v>0</v>
      </c>
      <c r="AZO21" s="128">
        <f>IFERROR(IF(AND(AZJ21&lt;SMALL(기준일시_입력!$J$21:$J$39,AZO$5),AZK21&gt;SMALL(기준일시_입력!$N$21:$N$39,AZO$5)),INDEX(기준일시_입력!$AJ$21:$AJ$39,AZO$5*2-1),IF(AND(AZJ21&gt;=SMALL(기준일시_입력!$J$21:$J$39,AZO$5),AZJ21&lt;SMALL(기준일시_입력!$N$21:$N$39,AZO$5)),SMALL(기준일시_입력!$N$21:$N$39,AZO$5)-AZJ21,0)),0)</f>
        <v>0</v>
      </c>
      <c r="AZP21" s="128">
        <f>IFERROR(IF(AND(AZJ21&lt;SMALL(기준일시_입력!$J$21:$J$39,AZP$5),AZK21&gt;SMALL(기준일시_입력!$N$21:$N$39,AZP$5)),INDEX(기준일시_입력!$AJ$21:$AJ$39,AZP$5*2-1),IF(AND(AZJ21&gt;=SMALL(기준일시_입력!$J$21:$J$39,AZP$5),AZJ21&lt;SMALL(기준일시_입력!$N$21:$N$39,AZP$5)),SMALL(기준일시_입력!$N$21:$N$39,AZP$5)-AZJ21,0)),0)</f>
        <v>0</v>
      </c>
      <c r="AZQ21" s="128">
        <f>IFERROR(IF(AND(AZJ21&lt;SMALL(기준일시_입력!$J$21:$J$39,AZQ$5),AZK21&gt;SMALL(기준일시_입력!$N$21:$N$39,AZQ$5)),INDEX(기준일시_입력!$AJ$21:$AJ$39,AZQ$5*2-1),IF(AND(AZJ21&gt;=SMALL(기준일시_입력!$J$21:$J$39,AZQ$5),AZJ21&lt;SMALL(기준일시_입력!$N$21:$N$39,AZQ$5)),SMALL(기준일시_입력!$N$21:$N$39,AZQ$5)-AZJ21,0)),0)</f>
        <v>0</v>
      </c>
      <c r="AZR21" s="128">
        <f>IFERROR(IF(AND(AZJ21&lt;SMALL(기준일시_입력!$J$21:$J$39,AZR$5),AZK21&gt;SMALL(기준일시_입력!$N$21:$N$39,AZR$5)),INDEX(기준일시_입력!$AJ$21:$AJ$39,AZR$5*2-1),IF(AND(AZJ21&gt;=SMALL(기준일시_입력!$J$21:$J$39,AZR$5),AZJ21&lt;SMALL(기준일시_입력!$N$21:$N$39,AZR$5)),SMALL(기준일시_입력!$N$21:$N$39,AZR$5)-AZJ21,0)),0)</f>
        <v>0</v>
      </c>
      <c r="AZS21" s="128">
        <f>IFERROR(IF(AND(AZJ21&lt;SMALL(기준일시_입력!$J$21:$J$39,AZS$5),AZK21&gt;SMALL(기준일시_입력!$N$21:$N$39,AZS$5)),INDEX(기준일시_입력!$AJ$21:$AJ$39,AZS$5*2-1),IF(AND(AZJ21&gt;=SMALL(기준일시_입력!$J$21:$J$39,AZS$5),AZJ21&lt;SMALL(기준일시_입력!$N$21:$N$39,AZS$5)),SMALL(기준일시_입력!$N$21:$N$39,AZS$5)-AZJ21,0)),0)</f>
        <v>0</v>
      </c>
      <c r="AZT21" s="128">
        <f>IFERROR(IF(AND(AZJ21&lt;SMALL(기준일시_입력!$J$21:$J$39,AZT$5),AZK21&gt;SMALL(기준일시_입력!$N$21:$N$39,AZT$5)),INDEX(기준일시_입력!$AJ$21:$AJ$39,AZT$5*2-1),IF(AND(AZJ21&gt;=SMALL(기준일시_입력!$J$21:$J$39,AZT$5),AZJ21&lt;SMALL(기준일시_입력!$N$21:$N$39,AZT$5)),SMALL(기준일시_입력!$N$21:$N$39,AZT$5)-AZJ21,0)),0)</f>
        <v>0</v>
      </c>
      <c r="AZU21" s="128">
        <f>IFERROR(IF(AND(AZJ21&lt;SMALL(기준일시_입력!$J$21:$J$39,AZU$5),AZK21&gt;SMALL(기준일시_입력!$N$21:$N$39,AZU$5)),INDEX(기준일시_입력!$AJ$21:$AJ$39,AZU$5*2-1),IF(AND(AZJ21&gt;=SMALL(기준일시_입력!$J$21:$J$39,AZU$5),AZJ21&lt;SMALL(기준일시_입력!$N$21:$N$39,AZU$5)),SMALL(기준일시_입력!$N$21:$N$39,AZU$5)-AZJ21,0)),0)</f>
        <v>0</v>
      </c>
      <c r="AZV21" s="125"/>
      <c r="AZW21" s="180" t="str">
        <f t="shared" si="384"/>
        <v>16일</v>
      </c>
      <c r="AZX21" s="180"/>
      <c r="AZY21" s="124" t="str">
        <f t="shared" si="385"/>
        <v>화</v>
      </c>
      <c r="AZZ21" s="133" t="str">
        <f t="shared" si="381"/>
        <v/>
      </c>
      <c r="BAA21" s="184"/>
      <c r="BAB21" s="184"/>
      <c r="BAC21" s="184"/>
      <c r="BAD21" s="184"/>
      <c r="BAE21" s="184"/>
      <c r="BAF21" s="184"/>
      <c r="BAG21" s="176"/>
      <c r="BAH21" s="177"/>
      <c r="BAI21" s="129" t="str">
        <f>IF($B21="","",IF(AND(AZY$3&lt;&gt;"",$B21-기준일시_입력!$AO$7&lt;=0,BAA21="",BAD21="",BAG21=""),"X",IF(BAG21="연차","☆",IF(BAG21="월차","★",IF(BAG21="병가","♨",IF(BAG21="출장","◎",IF(BAG21="교육","■",IF(AND(BAG21="",BAA21&lt;=기준일시_입력!$J$15,BAD21&gt;=기준일시_입력!$N$15),"○",IF(AND(BAG21="",BAA21&lt;&gt;"",BAA21&gt;기준일시_입력!$J$15),"▼",IF(AND(BAG21="",BAD21&lt;&gt;"",BAD21&lt;기준일시_입력!$N$15),"△",""))))))))))</f>
        <v/>
      </c>
      <c r="BAJ21" s="128">
        <f>IFERROR(IF(OR(BAA21="",BAD21=""),0,IF(AND(BAL21&lt;기준일시_입력!$J$17,BAM21&gt;기준일시_입력!$N$17),기준일시_입력!$N$17-기준일시_입력!$J$17,IF(AND(BAL21&gt;=기준일시_입력!$J$17,BAM21&gt;기준일시_입력!$N$17),기준일시_입력!$N$17-BAL21,IF(BAM21&lt;기준일시_입력!$J$17,0,IF(AND(BAL21&lt;기준일시_입력!$J$17,BAM21&lt;=기준일시_입력!$N$17),BAM21-기준일시_입력!$J$17,IF(AND(BAL21&gt;=기준일시_입력!$J$17,BAM21&lt;=기준일시_입력!$N$17),BAM21-BAL21,0)))))),0)</f>
        <v>0</v>
      </c>
      <c r="BAK21" s="128">
        <f t="shared" si="387"/>
        <v>0</v>
      </c>
      <c r="BAL21" s="128">
        <f>IF(OR(BAA21="",BAD21=""),0,IF(BAA21&lt;기준일시_입력!$J$15,기준일시_입력!$J$15,BAA21))</f>
        <v>0</v>
      </c>
      <c r="BAM21" s="128">
        <f t="shared" si="388"/>
        <v>0</v>
      </c>
      <c r="BAN21" s="128">
        <f>IFERROR(IF(AND(BAL21&lt;SMALL(기준일시_입력!$J$21:$J$39,BAN$5),BAM21&gt;SMALL(기준일시_입력!$N$21:$N$39,BAN$5)),INDEX(기준일시_입력!$AJ$21:$AJ$39,BAN$5*2-1),IF(AND(BAL21&gt;=SMALL(기준일시_입력!$J$21:$J$39,BAN$5),BAL21&lt;SMALL(기준일시_입력!$N$21:$N$39,BAN$5)),SMALL(기준일시_입력!$N$21:$N$39,BAN$5)-BAL21,0)),0)</f>
        <v>0</v>
      </c>
      <c r="BAO21" s="128">
        <f>IFERROR(IF(AND(BAL21&lt;SMALL(기준일시_입력!$J$21:$J$39,BAO$5),BAM21&gt;SMALL(기준일시_입력!$N$21:$N$39,BAO$5)),INDEX(기준일시_입력!$AJ$21:$AJ$39,BAO$5*2-1),IF(AND(BAL21&gt;=SMALL(기준일시_입력!$J$21:$J$39,BAO$5),BAL21&lt;SMALL(기준일시_입력!$N$21:$N$39,BAO$5)),SMALL(기준일시_입력!$N$21:$N$39,BAO$5)-BAL21,0)),0)</f>
        <v>0</v>
      </c>
      <c r="BAP21" s="128">
        <f>IFERROR(IF(AND(BAL21&lt;SMALL(기준일시_입력!$J$21:$J$39,BAP$5),BAM21&gt;SMALL(기준일시_입력!$N$21:$N$39,BAP$5)),INDEX(기준일시_입력!$AJ$21:$AJ$39,BAP$5*2-1),IF(AND(BAL21&gt;=SMALL(기준일시_입력!$J$21:$J$39,BAP$5),BAL21&lt;SMALL(기준일시_입력!$N$21:$N$39,BAP$5)),SMALL(기준일시_입력!$N$21:$N$39,BAP$5)-BAL21,0)),0)</f>
        <v>0</v>
      </c>
      <c r="BAQ21" s="128">
        <f>IFERROR(IF(AND(BAL21&lt;SMALL(기준일시_입력!$J$21:$J$39,BAQ$5),BAM21&gt;SMALL(기준일시_입력!$N$21:$N$39,BAQ$5)),INDEX(기준일시_입력!$AJ$21:$AJ$39,BAQ$5*2-1),IF(AND(BAL21&gt;=SMALL(기준일시_입력!$J$21:$J$39,BAQ$5),BAL21&lt;SMALL(기준일시_입력!$N$21:$N$39,BAQ$5)),SMALL(기준일시_입력!$N$21:$N$39,BAQ$5)-BAL21,0)),0)</f>
        <v>0</v>
      </c>
      <c r="BAR21" s="128">
        <f>IFERROR(IF(AND(BAL21&lt;SMALL(기준일시_입력!$J$21:$J$39,BAR$5),BAM21&gt;SMALL(기준일시_입력!$N$21:$N$39,BAR$5)),INDEX(기준일시_입력!$AJ$21:$AJ$39,BAR$5*2-1),IF(AND(BAL21&gt;=SMALL(기준일시_입력!$J$21:$J$39,BAR$5),BAL21&lt;SMALL(기준일시_입력!$N$21:$N$39,BAR$5)),SMALL(기준일시_입력!$N$21:$N$39,BAR$5)-BAL21,0)),0)</f>
        <v>0</v>
      </c>
      <c r="BAS21" s="128">
        <f>IFERROR(IF(AND(BAL21&lt;SMALL(기준일시_입력!$J$21:$J$39,BAS$5),BAM21&gt;SMALL(기준일시_입력!$N$21:$N$39,BAS$5)),INDEX(기준일시_입력!$AJ$21:$AJ$39,BAS$5*2-1),IF(AND(BAL21&gt;=SMALL(기준일시_입력!$J$21:$J$39,BAS$5),BAL21&lt;SMALL(기준일시_입력!$N$21:$N$39,BAS$5)),SMALL(기준일시_입력!$N$21:$N$39,BAS$5)-BAL21,0)),0)</f>
        <v>0</v>
      </c>
      <c r="BAT21" s="128">
        <f>IFERROR(IF(AND(BAL21&lt;SMALL(기준일시_입력!$J$21:$J$39,BAT$5),BAM21&gt;SMALL(기준일시_입력!$N$21:$N$39,BAT$5)),INDEX(기준일시_입력!$AJ$21:$AJ$39,BAT$5*2-1),IF(AND(BAL21&gt;=SMALL(기준일시_입력!$J$21:$J$39,BAT$5),BAL21&lt;SMALL(기준일시_입력!$N$21:$N$39,BAT$5)),SMALL(기준일시_입력!$N$21:$N$39,BAT$5)-BAL21,0)),0)</f>
        <v>0</v>
      </c>
      <c r="BAU21" s="128">
        <f>IFERROR(IF(AND(BAL21&lt;SMALL(기준일시_입력!$J$21:$J$39,BAU$5),BAM21&gt;SMALL(기준일시_입력!$N$21:$N$39,BAU$5)),INDEX(기준일시_입력!$AJ$21:$AJ$39,BAU$5*2-1),IF(AND(BAL21&gt;=SMALL(기준일시_입력!$J$21:$J$39,BAU$5),BAL21&lt;SMALL(기준일시_입력!$N$21:$N$39,BAU$5)),SMALL(기준일시_입력!$N$21:$N$39,BAU$5)-BAL21,0)),0)</f>
        <v>0</v>
      </c>
      <c r="BAV21" s="128">
        <f>IFERROR(IF(AND(BAL21&lt;SMALL(기준일시_입력!$J$21:$J$39,BAV$5),BAM21&gt;SMALL(기준일시_입력!$N$21:$N$39,BAV$5)),INDEX(기준일시_입력!$AJ$21:$AJ$39,BAV$5*2-1),IF(AND(BAL21&gt;=SMALL(기준일시_입력!$J$21:$J$39,BAV$5),BAL21&lt;SMALL(기준일시_입력!$N$21:$N$39,BAV$5)),SMALL(기준일시_입력!$N$21:$N$39,BAV$5)-BAL21,0)),0)</f>
        <v>0</v>
      </c>
      <c r="BAW21" s="128">
        <f>IFERROR(IF(AND(BAL21&lt;SMALL(기준일시_입력!$J$21:$J$39,BAW$5),BAM21&gt;SMALL(기준일시_입력!$N$21:$N$39,BAW$5)),INDEX(기준일시_입력!$AJ$21:$AJ$39,BAW$5*2-1),IF(AND(BAL21&gt;=SMALL(기준일시_입력!$J$21:$J$39,BAW$5),BAL21&lt;SMALL(기준일시_입력!$N$21:$N$39,BAW$5)),SMALL(기준일시_입력!$N$21:$N$39,BAW$5)-BAL21,0)),0)</f>
        <v>0</v>
      </c>
      <c r="BAX21" s="125"/>
      <c r="BAY21" s="180" t="str">
        <f t="shared" si="389"/>
        <v>16일</v>
      </c>
      <c r="BAZ21" s="180"/>
      <c r="BBA21" s="124" t="str">
        <f t="shared" si="390"/>
        <v>화</v>
      </c>
      <c r="BBB21" s="133" t="str">
        <f t="shared" si="381"/>
        <v/>
      </c>
      <c r="BBC21" s="184"/>
      <c r="BBD21" s="184"/>
      <c r="BBE21" s="184"/>
      <c r="BBF21" s="184"/>
      <c r="BBG21" s="184"/>
      <c r="BBH21" s="184"/>
      <c r="BBI21" s="176"/>
      <c r="BBJ21" s="177"/>
      <c r="BBK21" s="129" t="str">
        <f>IF($B21="","",IF(AND(BBA$3&lt;&gt;"",$B21-기준일시_입력!$AO$7&lt;=0,BBC21="",BBF21="",BBI21=""),"X",IF(BBI21="연차","☆",IF(BBI21="월차","★",IF(BBI21="병가","♨",IF(BBI21="출장","◎",IF(BBI21="교육","■",IF(AND(BBI21="",BBC21&lt;=기준일시_입력!$J$15,BBF21&gt;=기준일시_입력!$N$15),"○",IF(AND(BBI21="",BBC21&lt;&gt;"",BBC21&gt;기준일시_입력!$J$15),"▼",IF(AND(BBI21="",BBF21&lt;&gt;"",BBF21&lt;기준일시_입력!$N$15),"△",""))))))))))</f>
        <v/>
      </c>
      <c r="BBL21" s="128">
        <f>IFERROR(IF(OR(BBC21="",BBF21=""),0,IF(AND(BBN21&lt;기준일시_입력!$J$17,BBO21&gt;기준일시_입력!$N$17),기준일시_입력!$N$17-기준일시_입력!$J$17,IF(AND(BBN21&gt;=기준일시_입력!$J$17,BBO21&gt;기준일시_입력!$N$17),기준일시_입력!$N$17-BBN21,IF(BBO21&lt;기준일시_입력!$J$17,0,IF(AND(BBN21&lt;기준일시_입력!$J$17,BBO21&lt;=기준일시_입력!$N$17),BBO21-기준일시_입력!$J$17,IF(AND(BBN21&gt;=기준일시_입력!$J$17,BBO21&lt;=기준일시_입력!$N$17),BBO21-BBN21,0)))))),0)</f>
        <v>0</v>
      </c>
      <c r="BBM21" s="128">
        <f t="shared" si="392"/>
        <v>0</v>
      </c>
      <c r="BBN21" s="128">
        <f>IF(OR(BBC21="",BBF21=""),0,IF(BBC21&lt;기준일시_입력!$J$15,기준일시_입력!$J$15,BBC21))</f>
        <v>0</v>
      </c>
      <c r="BBO21" s="128">
        <f t="shared" si="393"/>
        <v>0</v>
      </c>
      <c r="BBP21" s="128">
        <f>IFERROR(IF(AND(BBN21&lt;SMALL(기준일시_입력!$J$21:$J$39,BBP$5),BBO21&gt;SMALL(기준일시_입력!$N$21:$N$39,BBP$5)),INDEX(기준일시_입력!$AJ$21:$AJ$39,BBP$5*2-1),IF(AND(BBN21&gt;=SMALL(기준일시_입력!$J$21:$J$39,BBP$5),BBN21&lt;SMALL(기준일시_입력!$N$21:$N$39,BBP$5)),SMALL(기준일시_입력!$N$21:$N$39,BBP$5)-BBN21,0)),0)</f>
        <v>0</v>
      </c>
      <c r="BBQ21" s="128">
        <f>IFERROR(IF(AND(BBN21&lt;SMALL(기준일시_입력!$J$21:$J$39,BBQ$5),BBO21&gt;SMALL(기준일시_입력!$N$21:$N$39,BBQ$5)),INDEX(기준일시_입력!$AJ$21:$AJ$39,BBQ$5*2-1),IF(AND(BBN21&gt;=SMALL(기준일시_입력!$J$21:$J$39,BBQ$5),BBN21&lt;SMALL(기준일시_입력!$N$21:$N$39,BBQ$5)),SMALL(기준일시_입력!$N$21:$N$39,BBQ$5)-BBN21,0)),0)</f>
        <v>0</v>
      </c>
      <c r="BBR21" s="128">
        <f>IFERROR(IF(AND(BBN21&lt;SMALL(기준일시_입력!$J$21:$J$39,BBR$5),BBO21&gt;SMALL(기준일시_입력!$N$21:$N$39,BBR$5)),INDEX(기준일시_입력!$AJ$21:$AJ$39,BBR$5*2-1),IF(AND(BBN21&gt;=SMALL(기준일시_입력!$J$21:$J$39,BBR$5),BBN21&lt;SMALL(기준일시_입력!$N$21:$N$39,BBR$5)),SMALL(기준일시_입력!$N$21:$N$39,BBR$5)-BBN21,0)),0)</f>
        <v>0</v>
      </c>
      <c r="BBS21" s="128">
        <f>IFERROR(IF(AND(BBN21&lt;SMALL(기준일시_입력!$J$21:$J$39,BBS$5),BBO21&gt;SMALL(기준일시_입력!$N$21:$N$39,BBS$5)),INDEX(기준일시_입력!$AJ$21:$AJ$39,BBS$5*2-1),IF(AND(BBN21&gt;=SMALL(기준일시_입력!$J$21:$J$39,BBS$5),BBN21&lt;SMALL(기준일시_입력!$N$21:$N$39,BBS$5)),SMALL(기준일시_입력!$N$21:$N$39,BBS$5)-BBN21,0)),0)</f>
        <v>0</v>
      </c>
      <c r="BBT21" s="128">
        <f>IFERROR(IF(AND(BBN21&lt;SMALL(기준일시_입력!$J$21:$J$39,BBT$5),BBO21&gt;SMALL(기준일시_입력!$N$21:$N$39,BBT$5)),INDEX(기준일시_입력!$AJ$21:$AJ$39,BBT$5*2-1),IF(AND(BBN21&gt;=SMALL(기준일시_입력!$J$21:$J$39,BBT$5),BBN21&lt;SMALL(기준일시_입력!$N$21:$N$39,BBT$5)),SMALL(기준일시_입력!$N$21:$N$39,BBT$5)-BBN21,0)),0)</f>
        <v>0</v>
      </c>
      <c r="BBU21" s="128">
        <f>IFERROR(IF(AND(BBN21&lt;SMALL(기준일시_입력!$J$21:$J$39,BBU$5),BBO21&gt;SMALL(기준일시_입력!$N$21:$N$39,BBU$5)),INDEX(기준일시_입력!$AJ$21:$AJ$39,BBU$5*2-1),IF(AND(BBN21&gt;=SMALL(기준일시_입력!$J$21:$J$39,BBU$5),BBN21&lt;SMALL(기준일시_입력!$N$21:$N$39,BBU$5)),SMALL(기준일시_입력!$N$21:$N$39,BBU$5)-BBN21,0)),0)</f>
        <v>0</v>
      </c>
      <c r="BBV21" s="128">
        <f>IFERROR(IF(AND(BBN21&lt;SMALL(기준일시_입력!$J$21:$J$39,BBV$5),BBO21&gt;SMALL(기준일시_입력!$N$21:$N$39,BBV$5)),INDEX(기준일시_입력!$AJ$21:$AJ$39,BBV$5*2-1),IF(AND(BBN21&gt;=SMALL(기준일시_입력!$J$21:$J$39,BBV$5),BBN21&lt;SMALL(기준일시_입력!$N$21:$N$39,BBV$5)),SMALL(기준일시_입력!$N$21:$N$39,BBV$5)-BBN21,0)),0)</f>
        <v>0</v>
      </c>
      <c r="BBW21" s="128">
        <f>IFERROR(IF(AND(BBN21&lt;SMALL(기준일시_입력!$J$21:$J$39,BBW$5),BBO21&gt;SMALL(기준일시_입력!$N$21:$N$39,BBW$5)),INDEX(기준일시_입력!$AJ$21:$AJ$39,BBW$5*2-1),IF(AND(BBN21&gt;=SMALL(기준일시_입력!$J$21:$J$39,BBW$5),BBN21&lt;SMALL(기준일시_입력!$N$21:$N$39,BBW$5)),SMALL(기준일시_입력!$N$21:$N$39,BBW$5)-BBN21,0)),0)</f>
        <v>0</v>
      </c>
      <c r="BBX21" s="128">
        <f>IFERROR(IF(AND(BBN21&lt;SMALL(기준일시_입력!$J$21:$J$39,BBX$5),BBO21&gt;SMALL(기준일시_입력!$N$21:$N$39,BBX$5)),INDEX(기준일시_입력!$AJ$21:$AJ$39,BBX$5*2-1),IF(AND(BBN21&gt;=SMALL(기준일시_입력!$J$21:$J$39,BBX$5),BBN21&lt;SMALL(기준일시_입력!$N$21:$N$39,BBX$5)),SMALL(기준일시_입력!$N$21:$N$39,BBX$5)-BBN21,0)),0)</f>
        <v>0</v>
      </c>
      <c r="BBY21" s="128">
        <f>IFERROR(IF(AND(BBN21&lt;SMALL(기준일시_입력!$J$21:$J$39,BBY$5),BBO21&gt;SMALL(기준일시_입력!$N$21:$N$39,BBY$5)),INDEX(기준일시_입력!$AJ$21:$AJ$39,BBY$5*2-1),IF(AND(BBN21&gt;=SMALL(기준일시_입력!$J$21:$J$39,BBY$5),BBN21&lt;SMALL(기준일시_입력!$N$21:$N$39,BBY$5)),SMALL(기준일시_입력!$N$21:$N$39,BBY$5)-BBN21,0)),0)</f>
        <v>0</v>
      </c>
      <c r="BBZ21" s="125"/>
      <c r="BCA21" s="8">
        <v>0</v>
      </c>
    </row>
    <row r="22" spans="1:1431" x14ac:dyDescent="0.2">
      <c r="A22" s="8">
        <v>17</v>
      </c>
      <c r="B22" s="4">
        <f>IF(DAY(기준일시_입력!$AM$7)-$A22&lt;0,"",기준일시_입력!$AM$7-(DAY(기준일시_입력!$AM$7)-$A22))</f>
        <v>42417</v>
      </c>
      <c r="C22" s="180" t="str">
        <f t="shared" si="394"/>
        <v>17일</v>
      </c>
      <c r="D22" s="180"/>
      <c r="E22" s="5" t="str">
        <f t="shared" si="395"/>
        <v>수</v>
      </c>
      <c r="F22" s="20"/>
      <c r="G22" s="184"/>
      <c r="H22" s="184"/>
      <c r="I22" s="184"/>
      <c r="J22" s="184"/>
      <c r="K22" s="184"/>
      <c r="L22" s="184"/>
      <c r="M22" s="176"/>
      <c r="N22" s="177"/>
      <c r="O22" s="129" t="str">
        <f>IF($B22="","",IF(AND(E$3&lt;&gt;"",$B22-기준일시_입력!$AO$7&lt;=0,G22="",J22="",M22=""),"X",IF(M22="연차","☆",IF(M22="월차","★",IF(M22="병가","♨",IF(M22="출장","◎",IF(M22="교육","■",IF(AND(M22="",G22&lt;=기준일시_입력!$J$15,J22&gt;=기준일시_입력!$N$15),"○",IF(AND(M22="",G22&lt;&gt;"",G22&gt;기준일시_입력!$J$15),"▼",IF(AND(M22="",J22&lt;&gt;"",J22&lt;기준일시_입력!$N$15),"△",""))))))))))</f>
        <v/>
      </c>
      <c r="P22" s="15">
        <f>IFERROR(IF(OR(G22="",J22=""),0,IF(AND(R22&lt;기준일시_입력!$J$17,S22&gt;기준일시_입력!$N$17),기준일시_입력!$N$17-기준일시_입력!$J$17,IF(AND(R22&gt;=기준일시_입력!$J$17,S22&gt;기준일시_입력!$N$17),기준일시_입력!$N$17-R22,IF(S22&lt;기준일시_입력!$J$17,0,IF(AND(R22&lt;기준일시_입력!$J$17,S22&lt;=기준일시_입력!$N$17),S22-기준일시_입력!$J$17,IF(AND(R22&gt;=기준일시_입력!$J$17,S22&lt;=기준일시_입력!$N$17),S22-R22,0)))))),0)</f>
        <v>0</v>
      </c>
      <c r="Q22" s="15">
        <f t="shared" si="398"/>
        <v>0</v>
      </c>
      <c r="R22" s="15">
        <f>IF(OR(G22="",J22=""),0,IF(G22&lt;기준일시_입력!$J$15,기준일시_입력!$J$15,G22))</f>
        <v>0</v>
      </c>
      <c r="S22" s="15">
        <f t="shared" si="150"/>
        <v>0</v>
      </c>
      <c r="T22" s="15">
        <f>IFERROR(IF(AND(R22&lt;SMALL(기준일시_입력!$J$21:$J$39,T$5),S22&gt;SMALL(기준일시_입력!$N$21:$N$39,T$5)),INDEX(기준일시_입력!$AJ$21:$AJ$39,T$5*2-1),IF(AND(R22&gt;=SMALL(기준일시_입력!$J$21:$J$39,T$5),R22&lt;SMALL(기준일시_입력!$N$21:$N$39,T$5)),SMALL(기준일시_입력!$N$21:$N$39,T$5)-R22,0)),0)</f>
        <v>0</v>
      </c>
      <c r="U22" s="15">
        <f>IFERROR(IF(AND(R22&lt;SMALL(기준일시_입력!$J$21:$J$39,U$5),S22&gt;SMALL(기준일시_입력!$N$21:$N$39,U$5)),INDEX(기준일시_입력!$AJ$21:$AJ$39,U$5*2-1),IF(AND(R22&gt;=SMALL(기준일시_입력!$J$21:$J$39,U$5),R22&lt;SMALL(기준일시_입력!$N$21:$N$39,U$5)),SMALL(기준일시_입력!$N$21:$N$39,U$5)-R22,0)),0)</f>
        <v>0</v>
      </c>
      <c r="V22" s="15">
        <f>IFERROR(IF(AND(R22&lt;SMALL(기준일시_입력!$J$21:$J$39,V$5),S22&gt;SMALL(기준일시_입력!$N$21:$N$39,V$5)),INDEX(기준일시_입력!$AJ$21:$AJ$39,V$5*2-1),IF(AND(R22&gt;=SMALL(기준일시_입력!$J$21:$J$39,V$5),R22&lt;SMALL(기준일시_입력!$N$21:$N$39,V$5)),SMALL(기준일시_입력!$N$21:$N$39,V$5)-R22,0)),0)</f>
        <v>0</v>
      </c>
      <c r="W22" s="15">
        <f>IFERROR(IF(AND(R22&lt;SMALL(기준일시_입력!$J$21:$J$39,W$5),S22&gt;SMALL(기준일시_입력!$N$21:$N$39,W$5)),INDEX(기준일시_입력!$AJ$21:$AJ$39,W$5*2-1),IF(AND(R22&gt;=SMALL(기준일시_입력!$J$21:$J$39,W$5),R22&lt;SMALL(기준일시_입력!$N$21:$N$39,W$5)),SMALL(기준일시_입력!$N$21:$N$39,W$5)-R22,0)),0)</f>
        <v>0</v>
      </c>
      <c r="X22" s="15">
        <f>IFERROR(IF(AND(R22&lt;SMALL(기준일시_입력!$J$21:$J$39,X$5),S22&gt;SMALL(기준일시_입력!$N$21:$N$39,X$5)),INDEX(기준일시_입력!$AJ$21:$AJ$39,X$5*2-1),IF(AND(R22&gt;=SMALL(기준일시_입력!$J$21:$J$39,X$5),R22&lt;SMALL(기준일시_입력!$N$21:$N$39,X$5)),SMALL(기준일시_입력!$N$21:$N$39,X$5)-R22,0)),0)</f>
        <v>0</v>
      </c>
      <c r="Y22" s="15">
        <f>IFERROR(IF(AND(R22&lt;SMALL(기준일시_입력!$J$21:$J$39,Y$5),S22&gt;SMALL(기준일시_입력!$N$21:$N$39,Y$5)),INDEX(기준일시_입력!$AJ$21:$AJ$39,Y$5*2-1),IF(AND(R22&gt;=SMALL(기준일시_입력!$J$21:$J$39,Y$5),R22&lt;SMALL(기준일시_입력!$N$21:$N$39,Y$5)),SMALL(기준일시_입력!$N$21:$N$39,Y$5)-R22,0)),0)</f>
        <v>0</v>
      </c>
      <c r="Z22" s="15">
        <f>IFERROR(IF(AND(R22&lt;SMALL(기준일시_입력!$J$21:$J$39,Z$5),S22&gt;SMALL(기준일시_입력!$N$21:$N$39,Z$5)),INDEX(기준일시_입력!$AJ$21:$AJ$39,Z$5*2-1),IF(AND(R22&gt;=SMALL(기준일시_입력!$J$21:$J$39,Z$5),R22&lt;SMALL(기준일시_입력!$N$21:$N$39,Z$5)),SMALL(기준일시_입력!$N$21:$N$39,Z$5)-R22,0)),0)</f>
        <v>0</v>
      </c>
      <c r="AA22" s="15">
        <f>IFERROR(IF(AND(R22&lt;SMALL(기준일시_입력!$J$21:$J$39,AA$5),S22&gt;SMALL(기준일시_입력!$N$21:$N$39,AA$5)),INDEX(기준일시_입력!$AJ$21:$AJ$39,AA$5*2-1),IF(AND(R22&gt;=SMALL(기준일시_입력!$J$21:$J$39,AA$5),R22&lt;SMALL(기준일시_입력!$N$21:$N$39,AA$5)),SMALL(기준일시_입력!$N$21:$N$39,AA$5)-R22,0)),0)</f>
        <v>0</v>
      </c>
      <c r="AB22" s="15">
        <f>IFERROR(IF(AND(R22&lt;SMALL(기준일시_입력!$J$21:$J$39,AB$5),S22&gt;SMALL(기준일시_입력!$N$21:$N$39,AB$5)),INDEX(기준일시_입력!$AJ$21:$AJ$39,AB$5*2-1),IF(AND(R22&gt;=SMALL(기준일시_입력!$J$21:$J$39,AB$5),R22&lt;SMALL(기준일시_입력!$N$21:$N$39,AB$5)),SMALL(기준일시_입력!$N$21:$N$39,AB$5)-R22,0)),0)</f>
        <v>0</v>
      </c>
      <c r="AC22" s="15">
        <f>IFERROR(IF(AND(R22&lt;SMALL(기준일시_입력!$J$21:$J$39,AC$5),S22&gt;SMALL(기준일시_입력!$N$21:$N$39,AC$5)),INDEX(기준일시_입력!$AJ$21:$AJ$39,AC$5*2-1),IF(AND(R22&gt;=SMALL(기준일시_입력!$J$21:$J$39,AC$5),R22&lt;SMALL(기준일시_입력!$N$21:$N$39,AC$5)),SMALL(기준일시_입력!$N$21:$N$39,AC$5)-R22,0)),0)</f>
        <v>0</v>
      </c>
      <c r="AD22" s="10"/>
      <c r="AE22" s="180" t="str">
        <f t="shared" si="151"/>
        <v>17일</v>
      </c>
      <c r="AF22" s="180"/>
      <c r="AG22" s="5" t="str">
        <f t="shared" si="152"/>
        <v>수</v>
      </c>
      <c r="AH22" s="67" t="str">
        <f t="shared" si="396"/>
        <v/>
      </c>
      <c r="AI22" s="184"/>
      <c r="AJ22" s="184"/>
      <c r="AK22" s="184"/>
      <c r="AL22" s="184"/>
      <c r="AM22" s="184"/>
      <c r="AN22" s="184"/>
      <c r="AO22" s="176"/>
      <c r="AP22" s="177"/>
      <c r="AQ22" s="129" t="str">
        <f>IF($B22="","",IF(AND(AG$3&lt;&gt;"",$B22-기준일시_입력!$AO$7&lt;=0,AI22="",AL22="",AO22=""),"X",IF(AO22="연차","☆",IF(AO22="월차","★",IF(AO22="병가","♨",IF(AO22="출장","◎",IF(AO22="교육","■",IF(AND(AO22="",AI22&lt;=기준일시_입력!$J$15,AL22&gt;=기준일시_입력!$N$15),"○",IF(AND(AO22="",AI22&lt;&gt;"",AI22&gt;기준일시_입력!$J$15),"▼",IF(AND(AO22="",AL22&lt;&gt;"",AL22&lt;기준일시_입력!$N$15),"△",""))))))))))</f>
        <v/>
      </c>
      <c r="AR22" s="15">
        <f>IFERROR(IF(OR(AI22="",AL22=""),0,IF(AND(AT22&lt;기준일시_입력!$J$17,AU22&gt;기준일시_입력!$N$17),기준일시_입력!$N$17-기준일시_입력!$J$17,IF(AND(AT22&gt;=기준일시_입력!$J$17,AU22&gt;기준일시_입력!$N$17),기준일시_입력!$N$17-AT22,IF(AU22&lt;기준일시_입력!$J$17,0,IF(AND(AT22&lt;기준일시_입력!$J$17,AU22&lt;=기준일시_입력!$N$17),AU22-기준일시_입력!$J$17,IF(AND(AT22&gt;=기준일시_입력!$J$17,AU22&lt;=기준일시_입력!$N$17),AU22-AT22,0)))))),0)</f>
        <v>0</v>
      </c>
      <c r="AS22" s="15">
        <f t="shared" si="399"/>
        <v>0</v>
      </c>
      <c r="AT22" s="15">
        <f>IF(OR(AI22="",AL22=""),0,IF(AI22&lt;기준일시_입력!$J$15,기준일시_입력!$J$15,AI22))</f>
        <v>0</v>
      </c>
      <c r="AU22" s="15">
        <f t="shared" si="153"/>
        <v>0</v>
      </c>
      <c r="AV22" s="15">
        <f>IFERROR(IF(AND(AT22&lt;SMALL(기준일시_입력!$J$21:$J$39,AV$5),AU22&gt;SMALL(기준일시_입력!$N$21:$N$39,AV$5)),INDEX(기준일시_입력!$AJ$21:$AJ$39,AV$5*2-1),IF(AND(AT22&gt;=SMALL(기준일시_입력!$J$21:$J$39,AV$5),AT22&lt;SMALL(기준일시_입력!$N$21:$N$39,AV$5)),SMALL(기준일시_입력!$N$21:$N$39,AV$5)-AT22,0)),0)</f>
        <v>0</v>
      </c>
      <c r="AW22" s="15">
        <f>IFERROR(IF(AND(AT22&lt;SMALL(기준일시_입력!$J$21:$J$39,AW$5),AU22&gt;SMALL(기준일시_입력!$N$21:$N$39,AW$5)),INDEX(기준일시_입력!$AJ$21:$AJ$39,AW$5*2-1),IF(AND(AT22&gt;=SMALL(기준일시_입력!$J$21:$J$39,AW$5),AT22&lt;SMALL(기준일시_입력!$N$21:$N$39,AW$5)),SMALL(기준일시_입력!$N$21:$N$39,AW$5)-AT22,0)),0)</f>
        <v>0</v>
      </c>
      <c r="AX22" s="15">
        <f>IFERROR(IF(AND(AT22&lt;SMALL(기준일시_입력!$J$21:$J$39,AX$5),AU22&gt;SMALL(기준일시_입력!$N$21:$N$39,AX$5)),INDEX(기준일시_입력!$AJ$21:$AJ$39,AX$5*2-1),IF(AND(AT22&gt;=SMALL(기준일시_입력!$J$21:$J$39,AX$5),AT22&lt;SMALL(기준일시_입력!$N$21:$N$39,AX$5)),SMALL(기준일시_입력!$N$21:$N$39,AX$5)-AT22,0)),0)</f>
        <v>0</v>
      </c>
      <c r="AY22" s="15">
        <f>IFERROR(IF(AND(AT22&lt;SMALL(기준일시_입력!$J$21:$J$39,AY$5),AU22&gt;SMALL(기준일시_입력!$N$21:$N$39,AY$5)),INDEX(기준일시_입력!$AJ$21:$AJ$39,AY$5*2-1),IF(AND(AT22&gt;=SMALL(기준일시_입력!$J$21:$J$39,AY$5),AT22&lt;SMALL(기준일시_입력!$N$21:$N$39,AY$5)),SMALL(기준일시_입력!$N$21:$N$39,AY$5)-AT22,0)),0)</f>
        <v>0</v>
      </c>
      <c r="AZ22" s="15">
        <f>IFERROR(IF(AND(AT22&lt;SMALL(기준일시_입력!$J$21:$J$39,AZ$5),AU22&gt;SMALL(기준일시_입력!$N$21:$N$39,AZ$5)),INDEX(기준일시_입력!$AJ$21:$AJ$39,AZ$5*2-1),IF(AND(AT22&gt;=SMALL(기준일시_입력!$J$21:$J$39,AZ$5),AT22&lt;SMALL(기준일시_입력!$N$21:$N$39,AZ$5)),SMALL(기준일시_입력!$N$21:$N$39,AZ$5)-AT22,0)),0)</f>
        <v>0</v>
      </c>
      <c r="BA22" s="15">
        <f>IFERROR(IF(AND(AT22&lt;SMALL(기준일시_입력!$J$21:$J$39,BA$5),AU22&gt;SMALL(기준일시_입력!$N$21:$N$39,BA$5)),INDEX(기준일시_입력!$AJ$21:$AJ$39,BA$5*2-1),IF(AND(AT22&gt;=SMALL(기준일시_입력!$J$21:$J$39,BA$5),AT22&lt;SMALL(기준일시_입력!$N$21:$N$39,BA$5)),SMALL(기준일시_입력!$N$21:$N$39,BA$5)-AT22,0)),0)</f>
        <v>0</v>
      </c>
      <c r="BB22" s="15">
        <f>IFERROR(IF(AND(AT22&lt;SMALL(기준일시_입력!$J$21:$J$39,BB$5),AU22&gt;SMALL(기준일시_입력!$N$21:$N$39,BB$5)),INDEX(기준일시_입력!$AJ$21:$AJ$39,BB$5*2-1),IF(AND(AT22&gt;=SMALL(기준일시_입력!$J$21:$J$39,BB$5),AT22&lt;SMALL(기준일시_입력!$N$21:$N$39,BB$5)),SMALL(기준일시_입력!$N$21:$N$39,BB$5)-AT22,0)),0)</f>
        <v>0</v>
      </c>
      <c r="BC22" s="15">
        <f>IFERROR(IF(AND(AT22&lt;SMALL(기준일시_입력!$J$21:$J$39,BC$5),AU22&gt;SMALL(기준일시_입력!$N$21:$N$39,BC$5)),INDEX(기준일시_입력!$AJ$21:$AJ$39,BC$5*2-1),IF(AND(AT22&gt;=SMALL(기준일시_입력!$J$21:$J$39,BC$5),AT22&lt;SMALL(기준일시_입력!$N$21:$N$39,BC$5)),SMALL(기준일시_입력!$N$21:$N$39,BC$5)-AT22,0)),0)</f>
        <v>0</v>
      </c>
      <c r="BD22" s="15">
        <f>IFERROR(IF(AND(AT22&lt;SMALL(기준일시_입력!$J$21:$J$39,BD$5),AU22&gt;SMALL(기준일시_입력!$N$21:$N$39,BD$5)),INDEX(기준일시_입력!$AJ$21:$AJ$39,BD$5*2-1),IF(AND(AT22&gt;=SMALL(기준일시_입력!$J$21:$J$39,BD$5),AT22&lt;SMALL(기준일시_입력!$N$21:$N$39,BD$5)),SMALL(기준일시_입력!$N$21:$N$39,BD$5)-AT22,0)),0)</f>
        <v>0</v>
      </c>
      <c r="BE22" s="15">
        <f>IFERROR(IF(AND(AT22&lt;SMALL(기준일시_입력!$J$21:$J$39,BE$5),AU22&gt;SMALL(기준일시_입력!$N$21:$N$39,BE$5)),INDEX(기준일시_입력!$AJ$21:$AJ$39,BE$5*2-1),IF(AND(AT22&gt;=SMALL(기준일시_입력!$J$21:$J$39,BE$5),AT22&lt;SMALL(기준일시_입력!$N$21:$N$39,BE$5)),SMALL(기준일시_입력!$N$21:$N$39,BE$5)-AT22,0)),0)</f>
        <v>0</v>
      </c>
      <c r="BF22" s="6"/>
      <c r="BG22" s="180" t="str">
        <f t="shared" si="154"/>
        <v>17일</v>
      </c>
      <c r="BH22" s="180"/>
      <c r="BI22" s="5" t="str">
        <f t="shared" si="155"/>
        <v>수</v>
      </c>
      <c r="BJ22" s="67" t="str">
        <f t="shared" si="397"/>
        <v/>
      </c>
      <c r="BK22" s="184"/>
      <c r="BL22" s="184"/>
      <c r="BM22" s="184"/>
      <c r="BN22" s="184"/>
      <c r="BO22" s="184"/>
      <c r="BP22" s="184"/>
      <c r="BQ22" s="176"/>
      <c r="BR22" s="177"/>
      <c r="BS22" s="129" t="str">
        <f>IF($B22="","",IF(AND(BI$3&lt;&gt;"",$B22-기준일시_입력!$AO$7&lt;=0,BK22="",BN22="",BQ22=""),"X",IF(BQ22="연차","☆",IF(BQ22="월차","★",IF(BQ22="병가","♨",IF(BQ22="출장","◎",IF(BQ22="교육","■",IF(AND(BQ22="",BK22&lt;=기준일시_입력!$J$15,BN22&gt;=기준일시_입력!$N$15),"○",IF(AND(BQ22="",BK22&lt;&gt;"",BK22&gt;기준일시_입력!$J$15),"▼",IF(AND(BQ22="",BN22&lt;&gt;"",BN22&lt;기준일시_입력!$N$15),"△",""))))))))))</f>
        <v/>
      </c>
      <c r="BT22" s="15">
        <f>IFERROR(IF(OR(BK22="",BN22=""),0,IF(AND(BV22&lt;기준일시_입력!$J$17,BW22&gt;기준일시_입력!$N$17),기준일시_입력!$N$17-기준일시_입력!$J$17,IF(AND(BV22&gt;=기준일시_입력!$J$17,BW22&gt;기준일시_입력!$N$17),기준일시_입력!$N$17-BV22,IF(BW22&lt;기준일시_입력!$J$17,0,IF(AND(BV22&lt;기준일시_입력!$J$17,BW22&lt;=기준일시_입력!$N$17),BW22-기준일시_입력!$J$17,IF(AND(BV22&gt;=기준일시_입력!$J$17,BW22&lt;=기준일시_입력!$N$17),BW22-BV22,0)))))),0)</f>
        <v>0</v>
      </c>
      <c r="BU22" s="15">
        <f t="shared" si="400"/>
        <v>0</v>
      </c>
      <c r="BV22" s="15">
        <f>IF(OR(BK22="",BN22=""),0,IF(BK22&lt;기준일시_입력!$J$15,기준일시_입력!$J$15,BK22))</f>
        <v>0</v>
      </c>
      <c r="BW22" s="15">
        <f t="shared" si="156"/>
        <v>0</v>
      </c>
      <c r="BX22" s="15">
        <f>IFERROR(IF(AND(BV22&lt;SMALL(기준일시_입력!$J$21:$J$39,BX$5),BW22&gt;SMALL(기준일시_입력!$N$21:$N$39,BX$5)),INDEX(기준일시_입력!$AJ$21:$AJ$39,BX$5*2-1),IF(AND(BV22&gt;=SMALL(기준일시_입력!$J$21:$J$39,BX$5),BV22&lt;SMALL(기준일시_입력!$N$21:$N$39,BX$5)),SMALL(기준일시_입력!$N$21:$N$39,BX$5)-BV22,0)),0)</f>
        <v>0</v>
      </c>
      <c r="BY22" s="15">
        <f>IFERROR(IF(AND(BV22&lt;SMALL(기준일시_입력!$J$21:$J$39,BY$5),BW22&gt;SMALL(기준일시_입력!$N$21:$N$39,BY$5)),INDEX(기준일시_입력!$AJ$21:$AJ$39,BY$5*2-1),IF(AND(BV22&gt;=SMALL(기준일시_입력!$J$21:$J$39,BY$5),BV22&lt;SMALL(기준일시_입력!$N$21:$N$39,BY$5)),SMALL(기준일시_입력!$N$21:$N$39,BY$5)-BV22,0)),0)</f>
        <v>0</v>
      </c>
      <c r="BZ22" s="15">
        <f>IFERROR(IF(AND(BV22&lt;SMALL(기준일시_입력!$J$21:$J$39,BZ$5),BW22&gt;SMALL(기준일시_입력!$N$21:$N$39,BZ$5)),INDEX(기준일시_입력!$AJ$21:$AJ$39,BZ$5*2-1),IF(AND(BV22&gt;=SMALL(기준일시_입력!$J$21:$J$39,BZ$5),BV22&lt;SMALL(기준일시_입력!$N$21:$N$39,BZ$5)),SMALL(기준일시_입력!$N$21:$N$39,BZ$5)-BV22,0)),0)</f>
        <v>0</v>
      </c>
      <c r="CA22" s="15">
        <f>IFERROR(IF(AND(BV22&lt;SMALL(기준일시_입력!$J$21:$J$39,CA$5),BW22&gt;SMALL(기준일시_입력!$N$21:$N$39,CA$5)),INDEX(기준일시_입력!$AJ$21:$AJ$39,CA$5*2-1),IF(AND(BV22&gt;=SMALL(기준일시_입력!$J$21:$J$39,CA$5),BV22&lt;SMALL(기준일시_입력!$N$21:$N$39,CA$5)),SMALL(기준일시_입력!$N$21:$N$39,CA$5)-BV22,0)),0)</f>
        <v>0</v>
      </c>
      <c r="CB22" s="15">
        <f>IFERROR(IF(AND(BV22&lt;SMALL(기준일시_입력!$J$21:$J$39,CB$5),BW22&gt;SMALL(기준일시_입력!$N$21:$N$39,CB$5)),INDEX(기준일시_입력!$AJ$21:$AJ$39,CB$5*2-1),IF(AND(BV22&gt;=SMALL(기준일시_입력!$J$21:$J$39,CB$5),BV22&lt;SMALL(기준일시_입력!$N$21:$N$39,CB$5)),SMALL(기준일시_입력!$N$21:$N$39,CB$5)-BV22,0)),0)</f>
        <v>0</v>
      </c>
      <c r="CC22" s="15">
        <f>IFERROR(IF(AND(BV22&lt;SMALL(기준일시_입력!$J$21:$J$39,CC$5),BW22&gt;SMALL(기준일시_입력!$N$21:$N$39,CC$5)),INDEX(기준일시_입력!$AJ$21:$AJ$39,CC$5*2-1),IF(AND(BV22&gt;=SMALL(기준일시_입력!$J$21:$J$39,CC$5),BV22&lt;SMALL(기준일시_입력!$N$21:$N$39,CC$5)),SMALL(기준일시_입력!$N$21:$N$39,CC$5)-BV22,0)),0)</f>
        <v>0</v>
      </c>
      <c r="CD22" s="15">
        <f>IFERROR(IF(AND(BV22&lt;SMALL(기준일시_입력!$J$21:$J$39,CD$5),BW22&gt;SMALL(기준일시_입력!$N$21:$N$39,CD$5)),INDEX(기준일시_입력!$AJ$21:$AJ$39,CD$5*2-1),IF(AND(BV22&gt;=SMALL(기준일시_입력!$J$21:$J$39,CD$5),BV22&lt;SMALL(기준일시_입력!$N$21:$N$39,CD$5)),SMALL(기준일시_입력!$N$21:$N$39,CD$5)-BV22,0)),0)</f>
        <v>0</v>
      </c>
      <c r="CE22" s="15">
        <f>IFERROR(IF(AND(BV22&lt;SMALL(기준일시_입력!$J$21:$J$39,CE$5),BW22&gt;SMALL(기준일시_입력!$N$21:$N$39,CE$5)),INDEX(기준일시_입력!$AJ$21:$AJ$39,CE$5*2-1),IF(AND(BV22&gt;=SMALL(기준일시_입력!$J$21:$J$39,CE$5),BV22&lt;SMALL(기준일시_입력!$N$21:$N$39,CE$5)),SMALL(기준일시_입력!$N$21:$N$39,CE$5)-BV22,0)),0)</f>
        <v>0</v>
      </c>
      <c r="CF22" s="15">
        <f>IFERROR(IF(AND(BV22&lt;SMALL(기준일시_입력!$J$21:$J$39,CF$5),BW22&gt;SMALL(기준일시_입력!$N$21:$N$39,CF$5)),INDEX(기준일시_입력!$AJ$21:$AJ$39,CF$5*2-1),IF(AND(BV22&gt;=SMALL(기준일시_입력!$J$21:$J$39,CF$5),BV22&lt;SMALL(기준일시_입력!$N$21:$N$39,CF$5)),SMALL(기준일시_입력!$N$21:$N$39,CF$5)-BV22,0)),0)</f>
        <v>0</v>
      </c>
      <c r="CG22" s="15">
        <f>IFERROR(IF(AND(BV22&lt;SMALL(기준일시_입력!$J$21:$J$39,CG$5),BW22&gt;SMALL(기준일시_입력!$N$21:$N$39,CG$5)),INDEX(기준일시_입력!$AJ$21:$AJ$39,CG$5*2-1),IF(AND(BV22&gt;=SMALL(기준일시_입력!$J$21:$J$39,CG$5),BV22&lt;SMALL(기준일시_입력!$N$21:$N$39,CG$5)),SMALL(기준일시_입력!$N$21:$N$39,CG$5)-BV22,0)),0)</f>
        <v>0</v>
      </c>
      <c r="CH22" s="6"/>
      <c r="CI22" s="180" t="str">
        <f t="shared" si="157"/>
        <v>17일</v>
      </c>
      <c r="CJ22" s="180"/>
      <c r="CK22" s="5" t="str">
        <f t="shared" si="158"/>
        <v>수</v>
      </c>
      <c r="CL22" s="67" t="str">
        <f t="shared" ref="CL22:EP36" si="404">IF($F22="","",$F22)</f>
        <v/>
      </c>
      <c r="CM22" s="184"/>
      <c r="CN22" s="184"/>
      <c r="CO22" s="184"/>
      <c r="CP22" s="184"/>
      <c r="CQ22" s="184"/>
      <c r="CR22" s="184"/>
      <c r="CS22" s="176"/>
      <c r="CT22" s="177"/>
      <c r="CU22" s="129" t="str">
        <f>IF($B22="","",IF(AND(CK$3&lt;&gt;"",$B22-기준일시_입력!$AO$7&lt;=0,CM22="",CP22="",CS22=""),"X",IF(CS22="연차","☆",IF(CS22="월차","★",IF(CS22="병가","♨",IF(CS22="출장","◎",IF(CS22="교육","■",IF(AND(CS22="",CM22&lt;=기준일시_입력!$J$15,CP22&gt;=기준일시_입력!$N$15),"○",IF(AND(CS22="",CM22&lt;&gt;"",CM22&gt;기준일시_입력!$J$15),"▼",IF(AND(CS22="",CP22&lt;&gt;"",CP22&lt;기준일시_입력!$N$15),"△",""))))))))))</f>
        <v/>
      </c>
      <c r="CV22" s="15">
        <f>IFERROR(IF(OR(CM22="",CP22=""),0,IF(AND(CX22&lt;기준일시_입력!$J$17,CY22&gt;기준일시_입력!$N$17),기준일시_입력!$N$17-기준일시_입력!$J$17,IF(AND(CX22&gt;=기준일시_입력!$J$17,CY22&gt;기준일시_입력!$N$17),기준일시_입력!$N$17-CX22,IF(CY22&lt;기준일시_입력!$J$17,0,IF(AND(CX22&lt;기준일시_입력!$J$17,CY22&lt;=기준일시_입력!$N$17),CY22-기준일시_입력!$J$17,IF(AND(CX22&gt;=기준일시_입력!$J$17,CY22&lt;=기준일시_입력!$N$17),CY22-CX22,0)))))),0)</f>
        <v>0</v>
      </c>
      <c r="CW22" s="15">
        <f t="shared" si="401"/>
        <v>0</v>
      </c>
      <c r="CX22" s="15">
        <f>IF(OR(CM22="",CP22=""),0,IF(CM22&lt;기준일시_입력!$J$15,기준일시_입력!$J$15,CM22))</f>
        <v>0</v>
      </c>
      <c r="CY22" s="15">
        <f t="shared" si="160"/>
        <v>0</v>
      </c>
      <c r="CZ22" s="15">
        <f>IFERROR(IF(AND(CX22&lt;SMALL(기준일시_입력!$J$21:$J$39,CZ$5),CY22&gt;SMALL(기준일시_입력!$N$21:$N$39,CZ$5)),INDEX(기준일시_입력!$AJ$21:$AJ$39,CZ$5*2-1),IF(AND(CX22&gt;=SMALL(기준일시_입력!$J$21:$J$39,CZ$5),CX22&lt;SMALL(기준일시_입력!$N$21:$N$39,CZ$5)),SMALL(기준일시_입력!$N$21:$N$39,CZ$5)-CX22,0)),0)</f>
        <v>0</v>
      </c>
      <c r="DA22" s="15">
        <f>IFERROR(IF(AND(CX22&lt;SMALL(기준일시_입력!$J$21:$J$39,DA$5),CY22&gt;SMALL(기준일시_입력!$N$21:$N$39,DA$5)),INDEX(기준일시_입력!$AJ$21:$AJ$39,DA$5*2-1),IF(AND(CX22&gt;=SMALL(기준일시_입력!$J$21:$J$39,DA$5),CX22&lt;SMALL(기준일시_입력!$N$21:$N$39,DA$5)),SMALL(기준일시_입력!$N$21:$N$39,DA$5)-CX22,0)),0)</f>
        <v>0</v>
      </c>
      <c r="DB22" s="15">
        <f>IFERROR(IF(AND(CX22&lt;SMALL(기준일시_입력!$J$21:$J$39,DB$5),CY22&gt;SMALL(기준일시_입력!$N$21:$N$39,DB$5)),INDEX(기준일시_입력!$AJ$21:$AJ$39,DB$5*2-1),IF(AND(CX22&gt;=SMALL(기준일시_입력!$J$21:$J$39,DB$5),CX22&lt;SMALL(기준일시_입력!$N$21:$N$39,DB$5)),SMALL(기준일시_입력!$N$21:$N$39,DB$5)-CX22,0)),0)</f>
        <v>0</v>
      </c>
      <c r="DC22" s="15">
        <f>IFERROR(IF(AND(CX22&lt;SMALL(기준일시_입력!$J$21:$J$39,DC$5),CY22&gt;SMALL(기준일시_입력!$N$21:$N$39,DC$5)),INDEX(기준일시_입력!$AJ$21:$AJ$39,DC$5*2-1),IF(AND(CX22&gt;=SMALL(기준일시_입력!$J$21:$J$39,DC$5),CX22&lt;SMALL(기준일시_입력!$N$21:$N$39,DC$5)),SMALL(기준일시_입력!$N$21:$N$39,DC$5)-CX22,0)),0)</f>
        <v>0</v>
      </c>
      <c r="DD22" s="15">
        <f>IFERROR(IF(AND(CX22&lt;SMALL(기준일시_입력!$J$21:$J$39,DD$5),CY22&gt;SMALL(기준일시_입력!$N$21:$N$39,DD$5)),INDEX(기준일시_입력!$AJ$21:$AJ$39,DD$5*2-1),IF(AND(CX22&gt;=SMALL(기준일시_입력!$J$21:$J$39,DD$5),CX22&lt;SMALL(기준일시_입력!$N$21:$N$39,DD$5)),SMALL(기준일시_입력!$N$21:$N$39,DD$5)-CX22,0)),0)</f>
        <v>0</v>
      </c>
      <c r="DE22" s="15">
        <f>IFERROR(IF(AND(CX22&lt;SMALL(기준일시_입력!$J$21:$J$39,DE$5),CY22&gt;SMALL(기준일시_입력!$N$21:$N$39,DE$5)),INDEX(기준일시_입력!$AJ$21:$AJ$39,DE$5*2-1),IF(AND(CX22&gt;=SMALL(기준일시_입력!$J$21:$J$39,DE$5),CX22&lt;SMALL(기준일시_입력!$N$21:$N$39,DE$5)),SMALL(기준일시_입력!$N$21:$N$39,DE$5)-CX22,0)),0)</f>
        <v>0</v>
      </c>
      <c r="DF22" s="15">
        <f>IFERROR(IF(AND(CX22&lt;SMALL(기준일시_입력!$J$21:$J$39,DF$5),CY22&gt;SMALL(기준일시_입력!$N$21:$N$39,DF$5)),INDEX(기준일시_입력!$AJ$21:$AJ$39,DF$5*2-1),IF(AND(CX22&gt;=SMALL(기준일시_입력!$J$21:$J$39,DF$5),CX22&lt;SMALL(기준일시_입력!$N$21:$N$39,DF$5)),SMALL(기준일시_입력!$N$21:$N$39,DF$5)-CX22,0)),0)</f>
        <v>0</v>
      </c>
      <c r="DG22" s="15">
        <f>IFERROR(IF(AND(CX22&lt;SMALL(기준일시_입력!$J$21:$J$39,DG$5),CY22&gt;SMALL(기준일시_입력!$N$21:$N$39,DG$5)),INDEX(기준일시_입력!$AJ$21:$AJ$39,DG$5*2-1),IF(AND(CX22&gt;=SMALL(기준일시_입력!$J$21:$J$39,DG$5),CX22&lt;SMALL(기준일시_입력!$N$21:$N$39,DG$5)),SMALL(기준일시_입력!$N$21:$N$39,DG$5)-CX22,0)),0)</f>
        <v>0</v>
      </c>
      <c r="DH22" s="15">
        <f>IFERROR(IF(AND(CX22&lt;SMALL(기준일시_입력!$J$21:$J$39,DH$5),CY22&gt;SMALL(기준일시_입력!$N$21:$N$39,DH$5)),INDEX(기준일시_입력!$AJ$21:$AJ$39,DH$5*2-1),IF(AND(CX22&gt;=SMALL(기준일시_입력!$J$21:$J$39,DH$5),CX22&lt;SMALL(기준일시_입력!$N$21:$N$39,DH$5)),SMALL(기준일시_입력!$N$21:$N$39,DH$5)-CX22,0)),0)</f>
        <v>0</v>
      </c>
      <c r="DI22" s="15">
        <f>IFERROR(IF(AND(CX22&lt;SMALL(기준일시_입력!$J$21:$J$39,DI$5),CY22&gt;SMALL(기준일시_입력!$N$21:$N$39,DI$5)),INDEX(기준일시_입력!$AJ$21:$AJ$39,DI$5*2-1),IF(AND(CX22&gt;=SMALL(기준일시_입력!$J$21:$J$39,DI$5),CX22&lt;SMALL(기준일시_입력!$N$21:$N$39,DI$5)),SMALL(기준일시_입력!$N$21:$N$39,DI$5)-CX22,0)),0)</f>
        <v>0</v>
      </c>
      <c r="DJ22" s="6"/>
      <c r="DK22" s="180" t="str">
        <f t="shared" si="161"/>
        <v>17일</v>
      </c>
      <c r="DL22" s="180"/>
      <c r="DM22" s="5" t="str">
        <f t="shared" si="162"/>
        <v>수</v>
      </c>
      <c r="DN22" s="67" t="str">
        <f t="shared" si="404"/>
        <v/>
      </c>
      <c r="DO22" s="184"/>
      <c r="DP22" s="184"/>
      <c r="DQ22" s="184"/>
      <c r="DR22" s="184"/>
      <c r="DS22" s="184"/>
      <c r="DT22" s="184"/>
      <c r="DU22" s="176"/>
      <c r="DV22" s="177"/>
      <c r="DW22" s="129" t="str">
        <f>IF($B22="","",IF(AND(DM$3&lt;&gt;"",$B22-기준일시_입력!$AO$7&lt;=0,DO22="",DR22="",DU22=""),"X",IF(DU22="연차","☆",IF(DU22="월차","★",IF(DU22="병가","♨",IF(DU22="출장","◎",IF(DU22="교육","■",IF(AND(DU22="",DO22&lt;=기준일시_입력!$J$15,DR22&gt;=기준일시_입력!$N$15),"○",IF(AND(DU22="",DO22&lt;&gt;"",DO22&gt;기준일시_입력!$J$15),"▼",IF(AND(DU22="",DR22&lt;&gt;"",DR22&lt;기준일시_입력!$N$15),"△",""))))))))))</f>
        <v/>
      </c>
      <c r="DX22" s="15">
        <f>IFERROR(IF(OR(DO22="",DR22=""),0,IF(AND(DZ22&lt;기준일시_입력!$J$17,EA22&gt;기준일시_입력!$N$17),기준일시_입력!$N$17-기준일시_입력!$J$17,IF(AND(DZ22&gt;=기준일시_입력!$J$17,EA22&gt;기준일시_입력!$N$17),기준일시_입력!$N$17-DZ22,IF(EA22&lt;기준일시_입력!$J$17,0,IF(AND(DZ22&lt;기준일시_입력!$J$17,EA22&lt;=기준일시_입력!$N$17),EA22-기준일시_입력!$J$17,IF(AND(DZ22&gt;=기준일시_입력!$J$17,EA22&lt;=기준일시_입력!$N$17),EA22-DZ22,0)))))),0)</f>
        <v>0</v>
      </c>
      <c r="DY22" s="15">
        <f t="shared" si="402"/>
        <v>0</v>
      </c>
      <c r="DZ22" s="15">
        <f>IF(OR(DO22="",DR22=""),0,IF(DO22&lt;기준일시_입력!$J$15,기준일시_입력!$J$15,DO22))</f>
        <v>0</v>
      </c>
      <c r="EA22" s="15">
        <f t="shared" si="164"/>
        <v>0</v>
      </c>
      <c r="EB22" s="15">
        <f>IFERROR(IF(AND(DZ22&lt;SMALL(기준일시_입력!$J$21:$J$39,EB$5),EA22&gt;SMALL(기준일시_입력!$N$21:$N$39,EB$5)),INDEX(기준일시_입력!$AJ$21:$AJ$39,EB$5*2-1),IF(AND(DZ22&gt;=SMALL(기준일시_입력!$J$21:$J$39,EB$5),DZ22&lt;SMALL(기준일시_입력!$N$21:$N$39,EB$5)),SMALL(기준일시_입력!$N$21:$N$39,EB$5)-DZ22,0)),0)</f>
        <v>0</v>
      </c>
      <c r="EC22" s="15">
        <f>IFERROR(IF(AND(DZ22&lt;SMALL(기준일시_입력!$J$21:$J$39,EC$5),EA22&gt;SMALL(기준일시_입력!$N$21:$N$39,EC$5)),INDEX(기준일시_입력!$AJ$21:$AJ$39,EC$5*2-1),IF(AND(DZ22&gt;=SMALL(기준일시_입력!$J$21:$J$39,EC$5),DZ22&lt;SMALL(기준일시_입력!$N$21:$N$39,EC$5)),SMALL(기준일시_입력!$N$21:$N$39,EC$5)-DZ22,0)),0)</f>
        <v>0</v>
      </c>
      <c r="ED22" s="15">
        <f>IFERROR(IF(AND(DZ22&lt;SMALL(기준일시_입력!$J$21:$J$39,ED$5),EA22&gt;SMALL(기준일시_입력!$N$21:$N$39,ED$5)),INDEX(기준일시_입력!$AJ$21:$AJ$39,ED$5*2-1),IF(AND(DZ22&gt;=SMALL(기준일시_입력!$J$21:$J$39,ED$5),DZ22&lt;SMALL(기준일시_입력!$N$21:$N$39,ED$5)),SMALL(기준일시_입력!$N$21:$N$39,ED$5)-DZ22,0)),0)</f>
        <v>0</v>
      </c>
      <c r="EE22" s="15">
        <f>IFERROR(IF(AND(DZ22&lt;SMALL(기준일시_입력!$J$21:$J$39,EE$5),EA22&gt;SMALL(기준일시_입력!$N$21:$N$39,EE$5)),INDEX(기준일시_입력!$AJ$21:$AJ$39,EE$5*2-1),IF(AND(DZ22&gt;=SMALL(기준일시_입력!$J$21:$J$39,EE$5),DZ22&lt;SMALL(기준일시_입력!$N$21:$N$39,EE$5)),SMALL(기준일시_입력!$N$21:$N$39,EE$5)-DZ22,0)),0)</f>
        <v>0</v>
      </c>
      <c r="EF22" s="15">
        <f>IFERROR(IF(AND(DZ22&lt;SMALL(기준일시_입력!$J$21:$J$39,EF$5),EA22&gt;SMALL(기준일시_입력!$N$21:$N$39,EF$5)),INDEX(기준일시_입력!$AJ$21:$AJ$39,EF$5*2-1),IF(AND(DZ22&gt;=SMALL(기준일시_입력!$J$21:$J$39,EF$5),DZ22&lt;SMALL(기준일시_입력!$N$21:$N$39,EF$5)),SMALL(기준일시_입력!$N$21:$N$39,EF$5)-DZ22,0)),0)</f>
        <v>0</v>
      </c>
      <c r="EG22" s="15">
        <f>IFERROR(IF(AND(DZ22&lt;SMALL(기준일시_입력!$J$21:$J$39,EG$5),EA22&gt;SMALL(기준일시_입력!$N$21:$N$39,EG$5)),INDEX(기준일시_입력!$AJ$21:$AJ$39,EG$5*2-1),IF(AND(DZ22&gt;=SMALL(기준일시_입력!$J$21:$J$39,EG$5),DZ22&lt;SMALL(기준일시_입력!$N$21:$N$39,EG$5)),SMALL(기준일시_입력!$N$21:$N$39,EG$5)-DZ22,0)),0)</f>
        <v>0</v>
      </c>
      <c r="EH22" s="15">
        <f>IFERROR(IF(AND(DZ22&lt;SMALL(기준일시_입력!$J$21:$J$39,EH$5),EA22&gt;SMALL(기준일시_입력!$N$21:$N$39,EH$5)),INDEX(기준일시_입력!$AJ$21:$AJ$39,EH$5*2-1),IF(AND(DZ22&gt;=SMALL(기준일시_입력!$J$21:$J$39,EH$5),DZ22&lt;SMALL(기준일시_입력!$N$21:$N$39,EH$5)),SMALL(기준일시_입력!$N$21:$N$39,EH$5)-DZ22,0)),0)</f>
        <v>0</v>
      </c>
      <c r="EI22" s="15">
        <f>IFERROR(IF(AND(DZ22&lt;SMALL(기준일시_입력!$J$21:$J$39,EI$5),EA22&gt;SMALL(기준일시_입력!$N$21:$N$39,EI$5)),INDEX(기준일시_입력!$AJ$21:$AJ$39,EI$5*2-1),IF(AND(DZ22&gt;=SMALL(기준일시_입력!$J$21:$J$39,EI$5),DZ22&lt;SMALL(기준일시_입력!$N$21:$N$39,EI$5)),SMALL(기준일시_입력!$N$21:$N$39,EI$5)-DZ22,0)),0)</f>
        <v>0</v>
      </c>
      <c r="EJ22" s="15">
        <f>IFERROR(IF(AND(DZ22&lt;SMALL(기준일시_입력!$J$21:$J$39,EJ$5),EA22&gt;SMALL(기준일시_입력!$N$21:$N$39,EJ$5)),INDEX(기준일시_입력!$AJ$21:$AJ$39,EJ$5*2-1),IF(AND(DZ22&gt;=SMALL(기준일시_입력!$J$21:$J$39,EJ$5),DZ22&lt;SMALL(기준일시_입력!$N$21:$N$39,EJ$5)),SMALL(기준일시_입력!$N$21:$N$39,EJ$5)-DZ22,0)),0)</f>
        <v>0</v>
      </c>
      <c r="EK22" s="15">
        <f>IFERROR(IF(AND(DZ22&lt;SMALL(기준일시_입력!$J$21:$J$39,EK$5),EA22&gt;SMALL(기준일시_입력!$N$21:$N$39,EK$5)),INDEX(기준일시_입력!$AJ$21:$AJ$39,EK$5*2-1),IF(AND(DZ22&gt;=SMALL(기준일시_입력!$J$21:$J$39,EK$5),DZ22&lt;SMALL(기준일시_입력!$N$21:$N$39,EK$5)),SMALL(기준일시_입력!$N$21:$N$39,EK$5)-DZ22,0)),0)</f>
        <v>0</v>
      </c>
      <c r="EL22" s="6"/>
      <c r="EM22" s="180" t="str">
        <f t="shared" si="165"/>
        <v>17일</v>
      </c>
      <c r="EN22" s="180"/>
      <c r="EO22" s="5" t="str">
        <f t="shared" si="166"/>
        <v>수</v>
      </c>
      <c r="EP22" s="67" t="str">
        <f t="shared" si="404"/>
        <v/>
      </c>
      <c r="EQ22" s="184"/>
      <c r="ER22" s="184"/>
      <c r="ES22" s="184"/>
      <c r="ET22" s="184"/>
      <c r="EU22" s="184"/>
      <c r="EV22" s="184"/>
      <c r="EW22" s="176"/>
      <c r="EX22" s="177"/>
      <c r="EY22" s="129" t="str">
        <f>IF($B22="","",IF(AND(EO$3&lt;&gt;"",$B22-기준일시_입력!$AO$7&lt;=0,EQ22="",ET22="",EW22=""),"X",IF(EW22="연차","☆",IF(EW22="월차","★",IF(EW22="병가","♨",IF(EW22="출장","◎",IF(EW22="교육","■",IF(AND(EW22="",EQ22&lt;=기준일시_입력!$J$15,ET22&gt;=기준일시_입력!$N$15),"○",IF(AND(EW22="",EQ22&lt;&gt;"",EQ22&gt;기준일시_입력!$J$15),"▼",IF(AND(EW22="",ET22&lt;&gt;"",ET22&lt;기준일시_입력!$N$15),"△",""))))))))))</f>
        <v/>
      </c>
      <c r="EZ22" s="15">
        <f>IFERROR(IF(OR(EQ22="",ET22=""),0,IF(AND(FB22&lt;기준일시_입력!$J$17,FC22&gt;기준일시_입력!$N$17),기준일시_입력!$N$17-기준일시_입력!$J$17,IF(AND(FB22&gt;=기준일시_입력!$J$17,FC22&gt;기준일시_입력!$N$17),기준일시_입력!$N$17-FB22,IF(FC22&lt;기준일시_입력!$J$17,0,IF(AND(FB22&lt;기준일시_입력!$J$17,FC22&lt;=기준일시_입력!$N$17),FC22-기준일시_입력!$J$17,IF(AND(FB22&gt;=기준일시_입력!$J$17,FC22&lt;=기준일시_입력!$N$17),FC22-FB22,0)))))),0)</f>
        <v>0</v>
      </c>
      <c r="FA22" s="15">
        <f t="shared" si="403"/>
        <v>0</v>
      </c>
      <c r="FB22" s="15">
        <f>IF(OR(EQ22="",ET22=""),0,IF(EQ22&lt;기준일시_입력!$J$15,기준일시_입력!$J$15,EQ22))</f>
        <v>0</v>
      </c>
      <c r="FC22" s="15">
        <f t="shared" si="168"/>
        <v>0</v>
      </c>
      <c r="FD22" s="15">
        <f>IFERROR(IF(AND(FB22&lt;SMALL(기준일시_입력!$J$21:$J$39,FD$5),FC22&gt;SMALL(기준일시_입력!$N$21:$N$39,FD$5)),INDEX(기준일시_입력!$AJ$21:$AJ$39,FD$5*2-1),IF(AND(FB22&gt;=SMALL(기준일시_입력!$J$21:$J$39,FD$5),FB22&lt;SMALL(기준일시_입력!$N$21:$N$39,FD$5)),SMALL(기준일시_입력!$N$21:$N$39,FD$5)-FB22,0)),0)</f>
        <v>0</v>
      </c>
      <c r="FE22" s="15">
        <f>IFERROR(IF(AND(FB22&lt;SMALL(기준일시_입력!$J$21:$J$39,FE$5),FC22&gt;SMALL(기준일시_입력!$N$21:$N$39,FE$5)),INDEX(기준일시_입력!$AJ$21:$AJ$39,FE$5*2-1),IF(AND(FB22&gt;=SMALL(기준일시_입력!$J$21:$J$39,FE$5),FB22&lt;SMALL(기준일시_입력!$N$21:$N$39,FE$5)),SMALL(기준일시_입력!$N$21:$N$39,FE$5)-FB22,0)),0)</f>
        <v>0</v>
      </c>
      <c r="FF22" s="15">
        <f>IFERROR(IF(AND(FB22&lt;SMALL(기준일시_입력!$J$21:$J$39,FF$5),FC22&gt;SMALL(기준일시_입력!$N$21:$N$39,FF$5)),INDEX(기준일시_입력!$AJ$21:$AJ$39,FF$5*2-1),IF(AND(FB22&gt;=SMALL(기준일시_입력!$J$21:$J$39,FF$5),FB22&lt;SMALL(기준일시_입력!$N$21:$N$39,FF$5)),SMALL(기준일시_입력!$N$21:$N$39,FF$5)-FB22,0)),0)</f>
        <v>0</v>
      </c>
      <c r="FG22" s="15">
        <f>IFERROR(IF(AND(FB22&lt;SMALL(기준일시_입력!$J$21:$J$39,FG$5),FC22&gt;SMALL(기준일시_입력!$N$21:$N$39,FG$5)),INDEX(기준일시_입력!$AJ$21:$AJ$39,FG$5*2-1),IF(AND(FB22&gt;=SMALL(기준일시_입력!$J$21:$J$39,FG$5),FB22&lt;SMALL(기준일시_입력!$N$21:$N$39,FG$5)),SMALL(기준일시_입력!$N$21:$N$39,FG$5)-FB22,0)),0)</f>
        <v>0</v>
      </c>
      <c r="FH22" s="15">
        <f>IFERROR(IF(AND(FB22&lt;SMALL(기준일시_입력!$J$21:$J$39,FH$5),FC22&gt;SMALL(기준일시_입력!$N$21:$N$39,FH$5)),INDEX(기준일시_입력!$AJ$21:$AJ$39,FH$5*2-1),IF(AND(FB22&gt;=SMALL(기준일시_입력!$J$21:$J$39,FH$5),FB22&lt;SMALL(기준일시_입력!$N$21:$N$39,FH$5)),SMALL(기준일시_입력!$N$21:$N$39,FH$5)-FB22,0)),0)</f>
        <v>0</v>
      </c>
      <c r="FI22" s="15">
        <f>IFERROR(IF(AND(FB22&lt;SMALL(기준일시_입력!$J$21:$J$39,FI$5),FC22&gt;SMALL(기준일시_입력!$N$21:$N$39,FI$5)),INDEX(기준일시_입력!$AJ$21:$AJ$39,FI$5*2-1),IF(AND(FB22&gt;=SMALL(기준일시_입력!$J$21:$J$39,FI$5),FB22&lt;SMALL(기준일시_입력!$N$21:$N$39,FI$5)),SMALL(기준일시_입력!$N$21:$N$39,FI$5)-FB22,0)),0)</f>
        <v>0</v>
      </c>
      <c r="FJ22" s="15">
        <f>IFERROR(IF(AND(FB22&lt;SMALL(기준일시_입력!$J$21:$J$39,FJ$5),FC22&gt;SMALL(기준일시_입력!$N$21:$N$39,FJ$5)),INDEX(기준일시_입력!$AJ$21:$AJ$39,FJ$5*2-1),IF(AND(FB22&gt;=SMALL(기준일시_입력!$J$21:$J$39,FJ$5),FB22&lt;SMALL(기준일시_입력!$N$21:$N$39,FJ$5)),SMALL(기준일시_입력!$N$21:$N$39,FJ$5)-FB22,0)),0)</f>
        <v>0</v>
      </c>
      <c r="FK22" s="15">
        <f>IFERROR(IF(AND(FB22&lt;SMALL(기준일시_입력!$J$21:$J$39,FK$5),FC22&gt;SMALL(기준일시_입력!$N$21:$N$39,FK$5)),INDEX(기준일시_입력!$AJ$21:$AJ$39,FK$5*2-1),IF(AND(FB22&gt;=SMALL(기준일시_입력!$J$21:$J$39,FK$5),FB22&lt;SMALL(기준일시_입력!$N$21:$N$39,FK$5)),SMALL(기준일시_입력!$N$21:$N$39,FK$5)-FB22,0)),0)</f>
        <v>0</v>
      </c>
      <c r="FL22" s="15">
        <f>IFERROR(IF(AND(FB22&lt;SMALL(기준일시_입력!$J$21:$J$39,FL$5),FC22&gt;SMALL(기준일시_입력!$N$21:$N$39,FL$5)),INDEX(기준일시_입력!$AJ$21:$AJ$39,FL$5*2-1),IF(AND(FB22&gt;=SMALL(기준일시_입력!$J$21:$J$39,FL$5),FB22&lt;SMALL(기준일시_입력!$N$21:$N$39,FL$5)),SMALL(기준일시_입력!$N$21:$N$39,FL$5)-FB22,0)),0)</f>
        <v>0</v>
      </c>
      <c r="FM22" s="15">
        <f>IFERROR(IF(AND(FB22&lt;SMALL(기준일시_입력!$J$21:$J$39,FM$5),FC22&gt;SMALL(기준일시_입력!$N$21:$N$39,FM$5)),INDEX(기준일시_입력!$AJ$21:$AJ$39,FM$5*2-1),IF(AND(FB22&gt;=SMALL(기준일시_입력!$J$21:$J$39,FM$5),FB22&lt;SMALL(기준일시_입력!$N$21:$N$39,FM$5)),SMALL(기준일시_입력!$N$21:$N$39,FM$5)-FB22,0)),0)</f>
        <v>0</v>
      </c>
      <c r="FN22" s="6"/>
      <c r="FO22" s="180" t="str">
        <f t="shared" si="169"/>
        <v>17일</v>
      </c>
      <c r="FP22" s="180"/>
      <c r="FQ22" s="124" t="str">
        <f t="shared" si="170"/>
        <v>수</v>
      </c>
      <c r="FR22" s="133" t="str">
        <f t="shared" ref="FR22:HV36" si="405">IF($F22="","",$F22)</f>
        <v/>
      </c>
      <c r="FS22" s="184"/>
      <c r="FT22" s="184"/>
      <c r="FU22" s="184"/>
      <c r="FV22" s="184"/>
      <c r="FW22" s="184"/>
      <c r="FX22" s="184"/>
      <c r="FY22" s="176"/>
      <c r="FZ22" s="177"/>
      <c r="GA22" s="129" t="str">
        <f>IF($B22="","",IF(AND(FQ$3&lt;&gt;"",$B22-기준일시_입력!$AO$7&lt;=0,FS22="",FV22="",FY22=""),"X",IF(FY22="연차","☆",IF(FY22="월차","★",IF(FY22="병가","♨",IF(FY22="출장","◎",IF(FY22="교육","■",IF(AND(FY22="",FS22&lt;=기준일시_입력!$J$15,FV22&gt;=기준일시_입력!$N$15),"○",IF(AND(FY22="",FS22&lt;&gt;"",FS22&gt;기준일시_입력!$J$15),"▼",IF(AND(FY22="",FV22&lt;&gt;"",FV22&lt;기준일시_입력!$N$15),"△",""))))))))))</f>
        <v/>
      </c>
      <c r="GB22" s="128">
        <f>IFERROR(IF(OR(FS22="",FV22=""),0,IF(AND(GD22&lt;기준일시_입력!$J$17,GE22&gt;기준일시_입력!$N$17),기준일시_입력!$N$17-기준일시_입력!$J$17,IF(AND(GD22&gt;=기준일시_입력!$J$17,GE22&gt;기준일시_입력!$N$17),기준일시_입력!$N$17-GD22,IF(GE22&lt;기준일시_입력!$J$17,0,IF(AND(GD22&lt;기준일시_입력!$J$17,GE22&lt;=기준일시_입력!$N$17),GE22-기준일시_입력!$J$17,IF(AND(GD22&gt;=기준일시_입력!$J$17,GE22&lt;=기준일시_입력!$N$17),GE22-GD22,0)))))),0)</f>
        <v>0</v>
      </c>
      <c r="GC22" s="128">
        <f t="shared" si="172"/>
        <v>0</v>
      </c>
      <c r="GD22" s="128">
        <f>IF(OR(FS22="",FV22=""),0,IF(FS22&lt;기준일시_입력!$J$15,기준일시_입력!$J$15,FS22))</f>
        <v>0</v>
      </c>
      <c r="GE22" s="128">
        <f t="shared" si="173"/>
        <v>0</v>
      </c>
      <c r="GF22" s="128">
        <f>IFERROR(IF(AND(GD22&lt;SMALL(기준일시_입력!$J$21:$J$39,GF$5),GE22&gt;SMALL(기준일시_입력!$N$21:$N$39,GF$5)),INDEX(기준일시_입력!$AJ$21:$AJ$39,GF$5*2-1),IF(AND(GD22&gt;=SMALL(기준일시_입력!$J$21:$J$39,GF$5),GD22&lt;SMALL(기준일시_입력!$N$21:$N$39,GF$5)),SMALL(기준일시_입력!$N$21:$N$39,GF$5)-GD22,0)),0)</f>
        <v>0</v>
      </c>
      <c r="GG22" s="128">
        <f>IFERROR(IF(AND(GD22&lt;SMALL(기준일시_입력!$J$21:$J$39,GG$5),GE22&gt;SMALL(기준일시_입력!$N$21:$N$39,GG$5)),INDEX(기준일시_입력!$AJ$21:$AJ$39,GG$5*2-1),IF(AND(GD22&gt;=SMALL(기준일시_입력!$J$21:$J$39,GG$5),GD22&lt;SMALL(기준일시_입력!$N$21:$N$39,GG$5)),SMALL(기준일시_입력!$N$21:$N$39,GG$5)-GD22,0)),0)</f>
        <v>0</v>
      </c>
      <c r="GH22" s="128">
        <f>IFERROR(IF(AND(GD22&lt;SMALL(기준일시_입력!$J$21:$J$39,GH$5),GE22&gt;SMALL(기준일시_입력!$N$21:$N$39,GH$5)),INDEX(기준일시_입력!$AJ$21:$AJ$39,GH$5*2-1),IF(AND(GD22&gt;=SMALL(기준일시_입력!$J$21:$J$39,GH$5),GD22&lt;SMALL(기준일시_입력!$N$21:$N$39,GH$5)),SMALL(기준일시_입력!$N$21:$N$39,GH$5)-GD22,0)),0)</f>
        <v>0</v>
      </c>
      <c r="GI22" s="128">
        <f>IFERROR(IF(AND(GD22&lt;SMALL(기준일시_입력!$J$21:$J$39,GI$5),GE22&gt;SMALL(기준일시_입력!$N$21:$N$39,GI$5)),INDEX(기준일시_입력!$AJ$21:$AJ$39,GI$5*2-1),IF(AND(GD22&gt;=SMALL(기준일시_입력!$J$21:$J$39,GI$5),GD22&lt;SMALL(기준일시_입력!$N$21:$N$39,GI$5)),SMALL(기준일시_입력!$N$21:$N$39,GI$5)-GD22,0)),0)</f>
        <v>0</v>
      </c>
      <c r="GJ22" s="128">
        <f>IFERROR(IF(AND(GD22&lt;SMALL(기준일시_입력!$J$21:$J$39,GJ$5),GE22&gt;SMALL(기준일시_입력!$N$21:$N$39,GJ$5)),INDEX(기준일시_입력!$AJ$21:$AJ$39,GJ$5*2-1),IF(AND(GD22&gt;=SMALL(기준일시_입력!$J$21:$J$39,GJ$5),GD22&lt;SMALL(기준일시_입력!$N$21:$N$39,GJ$5)),SMALL(기준일시_입력!$N$21:$N$39,GJ$5)-GD22,0)),0)</f>
        <v>0</v>
      </c>
      <c r="GK22" s="128">
        <f>IFERROR(IF(AND(GD22&lt;SMALL(기준일시_입력!$J$21:$J$39,GK$5),GE22&gt;SMALL(기준일시_입력!$N$21:$N$39,GK$5)),INDEX(기준일시_입력!$AJ$21:$AJ$39,GK$5*2-1),IF(AND(GD22&gt;=SMALL(기준일시_입력!$J$21:$J$39,GK$5),GD22&lt;SMALL(기준일시_입력!$N$21:$N$39,GK$5)),SMALL(기준일시_입력!$N$21:$N$39,GK$5)-GD22,0)),0)</f>
        <v>0</v>
      </c>
      <c r="GL22" s="128">
        <f>IFERROR(IF(AND(GD22&lt;SMALL(기준일시_입력!$J$21:$J$39,GL$5),GE22&gt;SMALL(기준일시_입력!$N$21:$N$39,GL$5)),INDEX(기준일시_입력!$AJ$21:$AJ$39,GL$5*2-1),IF(AND(GD22&gt;=SMALL(기준일시_입력!$J$21:$J$39,GL$5),GD22&lt;SMALL(기준일시_입력!$N$21:$N$39,GL$5)),SMALL(기준일시_입력!$N$21:$N$39,GL$5)-GD22,0)),0)</f>
        <v>0</v>
      </c>
      <c r="GM22" s="128">
        <f>IFERROR(IF(AND(GD22&lt;SMALL(기준일시_입력!$J$21:$J$39,GM$5),GE22&gt;SMALL(기준일시_입력!$N$21:$N$39,GM$5)),INDEX(기준일시_입력!$AJ$21:$AJ$39,GM$5*2-1),IF(AND(GD22&gt;=SMALL(기준일시_입력!$J$21:$J$39,GM$5),GD22&lt;SMALL(기준일시_입력!$N$21:$N$39,GM$5)),SMALL(기준일시_입력!$N$21:$N$39,GM$5)-GD22,0)),0)</f>
        <v>0</v>
      </c>
      <c r="GN22" s="128">
        <f>IFERROR(IF(AND(GD22&lt;SMALL(기준일시_입력!$J$21:$J$39,GN$5),GE22&gt;SMALL(기준일시_입력!$N$21:$N$39,GN$5)),INDEX(기준일시_입력!$AJ$21:$AJ$39,GN$5*2-1),IF(AND(GD22&gt;=SMALL(기준일시_입력!$J$21:$J$39,GN$5),GD22&lt;SMALL(기준일시_입력!$N$21:$N$39,GN$5)),SMALL(기준일시_입력!$N$21:$N$39,GN$5)-GD22,0)),0)</f>
        <v>0</v>
      </c>
      <c r="GO22" s="128">
        <f>IFERROR(IF(AND(GD22&lt;SMALL(기준일시_입력!$J$21:$J$39,GO$5),GE22&gt;SMALL(기준일시_입력!$N$21:$N$39,GO$5)),INDEX(기준일시_입력!$AJ$21:$AJ$39,GO$5*2-1),IF(AND(GD22&gt;=SMALL(기준일시_입력!$J$21:$J$39,GO$5),GD22&lt;SMALL(기준일시_입력!$N$21:$N$39,GO$5)),SMALL(기준일시_입력!$N$21:$N$39,GO$5)-GD22,0)),0)</f>
        <v>0</v>
      </c>
      <c r="GP22" s="125"/>
      <c r="GQ22" s="180" t="str">
        <f t="shared" si="174"/>
        <v>17일</v>
      </c>
      <c r="GR22" s="180"/>
      <c r="GS22" s="124" t="str">
        <f t="shared" si="175"/>
        <v>수</v>
      </c>
      <c r="GT22" s="133" t="str">
        <f t="shared" si="405"/>
        <v/>
      </c>
      <c r="GU22" s="184"/>
      <c r="GV22" s="184"/>
      <c r="GW22" s="184"/>
      <c r="GX22" s="184"/>
      <c r="GY22" s="184"/>
      <c r="GZ22" s="184"/>
      <c r="HA22" s="176"/>
      <c r="HB22" s="177"/>
      <c r="HC22" s="129" t="str">
        <f>IF($B22="","",IF(AND(GS$3&lt;&gt;"",$B22-기준일시_입력!$AO$7&lt;=0,GU22="",GX22="",HA22=""),"X",IF(HA22="연차","☆",IF(HA22="월차","★",IF(HA22="병가","♨",IF(HA22="출장","◎",IF(HA22="교육","■",IF(AND(HA22="",GU22&lt;=기준일시_입력!$J$15,GX22&gt;=기준일시_입력!$N$15),"○",IF(AND(HA22="",GU22&lt;&gt;"",GU22&gt;기준일시_입력!$J$15),"▼",IF(AND(HA22="",GX22&lt;&gt;"",GX22&lt;기준일시_입력!$N$15),"△",""))))))))))</f>
        <v/>
      </c>
      <c r="HD22" s="128">
        <f>IFERROR(IF(OR(GU22="",GX22=""),0,IF(AND(HF22&lt;기준일시_입력!$J$17,HG22&gt;기준일시_입력!$N$17),기준일시_입력!$N$17-기준일시_입력!$J$17,IF(AND(HF22&gt;=기준일시_입력!$J$17,HG22&gt;기준일시_입력!$N$17),기준일시_입력!$N$17-HF22,IF(HG22&lt;기준일시_입력!$J$17,0,IF(AND(HF22&lt;기준일시_입력!$J$17,HG22&lt;=기준일시_입력!$N$17),HG22-기준일시_입력!$J$17,IF(AND(HF22&gt;=기준일시_입력!$J$17,HG22&lt;=기준일시_입력!$N$17),HG22-HF22,0)))))),0)</f>
        <v>0</v>
      </c>
      <c r="HE22" s="128">
        <f t="shared" si="177"/>
        <v>0</v>
      </c>
      <c r="HF22" s="128">
        <f>IF(OR(GU22="",GX22=""),0,IF(GU22&lt;기준일시_입력!$J$15,기준일시_입력!$J$15,GU22))</f>
        <v>0</v>
      </c>
      <c r="HG22" s="128">
        <f t="shared" si="178"/>
        <v>0</v>
      </c>
      <c r="HH22" s="128">
        <f>IFERROR(IF(AND(HF22&lt;SMALL(기준일시_입력!$J$21:$J$39,HH$5),HG22&gt;SMALL(기준일시_입력!$N$21:$N$39,HH$5)),INDEX(기준일시_입력!$AJ$21:$AJ$39,HH$5*2-1),IF(AND(HF22&gt;=SMALL(기준일시_입력!$J$21:$J$39,HH$5),HF22&lt;SMALL(기준일시_입력!$N$21:$N$39,HH$5)),SMALL(기준일시_입력!$N$21:$N$39,HH$5)-HF22,0)),0)</f>
        <v>0</v>
      </c>
      <c r="HI22" s="128">
        <f>IFERROR(IF(AND(HF22&lt;SMALL(기준일시_입력!$J$21:$J$39,HI$5),HG22&gt;SMALL(기준일시_입력!$N$21:$N$39,HI$5)),INDEX(기준일시_입력!$AJ$21:$AJ$39,HI$5*2-1),IF(AND(HF22&gt;=SMALL(기준일시_입력!$J$21:$J$39,HI$5),HF22&lt;SMALL(기준일시_입력!$N$21:$N$39,HI$5)),SMALL(기준일시_입력!$N$21:$N$39,HI$5)-HF22,0)),0)</f>
        <v>0</v>
      </c>
      <c r="HJ22" s="128">
        <f>IFERROR(IF(AND(HF22&lt;SMALL(기준일시_입력!$J$21:$J$39,HJ$5),HG22&gt;SMALL(기준일시_입력!$N$21:$N$39,HJ$5)),INDEX(기준일시_입력!$AJ$21:$AJ$39,HJ$5*2-1),IF(AND(HF22&gt;=SMALL(기준일시_입력!$J$21:$J$39,HJ$5),HF22&lt;SMALL(기준일시_입력!$N$21:$N$39,HJ$5)),SMALL(기준일시_입력!$N$21:$N$39,HJ$5)-HF22,0)),0)</f>
        <v>0</v>
      </c>
      <c r="HK22" s="128">
        <f>IFERROR(IF(AND(HF22&lt;SMALL(기준일시_입력!$J$21:$J$39,HK$5),HG22&gt;SMALL(기준일시_입력!$N$21:$N$39,HK$5)),INDEX(기준일시_입력!$AJ$21:$AJ$39,HK$5*2-1),IF(AND(HF22&gt;=SMALL(기준일시_입력!$J$21:$J$39,HK$5),HF22&lt;SMALL(기준일시_입력!$N$21:$N$39,HK$5)),SMALL(기준일시_입력!$N$21:$N$39,HK$5)-HF22,0)),0)</f>
        <v>0</v>
      </c>
      <c r="HL22" s="128">
        <f>IFERROR(IF(AND(HF22&lt;SMALL(기준일시_입력!$J$21:$J$39,HL$5),HG22&gt;SMALL(기준일시_입력!$N$21:$N$39,HL$5)),INDEX(기준일시_입력!$AJ$21:$AJ$39,HL$5*2-1),IF(AND(HF22&gt;=SMALL(기준일시_입력!$J$21:$J$39,HL$5),HF22&lt;SMALL(기준일시_입력!$N$21:$N$39,HL$5)),SMALL(기준일시_입력!$N$21:$N$39,HL$5)-HF22,0)),0)</f>
        <v>0</v>
      </c>
      <c r="HM22" s="128">
        <f>IFERROR(IF(AND(HF22&lt;SMALL(기준일시_입력!$J$21:$J$39,HM$5),HG22&gt;SMALL(기준일시_입력!$N$21:$N$39,HM$5)),INDEX(기준일시_입력!$AJ$21:$AJ$39,HM$5*2-1),IF(AND(HF22&gt;=SMALL(기준일시_입력!$J$21:$J$39,HM$5),HF22&lt;SMALL(기준일시_입력!$N$21:$N$39,HM$5)),SMALL(기준일시_입력!$N$21:$N$39,HM$5)-HF22,0)),0)</f>
        <v>0</v>
      </c>
      <c r="HN22" s="128">
        <f>IFERROR(IF(AND(HF22&lt;SMALL(기준일시_입력!$J$21:$J$39,HN$5),HG22&gt;SMALL(기준일시_입력!$N$21:$N$39,HN$5)),INDEX(기준일시_입력!$AJ$21:$AJ$39,HN$5*2-1),IF(AND(HF22&gt;=SMALL(기준일시_입력!$J$21:$J$39,HN$5),HF22&lt;SMALL(기준일시_입력!$N$21:$N$39,HN$5)),SMALL(기준일시_입력!$N$21:$N$39,HN$5)-HF22,0)),0)</f>
        <v>0</v>
      </c>
      <c r="HO22" s="128">
        <f>IFERROR(IF(AND(HF22&lt;SMALL(기준일시_입력!$J$21:$J$39,HO$5),HG22&gt;SMALL(기준일시_입력!$N$21:$N$39,HO$5)),INDEX(기준일시_입력!$AJ$21:$AJ$39,HO$5*2-1),IF(AND(HF22&gt;=SMALL(기준일시_입력!$J$21:$J$39,HO$5),HF22&lt;SMALL(기준일시_입력!$N$21:$N$39,HO$5)),SMALL(기준일시_입력!$N$21:$N$39,HO$5)-HF22,0)),0)</f>
        <v>0</v>
      </c>
      <c r="HP22" s="128">
        <f>IFERROR(IF(AND(HF22&lt;SMALL(기준일시_입력!$J$21:$J$39,HP$5),HG22&gt;SMALL(기준일시_입력!$N$21:$N$39,HP$5)),INDEX(기준일시_입력!$AJ$21:$AJ$39,HP$5*2-1),IF(AND(HF22&gt;=SMALL(기준일시_입력!$J$21:$J$39,HP$5),HF22&lt;SMALL(기준일시_입력!$N$21:$N$39,HP$5)),SMALL(기준일시_입력!$N$21:$N$39,HP$5)-HF22,0)),0)</f>
        <v>0</v>
      </c>
      <c r="HQ22" s="128">
        <f>IFERROR(IF(AND(HF22&lt;SMALL(기준일시_입력!$J$21:$J$39,HQ$5),HG22&gt;SMALL(기준일시_입력!$N$21:$N$39,HQ$5)),INDEX(기준일시_입력!$AJ$21:$AJ$39,HQ$5*2-1),IF(AND(HF22&gt;=SMALL(기준일시_입력!$J$21:$J$39,HQ$5),HF22&lt;SMALL(기준일시_입력!$N$21:$N$39,HQ$5)),SMALL(기준일시_입력!$N$21:$N$39,HQ$5)-HF22,0)),0)</f>
        <v>0</v>
      </c>
      <c r="HR22" s="125"/>
      <c r="HS22" s="180" t="str">
        <f t="shared" si="179"/>
        <v>17일</v>
      </c>
      <c r="HT22" s="180"/>
      <c r="HU22" s="124" t="str">
        <f t="shared" si="180"/>
        <v>수</v>
      </c>
      <c r="HV22" s="133" t="str">
        <f t="shared" si="405"/>
        <v/>
      </c>
      <c r="HW22" s="184"/>
      <c r="HX22" s="184"/>
      <c r="HY22" s="184"/>
      <c r="HZ22" s="184"/>
      <c r="IA22" s="184"/>
      <c r="IB22" s="184"/>
      <c r="IC22" s="176"/>
      <c r="ID22" s="177"/>
      <c r="IE22" s="129" t="str">
        <f>IF($B22="","",IF(AND(HU$3&lt;&gt;"",$B22-기준일시_입력!$AO$7&lt;=0,HW22="",HZ22="",IC22=""),"X",IF(IC22="연차","☆",IF(IC22="월차","★",IF(IC22="병가","♨",IF(IC22="출장","◎",IF(IC22="교육","■",IF(AND(IC22="",HW22&lt;=기준일시_입력!$J$15,HZ22&gt;=기준일시_입력!$N$15),"○",IF(AND(IC22="",HW22&lt;&gt;"",HW22&gt;기준일시_입력!$J$15),"▼",IF(AND(IC22="",HZ22&lt;&gt;"",HZ22&lt;기준일시_입력!$N$15),"△",""))))))))))</f>
        <v/>
      </c>
      <c r="IF22" s="128">
        <f>IFERROR(IF(OR(HW22="",HZ22=""),0,IF(AND(IH22&lt;기준일시_입력!$J$17,II22&gt;기준일시_입력!$N$17),기준일시_입력!$N$17-기준일시_입력!$J$17,IF(AND(IH22&gt;=기준일시_입력!$J$17,II22&gt;기준일시_입력!$N$17),기준일시_입력!$N$17-IH22,IF(II22&lt;기준일시_입력!$J$17,0,IF(AND(IH22&lt;기준일시_입력!$J$17,II22&lt;=기준일시_입력!$N$17),II22-기준일시_입력!$J$17,IF(AND(IH22&gt;=기준일시_입력!$J$17,II22&lt;=기준일시_입력!$N$17),II22-IH22,0)))))),0)</f>
        <v>0</v>
      </c>
      <c r="IG22" s="128">
        <f t="shared" si="182"/>
        <v>0</v>
      </c>
      <c r="IH22" s="128">
        <f>IF(OR(HW22="",HZ22=""),0,IF(HW22&lt;기준일시_입력!$J$15,기준일시_입력!$J$15,HW22))</f>
        <v>0</v>
      </c>
      <c r="II22" s="128">
        <f t="shared" si="183"/>
        <v>0</v>
      </c>
      <c r="IJ22" s="128">
        <f>IFERROR(IF(AND(IH22&lt;SMALL(기준일시_입력!$J$21:$J$39,IJ$5),II22&gt;SMALL(기준일시_입력!$N$21:$N$39,IJ$5)),INDEX(기준일시_입력!$AJ$21:$AJ$39,IJ$5*2-1),IF(AND(IH22&gt;=SMALL(기준일시_입력!$J$21:$J$39,IJ$5),IH22&lt;SMALL(기준일시_입력!$N$21:$N$39,IJ$5)),SMALL(기준일시_입력!$N$21:$N$39,IJ$5)-IH22,0)),0)</f>
        <v>0</v>
      </c>
      <c r="IK22" s="128">
        <f>IFERROR(IF(AND(IH22&lt;SMALL(기준일시_입력!$J$21:$J$39,IK$5),II22&gt;SMALL(기준일시_입력!$N$21:$N$39,IK$5)),INDEX(기준일시_입력!$AJ$21:$AJ$39,IK$5*2-1),IF(AND(IH22&gt;=SMALL(기준일시_입력!$J$21:$J$39,IK$5),IH22&lt;SMALL(기준일시_입력!$N$21:$N$39,IK$5)),SMALL(기준일시_입력!$N$21:$N$39,IK$5)-IH22,0)),0)</f>
        <v>0</v>
      </c>
      <c r="IL22" s="128">
        <f>IFERROR(IF(AND(IH22&lt;SMALL(기준일시_입력!$J$21:$J$39,IL$5),II22&gt;SMALL(기준일시_입력!$N$21:$N$39,IL$5)),INDEX(기준일시_입력!$AJ$21:$AJ$39,IL$5*2-1),IF(AND(IH22&gt;=SMALL(기준일시_입력!$J$21:$J$39,IL$5),IH22&lt;SMALL(기준일시_입력!$N$21:$N$39,IL$5)),SMALL(기준일시_입력!$N$21:$N$39,IL$5)-IH22,0)),0)</f>
        <v>0</v>
      </c>
      <c r="IM22" s="128">
        <f>IFERROR(IF(AND(IH22&lt;SMALL(기준일시_입력!$J$21:$J$39,IM$5),II22&gt;SMALL(기준일시_입력!$N$21:$N$39,IM$5)),INDEX(기준일시_입력!$AJ$21:$AJ$39,IM$5*2-1),IF(AND(IH22&gt;=SMALL(기준일시_입력!$J$21:$J$39,IM$5),IH22&lt;SMALL(기준일시_입력!$N$21:$N$39,IM$5)),SMALL(기준일시_입력!$N$21:$N$39,IM$5)-IH22,0)),0)</f>
        <v>0</v>
      </c>
      <c r="IN22" s="128">
        <f>IFERROR(IF(AND(IH22&lt;SMALL(기준일시_입력!$J$21:$J$39,IN$5),II22&gt;SMALL(기준일시_입력!$N$21:$N$39,IN$5)),INDEX(기준일시_입력!$AJ$21:$AJ$39,IN$5*2-1),IF(AND(IH22&gt;=SMALL(기준일시_입력!$J$21:$J$39,IN$5),IH22&lt;SMALL(기준일시_입력!$N$21:$N$39,IN$5)),SMALL(기준일시_입력!$N$21:$N$39,IN$5)-IH22,0)),0)</f>
        <v>0</v>
      </c>
      <c r="IO22" s="128">
        <f>IFERROR(IF(AND(IH22&lt;SMALL(기준일시_입력!$J$21:$J$39,IO$5),II22&gt;SMALL(기준일시_입력!$N$21:$N$39,IO$5)),INDEX(기준일시_입력!$AJ$21:$AJ$39,IO$5*2-1),IF(AND(IH22&gt;=SMALL(기준일시_입력!$J$21:$J$39,IO$5),IH22&lt;SMALL(기준일시_입력!$N$21:$N$39,IO$5)),SMALL(기준일시_입력!$N$21:$N$39,IO$5)-IH22,0)),0)</f>
        <v>0</v>
      </c>
      <c r="IP22" s="128">
        <f>IFERROR(IF(AND(IH22&lt;SMALL(기준일시_입력!$J$21:$J$39,IP$5),II22&gt;SMALL(기준일시_입력!$N$21:$N$39,IP$5)),INDEX(기준일시_입력!$AJ$21:$AJ$39,IP$5*2-1),IF(AND(IH22&gt;=SMALL(기준일시_입력!$J$21:$J$39,IP$5),IH22&lt;SMALL(기준일시_입력!$N$21:$N$39,IP$5)),SMALL(기준일시_입력!$N$21:$N$39,IP$5)-IH22,0)),0)</f>
        <v>0</v>
      </c>
      <c r="IQ22" s="128">
        <f>IFERROR(IF(AND(IH22&lt;SMALL(기준일시_입력!$J$21:$J$39,IQ$5),II22&gt;SMALL(기준일시_입력!$N$21:$N$39,IQ$5)),INDEX(기준일시_입력!$AJ$21:$AJ$39,IQ$5*2-1),IF(AND(IH22&gt;=SMALL(기준일시_입력!$J$21:$J$39,IQ$5),IH22&lt;SMALL(기준일시_입력!$N$21:$N$39,IQ$5)),SMALL(기준일시_입력!$N$21:$N$39,IQ$5)-IH22,0)),0)</f>
        <v>0</v>
      </c>
      <c r="IR22" s="128">
        <f>IFERROR(IF(AND(IH22&lt;SMALL(기준일시_입력!$J$21:$J$39,IR$5),II22&gt;SMALL(기준일시_입력!$N$21:$N$39,IR$5)),INDEX(기준일시_입력!$AJ$21:$AJ$39,IR$5*2-1),IF(AND(IH22&gt;=SMALL(기준일시_입력!$J$21:$J$39,IR$5),IH22&lt;SMALL(기준일시_입력!$N$21:$N$39,IR$5)),SMALL(기준일시_입력!$N$21:$N$39,IR$5)-IH22,0)),0)</f>
        <v>0</v>
      </c>
      <c r="IS22" s="128">
        <f>IFERROR(IF(AND(IH22&lt;SMALL(기준일시_입력!$J$21:$J$39,IS$5),II22&gt;SMALL(기준일시_입력!$N$21:$N$39,IS$5)),INDEX(기준일시_입력!$AJ$21:$AJ$39,IS$5*2-1),IF(AND(IH22&gt;=SMALL(기준일시_입력!$J$21:$J$39,IS$5),IH22&lt;SMALL(기준일시_입력!$N$21:$N$39,IS$5)),SMALL(기준일시_입력!$N$21:$N$39,IS$5)-IH22,0)),0)</f>
        <v>0</v>
      </c>
      <c r="IT22" s="125"/>
      <c r="IU22" s="180" t="str">
        <f t="shared" si="184"/>
        <v>17일</v>
      </c>
      <c r="IV22" s="180"/>
      <c r="IW22" s="124" t="str">
        <f t="shared" si="185"/>
        <v>수</v>
      </c>
      <c r="IX22" s="133" t="str">
        <f t="shared" ref="IX22:LB36" si="406">IF($F22="","",$F22)</f>
        <v/>
      </c>
      <c r="IY22" s="184"/>
      <c r="IZ22" s="184"/>
      <c r="JA22" s="184"/>
      <c r="JB22" s="184"/>
      <c r="JC22" s="184"/>
      <c r="JD22" s="184"/>
      <c r="JE22" s="176"/>
      <c r="JF22" s="177"/>
      <c r="JG22" s="129" t="str">
        <f>IF($B22="","",IF(AND(IW$3&lt;&gt;"",$B22-기준일시_입력!$AO$7&lt;=0,IY22="",JB22="",JE22=""),"X",IF(JE22="연차","☆",IF(JE22="월차","★",IF(JE22="병가","♨",IF(JE22="출장","◎",IF(JE22="교육","■",IF(AND(JE22="",IY22&lt;=기준일시_입력!$J$15,JB22&gt;=기준일시_입력!$N$15),"○",IF(AND(JE22="",IY22&lt;&gt;"",IY22&gt;기준일시_입력!$J$15),"▼",IF(AND(JE22="",JB22&lt;&gt;"",JB22&lt;기준일시_입력!$N$15),"△",""))))))))))</f>
        <v/>
      </c>
      <c r="JH22" s="128">
        <f>IFERROR(IF(OR(IY22="",JB22=""),0,IF(AND(JJ22&lt;기준일시_입력!$J$17,JK22&gt;기준일시_입력!$N$17),기준일시_입력!$N$17-기준일시_입력!$J$17,IF(AND(JJ22&gt;=기준일시_입력!$J$17,JK22&gt;기준일시_입력!$N$17),기준일시_입력!$N$17-JJ22,IF(JK22&lt;기준일시_입력!$J$17,0,IF(AND(JJ22&lt;기준일시_입력!$J$17,JK22&lt;=기준일시_입력!$N$17),JK22-기준일시_입력!$J$17,IF(AND(JJ22&gt;=기준일시_입력!$J$17,JK22&lt;=기준일시_입력!$N$17),JK22-JJ22,0)))))),0)</f>
        <v>0</v>
      </c>
      <c r="JI22" s="128">
        <f t="shared" si="187"/>
        <v>0</v>
      </c>
      <c r="JJ22" s="128">
        <f>IF(OR(IY22="",JB22=""),0,IF(IY22&lt;기준일시_입력!$J$15,기준일시_입력!$J$15,IY22))</f>
        <v>0</v>
      </c>
      <c r="JK22" s="128">
        <f t="shared" si="188"/>
        <v>0</v>
      </c>
      <c r="JL22" s="128">
        <f>IFERROR(IF(AND(JJ22&lt;SMALL(기준일시_입력!$J$21:$J$39,JL$5),JK22&gt;SMALL(기준일시_입력!$N$21:$N$39,JL$5)),INDEX(기준일시_입력!$AJ$21:$AJ$39,JL$5*2-1),IF(AND(JJ22&gt;=SMALL(기준일시_입력!$J$21:$J$39,JL$5),JJ22&lt;SMALL(기준일시_입력!$N$21:$N$39,JL$5)),SMALL(기준일시_입력!$N$21:$N$39,JL$5)-JJ22,0)),0)</f>
        <v>0</v>
      </c>
      <c r="JM22" s="128">
        <f>IFERROR(IF(AND(JJ22&lt;SMALL(기준일시_입력!$J$21:$J$39,JM$5),JK22&gt;SMALL(기준일시_입력!$N$21:$N$39,JM$5)),INDEX(기준일시_입력!$AJ$21:$AJ$39,JM$5*2-1),IF(AND(JJ22&gt;=SMALL(기준일시_입력!$J$21:$J$39,JM$5),JJ22&lt;SMALL(기준일시_입력!$N$21:$N$39,JM$5)),SMALL(기준일시_입력!$N$21:$N$39,JM$5)-JJ22,0)),0)</f>
        <v>0</v>
      </c>
      <c r="JN22" s="128">
        <f>IFERROR(IF(AND(JJ22&lt;SMALL(기준일시_입력!$J$21:$J$39,JN$5),JK22&gt;SMALL(기준일시_입력!$N$21:$N$39,JN$5)),INDEX(기준일시_입력!$AJ$21:$AJ$39,JN$5*2-1),IF(AND(JJ22&gt;=SMALL(기준일시_입력!$J$21:$J$39,JN$5),JJ22&lt;SMALL(기준일시_입력!$N$21:$N$39,JN$5)),SMALL(기준일시_입력!$N$21:$N$39,JN$5)-JJ22,0)),0)</f>
        <v>0</v>
      </c>
      <c r="JO22" s="128">
        <f>IFERROR(IF(AND(JJ22&lt;SMALL(기준일시_입력!$J$21:$J$39,JO$5),JK22&gt;SMALL(기준일시_입력!$N$21:$N$39,JO$5)),INDEX(기준일시_입력!$AJ$21:$AJ$39,JO$5*2-1),IF(AND(JJ22&gt;=SMALL(기준일시_입력!$J$21:$J$39,JO$5),JJ22&lt;SMALL(기준일시_입력!$N$21:$N$39,JO$5)),SMALL(기준일시_입력!$N$21:$N$39,JO$5)-JJ22,0)),0)</f>
        <v>0</v>
      </c>
      <c r="JP22" s="128">
        <f>IFERROR(IF(AND(JJ22&lt;SMALL(기준일시_입력!$J$21:$J$39,JP$5),JK22&gt;SMALL(기준일시_입력!$N$21:$N$39,JP$5)),INDEX(기준일시_입력!$AJ$21:$AJ$39,JP$5*2-1),IF(AND(JJ22&gt;=SMALL(기준일시_입력!$J$21:$J$39,JP$5),JJ22&lt;SMALL(기준일시_입력!$N$21:$N$39,JP$5)),SMALL(기준일시_입력!$N$21:$N$39,JP$5)-JJ22,0)),0)</f>
        <v>0</v>
      </c>
      <c r="JQ22" s="128">
        <f>IFERROR(IF(AND(JJ22&lt;SMALL(기준일시_입력!$J$21:$J$39,JQ$5),JK22&gt;SMALL(기준일시_입력!$N$21:$N$39,JQ$5)),INDEX(기준일시_입력!$AJ$21:$AJ$39,JQ$5*2-1),IF(AND(JJ22&gt;=SMALL(기준일시_입력!$J$21:$J$39,JQ$5),JJ22&lt;SMALL(기준일시_입력!$N$21:$N$39,JQ$5)),SMALL(기준일시_입력!$N$21:$N$39,JQ$5)-JJ22,0)),0)</f>
        <v>0</v>
      </c>
      <c r="JR22" s="128">
        <f>IFERROR(IF(AND(JJ22&lt;SMALL(기준일시_입력!$J$21:$J$39,JR$5),JK22&gt;SMALL(기준일시_입력!$N$21:$N$39,JR$5)),INDEX(기준일시_입력!$AJ$21:$AJ$39,JR$5*2-1),IF(AND(JJ22&gt;=SMALL(기준일시_입력!$J$21:$J$39,JR$5),JJ22&lt;SMALL(기준일시_입력!$N$21:$N$39,JR$5)),SMALL(기준일시_입력!$N$21:$N$39,JR$5)-JJ22,0)),0)</f>
        <v>0</v>
      </c>
      <c r="JS22" s="128">
        <f>IFERROR(IF(AND(JJ22&lt;SMALL(기준일시_입력!$J$21:$J$39,JS$5),JK22&gt;SMALL(기준일시_입력!$N$21:$N$39,JS$5)),INDEX(기준일시_입력!$AJ$21:$AJ$39,JS$5*2-1),IF(AND(JJ22&gt;=SMALL(기준일시_입력!$J$21:$J$39,JS$5),JJ22&lt;SMALL(기준일시_입력!$N$21:$N$39,JS$5)),SMALL(기준일시_입력!$N$21:$N$39,JS$5)-JJ22,0)),0)</f>
        <v>0</v>
      </c>
      <c r="JT22" s="128">
        <f>IFERROR(IF(AND(JJ22&lt;SMALL(기준일시_입력!$J$21:$J$39,JT$5),JK22&gt;SMALL(기준일시_입력!$N$21:$N$39,JT$5)),INDEX(기준일시_입력!$AJ$21:$AJ$39,JT$5*2-1),IF(AND(JJ22&gt;=SMALL(기준일시_입력!$J$21:$J$39,JT$5),JJ22&lt;SMALL(기준일시_입력!$N$21:$N$39,JT$5)),SMALL(기준일시_입력!$N$21:$N$39,JT$5)-JJ22,0)),0)</f>
        <v>0</v>
      </c>
      <c r="JU22" s="128">
        <f>IFERROR(IF(AND(JJ22&lt;SMALL(기준일시_입력!$J$21:$J$39,JU$5),JK22&gt;SMALL(기준일시_입력!$N$21:$N$39,JU$5)),INDEX(기준일시_입력!$AJ$21:$AJ$39,JU$5*2-1),IF(AND(JJ22&gt;=SMALL(기준일시_입력!$J$21:$J$39,JU$5),JJ22&lt;SMALL(기준일시_입력!$N$21:$N$39,JU$5)),SMALL(기준일시_입력!$N$21:$N$39,JU$5)-JJ22,0)),0)</f>
        <v>0</v>
      </c>
      <c r="JV22" s="125"/>
      <c r="JW22" s="180" t="str">
        <f t="shared" si="189"/>
        <v>17일</v>
      </c>
      <c r="JX22" s="180"/>
      <c r="JY22" s="124" t="str">
        <f t="shared" si="190"/>
        <v>수</v>
      </c>
      <c r="JZ22" s="133" t="str">
        <f t="shared" si="406"/>
        <v/>
      </c>
      <c r="KA22" s="184"/>
      <c r="KB22" s="184"/>
      <c r="KC22" s="184"/>
      <c r="KD22" s="184"/>
      <c r="KE22" s="184"/>
      <c r="KF22" s="184"/>
      <c r="KG22" s="176"/>
      <c r="KH22" s="177"/>
      <c r="KI22" s="129" t="str">
        <f>IF($B22="","",IF(AND(JY$3&lt;&gt;"",$B22-기준일시_입력!$AO$7&lt;=0,KA22="",KD22="",KG22=""),"X",IF(KG22="연차","☆",IF(KG22="월차","★",IF(KG22="병가","♨",IF(KG22="출장","◎",IF(KG22="교육","■",IF(AND(KG22="",KA22&lt;=기준일시_입력!$J$15,KD22&gt;=기준일시_입력!$N$15),"○",IF(AND(KG22="",KA22&lt;&gt;"",KA22&gt;기준일시_입력!$J$15),"▼",IF(AND(KG22="",KD22&lt;&gt;"",KD22&lt;기준일시_입력!$N$15),"△",""))))))))))</f>
        <v/>
      </c>
      <c r="KJ22" s="128">
        <f>IFERROR(IF(OR(KA22="",KD22=""),0,IF(AND(KL22&lt;기준일시_입력!$J$17,KM22&gt;기준일시_입력!$N$17),기준일시_입력!$N$17-기준일시_입력!$J$17,IF(AND(KL22&gt;=기준일시_입력!$J$17,KM22&gt;기준일시_입력!$N$17),기준일시_입력!$N$17-KL22,IF(KM22&lt;기준일시_입력!$J$17,0,IF(AND(KL22&lt;기준일시_입력!$J$17,KM22&lt;=기준일시_입력!$N$17),KM22-기준일시_입력!$J$17,IF(AND(KL22&gt;=기준일시_입력!$J$17,KM22&lt;=기준일시_입력!$N$17),KM22-KL22,0)))))),0)</f>
        <v>0</v>
      </c>
      <c r="KK22" s="128">
        <f t="shared" si="192"/>
        <v>0</v>
      </c>
      <c r="KL22" s="128">
        <f>IF(OR(KA22="",KD22=""),0,IF(KA22&lt;기준일시_입력!$J$15,기준일시_입력!$J$15,KA22))</f>
        <v>0</v>
      </c>
      <c r="KM22" s="128">
        <f t="shared" si="193"/>
        <v>0</v>
      </c>
      <c r="KN22" s="128">
        <f>IFERROR(IF(AND(KL22&lt;SMALL(기준일시_입력!$J$21:$J$39,KN$5),KM22&gt;SMALL(기준일시_입력!$N$21:$N$39,KN$5)),INDEX(기준일시_입력!$AJ$21:$AJ$39,KN$5*2-1),IF(AND(KL22&gt;=SMALL(기준일시_입력!$J$21:$J$39,KN$5),KL22&lt;SMALL(기준일시_입력!$N$21:$N$39,KN$5)),SMALL(기준일시_입력!$N$21:$N$39,KN$5)-KL22,0)),0)</f>
        <v>0</v>
      </c>
      <c r="KO22" s="128">
        <f>IFERROR(IF(AND(KL22&lt;SMALL(기준일시_입력!$J$21:$J$39,KO$5),KM22&gt;SMALL(기준일시_입력!$N$21:$N$39,KO$5)),INDEX(기준일시_입력!$AJ$21:$AJ$39,KO$5*2-1),IF(AND(KL22&gt;=SMALL(기준일시_입력!$J$21:$J$39,KO$5),KL22&lt;SMALL(기준일시_입력!$N$21:$N$39,KO$5)),SMALL(기준일시_입력!$N$21:$N$39,KO$5)-KL22,0)),0)</f>
        <v>0</v>
      </c>
      <c r="KP22" s="128">
        <f>IFERROR(IF(AND(KL22&lt;SMALL(기준일시_입력!$J$21:$J$39,KP$5),KM22&gt;SMALL(기준일시_입력!$N$21:$N$39,KP$5)),INDEX(기준일시_입력!$AJ$21:$AJ$39,KP$5*2-1),IF(AND(KL22&gt;=SMALL(기준일시_입력!$J$21:$J$39,KP$5),KL22&lt;SMALL(기준일시_입력!$N$21:$N$39,KP$5)),SMALL(기준일시_입력!$N$21:$N$39,KP$5)-KL22,0)),0)</f>
        <v>0</v>
      </c>
      <c r="KQ22" s="128">
        <f>IFERROR(IF(AND(KL22&lt;SMALL(기준일시_입력!$J$21:$J$39,KQ$5),KM22&gt;SMALL(기준일시_입력!$N$21:$N$39,KQ$5)),INDEX(기준일시_입력!$AJ$21:$AJ$39,KQ$5*2-1),IF(AND(KL22&gt;=SMALL(기준일시_입력!$J$21:$J$39,KQ$5),KL22&lt;SMALL(기준일시_입력!$N$21:$N$39,KQ$5)),SMALL(기준일시_입력!$N$21:$N$39,KQ$5)-KL22,0)),0)</f>
        <v>0</v>
      </c>
      <c r="KR22" s="128">
        <f>IFERROR(IF(AND(KL22&lt;SMALL(기준일시_입력!$J$21:$J$39,KR$5),KM22&gt;SMALL(기준일시_입력!$N$21:$N$39,KR$5)),INDEX(기준일시_입력!$AJ$21:$AJ$39,KR$5*2-1),IF(AND(KL22&gt;=SMALL(기준일시_입력!$J$21:$J$39,KR$5),KL22&lt;SMALL(기준일시_입력!$N$21:$N$39,KR$5)),SMALL(기준일시_입력!$N$21:$N$39,KR$5)-KL22,0)),0)</f>
        <v>0</v>
      </c>
      <c r="KS22" s="128">
        <f>IFERROR(IF(AND(KL22&lt;SMALL(기준일시_입력!$J$21:$J$39,KS$5),KM22&gt;SMALL(기준일시_입력!$N$21:$N$39,KS$5)),INDEX(기준일시_입력!$AJ$21:$AJ$39,KS$5*2-1),IF(AND(KL22&gt;=SMALL(기준일시_입력!$J$21:$J$39,KS$5),KL22&lt;SMALL(기준일시_입력!$N$21:$N$39,KS$5)),SMALL(기준일시_입력!$N$21:$N$39,KS$5)-KL22,0)),0)</f>
        <v>0</v>
      </c>
      <c r="KT22" s="128">
        <f>IFERROR(IF(AND(KL22&lt;SMALL(기준일시_입력!$J$21:$J$39,KT$5),KM22&gt;SMALL(기준일시_입력!$N$21:$N$39,KT$5)),INDEX(기준일시_입력!$AJ$21:$AJ$39,KT$5*2-1),IF(AND(KL22&gt;=SMALL(기준일시_입력!$J$21:$J$39,KT$5),KL22&lt;SMALL(기준일시_입력!$N$21:$N$39,KT$5)),SMALL(기준일시_입력!$N$21:$N$39,KT$5)-KL22,0)),0)</f>
        <v>0</v>
      </c>
      <c r="KU22" s="128">
        <f>IFERROR(IF(AND(KL22&lt;SMALL(기준일시_입력!$J$21:$J$39,KU$5),KM22&gt;SMALL(기준일시_입력!$N$21:$N$39,KU$5)),INDEX(기준일시_입력!$AJ$21:$AJ$39,KU$5*2-1),IF(AND(KL22&gt;=SMALL(기준일시_입력!$J$21:$J$39,KU$5),KL22&lt;SMALL(기준일시_입력!$N$21:$N$39,KU$5)),SMALL(기준일시_입력!$N$21:$N$39,KU$5)-KL22,0)),0)</f>
        <v>0</v>
      </c>
      <c r="KV22" s="128">
        <f>IFERROR(IF(AND(KL22&lt;SMALL(기준일시_입력!$J$21:$J$39,KV$5),KM22&gt;SMALL(기준일시_입력!$N$21:$N$39,KV$5)),INDEX(기준일시_입력!$AJ$21:$AJ$39,KV$5*2-1),IF(AND(KL22&gt;=SMALL(기준일시_입력!$J$21:$J$39,KV$5),KL22&lt;SMALL(기준일시_입력!$N$21:$N$39,KV$5)),SMALL(기준일시_입력!$N$21:$N$39,KV$5)-KL22,0)),0)</f>
        <v>0</v>
      </c>
      <c r="KW22" s="128">
        <f>IFERROR(IF(AND(KL22&lt;SMALL(기준일시_입력!$J$21:$J$39,KW$5),KM22&gt;SMALL(기준일시_입력!$N$21:$N$39,KW$5)),INDEX(기준일시_입력!$AJ$21:$AJ$39,KW$5*2-1),IF(AND(KL22&gt;=SMALL(기준일시_입력!$J$21:$J$39,KW$5),KL22&lt;SMALL(기준일시_입력!$N$21:$N$39,KW$5)),SMALL(기준일시_입력!$N$21:$N$39,KW$5)-KL22,0)),0)</f>
        <v>0</v>
      </c>
      <c r="KX22" s="125"/>
      <c r="KY22" s="180" t="str">
        <f t="shared" si="194"/>
        <v>17일</v>
      </c>
      <c r="KZ22" s="180"/>
      <c r="LA22" s="124" t="str">
        <f t="shared" si="195"/>
        <v>수</v>
      </c>
      <c r="LB22" s="133" t="str">
        <f t="shared" si="406"/>
        <v/>
      </c>
      <c r="LC22" s="184"/>
      <c r="LD22" s="184"/>
      <c r="LE22" s="184"/>
      <c r="LF22" s="184"/>
      <c r="LG22" s="184"/>
      <c r="LH22" s="184"/>
      <c r="LI22" s="176"/>
      <c r="LJ22" s="177"/>
      <c r="LK22" s="129" t="str">
        <f>IF($B22="","",IF(AND(LA$3&lt;&gt;"",$B22-기준일시_입력!$AO$7&lt;=0,LC22="",LF22="",LI22=""),"X",IF(LI22="연차","☆",IF(LI22="월차","★",IF(LI22="병가","♨",IF(LI22="출장","◎",IF(LI22="교육","■",IF(AND(LI22="",LC22&lt;=기준일시_입력!$J$15,LF22&gt;=기준일시_입력!$N$15),"○",IF(AND(LI22="",LC22&lt;&gt;"",LC22&gt;기준일시_입력!$J$15),"▼",IF(AND(LI22="",LF22&lt;&gt;"",LF22&lt;기준일시_입력!$N$15),"△",""))))))))))</f>
        <v/>
      </c>
      <c r="LL22" s="128">
        <f>IFERROR(IF(OR(LC22="",LF22=""),0,IF(AND(LN22&lt;기준일시_입력!$J$17,LO22&gt;기준일시_입력!$N$17),기준일시_입력!$N$17-기준일시_입력!$J$17,IF(AND(LN22&gt;=기준일시_입력!$J$17,LO22&gt;기준일시_입력!$N$17),기준일시_입력!$N$17-LN22,IF(LO22&lt;기준일시_입력!$J$17,0,IF(AND(LN22&lt;기준일시_입력!$J$17,LO22&lt;=기준일시_입력!$N$17),LO22-기준일시_입력!$J$17,IF(AND(LN22&gt;=기준일시_입력!$J$17,LO22&lt;=기준일시_입력!$N$17),LO22-LN22,0)))))),0)</f>
        <v>0</v>
      </c>
      <c r="LM22" s="128">
        <f t="shared" si="197"/>
        <v>0</v>
      </c>
      <c r="LN22" s="128">
        <f>IF(OR(LC22="",LF22=""),0,IF(LC22&lt;기준일시_입력!$J$15,기준일시_입력!$J$15,LC22))</f>
        <v>0</v>
      </c>
      <c r="LO22" s="128">
        <f t="shared" si="198"/>
        <v>0</v>
      </c>
      <c r="LP22" s="128">
        <f>IFERROR(IF(AND(LN22&lt;SMALL(기준일시_입력!$J$21:$J$39,LP$5),LO22&gt;SMALL(기준일시_입력!$N$21:$N$39,LP$5)),INDEX(기준일시_입력!$AJ$21:$AJ$39,LP$5*2-1),IF(AND(LN22&gt;=SMALL(기준일시_입력!$J$21:$J$39,LP$5),LN22&lt;SMALL(기준일시_입력!$N$21:$N$39,LP$5)),SMALL(기준일시_입력!$N$21:$N$39,LP$5)-LN22,0)),0)</f>
        <v>0</v>
      </c>
      <c r="LQ22" s="128">
        <f>IFERROR(IF(AND(LN22&lt;SMALL(기준일시_입력!$J$21:$J$39,LQ$5),LO22&gt;SMALL(기준일시_입력!$N$21:$N$39,LQ$5)),INDEX(기준일시_입력!$AJ$21:$AJ$39,LQ$5*2-1),IF(AND(LN22&gt;=SMALL(기준일시_입력!$J$21:$J$39,LQ$5),LN22&lt;SMALL(기준일시_입력!$N$21:$N$39,LQ$5)),SMALL(기준일시_입력!$N$21:$N$39,LQ$5)-LN22,0)),0)</f>
        <v>0</v>
      </c>
      <c r="LR22" s="128">
        <f>IFERROR(IF(AND(LN22&lt;SMALL(기준일시_입력!$J$21:$J$39,LR$5),LO22&gt;SMALL(기준일시_입력!$N$21:$N$39,LR$5)),INDEX(기준일시_입력!$AJ$21:$AJ$39,LR$5*2-1),IF(AND(LN22&gt;=SMALL(기준일시_입력!$J$21:$J$39,LR$5),LN22&lt;SMALL(기준일시_입력!$N$21:$N$39,LR$5)),SMALL(기준일시_입력!$N$21:$N$39,LR$5)-LN22,0)),0)</f>
        <v>0</v>
      </c>
      <c r="LS22" s="128">
        <f>IFERROR(IF(AND(LN22&lt;SMALL(기준일시_입력!$J$21:$J$39,LS$5),LO22&gt;SMALL(기준일시_입력!$N$21:$N$39,LS$5)),INDEX(기준일시_입력!$AJ$21:$AJ$39,LS$5*2-1),IF(AND(LN22&gt;=SMALL(기준일시_입력!$J$21:$J$39,LS$5),LN22&lt;SMALL(기준일시_입력!$N$21:$N$39,LS$5)),SMALL(기준일시_입력!$N$21:$N$39,LS$5)-LN22,0)),0)</f>
        <v>0</v>
      </c>
      <c r="LT22" s="128">
        <f>IFERROR(IF(AND(LN22&lt;SMALL(기준일시_입력!$J$21:$J$39,LT$5),LO22&gt;SMALL(기준일시_입력!$N$21:$N$39,LT$5)),INDEX(기준일시_입력!$AJ$21:$AJ$39,LT$5*2-1),IF(AND(LN22&gt;=SMALL(기준일시_입력!$J$21:$J$39,LT$5),LN22&lt;SMALL(기준일시_입력!$N$21:$N$39,LT$5)),SMALL(기준일시_입력!$N$21:$N$39,LT$5)-LN22,0)),0)</f>
        <v>0</v>
      </c>
      <c r="LU22" s="128">
        <f>IFERROR(IF(AND(LN22&lt;SMALL(기준일시_입력!$J$21:$J$39,LU$5),LO22&gt;SMALL(기준일시_입력!$N$21:$N$39,LU$5)),INDEX(기준일시_입력!$AJ$21:$AJ$39,LU$5*2-1),IF(AND(LN22&gt;=SMALL(기준일시_입력!$J$21:$J$39,LU$5),LN22&lt;SMALL(기준일시_입력!$N$21:$N$39,LU$5)),SMALL(기준일시_입력!$N$21:$N$39,LU$5)-LN22,0)),0)</f>
        <v>0</v>
      </c>
      <c r="LV22" s="128">
        <f>IFERROR(IF(AND(LN22&lt;SMALL(기준일시_입력!$J$21:$J$39,LV$5),LO22&gt;SMALL(기준일시_입력!$N$21:$N$39,LV$5)),INDEX(기준일시_입력!$AJ$21:$AJ$39,LV$5*2-1),IF(AND(LN22&gt;=SMALL(기준일시_입력!$J$21:$J$39,LV$5),LN22&lt;SMALL(기준일시_입력!$N$21:$N$39,LV$5)),SMALL(기준일시_입력!$N$21:$N$39,LV$5)-LN22,0)),0)</f>
        <v>0</v>
      </c>
      <c r="LW22" s="128">
        <f>IFERROR(IF(AND(LN22&lt;SMALL(기준일시_입력!$J$21:$J$39,LW$5),LO22&gt;SMALL(기준일시_입력!$N$21:$N$39,LW$5)),INDEX(기준일시_입력!$AJ$21:$AJ$39,LW$5*2-1),IF(AND(LN22&gt;=SMALL(기준일시_입력!$J$21:$J$39,LW$5),LN22&lt;SMALL(기준일시_입력!$N$21:$N$39,LW$5)),SMALL(기준일시_입력!$N$21:$N$39,LW$5)-LN22,0)),0)</f>
        <v>0</v>
      </c>
      <c r="LX22" s="128">
        <f>IFERROR(IF(AND(LN22&lt;SMALL(기준일시_입력!$J$21:$J$39,LX$5),LO22&gt;SMALL(기준일시_입력!$N$21:$N$39,LX$5)),INDEX(기준일시_입력!$AJ$21:$AJ$39,LX$5*2-1),IF(AND(LN22&gt;=SMALL(기준일시_입력!$J$21:$J$39,LX$5),LN22&lt;SMALL(기준일시_입력!$N$21:$N$39,LX$5)),SMALL(기준일시_입력!$N$21:$N$39,LX$5)-LN22,0)),0)</f>
        <v>0</v>
      </c>
      <c r="LY22" s="128">
        <f>IFERROR(IF(AND(LN22&lt;SMALL(기준일시_입력!$J$21:$J$39,LY$5),LO22&gt;SMALL(기준일시_입력!$N$21:$N$39,LY$5)),INDEX(기준일시_입력!$AJ$21:$AJ$39,LY$5*2-1),IF(AND(LN22&gt;=SMALL(기준일시_입력!$J$21:$J$39,LY$5),LN22&lt;SMALL(기준일시_입력!$N$21:$N$39,LY$5)),SMALL(기준일시_입력!$N$21:$N$39,LY$5)-LN22,0)),0)</f>
        <v>0</v>
      </c>
      <c r="LZ22" s="125"/>
      <c r="MA22" s="180" t="str">
        <f t="shared" si="199"/>
        <v>17일</v>
      </c>
      <c r="MB22" s="180"/>
      <c r="MC22" s="124" t="str">
        <f t="shared" si="200"/>
        <v>수</v>
      </c>
      <c r="MD22" s="133" t="str">
        <f t="shared" ref="MD22:OH36" si="407">IF($F22="","",$F22)</f>
        <v/>
      </c>
      <c r="ME22" s="184"/>
      <c r="MF22" s="184"/>
      <c r="MG22" s="184"/>
      <c r="MH22" s="184"/>
      <c r="MI22" s="184"/>
      <c r="MJ22" s="184"/>
      <c r="MK22" s="176"/>
      <c r="ML22" s="177"/>
      <c r="MM22" s="129" t="str">
        <f>IF($B22="","",IF(AND(MC$3&lt;&gt;"",$B22-기준일시_입력!$AO$7&lt;=0,ME22="",MH22="",MK22=""),"X",IF(MK22="연차","☆",IF(MK22="월차","★",IF(MK22="병가","♨",IF(MK22="출장","◎",IF(MK22="교육","■",IF(AND(MK22="",ME22&lt;=기준일시_입력!$J$15,MH22&gt;=기준일시_입력!$N$15),"○",IF(AND(MK22="",ME22&lt;&gt;"",ME22&gt;기준일시_입력!$J$15),"▼",IF(AND(MK22="",MH22&lt;&gt;"",MH22&lt;기준일시_입력!$N$15),"△",""))))))))))</f>
        <v/>
      </c>
      <c r="MN22" s="128">
        <f>IFERROR(IF(OR(ME22="",MH22=""),0,IF(AND(MP22&lt;기준일시_입력!$J$17,MQ22&gt;기준일시_입력!$N$17),기준일시_입력!$N$17-기준일시_입력!$J$17,IF(AND(MP22&gt;=기준일시_입력!$J$17,MQ22&gt;기준일시_입력!$N$17),기준일시_입력!$N$17-MP22,IF(MQ22&lt;기준일시_입력!$J$17,0,IF(AND(MP22&lt;기준일시_입력!$J$17,MQ22&lt;=기준일시_입력!$N$17),MQ22-기준일시_입력!$J$17,IF(AND(MP22&gt;=기준일시_입력!$J$17,MQ22&lt;=기준일시_입력!$N$17),MQ22-MP22,0)))))),0)</f>
        <v>0</v>
      </c>
      <c r="MO22" s="128">
        <f t="shared" si="202"/>
        <v>0</v>
      </c>
      <c r="MP22" s="128">
        <f>IF(OR(ME22="",MH22=""),0,IF(ME22&lt;기준일시_입력!$J$15,기준일시_입력!$J$15,ME22))</f>
        <v>0</v>
      </c>
      <c r="MQ22" s="128">
        <f t="shared" si="203"/>
        <v>0</v>
      </c>
      <c r="MR22" s="128">
        <f>IFERROR(IF(AND(MP22&lt;SMALL(기준일시_입력!$J$21:$J$39,MR$5),MQ22&gt;SMALL(기준일시_입력!$N$21:$N$39,MR$5)),INDEX(기준일시_입력!$AJ$21:$AJ$39,MR$5*2-1),IF(AND(MP22&gt;=SMALL(기준일시_입력!$J$21:$J$39,MR$5),MP22&lt;SMALL(기준일시_입력!$N$21:$N$39,MR$5)),SMALL(기준일시_입력!$N$21:$N$39,MR$5)-MP22,0)),0)</f>
        <v>0</v>
      </c>
      <c r="MS22" s="128">
        <f>IFERROR(IF(AND(MP22&lt;SMALL(기준일시_입력!$J$21:$J$39,MS$5),MQ22&gt;SMALL(기준일시_입력!$N$21:$N$39,MS$5)),INDEX(기준일시_입력!$AJ$21:$AJ$39,MS$5*2-1),IF(AND(MP22&gt;=SMALL(기준일시_입력!$J$21:$J$39,MS$5),MP22&lt;SMALL(기준일시_입력!$N$21:$N$39,MS$5)),SMALL(기준일시_입력!$N$21:$N$39,MS$5)-MP22,0)),0)</f>
        <v>0</v>
      </c>
      <c r="MT22" s="128">
        <f>IFERROR(IF(AND(MP22&lt;SMALL(기준일시_입력!$J$21:$J$39,MT$5),MQ22&gt;SMALL(기준일시_입력!$N$21:$N$39,MT$5)),INDEX(기준일시_입력!$AJ$21:$AJ$39,MT$5*2-1),IF(AND(MP22&gt;=SMALL(기준일시_입력!$J$21:$J$39,MT$5),MP22&lt;SMALL(기준일시_입력!$N$21:$N$39,MT$5)),SMALL(기준일시_입력!$N$21:$N$39,MT$5)-MP22,0)),0)</f>
        <v>0</v>
      </c>
      <c r="MU22" s="128">
        <f>IFERROR(IF(AND(MP22&lt;SMALL(기준일시_입력!$J$21:$J$39,MU$5),MQ22&gt;SMALL(기준일시_입력!$N$21:$N$39,MU$5)),INDEX(기준일시_입력!$AJ$21:$AJ$39,MU$5*2-1),IF(AND(MP22&gt;=SMALL(기준일시_입력!$J$21:$J$39,MU$5),MP22&lt;SMALL(기준일시_입력!$N$21:$N$39,MU$5)),SMALL(기준일시_입력!$N$21:$N$39,MU$5)-MP22,0)),0)</f>
        <v>0</v>
      </c>
      <c r="MV22" s="128">
        <f>IFERROR(IF(AND(MP22&lt;SMALL(기준일시_입력!$J$21:$J$39,MV$5),MQ22&gt;SMALL(기준일시_입력!$N$21:$N$39,MV$5)),INDEX(기준일시_입력!$AJ$21:$AJ$39,MV$5*2-1),IF(AND(MP22&gt;=SMALL(기준일시_입력!$J$21:$J$39,MV$5),MP22&lt;SMALL(기준일시_입력!$N$21:$N$39,MV$5)),SMALL(기준일시_입력!$N$21:$N$39,MV$5)-MP22,0)),0)</f>
        <v>0</v>
      </c>
      <c r="MW22" s="128">
        <f>IFERROR(IF(AND(MP22&lt;SMALL(기준일시_입력!$J$21:$J$39,MW$5),MQ22&gt;SMALL(기준일시_입력!$N$21:$N$39,MW$5)),INDEX(기준일시_입력!$AJ$21:$AJ$39,MW$5*2-1),IF(AND(MP22&gt;=SMALL(기준일시_입력!$J$21:$J$39,MW$5),MP22&lt;SMALL(기준일시_입력!$N$21:$N$39,MW$5)),SMALL(기준일시_입력!$N$21:$N$39,MW$5)-MP22,0)),0)</f>
        <v>0</v>
      </c>
      <c r="MX22" s="128">
        <f>IFERROR(IF(AND(MP22&lt;SMALL(기준일시_입력!$J$21:$J$39,MX$5),MQ22&gt;SMALL(기준일시_입력!$N$21:$N$39,MX$5)),INDEX(기준일시_입력!$AJ$21:$AJ$39,MX$5*2-1),IF(AND(MP22&gt;=SMALL(기준일시_입력!$J$21:$J$39,MX$5),MP22&lt;SMALL(기준일시_입력!$N$21:$N$39,MX$5)),SMALL(기준일시_입력!$N$21:$N$39,MX$5)-MP22,0)),0)</f>
        <v>0</v>
      </c>
      <c r="MY22" s="128">
        <f>IFERROR(IF(AND(MP22&lt;SMALL(기준일시_입력!$J$21:$J$39,MY$5),MQ22&gt;SMALL(기준일시_입력!$N$21:$N$39,MY$5)),INDEX(기준일시_입력!$AJ$21:$AJ$39,MY$5*2-1),IF(AND(MP22&gt;=SMALL(기준일시_입력!$J$21:$J$39,MY$5),MP22&lt;SMALL(기준일시_입력!$N$21:$N$39,MY$5)),SMALL(기준일시_입력!$N$21:$N$39,MY$5)-MP22,0)),0)</f>
        <v>0</v>
      </c>
      <c r="MZ22" s="128">
        <f>IFERROR(IF(AND(MP22&lt;SMALL(기준일시_입력!$J$21:$J$39,MZ$5),MQ22&gt;SMALL(기준일시_입력!$N$21:$N$39,MZ$5)),INDEX(기준일시_입력!$AJ$21:$AJ$39,MZ$5*2-1),IF(AND(MP22&gt;=SMALL(기준일시_입력!$J$21:$J$39,MZ$5),MP22&lt;SMALL(기준일시_입력!$N$21:$N$39,MZ$5)),SMALL(기준일시_입력!$N$21:$N$39,MZ$5)-MP22,0)),0)</f>
        <v>0</v>
      </c>
      <c r="NA22" s="128">
        <f>IFERROR(IF(AND(MP22&lt;SMALL(기준일시_입력!$J$21:$J$39,NA$5),MQ22&gt;SMALL(기준일시_입력!$N$21:$N$39,NA$5)),INDEX(기준일시_입력!$AJ$21:$AJ$39,NA$5*2-1),IF(AND(MP22&gt;=SMALL(기준일시_입력!$J$21:$J$39,NA$5),MP22&lt;SMALL(기준일시_입력!$N$21:$N$39,NA$5)),SMALL(기준일시_입력!$N$21:$N$39,NA$5)-MP22,0)),0)</f>
        <v>0</v>
      </c>
      <c r="NB22" s="125"/>
      <c r="NC22" s="180" t="str">
        <f t="shared" si="204"/>
        <v>17일</v>
      </c>
      <c r="ND22" s="180"/>
      <c r="NE22" s="124" t="str">
        <f t="shared" si="205"/>
        <v>수</v>
      </c>
      <c r="NF22" s="133" t="str">
        <f t="shared" si="407"/>
        <v/>
      </c>
      <c r="NG22" s="184"/>
      <c r="NH22" s="184"/>
      <c r="NI22" s="184"/>
      <c r="NJ22" s="184"/>
      <c r="NK22" s="184"/>
      <c r="NL22" s="184"/>
      <c r="NM22" s="176"/>
      <c r="NN22" s="177"/>
      <c r="NO22" s="129" t="str">
        <f>IF($B22="","",IF(AND(NE$3&lt;&gt;"",$B22-기준일시_입력!$AO$7&lt;=0,NG22="",NJ22="",NM22=""),"X",IF(NM22="연차","☆",IF(NM22="월차","★",IF(NM22="병가","♨",IF(NM22="출장","◎",IF(NM22="교육","■",IF(AND(NM22="",NG22&lt;=기준일시_입력!$J$15,NJ22&gt;=기준일시_입력!$N$15),"○",IF(AND(NM22="",NG22&lt;&gt;"",NG22&gt;기준일시_입력!$J$15),"▼",IF(AND(NM22="",NJ22&lt;&gt;"",NJ22&lt;기준일시_입력!$N$15),"△",""))))))))))</f>
        <v/>
      </c>
      <c r="NP22" s="128">
        <f>IFERROR(IF(OR(NG22="",NJ22=""),0,IF(AND(NR22&lt;기준일시_입력!$J$17,NS22&gt;기준일시_입력!$N$17),기준일시_입력!$N$17-기준일시_입력!$J$17,IF(AND(NR22&gt;=기준일시_입력!$J$17,NS22&gt;기준일시_입력!$N$17),기준일시_입력!$N$17-NR22,IF(NS22&lt;기준일시_입력!$J$17,0,IF(AND(NR22&lt;기준일시_입력!$J$17,NS22&lt;=기준일시_입력!$N$17),NS22-기준일시_입력!$J$17,IF(AND(NR22&gt;=기준일시_입력!$J$17,NS22&lt;=기준일시_입력!$N$17),NS22-NR22,0)))))),0)</f>
        <v>0</v>
      </c>
      <c r="NQ22" s="128">
        <f t="shared" si="207"/>
        <v>0</v>
      </c>
      <c r="NR22" s="128">
        <f>IF(OR(NG22="",NJ22=""),0,IF(NG22&lt;기준일시_입력!$J$15,기준일시_입력!$J$15,NG22))</f>
        <v>0</v>
      </c>
      <c r="NS22" s="128">
        <f t="shared" si="208"/>
        <v>0</v>
      </c>
      <c r="NT22" s="128">
        <f>IFERROR(IF(AND(NR22&lt;SMALL(기준일시_입력!$J$21:$J$39,NT$5),NS22&gt;SMALL(기준일시_입력!$N$21:$N$39,NT$5)),INDEX(기준일시_입력!$AJ$21:$AJ$39,NT$5*2-1),IF(AND(NR22&gt;=SMALL(기준일시_입력!$J$21:$J$39,NT$5),NR22&lt;SMALL(기준일시_입력!$N$21:$N$39,NT$5)),SMALL(기준일시_입력!$N$21:$N$39,NT$5)-NR22,0)),0)</f>
        <v>0</v>
      </c>
      <c r="NU22" s="128">
        <f>IFERROR(IF(AND(NR22&lt;SMALL(기준일시_입력!$J$21:$J$39,NU$5),NS22&gt;SMALL(기준일시_입력!$N$21:$N$39,NU$5)),INDEX(기준일시_입력!$AJ$21:$AJ$39,NU$5*2-1),IF(AND(NR22&gt;=SMALL(기준일시_입력!$J$21:$J$39,NU$5),NR22&lt;SMALL(기준일시_입력!$N$21:$N$39,NU$5)),SMALL(기준일시_입력!$N$21:$N$39,NU$5)-NR22,0)),0)</f>
        <v>0</v>
      </c>
      <c r="NV22" s="128">
        <f>IFERROR(IF(AND(NR22&lt;SMALL(기준일시_입력!$J$21:$J$39,NV$5),NS22&gt;SMALL(기준일시_입력!$N$21:$N$39,NV$5)),INDEX(기준일시_입력!$AJ$21:$AJ$39,NV$5*2-1),IF(AND(NR22&gt;=SMALL(기준일시_입력!$J$21:$J$39,NV$5),NR22&lt;SMALL(기준일시_입력!$N$21:$N$39,NV$5)),SMALL(기준일시_입력!$N$21:$N$39,NV$5)-NR22,0)),0)</f>
        <v>0</v>
      </c>
      <c r="NW22" s="128">
        <f>IFERROR(IF(AND(NR22&lt;SMALL(기준일시_입력!$J$21:$J$39,NW$5),NS22&gt;SMALL(기준일시_입력!$N$21:$N$39,NW$5)),INDEX(기준일시_입력!$AJ$21:$AJ$39,NW$5*2-1),IF(AND(NR22&gt;=SMALL(기준일시_입력!$J$21:$J$39,NW$5),NR22&lt;SMALL(기준일시_입력!$N$21:$N$39,NW$5)),SMALL(기준일시_입력!$N$21:$N$39,NW$5)-NR22,0)),0)</f>
        <v>0</v>
      </c>
      <c r="NX22" s="128">
        <f>IFERROR(IF(AND(NR22&lt;SMALL(기준일시_입력!$J$21:$J$39,NX$5),NS22&gt;SMALL(기준일시_입력!$N$21:$N$39,NX$5)),INDEX(기준일시_입력!$AJ$21:$AJ$39,NX$5*2-1),IF(AND(NR22&gt;=SMALL(기준일시_입력!$J$21:$J$39,NX$5),NR22&lt;SMALL(기준일시_입력!$N$21:$N$39,NX$5)),SMALL(기준일시_입력!$N$21:$N$39,NX$5)-NR22,0)),0)</f>
        <v>0</v>
      </c>
      <c r="NY22" s="128">
        <f>IFERROR(IF(AND(NR22&lt;SMALL(기준일시_입력!$J$21:$J$39,NY$5),NS22&gt;SMALL(기준일시_입력!$N$21:$N$39,NY$5)),INDEX(기준일시_입력!$AJ$21:$AJ$39,NY$5*2-1),IF(AND(NR22&gt;=SMALL(기준일시_입력!$J$21:$J$39,NY$5),NR22&lt;SMALL(기준일시_입력!$N$21:$N$39,NY$5)),SMALL(기준일시_입력!$N$21:$N$39,NY$5)-NR22,0)),0)</f>
        <v>0</v>
      </c>
      <c r="NZ22" s="128">
        <f>IFERROR(IF(AND(NR22&lt;SMALL(기준일시_입력!$J$21:$J$39,NZ$5),NS22&gt;SMALL(기준일시_입력!$N$21:$N$39,NZ$5)),INDEX(기준일시_입력!$AJ$21:$AJ$39,NZ$5*2-1),IF(AND(NR22&gt;=SMALL(기준일시_입력!$J$21:$J$39,NZ$5),NR22&lt;SMALL(기준일시_입력!$N$21:$N$39,NZ$5)),SMALL(기준일시_입력!$N$21:$N$39,NZ$5)-NR22,0)),0)</f>
        <v>0</v>
      </c>
      <c r="OA22" s="128">
        <f>IFERROR(IF(AND(NR22&lt;SMALL(기준일시_입력!$J$21:$J$39,OA$5),NS22&gt;SMALL(기준일시_입력!$N$21:$N$39,OA$5)),INDEX(기준일시_입력!$AJ$21:$AJ$39,OA$5*2-1),IF(AND(NR22&gt;=SMALL(기준일시_입력!$J$21:$J$39,OA$5),NR22&lt;SMALL(기준일시_입력!$N$21:$N$39,OA$5)),SMALL(기준일시_입력!$N$21:$N$39,OA$5)-NR22,0)),0)</f>
        <v>0</v>
      </c>
      <c r="OB22" s="128">
        <f>IFERROR(IF(AND(NR22&lt;SMALL(기준일시_입력!$J$21:$J$39,OB$5),NS22&gt;SMALL(기준일시_입력!$N$21:$N$39,OB$5)),INDEX(기준일시_입력!$AJ$21:$AJ$39,OB$5*2-1),IF(AND(NR22&gt;=SMALL(기준일시_입력!$J$21:$J$39,OB$5),NR22&lt;SMALL(기준일시_입력!$N$21:$N$39,OB$5)),SMALL(기준일시_입력!$N$21:$N$39,OB$5)-NR22,0)),0)</f>
        <v>0</v>
      </c>
      <c r="OC22" s="128">
        <f>IFERROR(IF(AND(NR22&lt;SMALL(기준일시_입력!$J$21:$J$39,OC$5),NS22&gt;SMALL(기준일시_입력!$N$21:$N$39,OC$5)),INDEX(기준일시_입력!$AJ$21:$AJ$39,OC$5*2-1),IF(AND(NR22&gt;=SMALL(기준일시_입력!$J$21:$J$39,OC$5),NR22&lt;SMALL(기준일시_입력!$N$21:$N$39,OC$5)),SMALL(기준일시_입력!$N$21:$N$39,OC$5)-NR22,0)),0)</f>
        <v>0</v>
      </c>
      <c r="OD22" s="125"/>
      <c r="OE22" s="180" t="str">
        <f t="shared" si="209"/>
        <v>17일</v>
      </c>
      <c r="OF22" s="180"/>
      <c r="OG22" s="124" t="str">
        <f t="shared" si="210"/>
        <v>수</v>
      </c>
      <c r="OH22" s="133" t="str">
        <f t="shared" si="407"/>
        <v/>
      </c>
      <c r="OI22" s="184"/>
      <c r="OJ22" s="184"/>
      <c r="OK22" s="184"/>
      <c r="OL22" s="184"/>
      <c r="OM22" s="184"/>
      <c r="ON22" s="184"/>
      <c r="OO22" s="176"/>
      <c r="OP22" s="177"/>
      <c r="OQ22" s="129" t="str">
        <f>IF($B22="","",IF(AND(OG$3&lt;&gt;"",$B22-기준일시_입력!$AO$7&lt;=0,OI22="",OL22="",OO22=""),"X",IF(OO22="연차","☆",IF(OO22="월차","★",IF(OO22="병가","♨",IF(OO22="출장","◎",IF(OO22="교육","■",IF(AND(OO22="",OI22&lt;=기준일시_입력!$J$15,OL22&gt;=기준일시_입력!$N$15),"○",IF(AND(OO22="",OI22&lt;&gt;"",OI22&gt;기준일시_입력!$J$15),"▼",IF(AND(OO22="",OL22&lt;&gt;"",OL22&lt;기준일시_입력!$N$15),"△",""))))))))))</f>
        <v/>
      </c>
      <c r="OR22" s="128">
        <f>IFERROR(IF(OR(OI22="",OL22=""),0,IF(AND(OT22&lt;기준일시_입력!$J$17,OU22&gt;기준일시_입력!$N$17),기준일시_입력!$N$17-기준일시_입력!$J$17,IF(AND(OT22&gt;=기준일시_입력!$J$17,OU22&gt;기준일시_입력!$N$17),기준일시_입력!$N$17-OT22,IF(OU22&lt;기준일시_입력!$J$17,0,IF(AND(OT22&lt;기준일시_입력!$J$17,OU22&lt;=기준일시_입력!$N$17),OU22-기준일시_입력!$J$17,IF(AND(OT22&gt;=기준일시_입력!$J$17,OU22&lt;=기준일시_입력!$N$17),OU22-OT22,0)))))),0)</f>
        <v>0</v>
      </c>
      <c r="OS22" s="128">
        <f t="shared" si="212"/>
        <v>0</v>
      </c>
      <c r="OT22" s="128">
        <f>IF(OR(OI22="",OL22=""),0,IF(OI22&lt;기준일시_입력!$J$15,기준일시_입력!$J$15,OI22))</f>
        <v>0</v>
      </c>
      <c r="OU22" s="128">
        <f t="shared" si="213"/>
        <v>0</v>
      </c>
      <c r="OV22" s="128">
        <f>IFERROR(IF(AND(OT22&lt;SMALL(기준일시_입력!$J$21:$J$39,OV$5),OU22&gt;SMALL(기준일시_입력!$N$21:$N$39,OV$5)),INDEX(기준일시_입력!$AJ$21:$AJ$39,OV$5*2-1),IF(AND(OT22&gt;=SMALL(기준일시_입력!$J$21:$J$39,OV$5),OT22&lt;SMALL(기준일시_입력!$N$21:$N$39,OV$5)),SMALL(기준일시_입력!$N$21:$N$39,OV$5)-OT22,0)),0)</f>
        <v>0</v>
      </c>
      <c r="OW22" s="128">
        <f>IFERROR(IF(AND(OT22&lt;SMALL(기준일시_입력!$J$21:$J$39,OW$5),OU22&gt;SMALL(기준일시_입력!$N$21:$N$39,OW$5)),INDEX(기준일시_입력!$AJ$21:$AJ$39,OW$5*2-1),IF(AND(OT22&gt;=SMALL(기준일시_입력!$J$21:$J$39,OW$5),OT22&lt;SMALL(기준일시_입력!$N$21:$N$39,OW$5)),SMALL(기준일시_입력!$N$21:$N$39,OW$5)-OT22,0)),0)</f>
        <v>0</v>
      </c>
      <c r="OX22" s="128">
        <f>IFERROR(IF(AND(OT22&lt;SMALL(기준일시_입력!$J$21:$J$39,OX$5),OU22&gt;SMALL(기준일시_입력!$N$21:$N$39,OX$5)),INDEX(기준일시_입력!$AJ$21:$AJ$39,OX$5*2-1),IF(AND(OT22&gt;=SMALL(기준일시_입력!$J$21:$J$39,OX$5),OT22&lt;SMALL(기준일시_입력!$N$21:$N$39,OX$5)),SMALL(기준일시_입력!$N$21:$N$39,OX$5)-OT22,0)),0)</f>
        <v>0</v>
      </c>
      <c r="OY22" s="128">
        <f>IFERROR(IF(AND(OT22&lt;SMALL(기준일시_입력!$J$21:$J$39,OY$5),OU22&gt;SMALL(기준일시_입력!$N$21:$N$39,OY$5)),INDEX(기준일시_입력!$AJ$21:$AJ$39,OY$5*2-1),IF(AND(OT22&gt;=SMALL(기준일시_입력!$J$21:$J$39,OY$5),OT22&lt;SMALL(기준일시_입력!$N$21:$N$39,OY$5)),SMALL(기준일시_입력!$N$21:$N$39,OY$5)-OT22,0)),0)</f>
        <v>0</v>
      </c>
      <c r="OZ22" s="128">
        <f>IFERROR(IF(AND(OT22&lt;SMALL(기준일시_입력!$J$21:$J$39,OZ$5),OU22&gt;SMALL(기준일시_입력!$N$21:$N$39,OZ$5)),INDEX(기준일시_입력!$AJ$21:$AJ$39,OZ$5*2-1),IF(AND(OT22&gt;=SMALL(기준일시_입력!$J$21:$J$39,OZ$5),OT22&lt;SMALL(기준일시_입력!$N$21:$N$39,OZ$5)),SMALL(기준일시_입력!$N$21:$N$39,OZ$5)-OT22,0)),0)</f>
        <v>0</v>
      </c>
      <c r="PA22" s="128">
        <f>IFERROR(IF(AND(OT22&lt;SMALL(기준일시_입력!$J$21:$J$39,PA$5),OU22&gt;SMALL(기준일시_입력!$N$21:$N$39,PA$5)),INDEX(기준일시_입력!$AJ$21:$AJ$39,PA$5*2-1),IF(AND(OT22&gt;=SMALL(기준일시_입력!$J$21:$J$39,PA$5),OT22&lt;SMALL(기준일시_입력!$N$21:$N$39,PA$5)),SMALL(기준일시_입력!$N$21:$N$39,PA$5)-OT22,0)),0)</f>
        <v>0</v>
      </c>
      <c r="PB22" s="128">
        <f>IFERROR(IF(AND(OT22&lt;SMALL(기준일시_입력!$J$21:$J$39,PB$5),OU22&gt;SMALL(기준일시_입력!$N$21:$N$39,PB$5)),INDEX(기준일시_입력!$AJ$21:$AJ$39,PB$5*2-1),IF(AND(OT22&gt;=SMALL(기준일시_입력!$J$21:$J$39,PB$5),OT22&lt;SMALL(기준일시_입력!$N$21:$N$39,PB$5)),SMALL(기준일시_입력!$N$21:$N$39,PB$5)-OT22,0)),0)</f>
        <v>0</v>
      </c>
      <c r="PC22" s="128">
        <f>IFERROR(IF(AND(OT22&lt;SMALL(기준일시_입력!$J$21:$J$39,PC$5),OU22&gt;SMALL(기준일시_입력!$N$21:$N$39,PC$5)),INDEX(기준일시_입력!$AJ$21:$AJ$39,PC$5*2-1),IF(AND(OT22&gt;=SMALL(기준일시_입력!$J$21:$J$39,PC$5),OT22&lt;SMALL(기준일시_입력!$N$21:$N$39,PC$5)),SMALL(기준일시_입력!$N$21:$N$39,PC$5)-OT22,0)),0)</f>
        <v>0</v>
      </c>
      <c r="PD22" s="128">
        <f>IFERROR(IF(AND(OT22&lt;SMALL(기준일시_입력!$J$21:$J$39,PD$5),OU22&gt;SMALL(기준일시_입력!$N$21:$N$39,PD$5)),INDEX(기준일시_입력!$AJ$21:$AJ$39,PD$5*2-1),IF(AND(OT22&gt;=SMALL(기준일시_입력!$J$21:$J$39,PD$5),OT22&lt;SMALL(기준일시_입력!$N$21:$N$39,PD$5)),SMALL(기준일시_입력!$N$21:$N$39,PD$5)-OT22,0)),0)</f>
        <v>0</v>
      </c>
      <c r="PE22" s="128">
        <f>IFERROR(IF(AND(OT22&lt;SMALL(기준일시_입력!$J$21:$J$39,PE$5),OU22&gt;SMALL(기준일시_입력!$N$21:$N$39,PE$5)),INDEX(기준일시_입력!$AJ$21:$AJ$39,PE$5*2-1),IF(AND(OT22&gt;=SMALL(기준일시_입력!$J$21:$J$39,PE$5),OT22&lt;SMALL(기준일시_입력!$N$21:$N$39,PE$5)),SMALL(기준일시_입력!$N$21:$N$39,PE$5)-OT22,0)),0)</f>
        <v>0</v>
      </c>
      <c r="PF22" s="125"/>
      <c r="PG22" s="180" t="str">
        <f t="shared" si="214"/>
        <v>17일</v>
      </c>
      <c r="PH22" s="180"/>
      <c r="PI22" s="124" t="str">
        <f t="shared" si="215"/>
        <v>수</v>
      </c>
      <c r="PJ22" s="133" t="str">
        <f t="shared" ref="PJ22:RN36" si="408">IF($F22="","",$F22)</f>
        <v/>
      </c>
      <c r="PK22" s="184"/>
      <c r="PL22" s="184"/>
      <c r="PM22" s="184"/>
      <c r="PN22" s="184"/>
      <c r="PO22" s="184"/>
      <c r="PP22" s="184"/>
      <c r="PQ22" s="176"/>
      <c r="PR22" s="177"/>
      <c r="PS22" s="129" t="str">
        <f>IF($B22="","",IF(AND(PI$3&lt;&gt;"",$B22-기준일시_입력!$AO$7&lt;=0,PK22="",PN22="",PQ22=""),"X",IF(PQ22="연차","☆",IF(PQ22="월차","★",IF(PQ22="병가","♨",IF(PQ22="출장","◎",IF(PQ22="교육","■",IF(AND(PQ22="",PK22&lt;=기준일시_입력!$J$15,PN22&gt;=기준일시_입력!$N$15),"○",IF(AND(PQ22="",PK22&lt;&gt;"",PK22&gt;기준일시_입력!$J$15),"▼",IF(AND(PQ22="",PN22&lt;&gt;"",PN22&lt;기준일시_입력!$N$15),"△",""))))))))))</f>
        <v/>
      </c>
      <c r="PT22" s="128">
        <f>IFERROR(IF(OR(PK22="",PN22=""),0,IF(AND(PV22&lt;기준일시_입력!$J$17,PW22&gt;기준일시_입력!$N$17),기준일시_입력!$N$17-기준일시_입력!$J$17,IF(AND(PV22&gt;=기준일시_입력!$J$17,PW22&gt;기준일시_입력!$N$17),기준일시_입력!$N$17-PV22,IF(PW22&lt;기준일시_입력!$J$17,0,IF(AND(PV22&lt;기준일시_입력!$J$17,PW22&lt;=기준일시_입력!$N$17),PW22-기준일시_입력!$J$17,IF(AND(PV22&gt;=기준일시_입력!$J$17,PW22&lt;=기준일시_입력!$N$17),PW22-PV22,0)))))),0)</f>
        <v>0</v>
      </c>
      <c r="PU22" s="128">
        <f t="shared" si="217"/>
        <v>0</v>
      </c>
      <c r="PV22" s="128">
        <f>IF(OR(PK22="",PN22=""),0,IF(PK22&lt;기준일시_입력!$J$15,기준일시_입력!$J$15,PK22))</f>
        <v>0</v>
      </c>
      <c r="PW22" s="128">
        <f t="shared" si="218"/>
        <v>0</v>
      </c>
      <c r="PX22" s="128">
        <f>IFERROR(IF(AND(PV22&lt;SMALL(기준일시_입력!$J$21:$J$39,PX$5),PW22&gt;SMALL(기준일시_입력!$N$21:$N$39,PX$5)),INDEX(기준일시_입력!$AJ$21:$AJ$39,PX$5*2-1),IF(AND(PV22&gt;=SMALL(기준일시_입력!$J$21:$J$39,PX$5),PV22&lt;SMALL(기준일시_입력!$N$21:$N$39,PX$5)),SMALL(기준일시_입력!$N$21:$N$39,PX$5)-PV22,0)),0)</f>
        <v>0</v>
      </c>
      <c r="PY22" s="128">
        <f>IFERROR(IF(AND(PV22&lt;SMALL(기준일시_입력!$J$21:$J$39,PY$5),PW22&gt;SMALL(기준일시_입력!$N$21:$N$39,PY$5)),INDEX(기준일시_입력!$AJ$21:$AJ$39,PY$5*2-1),IF(AND(PV22&gt;=SMALL(기준일시_입력!$J$21:$J$39,PY$5),PV22&lt;SMALL(기준일시_입력!$N$21:$N$39,PY$5)),SMALL(기준일시_입력!$N$21:$N$39,PY$5)-PV22,0)),0)</f>
        <v>0</v>
      </c>
      <c r="PZ22" s="128">
        <f>IFERROR(IF(AND(PV22&lt;SMALL(기준일시_입력!$J$21:$J$39,PZ$5),PW22&gt;SMALL(기준일시_입력!$N$21:$N$39,PZ$5)),INDEX(기준일시_입력!$AJ$21:$AJ$39,PZ$5*2-1),IF(AND(PV22&gt;=SMALL(기준일시_입력!$J$21:$J$39,PZ$5),PV22&lt;SMALL(기준일시_입력!$N$21:$N$39,PZ$5)),SMALL(기준일시_입력!$N$21:$N$39,PZ$5)-PV22,0)),0)</f>
        <v>0</v>
      </c>
      <c r="QA22" s="128">
        <f>IFERROR(IF(AND(PV22&lt;SMALL(기준일시_입력!$J$21:$J$39,QA$5),PW22&gt;SMALL(기준일시_입력!$N$21:$N$39,QA$5)),INDEX(기준일시_입력!$AJ$21:$AJ$39,QA$5*2-1),IF(AND(PV22&gt;=SMALL(기준일시_입력!$J$21:$J$39,QA$5),PV22&lt;SMALL(기준일시_입력!$N$21:$N$39,QA$5)),SMALL(기준일시_입력!$N$21:$N$39,QA$5)-PV22,0)),0)</f>
        <v>0</v>
      </c>
      <c r="QB22" s="128">
        <f>IFERROR(IF(AND(PV22&lt;SMALL(기준일시_입력!$J$21:$J$39,QB$5),PW22&gt;SMALL(기준일시_입력!$N$21:$N$39,QB$5)),INDEX(기준일시_입력!$AJ$21:$AJ$39,QB$5*2-1),IF(AND(PV22&gt;=SMALL(기준일시_입력!$J$21:$J$39,QB$5),PV22&lt;SMALL(기준일시_입력!$N$21:$N$39,QB$5)),SMALL(기준일시_입력!$N$21:$N$39,QB$5)-PV22,0)),0)</f>
        <v>0</v>
      </c>
      <c r="QC22" s="128">
        <f>IFERROR(IF(AND(PV22&lt;SMALL(기준일시_입력!$J$21:$J$39,QC$5),PW22&gt;SMALL(기준일시_입력!$N$21:$N$39,QC$5)),INDEX(기준일시_입력!$AJ$21:$AJ$39,QC$5*2-1),IF(AND(PV22&gt;=SMALL(기준일시_입력!$J$21:$J$39,QC$5),PV22&lt;SMALL(기준일시_입력!$N$21:$N$39,QC$5)),SMALL(기준일시_입력!$N$21:$N$39,QC$5)-PV22,0)),0)</f>
        <v>0</v>
      </c>
      <c r="QD22" s="128">
        <f>IFERROR(IF(AND(PV22&lt;SMALL(기준일시_입력!$J$21:$J$39,QD$5),PW22&gt;SMALL(기준일시_입력!$N$21:$N$39,QD$5)),INDEX(기준일시_입력!$AJ$21:$AJ$39,QD$5*2-1),IF(AND(PV22&gt;=SMALL(기준일시_입력!$J$21:$J$39,QD$5),PV22&lt;SMALL(기준일시_입력!$N$21:$N$39,QD$5)),SMALL(기준일시_입력!$N$21:$N$39,QD$5)-PV22,0)),0)</f>
        <v>0</v>
      </c>
      <c r="QE22" s="128">
        <f>IFERROR(IF(AND(PV22&lt;SMALL(기준일시_입력!$J$21:$J$39,QE$5),PW22&gt;SMALL(기준일시_입력!$N$21:$N$39,QE$5)),INDEX(기준일시_입력!$AJ$21:$AJ$39,QE$5*2-1),IF(AND(PV22&gt;=SMALL(기준일시_입력!$J$21:$J$39,QE$5),PV22&lt;SMALL(기준일시_입력!$N$21:$N$39,QE$5)),SMALL(기준일시_입력!$N$21:$N$39,QE$5)-PV22,0)),0)</f>
        <v>0</v>
      </c>
      <c r="QF22" s="128">
        <f>IFERROR(IF(AND(PV22&lt;SMALL(기준일시_입력!$J$21:$J$39,QF$5),PW22&gt;SMALL(기준일시_입력!$N$21:$N$39,QF$5)),INDEX(기준일시_입력!$AJ$21:$AJ$39,QF$5*2-1),IF(AND(PV22&gt;=SMALL(기준일시_입력!$J$21:$J$39,QF$5),PV22&lt;SMALL(기준일시_입력!$N$21:$N$39,QF$5)),SMALL(기준일시_입력!$N$21:$N$39,QF$5)-PV22,0)),0)</f>
        <v>0</v>
      </c>
      <c r="QG22" s="128">
        <f>IFERROR(IF(AND(PV22&lt;SMALL(기준일시_입력!$J$21:$J$39,QG$5),PW22&gt;SMALL(기준일시_입력!$N$21:$N$39,QG$5)),INDEX(기준일시_입력!$AJ$21:$AJ$39,QG$5*2-1),IF(AND(PV22&gt;=SMALL(기준일시_입력!$J$21:$J$39,QG$5),PV22&lt;SMALL(기준일시_입력!$N$21:$N$39,QG$5)),SMALL(기준일시_입력!$N$21:$N$39,QG$5)-PV22,0)),0)</f>
        <v>0</v>
      </c>
      <c r="QH22" s="125"/>
      <c r="QI22" s="180" t="str">
        <f t="shared" si="219"/>
        <v>17일</v>
      </c>
      <c r="QJ22" s="180"/>
      <c r="QK22" s="124" t="str">
        <f t="shared" si="220"/>
        <v>수</v>
      </c>
      <c r="QL22" s="133" t="str">
        <f t="shared" si="408"/>
        <v/>
      </c>
      <c r="QM22" s="184"/>
      <c r="QN22" s="184"/>
      <c r="QO22" s="184"/>
      <c r="QP22" s="184"/>
      <c r="QQ22" s="184"/>
      <c r="QR22" s="184"/>
      <c r="QS22" s="176"/>
      <c r="QT22" s="177"/>
      <c r="QU22" s="129" t="str">
        <f>IF($B22="","",IF(AND(QK$3&lt;&gt;"",$B22-기준일시_입력!$AO$7&lt;=0,QM22="",QP22="",QS22=""),"X",IF(QS22="연차","☆",IF(QS22="월차","★",IF(QS22="병가","♨",IF(QS22="출장","◎",IF(QS22="교육","■",IF(AND(QS22="",QM22&lt;=기준일시_입력!$J$15,QP22&gt;=기준일시_입력!$N$15),"○",IF(AND(QS22="",QM22&lt;&gt;"",QM22&gt;기준일시_입력!$J$15),"▼",IF(AND(QS22="",QP22&lt;&gt;"",QP22&lt;기준일시_입력!$N$15),"△",""))))))))))</f>
        <v/>
      </c>
      <c r="QV22" s="128">
        <f>IFERROR(IF(OR(QM22="",QP22=""),0,IF(AND(QX22&lt;기준일시_입력!$J$17,QY22&gt;기준일시_입력!$N$17),기준일시_입력!$N$17-기준일시_입력!$J$17,IF(AND(QX22&gt;=기준일시_입력!$J$17,QY22&gt;기준일시_입력!$N$17),기준일시_입력!$N$17-QX22,IF(QY22&lt;기준일시_입력!$J$17,0,IF(AND(QX22&lt;기준일시_입력!$J$17,QY22&lt;=기준일시_입력!$N$17),QY22-기준일시_입력!$J$17,IF(AND(QX22&gt;=기준일시_입력!$J$17,QY22&lt;=기준일시_입력!$N$17),QY22-QX22,0)))))),0)</f>
        <v>0</v>
      </c>
      <c r="QW22" s="128">
        <f t="shared" si="222"/>
        <v>0</v>
      </c>
      <c r="QX22" s="128">
        <f>IF(OR(QM22="",QP22=""),0,IF(QM22&lt;기준일시_입력!$J$15,기준일시_입력!$J$15,QM22))</f>
        <v>0</v>
      </c>
      <c r="QY22" s="128">
        <f t="shared" si="223"/>
        <v>0</v>
      </c>
      <c r="QZ22" s="128">
        <f>IFERROR(IF(AND(QX22&lt;SMALL(기준일시_입력!$J$21:$J$39,QZ$5),QY22&gt;SMALL(기준일시_입력!$N$21:$N$39,QZ$5)),INDEX(기준일시_입력!$AJ$21:$AJ$39,QZ$5*2-1),IF(AND(QX22&gt;=SMALL(기준일시_입력!$J$21:$J$39,QZ$5),QX22&lt;SMALL(기준일시_입력!$N$21:$N$39,QZ$5)),SMALL(기준일시_입력!$N$21:$N$39,QZ$5)-QX22,0)),0)</f>
        <v>0</v>
      </c>
      <c r="RA22" s="128">
        <f>IFERROR(IF(AND(QX22&lt;SMALL(기준일시_입력!$J$21:$J$39,RA$5),QY22&gt;SMALL(기준일시_입력!$N$21:$N$39,RA$5)),INDEX(기준일시_입력!$AJ$21:$AJ$39,RA$5*2-1),IF(AND(QX22&gt;=SMALL(기준일시_입력!$J$21:$J$39,RA$5),QX22&lt;SMALL(기준일시_입력!$N$21:$N$39,RA$5)),SMALL(기준일시_입력!$N$21:$N$39,RA$5)-QX22,0)),0)</f>
        <v>0</v>
      </c>
      <c r="RB22" s="128">
        <f>IFERROR(IF(AND(QX22&lt;SMALL(기준일시_입력!$J$21:$J$39,RB$5),QY22&gt;SMALL(기준일시_입력!$N$21:$N$39,RB$5)),INDEX(기준일시_입력!$AJ$21:$AJ$39,RB$5*2-1),IF(AND(QX22&gt;=SMALL(기준일시_입력!$J$21:$J$39,RB$5),QX22&lt;SMALL(기준일시_입력!$N$21:$N$39,RB$5)),SMALL(기준일시_입력!$N$21:$N$39,RB$5)-QX22,0)),0)</f>
        <v>0</v>
      </c>
      <c r="RC22" s="128">
        <f>IFERROR(IF(AND(QX22&lt;SMALL(기준일시_입력!$J$21:$J$39,RC$5),QY22&gt;SMALL(기준일시_입력!$N$21:$N$39,RC$5)),INDEX(기준일시_입력!$AJ$21:$AJ$39,RC$5*2-1),IF(AND(QX22&gt;=SMALL(기준일시_입력!$J$21:$J$39,RC$5),QX22&lt;SMALL(기준일시_입력!$N$21:$N$39,RC$5)),SMALL(기준일시_입력!$N$21:$N$39,RC$5)-QX22,0)),0)</f>
        <v>0</v>
      </c>
      <c r="RD22" s="128">
        <f>IFERROR(IF(AND(QX22&lt;SMALL(기준일시_입력!$J$21:$J$39,RD$5),QY22&gt;SMALL(기준일시_입력!$N$21:$N$39,RD$5)),INDEX(기준일시_입력!$AJ$21:$AJ$39,RD$5*2-1),IF(AND(QX22&gt;=SMALL(기준일시_입력!$J$21:$J$39,RD$5),QX22&lt;SMALL(기준일시_입력!$N$21:$N$39,RD$5)),SMALL(기준일시_입력!$N$21:$N$39,RD$5)-QX22,0)),0)</f>
        <v>0</v>
      </c>
      <c r="RE22" s="128">
        <f>IFERROR(IF(AND(QX22&lt;SMALL(기준일시_입력!$J$21:$J$39,RE$5),QY22&gt;SMALL(기준일시_입력!$N$21:$N$39,RE$5)),INDEX(기준일시_입력!$AJ$21:$AJ$39,RE$5*2-1),IF(AND(QX22&gt;=SMALL(기준일시_입력!$J$21:$J$39,RE$5),QX22&lt;SMALL(기준일시_입력!$N$21:$N$39,RE$5)),SMALL(기준일시_입력!$N$21:$N$39,RE$5)-QX22,0)),0)</f>
        <v>0</v>
      </c>
      <c r="RF22" s="128">
        <f>IFERROR(IF(AND(QX22&lt;SMALL(기준일시_입력!$J$21:$J$39,RF$5),QY22&gt;SMALL(기준일시_입력!$N$21:$N$39,RF$5)),INDEX(기준일시_입력!$AJ$21:$AJ$39,RF$5*2-1),IF(AND(QX22&gt;=SMALL(기준일시_입력!$J$21:$J$39,RF$5),QX22&lt;SMALL(기준일시_입력!$N$21:$N$39,RF$5)),SMALL(기준일시_입력!$N$21:$N$39,RF$5)-QX22,0)),0)</f>
        <v>0</v>
      </c>
      <c r="RG22" s="128">
        <f>IFERROR(IF(AND(QX22&lt;SMALL(기준일시_입력!$J$21:$J$39,RG$5),QY22&gt;SMALL(기준일시_입력!$N$21:$N$39,RG$5)),INDEX(기준일시_입력!$AJ$21:$AJ$39,RG$5*2-1),IF(AND(QX22&gt;=SMALL(기준일시_입력!$J$21:$J$39,RG$5),QX22&lt;SMALL(기준일시_입력!$N$21:$N$39,RG$5)),SMALL(기준일시_입력!$N$21:$N$39,RG$5)-QX22,0)),0)</f>
        <v>0</v>
      </c>
      <c r="RH22" s="128">
        <f>IFERROR(IF(AND(QX22&lt;SMALL(기준일시_입력!$J$21:$J$39,RH$5),QY22&gt;SMALL(기준일시_입력!$N$21:$N$39,RH$5)),INDEX(기준일시_입력!$AJ$21:$AJ$39,RH$5*2-1),IF(AND(QX22&gt;=SMALL(기준일시_입력!$J$21:$J$39,RH$5),QX22&lt;SMALL(기준일시_입력!$N$21:$N$39,RH$5)),SMALL(기준일시_입력!$N$21:$N$39,RH$5)-QX22,0)),0)</f>
        <v>0</v>
      </c>
      <c r="RI22" s="128">
        <f>IFERROR(IF(AND(QX22&lt;SMALL(기준일시_입력!$J$21:$J$39,RI$5),QY22&gt;SMALL(기준일시_입력!$N$21:$N$39,RI$5)),INDEX(기준일시_입력!$AJ$21:$AJ$39,RI$5*2-1),IF(AND(QX22&gt;=SMALL(기준일시_입력!$J$21:$J$39,RI$5),QX22&lt;SMALL(기준일시_입력!$N$21:$N$39,RI$5)),SMALL(기준일시_입력!$N$21:$N$39,RI$5)-QX22,0)),0)</f>
        <v>0</v>
      </c>
      <c r="RJ22" s="125"/>
      <c r="RK22" s="180" t="str">
        <f t="shared" si="224"/>
        <v>17일</v>
      </c>
      <c r="RL22" s="180"/>
      <c r="RM22" s="124" t="str">
        <f t="shared" si="225"/>
        <v>수</v>
      </c>
      <c r="RN22" s="133" t="str">
        <f t="shared" si="408"/>
        <v/>
      </c>
      <c r="RO22" s="184"/>
      <c r="RP22" s="184"/>
      <c r="RQ22" s="184"/>
      <c r="RR22" s="184"/>
      <c r="RS22" s="184"/>
      <c r="RT22" s="184"/>
      <c r="RU22" s="176"/>
      <c r="RV22" s="177"/>
      <c r="RW22" s="129" t="str">
        <f>IF($B22="","",IF(AND(RM$3&lt;&gt;"",$B22-기준일시_입력!$AO$7&lt;=0,RO22="",RR22="",RU22=""),"X",IF(RU22="연차","☆",IF(RU22="월차","★",IF(RU22="병가","♨",IF(RU22="출장","◎",IF(RU22="교육","■",IF(AND(RU22="",RO22&lt;=기준일시_입력!$J$15,RR22&gt;=기준일시_입력!$N$15),"○",IF(AND(RU22="",RO22&lt;&gt;"",RO22&gt;기준일시_입력!$J$15),"▼",IF(AND(RU22="",RR22&lt;&gt;"",RR22&lt;기준일시_입력!$N$15),"△",""))))))))))</f>
        <v/>
      </c>
      <c r="RX22" s="128">
        <f>IFERROR(IF(OR(RO22="",RR22=""),0,IF(AND(RZ22&lt;기준일시_입력!$J$17,SA22&gt;기준일시_입력!$N$17),기준일시_입력!$N$17-기준일시_입력!$J$17,IF(AND(RZ22&gt;=기준일시_입력!$J$17,SA22&gt;기준일시_입력!$N$17),기준일시_입력!$N$17-RZ22,IF(SA22&lt;기준일시_입력!$J$17,0,IF(AND(RZ22&lt;기준일시_입력!$J$17,SA22&lt;=기준일시_입력!$N$17),SA22-기준일시_입력!$J$17,IF(AND(RZ22&gt;=기준일시_입력!$J$17,SA22&lt;=기준일시_입력!$N$17),SA22-RZ22,0)))))),0)</f>
        <v>0</v>
      </c>
      <c r="RY22" s="128">
        <f t="shared" si="227"/>
        <v>0</v>
      </c>
      <c r="RZ22" s="128">
        <f>IF(OR(RO22="",RR22=""),0,IF(RO22&lt;기준일시_입력!$J$15,기준일시_입력!$J$15,RO22))</f>
        <v>0</v>
      </c>
      <c r="SA22" s="128">
        <f t="shared" si="228"/>
        <v>0</v>
      </c>
      <c r="SB22" s="128">
        <f>IFERROR(IF(AND(RZ22&lt;SMALL(기준일시_입력!$J$21:$J$39,SB$5),SA22&gt;SMALL(기준일시_입력!$N$21:$N$39,SB$5)),INDEX(기준일시_입력!$AJ$21:$AJ$39,SB$5*2-1),IF(AND(RZ22&gt;=SMALL(기준일시_입력!$J$21:$J$39,SB$5),RZ22&lt;SMALL(기준일시_입력!$N$21:$N$39,SB$5)),SMALL(기준일시_입력!$N$21:$N$39,SB$5)-RZ22,0)),0)</f>
        <v>0</v>
      </c>
      <c r="SC22" s="128">
        <f>IFERROR(IF(AND(RZ22&lt;SMALL(기준일시_입력!$J$21:$J$39,SC$5),SA22&gt;SMALL(기준일시_입력!$N$21:$N$39,SC$5)),INDEX(기준일시_입력!$AJ$21:$AJ$39,SC$5*2-1),IF(AND(RZ22&gt;=SMALL(기준일시_입력!$J$21:$J$39,SC$5),RZ22&lt;SMALL(기준일시_입력!$N$21:$N$39,SC$5)),SMALL(기준일시_입력!$N$21:$N$39,SC$5)-RZ22,0)),0)</f>
        <v>0</v>
      </c>
      <c r="SD22" s="128">
        <f>IFERROR(IF(AND(RZ22&lt;SMALL(기준일시_입력!$J$21:$J$39,SD$5),SA22&gt;SMALL(기준일시_입력!$N$21:$N$39,SD$5)),INDEX(기준일시_입력!$AJ$21:$AJ$39,SD$5*2-1),IF(AND(RZ22&gt;=SMALL(기준일시_입력!$J$21:$J$39,SD$5),RZ22&lt;SMALL(기준일시_입력!$N$21:$N$39,SD$5)),SMALL(기준일시_입력!$N$21:$N$39,SD$5)-RZ22,0)),0)</f>
        <v>0</v>
      </c>
      <c r="SE22" s="128">
        <f>IFERROR(IF(AND(RZ22&lt;SMALL(기준일시_입력!$J$21:$J$39,SE$5),SA22&gt;SMALL(기준일시_입력!$N$21:$N$39,SE$5)),INDEX(기준일시_입력!$AJ$21:$AJ$39,SE$5*2-1),IF(AND(RZ22&gt;=SMALL(기준일시_입력!$J$21:$J$39,SE$5),RZ22&lt;SMALL(기준일시_입력!$N$21:$N$39,SE$5)),SMALL(기준일시_입력!$N$21:$N$39,SE$5)-RZ22,0)),0)</f>
        <v>0</v>
      </c>
      <c r="SF22" s="128">
        <f>IFERROR(IF(AND(RZ22&lt;SMALL(기준일시_입력!$J$21:$J$39,SF$5),SA22&gt;SMALL(기준일시_입력!$N$21:$N$39,SF$5)),INDEX(기준일시_입력!$AJ$21:$AJ$39,SF$5*2-1),IF(AND(RZ22&gt;=SMALL(기준일시_입력!$J$21:$J$39,SF$5),RZ22&lt;SMALL(기준일시_입력!$N$21:$N$39,SF$5)),SMALL(기준일시_입력!$N$21:$N$39,SF$5)-RZ22,0)),0)</f>
        <v>0</v>
      </c>
      <c r="SG22" s="128">
        <f>IFERROR(IF(AND(RZ22&lt;SMALL(기준일시_입력!$J$21:$J$39,SG$5),SA22&gt;SMALL(기준일시_입력!$N$21:$N$39,SG$5)),INDEX(기준일시_입력!$AJ$21:$AJ$39,SG$5*2-1),IF(AND(RZ22&gt;=SMALL(기준일시_입력!$J$21:$J$39,SG$5),RZ22&lt;SMALL(기준일시_입력!$N$21:$N$39,SG$5)),SMALL(기준일시_입력!$N$21:$N$39,SG$5)-RZ22,0)),0)</f>
        <v>0</v>
      </c>
      <c r="SH22" s="128">
        <f>IFERROR(IF(AND(RZ22&lt;SMALL(기준일시_입력!$J$21:$J$39,SH$5),SA22&gt;SMALL(기준일시_입력!$N$21:$N$39,SH$5)),INDEX(기준일시_입력!$AJ$21:$AJ$39,SH$5*2-1),IF(AND(RZ22&gt;=SMALL(기준일시_입력!$J$21:$J$39,SH$5),RZ22&lt;SMALL(기준일시_입력!$N$21:$N$39,SH$5)),SMALL(기준일시_입력!$N$21:$N$39,SH$5)-RZ22,0)),0)</f>
        <v>0</v>
      </c>
      <c r="SI22" s="128">
        <f>IFERROR(IF(AND(RZ22&lt;SMALL(기준일시_입력!$J$21:$J$39,SI$5),SA22&gt;SMALL(기준일시_입력!$N$21:$N$39,SI$5)),INDEX(기준일시_입력!$AJ$21:$AJ$39,SI$5*2-1),IF(AND(RZ22&gt;=SMALL(기준일시_입력!$J$21:$J$39,SI$5),RZ22&lt;SMALL(기준일시_입력!$N$21:$N$39,SI$5)),SMALL(기준일시_입력!$N$21:$N$39,SI$5)-RZ22,0)),0)</f>
        <v>0</v>
      </c>
      <c r="SJ22" s="128">
        <f>IFERROR(IF(AND(RZ22&lt;SMALL(기준일시_입력!$J$21:$J$39,SJ$5),SA22&gt;SMALL(기준일시_입력!$N$21:$N$39,SJ$5)),INDEX(기준일시_입력!$AJ$21:$AJ$39,SJ$5*2-1),IF(AND(RZ22&gt;=SMALL(기준일시_입력!$J$21:$J$39,SJ$5),RZ22&lt;SMALL(기준일시_입력!$N$21:$N$39,SJ$5)),SMALL(기준일시_입력!$N$21:$N$39,SJ$5)-RZ22,0)),0)</f>
        <v>0</v>
      </c>
      <c r="SK22" s="128">
        <f>IFERROR(IF(AND(RZ22&lt;SMALL(기준일시_입력!$J$21:$J$39,SK$5),SA22&gt;SMALL(기준일시_입력!$N$21:$N$39,SK$5)),INDEX(기준일시_입력!$AJ$21:$AJ$39,SK$5*2-1),IF(AND(RZ22&gt;=SMALL(기준일시_입력!$J$21:$J$39,SK$5),RZ22&lt;SMALL(기준일시_입력!$N$21:$N$39,SK$5)),SMALL(기준일시_입력!$N$21:$N$39,SK$5)-RZ22,0)),0)</f>
        <v>0</v>
      </c>
      <c r="SL22" s="125"/>
      <c r="SM22" s="180" t="str">
        <f t="shared" si="229"/>
        <v>17일</v>
      </c>
      <c r="SN22" s="180"/>
      <c r="SO22" s="124" t="str">
        <f t="shared" si="230"/>
        <v>수</v>
      </c>
      <c r="SP22" s="133" t="str">
        <f t="shared" ref="SP22:UT36" si="409">IF($F22="","",$F22)</f>
        <v/>
      </c>
      <c r="SQ22" s="184"/>
      <c r="SR22" s="184"/>
      <c r="SS22" s="184"/>
      <c r="ST22" s="184"/>
      <c r="SU22" s="184"/>
      <c r="SV22" s="184"/>
      <c r="SW22" s="176"/>
      <c r="SX22" s="177"/>
      <c r="SY22" s="129" t="str">
        <f>IF($B22="","",IF(AND(SO$3&lt;&gt;"",$B22-기준일시_입력!$AO$7&lt;=0,SQ22="",ST22="",SW22=""),"X",IF(SW22="연차","☆",IF(SW22="월차","★",IF(SW22="병가","♨",IF(SW22="출장","◎",IF(SW22="교육","■",IF(AND(SW22="",SQ22&lt;=기준일시_입력!$J$15,ST22&gt;=기준일시_입력!$N$15),"○",IF(AND(SW22="",SQ22&lt;&gt;"",SQ22&gt;기준일시_입력!$J$15),"▼",IF(AND(SW22="",ST22&lt;&gt;"",ST22&lt;기준일시_입력!$N$15),"△",""))))))))))</f>
        <v/>
      </c>
      <c r="SZ22" s="128">
        <f>IFERROR(IF(OR(SQ22="",ST22=""),0,IF(AND(TB22&lt;기준일시_입력!$J$17,TC22&gt;기준일시_입력!$N$17),기준일시_입력!$N$17-기준일시_입력!$J$17,IF(AND(TB22&gt;=기준일시_입력!$J$17,TC22&gt;기준일시_입력!$N$17),기준일시_입력!$N$17-TB22,IF(TC22&lt;기준일시_입력!$J$17,0,IF(AND(TB22&lt;기준일시_입력!$J$17,TC22&lt;=기준일시_입력!$N$17),TC22-기준일시_입력!$J$17,IF(AND(TB22&gt;=기준일시_입력!$J$17,TC22&lt;=기준일시_입력!$N$17),TC22-TB22,0)))))),0)</f>
        <v>0</v>
      </c>
      <c r="TA22" s="128">
        <f t="shared" si="232"/>
        <v>0</v>
      </c>
      <c r="TB22" s="128">
        <f>IF(OR(SQ22="",ST22=""),0,IF(SQ22&lt;기준일시_입력!$J$15,기준일시_입력!$J$15,SQ22))</f>
        <v>0</v>
      </c>
      <c r="TC22" s="128">
        <f t="shared" si="233"/>
        <v>0</v>
      </c>
      <c r="TD22" s="128">
        <f>IFERROR(IF(AND(TB22&lt;SMALL(기준일시_입력!$J$21:$J$39,TD$5),TC22&gt;SMALL(기준일시_입력!$N$21:$N$39,TD$5)),INDEX(기준일시_입력!$AJ$21:$AJ$39,TD$5*2-1),IF(AND(TB22&gt;=SMALL(기준일시_입력!$J$21:$J$39,TD$5),TB22&lt;SMALL(기준일시_입력!$N$21:$N$39,TD$5)),SMALL(기준일시_입력!$N$21:$N$39,TD$5)-TB22,0)),0)</f>
        <v>0</v>
      </c>
      <c r="TE22" s="128">
        <f>IFERROR(IF(AND(TB22&lt;SMALL(기준일시_입력!$J$21:$J$39,TE$5),TC22&gt;SMALL(기준일시_입력!$N$21:$N$39,TE$5)),INDEX(기준일시_입력!$AJ$21:$AJ$39,TE$5*2-1),IF(AND(TB22&gt;=SMALL(기준일시_입력!$J$21:$J$39,TE$5),TB22&lt;SMALL(기준일시_입력!$N$21:$N$39,TE$5)),SMALL(기준일시_입력!$N$21:$N$39,TE$5)-TB22,0)),0)</f>
        <v>0</v>
      </c>
      <c r="TF22" s="128">
        <f>IFERROR(IF(AND(TB22&lt;SMALL(기준일시_입력!$J$21:$J$39,TF$5),TC22&gt;SMALL(기준일시_입력!$N$21:$N$39,TF$5)),INDEX(기준일시_입력!$AJ$21:$AJ$39,TF$5*2-1),IF(AND(TB22&gt;=SMALL(기준일시_입력!$J$21:$J$39,TF$5),TB22&lt;SMALL(기준일시_입력!$N$21:$N$39,TF$5)),SMALL(기준일시_입력!$N$21:$N$39,TF$5)-TB22,0)),0)</f>
        <v>0</v>
      </c>
      <c r="TG22" s="128">
        <f>IFERROR(IF(AND(TB22&lt;SMALL(기준일시_입력!$J$21:$J$39,TG$5),TC22&gt;SMALL(기준일시_입력!$N$21:$N$39,TG$5)),INDEX(기준일시_입력!$AJ$21:$AJ$39,TG$5*2-1),IF(AND(TB22&gt;=SMALL(기준일시_입력!$J$21:$J$39,TG$5),TB22&lt;SMALL(기준일시_입력!$N$21:$N$39,TG$5)),SMALL(기준일시_입력!$N$21:$N$39,TG$5)-TB22,0)),0)</f>
        <v>0</v>
      </c>
      <c r="TH22" s="128">
        <f>IFERROR(IF(AND(TB22&lt;SMALL(기준일시_입력!$J$21:$J$39,TH$5),TC22&gt;SMALL(기준일시_입력!$N$21:$N$39,TH$5)),INDEX(기준일시_입력!$AJ$21:$AJ$39,TH$5*2-1),IF(AND(TB22&gt;=SMALL(기준일시_입력!$J$21:$J$39,TH$5),TB22&lt;SMALL(기준일시_입력!$N$21:$N$39,TH$5)),SMALL(기준일시_입력!$N$21:$N$39,TH$5)-TB22,0)),0)</f>
        <v>0</v>
      </c>
      <c r="TI22" s="128">
        <f>IFERROR(IF(AND(TB22&lt;SMALL(기준일시_입력!$J$21:$J$39,TI$5),TC22&gt;SMALL(기준일시_입력!$N$21:$N$39,TI$5)),INDEX(기준일시_입력!$AJ$21:$AJ$39,TI$5*2-1),IF(AND(TB22&gt;=SMALL(기준일시_입력!$J$21:$J$39,TI$5),TB22&lt;SMALL(기준일시_입력!$N$21:$N$39,TI$5)),SMALL(기준일시_입력!$N$21:$N$39,TI$5)-TB22,0)),0)</f>
        <v>0</v>
      </c>
      <c r="TJ22" s="128">
        <f>IFERROR(IF(AND(TB22&lt;SMALL(기준일시_입력!$J$21:$J$39,TJ$5),TC22&gt;SMALL(기준일시_입력!$N$21:$N$39,TJ$5)),INDEX(기준일시_입력!$AJ$21:$AJ$39,TJ$5*2-1),IF(AND(TB22&gt;=SMALL(기준일시_입력!$J$21:$J$39,TJ$5),TB22&lt;SMALL(기준일시_입력!$N$21:$N$39,TJ$5)),SMALL(기준일시_입력!$N$21:$N$39,TJ$5)-TB22,0)),0)</f>
        <v>0</v>
      </c>
      <c r="TK22" s="128">
        <f>IFERROR(IF(AND(TB22&lt;SMALL(기준일시_입력!$J$21:$J$39,TK$5),TC22&gt;SMALL(기준일시_입력!$N$21:$N$39,TK$5)),INDEX(기준일시_입력!$AJ$21:$AJ$39,TK$5*2-1),IF(AND(TB22&gt;=SMALL(기준일시_입력!$J$21:$J$39,TK$5),TB22&lt;SMALL(기준일시_입력!$N$21:$N$39,TK$5)),SMALL(기준일시_입력!$N$21:$N$39,TK$5)-TB22,0)),0)</f>
        <v>0</v>
      </c>
      <c r="TL22" s="128">
        <f>IFERROR(IF(AND(TB22&lt;SMALL(기준일시_입력!$J$21:$J$39,TL$5),TC22&gt;SMALL(기준일시_입력!$N$21:$N$39,TL$5)),INDEX(기준일시_입력!$AJ$21:$AJ$39,TL$5*2-1),IF(AND(TB22&gt;=SMALL(기준일시_입력!$J$21:$J$39,TL$5),TB22&lt;SMALL(기준일시_입력!$N$21:$N$39,TL$5)),SMALL(기준일시_입력!$N$21:$N$39,TL$5)-TB22,0)),0)</f>
        <v>0</v>
      </c>
      <c r="TM22" s="128">
        <f>IFERROR(IF(AND(TB22&lt;SMALL(기준일시_입력!$J$21:$J$39,TM$5),TC22&gt;SMALL(기준일시_입력!$N$21:$N$39,TM$5)),INDEX(기준일시_입력!$AJ$21:$AJ$39,TM$5*2-1),IF(AND(TB22&gt;=SMALL(기준일시_입력!$J$21:$J$39,TM$5),TB22&lt;SMALL(기준일시_입력!$N$21:$N$39,TM$5)),SMALL(기준일시_입력!$N$21:$N$39,TM$5)-TB22,0)),0)</f>
        <v>0</v>
      </c>
      <c r="TN22" s="125"/>
      <c r="TO22" s="180" t="str">
        <f t="shared" si="234"/>
        <v>17일</v>
      </c>
      <c r="TP22" s="180"/>
      <c r="TQ22" s="124" t="str">
        <f t="shared" si="235"/>
        <v>수</v>
      </c>
      <c r="TR22" s="133" t="str">
        <f t="shared" si="409"/>
        <v/>
      </c>
      <c r="TS22" s="184"/>
      <c r="TT22" s="184"/>
      <c r="TU22" s="184"/>
      <c r="TV22" s="184"/>
      <c r="TW22" s="184"/>
      <c r="TX22" s="184"/>
      <c r="TY22" s="176"/>
      <c r="TZ22" s="177"/>
      <c r="UA22" s="129" t="str">
        <f>IF($B22="","",IF(AND(TQ$3&lt;&gt;"",$B22-기준일시_입력!$AO$7&lt;=0,TS22="",TV22="",TY22=""),"X",IF(TY22="연차","☆",IF(TY22="월차","★",IF(TY22="병가","♨",IF(TY22="출장","◎",IF(TY22="교육","■",IF(AND(TY22="",TS22&lt;=기준일시_입력!$J$15,TV22&gt;=기준일시_입력!$N$15),"○",IF(AND(TY22="",TS22&lt;&gt;"",TS22&gt;기준일시_입력!$J$15),"▼",IF(AND(TY22="",TV22&lt;&gt;"",TV22&lt;기준일시_입력!$N$15),"△",""))))))))))</f>
        <v/>
      </c>
      <c r="UB22" s="128">
        <f>IFERROR(IF(OR(TS22="",TV22=""),0,IF(AND(UD22&lt;기준일시_입력!$J$17,UE22&gt;기준일시_입력!$N$17),기준일시_입력!$N$17-기준일시_입력!$J$17,IF(AND(UD22&gt;=기준일시_입력!$J$17,UE22&gt;기준일시_입력!$N$17),기준일시_입력!$N$17-UD22,IF(UE22&lt;기준일시_입력!$J$17,0,IF(AND(UD22&lt;기준일시_입력!$J$17,UE22&lt;=기준일시_입력!$N$17),UE22-기준일시_입력!$J$17,IF(AND(UD22&gt;=기준일시_입력!$J$17,UE22&lt;=기준일시_입력!$N$17),UE22-UD22,0)))))),0)</f>
        <v>0</v>
      </c>
      <c r="UC22" s="128">
        <f t="shared" si="237"/>
        <v>0</v>
      </c>
      <c r="UD22" s="128">
        <f>IF(OR(TS22="",TV22=""),0,IF(TS22&lt;기준일시_입력!$J$15,기준일시_입력!$J$15,TS22))</f>
        <v>0</v>
      </c>
      <c r="UE22" s="128">
        <f t="shared" si="238"/>
        <v>0</v>
      </c>
      <c r="UF22" s="128">
        <f>IFERROR(IF(AND(UD22&lt;SMALL(기준일시_입력!$J$21:$J$39,UF$5),UE22&gt;SMALL(기준일시_입력!$N$21:$N$39,UF$5)),INDEX(기준일시_입력!$AJ$21:$AJ$39,UF$5*2-1),IF(AND(UD22&gt;=SMALL(기준일시_입력!$J$21:$J$39,UF$5),UD22&lt;SMALL(기준일시_입력!$N$21:$N$39,UF$5)),SMALL(기준일시_입력!$N$21:$N$39,UF$5)-UD22,0)),0)</f>
        <v>0</v>
      </c>
      <c r="UG22" s="128">
        <f>IFERROR(IF(AND(UD22&lt;SMALL(기준일시_입력!$J$21:$J$39,UG$5),UE22&gt;SMALL(기준일시_입력!$N$21:$N$39,UG$5)),INDEX(기준일시_입력!$AJ$21:$AJ$39,UG$5*2-1),IF(AND(UD22&gt;=SMALL(기준일시_입력!$J$21:$J$39,UG$5),UD22&lt;SMALL(기준일시_입력!$N$21:$N$39,UG$5)),SMALL(기준일시_입력!$N$21:$N$39,UG$5)-UD22,0)),0)</f>
        <v>0</v>
      </c>
      <c r="UH22" s="128">
        <f>IFERROR(IF(AND(UD22&lt;SMALL(기준일시_입력!$J$21:$J$39,UH$5),UE22&gt;SMALL(기준일시_입력!$N$21:$N$39,UH$5)),INDEX(기준일시_입력!$AJ$21:$AJ$39,UH$5*2-1),IF(AND(UD22&gt;=SMALL(기준일시_입력!$J$21:$J$39,UH$5),UD22&lt;SMALL(기준일시_입력!$N$21:$N$39,UH$5)),SMALL(기준일시_입력!$N$21:$N$39,UH$5)-UD22,0)),0)</f>
        <v>0</v>
      </c>
      <c r="UI22" s="128">
        <f>IFERROR(IF(AND(UD22&lt;SMALL(기준일시_입력!$J$21:$J$39,UI$5),UE22&gt;SMALL(기준일시_입력!$N$21:$N$39,UI$5)),INDEX(기준일시_입력!$AJ$21:$AJ$39,UI$5*2-1),IF(AND(UD22&gt;=SMALL(기준일시_입력!$J$21:$J$39,UI$5),UD22&lt;SMALL(기준일시_입력!$N$21:$N$39,UI$5)),SMALL(기준일시_입력!$N$21:$N$39,UI$5)-UD22,0)),0)</f>
        <v>0</v>
      </c>
      <c r="UJ22" s="128">
        <f>IFERROR(IF(AND(UD22&lt;SMALL(기준일시_입력!$J$21:$J$39,UJ$5),UE22&gt;SMALL(기준일시_입력!$N$21:$N$39,UJ$5)),INDEX(기준일시_입력!$AJ$21:$AJ$39,UJ$5*2-1),IF(AND(UD22&gt;=SMALL(기준일시_입력!$J$21:$J$39,UJ$5),UD22&lt;SMALL(기준일시_입력!$N$21:$N$39,UJ$5)),SMALL(기준일시_입력!$N$21:$N$39,UJ$5)-UD22,0)),0)</f>
        <v>0</v>
      </c>
      <c r="UK22" s="128">
        <f>IFERROR(IF(AND(UD22&lt;SMALL(기준일시_입력!$J$21:$J$39,UK$5),UE22&gt;SMALL(기준일시_입력!$N$21:$N$39,UK$5)),INDEX(기준일시_입력!$AJ$21:$AJ$39,UK$5*2-1),IF(AND(UD22&gt;=SMALL(기준일시_입력!$J$21:$J$39,UK$5),UD22&lt;SMALL(기준일시_입력!$N$21:$N$39,UK$5)),SMALL(기준일시_입력!$N$21:$N$39,UK$5)-UD22,0)),0)</f>
        <v>0</v>
      </c>
      <c r="UL22" s="128">
        <f>IFERROR(IF(AND(UD22&lt;SMALL(기준일시_입력!$J$21:$J$39,UL$5),UE22&gt;SMALL(기준일시_입력!$N$21:$N$39,UL$5)),INDEX(기준일시_입력!$AJ$21:$AJ$39,UL$5*2-1),IF(AND(UD22&gt;=SMALL(기준일시_입력!$J$21:$J$39,UL$5),UD22&lt;SMALL(기준일시_입력!$N$21:$N$39,UL$5)),SMALL(기준일시_입력!$N$21:$N$39,UL$5)-UD22,0)),0)</f>
        <v>0</v>
      </c>
      <c r="UM22" s="128">
        <f>IFERROR(IF(AND(UD22&lt;SMALL(기준일시_입력!$J$21:$J$39,UM$5),UE22&gt;SMALL(기준일시_입력!$N$21:$N$39,UM$5)),INDEX(기준일시_입력!$AJ$21:$AJ$39,UM$5*2-1),IF(AND(UD22&gt;=SMALL(기준일시_입력!$J$21:$J$39,UM$5),UD22&lt;SMALL(기준일시_입력!$N$21:$N$39,UM$5)),SMALL(기준일시_입력!$N$21:$N$39,UM$5)-UD22,0)),0)</f>
        <v>0</v>
      </c>
      <c r="UN22" s="128">
        <f>IFERROR(IF(AND(UD22&lt;SMALL(기준일시_입력!$J$21:$J$39,UN$5),UE22&gt;SMALL(기준일시_입력!$N$21:$N$39,UN$5)),INDEX(기준일시_입력!$AJ$21:$AJ$39,UN$5*2-1),IF(AND(UD22&gt;=SMALL(기준일시_입력!$J$21:$J$39,UN$5),UD22&lt;SMALL(기준일시_입력!$N$21:$N$39,UN$5)),SMALL(기준일시_입력!$N$21:$N$39,UN$5)-UD22,0)),0)</f>
        <v>0</v>
      </c>
      <c r="UO22" s="128">
        <f>IFERROR(IF(AND(UD22&lt;SMALL(기준일시_입력!$J$21:$J$39,UO$5),UE22&gt;SMALL(기준일시_입력!$N$21:$N$39,UO$5)),INDEX(기준일시_입력!$AJ$21:$AJ$39,UO$5*2-1),IF(AND(UD22&gt;=SMALL(기준일시_입력!$J$21:$J$39,UO$5),UD22&lt;SMALL(기준일시_입력!$N$21:$N$39,UO$5)),SMALL(기준일시_입력!$N$21:$N$39,UO$5)-UD22,0)),0)</f>
        <v>0</v>
      </c>
      <c r="UP22" s="125"/>
      <c r="UQ22" s="180" t="str">
        <f t="shared" si="239"/>
        <v>17일</v>
      </c>
      <c r="UR22" s="180"/>
      <c r="US22" s="124" t="str">
        <f t="shared" si="240"/>
        <v>수</v>
      </c>
      <c r="UT22" s="133" t="str">
        <f t="shared" si="409"/>
        <v/>
      </c>
      <c r="UU22" s="184"/>
      <c r="UV22" s="184"/>
      <c r="UW22" s="184"/>
      <c r="UX22" s="184"/>
      <c r="UY22" s="184"/>
      <c r="UZ22" s="184"/>
      <c r="VA22" s="176"/>
      <c r="VB22" s="177"/>
      <c r="VC22" s="129" t="str">
        <f>IF($B22="","",IF(AND(US$3&lt;&gt;"",$B22-기준일시_입력!$AO$7&lt;=0,UU22="",UX22="",VA22=""),"X",IF(VA22="연차","☆",IF(VA22="월차","★",IF(VA22="병가","♨",IF(VA22="출장","◎",IF(VA22="교육","■",IF(AND(VA22="",UU22&lt;=기준일시_입력!$J$15,UX22&gt;=기준일시_입력!$N$15),"○",IF(AND(VA22="",UU22&lt;&gt;"",UU22&gt;기준일시_입력!$J$15),"▼",IF(AND(VA22="",UX22&lt;&gt;"",UX22&lt;기준일시_입력!$N$15),"△",""))))))))))</f>
        <v/>
      </c>
      <c r="VD22" s="128">
        <f>IFERROR(IF(OR(UU22="",UX22=""),0,IF(AND(VF22&lt;기준일시_입력!$J$17,VG22&gt;기준일시_입력!$N$17),기준일시_입력!$N$17-기준일시_입력!$J$17,IF(AND(VF22&gt;=기준일시_입력!$J$17,VG22&gt;기준일시_입력!$N$17),기준일시_입력!$N$17-VF22,IF(VG22&lt;기준일시_입력!$J$17,0,IF(AND(VF22&lt;기준일시_입력!$J$17,VG22&lt;=기준일시_입력!$N$17),VG22-기준일시_입력!$J$17,IF(AND(VF22&gt;=기준일시_입력!$J$17,VG22&lt;=기준일시_입력!$N$17),VG22-VF22,0)))))),0)</f>
        <v>0</v>
      </c>
      <c r="VE22" s="128">
        <f t="shared" si="242"/>
        <v>0</v>
      </c>
      <c r="VF22" s="128">
        <f>IF(OR(UU22="",UX22=""),0,IF(UU22&lt;기준일시_입력!$J$15,기준일시_입력!$J$15,UU22))</f>
        <v>0</v>
      </c>
      <c r="VG22" s="128">
        <f t="shared" si="243"/>
        <v>0</v>
      </c>
      <c r="VH22" s="128">
        <f>IFERROR(IF(AND(VF22&lt;SMALL(기준일시_입력!$J$21:$J$39,VH$5),VG22&gt;SMALL(기준일시_입력!$N$21:$N$39,VH$5)),INDEX(기준일시_입력!$AJ$21:$AJ$39,VH$5*2-1),IF(AND(VF22&gt;=SMALL(기준일시_입력!$J$21:$J$39,VH$5),VF22&lt;SMALL(기준일시_입력!$N$21:$N$39,VH$5)),SMALL(기준일시_입력!$N$21:$N$39,VH$5)-VF22,0)),0)</f>
        <v>0</v>
      </c>
      <c r="VI22" s="128">
        <f>IFERROR(IF(AND(VF22&lt;SMALL(기준일시_입력!$J$21:$J$39,VI$5),VG22&gt;SMALL(기준일시_입력!$N$21:$N$39,VI$5)),INDEX(기준일시_입력!$AJ$21:$AJ$39,VI$5*2-1),IF(AND(VF22&gt;=SMALL(기준일시_입력!$J$21:$J$39,VI$5),VF22&lt;SMALL(기준일시_입력!$N$21:$N$39,VI$5)),SMALL(기준일시_입력!$N$21:$N$39,VI$5)-VF22,0)),0)</f>
        <v>0</v>
      </c>
      <c r="VJ22" s="128">
        <f>IFERROR(IF(AND(VF22&lt;SMALL(기준일시_입력!$J$21:$J$39,VJ$5),VG22&gt;SMALL(기준일시_입력!$N$21:$N$39,VJ$5)),INDEX(기준일시_입력!$AJ$21:$AJ$39,VJ$5*2-1),IF(AND(VF22&gt;=SMALL(기준일시_입력!$J$21:$J$39,VJ$5),VF22&lt;SMALL(기준일시_입력!$N$21:$N$39,VJ$5)),SMALL(기준일시_입력!$N$21:$N$39,VJ$5)-VF22,0)),0)</f>
        <v>0</v>
      </c>
      <c r="VK22" s="128">
        <f>IFERROR(IF(AND(VF22&lt;SMALL(기준일시_입력!$J$21:$J$39,VK$5),VG22&gt;SMALL(기준일시_입력!$N$21:$N$39,VK$5)),INDEX(기준일시_입력!$AJ$21:$AJ$39,VK$5*2-1),IF(AND(VF22&gt;=SMALL(기준일시_입력!$J$21:$J$39,VK$5),VF22&lt;SMALL(기준일시_입력!$N$21:$N$39,VK$5)),SMALL(기준일시_입력!$N$21:$N$39,VK$5)-VF22,0)),0)</f>
        <v>0</v>
      </c>
      <c r="VL22" s="128">
        <f>IFERROR(IF(AND(VF22&lt;SMALL(기준일시_입력!$J$21:$J$39,VL$5),VG22&gt;SMALL(기준일시_입력!$N$21:$N$39,VL$5)),INDEX(기준일시_입력!$AJ$21:$AJ$39,VL$5*2-1),IF(AND(VF22&gt;=SMALL(기준일시_입력!$J$21:$J$39,VL$5),VF22&lt;SMALL(기준일시_입력!$N$21:$N$39,VL$5)),SMALL(기준일시_입력!$N$21:$N$39,VL$5)-VF22,0)),0)</f>
        <v>0</v>
      </c>
      <c r="VM22" s="128">
        <f>IFERROR(IF(AND(VF22&lt;SMALL(기준일시_입력!$J$21:$J$39,VM$5),VG22&gt;SMALL(기준일시_입력!$N$21:$N$39,VM$5)),INDEX(기준일시_입력!$AJ$21:$AJ$39,VM$5*2-1),IF(AND(VF22&gt;=SMALL(기준일시_입력!$J$21:$J$39,VM$5),VF22&lt;SMALL(기준일시_입력!$N$21:$N$39,VM$5)),SMALL(기준일시_입력!$N$21:$N$39,VM$5)-VF22,0)),0)</f>
        <v>0</v>
      </c>
      <c r="VN22" s="128">
        <f>IFERROR(IF(AND(VF22&lt;SMALL(기준일시_입력!$J$21:$J$39,VN$5),VG22&gt;SMALL(기준일시_입력!$N$21:$N$39,VN$5)),INDEX(기준일시_입력!$AJ$21:$AJ$39,VN$5*2-1),IF(AND(VF22&gt;=SMALL(기준일시_입력!$J$21:$J$39,VN$5),VF22&lt;SMALL(기준일시_입력!$N$21:$N$39,VN$5)),SMALL(기준일시_입력!$N$21:$N$39,VN$5)-VF22,0)),0)</f>
        <v>0</v>
      </c>
      <c r="VO22" s="128">
        <f>IFERROR(IF(AND(VF22&lt;SMALL(기준일시_입력!$J$21:$J$39,VO$5),VG22&gt;SMALL(기준일시_입력!$N$21:$N$39,VO$5)),INDEX(기준일시_입력!$AJ$21:$AJ$39,VO$5*2-1),IF(AND(VF22&gt;=SMALL(기준일시_입력!$J$21:$J$39,VO$5),VF22&lt;SMALL(기준일시_입력!$N$21:$N$39,VO$5)),SMALL(기준일시_입력!$N$21:$N$39,VO$5)-VF22,0)),0)</f>
        <v>0</v>
      </c>
      <c r="VP22" s="128">
        <f>IFERROR(IF(AND(VF22&lt;SMALL(기준일시_입력!$J$21:$J$39,VP$5),VG22&gt;SMALL(기준일시_입력!$N$21:$N$39,VP$5)),INDEX(기준일시_입력!$AJ$21:$AJ$39,VP$5*2-1),IF(AND(VF22&gt;=SMALL(기준일시_입력!$J$21:$J$39,VP$5),VF22&lt;SMALL(기준일시_입력!$N$21:$N$39,VP$5)),SMALL(기준일시_입력!$N$21:$N$39,VP$5)-VF22,0)),0)</f>
        <v>0</v>
      </c>
      <c r="VQ22" s="128">
        <f>IFERROR(IF(AND(VF22&lt;SMALL(기준일시_입력!$J$21:$J$39,VQ$5),VG22&gt;SMALL(기준일시_입력!$N$21:$N$39,VQ$5)),INDEX(기준일시_입력!$AJ$21:$AJ$39,VQ$5*2-1),IF(AND(VF22&gt;=SMALL(기준일시_입력!$J$21:$J$39,VQ$5),VF22&lt;SMALL(기준일시_입력!$N$21:$N$39,VQ$5)),SMALL(기준일시_입력!$N$21:$N$39,VQ$5)-VF22,0)),0)</f>
        <v>0</v>
      </c>
      <c r="VR22" s="125"/>
      <c r="VS22" s="180" t="str">
        <f t="shared" si="244"/>
        <v>17일</v>
      </c>
      <c r="VT22" s="180"/>
      <c r="VU22" s="124" t="str">
        <f t="shared" si="245"/>
        <v>수</v>
      </c>
      <c r="VV22" s="133" t="str">
        <f t="shared" ref="VV22:XZ36" si="410">IF($F22="","",$F22)</f>
        <v/>
      </c>
      <c r="VW22" s="184"/>
      <c r="VX22" s="184"/>
      <c r="VY22" s="184"/>
      <c r="VZ22" s="184"/>
      <c r="WA22" s="184"/>
      <c r="WB22" s="184"/>
      <c r="WC22" s="176"/>
      <c r="WD22" s="177"/>
      <c r="WE22" s="129" t="str">
        <f>IF($B22="","",IF(AND(VU$3&lt;&gt;"",$B22-기준일시_입력!$AO$7&lt;=0,VW22="",VZ22="",WC22=""),"X",IF(WC22="연차","☆",IF(WC22="월차","★",IF(WC22="병가","♨",IF(WC22="출장","◎",IF(WC22="교육","■",IF(AND(WC22="",VW22&lt;=기준일시_입력!$J$15,VZ22&gt;=기준일시_입력!$N$15),"○",IF(AND(WC22="",VW22&lt;&gt;"",VW22&gt;기준일시_입력!$J$15),"▼",IF(AND(WC22="",VZ22&lt;&gt;"",VZ22&lt;기준일시_입력!$N$15),"△",""))))))))))</f>
        <v/>
      </c>
      <c r="WF22" s="128">
        <f>IFERROR(IF(OR(VW22="",VZ22=""),0,IF(AND(WH22&lt;기준일시_입력!$J$17,WI22&gt;기준일시_입력!$N$17),기준일시_입력!$N$17-기준일시_입력!$J$17,IF(AND(WH22&gt;=기준일시_입력!$J$17,WI22&gt;기준일시_입력!$N$17),기준일시_입력!$N$17-WH22,IF(WI22&lt;기준일시_입력!$J$17,0,IF(AND(WH22&lt;기준일시_입력!$J$17,WI22&lt;=기준일시_입력!$N$17),WI22-기준일시_입력!$J$17,IF(AND(WH22&gt;=기준일시_입력!$J$17,WI22&lt;=기준일시_입력!$N$17),WI22-WH22,0)))))),0)</f>
        <v>0</v>
      </c>
      <c r="WG22" s="128">
        <f t="shared" si="247"/>
        <v>0</v>
      </c>
      <c r="WH22" s="128">
        <f>IF(OR(VW22="",VZ22=""),0,IF(VW22&lt;기준일시_입력!$J$15,기준일시_입력!$J$15,VW22))</f>
        <v>0</v>
      </c>
      <c r="WI22" s="128">
        <f t="shared" si="248"/>
        <v>0</v>
      </c>
      <c r="WJ22" s="128">
        <f>IFERROR(IF(AND(WH22&lt;SMALL(기준일시_입력!$J$21:$J$39,WJ$5),WI22&gt;SMALL(기준일시_입력!$N$21:$N$39,WJ$5)),INDEX(기준일시_입력!$AJ$21:$AJ$39,WJ$5*2-1),IF(AND(WH22&gt;=SMALL(기준일시_입력!$J$21:$J$39,WJ$5),WH22&lt;SMALL(기준일시_입력!$N$21:$N$39,WJ$5)),SMALL(기준일시_입력!$N$21:$N$39,WJ$5)-WH22,0)),0)</f>
        <v>0</v>
      </c>
      <c r="WK22" s="128">
        <f>IFERROR(IF(AND(WH22&lt;SMALL(기준일시_입력!$J$21:$J$39,WK$5),WI22&gt;SMALL(기준일시_입력!$N$21:$N$39,WK$5)),INDEX(기준일시_입력!$AJ$21:$AJ$39,WK$5*2-1),IF(AND(WH22&gt;=SMALL(기준일시_입력!$J$21:$J$39,WK$5),WH22&lt;SMALL(기준일시_입력!$N$21:$N$39,WK$5)),SMALL(기준일시_입력!$N$21:$N$39,WK$5)-WH22,0)),0)</f>
        <v>0</v>
      </c>
      <c r="WL22" s="128">
        <f>IFERROR(IF(AND(WH22&lt;SMALL(기준일시_입력!$J$21:$J$39,WL$5),WI22&gt;SMALL(기준일시_입력!$N$21:$N$39,WL$5)),INDEX(기준일시_입력!$AJ$21:$AJ$39,WL$5*2-1),IF(AND(WH22&gt;=SMALL(기준일시_입력!$J$21:$J$39,WL$5),WH22&lt;SMALL(기준일시_입력!$N$21:$N$39,WL$5)),SMALL(기준일시_입력!$N$21:$N$39,WL$5)-WH22,0)),0)</f>
        <v>0</v>
      </c>
      <c r="WM22" s="128">
        <f>IFERROR(IF(AND(WH22&lt;SMALL(기준일시_입력!$J$21:$J$39,WM$5),WI22&gt;SMALL(기준일시_입력!$N$21:$N$39,WM$5)),INDEX(기준일시_입력!$AJ$21:$AJ$39,WM$5*2-1),IF(AND(WH22&gt;=SMALL(기준일시_입력!$J$21:$J$39,WM$5),WH22&lt;SMALL(기준일시_입력!$N$21:$N$39,WM$5)),SMALL(기준일시_입력!$N$21:$N$39,WM$5)-WH22,0)),0)</f>
        <v>0</v>
      </c>
      <c r="WN22" s="128">
        <f>IFERROR(IF(AND(WH22&lt;SMALL(기준일시_입력!$J$21:$J$39,WN$5),WI22&gt;SMALL(기준일시_입력!$N$21:$N$39,WN$5)),INDEX(기준일시_입력!$AJ$21:$AJ$39,WN$5*2-1),IF(AND(WH22&gt;=SMALL(기준일시_입력!$J$21:$J$39,WN$5),WH22&lt;SMALL(기준일시_입력!$N$21:$N$39,WN$5)),SMALL(기준일시_입력!$N$21:$N$39,WN$5)-WH22,0)),0)</f>
        <v>0</v>
      </c>
      <c r="WO22" s="128">
        <f>IFERROR(IF(AND(WH22&lt;SMALL(기준일시_입력!$J$21:$J$39,WO$5),WI22&gt;SMALL(기준일시_입력!$N$21:$N$39,WO$5)),INDEX(기준일시_입력!$AJ$21:$AJ$39,WO$5*2-1),IF(AND(WH22&gt;=SMALL(기준일시_입력!$J$21:$J$39,WO$5),WH22&lt;SMALL(기준일시_입력!$N$21:$N$39,WO$5)),SMALL(기준일시_입력!$N$21:$N$39,WO$5)-WH22,0)),0)</f>
        <v>0</v>
      </c>
      <c r="WP22" s="128">
        <f>IFERROR(IF(AND(WH22&lt;SMALL(기준일시_입력!$J$21:$J$39,WP$5),WI22&gt;SMALL(기준일시_입력!$N$21:$N$39,WP$5)),INDEX(기준일시_입력!$AJ$21:$AJ$39,WP$5*2-1),IF(AND(WH22&gt;=SMALL(기준일시_입력!$J$21:$J$39,WP$5),WH22&lt;SMALL(기준일시_입력!$N$21:$N$39,WP$5)),SMALL(기준일시_입력!$N$21:$N$39,WP$5)-WH22,0)),0)</f>
        <v>0</v>
      </c>
      <c r="WQ22" s="128">
        <f>IFERROR(IF(AND(WH22&lt;SMALL(기준일시_입력!$J$21:$J$39,WQ$5),WI22&gt;SMALL(기준일시_입력!$N$21:$N$39,WQ$5)),INDEX(기준일시_입력!$AJ$21:$AJ$39,WQ$5*2-1),IF(AND(WH22&gt;=SMALL(기준일시_입력!$J$21:$J$39,WQ$5),WH22&lt;SMALL(기준일시_입력!$N$21:$N$39,WQ$5)),SMALL(기준일시_입력!$N$21:$N$39,WQ$5)-WH22,0)),0)</f>
        <v>0</v>
      </c>
      <c r="WR22" s="128">
        <f>IFERROR(IF(AND(WH22&lt;SMALL(기준일시_입력!$J$21:$J$39,WR$5),WI22&gt;SMALL(기준일시_입력!$N$21:$N$39,WR$5)),INDEX(기준일시_입력!$AJ$21:$AJ$39,WR$5*2-1),IF(AND(WH22&gt;=SMALL(기준일시_입력!$J$21:$J$39,WR$5),WH22&lt;SMALL(기준일시_입력!$N$21:$N$39,WR$5)),SMALL(기준일시_입력!$N$21:$N$39,WR$5)-WH22,0)),0)</f>
        <v>0</v>
      </c>
      <c r="WS22" s="128">
        <f>IFERROR(IF(AND(WH22&lt;SMALL(기준일시_입력!$J$21:$J$39,WS$5),WI22&gt;SMALL(기준일시_입력!$N$21:$N$39,WS$5)),INDEX(기준일시_입력!$AJ$21:$AJ$39,WS$5*2-1),IF(AND(WH22&gt;=SMALL(기준일시_입력!$J$21:$J$39,WS$5),WH22&lt;SMALL(기준일시_입력!$N$21:$N$39,WS$5)),SMALL(기준일시_입력!$N$21:$N$39,WS$5)-WH22,0)),0)</f>
        <v>0</v>
      </c>
      <c r="WT22" s="125"/>
      <c r="WU22" s="180" t="str">
        <f t="shared" si="249"/>
        <v>17일</v>
      </c>
      <c r="WV22" s="180"/>
      <c r="WW22" s="124" t="str">
        <f t="shared" si="250"/>
        <v>수</v>
      </c>
      <c r="WX22" s="133" t="str">
        <f t="shared" si="410"/>
        <v/>
      </c>
      <c r="WY22" s="184"/>
      <c r="WZ22" s="184"/>
      <c r="XA22" s="184"/>
      <c r="XB22" s="184"/>
      <c r="XC22" s="184"/>
      <c r="XD22" s="184"/>
      <c r="XE22" s="176"/>
      <c r="XF22" s="177"/>
      <c r="XG22" s="129" t="str">
        <f>IF($B22="","",IF(AND(WW$3&lt;&gt;"",$B22-기준일시_입력!$AO$7&lt;=0,WY22="",XB22="",XE22=""),"X",IF(XE22="연차","☆",IF(XE22="월차","★",IF(XE22="병가","♨",IF(XE22="출장","◎",IF(XE22="교육","■",IF(AND(XE22="",WY22&lt;=기준일시_입력!$J$15,XB22&gt;=기준일시_입력!$N$15),"○",IF(AND(XE22="",WY22&lt;&gt;"",WY22&gt;기준일시_입력!$J$15),"▼",IF(AND(XE22="",XB22&lt;&gt;"",XB22&lt;기준일시_입력!$N$15),"△",""))))))))))</f>
        <v/>
      </c>
      <c r="XH22" s="128">
        <f>IFERROR(IF(OR(WY22="",XB22=""),0,IF(AND(XJ22&lt;기준일시_입력!$J$17,XK22&gt;기준일시_입력!$N$17),기준일시_입력!$N$17-기준일시_입력!$J$17,IF(AND(XJ22&gt;=기준일시_입력!$J$17,XK22&gt;기준일시_입력!$N$17),기준일시_입력!$N$17-XJ22,IF(XK22&lt;기준일시_입력!$J$17,0,IF(AND(XJ22&lt;기준일시_입력!$J$17,XK22&lt;=기준일시_입력!$N$17),XK22-기준일시_입력!$J$17,IF(AND(XJ22&gt;=기준일시_입력!$J$17,XK22&lt;=기준일시_입력!$N$17),XK22-XJ22,0)))))),0)</f>
        <v>0</v>
      </c>
      <c r="XI22" s="128">
        <f t="shared" si="252"/>
        <v>0</v>
      </c>
      <c r="XJ22" s="128">
        <f>IF(OR(WY22="",XB22=""),0,IF(WY22&lt;기준일시_입력!$J$15,기준일시_입력!$J$15,WY22))</f>
        <v>0</v>
      </c>
      <c r="XK22" s="128">
        <f t="shared" si="253"/>
        <v>0</v>
      </c>
      <c r="XL22" s="128">
        <f>IFERROR(IF(AND(XJ22&lt;SMALL(기준일시_입력!$J$21:$J$39,XL$5),XK22&gt;SMALL(기준일시_입력!$N$21:$N$39,XL$5)),INDEX(기준일시_입력!$AJ$21:$AJ$39,XL$5*2-1),IF(AND(XJ22&gt;=SMALL(기준일시_입력!$J$21:$J$39,XL$5),XJ22&lt;SMALL(기준일시_입력!$N$21:$N$39,XL$5)),SMALL(기준일시_입력!$N$21:$N$39,XL$5)-XJ22,0)),0)</f>
        <v>0</v>
      </c>
      <c r="XM22" s="128">
        <f>IFERROR(IF(AND(XJ22&lt;SMALL(기준일시_입력!$J$21:$J$39,XM$5),XK22&gt;SMALL(기준일시_입력!$N$21:$N$39,XM$5)),INDEX(기준일시_입력!$AJ$21:$AJ$39,XM$5*2-1),IF(AND(XJ22&gt;=SMALL(기준일시_입력!$J$21:$J$39,XM$5),XJ22&lt;SMALL(기준일시_입력!$N$21:$N$39,XM$5)),SMALL(기준일시_입력!$N$21:$N$39,XM$5)-XJ22,0)),0)</f>
        <v>0</v>
      </c>
      <c r="XN22" s="128">
        <f>IFERROR(IF(AND(XJ22&lt;SMALL(기준일시_입력!$J$21:$J$39,XN$5),XK22&gt;SMALL(기준일시_입력!$N$21:$N$39,XN$5)),INDEX(기준일시_입력!$AJ$21:$AJ$39,XN$5*2-1),IF(AND(XJ22&gt;=SMALL(기준일시_입력!$J$21:$J$39,XN$5),XJ22&lt;SMALL(기준일시_입력!$N$21:$N$39,XN$5)),SMALL(기준일시_입력!$N$21:$N$39,XN$5)-XJ22,0)),0)</f>
        <v>0</v>
      </c>
      <c r="XO22" s="128">
        <f>IFERROR(IF(AND(XJ22&lt;SMALL(기준일시_입력!$J$21:$J$39,XO$5),XK22&gt;SMALL(기준일시_입력!$N$21:$N$39,XO$5)),INDEX(기준일시_입력!$AJ$21:$AJ$39,XO$5*2-1),IF(AND(XJ22&gt;=SMALL(기준일시_입력!$J$21:$J$39,XO$5),XJ22&lt;SMALL(기준일시_입력!$N$21:$N$39,XO$5)),SMALL(기준일시_입력!$N$21:$N$39,XO$5)-XJ22,0)),0)</f>
        <v>0</v>
      </c>
      <c r="XP22" s="128">
        <f>IFERROR(IF(AND(XJ22&lt;SMALL(기준일시_입력!$J$21:$J$39,XP$5),XK22&gt;SMALL(기준일시_입력!$N$21:$N$39,XP$5)),INDEX(기준일시_입력!$AJ$21:$AJ$39,XP$5*2-1),IF(AND(XJ22&gt;=SMALL(기준일시_입력!$J$21:$J$39,XP$5),XJ22&lt;SMALL(기준일시_입력!$N$21:$N$39,XP$5)),SMALL(기준일시_입력!$N$21:$N$39,XP$5)-XJ22,0)),0)</f>
        <v>0</v>
      </c>
      <c r="XQ22" s="128">
        <f>IFERROR(IF(AND(XJ22&lt;SMALL(기준일시_입력!$J$21:$J$39,XQ$5),XK22&gt;SMALL(기준일시_입력!$N$21:$N$39,XQ$5)),INDEX(기준일시_입력!$AJ$21:$AJ$39,XQ$5*2-1),IF(AND(XJ22&gt;=SMALL(기준일시_입력!$J$21:$J$39,XQ$5),XJ22&lt;SMALL(기준일시_입력!$N$21:$N$39,XQ$5)),SMALL(기준일시_입력!$N$21:$N$39,XQ$5)-XJ22,0)),0)</f>
        <v>0</v>
      </c>
      <c r="XR22" s="128">
        <f>IFERROR(IF(AND(XJ22&lt;SMALL(기준일시_입력!$J$21:$J$39,XR$5),XK22&gt;SMALL(기준일시_입력!$N$21:$N$39,XR$5)),INDEX(기준일시_입력!$AJ$21:$AJ$39,XR$5*2-1),IF(AND(XJ22&gt;=SMALL(기준일시_입력!$J$21:$J$39,XR$5),XJ22&lt;SMALL(기준일시_입력!$N$21:$N$39,XR$5)),SMALL(기준일시_입력!$N$21:$N$39,XR$5)-XJ22,0)),0)</f>
        <v>0</v>
      </c>
      <c r="XS22" s="128">
        <f>IFERROR(IF(AND(XJ22&lt;SMALL(기준일시_입력!$J$21:$J$39,XS$5),XK22&gt;SMALL(기준일시_입력!$N$21:$N$39,XS$5)),INDEX(기준일시_입력!$AJ$21:$AJ$39,XS$5*2-1),IF(AND(XJ22&gt;=SMALL(기준일시_입력!$J$21:$J$39,XS$5),XJ22&lt;SMALL(기준일시_입력!$N$21:$N$39,XS$5)),SMALL(기준일시_입력!$N$21:$N$39,XS$5)-XJ22,0)),0)</f>
        <v>0</v>
      </c>
      <c r="XT22" s="128">
        <f>IFERROR(IF(AND(XJ22&lt;SMALL(기준일시_입력!$J$21:$J$39,XT$5),XK22&gt;SMALL(기준일시_입력!$N$21:$N$39,XT$5)),INDEX(기준일시_입력!$AJ$21:$AJ$39,XT$5*2-1),IF(AND(XJ22&gt;=SMALL(기준일시_입력!$J$21:$J$39,XT$5),XJ22&lt;SMALL(기준일시_입력!$N$21:$N$39,XT$5)),SMALL(기준일시_입력!$N$21:$N$39,XT$5)-XJ22,0)),0)</f>
        <v>0</v>
      </c>
      <c r="XU22" s="128">
        <f>IFERROR(IF(AND(XJ22&lt;SMALL(기준일시_입력!$J$21:$J$39,XU$5),XK22&gt;SMALL(기준일시_입력!$N$21:$N$39,XU$5)),INDEX(기준일시_입력!$AJ$21:$AJ$39,XU$5*2-1),IF(AND(XJ22&gt;=SMALL(기준일시_입력!$J$21:$J$39,XU$5),XJ22&lt;SMALL(기준일시_입력!$N$21:$N$39,XU$5)),SMALL(기준일시_입력!$N$21:$N$39,XU$5)-XJ22,0)),0)</f>
        <v>0</v>
      </c>
      <c r="XV22" s="125"/>
      <c r="XW22" s="180" t="str">
        <f t="shared" si="254"/>
        <v>17일</v>
      </c>
      <c r="XX22" s="180"/>
      <c r="XY22" s="124" t="str">
        <f t="shared" si="255"/>
        <v>수</v>
      </c>
      <c r="XZ22" s="133" t="str">
        <f t="shared" si="410"/>
        <v/>
      </c>
      <c r="YA22" s="184"/>
      <c r="YB22" s="184"/>
      <c r="YC22" s="184"/>
      <c r="YD22" s="184"/>
      <c r="YE22" s="184"/>
      <c r="YF22" s="184"/>
      <c r="YG22" s="176"/>
      <c r="YH22" s="177"/>
      <c r="YI22" s="129" t="str">
        <f>IF($B22="","",IF(AND(XY$3&lt;&gt;"",$B22-기준일시_입력!$AO$7&lt;=0,YA22="",YD22="",YG22=""),"X",IF(YG22="연차","☆",IF(YG22="월차","★",IF(YG22="병가","♨",IF(YG22="출장","◎",IF(YG22="교육","■",IF(AND(YG22="",YA22&lt;=기준일시_입력!$J$15,YD22&gt;=기준일시_입력!$N$15),"○",IF(AND(YG22="",YA22&lt;&gt;"",YA22&gt;기준일시_입력!$J$15),"▼",IF(AND(YG22="",YD22&lt;&gt;"",YD22&lt;기준일시_입력!$N$15),"△",""))))))))))</f>
        <v/>
      </c>
      <c r="YJ22" s="128">
        <f>IFERROR(IF(OR(YA22="",YD22=""),0,IF(AND(YL22&lt;기준일시_입력!$J$17,YM22&gt;기준일시_입력!$N$17),기준일시_입력!$N$17-기준일시_입력!$J$17,IF(AND(YL22&gt;=기준일시_입력!$J$17,YM22&gt;기준일시_입력!$N$17),기준일시_입력!$N$17-YL22,IF(YM22&lt;기준일시_입력!$J$17,0,IF(AND(YL22&lt;기준일시_입력!$J$17,YM22&lt;=기준일시_입력!$N$17),YM22-기준일시_입력!$J$17,IF(AND(YL22&gt;=기준일시_입력!$J$17,YM22&lt;=기준일시_입력!$N$17),YM22-YL22,0)))))),0)</f>
        <v>0</v>
      </c>
      <c r="YK22" s="128">
        <f t="shared" si="257"/>
        <v>0</v>
      </c>
      <c r="YL22" s="128">
        <f>IF(OR(YA22="",YD22=""),0,IF(YA22&lt;기준일시_입력!$J$15,기준일시_입력!$J$15,YA22))</f>
        <v>0</v>
      </c>
      <c r="YM22" s="128">
        <f t="shared" si="258"/>
        <v>0</v>
      </c>
      <c r="YN22" s="128">
        <f>IFERROR(IF(AND(YL22&lt;SMALL(기준일시_입력!$J$21:$J$39,YN$5),YM22&gt;SMALL(기준일시_입력!$N$21:$N$39,YN$5)),INDEX(기준일시_입력!$AJ$21:$AJ$39,YN$5*2-1),IF(AND(YL22&gt;=SMALL(기준일시_입력!$J$21:$J$39,YN$5),YL22&lt;SMALL(기준일시_입력!$N$21:$N$39,YN$5)),SMALL(기준일시_입력!$N$21:$N$39,YN$5)-YL22,0)),0)</f>
        <v>0</v>
      </c>
      <c r="YO22" s="128">
        <f>IFERROR(IF(AND(YL22&lt;SMALL(기준일시_입력!$J$21:$J$39,YO$5),YM22&gt;SMALL(기준일시_입력!$N$21:$N$39,YO$5)),INDEX(기준일시_입력!$AJ$21:$AJ$39,YO$5*2-1),IF(AND(YL22&gt;=SMALL(기준일시_입력!$J$21:$J$39,YO$5),YL22&lt;SMALL(기준일시_입력!$N$21:$N$39,YO$5)),SMALL(기준일시_입력!$N$21:$N$39,YO$5)-YL22,0)),0)</f>
        <v>0</v>
      </c>
      <c r="YP22" s="128">
        <f>IFERROR(IF(AND(YL22&lt;SMALL(기준일시_입력!$J$21:$J$39,YP$5),YM22&gt;SMALL(기준일시_입력!$N$21:$N$39,YP$5)),INDEX(기준일시_입력!$AJ$21:$AJ$39,YP$5*2-1),IF(AND(YL22&gt;=SMALL(기준일시_입력!$J$21:$J$39,YP$5),YL22&lt;SMALL(기준일시_입력!$N$21:$N$39,YP$5)),SMALL(기준일시_입력!$N$21:$N$39,YP$5)-YL22,0)),0)</f>
        <v>0</v>
      </c>
      <c r="YQ22" s="128">
        <f>IFERROR(IF(AND(YL22&lt;SMALL(기준일시_입력!$J$21:$J$39,YQ$5),YM22&gt;SMALL(기준일시_입력!$N$21:$N$39,YQ$5)),INDEX(기준일시_입력!$AJ$21:$AJ$39,YQ$5*2-1),IF(AND(YL22&gt;=SMALL(기준일시_입력!$J$21:$J$39,YQ$5),YL22&lt;SMALL(기준일시_입력!$N$21:$N$39,YQ$5)),SMALL(기준일시_입력!$N$21:$N$39,YQ$5)-YL22,0)),0)</f>
        <v>0</v>
      </c>
      <c r="YR22" s="128">
        <f>IFERROR(IF(AND(YL22&lt;SMALL(기준일시_입력!$J$21:$J$39,YR$5),YM22&gt;SMALL(기준일시_입력!$N$21:$N$39,YR$5)),INDEX(기준일시_입력!$AJ$21:$AJ$39,YR$5*2-1),IF(AND(YL22&gt;=SMALL(기준일시_입력!$J$21:$J$39,YR$5),YL22&lt;SMALL(기준일시_입력!$N$21:$N$39,YR$5)),SMALL(기준일시_입력!$N$21:$N$39,YR$5)-YL22,0)),0)</f>
        <v>0</v>
      </c>
      <c r="YS22" s="128">
        <f>IFERROR(IF(AND(YL22&lt;SMALL(기준일시_입력!$J$21:$J$39,YS$5),YM22&gt;SMALL(기준일시_입력!$N$21:$N$39,YS$5)),INDEX(기준일시_입력!$AJ$21:$AJ$39,YS$5*2-1),IF(AND(YL22&gt;=SMALL(기준일시_입력!$J$21:$J$39,YS$5),YL22&lt;SMALL(기준일시_입력!$N$21:$N$39,YS$5)),SMALL(기준일시_입력!$N$21:$N$39,YS$5)-YL22,0)),0)</f>
        <v>0</v>
      </c>
      <c r="YT22" s="128">
        <f>IFERROR(IF(AND(YL22&lt;SMALL(기준일시_입력!$J$21:$J$39,YT$5),YM22&gt;SMALL(기준일시_입력!$N$21:$N$39,YT$5)),INDEX(기준일시_입력!$AJ$21:$AJ$39,YT$5*2-1),IF(AND(YL22&gt;=SMALL(기준일시_입력!$J$21:$J$39,YT$5),YL22&lt;SMALL(기준일시_입력!$N$21:$N$39,YT$5)),SMALL(기준일시_입력!$N$21:$N$39,YT$5)-YL22,0)),0)</f>
        <v>0</v>
      </c>
      <c r="YU22" s="128">
        <f>IFERROR(IF(AND(YL22&lt;SMALL(기준일시_입력!$J$21:$J$39,YU$5),YM22&gt;SMALL(기준일시_입력!$N$21:$N$39,YU$5)),INDEX(기준일시_입력!$AJ$21:$AJ$39,YU$5*2-1),IF(AND(YL22&gt;=SMALL(기준일시_입력!$J$21:$J$39,YU$5),YL22&lt;SMALL(기준일시_입력!$N$21:$N$39,YU$5)),SMALL(기준일시_입력!$N$21:$N$39,YU$5)-YL22,0)),0)</f>
        <v>0</v>
      </c>
      <c r="YV22" s="128">
        <f>IFERROR(IF(AND(YL22&lt;SMALL(기준일시_입력!$J$21:$J$39,YV$5),YM22&gt;SMALL(기준일시_입력!$N$21:$N$39,YV$5)),INDEX(기준일시_입력!$AJ$21:$AJ$39,YV$5*2-1),IF(AND(YL22&gt;=SMALL(기준일시_입력!$J$21:$J$39,YV$5),YL22&lt;SMALL(기준일시_입력!$N$21:$N$39,YV$5)),SMALL(기준일시_입력!$N$21:$N$39,YV$5)-YL22,0)),0)</f>
        <v>0</v>
      </c>
      <c r="YW22" s="128">
        <f>IFERROR(IF(AND(YL22&lt;SMALL(기준일시_입력!$J$21:$J$39,YW$5),YM22&gt;SMALL(기준일시_입력!$N$21:$N$39,YW$5)),INDEX(기준일시_입력!$AJ$21:$AJ$39,YW$5*2-1),IF(AND(YL22&gt;=SMALL(기준일시_입력!$J$21:$J$39,YW$5),YL22&lt;SMALL(기준일시_입력!$N$21:$N$39,YW$5)),SMALL(기준일시_입력!$N$21:$N$39,YW$5)-YL22,0)),0)</f>
        <v>0</v>
      </c>
      <c r="YX22" s="125"/>
      <c r="YY22" s="180" t="str">
        <f t="shared" si="259"/>
        <v>17일</v>
      </c>
      <c r="YZ22" s="180"/>
      <c r="ZA22" s="124" t="str">
        <f t="shared" si="260"/>
        <v>수</v>
      </c>
      <c r="ZB22" s="133" t="str">
        <f t="shared" ref="ZB22:ABF36" si="411">IF($F22="","",$F22)</f>
        <v/>
      </c>
      <c r="ZC22" s="184"/>
      <c r="ZD22" s="184"/>
      <c r="ZE22" s="184"/>
      <c r="ZF22" s="184"/>
      <c r="ZG22" s="184"/>
      <c r="ZH22" s="184"/>
      <c r="ZI22" s="176"/>
      <c r="ZJ22" s="177"/>
      <c r="ZK22" s="129" t="str">
        <f>IF($B22="","",IF(AND(ZA$3&lt;&gt;"",$B22-기준일시_입력!$AO$7&lt;=0,ZC22="",ZF22="",ZI22=""),"X",IF(ZI22="연차","☆",IF(ZI22="월차","★",IF(ZI22="병가","♨",IF(ZI22="출장","◎",IF(ZI22="교육","■",IF(AND(ZI22="",ZC22&lt;=기준일시_입력!$J$15,ZF22&gt;=기준일시_입력!$N$15),"○",IF(AND(ZI22="",ZC22&lt;&gt;"",ZC22&gt;기준일시_입력!$J$15),"▼",IF(AND(ZI22="",ZF22&lt;&gt;"",ZF22&lt;기준일시_입력!$N$15),"△",""))))))))))</f>
        <v/>
      </c>
      <c r="ZL22" s="128">
        <f>IFERROR(IF(OR(ZC22="",ZF22=""),0,IF(AND(ZN22&lt;기준일시_입력!$J$17,ZO22&gt;기준일시_입력!$N$17),기준일시_입력!$N$17-기준일시_입력!$J$17,IF(AND(ZN22&gt;=기준일시_입력!$J$17,ZO22&gt;기준일시_입력!$N$17),기준일시_입력!$N$17-ZN22,IF(ZO22&lt;기준일시_입력!$J$17,0,IF(AND(ZN22&lt;기준일시_입력!$J$17,ZO22&lt;=기준일시_입력!$N$17),ZO22-기준일시_입력!$J$17,IF(AND(ZN22&gt;=기준일시_입력!$J$17,ZO22&lt;=기준일시_입력!$N$17),ZO22-ZN22,0)))))),0)</f>
        <v>0</v>
      </c>
      <c r="ZM22" s="128">
        <f t="shared" si="262"/>
        <v>0</v>
      </c>
      <c r="ZN22" s="128">
        <f>IF(OR(ZC22="",ZF22=""),0,IF(ZC22&lt;기준일시_입력!$J$15,기준일시_입력!$J$15,ZC22))</f>
        <v>0</v>
      </c>
      <c r="ZO22" s="128">
        <f t="shared" si="263"/>
        <v>0</v>
      </c>
      <c r="ZP22" s="128">
        <f>IFERROR(IF(AND(ZN22&lt;SMALL(기준일시_입력!$J$21:$J$39,ZP$5),ZO22&gt;SMALL(기준일시_입력!$N$21:$N$39,ZP$5)),INDEX(기준일시_입력!$AJ$21:$AJ$39,ZP$5*2-1),IF(AND(ZN22&gt;=SMALL(기준일시_입력!$J$21:$J$39,ZP$5),ZN22&lt;SMALL(기준일시_입력!$N$21:$N$39,ZP$5)),SMALL(기준일시_입력!$N$21:$N$39,ZP$5)-ZN22,0)),0)</f>
        <v>0</v>
      </c>
      <c r="ZQ22" s="128">
        <f>IFERROR(IF(AND(ZN22&lt;SMALL(기준일시_입력!$J$21:$J$39,ZQ$5),ZO22&gt;SMALL(기준일시_입력!$N$21:$N$39,ZQ$5)),INDEX(기준일시_입력!$AJ$21:$AJ$39,ZQ$5*2-1),IF(AND(ZN22&gt;=SMALL(기준일시_입력!$J$21:$J$39,ZQ$5),ZN22&lt;SMALL(기준일시_입력!$N$21:$N$39,ZQ$5)),SMALL(기준일시_입력!$N$21:$N$39,ZQ$5)-ZN22,0)),0)</f>
        <v>0</v>
      </c>
      <c r="ZR22" s="128">
        <f>IFERROR(IF(AND(ZN22&lt;SMALL(기준일시_입력!$J$21:$J$39,ZR$5),ZO22&gt;SMALL(기준일시_입력!$N$21:$N$39,ZR$5)),INDEX(기준일시_입력!$AJ$21:$AJ$39,ZR$5*2-1),IF(AND(ZN22&gt;=SMALL(기준일시_입력!$J$21:$J$39,ZR$5),ZN22&lt;SMALL(기준일시_입력!$N$21:$N$39,ZR$5)),SMALL(기준일시_입력!$N$21:$N$39,ZR$5)-ZN22,0)),0)</f>
        <v>0</v>
      </c>
      <c r="ZS22" s="128">
        <f>IFERROR(IF(AND(ZN22&lt;SMALL(기준일시_입력!$J$21:$J$39,ZS$5),ZO22&gt;SMALL(기준일시_입력!$N$21:$N$39,ZS$5)),INDEX(기준일시_입력!$AJ$21:$AJ$39,ZS$5*2-1),IF(AND(ZN22&gt;=SMALL(기준일시_입력!$J$21:$J$39,ZS$5),ZN22&lt;SMALL(기준일시_입력!$N$21:$N$39,ZS$5)),SMALL(기준일시_입력!$N$21:$N$39,ZS$5)-ZN22,0)),0)</f>
        <v>0</v>
      </c>
      <c r="ZT22" s="128">
        <f>IFERROR(IF(AND(ZN22&lt;SMALL(기준일시_입력!$J$21:$J$39,ZT$5),ZO22&gt;SMALL(기준일시_입력!$N$21:$N$39,ZT$5)),INDEX(기준일시_입력!$AJ$21:$AJ$39,ZT$5*2-1),IF(AND(ZN22&gt;=SMALL(기준일시_입력!$J$21:$J$39,ZT$5),ZN22&lt;SMALL(기준일시_입력!$N$21:$N$39,ZT$5)),SMALL(기준일시_입력!$N$21:$N$39,ZT$5)-ZN22,0)),0)</f>
        <v>0</v>
      </c>
      <c r="ZU22" s="128">
        <f>IFERROR(IF(AND(ZN22&lt;SMALL(기준일시_입력!$J$21:$J$39,ZU$5),ZO22&gt;SMALL(기준일시_입력!$N$21:$N$39,ZU$5)),INDEX(기준일시_입력!$AJ$21:$AJ$39,ZU$5*2-1),IF(AND(ZN22&gt;=SMALL(기준일시_입력!$J$21:$J$39,ZU$5),ZN22&lt;SMALL(기준일시_입력!$N$21:$N$39,ZU$5)),SMALL(기준일시_입력!$N$21:$N$39,ZU$5)-ZN22,0)),0)</f>
        <v>0</v>
      </c>
      <c r="ZV22" s="128">
        <f>IFERROR(IF(AND(ZN22&lt;SMALL(기준일시_입력!$J$21:$J$39,ZV$5),ZO22&gt;SMALL(기준일시_입력!$N$21:$N$39,ZV$5)),INDEX(기준일시_입력!$AJ$21:$AJ$39,ZV$5*2-1),IF(AND(ZN22&gt;=SMALL(기준일시_입력!$J$21:$J$39,ZV$5),ZN22&lt;SMALL(기준일시_입력!$N$21:$N$39,ZV$5)),SMALL(기준일시_입력!$N$21:$N$39,ZV$5)-ZN22,0)),0)</f>
        <v>0</v>
      </c>
      <c r="ZW22" s="128">
        <f>IFERROR(IF(AND(ZN22&lt;SMALL(기준일시_입력!$J$21:$J$39,ZW$5),ZO22&gt;SMALL(기준일시_입력!$N$21:$N$39,ZW$5)),INDEX(기준일시_입력!$AJ$21:$AJ$39,ZW$5*2-1),IF(AND(ZN22&gt;=SMALL(기준일시_입력!$J$21:$J$39,ZW$5),ZN22&lt;SMALL(기준일시_입력!$N$21:$N$39,ZW$5)),SMALL(기준일시_입력!$N$21:$N$39,ZW$5)-ZN22,0)),0)</f>
        <v>0</v>
      </c>
      <c r="ZX22" s="128">
        <f>IFERROR(IF(AND(ZN22&lt;SMALL(기준일시_입력!$J$21:$J$39,ZX$5),ZO22&gt;SMALL(기준일시_입력!$N$21:$N$39,ZX$5)),INDEX(기준일시_입력!$AJ$21:$AJ$39,ZX$5*2-1),IF(AND(ZN22&gt;=SMALL(기준일시_입력!$J$21:$J$39,ZX$5),ZN22&lt;SMALL(기준일시_입력!$N$21:$N$39,ZX$5)),SMALL(기준일시_입력!$N$21:$N$39,ZX$5)-ZN22,0)),0)</f>
        <v>0</v>
      </c>
      <c r="ZY22" s="128">
        <f>IFERROR(IF(AND(ZN22&lt;SMALL(기준일시_입력!$J$21:$J$39,ZY$5),ZO22&gt;SMALL(기준일시_입력!$N$21:$N$39,ZY$5)),INDEX(기준일시_입력!$AJ$21:$AJ$39,ZY$5*2-1),IF(AND(ZN22&gt;=SMALL(기준일시_입력!$J$21:$J$39,ZY$5),ZN22&lt;SMALL(기준일시_입력!$N$21:$N$39,ZY$5)),SMALL(기준일시_입력!$N$21:$N$39,ZY$5)-ZN22,0)),0)</f>
        <v>0</v>
      </c>
      <c r="ZZ22" s="125"/>
      <c r="AAA22" s="180" t="str">
        <f t="shared" si="264"/>
        <v>17일</v>
      </c>
      <c r="AAB22" s="180"/>
      <c r="AAC22" s="124" t="str">
        <f t="shared" si="265"/>
        <v>수</v>
      </c>
      <c r="AAD22" s="133" t="str">
        <f t="shared" si="411"/>
        <v/>
      </c>
      <c r="AAE22" s="184"/>
      <c r="AAF22" s="184"/>
      <c r="AAG22" s="184"/>
      <c r="AAH22" s="184"/>
      <c r="AAI22" s="184"/>
      <c r="AAJ22" s="184"/>
      <c r="AAK22" s="176"/>
      <c r="AAL22" s="177"/>
      <c r="AAM22" s="129" t="str">
        <f>IF($B22="","",IF(AND(AAC$3&lt;&gt;"",$B22-기준일시_입력!$AO$7&lt;=0,AAE22="",AAH22="",AAK22=""),"X",IF(AAK22="연차","☆",IF(AAK22="월차","★",IF(AAK22="병가","♨",IF(AAK22="출장","◎",IF(AAK22="교육","■",IF(AND(AAK22="",AAE22&lt;=기준일시_입력!$J$15,AAH22&gt;=기준일시_입력!$N$15),"○",IF(AND(AAK22="",AAE22&lt;&gt;"",AAE22&gt;기준일시_입력!$J$15),"▼",IF(AND(AAK22="",AAH22&lt;&gt;"",AAH22&lt;기준일시_입력!$N$15),"△",""))))))))))</f>
        <v/>
      </c>
      <c r="AAN22" s="128">
        <f>IFERROR(IF(OR(AAE22="",AAH22=""),0,IF(AND(AAP22&lt;기준일시_입력!$J$17,AAQ22&gt;기준일시_입력!$N$17),기준일시_입력!$N$17-기준일시_입력!$J$17,IF(AND(AAP22&gt;=기준일시_입력!$J$17,AAQ22&gt;기준일시_입력!$N$17),기준일시_입력!$N$17-AAP22,IF(AAQ22&lt;기준일시_입력!$J$17,0,IF(AND(AAP22&lt;기준일시_입력!$J$17,AAQ22&lt;=기준일시_입력!$N$17),AAQ22-기준일시_입력!$J$17,IF(AND(AAP22&gt;=기준일시_입력!$J$17,AAQ22&lt;=기준일시_입력!$N$17),AAQ22-AAP22,0)))))),0)</f>
        <v>0</v>
      </c>
      <c r="AAO22" s="128">
        <f t="shared" si="267"/>
        <v>0</v>
      </c>
      <c r="AAP22" s="128">
        <f>IF(OR(AAE22="",AAH22=""),0,IF(AAE22&lt;기준일시_입력!$J$15,기준일시_입력!$J$15,AAE22))</f>
        <v>0</v>
      </c>
      <c r="AAQ22" s="128">
        <f t="shared" si="268"/>
        <v>0</v>
      </c>
      <c r="AAR22" s="128">
        <f>IFERROR(IF(AND(AAP22&lt;SMALL(기준일시_입력!$J$21:$J$39,AAR$5),AAQ22&gt;SMALL(기준일시_입력!$N$21:$N$39,AAR$5)),INDEX(기준일시_입력!$AJ$21:$AJ$39,AAR$5*2-1),IF(AND(AAP22&gt;=SMALL(기준일시_입력!$J$21:$J$39,AAR$5),AAP22&lt;SMALL(기준일시_입력!$N$21:$N$39,AAR$5)),SMALL(기준일시_입력!$N$21:$N$39,AAR$5)-AAP22,0)),0)</f>
        <v>0</v>
      </c>
      <c r="AAS22" s="128">
        <f>IFERROR(IF(AND(AAP22&lt;SMALL(기준일시_입력!$J$21:$J$39,AAS$5),AAQ22&gt;SMALL(기준일시_입력!$N$21:$N$39,AAS$5)),INDEX(기준일시_입력!$AJ$21:$AJ$39,AAS$5*2-1),IF(AND(AAP22&gt;=SMALL(기준일시_입력!$J$21:$J$39,AAS$5),AAP22&lt;SMALL(기준일시_입력!$N$21:$N$39,AAS$5)),SMALL(기준일시_입력!$N$21:$N$39,AAS$5)-AAP22,0)),0)</f>
        <v>0</v>
      </c>
      <c r="AAT22" s="128">
        <f>IFERROR(IF(AND(AAP22&lt;SMALL(기준일시_입력!$J$21:$J$39,AAT$5),AAQ22&gt;SMALL(기준일시_입력!$N$21:$N$39,AAT$5)),INDEX(기준일시_입력!$AJ$21:$AJ$39,AAT$5*2-1),IF(AND(AAP22&gt;=SMALL(기준일시_입력!$J$21:$J$39,AAT$5),AAP22&lt;SMALL(기준일시_입력!$N$21:$N$39,AAT$5)),SMALL(기준일시_입력!$N$21:$N$39,AAT$5)-AAP22,0)),0)</f>
        <v>0</v>
      </c>
      <c r="AAU22" s="128">
        <f>IFERROR(IF(AND(AAP22&lt;SMALL(기준일시_입력!$J$21:$J$39,AAU$5),AAQ22&gt;SMALL(기준일시_입력!$N$21:$N$39,AAU$5)),INDEX(기준일시_입력!$AJ$21:$AJ$39,AAU$5*2-1),IF(AND(AAP22&gt;=SMALL(기준일시_입력!$J$21:$J$39,AAU$5),AAP22&lt;SMALL(기준일시_입력!$N$21:$N$39,AAU$5)),SMALL(기준일시_입력!$N$21:$N$39,AAU$5)-AAP22,0)),0)</f>
        <v>0</v>
      </c>
      <c r="AAV22" s="128">
        <f>IFERROR(IF(AND(AAP22&lt;SMALL(기준일시_입력!$J$21:$J$39,AAV$5),AAQ22&gt;SMALL(기준일시_입력!$N$21:$N$39,AAV$5)),INDEX(기준일시_입력!$AJ$21:$AJ$39,AAV$5*2-1),IF(AND(AAP22&gt;=SMALL(기준일시_입력!$J$21:$J$39,AAV$5),AAP22&lt;SMALL(기준일시_입력!$N$21:$N$39,AAV$5)),SMALL(기준일시_입력!$N$21:$N$39,AAV$5)-AAP22,0)),0)</f>
        <v>0</v>
      </c>
      <c r="AAW22" s="128">
        <f>IFERROR(IF(AND(AAP22&lt;SMALL(기준일시_입력!$J$21:$J$39,AAW$5),AAQ22&gt;SMALL(기준일시_입력!$N$21:$N$39,AAW$5)),INDEX(기준일시_입력!$AJ$21:$AJ$39,AAW$5*2-1),IF(AND(AAP22&gt;=SMALL(기준일시_입력!$J$21:$J$39,AAW$5),AAP22&lt;SMALL(기준일시_입력!$N$21:$N$39,AAW$5)),SMALL(기준일시_입력!$N$21:$N$39,AAW$5)-AAP22,0)),0)</f>
        <v>0</v>
      </c>
      <c r="AAX22" s="128">
        <f>IFERROR(IF(AND(AAP22&lt;SMALL(기준일시_입력!$J$21:$J$39,AAX$5),AAQ22&gt;SMALL(기준일시_입력!$N$21:$N$39,AAX$5)),INDEX(기준일시_입력!$AJ$21:$AJ$39,AAX$5*2-1),IF(AND(AAP22&gt;=SMALL(기준일시_입력!$J$21:$J$39,AAX$5),AAP22&lt;SMALL(기준일시_입력!$N$21:$N$39,AAX$5)),SMALL(기준일시_입력!$N$21:$N$39,AAX$5)-AAP22,0)),0)</f>
        <v>0</v>
      </c>
      <c r="AAY22" s="128">
        <f>IFERROR(IF(AND(AAP22&lt;SMALL(기준일시_입력!$J$21:$J$39,AAY$5),AAQ22&gt;SMALL(기준일시_입력!$N$21:$N$39,AAY$5)),INDEX(기준일시_입력!$AJ$21:$AJ$39,AAY$5*2-1),IF(AND(AAP22&gt;=SMALL(기준일시_입력!$J$21:$J$39,AAY$5),AAP22&lt;SMALL(기준일시_입력!$N$21:$N$39,AAY$5)),SMALL(기준일시_입력!$N$21:$N$39,AAY$5)-AAP22,0)),0)</f>
        <v>0</v>
      </c>
      <c r="AAZ22" s="128">
        <f>IFERROR(IF(AND(AAP22&lt;SMALL(기준일시_입력!$J$21:$J$39,AAZ$5),AAQ22&gt;SMALL(기준일시_입력!$N$21:$N$39,AAZ$5)),INDEX(기준일시_입력!$AJ$21:$AJ$39,AAZ$5*2-1),IF(AND(AAP22&gt;=SMALL(기준일시_입력!$J$21:$J$39,AAZ$5),AAP22&lt;SMALL(기준일시_입력!$N$21:$N$39,AAZ$5)),SMALL(기준일시_입력!$N$21:$N$39,AAZ$5)-AAP22,0)),0)</f>
        <v>0</v>
      </c>
      <c r="ABA22" s="128">
        <f>IFERROR(IF(AND(AAP22&lt;SMALL(기준일시_입력!$J$21:$J$39,ABA$5),AAQ22&gt;SMALL(기준일시_입력!$N$21:$N$39,ABA$5)),INDEX(기준일시_입력!$AJ$21:$AJ$39,ABA$5*2-1),IF(AND(AAP22&gt;=SMALL(기준일시_입력!$J$21:$J$39,ABA$5),AAP22&lt;SMALL(기준일시_입력!$N$21:$N$39,ABA$5)),SMALL(기준일시_입력!$N$21:$N$39,ABA$5)-AAP22,0)),0)</f>
        <v>0</v>
      </c>
      <c r="ABB22" s="125"/>
      <c r="ABC22" s="180" t="str">
        <f t="shared" si="269"/>
        <v>17일</v>
      </c>
      <c r="ABD22" s="180"/>
      <c r="ABE22" s="124" t="str">
        <f t="shared" si="270"/>
        <v>수</v>
      </c>
      <c r="ABF22" s="133" t="str">
        <f t="shared" si="411"/>
        <v/>
      </c>
      <c r="ABG22" s="184"/>
      <c r="ABH22" s="184"/>
      <c r="ABI22" s="184"/>
      <c r="ABJ22" s="184"/>
      <c r="ABK22" s="184"/>
      <c r="ABL22" s="184"/>
      <c r="ABM22" s="176"/>
      <c r="ABN22" s="177"/>
      <c r="ABO22" s="129" t="str">
        <f>IF($B22="","",IF(AND(ABE$3&lt;&gt;"",$B22-기준일시_입력!$AO$7&lt;=0,ABG22="",ABJ22="",ABM22=""),"X",IF(ABM22="연차","☆",IF(ABM22="월차","★",IF(ABM22="병가","♨",IF(ABM22="출장","◎",IF(ABM22="교육","■",IF(AND(ABM22="",ABG22&lt;=기준일시_입력!$J$15,ABJ22&gt;=기준일시_입력!$N$15),"○",IF(AND(ABM22="",ABG22&lt;&gt;"",ABG22&gt;기준일시_입력!$J$15),"▼",IF(AND(ABM22="",ABJ22&lt;&gt;"",ABJ22&lt;기준일시_입력!$N$15),"△",""))))))))))</f>
        <v/>
      </c>
      <c r="ABP22" s="128">
        <f>IFERROR(IF(OR(ABG22="",ABJ22=""),0,IF(AND(ABR22&lt;기준일시_입력!$J$17,ABS22&gt;기준일시_입력!$N$17),기준일시_입력!$N$17-기준일시_입력!$J$17,IF(AND(ABR22&gt;=기준일시_입력!$J$17,ABS22&gt;기준일시_입력!$N$17),기준일시_입력!$N$17-ABR22,IF(ABS22&lt;기준일시_입력!$J$17,0,IF(AND(ABR22&lt;기준일시_입력!$J$17,ABS22&lt;=기준일시_입력!$N$17),ABS22-기준일시_입력!$J$17,IF(AND(ABR22&gt;=기준일시_입력!$J$17,ABS22&lt;=기준일시_입력!$N$17),ABS22-ABR22,0)))))),0)</f>
        <v>0</v>
      </c>
      <c r="ABQ22" s="128">
        <f t="shared" si="272"/>
        <v>0</v>
      </c>
      <c r="ABR22" s="128">
        <f>IF(OR(ABG22="",ABJ22=""),0,IF(ABG22&lt;기준일시_입력!$J$15,기준일시_입력!$J$15,ABG22))</f>
        <v>0</v>
      </c>
      <c r="ABS22" s="128">
        <f t="shared" si="273"/>
        <v>0</v>
      </c>
      <c r="ABT22" s="128">
        <f>IFERROR(IF(AND(ABR22&lt;SMALL(기준일시_입력!$J$21:$J$39,ABT$5),ABS22&gt;SMALL(기준일시_입력!$N$21:$N$39,ABT$5)),INDEX(기준일시_입력!$AJ$21:$AJ$39,ABT$5*2-1),IF(AND(ABR22&gt;=SMALL(기준일시_입력!$J$21:$J$39,ABT$5),ABR22&lt;SMALL(기준일시_입력!$N$21:$N$39,ABT$5)),SMALL(기준일시_입력!$N$21:$N$39,ABT$5)-ABR22,0)),0)</f>
        <v>0</v>
      </c>
      <c r="ABU22" s="128">
        <f>IFERROR(IF(AND(ABR22&lt;SMALL(기준일시_입력!$J$21:$J$39,ABU$5),ABS22&gt;SMALL(기준일시_입력!$N$21:$N$39,ABU$5)),INDEX(기준일시_입력!$AJ$21:$AJ$39,ABU$5*2-1),IF(AND(ABR22&gt;=SMALL(기준일시_입력!$J$21:$J$39,ABU$5),ABR22&lt;SMALL(기준일시_입력!$N$21:$N$39,ABU$5)),SMALL(기준일시_입력!$N$21:$N$39,ABU$5)-ABR22,0)),0)</f>
        <v>0</v>
      </c>
      <c r="ABV22" s="128">
        <f>IFERROR(IF(AND(ABR22&lt;SMALL(기준일시_입력!$J$21:$J$39,ABV$5),ABS22&gt;SMALL(기준일시_입력!$N$21:$N$39,ABV$5)),INDEX(기준일시_입력!$AJ$21:$AJ$39,ABV$5*2-1),IF(AND(ABR22&gt;=SMALL(기준일시_입력!$J$21:$J$39,ABV$5),ABR22&lt;SMALL(기준일시_입력!$N$21:$N$39,ABV$5)),SMALL(기준일시_입력!$N$21:$N$39,ABV$5)-ABR22,0)),0)</f>
        <v>0</v>
      </c>
      <c r="ABW22" s="128">
        <f>IFERROR(IF(AND(ABR22&lt;SMALL(기준일시_입력!$J$21:$J$39,ABW$5),ABS22&gt;SMALL(기준일시_입력!$N$21:$N$39,ABW$5)),INDEX(기준일시_입력!$AJ$21:$AJ$39,ABW$5*2-1),IF(AND(ABR22&gt;=SMALL(기준일시_입력!$J$21:$J$39,ABW$5),ABR22&lt;SMALL(기준일시_입력!$N$21:$N$39,ABW$5)),SMALL(기준일시_입력!$N$21:$N$39,ABW$5)-ABR22,0)),0)</f>
        <v>0</v>
      </c>
      <c r="ABX22" s="128">
        <f>IFERROR(IF(AND(ABR22&lt;SMALL(기준일시_입력!$J$21:$J$39,ABX$5),ABS22&gt;SMALL(기준일시_입력!$N$21:$N$39,ABX$5)),INDEX(기준일시_입력!$AJ$21:$AJ$39,ABX$5*2-1),IF(AND(ABR22&gt;=SMALL(기준일시_입력!$J$21:$J$39,ABX$5),ABR22&lt;SMALL(기준일시_입력!$N$21:$N$39,ABX$5)),SMALL(기준일시_입력!$N$21:$N$39,ABX$5)-ABR22,0)),0)</f>
        <v>0</v>
      </c>
      <c r="ABY22" s="128">
        <f>IFERROR(IF(AND(ABR22&lt;SMALL(기준일시_입력!$J$21:$J$39,ABY$5),ABS22&gt;SMALL(기준일시_입력!$N$21:$N$39,ABY$5)),INDEX(기준일시_입력!$AJ$21:$AJ$39,ABY$5*2-1),IF(AND(ABR22&gt;=SMALL(기준일시_입력!$J$21:$J$39,ABY$5),ABR22&lt;SMALL(기준일시_입력!$N$21:$N$39,ABY$5)),SMALL(기준일시_입력!$N$21:$N$39,ABY$5)-ABR22,0)),0)</f>
        <v>0</v>
      </c>
      <c r="ABZ22" s="128">
        <f>IFERROR(IF(AND(ABR22&lt;SMALL(기준일시_입력!$J$21:$J$39,ABZ$5),ABS22&gt;SMALL(기준일시_입력!$N$21:$N$39,ABZ$5)),INDEX(기준일시_입력!$AJ$21:$AJ$39,ABZ$5*2-1),IF(AND(ABR22&gt;=SMALL(기준일시_입력!$J$21:$J$39,ABZ$5),ABR22&lt;SMALL(기준일시_입력!$N$21:$N$39,ABZ$5)),SMALL(기준일시_입력!$N$21:$N$39,ABZ$5)-ABR22,0)),0)</f>
        <v>0</v>
      </c>
      <c r="ACA22" s="128">
        <f>IFERROR(IF(AND(ABR22&lt;SMALL(기준일시_입력!$J$21:$J$39,ACA$5),ABS22&gt;SMALL(기준일시_입력!$N$21:$N$39,ACA$5)),INDEX(기준일시_입력!$AJ$21:$AJ$39,ACA$5*2-1),IF(AND(ABR22&gt;=SMALL(기준일시_입력!$J$21:$J$39,ACA$5),ABR22&lt;SMALL(기준일시_입력!$N$21:$N$39,ACA$5)),SMALL(기준일시_입력!$N$21:$N$39,ACA$5)-ABR22,0)),0)</f>
        <v>0</v>
      </c>
      <c r="ACB22" s="128">
        <f>IFERROR(IF(AND(ABR22&lt;SMALL(기준일시_입력!$J$21:$J$39,ACB$5),ABS22&gt;SMALL(기준일시_입력!$N$21:$N$39,ACB$5)),INDEX(기준일시_입력!$AJ$21:$AJ$39,ACB$5*2-1),IF(AND(ABR22&gt;=SMALL(기준일시_입력!$J$21:$J$39,ACB$5),ABR22&lt;SMALL(기준일시_입력!$N$21:$N$39,ACB$5)),SMALL(기준일시_입력!$N$21:$N$39,ACB$5)-ABR22,0)),0)</f>
        <v>0</v>
      </c>
      <c r="ACC22" s="128">
        <f>IFERROR(IF(AND(ABR22&lt;SMALL(기준일시_입력!$J$21:$J$39,ACC$5),ABS22&gt;SMALL(기준일시_입력!$N$21:$N$39,ACC$5)),INDEX(기준일시_입력!$AJ$21:$AJ$39,ACC$5*2-1),IF(AND(ABR22&gt;=SMALL(기준일시_입력!$J$21:$J$39,ACC$5),ABR22&lt;SMALL(기준일시_입력!$N$21:$N$39,ACC$5)),SMALL(기준일시_입력!$N$21:$N$39,ACC$5)-ABR22,0)),0)</f>
        <v>0</v>
      </c>
      <c r="ACD22" s="125"/>
      <c r="ACE22" s="180" t="str">
        <f t="shared" si="274"/>
        <v>17일</v>
      </c>
      <c r="ACF22" s="180"/>
      <c r="ACG22" s="124" t="str">
        <f t="shared" si="275"/>
        <v>수</v>
      </c>
      <c r="ACH22" s="133" t="str">
        <f t="shared" ref="ACH22:AEL36" si="412">IF($F22="","",$F22)</f>
        <v/>
      </c>
      <c r="ACI22" s="184"/>
      <c r="ACJ22" s="184"/>
      <c r="ACK22" s="184"/>
      <c r="ACL22" s="184"/>
      <c r="ACM22" s="184"/>
      <c r="ACN22" s="184"/>
      <c r="ACO22" s="176"/>
      <c r="ACP22" s="177"/>
      <c r="ACQ22" s="129" t="str">
        <f>IF($B22="","",IF(AND(ACG$3&lt;&gt;"",$B22-기준일시_입력!$AO$7&lt;=0,ACI22="",ACL22="",ACO22=""),"X",IF(ACO22="연차","☆",IF(ACO22="월차","★",IF(ACO22="병가","♨",IF(ACO22="출장","◎",IF(ACO22="교육","■",IF(AND(ACO22="",ACI22&lt;=기준일시_입력!$J$15,ACL22&gt;=기준일시_입력!$N$15),"○",IF(AND(ACO22="",ACI22&lt;&gt;"",ACI22&gt;기준일시_입력!$J$15),"▼",IF(AND(ACO22="",ACL22&lt;&gt;"",ACL22&lt;기준일시_입력!$N$15),"△",""))))))))))</f>
        <v/>
      </c>
      <c r="ACR22" s="128">
        <f>IFERROR(IF(OR(ACI22="",ACL22=""),0,IF(AND(ACT22&lt;기준일시_입력!$J$17,ACU22&gt;기준일시_입력!$N$17),기준일시_입력!$N$17-기준일시_입력!$J$17,IF(AND(ACT22&gt;=기준일시_입력!$J$17,ACU22&gt;기준일시_입력!$N$17),기준일시_입력!$N$17-ACT22,IF(ACU22&lt;기준일시_입력!$J$17,0,IF(AND(ACT22&lt;기준일시_입력!$J$17,ACU22&lt;=기준일시_입력!$N$17),ACU22-기준일시_입력!$J$17,IF(AND(ACT22&gt;=기준일시_입력!$J$17,ACU22&lt;=기준일시_입력!$N$17),ACU22-ACT22,0)))))),0)</f>
        <v>0</v>
      </c>
      <c r="ACS22" s="128">
        <f t="shared" si="277"/>
        <v>0</v>
      </c>
      <c r="ACT22" s="128">
        <f>IF(OR(ACI22="",ACL22=""),0,IF(ACI22&lt;기준일시_입력!$J$15,기준일시_입력!$J$15,ACI22))</f>
        <v>0</v>
      </c>
      <c r="ACU22" s="128">
        <f t="shared" si="278"/>
        <v>0</v>
      </c>
      <c r="ACV22" s="128">
        <f>IFERROR(IF(AND(ACT22&lt;SMALL(기준일시_입력!$J$21:$J$39,ACV$5),ACU22&gt;SMALL(기준일시_입력!$N$21:$N$39,ACV$5)),INDEX(기준일시_입력!$AJ$21:$AJ$39,ACV$5*2-1),IF(AND(ACT22&gt;=SMALL(기준일시_입력!$J$21:$J$39,ACV$5),ACT22&lt;SMALL(기준일시_입력!$N$21:$N$39,ACV$5)),SMALL(기준일시_입력!$N$21:$N$39,ACV$5)-ACT22,0)),0)</f>
        <v>0</v>
      </c>
      <c r="ACW22" s="128">
        <f>IFERROR(IF(AND(ACT22&lt;SMALL(기준일시_입력!$J$21:$J$39,ACW$5),ACU22&gt;SMALL(기준일시_입력!$N$21:$N$39,ACW$5)),INDEX(기준일시_입력!$AJ$21:$AJ$39,ACW$5*2-1),IF(AND(ACT22&gt;=SMALL(기준일시_입력!$J$21:$J$39,ACW$5),ACT22&lt;SMALL(기준일시_입력!$N$21:$N$39,ACW$5)),SMALL(기준일시_입력!$N$21:$N$39,ACW$5)-ACT22,0)),0)</f>
        <v>0</v>
      </c>
      <c r="ACX22" s="128">
        <f>IFERROR(IF(AND(ACT22&lt;SMALL(기준일시_입력!$J$21:$J$39,ACX$5),ACU22&gt;SMALL(기준일시_입력!$N$21:$N$39,ACX$5)),INDEX(기준일시_입력!$AJ$21:$AJ$39,ACX$5*2-1),IF(AND(ACT22&gt;=SMALL(기준일시_입력!$J$21:$J$39,ACX$5),ACT22&lt;SMALL(기준일시_입력!$N$21:$N$39,ACX$5)),SMALL(기준일시_입력!$N$21:$N$39,ACX$5)-ACT22,0)),0)</f>
        <v>0</v>
      </c>
      <c r="ACY22" s="128">
        <f>IFERROR(IF(AND(ACT22&lt;SMALL(기준일시_입력!$J$21:$J$39,ACY$5),ACU22&gt;SMALL(기준일시_입력!$N$21:$N$39,ACY$5)),INDEX(기준일시_입력!$AJ$21:$AJ$39,ACY$5*2-1),IF(AND(ACT22&gt;=SMALL(기준일시_입력!$J$21:$J$39,ACY$5),ACT22&lt;SMALL(기준일시_입력!$N$21:$N$39,ACY$5)),SMALL(기준일시_입력!$N$21:$N$39,ACY$5)-ACT22,0)),0)</f>
        <v>0</v>
      </c>
      <c r="ACZ22" s="128">
        <f>IFERROR(IF(AND(ACT22&lt;SMALL(기준일시_입력!$J$21:$J$39,ACZ$5),ACU22&gt;SMALL(기준일시_입력!$N$21:$N$39,ACZ$5)),INDEX(기준일시_입력!$AJ$21:$AJ$39,ACZ$5*2-1),IF(AND(ACT22&gt;=SMALL(기준일시_입력!$J$21:$J$39,ACZ$5),ACT22&lt;SMALL(기준일시_입력!$N$21:$N$39,ACZ$5)),SMALL(기준일시_입력!$N$21:$N$39,ACZ$5)-ACT22,0)),0)</f>
        <v>0</v>
      </c>
      <c r="ADA22" s="128">
        <f>IFERROR(IF(AND(ACT22&lt;SMALL(기준일시_입력!$J$21:$J$39,ADA$5),ACU22&gt;SMALL(기준일시_입력!$N$21:$N$39,ADA$5)),INDEX(기준일시_입력!$AJ$21:$AJ$39,ADA$5*2-1),IF(AND(ACT22&gt;=SMALL(기준일시_입력!$J$21:$J$39,ADA$5),ACT22&lt;SMALL(기준일시_입력!$N$21:$N$39,ADA$5)),SMALL(기준일시_입력!$N$21:$N$39,ADA$5)-ACT22,0)),0)</f>
        <v>0</v>
      </c>
      <c r="ADB22" s="128">
        <f>IFERROR(IF(AND(ACT22&lt;SMALL(기준일시_입력!$J$21:$J$39,ADB$5),ACU22&gt;SMALL(기준일시_입력!$N$21:$N$39,ADB$5)),INDEX(기준일시_입력!$AJ$21:$AJ$39,ADB$5*2-1),IF(AND(ACT22&gt;=SMALL(기준일시_입력!$J$21:$J$39,ADB$5),ACT22&lt;SMALL(기준일시_입력!$N$21:$N$39,ADB$5)),SMALL(기준일시_입력!$N$21:$N$39,ADB$5)-ACT22,0)),0)</f>
        <v>0</v>
      </c>
      <c r="ADC22" s="128">
        <f>IFERROR(IF(AND(ACT22&lt;SMALL(기준일시_입력!$J$21:$J$39,ADC$5),ACU22&gt;SMALL(기준일시_입력!$N$21:$N$39,ADC$5)),INDEX(기준일시_입력!$AJ$21:$AJ$39,ADC$5*2-1),IF(AND(ACT22&gt;=SMALL(기준일시_입력!$J$21:$J$39,ADC$5),ACT22&lt;SMALL(기준일시_입력!$N$21:$N$39,ADC$5)),SMALL(기준일시_입력!$N$21:$N$39,ADC$5)-ACT22,0)),0)</f>
        <v>0</v>
      </c>
      <c r="ADD22" s="128">
        <f>IFERROR(IF(AND(ACT22&lt;SMALL(기준일시_입력!$J$21:$J$39,ADD$5),ACU22&gt;SMALL(기준일시_입력!$N$21:$N$39,ADD$5)),INDEX(기준일시_입력!$AJ$21:$AJ$39,ADD$5*2-1),IF(AND(ACT22&gt;=SMALL(기준일시_입력!$J$21:$J$39,ADD$5),ACT22&lt;SMALL(기준일시_입력!$N$21:$N$39,ADD$5)),SMALL(기준일시_입력!$N$21:$N$39,ADD$5)-ACT22,0)),0)</f>
        <v>0</v>
      </c>
      <c r="ADE22" s="128">
        <f>IFERROR(IF(AND(ACT22&lt;SMALL(기준일시_입력!$J$21:$J$39,ADE$5),ACU22&gt;SMALL(기준일시_입력!$N$21:$N$39,ADE$5)),INDEX(기준일시_입력!$AJ$21:$AJ$39,ADE$5*2-1),IF(AND(ACT22&gt;=SMALL(기준일시_입력!$J$21:$J$39,ADE$5),ACT22&lt;SMALL(기준일시_입력!$N$21:$N$39,ADE$5)),SMALL(기준일시_입력!$N$21:$N$39,ADE$5)-ACT22,0)),0)</f>
        <v>0</v>
      </c>
      <c r="ADF22" s="125"/>
      <c r="ADG22" s="180" t="str">
        <f t="shared" si="279"/>
        <v>17일</v>
      </c>
      <c r="ADH22" s="180"/>
      <c r="ADI22" s="124" t="str">
        <f t="shared" si="280"/>
        <v>수</v>
      </c>
      <c r="ADJ22" s="133" t="str">
        <f t="shared" si="412"/>
        <v/>
      </c>
      <c r="ADK22" s="184"/>
      <c r="ADL22" s="184"/>
      <c r="ADM22" s="184"/>
      <c r="ADN22" s="184"/>
      <c r="ADO22" s="184"/>
      <c r="ADP22" s="184"/>
      <c r="ADQ22" s="176"/>
      <c r="ADR22" s="177"/>
      <c r="ADS22" s="129" t="str">
        <f>IF($B22="","",IF(AND(ADI$3&lt;&gt;"",$B22-기준일시_입력!$AO$7&lt;=0,ADK22="",ADN22="",ADQ22=""),"X",IF(ADQ22="연차","☆",IF(ADQ22="월차","★",IF(ADQ22="병가","♨",IF(ADQ22="출장","◎",IF(ADQ22="교육","■",IF(AND(ADQ22="",ADK22&lt;=기준일시_입력!$J$15,ADN22&gt;=기준일시_입력!$N$15),"○",IF(AND(ADQ22="",ADK22&lt;&gt;"",ADK22&gt;기준일시_입력!$J$15),"▼",IF(AND(ADQ22="",ADN22&lt;&gt;"",ADN22&lt;기준일시_입력!$N$15),"△",""))))))))))</f>
        <v/>
      </c>
      <c r="ADT22" s="128">
        <f>IFERROR(IF(OR(ADK22="",ADN22=""),0,IF(AND(ADV22&lt;기준일시_입력!$J$17,ADW22&gt;기준일시_입력!$N$17),기준일시_입력!$N$17-기준일시_입력!$J$17,IF(AND(ADV22&gt;=기준일시_입력!$J$17,ADW22&gt;기준일시_입력!$N$17),기준일시_입력!$N$17-ADV22,IF(ADW22&lt;기준일시_입력!$J$17,0,IF(AND(ADV22&lt;기준일시_입력!$J$17,ADW22&lt;=기준일시_입력!$N$17),ADW22-기준일시_입력!$J$17,IF(AND(ADV22&gt;=기준일시_입력!$J$17,ADW22&lt;=기준일시_입력!$N$17),ADW22-ADV22,0)))))),0)</f>
        <v>0</v>
      </c>
      <c r="ADU22" s="128">
        <f t="shared" si="282"/>
        <v>0</v>
      </c>
      <c r="ADV22" s="128">
        <f>IF(OR(ADK22="",ADN22=""),0,IF(ADK22&lt;기준일시_입력!$J$15,기준일시_입력!$J$15,ADK22))</f>
        <v>0</v>
      </c>
      <c r="ADW22" s="128">
        <f t="shared" si="283"/>
        <v>0</v>
      </c>
      <c r="ADX22" s="128">
        <f>IFERROR(IF(AND(ADV22&lt;SMALL(기준일시_입력!$J$21:$J$39,ADX$5),ADW22&gt;SMALL(기준일시_입력!$N$21:$N$39,ADX$5)),INDEX(기준일시_입력!$AJ$21:$AJ$39,ADX$5*2-1),IF(AND(ADV22&gt;=SMALL(기준일시_입력!$J$21:$J$39,ADX$5),ADV22&lt;SMALL(기준일시_입력!$N$21:$N$39,ADX$5)),SMALL(기준일시_입력!$N$21:$N$39,ADX$5)-ADV22,0)),0)</f>
        <v>0</v>
      </c>
      <c r="ADY22" s="128">
        <f>IFERROR(IF(AND(ADV22&lt;SMALL(기준일시_입력!$J$21:$J$39,ADY$5),ADW22&gt;SMALL(기준일시_입력!$N$21:$N$39,ADY$5)),INDEX(기준일시_입력!$AJ$21:$AJ$39,ADY$5*2-1),IF(AND(ADV22&gt;=SMALL(기준일시_입력!$J$21:$J$39,ADY$5),ADV22&lt;SMALL(기준일시_입력!$N$21:$N$39,ADY$5)),SMALL(기준일시_입력!$N$21:$N$39,ADY$5)-ADV22,0)),0)</f>
        <v>0</v>
      </c>
      <c r="ADZ22" s="128">
        <f>IFERROR(IF(AND(ADV22&lt;SMALL(기준일시_입력!$J$21:$J$39,ADZ$5),ADW22&gt;SMALL(기준일시_입력!$N$21:$N$39,ADZ$5)),INDEX(기준일시_입력!$AJ$21:$AJ$39,ADZ$5*2-1),IF(AND(ADV22&gt;=SMALL(기준일시_입력!$J$21:$J$39,ADZ$5),ADV22&lt;SMALL(기준일시_입력!$N$21:$N$39,ADZ$5)),SMALL(기준일시_입력!$N$21:$N$39,ADZ$5)-ADV22,0)),0)</f>
        <v>0</v>
      </c>
      <c r="AEA22" s="128">
        <f>IFERROR(IF(AND(ADV22&lt;SMALL(기준일시_입력!$J$21:$J$39,AEA$5),ADW22&gt;SMALL(기준일시_입력!$N$21:$N$39,AEA$5)),INDEX(기준일시_입력!$AJ$21:$AJ$39,AEA$5*2-1),IF(AND(ADV22&gt;=SMALL(기준일시_입력!$J$21:$J$39,AEA$5),ADV22&lt;SMALL(기준일시_입력!$N$21:$N$39,AEA$5)),SMALL(기준일시_입력!$N$21:$N$39,AEA$5)-ADV22,0)),0)</f>
        <v>0</v>
      </c>
      <c r="AEB22" s="128">
        <f>IFERROR(IF(AND(ADV22&lt;SMALL(기준일시_입력!$J$21:$J$39,AEB$5),ADW22&gt;SMALL(기준일시_입력!$N$21:$N$39,AEB$5)),INDEX(기준일시_입력!$AJ$21:$AJ$39,AEB$5*2-1),IF(AND(ADV22&gt;=SMALL(기준일시_입력!$J$21:$J$39,AEB$5),ADV22&lt;SMALL(기준일시_입력!$N$21:$N$39,AEB$5)),SMALL(기준일시_입력!$N$21:$N$39,AEB$5)-ADV22,0)),0)</f>
        <v>0</v>
      </c>
      <c r="AEC22" s="128">
        <f>IFERROR(IF(AND(ADV22&lt;SMALL(기준일시_입력!$J$21:$J$39,AEC$5),ADW22&gt;SMALL(기준일시_입력!$N$21:$N$39,AEC$5)),INDEX(기준일시_입력!$AJ$21:$AJ$39,AEC$5*2-1),IF(AND(ADV22&gt;=SMALL(기준일시_입력!$J$21:$J$39,AEC$5),ADV22&lt;SMALL(기준일시_입력!$N$21:$N$39,AEC$5)),SMALL(기준일시_입력!$N$21:$N$39,AEC$5)-ADV22,0)),0)</f>
        <v>0</v>
      </c>
      <c r="AED22" s="128">
        <f>IFERROR(IF(AND(ADV22&lt;SMALL(기준일시_입력!$J$21:$J$39,AED$5),ADW22&gt;SMALL(기준일시_입력!$N$21:$N$39,AED$5)),INDEX(기준일시_입력!$AJ$21:$AJ$39,AED$5*2-1),IF(AND(ADV22&gt;=SMALL(기준일시_입력!$J$21:$J$39,AED$5),ADV22&lt;SMALL(기준일시_입력!$N$21:$N$39,AED$5)),SMALL(기준일시_입력!$N$21:$N$39,AED$5)-ADV22,0)),0)</f>
        <v>0</v>
      </c>
      <c r="AEE22" s="128">
        <f>IFERROR(IF(AND(ADV22&lt;SMALL(기준일시_입력!$J$21:$J$39,AEE$5),ADW22&gt;SMALL(기준일시_입력!$N$21:$N$39,AEE$5)),INDEX(기준일시_입력!$AJ$21:$AJ$39,AEE$5*2-1),IF(AND(ADV22&gt;=SMALL(기준일시_입력!$J$21:$J$39,AEE$5),ADV22&lt;SMALL(기준일시_입력!$N$21:$N$39,AEE$5)),SMALL(기준일시_입력!$N$21:$N$39,AEE$5)-ADV22,0)),0)</f>
        <v>0</v>
      </c>
      <c r="AEF22" s="128">
        <f>IFERROR(IF(AND(ADV22&lt;SMALL(기준일시_입력!$J$21:$J$39,AEF$5),ADW22&gt;SMALL(기준일시_입력!$N$21:$N$39,AEF$5)),INDEX(기준일시_입력!$AJ$21:$AJ$39,AEF$5*2-1),IF(AND(ADV22&gt;=SMALL(기준일시_입력!$J$21:$J$39,AEF$5),ADV22&lt;SMALL(기준일시_입력!$N$21:$N$39,AEF$5)),SMALL(기준일시_입력!$N$21:$N$39,AEF$5)-ADV22,0)),0)</f>
        <v>0</v>
      </c>
      <c r="AEG22" s="128">
        <f>IFERROR(IF(AND(ADV22&lt;SMALL(기준일시_입력!$J$21:$J$39,AEG$5),ADW22&gt;SMALL(기준일시_입력!$N$21:$N$39,AEG$5)),INDEX(기준일시_입력!$AJ$21:$AJ$39,AEG$5*2-1),IF(AND(ADV22&gt;=SMALL(기준일시_입력!$J$21:$J$39,AEG$5),ADV22&lt;SMALL(기준일시_입력!$N$21:$N$39,AEG$5)),SMALL(기준일시_입력!$N$21:$N$39,AEG$5)-ADV22,0)),0)</f>
        <v>0</v>
      </c>
      <c r="AEH22" s="125"/>
      <c r="AEI22" s="180" t="str">
        <f t="shared" si="284"/>
        <v>17일</v>
      </c>
      <c r="AEJ22" s="180"/>
      <c r="AEK22" s="124" t="str">
        <f t="shared" si="285"/>
        <v>수</v>
      </c>
      <c r="AEL22" s="133" t="str">
        <f t="shared" si="412"/>
        <v/>
      </c>
      <c r="AEM22" s="184"/>
      <c r="AEN22" s="184"/>
      <c r="AEO22" s="184"/>
      <c r="AEP22" s="184"/>
      <c r="AEQ22" s="184"/>
      <c r="AER22" s="184"/>
      <c r="AES22" s="176"/>
      <c r="AET22" s="177"/>
      <c r="AEU22" s="129" t="str">
        <f>IF($B22="","",IF(AND(AEK$3&lt;&gt;"",$B22-기준일시_입력!$AO$7&lt;=0,AEM22="",AEP22="",AES22=""),"X",IF(AES22="연차","☆",IF(AES22="월차","★",IF(AES22="병가","♨",IF(AES22="출장","◎",IF(AES22="교육","■",IF(AND(AES22="",AEM22&lt;=기준일시_입력!$J$15,AEP22&gt;=기준일시_입력!$N$15),"○",IF(AND(AES22="",AEM22&lt;&gt;"",AEM22&gt;기준일시_입력!$J$15),"▼",IF(AND(AES22="",AEP22&lt;&gt;"",AEP22&lt;기준일시_입력!$N$15),"△",""))))))))))</f>
        <v/>
      </c>
      <c r="AEV22" s="128">
        <f>IFERROR(IF(OR(AEM22="",AEP22=""),0,IF(AND(AEX22&lt;기준일시_입력!$J$17,AEY22&gt;기준일시_입력!$N$17),기준일시_입력!$N$17-기준일시_입력!$J$17,IF(AND(AEX22&gt;=기준일시_입력!$J$17,AEY22&gt;기준일시_입력!$N$17),기준일시_입력!$N$17-AEX22,IF(AEY22&lt;기준일시_입력!$J$17,0,IF(AND(AEX22&lt;기준일시_입력!$J$17,AEY22&lt;=기준일시_입력!$N$17),AEY22-기준일시_입력!$J$17,IF(AND(AEX22&gt;=기준일시_입력!$J$17,AEY22&lt;=기준일시_입력!$N$17),AEY22-AEX22,0)))))),0)</f>
        <v>0</v>
      </c>
      <c r="AEW22" s="128">
        <f t="shared" si="287"/>
        <v>0</v>
      </c>
      <c r="AEX22" s="128">
        <f>IF(OR(AEM22="",AEP22=""),0,IF(AEM22&lt;기준일시_입력!$J$15,기준일시_입력!$J$15,AEM22))</f>
        <v>0</v>
      </c>
      <c r="AEY22" s="128">
        <f t="shared" si="288"/>
        <v>0</v>
      </c>
      <c r="AEZ22" s="128">
        <f>IFERROR(IF(AND(AEX22&lt;SMALL(기준일시_입력!$J$21:$J$39,AEZ$5),AEY22&gt;SMALL(기준일시_입력!$N$21:$N$39,AEZ$5)),INDEX(기준일시_입력!$AJ$21:$AJ$39,AEZ$5*2-1),IF(AND(AEX22&gt;=SMALL(기준일시_입력!$J$21:$J$39,AEZ$5),AEX22&lt;SMALL(기준일시_입력!$N$21:$N$39,AEZ$5)),SMALL(기준일시_입력!$N$21:$N$39,AEZ$5)-AEX22,0)),0)</f>
        <v>0</v>
      </c>
      <c r="AFA22" s="128">
        <f>IFERROR(IF(AND(AEX22&lt;SMALL(기준일시_입력!$J$21:$J$39,AFA$5),AEY22&gt;SMALL(기준일시_입력!$N$21:$N$39,AFA$5)),INDEX(기준일시_입력!$AJ$21:$AJ$39,AFA$5*2-1),IF(AND(AEX22&gt;=SMALL(기준일시_입력!$J$21:$J$39,AFA$5),AEX22&lt;SMALL(기준일시_입력!$N$21:$N$39,AFA$5)),SMALL(기준일시_입력!$N$21:$N$39,AFA$5)-AEX22,0)),0)</f>
        <v>0</v>
      </c>
      <c r="AFB22" s="128">
        <f>IFERROR(IF(AND(AEX22&lt;SMALL(기준일시_입력!$J$21:$J$39,AFB$5),AEY22&gt;SMALL(기준일시_입력!$N$21:$N$39,AFB$5)),INDEX(기준일시_입력!$AJ$21:$AJ$39,AFB$5*2-1),IF(AND(AEX22&gt;=SMALL(기준일시_입력!$J$21:$J$39,AFB$5),AEX22&lt;SMALL(기준일시_입력!$N$21:$N$39,AFB$5)),SMALL(기준일시_입력!$N$21:$N$39,AFB$5)-AEX22,0)),0)</f>
        <v>0</v>
      </c>
      <c r="AFC22" s="128">
        <f>IFERROR(IF(AND(AEX22&lt;SMALL(기준일시_입력!$J$21:$J$39,AFC$5),AEY22&gt;SMALL(기준일시_입력!$N$21:$N$39,AFC$5)),INDEX(기준일시_입력!$AJ$21:$AJ$39,AFC$5*2-1),IF(AND(AEX22&gt;=SMALL(기준일시_입력!$J$21:$J$39,AFC$5),AEX22&lt;SMALL(기준일시_입력!$N$21:$N$39,AFC$5)),SMALL(기준일시_입력!$N$21:$N$39,AFC$5)-AEX22,0)),0)</f>
        <v>0</v>
      </c>
      <c r="AFD22" s="128">
        <f>IFERROR(IF(AND(AEX22&lt;SMALL(기준일시_입력!$J$21:$J$39,AFD$5),AEY22&gt;SMALL(기준일시_입력!$N$21:$N$39,AFD$5)),INDEX(기준일시_입력!$AJ$21:$AJ$39,AFD$5*2-1),IF(AND(AEX22&gt;=SMALL(기준일시_입력!$J$21:$J$39,AFD$5),AEX22&lt;SMALL(기준일시_입력!$N$21:$N$39,AFD$5)),SMALL(기준일시_입력!$N$21:$N$39,AFD$5)-AEX22,0)),0)</f>
        <v>0</v>
      </c>
      <c r="AFE22" s="128">
        <f>IFERROR(IF(AND(AEX22&lt;SMALL(기준일시_입력!$J$21:$J$39,AFE$5),AEY22&gt;SMALL(기준일시_입력!$N$21:$N$39,AFE$5)),INDEX(기준일시_입력!$AJ$21:$AJ$39,AFE$5*2-1),IF(AND(AEX22&gt;=SMALL(기준일시_입력!$J$21:$J$39,AFE$5),AEX22&lt;SMALL(기준일시_입력!$N$21:$N$39,AFE$5)),SMALL(기준일시_입력!$N$21:$N$39,AFE$5)-AEX22,0)),0)</f>
        <v>0</v>
      </c>
      <c r="AFF22" s="128">
        <f>IFERROR(IF(AND(AEX22&lt;SMALL(기준일시_입력!$J$21:$J$39,AFF$5),AEY22&gt;SMALL(기준일시_입력!$N$21:$N$39,AFF$5)),INDEX(기준일시_입력!$AJ$21:$AJ$39,AFF$5*2-1),IF(AND(AEX22&gt;=SMALL(기준일시_입력!$J$21:$J$39,AFF$5),AEX22&lt;SMALL(기준일시_입력!$N$21:$N$39,AFF$5)),SMALL(기준일시_입력!$N$21:$N$39,AFF$5)-AEX22,0)),0)</f>
        <v>0</v>
      </c>
      <c r="AFG22" s="128">
        <f>IFERROR(IF(AND(AEX22&lt;SMALL(기준일시_입력!$J$21:$J$39,AFG$5),AEY22&gt;SMALL(기준일시_입력!$N$21:$N$39,AFG$5)),INDEX(기준일시_입력!$AJ$21:$AJ$39,AFG$5*2-1),IF(AND(AEX22&gt;=SMALL(기준일시_입력!$J$21:$J$39,AFG$5),AEX22&lt;SMALL(기준일시_입력!$N$21:$N$39,AFG$5)),SMALL(기준일시_입력!$N$21:$N$39,AFG$5)-AEX22,0)),0)</f>
        <v>0</v>
      </c>
      <c r="AFH22" s="128">
        <f>IFERROR(IF(AND(AEX22&lt;SMALL(기준일시_입력!$J$21:$J$39,AFH$5),AEY22&gt;SMALL(기준일시_입력!$N$21:$N$39,AFH$5)),INDEX(기준일시_입력!$AJ$21:$AJ$39,AFH$5*2-1),IF(AND(AEX22&gt;=SMALL(기준일시_입력!$J$21:$J$39,AFH$5),AEX22&lt;SMALL(기준일시_입력!$N$21:$N$39,AFH$5)),SMALL(기준일시_입력!$N$21:$N$39,AFH$5)-AEX22,0)),0)</f>
        <v>0</v>
      </c>
      <c r="AFI22" s="128">
        <f>IFERROR(IF(AND(AEX22&lt;SMALL(기준일시_입력!$J$21:$J$39,AFI$5),AEY22&gt;SMALL(기준일시_입력!$N$21:$N$39,AFI$5)),INDEX(기준일시_입력!$AJ$21:$AJ$39,AFI$5*2-1),IF(AND(AEX22&gt;=SMALL(기준일시_입력!$J$21:$J$39,AFI$5),AEX22&lt;SMALL(기준일시_입력!$N$21:$N$39,AFI$5)),SMALL(기준일시_입력!$N$21:$N$39,AFI$5)-AEX22,0)),0)</f>
        <v>0</v>
      </c>
      <c r="AFJ22" s="125"/>
      <c r="AFK22" s="180" t="str">
        <f t="shared" si="289"/>
        <v>17일</v>
      </c>
      <c r="AFL22" s="180"/>
      <c r="AFM22" s="124" t="str">
        <f t="shared" si="290"/>
        <v>수</v>
      </c>
      <c r="AFN22" s="133" t="str">
        <f t="shared" ref="AFN22:AHR36" si="413">IF($F22="","",$F22)</f>
        <v/>
      </c>
      <c r="AFO22" s="184"/>
      <c r="AFP22" s="184"/>
      <c r="AFQ22" s="184"/>
      <c r="AFR22" s="184"/>
      <c r="AFS22" s="184"/>
      <c r="AFT22" s="184"/>
      <c r="AFU22" s="176"/>
      <c r="AFV22" s="177"/>
      <c r="AFW22" s="129" t="str">
        <f>IF($B22="","",IF(AND(AFM$3&lt;&gt;"",$B22-기준일시_입력!$AO$7&lt;=0,AFO22="",AFR22="",AFU22=""),"X",IF(AFU22="연차","☆",IF(AFU22="월차","★",IF(AFU22="병가","♨",IF(AFU22="출장","◎",IF(AFU22="교육","■",IF(AND(AFU22="",AFO22&lt;=기준일시_입력!$J$15,AFR22&gt;=기준일시_입력!$N$15),"○",IF(AND(AFU22="",AFO22&lt;&gt;"",AFO22&gt;기준일시_입력!$J$15),"▼",IF(AND(AFU22="",AFR22&lt;&gt;"",AFR22&lt;기준일시_입력!$N$15),"△",""))))))))))</f>
        <v/>
      </c>
      <c r="AFX22" s="128">
        <f>IFERROR(IF(OR(AFO22="",AFR22=""),0,IF(AND(AFZ22&lt;기준일시_입력!$J$17,AGA22&gt;기준일시_입력!$N$17),기준일시_입력!$N$17-기준일시_입력!$J$17,IF(AND(AFZ22&gt;=기준일시_입력!$J$17,AGA22&gt;기준일시_입력!$N$17),기준일시_입력!$N$17-AFZ22,IF(AGA22&lt;기준일시_입력!$J$17,0,IF(AND(AFZ22&lt;기준일시_입력!$J$17,AGA22&lt;=기준일시_입력!$N$17),AGA22-기준일시_입력!$J$17,IF(AND(AFZ22&gt;=기준일시_입력!$J$17,AGA22&lt;=기준일시_입력!$N$17),AGA22-AFZ22,0)))))),0)</f>
        <v>0</v>
      </c>
      <c r="AFY22" s="128">
        <f t="shared" si="292"/>
        <v>0</v>
      </c>
      <c r="AFZ22" s="128">
        <f>IF(OR(AFO22="",AFR22=""),0,IF(AFO22&lt;기준일시_입력!$J$15,기준일시_입력!$J$15,AFO22))</f>
        <v>0</v>
      </c>
      <c r="AGA22" s="128">
        <f t="shared" si="293"/>
        <v>0</v>
      </c>
      <c r="AGB22" s="128">
        <f>IFERROR(IF(AND(AFZ22&lt;SMALL(기준일시_입력!$J$21:$J$39,AGB$5),AGA22&gt;SMALL(기준일시_입력!$N$21:$N$39,AGB$5)),INDEX(기준일시_입력!$AJ$21:$AJ$39,AGB$5*2-1),IF(AND(AFZ22&gt;=SMALL(기준일시_입력!$J$21:$J$39,AGB$5),AFZ22&lt;SMALL(기준일시_입력!$N$21:$N$39,AGB$5)),SMALL(기준일시_입력!$N$21:$N$39,AGB$5)-AFZ22,0)),0)</f>
        <v>0</v>
      </c>
      <c r="AGC22" s="128">
        <f>IFERROR(IF(AND(AFZ22&lt;SMALL(기준일시_입력!$J$21:$J$39,AGC$5),AGA22&gt;SMALL(기준일시_입력!$N$21:$N$39,AGC$5)),INDEX(기준일시_입력!$AJ$21:$AJ$39,AGC$5*2-1),IF(AND(AFZ22&gt;=SMALL(기준일시_입력!$J$21:$J$39,AGC$5),AFZ22&lt;SMALL(기준일시_입력!$N$21:$N$39,AGC$5)),SMALL(기준일시_입력!$N$21:$N$39,AGC$5)-AFZ22,0)),0)</f>
        <v>0</v>
      </c>
      <c r="AGD22" s="128">
        <f>IFERROR(IF(AND(AFZ22&lt;SMALL(기준일시_입력!$J$21:$J$39,AGD$5),AGA22&gt;SMALL(기준일시_입력!$N$21:$N$39,AGD$5)),INDEX(기준일시_입력!$AJ$21:$AJ$39,AGD$5*2-1),IF(AND(AFZ22&gt;=SMALL(기준일시_입력!$J$21:$J$39,AGD$5),AFZ22&lt;SMALL(기준일시_입력!$N$21:$N$39,AGD$5)),SMALL(기준일시_입력!$N$21:$N$39,AGD$5)-AFZ22,0)),0)</f>
        <v>0</v>
      </c>
      <c r="AGE22" s="128">
        <f>IFERROR(IF(AND(AFZ22&lt;SMALL(기준일시_입력!$J$21:$J$39,AGE$5),AGA22&gt;SMALL(기준일시_입력!$N$21:$N$39,AGE$5)),INDEX(기준일시_입력!$AJ$21:$AJ$39,AGE$5*2-1),IF(AND(AFZ22&gt;=SMALL(기준일시_입력!$J$21:$J$39,AGE$5),AFZ22&lt;SMALL(기준일시_입력!$N$21:$N$39,AGE$5)),SMALL(기준일시_입력!$N$21:$N$39,AGE$5)-AFZ22,0)),0)</f>
        <v>0</v>
      </c>
      <c r="AGF22" s="128">
        <f>IFERROR(IF(AND(AFZ22&lt;SMALL(기준일시_입력!$J$21:$J$39,AGF$5),AGA22&gt;SMALL(기준일시_입력!$N$21:$N$39,AGF$5)),INDEX(기준일시_입력!$AJ$21:$AJ$39,AGF$5*2-1),IF(AND(AFZ22&gt;=SMALL(기준일시_입력!$J$21:$J$39,AGF$5),AFZ22&lt;SMALL(기준일시_입력!$N$21:$N$39,AGF$5)),SMALL(기준일시_입력!$N$21:$N$39,AGF$5)-AFZ22,0)),0)</f>
        <v>0</v>
      </c>
      <c r="AGG22" s="128">
        <f>IFERROR(IF(AND(AFZ22&lt;SMALL(기준일시_입력!$J$21:$J$39,AGG$5),AGA22&gt;SMALL(기준일시_입력!$N$21:$N$39,AGG$5)),INDEX(기준일시_입력!$AJ$21:$AJ$39,AGG$5*2-1),IF(AND(AFZ22&gt;=SMALL(기준일시_입력!$J$21:$J$39,AGG$5),AFZ22&lt;SMALL(기준일시_입력!$N$21:$N$39,AGG$5)),SMALL(기준일시_입력!$N$21:$N$39,AGG$5)-AFZ22,0)),0)</f>
        <v>0</v>
      </c>
      <c r="AGH22" s="128">
        <f>IFERROR(IF(AND(AFZ22&lt;SMALL(기준일시_입력!$J$21:$J$39,AGH$5),AGA22&gt;SMALL(기준일시_입력!$N$21:$N$39,AGH$5)),INDEX(기준일시_입력!$AJ$21:$AJ$39,AGH$5*2-1),IF(AND(AFZ22&gt;=SMALL(기준일시_입력!$J$21:$J$39,AGH$5),AFZ22&lt;SMALL(기준일시_입력!$N$21:$N$39,AGH$5)),SMALL(기준일시_입력!$N$21:$N$39,AGH$5)-AFZ22,0)),0)</f>
        <v>0</v>
      </c>
      <c r="AGI22" s="128">
        <f>IFERROR(IF(AND(AFZ22&lt;SMALL(기준일시_입력!$J$21:$J$39,AGI$5),AGA22&gt;SMALL(기준일시_입력!$N$21:$N$39,AGI$5)),INDEX(기준일시_입력!$AJ$21:$AJ$39,AGI$5*2-1),IF(AND(AFZ22&gt;=SMALL(기준일시_입력!$J$21:$J$39,AGI$5),AFZ22&lt;SMALL(기준일시_입력!$N$21:$N$39,AGI$5)),SMALL(기준일시_입력!$N$21:$N$39,AGI$5)-AFZ22,0)),0)</f>
        <v>0</v>
      </c>
      <c r="AGJ22" s="128">
        <f>IFERROR(IF(AND(AFZ22&lt;SMALL(기준일시_입력!$J$21:$J$39,AGJ$5),AGA22&gt;SMALL(기준일시_입력!$N$21:$N$39,AGJ$5)),INDEX(기준일시_입력!$AJ$21:$AJ$39,AGJ$5*2-1),IF(AND(AFZ22&gt;=SMALL(기준일시_입력!$J$21:$J$39,AGJ$5),AFZ22&lt;SMALL(기준일시_입력!$N$21:$N$39,AGJ$5)),SMALL(기준일시_입력!$N$21:$N$39,AGJ$5)-AFZ22,0)),0)</f>
        <v>0</v>
      </c>
      <c r="AGK22" s="128">
        <f>IFERROR(IF(AND(AFZ22&lt;SMALL(기준일시_입력!$J$21:$J$39,AGK$5),AGA22&gt;SMALL(기준일시_입력!$N$21:$N$39,AGK$5)),INDEX(기준일시_입력!$AJ$21:$AJ$39,AGK$5*2-1),IF(AND(AFZ22&gt;=SMALL(기준일시_입력!$J$21:$J$39,AGK$5),AFZ22&lt;SMALL(기준일시_입력!$N$21:$N$39,AGK$5)),SMALL(기준일시_입력!$N$21:$N$39,AGK$5)-AFZ22,0)),0)</f>
        <v>0</v>
      </c>
      <c r="AGL22" s="125"/>
      <c r="AGM22" s="180" t="str">
        <f t="shared" si="294"/>
        <v>17일</v>
      </c>
      <c r="AGN22" s="180"/>
      <c r="AGO22" s="124" t="str">
        <f t="shared" si="295"/>
        <v>수</v>
      </c>
      <c r="AGP22" s="133" t="str">
        <f t="shared" si="413"/>
        <v/>
      </c>
      <c r="AGQ22" s="184"/>
      <c r="AGR22" s="184"/>
      <c r="AGS22" s="184"/>
      <c r="AGT22" s="184"/>
      <c r="AGU22" s="184"/>
      <c r="AGV22" s="184"/>
      <c r="AGW22" s="176"/>
      <c r="AGX22" s="177"/>
      <c r="AGY22" s="129" t="str">
        <f>IF($B22="","",IF(AND(AGO$3&lt;&gt;"",$B22-기준일시_입력!$AO$7&lt;=0,AGQ22="",AGT22="",AGW22=""),"X",IF(AGW22="연차","☆",IF(AGW22="월차","★",IF(AGW22="병가","♨",IF(AGW22="출장","◎",IF(AGW22="교육","■",IF(AND(AGW22="",AGQ22&lt;=기준일시_입력!$J$15,AGT22&gt;=기준일시_입력!$N$15),"○",IF(AND(AGW22="",AGQ22&lt;&gt;"",AGQ22&gt;기준일시_입력!$J$15),"▼",IF(AND(AGW22="",AGT22&lt;&gt;"",AGT22&lt;기준일시_입력!$N$15),"△",""))))))))))</f>
        <v/>
      </c>
      <c r="AGZ22" s="128">
        <f>IFERROR(IF(OR(AGQ22="",AGT22=""),0,IF(AND(AHB22&lt;기준일시_입력!$J$17,AHC22&gt;기준일시_입력!$N$17),기준일시_입력!$N$17-기준일시_입력!$J$17,IF(AND(AHB22&gt;=기준일시_입력!$J$17,AHC22&gt;기준일시_입력!$N$17),기준일시_입력!$N$17-AHB22,IF(AHC22&lt;기준일시_입력!$J$17,0,IF(AND(AHB22&lt;기준일시_입력!$J$17,AHC22&lt;=기준일시_입력!$N$17),AHC22-기준일시_입력!$J$17,IF(AND(AHB22&gt;=기준일시_입력!$J$17,AHC22&lt;=기준일시_입력!$N$17),AHC22-AHB22,0)))))),0)</f>
        <v>0</v>
      </c>
      <c r="AHA22" s="128">
        <f t="shared" si="297"/>
        <v>0</v>
      </c>
      <c r="AHB22" s="128">
        <f>IF(OR(AGQ22="",AGT22=""),0,IF(AGQ22&lt;기준일시_입력!$J$15,기준일시_입력!$J$15,AGQ22))</f>
        <v>0</v>
      </c>
      <c r="AHC22" s="128">
        <f t="shared" si="298"/>
        <v>0</v>
      </c>
      <c r="AHD22" s="128">
        <f>IFERROR(IF(AND(AHB22&lt;SMALL(기준일시_입력!$J$21:$J$39,AHD$5),AHC22&gt;SMALL(기준일시_입력!$N$21:$N$39,AHD$5)),INDEX(기준일시_입력!$AJ$21:$AJ$39,AHD$5*2-1),IF(AND(AHB22&gt;=SMALL(기준일시_입력!$J$21:$J$39,AHD$5),AHB22&lt;SMALL(기준일시_입력!$N$21:$N$39,AHD$5)),SMALL(기준일시_입력!$N$21:$N$39,AHD$5)-AHB22,0)),0)</f>
        <v>0</v>
      </c>
      <c r="AHE22" s="128">
        <f>IFERROR(IF(AND(AHB22&lt;SMALL(기준일시_입력!$J$21:$J$39,AHE$5),AHC22&gt;SMALL(기준일시_입력!$N$21:$N$39,AHE$5)),INDEX(기준일시_입력!$AJ$21:$AJ$39,AHE$5*2-1),IF(AND(AHB22&gt;=SMALL(기준일시_입력!$J$21:$J$39,AHE$5),AHB22&lt;SMALL(기준일시_입력!$N$21:$N$39,AHE$5)),SMALL(기준일시_입력!$N$21:$N$39,AHE$5)-AHB22,0)),0)</f>
        <v>0</v>
      </c>
      <c r="AHF22" s="128">
        <f>IFERROR(IF(AND(AHB22&lt;SMALL(기준일시_입력!$J$21:$J$39,AHF$5),AHC22&gt;SMALL(기준일시_입력!$N$21:$N$39,AHF$5)),INDEX(기준일시_입력!$AJ$21:$AJ$39,AHF$5*2-1),IF(AND(AHB22&gt;=SMALL(기준일시_입력!$J$21:$J$39,AHF$5),AHB22&lt;SMALL(기준일시_입력!$N$21:$N$39,AHF$5)),SMALL(기준일시_입력!$N$21:$N$39,AHF$5)-AHB22,0)),0)</f>
        <v>0</v>
      </c>
      <c r="AHG22" s="128">
        <f>IFERROR(IF(AND(AHB22&lt;SMALL(기준일시_입력!$J$21:$J$39,AHG$5),AHC22&gt;SMALL(기준일시_입력!$N$21:$N$39,AHG$5)),INDEX(기준일시_입력!$AJ$21:$AJ$39,AHG$5*2-1),IF(AND(AHB22&gt;=SMALL(기준일시_입력!$J$21:$J$39,AHG$5),AHB22&lt;SMALL(기준일시_입력!$N$21:$N$39,AHG$5)),SMALL(기준일시_입력!$N$21:$N$39,AHG$5)-AHB22,0)),0)</f>
        <v>0</v>
      </c>
      <c r="AHH22" s="128">
        <f>IFERROR(IF(AND(AHB22&lt;SMALL(기준일시_입력!$J$21:$J$39,AHH$5),AHC22&gt;SMALL(기준일시_입력!$N$21:$N$39,AHH$5)),INDEX(기준일시_입력!$AJ$21:$AJ$39,AHH$5*2-1),IF(AND(AHB22&gt;=SMALL(기준일시_입력!$J$21:$J$39,AHH$5),AHB22&lt;SMALL(기준일시_입력!$N$21:$N$39,AHH$5)),SMALL(기준일시_입력!$N$21:$N$39,AHH$5)-AHB22,0)),0)</f>
        <v>0</v>
      </c>
      <c r="AHI22" s="128">
        <f>IFERROR(IF(AND(AHB22&lt;SMALL(기준일시_입력!$J$21:$J$39,AHI$5),AHC22&gt;SMALL(기준일시_입력!$N$21:$N$39,AHI$5)),INDEX(기준일시_입력!$AJ$21:$AJ$39,AHI$5*2-1),IF(AND(AHB22&gt;=SMALL(기준일시_입력!$J$21:$J$39,AHI$5),AHB22&lt;SMALL(기준일시_입력!$N$21:$N$39,AHI$5)),SMALL(기준일시_입력!$N$21:$N$39,AHI$5)-AHB22,0)),0)</f>
        <v>0</v>
      </c>
      <c r="AHJ22" s="128">
        <f>IFERROR(IF(AND(AHB22&lt;SMALL(기준일시_입력!$J$21:$J$39,AHJ$5),AHC22&gt;SMALL(기준일시_입력!$N$21:$N$39,AHJ$5)),INDEX(기준일시_입력!$AJ$21:$AJ$39,AHJ$5*2-1),IF(AND(AHB22&gt;=SMALL(기준일시_입력!$J$21:$J$39,AHJ$5),AHB22&lt;SMALL(기준일시_입력!$N$21:$N$39,AHJ$5)),SMALL(기준일시_입력!$N$21:$N$39,AHJ$5)-AHB22,0)),0)</f>
        <v>0</v>
      </c>
      <c r="AHK22" s="128">
        <f>IFERROR(IF(AND(AHB22&lt;SMALL(기준일시_입력!$J$21:$J$39,AHK$5),AHC22&gt;SMALL(기준일시_입력!$N$21:$N$39,AHK$5)),INDEX(기준일시_입력!$AJ$21:$AJ$39,AHK$5*2-1),IF(AND(AHB22&gt;=SMALL(기준일시_입력!$J$21:$J$39,AHK$5),AHB22&lt;SMALL(기준일시_입력!$N$21:$N$39,AHK$5)),SMALL(기준일시_입력!$N$21:$N$39,AHK$5)-AHB22,0)),0)</f>
        <v>0</v>
      </c>
      <c r="AHL22" s="128">
        <f>IFERROR(IF(AND(AHB22&lt;SMALL(기준일시_입력!$J$21:$J$39,AHL$5),AHC22&gt;SMALL(기준일시_입력!$N$21:$N$39,AHL$5)),INDEX(기준일시_입력!$AJ$21:$AJ$39,AHL$5*2-1),IF(AND(AHB22&gt;=SMALL(기준일시_입력!$J$21:$J$39,AHL$5),AHB22&lt;SMALL(기준일시_입력!$N$21:$N$39,AHL$5)),SMALL(기준일시_입력!$N$21:$N$39,AHL$5)-AHB22,0)),0)</f>
        <v>0</v>
      </c>
      <c r="AHM22" s="128">
        <f>IFERROR(IF(AND(AHB22&lt;SMALL(기준일시_입력!$J$21:$J$39,AHM$5),AHC22&gt;SMALL(기준일시_입력!$N$21:$N$39,AHM$5)),INDEX(기준일시_입력!$AJ$21:$AJ$39,AHM$5*2-1),IF(AND(AHB22&gt;=SMALL(기준일시_입력!$J$21:$J$39,AHM$5),AHB22&lt;SMALL(기준일시_입력!$N$21:$N$39,AHM$5)),SMALL(기준일시_입력!$N$21:$N$39,AHM$5)-AHB22,0)),0)</f>
        <v>0</v>
      </c>
      <c r="AHN22" s="125"/>
      <c r="AHO22" s="180" t="str">
        <f t="shared" si="299"/>
        <v>17일</v>
      </c>
      <c r="AHP22" s="180"/>
      <c r="AHQ22" s="124" t="str">
        <f t="shared" si="300"/>
        <v>수</v>
      </c>
      <c r="AHR22" s="133" t="str">
        <f t="shared" si="413"/>
        <v/>
      </c>
      <c r="AHS22" s="184"/>
      <c r="AHT22" s="184"/>
      <c r="AHU22" s="184"/>
      <c r="AHV22" s="184"/>
      <c r="AHW22" s="184"/>
      <c r="AHX22" s="184"/>
      <c r="AHY22" s="176"/>
      <c r="AHZ22" s="177"/>
      <c r="AIA22" s="129" t="str">
        <f>IF($B22="","",IF(AND(AHQ$3&lt;&gt;"",$B22-기준일시_입력!$AO$7&lt;=0,AHS22="",AHV22="",AHY22=""),"X",IF(AHY22="연차","☆",IF(AHY22="월차","★",IF(AHY22="병가","♨",IF(AHY22="출장","◎",IF(AHY22="교육","■",IF(AND(AHY22="",AHS22&lt;=기준일시_입력!$J$15,AHV22&gt;=기준일시_입력!$N$15),"○",IF(AND(AHY22="",AHS22&lt;&gt;"",AHS22&gt;기준일시_입력!$J$15),"▼",IF(AND(AHY22="",AHV22&lt;&gt;"",AHV22&lt;기준일시_입력!$N$15),"△",""))))))))))</f>
        <v/>
      </c>
      <c r="AIB22" s="128">
        <f>IFERROR(IF(OR(AHS22="",AHV22=""),0,IF(AND(AID22&lt;기준일시_입력!$J$17,AIE22&gt;기준일시_입력!$N$17),기준일시_입력!$N$17-기준일시_입력!$J$17,IF(AND(AID22&gt;=기준일시_입력!$J$17,AIE22&gt;기준일시_입력!$N$17),기준일시_입력!$N$17-AID22,IF(AIE22&lt;기준일시_입력!$J$17,0,IF(AND(AID22&lt;기준일시_입력!$J$17,AIE22&lt;=기준일시_입력!$N$17),AIE22-기준일시_입력!$J$17,IF(AND(AID22&gt;=기준일시_입력!$J$17,AIE22&lt;=기준일시_입력!$N$17),AIE22-AID22,0)))))),0)</f>
        <v>0</v>
      </c>
      <c r="AIC22" s="128">
        <f t="shared" si="302"/>
        <v>0</v>
      </c>
      <c r="AID22" s="128">
        <f>IF(OR(AHS22="",AHV22=""),0,IF(AHS22&lt;기준일시_입력!$J$15,기준일시_입력!$J$15,AHS22))</f>
        <v>0</v>
      </c>
      <c r="AIE22" s="128">
        <f t="shared" si="303"/>
        <v>0</v>
      </c>
      <c r="AIF22" s="128">
        <f>IFERROR(IF(AND(AID22&lt;SMALL(기준일시_입력!$J$21:$J$39,AIF$5),AIE22&gt;SMALL(기준일시_입력!$N$21:$N$39,AIF$5)),INDEX(기준일시_입력!$AJ$21:$AJ$39,AIF$5*2-1),IF(AND(AID22&gt;=SMALL(기준일시_입력!$J$21:$J$39,AIF$5),AID22&lt;SMALL(기준일시_입력!$N$21:$N$39,AIF$5)),SMALL(기준일시_입력!$N$21:$N$39,AIF$5)-AID22,0)),0)</f>
        <v>0</v>
      </c>
      <c r="AIG22" s="128">
        <f>IFERROR(IF(AND(AID22&lt;SMALL(기준일시_입력!$J$21:$J$39,AIG$5),AIE22&gt;SMALL(기준일시_입력!$N$21:$N$39,AIG$5)),INDEX(기준일시_입력!$AJ$21:$AJ$39,AIG$5*2-1),IF(AND(AID22&gt;=SMALL(기준일시_입력!$J$21:$J$39,AIG$5),AID22&lt;SMALL(기준일시_입력!$N$21:$N$39,AIG$5)),SMALL(기준일시_입력!$N$21:$N$39,AIG$5)-AID22,0)),0)</f>
        <v>0</v>
      </c>
      <c r="AIH22" s="128">
        <f>IFERROR(IF(AND(AID22&lt;SMALL(기준일시_입력!$J$21:$J$39,AIH$5),AIE22&gt;SMALL(기준일시_입력!$N$21:$N$39,AIH$5)),INDEX(기준일시_입력!$AJ$21:$AJ$39,AIH$5*2-1),IF(AND(AID22&gt;=SMALL(기준일시_입력!$J$21:$J$39,AIH$5),AID22&lt;SMALL(기준일시_입력!$N$21:$N$39,AIH$5)),SMALL(기준일시_입력!$N$21:$N$39,AIH$5)-AID22,0)),0)</f>
        <v>0</v>
      </c>
      <c r="AII22" s="128">
        <f>IFERROR(IF(AND(AID22&lt;SMALL(기준일시_입력!$J$21:$J$39,AII$5),AIE22&gt;SMALL(기준일시_입력!$N$21:$N$39,AII$5)),INDEX(기준일시_입력!$AJ$21:$AJ$39,AII$5*2-1),IF(AND(AID22&gt;=SMALL(기준일시_입력!$J$21:$J$39,AII$5),AID22&lt;SMALL(기준일시_입력!$N$21:$N$39,AII$5)),SMALL(기준일시_입력!$N$21:$N$39,AII$5)-AID22,0)),0)</f>
        <v>0</v>
      </c>
      <c r="AIJ22" s="128">
        <f>IFERROR(IF(AND(AID22&lt;SMALL(기준일시_입력!$J$21:$J$39,AIJ$5),AIE22&gt;SMALL(기준일시_입력!$N$21:$N$39,AIJ$5)),INDEX(기준일시_입력!$AJ$21:$AJ$39,AIJ$5*2-1),IF(AND(AID22&gt;=SMALL(기준일시_입력!$J$21:$J$39,AIJ$5),AID22&lt;SMALL(기준일시_입력!$N$21:$N$39,AIJ$5)),SMALL(기준일시_입력!$N$21:$N$39,AIJ$5)-AID22,0)),0)</f>
        <v>0</v>
      </c>
      <c r="AIK22" s="128">
        <f>IFERROR(IF(AND(AID22&lt;SMALL(기준일시_입력!$J$21:$J$39,AIK$5),AIE22&gt;SMALL(기준일시_입력!$N$21:$N$39,AIK$5)),INDEX(기준일시_입력!$AJ$21:$AJ$39,AIK$5*2-1),IF(AND(AID22&gt;=SMALL(기준일시_입력!$J$21:$J$39,AIK$5),AID22&lt;SMALL(기준일시_입력!$N$21:$N$39,AIK$5)),SMALL(기준일시_입력!$N$21:$N$39,AIK$5)-AID22,0)),0)</f>
        <v>0</v>
      </c>
      <c r="AIL22" s="128">
        <f>IFERROR(IF(AND(AID22&lt;SMALL(기준일시_입력!$J$21:$J$39,AIL$5),AIE22&gt;SMALL(기준일시_입력!$N$21:$N$39,AIL$5)),INDEX(기준일시_입력!$AJ$21:$AJ$39,AIL$5*2-1),IF(AND(AID22&gt;=SMALL(기준일시_입력!$J$21:$J$39,AIL$5),AID22&lt;SMALL(기준일시_입력!$N$21:$N$39,AIL$5)),SMALL(기준일시_입력!$N$21:$N$39,AIL$5)-AID22,0)),0)</f>
        <v>0</v>
      </c>
      <c r="AIM22" s="128">
        <f>IFERROR(IF(AND(AID22&lt;SMALL(기준일시_입력!$J$21:$J$39,AIM$5),AIE22&gt;SMALL(기준일시_입력!$N$21:$N$39,AIM$5)),INDEX(기준일시_입력!$AJ$21:$AJ$39,AIM$5*2-1),IF(AND(AID22&gt;=SMALL(기준일시_입력!$J$21:$J$39,AIM$5),AID22&lt;SMALL(기준일시_입력!$N$21:$N$39,AIM$5)),SMALL(기준일시_입력!$N$21:$N$39,AIM$5)-AID22,0)),0)</f>
        <v>0</v>
      </c>
      <c r="AIN22" s="128">
        <f>IFERROR(IF(AND(AID22&lt;SMALL(기준일시_입력!$J$21:$J$39,AIN$5),AIE22&gt;SMALL(기준일시_입력!$N$21:$N$39,AIN$5)),INDEX(기준일시_입력!$AJ$21:$AJ$39,AIN$5*2-1),IF(AND(AID22&gt;=SMALL(기준일시_입력!$J$21:$J$39,AIN$5),AID22&lt;SMALL(기준일시_입력!$N$21:$N$39,AIN$5)),SMALL(기준일시_입력!$N$21:$N$39,AIN$5)-AID22,0)),0)</f>
        <v>0</v>
      </c>
      <c r="AIO22" s="128">
        <f>IFERROR(IF(AND(AID22&lt;SMALL(기준일시_입력!$J$21:$J$39,AIO$5),AIE22&gt;SMALL(기준일시_입력!$N$21:$N$39,AIO$5)),INDEX(기준일시_입력!$AJ$21:$AJ$39,AIO$5*2-1),IF(AND(AID22&gt;=SMALL(기준일시_입력!$J$21:$J$39,AIO$5),AID22&lt;SMALL(기준일시_입력!$N$21:$N$39,AIO$5)),SMALL(기준일시_입력!$N$21:$N$39,AIO$5)-AID22,0)),0)</f>
        <v>0</v>
      </c>
      <c r="AIP22" s="125"/>
      <c r="AIQ22" s="180" t="str">
        <f t="shared" si="304"/>
        <v>17일</v>
      </c>
      <c r="AIR22" s="180"/>
      <c r="AIS22" s="124" t="str">
        <f t="shared" si="305"/>
        <v>수</v>
      </c>
      <c r="AIT22" s="133" t="str">
        <f t="shared" ref="AIT22:AKX36" si="414">IF($F22="","",$F22)</f>
        <v/>
      </c>
      <c r="AIU22" s="184"/>
      <c r="AIV22" s="184"/>
      <c r="AIW22" s="184"/>
      <c r="AIX22" s="184"/>
      <c r="AIY22" s="184"/>
      <c r="AIZ22" s="184"/>
      <c r="AJA22" s="176"/>
      <c r="AJB22" s="177"/>
      <c r="AJC22" s="129" t="str">
        <f>IF($B22="","",IF(AND(AIS$3&lt;&gt;"",$B22-기준일시_입력!$AO$7&lt;=0,AIU22="",AIX22="",AJA22=""),"X",IF(AJA22="연차","☆",IF(AJA22="월차","★",IF(AJA22="병가","♨",IF(AJA22="출장","◎",IF(AJA22="교육","■",IF(AND(AJA22="",AIU22&lt;=기준일시_입력!$J$15,AIX22&gt;=기준일시_입력!$N$15),"○",IF(AND(AJA22="",AIU22&lt;&gt;"",AIU22&gt;기준일시_입력!$J$15),"▼",IF(AND(AJA22="",AIX22&lt;&gt;"",AIX22&lt;기준일시_입력!$N$15),"△",""))))))))))</f>
        <v/>
      </c>
      <c r="AJD22" s="128">
        <f>IFERROR(IF(OR(AIU22="",AIX22=""),0,IF(AND(AJF22&lt;기준일시_입력!$J$17,AJG22&gt;기준일시_입력!$N$17),기준일시_입력!$N$17-기준일시_입력!$J$17,IF(AND(AJF22&gt;=기준일시_입력!$J$17,AJG22&gt;기준일시_입력!$N$17),기준일시_입력!$N$17-AJF22,IF(AJG22&lt;기준일시_입력!$J$17,0,IF(AND(AJF22&lt;기준일시_입력!$J$17,AJG22&lt;=기준일시_입력!$N$17),AJG22-기준일시_입력!$J$17,IF(AND(AJF22&gt;=기준일시_입력!$J$17,AJG22&lt;=기준일시_입력!$N$17),AJG22-AJF22,0)))))),0)</f>
        <v>0</v>
      </c>
      <c r="AJE22" s="128">
        <f t="shared" si="307"/>
        <v>0</v>
      </c>
      <c r="AJF22" s="128">
        <f>IF(OR(AIU22="",AIX22=""),0,IF(AIU22&lt;기준일시_입력!$J$15,기준일시_입력!$J$15,AIU22))</f>
        <v>0</v>
      </c>
      <c r="AJG22" s="128">
        <f t="shared" si="308"/>
        <v>0</v>
      </c>
      <c r="AJH22" s="128">
        <f>IFERROR(IF(AND(AJF22&lt;SMALL(기준일시_입력!$J$21:$J$39,AJH$5),AJG22&gt;SMALL(기준일시_입력!$N$21:$N$39,AJH$5)),INDEX(기준일시_입력!$AJ$21:$AJ$39,AJH$5*2-1),IF(AND(AJF22&gt;=SMALL(기준일시_입력!$J$21:$J$39,AJH$5),AJF22&lt;SMALL(기준일시_입력!$N$21:$N$39,AJH$5)),SMALL(기준일시_입력!$N$21:$N$39,AJH$5)-AJF22,0)),0)</f>
        <v>0</v>
      </c>
      <c r="AJI22" s="128">
        <f>IFERROR(IF(AND(AJF22&lt;SMALL(기준일시_입력!$J$21:$J$39,AJI$5),AJG22&gt;SMALL(기준일시_입력!$N$21:$N$39,AJI$5)),INDEX(기준일시_입력!$AJ$21:$AJ$39,AJI$5*2-1),IF(AND(AJF22&gt;=SMALL(기준일시_입력!$J$21:$J$39,AJI$5),AJF22&lt;SMALL(기준일시_입력!$N$21:$N$39,AJI$5)),SMALL(기준일시_입력!$N$21:$N$39,AJI$5)-AJF22,0)),0)</f>
        <v>0</v>
      </c>
      <c r="AJJ22" s="128">
        <f>IFERROR(IF(AND(AJF22&lt;SMALL(기준일시_입력!$J$21:$J$39,AJJ$5),AJG22&gt;SMALL(기준일시_입력!$N$21:$N$39,AJJ$5)),INDEX(기준일시_입력!$AJ$21:$AJ$39,AJJ$5*2-1),IF(AND(AJF22&gt;=SMALL(기준일시_입력!$J$21:$J$39,AJJ$5),AJF22&lt;SMALL(기준일시_입력!$N$21:$N$39,AJJ$5)),SMALL(기준일시_입력!$N$21:$N$39,AJJ$5)-AJF22,0)),0)</f>
        <v>0</v>
      </c>
      <c r="AJK22" s="128">
        <f>IFERROR(IF(AND(AJF22&lt;SMALL(기준일시_입력!$J$21:$J$39,AJK$5),AJG22&gt;SMALL(기준일시_입력!$N$21:$N$39,AJK$5)),INDEX(기준일시_입력!$AJ$21:$AJ$39,AJK$5*2-1),IF(AND(AJF22&gt;=SMALL(기준일시_입력!$J$21:$J$39,AJK$5),AJF22&lt;SMALL(기준일시_입력!$N$21:$N$39,AJK$5)),SMALL(기준일시_입력!$N$21:$N$39,AJK$5)-AJF22,0)),0)</f>
        <v>0</v>
      </c>
      <c r="AJL22" s="128">
        <f>IFERROR(IF(AND(AJF22&lt;SMALL(기준일시_입력!$J$21:$J$39,AJL$5),AJG22&gt;SMALL(기준일시_입력!$N$21:$N$39,AJL$5)),INDEX(기준일시_입력!$AJ$21:$AJ$39,AJL$5*2-1),IF(AND(AJF22&gt;=SMALL(기준일시_입력!$J$21:$J$39,AJL$5),AJF22&lt;SMALL(기준일시_입력!$N$21:$N$39,AJL$5)),SMALL(기준일시_입력!$N$21:$N$39,AJL$5)-AJF22,0)),0)</f>
        <v>0</v>
      </c>
      <c r="AJM22" s="128">
        <f>IFERROR(IF(AND(AJF22&lt;SMALL(기준일시_입력!$J$21:$J$39,AJM$5),AJG22&gt;SMALL(기준일시_입력!$N$21:$N$39,AJM$5)),INDEX(기준일시_입력!$AJ$21:$AJ$39,AJM$5*2-1),IF(AND(AJF22&gt;=SMALL(기준일시_입력!$J$21:$J$39,AJM$5),AJF22&lt;SMALL(기준일시_입력!$N$21:$N$39,AJM$5)),SMALL(기준일시_입력!$N$21:$N$39,AJM$5)-AJF22,0)),0)</f>
        <v>0</v>
      </c>
      <c r="AJN22" s="128">
        <f>IFERROR(IF(AND(AJF22&lt;SMALL(기준일시_입력!$J$21:$J$39,AJN$5),AJG22&gt;SMALL(기준일시_입력!$N$21:$N$39,AJN$5)),INDEX(기준일시_입력!$AJ$21:$AJ$39,AJN$5*2-1),IF(AND(AJF22&gt;=SMALL(기준일시_입력!$J$21:$J$39,AJN$5),AJF22&lt;SMALL(기준일시_입력!$N$21:$N$39,AJN$5)),SMALL(기준일시_입력!$N$21:$N$39,AJN$5)-AJF22,0)),0)</f>
        <v>0</v>
      </c>
      <c r="AJO22" s="128">
        <f>IFERROR(IF(AND(AJF22&lt;SMALL(기준일시_입력!$J$21:$J$39,AJO$5),AJG22&gt;SMALL(기준일시_입력!$N$21:$N$39,AJO$5)),INDEX(기준일시_입력!$AJ$21:$AJ$39,AJO$5*2-1),IF(AND(AJF22&gt;=SMALL(기준일시_입력!$J$21:$J$39,AJO$5),AJF22&lt;SMALL(기준일시_입력!$N$21:$N$39,AJO$5)),SMALL(기준일시_입력!$N$21:$N$39,AJO$5)-AJF22,0)),0)</f>
        <v>0</v>
      </c>
      <c r="AJP22" s="128">
        <f>IFERROR(IF(AND(AJF22&lt;SMALL(기준일시_입력!$J$21:$J$39,AJP$5),AJG22&gt;SMALL(기준일시_입력!$N$21:$N$39,AJP$5)),INDEX(기준일시_입력!$AJ$21:$AJ$39,AJP$5*2-1),IF(AND(AJF22&gt;=SMALL(기준일시_입력!$J$21:$J$39,AJP$5),AJF22&lt;SMALL(기준일시_입력!$N$21:$N$39,AJP$5)),SMALL(기준일시_입력!$N$21:$N$39,AJP$5)-AJF22,0)),0)</f>
        <v>0</v>
      </c>
      <c r="AJQ22" s="128">
        <f>IFERROR(IF(AND(AJF22&lt;SMALL(기준일시_입력!$J$21:$J$39,AJQ$5),AJG22&gt;SMALL(기준일시_입력!$N$21:$N$39,AJQ$5)),INDEX(기준일시_입력!$AJ$21:$AJ$39,AJQ$5*2-1),IF(AND(AJF22&gt;=SMALL(기준일시_입력!$J$21:$J$39,AJQ$5),AJF22&lt;SMALL(기준일시_입력!$N$21:$N$39,AJQ$5)),SMALL(기준일시_입력!$N$21:$N$39,AJQ$5)-AJF22,0)),0)</f>
        <v>0</v>
      </c>
      <c r="AJR22" s="125"/>
      <c r="AJS22" s="180" t="str">
        <f t="shared" si="309"/>
        <v>17일</v>
      </c>
      <c r="AJT22" s="180"/>
      <c r="AJU22" s="124" t="str">
        <f t="shared" si="310"/>
        <v>수</v>
      </c>
      <c r="AJV22" s="133" t="str">
        <f t="shared" si="414"/>
        <v/>
      </c>
      <c r="AJW22" s="184"/>
      <c r="AJX22" s="184"/>
      <c r="AJY22" s="184"/>
      <c r="AJZ22" s="184"/>
      <c r="AKA22" s="184"/>
      <c r="AKB22" s="184"/>
      <c r="AKC22" s="176"/>
      <c r="AKD22" s="177"/>
      <c r="AKE22" s="129" t="str">
        <f>IF($B22="","",IF(AND(AJU$3&lt;&gt;"",$B22-기준일시_입력!$AO$7&lt;=0,AJW22="",AJZ22="",AKC22=""),"X",IF(AKC22="연차","☆",IF(AKC22="월차","★",IF(AKC22="병가","♨",IF(AKC22="출장","◎",IF(AKC22="교육","■",IF(AND(AKC22="",AJW22&lt;=기준일시_입력!$J$15,AJZ22&gt;=기준일시_입력!$N$15),"○",IF(AND(AKC22="",AJW22&lt;&gt;"",AJW22&gt;기준일시_입력!$J$15),"▼",IF(AND(AKC22="",AJZ22&lt;&gt;"",AJZ22&lt;기준일시_입력!$N$15),"△",""))))))))))</f>
        <v/>
      </c>
      <c r="AKF22" s="128">
        <f>IFERROR(IF(OR(AJW22="",AJZ22=""),0,IF(AND(AKH22&lt;기준일시_입력!$J$17,AKI22&gt;기준일시_입력!$N$17),기준일시_입력!$N$17-기준일시_입력!$J$17,IF(AND(AKH22&gt;=기준일시_입력!$J$17,AKI22&gt;기준일시_입력!$N$17),기준일시_입력!$N$17-AKH22,IF(AKI22&lt;기준일시_입력!$J$17,0,IF(AND(AKH22&lt;기준일시_입력!$J$17,AKI22&lt;=기준일시_입력!$N$17),AKI22-기준일시_입력!$J$17,IF(AND(AKH22&gt;=기준일시_입력!$J$17,AKI22&lt;=기준일시_입력!$N$17),AKI22-AKH22,0)))))),0)</f>
        <v>0</v>
      </c>
      <c r="AKG22" s="128">
        <f t="shared" si="312"/>
        <v>0</v>
      </c>
      <c r="AKH22" s="128">
        <f>IF(OR(AJW22="",AJZ22=""),0,IF(AJW22&lt;기준일시_입력!$J$15,기준일시_입력!$J$15,AJW22))</f>
        <v>0</v>
      </c>
      <c r="AKI22" s="128">
        <f t="shared" si="313"/>
        <v>0</v>
      </c>
      <c r="AKJ22" s="128">
        <f>IFERROR(IF(AND(AKH22&lt;SMALL(기준일시_입력!$J$21:$J$39,AKJ$5),AKI22&gt;SMALL(기준일시_입력!$N$21:$N$39,AKJ$5)),INDEX(기준일시_입력!$AJ$21:$AJ$39,AKJ$5*2-1),IF(AND(AKH22&gt;=SMALL(기준일시_입력!$J$21:$J$39,AKJ$5),AKH22&lt;SMALL(기준일시_입력!$N$21:$N$39,AKJ$5)),SMALL(기준일시_입력!$N$21:$N$39,AKJ$5)-AKH22,0)),0)</f>
        <v>0</v>
      </c>
      <c r="AKK22" s="128">
        <f>IFERROR(IF(AND(AKH22&lt;SMALL(기준일시_입력!$J$21:$J$39,AKK$5),AKI22&gt;SMALL(기준일시_입력!$N$21:$N$39,AKK$5)),INDEX(기준일시_입력!$AJ$21:$AJ$39,AKK$5*2-1),IF(AND(AKH22&gt;=SMALL(기준일시_입력!$J$21:$J$39,AKK$5),AKH22&lt;SMALL(기준일시_입력!$N$21:$N$39,AKK$5)),SMALL(기준일시_입력!$N$21:$N$39,AKK$5)-AKH22,0)),0)</f>
        <v>0</v>
      </c>
      <c r="AKL22" s="128">
        <f>IFERROR(IF(AND(AKH22&lt;SMALL(기준일시_입력!$J$21:$J$39,AKL$5),AKI22&gt;SMALL(기준일시_입력!$N$21:$N$39,AKL$5)),INDEX(기준일시_입력!$AJ$21:$AJ$39,AKL$5*2-1),IF(AND(AKH22&gt;=SMALL(기준일시_입력!$J$21:$J$39,AKL$5),AKH22&lt;SMALL(기준일시_입력!$N$21:$N$39,AKL$5)),SMALL(기준일시_입력!$N$21:$N$39,AKL$5)-AKH22,0)),0)</f>
        <v>0</v>
      </c>
      <c r="AKM22" s="128">
        <f>IFERROR(IF(AND(AKH22&lt;SMALL(기준일시_입력!$J$21:$J$39,AKM$5),AKI22&gt;SMALL(기준일시_입력!$N$21:$N$39,AKM$5)),INDEX(기준일시_입력!$AJ$21:$AJ$39,AKM$5*2-1),IF(AND(AKH22&gt;=SMALL(기준일시_입력!$J$21:$J$39,AKM$5),AKH22&lt;SMALL(기준일시_입력!$N$21:$N$39,AKM$5)),SMALL(기준일시_입력!$N$21:$N$39,AKM$5)-AKH22,0)),0)</f>
        <v>0</v>
      </c>
      <c r="AKN22" s="128">
        <f>IFERROR(IF(AND(AKH22&lt;SMALL(기준일시_입력!$J$21:$J$39,AKN$5),AKI22&gt;SMALL(기준일시_입력!$N$21:$N$39,AKN$5)),INDEX(기준일시_입력!$AJ$21:$AJ$39,AKN$5*2-1),IF(AND(AKH22&gt;=SMALL(기준일시_입력!$J$21:$J$39,AKN$5),AKH22&lt;SMALL(기준일시_입력!$N$21:$N$39,AKN$5)),SMALL(기준일시_입력!$N$21:$N$39,AKN$5)-AKH22,0)),0)</f>
        <v>0</v>
      </c>
      <c r="AKO22" s="128">
        <f>IFERROR(IF(AND(AKH22&lt;SMALL(기준일시_입력!$J$21:$J$39,AKO$5),AKI22&gt;SMALL(기준일시_입력!$N$21:$N$39,AKO$5)),INDEX(기준일시_입력!$AJ$21:$AJ$39,AKO$5*2-1),IF(AND(AKH22&gt;=SMALL(기준일시_입력!$J$21:$J$39,AKO$5),AKH22&lt;SMALL(기준일시_입력!$N$21:$N$39,AKO$5)),SMALL(기준일시_입력!$N$21:$N$39,AKO$5)-AKH22,0)),0)</f>
        <v>0</v>
      </c>
      <c r="AKP22" s="128">
        <f>IFERROR(IF(AND(AKH22&lt;SMALL(기준일시_입력!$J$21:$J$39,AKP$5),AKI22&gt;SMALL(기준일시_입력!$N$21:$N$39,AKP$5)),INDEX(기준일시_입력!$AJ$21:$AJ$39,AKP$5*2-1),IF(AND(AKH22&gt;=SMALL(기준일시_입력!$J$21:$J$39,AKP$5),AKH22&lt;SMALL(기준일시_입력!$N$21:$N$39,AKP$5)),SMALL(기준일시_입력!$N$21:$N$39,AKP$5)-AKH22,0)),0)</f>
        <v>0</v>
      </c>
      <c r="AKQ22" s="128">
        <f>IFERROR(IF(AND(AKH22&lt;SMALL(기준일시_입력!$J$21:$J$39,AKQ$5),AKI22&gt;SMALL(기준일시_입력!$N$21:$N$39,AKQ$5)),INDEX(기준일시_입력!$AJ$21:$AJ$39,AKQ$5*2-1),IF(AND(AKH22&gt;=SMALL(기준일시_입력!$J$21:$J$39,AKQ$5),AKH22&lt;SMALL(기준일시_입력!$N$21:$N$39,AKQ$5)),SMALL(기준일시_입력!$N$21:$N$39,AKQ$5)-AKH22,0)),0)</f>
        <v>0</v>
      </c>
      <c r="AKR22" s="128">
        <f>IFERROR(IF(AND(AKH22&lt;SMALL(기준일시_입력!$J$21:$J$39,AKR$5),AKI22&gt;SMALL(기준일시_입력!$N$21:$N$39,AKR$5)),INDEX(기준일시_입력!$AJ$21:$AJ$39,AKR$5*2-1),IF(AND(AKH22&gt;=SMALL(기준일시_입력!$J$21:$J$39,AKR$5),AKH22&lt;SMALL(기준일시_입력!$N$21:$N$39,AKR$5)),SMALL(기준일시_입력!$N$21:$N$39,AKR$5)-AKH22,0)),0)</f>
        <v>0</v>
      </c>
      <c r="AKS22" s="128">
        <f>IFERROR(IF(AND(AKH22&lt;SMALL(기준일시_입력!$J$21:$J$39,AKS$5),AKI22&gt;SMALL(기준일시_입력!$N$21:$N$39,AKS$5)),INDEX(기준일시_입력!$AJ$21:$AJ$39,AKS$5*2-1),IF(AND(AKH22&gt;=SMALL(기준일시_입력!$J$21:$J$39,AKS$5),AKH22&lt;SMALL(기준일시_입력!$N$21:$N$39,AKS$5)),SMALL(기준일시_입력!$N$21:$N$39,AKS$5)-AKH22,0)),0)</f>
        <v>0</v>
      </c>
      <c r="AKT22" s="125"/>
      <c r="AKU22" s="180" t="str">
        <f t="shared" si="314"/>
        <v>17일</v>
      </c>
      <c r="AKV22" s="180"/>
      <c r="AKW22" s="124" t="str">
        <f t="shared" si="315"/>
        <v>수</v>
      </c>
      <c r="AKX22" s="133" t="str">
        <f t="shared" si="414"/>
        <v/>
      </c>
      <c r="AKY22" s="184"/>
      <c r="AKZ22" s="184"/>
      <c r="ALA22" s="184"/>
      <c r="ALB22" s="184"/>
      <c r="ALC22" s="184"/>
      <c r="ALD22" s="184"/>
      <c r="ALE22" s="176"/>
      <c r="ALF22" s="177"/>
      <c r="ALG22" s="129" t="str">
        <f>IF($B22="","",IF(AND(AKW$3&lt;&gt;"",$B22-기준일시_입력!$AO$7&lt;=0,AKY22="",ALB22="",ALE22=""),"X",IF(ALE22="연차","☆",IF(ALE22="월차","★",IF(ALE22="병가","♨",IF(ALE22="출장","◎",IF(ALE22="교육","■",IF(AND(ALE22="",AKY22&lt;=기준일시_입력!$J$15,ALB22&gt;=기준일시_입력!$N$15),"○",IF(AND(ALE22="",AKY22&lt;&gt;"",AKY22&gt;기준일시_입력!$J$15),"▼",IF(AND(ALE22="",ALB22&lt;&gt;"",ALB22&lt;기준일시_입력!$N$15),"△",""))))))))))</f>
        <v/>
      </c>
      <c r="ALH22" s="128">
        <f>IFERROR(IF(OR(AKY22="",ALB22=""),0,IF(AND(ALJ22&lt;기준일시_입력!$J$17,ALK22&gt;기준일시_입력!$N$17),기준일시_입력!$N$17-기준일시_입력!$J$17,IF(AND(ALJ22&gt;=기준일시_입력!$J$17,ALK22&gt;기준일시_입력!$N$17),기준일시_입력!$N$17-ALJ22,IF(ALK22&lt;기준일시_입력!$J$17,0,IF(AND(ALJ22&lt;기준일시_입력!$J$17,ALK22&lt;=기준일시_입력!$N$17),ALK22-기준일시_입력!$J$17,IF(AND(ALJ22&gt;=기준일시_입력!$J$17,ALK22&lt;=기준일시_입력!$N$17),ALK22-ALJ22,0)))))),0)</f>
        <v>0</v>
      </c>
      <c r="ALI22" s="128">
        <f t="shared" si="317"/>
        <v>0</v>
      </c>
      <c r="ALJ22" s="128">
        <f>IF(OR(AKY22="",ALB22=""),0,IF(AKY22&lt;기준일시_입력!$J$15,기준일시_입력!$J$15,AKY22))</f>
        <v>0</v>
      </c>
      <c r="ALK22" s="128">
        <f t="shared" si="318"/>
        <v>0</v>
      </c>
      <c r="ALL22" s="128">
        <f>IFERROR(IF(AND(ALJ22&lt;SMALL(기준일시_입력!$J$21:$J$39,ALL$5),ALK22&gt;SMALL(기준일시_입력!$N$21:$N$39,ALL$5)),INDEX(기준일시_입력!$AJ$21:$AJ$39,ALL$5*2-1),IF(AND(ALJ22&gt;=SMALL(기준일시_입력!$J$21:$J$39,ALL$5),ALJ22&lt;SMALL(기준일시_입력!$N$21:$N$39,ALL$5)),SMALL(기준일시_입력!$N$21:$N$39,ALL$5)-ALJ22,0)),0)</f>
        <v>0</v>
      </c>
      <c r="ALM22" s="128">
        <f>IFERROR(IF(AND(ALJ22&lt;SMALL(기준일시_입력!$J$21:$J$39,ALM$5),ALK22&gt;SMALL(기준일시_입력!$N$21:$N$39,ALM$5)),INDEX(기준일시_입력!$AJ$21:$AJ$39,ALM$5*2-1),IF(AND(ALJ22&gt;=SMALL(기준일시_입력!$J$21:$J$39,ALM$5),ALJ22&lt;SMALL(기준일시_입력!$N$21:$N$39,ALM$5)),SMALL(기준일시_입력!$N$21:$N$39,ALM$5)-ALJ22,0)),0)</f>
        <v>0</v>
      </c>
      <c r="ALN22" s="128">
        <f>IFERROR(IF(AND(ALJ22&lt;SMALL(기준일시_입력!$J$21:$J$39,ALN$5),ALK22&gt;SMALL(기준일시_입력!$N$21:$N$39,ALN$5)),INDEX(기준일시_입력!$AJ$21:$AJ$39,ALN$5*2-1),IF(AND(ALJ22&gt;=SMALL(기준일시_입력!$J$21:$J$39,ALN$5),ALJ22&lt;SMALL(기준일시_입력!$N$21:$N$39,ALN$5)),SMALL(기준일시_입력!$N$21:$N$39,ALN$5)-ALJ22,0)),0)</f>
        <v>0</v>
      </c>
      <c r="ALO22" s="128">
        <f>IFERROR(IF(AND(ALJ22&lt;SMALL(기준일시_입력!$J$21:$J$39,ALO$5),ALK22&gt;SMALL(기준일시_입력!$N$21:$N$39,ALO$5)),INDEX(기준일시_입력!$AJ$21:$AJ$39,ALO$5*2-1),IF(AND(ALJ22&gt;=SMALL(기준일시_입력!$J$21:$J$39,ALO$5),ALJ22&lt;SMALL(기준일시_입력!$N$21:$N$39,ALO$5)),SMALL(기준일시_입력!$N$21:$N$39,ALO$5)-ALJ22,0)),0)</f>
        <v>0</v>
      </c>
      <c r="ALP22" s="128">
        <f>IFERROR(IF(AND(ALJ22&lt;SMALL(기준일시_입력!$J$21:$J$39,ALP$5),ALK22&gt;SMALL(기준일시_입력!$N$21:$N$39,ALP$5)),INDEX(기준일시_입력!$AJ$21:$AJ$39,ALP$5*2-1),IF(AND(ALJ22&gt;=SMALL(기준일시_입력!$J$21:$J$39,ALP$5),ALJ22&lt;SMALL(기준일시_입력!$N$21:$N$39,ALP$5)),SMALL(기준일시_입력!$N$21:$N$39,ALP$5)-ALJ22,0)),0)</f>
        <v>0</v>
      </c>
      <c r="ALQ22" s="128">
        <f>IFERROR(IF(AND(ALJ22&lt;SMALL(기준일시_입력!$J$21:$J$39,ALQ$5),ALK22&gt;SMALL(기준일시_입력!$N$21:$N$39,ALQ$5)),INDEX(기준일시_입력!$AJ$21:$AJ$39,ALQ$5*2-1),IF(AND(ALJ22&gt;=SMALL(기준일시_입력!$J$21:$J$39,ALQ$5),ALJ22&lt;SMALL(기준일시_입력!$N$21:$N$39,ALQ$5)),SMALL(기준일시_입력!$N$21:$N$39,ALQ$5)-ALJ22,0)),0)</f>
        <v>0</v>
      </c>
      <c r="ALR22" s="128">
        <f>IFERROR(IF(AND(ALJ22&lt;SMALL(기준일시_입력!$J$21:$J$39,ALR$5),ALK22&gt;SMALL(기준일시_입력!$N$21:$N$39,ALR$5)),INDEX(기준일시_입력!$AJ$21:$AJ$39,ALR$5*2-1),IF(AND(ALJ22&gt;=SMALL(기준일시_입력!$J$21:$J$39,ALR$5),ALJ22&lt;SMALL(기준일시_입력!$N$21:$N$39,ALR$5)),SMALL(기준일시_입력!$N$21:$N$39,ALR$5)-ALJ22,0)),0)</f>
        <v>0</v>
      </c>
      <c r="ALS22" s="128">
        <f>IFERROR(IF(AND(ALJ22&lt;SMALL(기준일시_입력!$J$21:$J$39,ALS$5),ALK22&gt;SMALL(기준일시_입력!$N$21:$N$39,ALS$5)),INDEX(기준일시_입력!$AJ$21:$AJ$39,ALS$5*2-1),IF(AND(ALJ22&gt;=SMALL(기준일시_입력!$J$21:$J$39,ALS$5),ALJ22&lt;SMALL(기준일시_입력!$N$21:$N$39,ALS$5)),SMALL(기준일시_입력!$N$21:$N$39,ALS$5)-ALJ22,0)),0)</f>
        <v>0</v>
      </c>
      <c r="ALT22" s="128">
        <f>IFERROR(IF(AND(ALJ22&lt;SMALL(기준일시_입력!$J$21:$J$39,ALT$5),ALK22&gt;SMALL(기준일시_입력!$N$21:$N$39,ALT$5)),INDEX(기준일시_입력!$AJ$21:$AJ$39,ALT$5*2-1),IF(AND(ALJ22&gt;=SMALL(기준일시_입력!$J$21:$J$39,ALT$5),ALJ22&lt;SMALL(기준일시_입력!$N$21:$N$39,ALT$5)),SMALL(기준일시_입력!$N$21:$N$39,ALT$5)-ALJ22,0)),0)</f>
        <v>0</v>
      </c>
      <c r="ALU22" s="128">
        <f>IFERROR(IF(AND(ALJ22&lt;SMALL(기준일시_입력!$J$21:$J$39,ALU$5),ALK22&gt;SMALL(기준일시_입력!$N$21:$N$39,ALU$5)),INDEX(기준일시_입력!$AJ$21:$AJ$39,ALU$5*2-1),IF(AND(ALJ22&gt;=SMALL(기준일시_입력!$J$21:$J$39,ALU$5),ALJ22&lt;SMALL(기준일시_입력!$N$21:$N$39,ALU$5)),SMALL(기준일시_입력!$N$21:$N$39,ALU$5)-ALJ22,0)),0)</f>
        <v>0</v>
      </c>
      <c r="ALV22" s="125"/>
      <c r="ALW22" s="180" t="str">
        <f t="shared" si="319"/>
        <v>17일</v>
      </c>
      <c r="ALX22" s="180"/>
      <c r="ALY22" s="124" t="str">
        <f t="shared" si="320"/>
        <v>수</v>
      </c>
      <c r="ALZ22" s="133" t="str">
        <f t="shared" ref="ALZ22:AOD36" si="415">IF($F22="","",$F22)</f>
        <v/>
      </c>
      <c r="AMA22" s="184"/>
      <c r="AMB22" s="184"/>
      <c r="AMC22" s="184"/>
      <c r="AMD22" s="184"/>
      <c r="AME22" s="184"/>
      <c r="AMF22" s="184"/>
      <c r="AMG22" s="176"/>
      <c r="AMH22" s="177"/>
      <c r="AMI22" s="129" t="str">
        <f>IF($B22="","",IF(AND(ALY$3&lt;&gt;"",$B22-기준일시_입력!$AO$7&lt;=0,AMA22="",AMD22="",AMG22=""),"X",IF(AMG22="연차","☆",IF(AMG22="월차","★",IF(AMG22="병가","♨",IF(AMG22="출장","◎",IF(AMG22="교육","■",IF(AND(AMG22="",AMA22&lt;=기준일시_입력!$J$15,AMD22&gt;=기준일시_입력!$N$15),"○",IF(AND(AMG22="",AMA22&lt;&gt;"",AMA22&gt;기준일시_입력!$J$15),"▼",IF(AND(AMG22="",AMD22&lt;&gt;"",AMD22&lt;기준일시_입력!$N$15),"△",""))))))))))</f>
        <v/>
      </c>
      <c r="AMJ22" s="128">
        <f>IFERROR(IF(OR(AMA22="",AMD22=""),0,IF(AND(AML22&lt;기준일시_입력!$J$17,AMM22&gt;기준일시_입력!$N$17),기준일시_입력!$N$17-기준일시_입력!$J$17,IF(AND(AML22&gt;=기준일시_입력!$J$17,AMM22&gt;기준일시_입력!$N$17),기준일시_입력!$N$17-AML22,IF(AMM22&lt;기준일시_입력!$J$17,0,IF(AND(AML22&lt;기준일시_입력!$J$17,AMM22&lt;=기준일시_입력!$N$17),AMM22-기준일시_입력!$J$17,IF(AND(AML22&gt;=기준일시_입력!$J$17,AMM22&lt;=기준일시_입력!$N$17),AMM22-AML22,0)))))),0)</f>
        <v>0</v>
      </c>
      <c r="AMK22" s="128">
        <f t="shared" si="322"/>
        <v>0</v>
      </c>
      <c r="AML22" s="128">
        <f>IF(OR(AMA22="",AMD22=""),0,IF(AMA22&lt;기준일시_입력!$J$15,기준일시_입력!$J$15,AMA22))</f>
        <v>0</v>
      </c>
      <c r="AMM22" s="128">
        <f t="shared" si="323"/>
        <v>0</v>
      </c>
      <c r="AMN22" s="128">
        <f>IFERROR(IF(AND(AML22&lt;SMALL(기준일시_입력!$J$21:$J$39,AMN$5),AMM22&gt;SMALL(기준일시_입력!$N$21:$N$39,AMN$5)),INDEX(기준일시_입력!$AJ$21:$AJ$39,AMN$5*2-1),IF(AND(AML22&gt;=SMALL(기준일시_입력!$J$21:$J$39,AMN$5),AML22&lt;SMALL(기준일시_입력!$N$21:$N$39,AMN$5)),SMALL(기준일시_입력!$N$21:$N$39,AMN$5)-AML22,0)),0)</f>
        <v>0</v>
      </c>
      <c r="AMO22" s="128">
        <f>IFERROR(IF(AND(AML22&lt;SMALL(기준일시_입력!$J$21:$J$39,AMO$5),AMM22&gt;SMALL(기준일시_입력!$N$21:$N$39,AMO$5)),INDEX(기준일시_입력!$AJ$21:$AJ$39,AMO$5*2-1),IF(AND(AML22&gt;=SMALL(기준일시_입력!$J$21:$J$39,AMO$5),AML22&lt;SMALL(기준일시_입력!$N$21:$N$39,AMO$5)),SMALL(기준일시_입력!$N$21:$N$39,AMO$5)-AML22,0)),0)</f>
        <v>0</v>
      </c>
      <c r="AMP22" s="128">
        <f>IFERROR(IF(AND(AML22&lt;SMALL(기준일시_입력!$J$21:$J$39,AMP$5),AMM22&gt;SMALL(기준일시_입력!$N$21:$N$39,AMP$5)),INDEX(기준일시_입력!$AJ$21:$AJ$39,AMP$5*2-1),IF(AND(AML22&gt;=SMALL(기준일시_입력!$J$21:$J$39,AMP$5),AML22&lt;SMALL(기준일시_입력!$N$21:$N$39,AMP$5)),SMALL(기준일시_입력!$N$21:$N$39,AMP$5)-AML22,0)),0)</f>
        <v>0</v>
      </c>
      <c r="AMQ22" s="128">
        <f>IFERROR(IF(AND(AML22&lt;SMALL(기준일시_입력!$J$21:$J$39,AMQ$5),AMM22&gt;SMALL(기준일시_입력!$N$21:$N$39,AMQ$5)),INDEX(기준일시_입력!$AJ$21:$AJ$39,AMQ$5*2-1),IF(AND(AML22&gt;=SMALL(기준일시_입력!$J$21:$J$39,AMQ$5),AML22&lt;SMALL(기준일시_입력!$N$21:$N$39,AMQ$5)),SMALL(기준일시_입력!$N$21:$N$39,AMQ$5)-AML22,0)),0)</f>
        <v>0</v>
      </c>
      <c r="AMR22" s="128">
        <f>IFERROR(IF(AND(AML22&lt;SMALL(기준일시_입력!$J$21:$J$39,AMR$5),AMM22&gt;SMALL(기준일시_입력!$N$21:$N$39,AMR$5)),INDEX(기준일시_입력!$AJ$21:$AJ$39,AMR$5*2-1),IF(AND(AML22&gt;=SMALL(기준일시_입력!$J$21:$J$39,AMR$5),AML22&lt;SMALL(기준일시_입력!$N$21:$N$39,AMR$5)),SMALL(기준일시_입력!$N$21:$N$39,AMR$5)-AML22,0)),0)</f>
        <v>0</v>
      </c>
      <c r="AMS22" s="128">
        <f>IFERROR(IF(AND(AML22&lt;SMALL(기준일시_입력!$J$21:$J$39,AMS$5),AMM22&gt;SMALL(기준일시_입력!$N$21:$N$39,AMS$5)),INDEX(기준일시_입력!$AJ$21:$AJ$39,AMS$5*2-1),IF(AND(AML22&gt;=SMALL(기준일시_입력!$J$21:$J$39,AMS$5),AML22&lt;SMALL(기준일시_입력!$N$21:$N$39,AMS$5)),SMALL(기준일시_입력!$N$21:$N$39,AMS$5)-AML22,0)),0)</f>
        <v>0</v>
      </c>
      <c r="AMT22" s="128">
        <f>IFERROR(IF(AND(AML22&lt;SMALL(기준일시_입력!$J$21:$J$39,AMT$5),AMM22&gt;SMALL(기준일시_입력!$N$21:$N$39,AMT$5)),INDEX(기준일시_입력!$AJ$21:$AJ$39,AMT$5*2-1),IF(AND(AML22&gt;=SMALL(기준일시_입력!$J$21:$J$39,AMT$5),AML22&lt;SMALL(기준일시_입력!$N$21:$N$39,AMT$5)),SMALL(기준일시_입력!$N$21:$N$39,AMT$5)-AML22,0)),0)</f>
        <v>0</v>
      </c>
      <c r="AMU22" s="128">
        <f>IFERROR(IF(AND(AML22&lt;SMALL(기준일시_입력!$J$21:$J$39,AMU$5),AMM22&gt;SMALL(기준일시_입력!$N$21:$N$39,AMU$5)),INDEX(기준일시_입력!$AJ$21:$AJ$39,AMU$5*2-1),IF(AND(AML22&gt;=SMALL(기준일시_입력!$J$21:$J$39,AMU$5),AML22&lt;SMALL(기준일시_입력!$N$21:$N$39,AMU$5)),SMALL(기준일시_입력!$N$21:$N$39,AMU$5)-AML22,0)),0)</f>
        <v>0</v>
      </c>
      <c r="AMV22" s="128">
        <f>IFERROR(IF(AND(AML22&lt;SMALL(기준일시_입력!$J$21:$J$39,AMV$5),AMM22&gt;SMALL(기준일시_입력!$N$21:$N$39,AMV$5)),INDEX(기준일시_입력!$AJ$21:$AJ$39,AMV$5*2-1),IF(AND(AML22&gt;=SMALL(기준일시_입력!$J$21:$J$39,AMV$5),AML22&lt;SMALL(기준일시_입력!$N$21:$N$39,AMV$5)),SMALL(기준일시_입력!$N$21:$N$39,AMV$5)-AML22,0)),0)</f>
        <v>0</v>
      </c>
      <c r="AMW22" s="128">
        <f>IFERROR(IF(AND(AML22&lt;SMALL(기준일시_입력!$J$21:$J$39,AMW$5),AMM22&gt;SMALL(기준일시_입력!$N$21:$N$39,AMW$5)),INDEX(기준일시_입력!$AJ$21:$AJ$39,AMW$5*2-1),IF(AND(AML22&gt;=SMALL(기준일시_입력!$J$21:$J$39,AMW$5),AML22&lt;SMALL(기준일시_입력!$N$21:$N$39,AMW$5)),SMALL(기준일시_입력!$N$21:$N$39,AMW$5)-AML22,0)),0)</f>
        <v>0</v>
      </c>
      <c r="AMX22" s="125"/>
      <c r="AMY22" s="180" t="str">
        <f t="shared" si="324"/>
        <v>17일</v>
      </c>
      <c r="AMZ22" s="180"/>
      <c r="ANA22" s="124" t="str">
        <f t="shared" si="325"/>
        <v>수</v>
      </c>
      <c r="ANB22" s="133" t="str">
        <f t="shared" si="415"/>
        <v/>
      </c>
      <c r="ANC22" s="184"/>
      <c r="AND22" s="184"/>
      <c r="ANE22" s="184"/>
      <c r="ANF22" s="184"/>
      <c r="ANG22" s="184"/>
      <c r="ANH22" s="184"/>
      <c r="ANI22" s="176"/>
      <c r="ANJ22" s="177"/>
      <c r="ANK22" s="129" t="str">
        <f>IF($B22="","",IF(AND(ANA$3&lt;&gt;"",$B22-기준일시_입력!$AO$7&lt;=0,ANC22="",ANF22="",ANI22=""),"X",IF(ANI22="연차","☆",IF(ANI22="월차","★",IF(ANI22="병가","♨",IF(ANI22="출장","◎",IF(ANI22="교육","■",IF(AND(ANI22="",ANC22&lt;=기준일시_입력!$J$15,ANF22&gt;=기준일시_입력!$N$15),"○",IF(AND(ANI22="",ANC22&lt;&gt;"",ANC22&gt;기준일시_입력!$J$15),"▼",IF(AND(ANI22="",ANF22&lt;&gt;"",ANF22&lt;기준일시_입력!$N$15),"△",""))))))))))</f>
        <v/>
      </c>
      <c r="ANL22" s="128">
        <f>IFERROR(IF(OR(ANC22="",ANF22=""),0,IF(AND(ANN22&lt;기준일시_입력!$J$17,ANO22&gt;기준일시_입력!$N$17),기준일시_입력!$N$17-기준일시_입력!$J$17,IF(AND(ANN22&gt;=기준일시_입력!$J$17,ANO22&gt;기준일시_입력!$N$17),기준일시_입력!$N$17-ANN22,IF(ANO22&lt;기준일시_입력!$J$17,0,IF(AND(ANN22&lt;기준일시_입력!$J$17,ANO22&lt;=기준일시_입력!$N$17),ANO22-기준일시_입력!$J$17,IF(AND(ANN22&gt;=기준일시_입력!$J$17,ANO22&lt;=기준일시_입력!$N$17),ANO22-ANN22,0)))))),0)</f>
        <v>0</v>
      </c>
      <c r="ANM22" s="128">
        <f t="shared" si="327"/>
        <v>0</v>
      </c>
      <c r="ANN22" s="128">
        <f>IF(OR(ANC22="",ANF22=""),0,IF(ANC22&lt;기준일시_입력!$J$15,기준일시_입력!$J$15,ANC22))</f>
        <v>0</v>
      </c>
      <c r="ANO22" s="128">
        <f t="shared" si="328"/>
        <v>0</v>
      </c>
      <c r="ANP22" s="128">
        <f>IFERROR(IF(AND(ANN22&lt;SMALL(기준일시_입력!$J$21:$J$39,ANP$5),ANO22&gt;SMALL(기준일시_입력!$N$21:$N$39,ANP$5)),INDEX(기준일시_입력!$AJ$21:$AJ$39,ANP$5*2-1),IF(AND(ANN22&gt;=SMALL(기준일시_입력!$J$21:$J$39,ANP$5),ANN22&lt;SMALL(기준일시_입력!$N$21:$N$39,ANP$5)),SMALL(기준일시_입력!$N$21:$N$39,ANP$5)-ANN22,0)),0)</f>
        <v>0</v>
      </c>
      <c r="ANQ22" s="128">
        <f>IFERROR(IF(AND(ANN22&lt;SMALL(기준일시_입력!$J$21:$J$39,ANQ$5),ANO22&gt;SMALL(기준일시_입력!$N$21:$N$39,ANQ$5)),INDEX(기준일시_입력!$AJ$21:$AJ$39,ANQ$5*2-1),IF(AND(ANN22&gt;=SMALL(기준일시_입력!$J$21:$J$39,ANQ$5),ANN22&lt;SMALL(기준일시_입력!$N$21:$N$39,ANQ$5)),SMALL(기준일시_입력!$N$21:$N$39,ANQ$5)-ANN22,0)),0)</f>
        <v>0</v>
      </c>
      <c r="ANR22" s="128">
        <f>IFERROR(IF(AND(ANN22&lt;SMALL(기준일시_입력!$J$21:$J$39,ANR$5),ANO22&gt;SMALL(기준일시_입력!$N$21:$N$39,ANR$5)),INDEX(기준일시_입력!$AJ$21:$AJ$39,ANR$5*2-1),IF(AND(ANN22&gt;=SMALL(기준일시_입력!$J$21:$J$39,ANR$5),ANN22&lt;SMALL(기준일시_입력!$N$21:$N$39,ANR$5)),SMALL(기준일시_입력!$N$21:$N$39,ANR$5)-ANN22,0)),0)</f>
        <v>0</v>
      </c>
      <c r="ANS22" s="128">
        <f>IFERROR(IF(AND(ANN22&lt;SMALL(기준일시_입력!$J$21:$J$39,ANS$5),ANO22&gt;SMALL(기준일시_입력!$N$21:$N$39,ANS$5)),INDEX(기준일시_입력!$AJ$21:$AJ$39,ANS$5*2-1),IF(AND(ANN22&gt;=SMALL(기준일시_입력!$J$21:$J$39,ANS$5),ANN22&lt;SMALL(기준일시_입력!$N$21:$N$39,ANS$5)),SMALL(기준일시_입력!$N$21:$N$39,ANS$5)-ANN22,0)),0)</f>
        <v>0</v>
      </c>
      <c r="ANT22" s="128">
        <f>IFERROR(IF(AND(ANN22&lt;SMALL(기준일시_입력!$J$21:$J$39,ANT$5),ANO22&gt;SMALL(기준일시_입력!$N$21:$N$39,ANT$5)),INDEX(기준일시_입력!$AJ$21:$AJ$39,ANT$5*2-1),IF(AND(ANN22&gt;=SMALL(기준일시_입력!$J$21:$J$39,ANT$5),ANN22&lt;SMALL(기준일시_입력!$N$21:$N$39,ANT$5)),SMALL(기준일시_입력!$N$21:$N$39,ANT$5)-ANN22,0)),0)</f>
        <v>0</v>
      </c>
      <c r="ANU22" s="128">
        <f>IFERROR(IF(AND(ANN22&lt;SMALL(기준일시_입력!$J$21:$J$39,ANU$5),ANO22&gt;SMALL(기준일시_입력!$N$21:$N$39,ANU$5)),INDEX(기준일시_입력!$AJ$21:$AJ$39,ANU$5*2-1),IF(AND(ANN22&gt;=SMALL(기준일시_입력!$J$21:$J$39,ANU$5),ANN22&lt;SMALL(기준일시_입력!$N$21:$N$39,ANU$5)),SMALL(기준일시_입력!$N$21:$N$39,ANU$5)-ANN22,0)),0)</f>
        <v>0</v>
      </c>
      <c r="ANV22" s="128">
        <f>IFERROR(IF(AND(ANN22&lt;SMALL(기준일시_입력!$J$21:$J$39,ANV$5),ANO22&gt;SMALL(기준일시_입력!$N$21:$N$39,ANV$5)),INDEX(기준일시_입력!$AJ$21:$AJ$39,ANV$5*2-1),IF(AND(ANN22&gt;=SMALL(기준일시_입력!$J$21:$J$39,ANV$5),ANN22&lt;SMALL(기준일시_입력!$N$21:$N$39,ANV$5)),SMALL(기준일시_입력!$N$21:$N$39,ANV$5)-ANN22,0)),0)</f>
        <v>0</v>
      </c>
      <c r="ANW22" s="128">
        <f>IFERROR(IF(AND(ANN22&lt;SMALL(기준일시_입력!$J$21:$J$39,ANW$5),ANO22&gt;SMALL(기준일시_입력!$N$21:$N$39,ANW$5)),INDEX(기준일시_입력!$AJ$21:$AJ$39,ANW$5*2-1),IF(AND(ANN22&gt;=SMALL(기준일시_입력!$J$21:$J$39,ANW$5),ANN22&lt;SMALL(기준일시_입력!$N$21:$N$39,ANW$5)),SMALL(기준일시_입력!$N$21:$N$39,ANW$5)-ANN22,0)),0)</f>
        <v>0</v>
      </c>
      <c r="ANX22" s="128">
        <f>IFERROR(IF(AND(ANN22&lt;SMALL(기준일시_입력!$J$21:$J$39,ANX$5),ANO22&gt;SMALL(기준일시_입력!$N$21:$N$39,ANX$5)),INDEX(기준일시_입력!$AJ$21:$AJ$39,ANX$5*2-1),IF(AND(ANN22&gt;=SMALL(기준일시_입력!$J$21:$J$39,ANX$5),ANN22&lt;SMALL(기준일시_입력!$N$21:$N$39,ANX$5)),SMALL(기준일시_입력!$N$21:$N$39,ANX$5)-ANN22,0)),0)</f>
        <v>0</v>
      </c>
      <c r="ANY22" s="128">
        <f>IFERROR(IF(AND(ANN22&lt;SMALL(기준일시_입력!$J$21:$J$39,ANY$5),ANO22&gt;SMALL(기준일시_입력!$N$21:$N$39,ANY$5)),INDEX(기준일시_입력!$AJ$21:$AJ$39,ANY$5*2-1),IF(AND(ANN22&gt;=SMALL(기준일시_입력!$J$21:$J$39,ANY$5),ANN22&lt;SMALL(기준일시_입력!$N$21:$N$39,ANY$5)),SMALL(기준일시_입력!$N$21:$N$39,ANY$5)-ANN22,0)),0)</f>
        <v>0</v>
      </c>
      <c r="ANZ22" s="125"/>
      <c r="AOA22" s="180" t="str">
        <f t="shared" si="329"/>
        <v>17일</v>
      </c>
      <c r="AOB22" s="180"/>
      <c r="AOC22" s="124" t="str">
        <f t="shared" si="330"/>
        <v>수</v>
      </c>
      <c r="AOD22" s="133" t="str">
        <f t="shared" si="415"/>
        <v/>
      </c>
      <c r="AOE22" s="184"/>
      <c r="AOF22" s="184"/>
      <c r="AOG22" s="184"/>
      <c r="AOH22" s="184"/>
      <c r="AOI22" s="184"/>
      <c r="AOJ22" s="184"/>
      <c r="AOK22" s="176"/>
      <c r="AOL22" s="177"/>
      <c r="AOM22" s="129" t="str">
        <f>IF($B22="","",IF(AND(AOC$3&lt;&gt;"",$B22-기준일시_입력!$AO$7&lt;=0,AOE22="",AOH22="",AOK22=""),"X",IF(AOK22="연차","☆",IF(AOK22="월차","★",IF(AOK22="병가","♨",IF(AOK22="출장","◎",IF(AOK22="교육","■",IF(AND(AOK22="",AOE22&lt;=기준일시_입력!$J$15,AOH22&gt;=기준일시_입력!$N$15),"○",IF(AND(AOK22="",AOE22&lt;&gt;"",AOE22&gt;기준일시_입력!$J$15),"▼",IF(AND(AOK22="",AOH22&lt;&gt;"",AOH22&lt;기준일시_입력!$N$15),"△",""))))))))))</f>
        <v/>
      </c>
      <c r="AON22" s="128">
        <f>IFERROR(IF(OR(AOE22="",AOH22=""),0,IF(AND(AOP22&lt;기준일시_입력!$J$17,AOQ22&gt;기준일시_입력!$N$17),기준일시_입력!$N$17-기준일시_입력!$J$17,IF(AND(AOP22&gt;=기준일시_입력!$J$17,AOQ22&gt;기준일시_입력!$N$17),기준일시_입력!$N$17-AOP22,IF(AOQ22&lt;기준일시_입력!$J$17,0,IF(AND(AOP22&lt;기준일시_입력!$J$17,AOQ22&lt;=기준일시_입력!$N$17),AOQ22-기준일시_입력!$J$17,IF(AND(AOP22&gt;=기준일시_입력!$J$17,AOQ22&lt;=기준일시_입력!$N$17),AOQ22-AOP22,0)))))),0)</f>
        <v>0</v>
      </c>
      <c r="AOO22" s="128">
        <f t="shared" si="332"/>
        <v>0</v>
      </c>
      <c r="AOP22" s="128">
        <f>IF(OR(AOE22="",AOH22=""),0,IF(AOE22&lt;기준일시_입력!$J$15,기준일시_입력!$J$15,AOE22))</f>
        <v>0</v>
      </c>
      <c r="AOQ22" s="128">
        <f t="shared" si="333"/>
        <v>0</v>
      </c>
      <c r="AOR22" s="128">
        <f>IFERROR(IF(AND(AOP22&lt;SMALL(기준일시_입력!$J$21:$J$39,AOR$5),AOQ22&gt;SMALL(기준일시_입력!$N$21:$N$39,AOR$5)),INDEX(기준일시_입력!$AJ$21:$AJ$39,AOR$5*2-1),IF(AND(AOP22&gt;=SMALL(기준일시_입력!$J$21:$J$39,AOR$5),AOP22&lt;SMALL(기준일시_입력!$N$21:$N$39,AOR$5)),SMALL(기준일시_입력!$N$21:$N$39,AOR$5)-AOP22,0)),0)</f>
        <v>0</v>
      </c>
      <c r="AOS22" s="128">
        <f>IFERROR(IF(AND(AOP22&lt;SMALL(기준일시_입력!$J$21:$J$39,AOS$5),AOQ22&gt;SMALL(기준일시_입력!$N$21:$N$39,AOS$5)),INDEX(기준일시_입력!$AJ$21:$AJ$39,AOS$5*2-1),IF(AND(AOP22&gt;=SMALL(기준일시_입력!$J$21:$J$39,AOS$5),AOP22&lt;SMALL(기준일시_입력!$N$21:$N$39,AOS$5)),SMALL(기준일시_입력!$N$21:$N$39,AOS$5)-AOP22,0)),0)</f>
        <v>0</v>
      </c>
      <c r="AOT22" s="128">
        <f>IFERROR(IF(AND(AOP22&lt;SMALL(기준일시_입력!$J$21:$J$39,AOT$5),AOQ22&gt;SMALL(기준일시_입력!$N$21:$N$39,AOT$5)),INDEX(기준일시_입력!$AJ$21:$AJ$39,AOT$5*2-1),IF(AND(AOP22&gt;=SMALL(기준일시_입력!$J$21:$J$39,AOT$5),AOP22&lt;SMALL(기준일시_입력!$N$21:$N$39,AOT$5)),SMALL(기준일시_입력!$N$21:$N$39,AOT$5)-AOP22,0)),0)</f>
        <v>0</v>
      </c>
      <c r="AOU22" s="128">
        <f>IFERROR(IF(AND(AOP22&lt;SMALL(기준일시_입력!$J$21:$J$39,AOU$5),AOQ22&gt;SMALL(기준일시_입력!$N$21:$N$39,AOU$5)),INDEX(기준일시_입력!$AJ$21:$AJ$39,AOU$5*2-1),IF(AND(AOP22&gt;=SMALL(기준일시_입력!$J$21:$J$39,AOU$5),AOP22&lt;SMALL(기준일시_입력!$N$21:$N$39,AOU$5)),SMALL(기준일시_입력!$N$21:$N$39,AOU$5)-AOP22,0)),0)</f>
        <v>0</v>
      </c>
      <c r="AOV22" s="128">
        <f>IFERROR(IF(AND(AOP22&lt;SMALL(기준일시_입력!$J$21:$J$39,AOV$5),AOQ22&gt;SMALL(기준일시_입력!$N$21:$N$39,AOV$5)),INDEX(기준일시_입력!$AJ$21:$AJ$39,AOV$5*2-1),IF(AND(AOP22&gt;=SMALL(기준일시_입력!$J$21:$J$39,AOV$5),AOP22&lt;SMALL(기준일시_입력!$N$21:$N$39,AOV$5)),SMALL(기준일시_입력!$N$21:$N$39,AOV$5)-AOP22,0)),0)</f>
        <v>0</v>
      </c>
      <c r="AOW22" s="128">
        <f>IFERROR(IF(AND(AOP22&lt;SMALL(기준일시_입력!$J$21:$J$39,AOW$5),AOQ22&gt;SMALL(기준일시_입력!$N$21:$N$39,AOW$5)),INDEX(기준일시_입력!$AJ$21:$AJ$39,AOW$5*2-1),IF(AND(AOP22&gt;=SMALL(기준일시_입력!$J$21:$J$39,AOW$5),AOP22&lt;SMALL(기준일시_입력!$N$21:$N$39,AOW$5)),SMALL(기준일시_입력!$N$21:$N$39,AOW$5)-AOP22,0)),0)</f>
        <v>0</v>
      </c>
      <c r="AOX22" s="128">
        <f>IFERROR(IF(AND(AOP22&lt;SMALL(기준일시_입력!$J$21:$J$39,AOX$5),AOQ22&gt;SMALL(기준일시_입력!$N$21:$N$39,AOX$5)),INDEX(기준일시_입력!$AJ$21:$AJ$39,AOX$5*2-1),IF(AND(AOP22&gt;=SMALL(기준일시_입력!$J$21:$J$39,AOX$5),AOP22&lt;SMALL(기준일시_입력!$N$21:$N$39,AOX$5)),SMALL(기준일시_입력!$N$21:$N$39,AOX$5)-AOP22,0)),0)</f>
        <v>0</v>
      </c>
      <c r="AOY22" s="128">
        <f>IFERROR(IF(AND(AOP22&lt;SMALL(기준일시_입력!$J$21:$J$39,AOY$5),AOQ22&gt;SMALL(기준일시_입력!$N$21:$N$39,AOY$5)),INDEX(기준일시_입력!$AJ$21:$AJ$39,AOY$5*2-1),IF(AND(AOP22&gt;=SMALL(기준일시_입력!$J$21:$J$39,AOY$5),AOP22&lt;SMALL(기준일시_입력!$N$21:$N$39,AOY$5)),SMALL(기준일시_입력!$N$21:$N$39,AOY$5)-AOP22,0)),0)</f>
        <v>0</v>
      </c>
      <c r="AOZ22" s="128">
        <f>IFERROR(IF(AND(AOP22&lt;SMALL(기준일시_입력!$J$21:$J$39,AOZ$5),AOQ22&gt;SMALL(기준일시_입력!$N$21:$N$39,AOZ$5)),INDEX(기준일시_입력!$AJ$21:$AJ$39,AOZ$5*2-1),IF(AND(AOP22&gt;=SMALL(기준일시_입력!$J$21:$J$39,AOZ$5),AOP22&lt;SMALL(기준일시_입력!$N$21:$N$39,AOZ$5)),SMALL(기준일시_입력!$N$21:$N$39,AOZ$5)-AOP22,0)),0)</f>
        <v>0</v>
      </c>
      <c r="APA22" s="128">
        <f>IFERROR(IF(AND(AOP22&lt;SMALL(기준일시_입력!$J$21:$J$39,APA$5),AOQ22&gt;SMALL(기준일시_입력!$N$21:$N$39,APA$5)),INDEX(기준일시_입력!$AJ$21:$AJ$39,APA$5*2-1),IF(AND(AOP22&gt;=SMALL(기준일시_입력!$J$21:$J$39,APA$5),AOP22&lt;SMALL(기준일시_입력!$N$21:$N$39,APA$5)),SMALL(기준일시_입력!$N$21:$N$39,APA$5)-AOP22,0)),0)</f>
        <v>0</v>
      </c>
      <c r="APB22" s="125"/>
      <c r="APC22" s="180" t="str">
        <f t="shared" si="334"/>
        <v>17일</v>
      </c>
      <c r="APD22" s="180"/>
      <c r="APE22" s="124" t="str">
        <f t="shared" si="335"/>
        <v>수</v>
      </c>
      <c r="APF22" s="133" t="str">
        <f t="shared" ref="APF22:ARJ36" si="416">IF($F22="","",$F22)</f>
        <v/>
      </c>
      <c r="APG22" s="184"/>
      <c r="APH22" s="184"/>
      <c r="API22" s="184"/>
      <c r="APJ22" s="184"/>
      <c r="APK22" s="184"/>
      <c r="APL22" s="184"/>
      <c r="APM22" s="176"/>
      <c r="APN22" s="177"/>
      <c r="APO22" s="129" t="str">
        <f>IF($B22="","",IF(AND(APE$3&lt;&gt;"",$B22-기준일시_입력!$AO$7&lt;=0,APG22="",APJ22="",APM22=""),"X",IF(APM22="연차","☆",IF(APM22="월차","★",IF(APM22="병가","♨",IF(APM22="출장","◎",IF(APM22="교육","■",IF(AND(APM22="",APG22&lt;=기준일시_입력!$J$15,APJ22&gt;=기준일시_입력!$N$15),"○",IF(AND(APM22="",APG22&lt;&gt;"",APG22&gt;기준일시_입력!$J$15),"▼",IF(AND(APM22="",APJ22&lt;&gt;"",APJ22&lt;기준일시_입력!$N$15),"△",""))))))))))</f>
        <v/>
      </c>
      <c r="APP22" s="128">
        <f>IFERROR(IF(OR(APG22="",APJ22=""),0,IF(AND(APR22&lt;기준일시_입력!$J$17,APS22&gt;기준일시_입력!$N$17),기준일시_입력!$N$17-기준일시_입력!$J$17,IF(AND(APR22&gt;=기준일시_입력!$J$17,APS22&gt;기준일시_입력!$N$17),기준일시_입력!$N$17-APR22,IF(APS22&lt;기준일시_입력!$J$17,0,IF(AND(APR22&lt;기준일시_입력!$J$17,APS22&lt;=기준일시_입력!$N$17),APS22-기준일시_입력!$J$17,IF(AND(APR22&gt;=기준일시_입력!$J$17,APS22&lt;=기준일시_입력!$N$17),APS22-APR22,0)))))),0)</f>
        <v>0</v>
      </c>
      <c r="APQ22" s="128">
        <f t="shared" si="337"/>
        <v>0</v>
      </c>
      <c r="APR22" s="128">
        <f>IF(OR(APG22="",APJ22=""),0,IF(APG22&lt;기준일시_입력!$J$15,기준일시_입력!$J$15,APG22))</f>
        <v>0</v>
      </c>
      <c r="APS22" s="128">
        <f t="shared" si="338"/>
        <v>0</v>
      </c>
      <c r="APT22" s="128">
        <f>IFERROR(IF(AND(APR22&lt;SMALL(기준일시_입력!$J$21:$J$39,APT$5),APS22&gt;SMALL(기준일시_입력!$N$21:$N$39,APT$5)),INDEX(기준일시_입력!$AJ$21:$AJ$39,APT$5*2-1),IF(AND(APR22&gt;=SMALL(기준일시_입력!$J$21:$J$39,APT$5),APR22&lt;SMALL(기준일시_입력!$N$21:$N$39,APT$5)),SMALL(기준일시_입력!$N$21:$N$39,APT$5)-APR22,0)),0)</f>
        <v>0</v>
      </c>
      <c r="APU22" s="128">
        <f>IFERROR(IF(AND(APR22&lt;SMALL(기준일시_입력!$J$21:$J$39,APU$5),APS22&gt;SMALL(기준일시_입력!$N$21:$N$39,APU$5)),INDEX(기준일시_입력!$AJ$21:$AJ$39,APU$5*2-1),IF(AND(APR22&gt;=SMALL(기준일시_입력!$J$21:$J$39,APU$5),APR22&lt;SMALL(기준일시_입력!$N$21:$N$39,APU$5)),SMALL(기준일시_입력!$N$21:$N$39,APU$5)-APR22,0)),0)</f>
        <v>0</v>
      </c>
      <c r="APV22" s="128">
        <f>IFERROR(IF(AND(APR22&lt;SMALL(기준일시_입력!$J$21:$J$39,APV$5),APS22&gt;SMALL(기준일시_입력!$N$21:$N$39,APV$5)),INDEX(기준일시_입력!$AJ$21:$AJ$39,APV$5*2-1),IF(AND(APR22&gt;=SMALL(기준일시_입력!$J$21:$J$39,APV$5),APR22&lt;SMALL(기준일시_입력!$N$21:$N$39,APV$5)),SMALL(기준일시_입력!$N$21:$N$39,APV$5)-APR22,0)),0)</f>
        <v>0</v>
      </c>
      <c r="APW22" s="128">
        <f>IFERROR(IF(AND(APR22&lt;SMALL(기준일시_입력!$J$21:$J$39,APW$5),APS22&gt;SMALL(기준일시_입력!$N$21:$N$39,APW$5)),INDEX(기준일시_입력!$AJ$21:$AJ$39,APW$5*2-1),IF(AND(APR22&gt;=SMALL(기준일시_입력!$J$21:$J$39,APW$5),APR22&lt;SMALL(기준일시_입력!$N$21:$N$39,APW$5)),SMALL(기준일시_입력!$N$21:$N$39,APW$5)-APR22,0)),0)</f>
        <v>0</v>
      </c>
      <c r="APX22" s="128">
        <f>IFERROR(IF(AND(APR22&lt;SMALL(기준일시_입력!$J$21:$J$39,APX$5),APS22&gt;SMALL(기준일시_입력!$N$21:$N$39,APX$5)),INDEX(기준일시_입력!$AJ$21:$AJ$39,APX$5*2-1),IF(AND(APR22&gt;=SMALL(기준일시_입력!$J$21:$J$39,APX$5),APR22&lt;SMALL(기준일시_입력!$N$21:$N$39,APX$5)),SMALL(기준일시_입력!$N$21:$N$39,APX$5)-APR22,0)),0)</f>
        <v>0</v>
      </c>
      <c r="APY22" s="128">
        <f>IFERROR(IF(AND(APR22&lt;SMALL(기준일시_입력!$J$21:$J$39,APY$5),APS22&gt;SMALL(기준일시_입력!$N$21:$N$39,APY$5)),INDEX(기준일시_입력!$AJ$21:$AJ$39,APY$5*2-1),IF(AND(APR22&gt;=SMALL(기준일시_입력!$J$21:$J$39,APY$5),APR22&lt;SMALL(기준일시_입력!$N$21:$N$39,APY$5)),SMALL(기준일시_입력!$N$21:$N$39,APY$5)-APR22,0)),0)</f>
        <v>0</v>
      </c>
      <c r="APZ22" s="128">
        <f>IFERROR(IF(AND(APR22&lt;SMALL(기준일시_입력!$J$21:$J$39,APZ$5),APS22&gt;SMALL(기준일시_입력!$N$21:$N$39,APZ$5)),INDEX(기준일시_입력!$AJ$21:$AJ$39,APZ$5*2-1),IF(AND(APR22&gt;=SMALL(기준일시_입력!$J$21:$J$39,APZ$5),APR22&lt;SMALL(기준일시_입력!$N$21:$N$39,APZ$5)),SMALL(기준일시_입력!$N$21:$N$39,APZ$5)-APR22,0)),0)</f>
        <v>0</v>
      </c>
      <c r="AQA22" s="128">
        <f>IFERROR(IF(AND(APR22&lt;SMALL(기준일시_입력!$J$21:$J$39,AQA$5),APS22&gt;SMALL(기준일시_입력!$N$21:$N$39,AQA$5)),INDEX(기준일시_입력!$AJ$21:$AJ$39,AQA$5*2-1),IF(AND(APR22&gt;=SMALL(기준일시_입력!$J$21:$J$39,AQA$5),APR22&lt;SMALL(기준일시_입력!$N$21:$N$39,AQA$5)),SMALL(기준일시_입력!$N$21:$N$39,AQA$5)-APR22,0)),0)</f>
        <v>0</v>
      </c>
      <c r="AQB22" s="128">
        <f>IFERROR(IF(AND(APR22&lt;SMALL(기준일시_입력!$J$21:$J$39,AQB$5),APS22&gt;SMALL(기준일시_입력!$N$21:$N$39,AQB$5)),INDEX(기준일시_입력!$AJ$21:$AJ$39,AQB$5*2-1),IF(AND(APR22&gt;=SMALL(기준일시_입력!$J$21:$J$39,AQB$5),APR22&lt;SMALL(기준일시_입력!$N$21:$N$39,AQB$5)),SMALL(기준일시_입력!$N$21:$N$39,AQB$5)-APR22,0)),0)</f>
        <v>0</v>
      </c>
      <c r="AQC22" s="128">
        <f>IFERROR(IF(AND(APR22&lt;SMALL(기준일시_입력!$J$21:$J$39,AQC$5),APS22&gt;SMALL(기준일시_입력!$N$21:$N$39,AQC$5)),INDEX(기준일시_입력!$AJ$21:$AJ$39,AQC$5*2-1),IF(AND(APR22&gt;=SMALL(기준일시_입력!$J$21:$J$39,AQC$5),APR22&lt;SMALL(기준일시_입력!$N$21:$N$39,AQC$5)),SMALL(기준일시_입력!$N$21:$N$39,AQC$5)-APR22,0)),0)</f>
        <v>0</v>
      </c>
      <c r="AQD22" s="125"/>
      <c r="AQE22" s="180" t="str">
        <f t="shared" si="339"/>
        <v>17일</v>
      </c>
      <c r="AQF22" s="180"/>
      <c r="AQG22" s="124" t="str">
        <f t="shared" si="340"/>
        <v>수</v>
      </c>
      <c r="AQH22" s="133" t="str">
        <f t="shared" si="416"/>
        <v/>
      </c>
      <c r="AQI22" s="184"/>
      <c r="AQJ22" s="184"/>
      <c r="AQK22" s="184"/>
      <c r="AQL22" s="184"/>
      <c r="AQM22" s="184"/>
      <c r="AQN22" s="184"/>
      <c r="AQO22" s="176"/>
      <c r="AQP22" s="177"/>
      <c r="AQQ22" s="129" t="str">
        <f>IF($B22="","",IF(AND(AQG$3&lt;&gt;"",$B22-기준일시_입력!$AO$7&lt;=0,AQI22="",AQL22="",AQO22=""),"X",IF(AQO22="연차","☆",IF(AQO22="월차","★",IF(AQO22="병가","♨",IF(AQO22="출장","◎",IF(AQO22="교육","■",IF(AND(AQO22="",AQI22&lt;=기준일시_입력!$J$15,AQL22&gt;=기준일시_입력!$N$15),"○",IF(AND(AQO22="",AQI22&lt;&gt;"",AQI22&gt;기준일시_입력!$J$15),"▼",IF(AND(AQO22="",AQL22&lt;&gt;"",AQL22&lt;기준일시_입력!$N$15),"△",""))))))))))</f>
        <v/>
      </c>
      <c r="AQR22" s="128">
        <f>IFERROR(IF(OR(AQI22="",AQL22=""),0,IF(AND(AQT22&lt;기준일시_입력!$J$17,AQU22&gt;기준일시_입력!$N$17),기준일시_입력!$N$17-기준일시_입력!$J$17,IF(AND(AQT22&gt;=기준일시_입력!$J$17,AQU22&gt;기준일시_입력!$N$17),기준일시_입력!$N$17-AQT22,IF(AQU22&lt;기준일시_입력!$J$17,0,IF(AND(AQT22&lt;기준일시_입력!$J$17,AQU22&lt;=기준일시_입력!$N$17),AQU22-기준일시_입력!$J$17,IF(AND(AQT22&gt;=기준일시_입력!$J$17,AQU22&lt;=기준일시_입력!$N$17),AQU22-AQT22,0)))))),0)</f>
        <v>0</v>
      </c>
      <c r="AQS22" s="128">
        <f t="shared" si="342"/>
        <v>0</v>
      </c>
      <c r="AQT22" s="128">
        <f>IF(OR(AQI22="",AQL22=""),0,IF(AQI22&lt;기준일시_입력!$J$15,기준일시_입력!$J$15,AQI22))</f>
        <v>0</v>
      </c>
      <c r="AQU22" s="128">
        <f t="shared" si="343"/>
        <v>0</v>
      </c>
      <c r="AQV22" s="128">
        <f>IFERROR(IF(AND(AQT22&lt;SMALL(기준일시_입력!$J$21:$J$39,AQV$5),AQU22&gt;SMALL(기준일시_입력!$N$21:$N$39,AQV$5)),INDEX(기준일시_입력!$AJ$21:$AJ$39,AQV$5*2-1),IF(AND(AQT22&gt;=SMALL(기준일시_입력!$J$21:$J$39,AQV$5),AQT22&lt;SMALL(기준일시_입력!$N$21:$N$39,AQV$5)),SMALL(기준일시_입력!$N$21:$N$39,AQV$5)-AQT22,0)),0)</f>
        <v>0</v>
      </c>
      <c r="AQW22" s="128">
        <f>IFERROR(IF(AND(AQT22&lt;SMALL(기준일시_입력!$J$21:$J$39,AQW$5),AQU22&gt;SMALL(기준일시_입력!$N$21:$N$39,AQW$5)),INDEX(기준일시_입력!$AJ$21:$AJ$39,AQW$5*2-1),IF(AND(AQT22&gt;=SMALL(기준일시_입력!$J$21:$J$39,AQW$5),AQT22&lt;SMALL(기준일시_입력!$N$21:$N$39,AQW$5)),SMALL(기준일시_입력!$N$21:$N$39,AQW$5)-AQT22,0)),0)</f>
        <v>0</v>
      </c>
      <c r="AQX22" s="128">
        <f>IFERROR(IF(AND(AQT22&lt;SMALL(기준일시_입력!$J$21:$J$39,AQX$5),AQU22&gt;SMALL(기준일시_입력!$N$21:$N$39,AQX$5)),INDEX(기준일시_입력!$AJ$21:$AJ$39,AQX$5*2-1),IF(AND(AQT22&gt;=SMALL(기준일시_입력!$J$21:$J$39,AQX$5),AQT22&lt;SMALL(기준일시_입력!$N$21:$N$39,AQX$5)),SMALL(기준일시_입력!$N$21:$N$39,AQX$5)-AQT22,0)),0)</f>
        <v>0</v>
      </c>
      <c r="AQY22" s="128">
        <f>IFERROR(IF(AND(AQT22&lt;SMALL(기준일시_입력!$J$21:$J$39,AQY$5),AQU22&gt;SMALL(기준일시_입력!$N$21:$N$39,AQY$5)),INDEX(기준일시_입력!$AJ$21:$AJ$39,AQY$5*2-1),IF(AND(AQT22&gt;=SMALL(기준일시_입력!$J$21:$J$39,AQY$5),AQT22&lt;SMALL(기준일시_입력!$N$21:$N$39,AQY$5)),SMALL(기준일시_입력!$N$21:$N$39,AQY$5)-AQT22,0)),0)</f>
        <v>0</v>
      </c>
      <c r="AQZ22" s="128">
        <f>IFERROR(IF(AND(AQT22&lt;SMALL(기준일시_입력!$J$21:$J$39,AQZ$5),AQU22&gt;SMALL(기준일시_입력!$N$21:$N$39,AQZ$5)),INDEX(기준일시_입력!$AJ$21:$AJ$39,AQZ$5*2-1),IF(AND(AQT22&gt;=SMALL(기준일시_입력!$J$21:$J$39,AQZ$5),AQT22&lt;SMALL(기준일시_입력!$N$21:$N$39,AQZ$5)),SMALL(기준일시_입력!$N$21:$N$39,AQZ$5)-AQT22,0)),0)</f>
        <v>0</v>
      </c>
      <c r="ARA22" s="128">
        <f>IFERROR(IF(AND(AQT22&lt;SMALL(기준일시_입력!$J$21:$J$39,ARA$5),AQU22&gt;SMALL(기준일시_입력!$N$21:$N$39,ARA$5)),INDEX(기준일시_입력!$AJ$21:$AJ$39,ARA$5*2-1),IF(AND(AQT22&gt;=SMALL(기준일시_입력!$J$21:$J$39,ARA$5),AQT22&lt;SMALL(기준일시_입력!$N$21:$N$39,ARA$5)),SMALL(기준일시_입력!$N$21:$N$39,ARA$5)-AQT22,0)),0)</f>
        <v>0</v>
      </c>
      <c r="ARB22" s="128">
        <f>IFERROR(IF(AND(AQT22&lt;SMALL(기준일시_입력!$J$21:$J$39,ARB$5),AQU22&gt;SMALL(기준일시_입력!$N$21:$N$39,ARB$5)),INDEX(기준일시_입력!$AJ$21:$AJ$39,ARB$5*2-1),IF(AND(AQT22&gt;=SMALL(기준일시_입력!$J$21:$J$39,ARB$5),AQT22&lt;SMALL(기준일시_입력!$N$21:$N$39,ARB$5)),SMALL(기준일시_입력!$N$21:$N$39,ARB$5)-AQT22,0)),0)</f>
        <v>0</v>
      </c>
      <c r="ARC22" s="128">
        <f>IFERROR(IF(AND(AQT22&lt;SMALL(기준일시_입력!$J$21:$J$39,ARC$5),AQU22&gt;SMALL(기준일시_입력!$N$21:$N$39,ARC$5)),INDEX(기준일시_입력!$AJ$21:$AJ$39,ARC$5*2-1),IF(AND(AQT22&gt;=SMALL(기준일시_입력!$J$21:$J$39,ARC$5),AQT22&lt;SMALL(기준일시_입력!$N$21:$N$39,ARC$5)),SMALL(기준일시_입력!$N$21:$N$39,ARC$5)-AQT22,0)),0)</f>
        <v>0</v>
      </c>
      <c r="ARD22" s="128">
        <f>IFERROR(IF(AND(AQT22&lt;SMALL(기준일시_입력!$J$21:$J$39,ARD$5),AQU22&gt;SMALL(기준일시_입력!$N$21:$N$39,ARD$5)),INDEX(기준일시_입력!$AJ$21:$AJ$39,ARD$5*2-1),IF(AND(AQT22&gt;=SMALL(기준일시_입력!$J$21:$J$39,ARD$5),AQT22&lt;SMALL(기준일시_입력!$N$21:$N$39,ARD$5)),SMALL(기준일시_입력!$N$21:$N$39,ARD$5)-AQT22,0)),0)</f>
        <v>0</v>
      </c>
      <c r="ARE22" s="128">
        <f>IFERROR(IF(AND(AQT22&lt;SMALL(기준일시_입력!$J$21:$J$39,ARE$5),AQU22&gt;SMALL(기준일시_입력!$N$21:$N$39,ARE$5)),INDEX(기준일시_입력!$AJ$21:$AJ$39,ARE$5*2-1),IF(AND(AQT22&gt;=SMALL(기준일시_입력!$J$21:$J$39,ARE$5),AQT22&lt;SMALL(기준일시_입력!$N$21:$N$39,ARE$5)),SMALL(기준일시_입력!$N$21:$N$39,ARE$5)-AQT22,0)),0)</f>
        <v>0</v>
      </c>
      <c r="ARF22" s="125"/>
      <c r="ARG22" s="180" t="str">
        <f t="shared" si="344"/>
        <v>17일</v>
      </c>
      <c r="ARH22" s="180"/>
      <c r="ARI22" s="124" t="str">
        <f t="shared" si="345"/>
        <v>수</v>
      </c>
      <c r="ARJ22" s="133" t="str">
        <f t="shared" si="416"/>
        <v/>
      </c>
      <c r="ARK22" s="184"/>
      <c r="ARL22" s="184"/>
      <c r="ARM22" s="184"/>
      <c r="ARN22" s="184"/>
      <c r="ARO22" s="184"/>
      <c r="ARP22" s="184"/>
      <c r="ARQ22" s="176"/>
      <c r="ARR22" s="177"/>
      <c r="ARS22" s="129" t="str">
        <f>IF($B22="","",IF(AND(ARI$3&lt;&gt;"",$B22-기준일시_입력!$AO$7&lt;=0,ARK22="",ARN22="",ARQ22=""),"X",IF(ARQ22="연차","☆",IF(ARQ22="월차","★",IF(ARQ22="병가","♨",IF(ARQ22="출장","◎",IF(ARQ22="교육","■",IF(AND(ARQ22="",ARK22&lt;=기준일시_입력!$J$15,ARN22&gt;=기준일시_입력!$N$15),"○",IF(AND(ARQ22="",ARK22&lt;&gt;"",ARK22&gt;기준일시_입력!$J$15),"▼",IF(AND(ARQ22="",ARN22&lt;&gt;"",ARN22&lt;기준일시_입력!$N$15),"△",""))))))))))</f>
        <v/>
      </c>
      <c r="ART22" s="128">
        <f>IFERROR(IF(OR(ARK22="",ARN22=""),0,IF(AND(ARV22&lt;기준일시_입력!$J$17,ARW22&gt;기준일시_입력!$N$17),기준일시_입력!$N$17-기준일시_입력!$J$17,IF(AND(ARV22&gt;=기준일시_입력!$J$17,ARW22&gt;기준일시_입력!$N$17),기준일시_입력!$N$17-ARV22,IF(ARW22&lt;기준일시_입력!$J$17,0,IF(AND(ARV22&lt;기준일시_입력!$J$17,ARW22&lt;=기준일시_입력!$N$17),ARW22-기준일시_입력!$J$17,IF(AND(ARV22&gt;=기준일시_입력!$J$17,ARW22&lt;=기준일시_입력!$N$17),ARW22-ARV22,0)))))),0)</f>
        <v>0</v>
      </c>
      <c r="ARU22" s="128">
        <f t="shared" si="347"/>
        <v>0</v>
      </c>
      <c r="ARV22" s="128">
        <f>IF(OR(ARK22="",ARN22=""),0,IF(ARK22&lt;기준일시_입력!$J$15,기준일시_입력!$J$15,ARK22))</f>
        <v>0</v>
      </c>
      <c r="ARW22" s="128">
        <f t="shared" si="348"/>
        <v>0</v>
      </c>
      <c r="ARX22" s="128">
        <f>IFERROR(IF(AND(ARV22&lt;SMALL(기준일시_입력!$J$21:$J$39,ARX$5),ARW22&gt;SMALL(기준일시_입력!$N$21:$N$39,ARX$5)),INDEX(기준일시_입력!$AJ$21:$AJ$39,ARX$5*2-1),IF(AND(ARV22&gt;=SMALL(기준일시_입력!$J$21:$J$39,ARX$5),ARV22&lt;SMALL(기준일시_입력!$N$21:$N$39,ARX$5)),SMALL(기준일시_입력!$N$21:$N$39,ARX$5)-ARV22,0)),0)</f>
        <v>0</v>
      </c>
      <c r="ARY22" s="128">
        <f>IFERROR(IF(AND(ARV22&lt;SMALL(기준일시_입력!$J$21:$J$39,ARY$5),ARW22&gt;SMALL(기준일시_입력!$N$21:$N$39,ARY$5)),INDEX(기준일시_입력!$AJ$21:$AJ$39,ARY$5*2-1),IF(AND(ARV22&gt;=SMALL(기준일시_입력!$J$21:$J$39,ARY$5),ARV22&lt;SMALL(기준일시_입력!$N$21:$N$39,ARY$5)),SMALL(기준일시_입력!$N$21:$N$39,ARY$5)-ARV22,0)),0)</f>
        <v>0</v>
      </c>
      <c r="ARZ22" s="128">
        <f>IFERROR(IF(AND(ARV22&lt;SMALL(기준일시_입력!$J$21:$J$39,ARZ$5),ARW22&gt;SMALL(기준일시_입력!$N$21:$N$39,ARZ$5)),INDEX(기준일시_입력!$AJ$21:$AJ$39,ARZ$5*2-1),IF(AND(ARV22&gt;=SMALL(기준일시_입력!$J$21:$J$39,ARZ$5),ARV22&lt;SMALL(기준일시_입력!$N$21:$N$39,ARZ$5)),SMALL(기준일시_입력!$N$21:$N$39,ARZ$5)-ARV22,0)),0)</f>
        <v>0</v>
      </c>
      <c r="ASA22" s="128">
        <f>IFERROR(IF(AND(ARV22&lt;SMALL(기준일시_입력!$J$21:$J$39,ASA$5),ARW22&gt;SMALL(기준일시_입력!$N$21:$N$39,ASA$5)),INDEX(기준일시_입력!$AJ$21:$AJ$39,ASA$5*2-1),IF(AND(ARV22&gt;=SMALL(기준일시_입력!$J$21:$J$39,ASA$5),ARV22&lt;SMALL(기준일시_입력!$N$21:$N$39,ASA$5)),SMALL(기준일시_입력!$N$21:$N$39,ASA$5)-ARV22,0)),0)</f>
        <v>0</v>
      </c>
      <c r="ASB22" s="128">
        <f>IFERROR(IF(AND(ARV22&lt;SMALL(기준일시_입력!$J$21:$J$39,ASB$5),ARW22&gt;SMALL(기준일시_입력!$N$21:$N$39,ASB$5)),INDEX(기준일시_입력!$AJ$21:$AJ$39,ASB$5*2-1),IF(AND(ARV22&gt;=SMALL(기준일시_입력!$J$21:$J$39,ASB$5),ARV22&lt;SMALL(기준일시_입력!$N$21:$N$39,ASB$5)),SMALL(기준일시_입력!$N$21:$N$39,ASB$5)-ARV22,0)),0)</f>
        <v>0</v>
      </c>
      <c r="ASC22" s="128">
        <f>IFERROR(IF(AND(ARV22&lt;SMALL(기준일시_입력!$J$21:$J$39,ASC$5),ARW22&gt;SMALL(기준일시_입력!$N$21:$N$39,ASC$5)),INDEX(기준일시_입력!$AJ$21:$AJ$39,ASC$5*2-1),IF(AND(ARV22&gt;=SMALL(기준일시_입력!$J$21:$J$39,ASC$5),ARV22&lt;SMALL(기준일시_입력!$N$21:$N$39,ASC$5)),SMALL(기준일시_입력!$N$21:$N$39,ASC$5)-ARV22,0)),0)</f>
        <v>0</v>
      </c>
      <c r="ASD22" s="128">
        <f>IFERROR(IF(AND(ARV22&lt;SMALL(기준일시_입력!$J$21:$J$39,ASD$5),ARW22&gt;SMALL(기준일시_입력!$N$21:$N$39,ASD$5)),INDEX(기준일시_입력!$AJ$21:$AJ$39,ASD$5*2-1),IF(AND(ARV22&gt;=SMALL(기준일시_입력!$J$21:$J$39,ASD$5),ARV22&lt;SMALL(기준일시_입력!$N$21:$N$39,ASD$5)),SMALL(기준일시_입력!$N$21:$N$39,ASD$5)-ARV22,0)),0)</f>
        <v>0</v>
      </c>
      <c r="ASE22" s="128">
        <f>IFERROR(IF(AND(ARV22&lt;SMALL(기준일시_입력!$J$21:$J$39,ASE$5),ARW22&gt;SMALL(기준일시_입력!$N$21:$N$39,ASE$5)),INDEX(기준일시_입력!$AJ$21:$AJ$39,ASE$5*2-1),IF(AND(ARV22&gt;=SMALL(기준일시_입력!$J$21:$J$39,ASE$5),ARV22&lt;SMALL(기준일시_입력!$N$21:$N$39,ASE$5)),SMALL(기준일시_입력!$N$21:$N$39,ASE$5)-ARV22,0)),0)</f>
        <v>0</v>
      </c>
      <c r="ASF22" s="128">
        <f>IFERROR(IF(AND(ARV22&lt;SMALL(기준일시_입력!$J$21:$J$39,ASF$5),ARW22&gt;SMALL(기준일시_입력!$N$21:$N$39,ASF$5)),INDEX(기준일시_입력!$AJ$21:$AJ$39,ASF$5*2-1),IF(AND(ARV22&gt;=SMALL(기준일시_입력!$J$21:$J$39,ASF$5),ARV22&lt;SMALL(기준일시_입력!$N$21:$N$39,ASF$5)),SMALL(기준일시_입력!$N$21:$N$39,ASF$5)-ARV22,0)),0)</f>
        <v>0</v>
      </c>
      <c r="ASG22" s="128">
        <f>IFERROR(IF(AND(ARV22&lt;SMALL(기준일시_입력!$J$21:$J$39,ASG$5),ARW22&gt;SMALL(기준일시_입력!$N$21:$N$39,ASG$5)),INDEX(기준일시_입력!$AJ$21:$AJ$39,ASG$5*2-1),IF(AND(ARV22&gt;=SMALL(기준일시_입력!$J$21:$J$39,ASG$5),ARV22&lt;SMALL(기준일시_입력!$N$21:$N$39,ASG$5)),SMALL(기준일시_입력!$N$21:$N$39,ASG$5)-ARV22,0)),0)</f>
        <v>0</v>
      </c>
      <c r="ASH22" s="125"/>
      <c r="ASI22" s="180" t="str">
        <f t="shared" si="349"/>
        <v>17일</v>
      </c>
      <c r="ASJ22" s="180"/>
      <c r="ASK22" s="124" t="str">
        <f t="shared" si="350"/>
        <v>수</v>
      </c>
      <c r="ASL22" s="133" t="str">
        <f t="shared" ref="ASL22:AUP36" si="417">IF($F22="","",$F22)</f>
        <v/>
      </c>
      <c r="ASM22" s="184"/>
      <c r="ASN22" s="184"/>
      <c r="ASO22" s="184"/>
      <c r="ASP22" s="184"/>
      <c r="ASQ22" s="184"/>
      <c r="ASR22" s="184"/>
      <c r="ASS22" s="176"/>
      <c r="AST22" s="177"/>
      <c r="ASU22" s="129" t="str">
        <f>IF($B22="","",IF(AND(ASK$3&lt;&gt;"",$B22-기준일시_입력!$AO$7&lt;=0,ASM22="",ASP22="",ASS22=""),"X",IF(ASS22="연차","☆",IF(ASS22="월차","★",IF(ASS22="병가","♨",IF(ASS22="출장","◎",IF(ASS22="교육","■",IF(AND(ASS22="",ASM22&lt;=기준일시_입력!$J$15,ASP22&gt;=기준일시_입력!$N$15),"○",IF(AND(ASS22="",ASM22&lt;&gt;"",ASM22&gt;기준일시_입력!$J$15),"▼",IF(AND(ASS22="",ASP22&lt;&gt;"",ASP22&lt;기준일시_입력!$N$15),"△",""))))))))))</f>
        <v/>
      </c>
      <c r="ASV22" s="128">
        <f>IFERROR(IF(OR(ASM22="",ASP22=""),0,IF(AND(ASX22&lt;기준일시_입력!$J$17,ASY22&gt;기준일시_입력!$N$17),기준일시_입력!$N$17-기준일시_입력!$J$17,IF(AND(ASX22&gt;=기준일시_입력!$J$17,ASY22&gt;기준일시_입력!$N$17),기준일시_입력!$N$17-ASX22,IF(ASY22&lt;기준일시_입력!$J$17,0,IF(AND(ASX22&lt;기준일시_입력!$J$17,ASY22&lt;=기준일시_입력!$N$17),ASY22-기준일시_입력!$J$17,IF(AND(ASX22&gt;=기준일시_입력!$J$17,ASY22&lt;=기준일시_입력!$N$17),ASY22-ASX22,0)))))),0)</f>
        <v>0</v>
      </c>
      <c r="ASW22" s="128">
        <f t="shared" si="352"/>
        <v>0</v>
      </c>
      <c r="ASX22" s="128">
        <f>IF(OR(ASM22="",ASP22=""),0,IF(ASM22&lt;기준일시_입력!$J$15,기준일시_입력!$J$15,ASM22))</f>
        <v>0</v>
      </c>
      <c r="ASY22" s="128">
        <f t="shared" si="353"/>
        <v>0</v>
      </c>
      <c r="ASZ22" s="128">
        <f>IFERROR(IF(AND(ASX22&lt;SMALL(기준일시_입력!$J$21:$J$39,ASZ$5),ASY22&gt;SMALL(기준일시_입력!$N$21:$N$39,ASZ$5)),INDEX(기준일시_입력!$AJ$21:$AJ$39,ASZ$5*2-1),IF(AND(ASX22&gt;=SMALL(기준일시_입력!$J$21:$J$39,ASZ$5),ASX22&lt;SMALL(기준일시_입력!$N$21:$N$39,ASZ$5)),SMALL(기준일시_입력!$N$21:$N$39,ASZ$5)-ASX22,0)),0)</f>
        <v>0</v>
      </c>
      <c r="ATA22" s="128">
        <f>IFERROR(IF(AND(ASX22&lt;SMALL(기준일시_입력!$J$21:$J$39,ATA$5),ASY22&gt;SMALL(기준일시_입력!$N$21:$N$39,ATA$5)),INDEX(기준일시_입력!$AJ$21:$AJ$39,ATA$5*2-1),IF(AND(ASX22&gt;=SMALL(기준일시_입력!$J$21:$J$39,ATA$5),ASX22&lt;SMALL(기준일시_입력!$N$21:$N$39,ATA$5)),SMALL(기준일시_입력!$N$21:$N$39,ATA$5)-ASX22,0)),0)</f>
        <v>0</v>
      </c>
      <c r="ATB22" s="128">
        <f>IFERROR(IF(AND(ASX22&lt;SMALL(기준일시_입력!$J$21:$J$39,ATB$5),ASY22&gt;SMALL(기준일시_입력!$N$21:$N$39,ATB$5)),INDEX(기준일시_입력!$AJ$21:$AJ$39,ATB$5*2-1),IF(AND(ASX22&gt;=SMALL(기준일시_입력!$J$21:$J$39,ATB$5),ASX22&lt;SMALL(기준일시_입력!$N$21:$N$39,ATB$5)),SMALL(기준일시_입력!$N$21:$N$39,ATB$5)-ASX22,0)),0)</f>
        <v>0</v>
      </c>
      <c r="ATC22" s="128">
        <f>IFERROR(IF(AND(ASX22&lt;SMALL(기준일시_입력!$J$21:$J$39,ATC$5),ASY22&gt;SMALL(기준일시_입력!$N$21:$N$39,ATC$5)),INDEX(기준일시_입력!$AJ$21:$AJ$39,ATC$5*2-1),IF(AND(ASX22&gt;=SMALL(기준일시_입력!$J$21:$J$39,ATC$5),ASX22&lt;SMALL(기준일시_입력!$N$21:$N$39,ATC$5)),SMALL(기준일시_입력!$N$21:$N$39,ATC$5)-ASX22,0)),0)</f>
        <v>0</v>
      </c>
      <c r="ATD22" s="128">
        <f>IFERROR(IF(AND(ASX22&lt;SMALL(기준일시_입력!$J$21:$J$39,ATD$5),ASY22&gt;SMALL(기준일시_입력!$N$21:$N$39,ATD$5)),INDEX(기준일시_입력!$AJ$21:$AJ$39,ATD$5*2-1),IF(AND(ASX22&gt;=SMALL(기준일시_입력!$J$21:$J$39,ATD$5),ASX22&lt;SMALL(기준일시_입력!$N$21:$N$39,ATD$5)),SMALL(기준일시_입력!$N$21:$N$39,ATD$5)-ASX22,0)),0)</f>
        <v>0</v>
      </c>
      <c r="ATE22" s="128">
        <f>IFERROR(IF(AND(ASX22&lt;SMALL(기준일시_입력!$J$21:$J$39,ATE$5),ASY22&gt;SMALL(기준일시_입력!$N$21:$N$39,ATE$5)),INDEX(기준일시_입력!$AJ$21:$AJ$39,ATE$5*2-1),IF(AND(ASX22&gt;=SMALL(기준일시_입력!$J$21:$J$39,ATE$5),ASX22&lt;SMALL(기준일시_입력!$N$21:$N$39,ATE$5)),SMALL(기준일시_입력!$N$21:$N$39,ATE$5)-ASX22,0)),0)</f>
        <v>0</v>
      </c>
      <c r="ATF22" s="128">
        <f>IFERROR(IF(AND(ASX22&lt;SMALL(기준일시_입력!$J$21:$J$39,ATF$5),ASY22&gt;SMALL(기준일시_입력!$N$21:$N$39,ATF$5)),INDEX(기준일시_입력!$AJ$21:$AJ$39,ATF$5*2-1),IF(AND(ASX22&gt;=SMALL(기준일시_입력!$J$21:$J$39,ATF$5),ASX22&lt;SMALL(기준일시_입력!$N$21:$N$39,ATF$5)),SMALL(기준일시_입력!$N$21:$N$39,ATF$5)-ASX22,0)),0)</f>
        <v>0</v>
      </c>
      <c r="ATG22" s="128">
        <f>IFERROR(IF(AND(ASX22&lt;SMALL(기준일시_입력!$J$21:$J$39,ATG$5),ASY22&gt;SMALL(기준일시_입력!$N$21:$N$39,ATG$5)),INDEX(기준일시_입력!$AJ$21:$AJ$39,ATG$5*2-1),IF(AND(ASX22&gt;=SMALL(기준일시_입력!$J$21:$J$39,ATG$5),ASX22&lt;SMALL(기준일시_입력!$N$21:$N$39,ATG$5)),SMALL(기준일시_입력!$N$21:$N$39,ATG$5)-ASX22,0)),0)</f>
        <v>0</v>
      </c>
      <c r="ATH22" s="128">
        <f>IFERROR(IF(AND(ASX22&lt;SMALL(기준일시_입력!$J$21:$J$39,ATH$5),ASY22&gt;SMALL(기준일시_입력!$N$21:$N$39,ATH$5)),INDEX(기준일시_입력!$AJ$21:$AJ$39,ATH$5*2-1),IF(AND(ASX22&gt;=SMALL(기준일시_입력!$J$21:$J$39,ATH$5),ASX22&lt;SMALL(기준일시_입력!$N$21:$N$39,ATH$5)),SMALL(기준일시_입력!$N$21:$N$39,ATH$5)-ASX22,0)),0)</f>
        <v>0</v>
      </c>
      <c r="ATI22" s="128">
        <f>IFERROR(IF(AND(ASX22&lt;SMALL(기준일시_입력!$J$21:$J$39,ATI$5),ASY22&gt;SMALL(기준일시_입력!$N$21:$N$39,ATI$5)),INDEX(기준일시_입력!$AJ$21:$AJ$39,ATI$5*2-1),IF(AND(ASX22&gt;=SMALL(기준일시_입력!$J$21:$J$39,ATI$5),ASX22&lt;SMALL(기준일시_입력!$N$21:$N$39,ATI$5)),SMALL(기준일시_입력!$N$21:$N$39,ATI$5)-ASX22,0)),0)</f>
        <v>0</v>
      </c>
      <c r="ATJ22" s="125"/>
      <c r="ATK22" s="180" t="str">
        <f t="shared" si="354"/>
        <v>17일</v>
      </c>
      <c r="ATL22" s="180"/>
      <c r="ATM22" s="124" t="str">
        <f t="shared" si="355"/>
        <v>수</v>
      </c>
      <c r="ATN22" s="133" t="str">
        <f t="shared" si="417"/>
        <v/>
      </c>
      <c r="ATO22" s="184"/>
      <c r="ATP22" s="184"/>
      <c r="ATQ22" s="184"/>
      <c r="ATR22" s="184"/>
      <c r="ATS22" s="184"/>
      <c r="ATT22" s="184"/>
      <c r="ATU22" s="176"/>
      <c r="ATV22" s="177"/>
      <c r="ATW22" s="129" t="str">
        <f>IF($B22="","",IF(AND(ATM$3&lt;&gt;"",$B22-기준일시_입력!$AO$7&lt;=0,ATO22="",ATR22="",ATU22=""),"X",IF(ATU22="연차","☆",IF(ATU22="월차","★",IF(ATU22="병가","♨",IF(ATU22="출장","◎",IF(ATU22="교육","■",IF(AND(ATU22="",ATO22&lt;=기준일시_입력!$J$15,ATR22&gt;=기준일시_입력!$N$15),"○",IF(AND(ATU22="",ATO22&lt;&gt;"",ATO22&gt;기준일시_입력!$J$15),"▼",IF(AND(ATU22="",ATR22&lt;&gt;"",ATR22&lt;기준일시_입력!$N$15),"△",""))))))))))</f>
        <v/>
      </c>
      <c r="ATX22" s="128">
        <f>IFERROR(IF(OR(ATO22="",ATR22=""),0,IF(AND(ATZ22&lt;기준일시_입력!$J$17,AUA22&gt;기준일시_입력!$N$17),기준일시_입력!$N$17-기준일시_입력!$J$17,IF(AND(ATZ22&gt;=기준일시_입력!$J$17,AUA22&gt;기준일시_입력!$N$17),기준일시_입력!$N$17-ATZ22,IF(AUA22&lt;기준일시_입력!$J$17,0,IF(AND(ATZ22&lt;기준일시_입력!$J$17,AUA22&lt;=기준일시_입력!$N$17),AUA22-기준일시_입력!$J$17,IF(AND(ATZ22&gt;=기준일시_입력!$J$17,AUA22&lt;=기준일시_입력!$N$17),AUA22-ATZ22,0)))))),0)</f>
        <v>0</v>
      </c>
      <c r="ATY22" s="128">
        <f t="shared" si="357"/>
        <v>0</v>
      </c>
      <c r="ATZ22" s="128">
        <f>IF(OR(ATO22="",ATR22=""),0,IF(ATO22&lt;기준일시_입력!$J$15,기준일시_입력!$J$15,ATO22))</f>
        <v>0</v>
      </c>
      <c r="AUA22" s="128">
        <f t="shared" si="358"/>
        <v>0</v>
      </c>
      <c r="AUB22" s="128">
        <f>IFERROR(IF(AND(ATZ22&lt;SMALL(기준일시_입력!$J$21:$J$39,AUB$5),AUA22&gt;SMALL(기준일시_입력!$N$21:$N$39,AUB$5)),INDEX(기준일시_입력!$AJ$21:$AJ$39,AUB$5*2-1),IF(AND(ATZ22&gt;=SMALL(기준일시_입력!$J$21:$J$39,AUB$5),ATZ22&lt;SMALL(기준일시_입력!$N$21:$N$39,AUB$5)),SMALL(기준일시_입력!$N$21:$N$39,AUB$5)-ATZ22,0)),0)</f>
        <v>0</v>
      </c>
      <c r="AUC22" s="128">
        <f>IFERROR(IF(AND(ATZ22&lt;SMALL(기준일시_입력!$J$21:$J$39,AUC$5),AUA22&gt;SMALL(기준일시_입력!$N$21:$N$39,AUC$5)),INDEX(기준일시_입력!$AJ$21:$AJ$39,AUC$5*2-1),IF(AND(ATZ22&gt;=SMALL(기준일시_입력!$J$21:$J$39,AUC$5),ATZ22&lt;SMALL(기준일시_입력!$N$21:$N$39,AUC$5)),SMALL(기준일시_입력!$N$21:$N$39,AUC$5)-ATZ22,0)),0)</f>
        <v>0</v>
      </c>
      <c r="AUD22" s="128">
        <f>IFERROR(IF(AND(ATZ22&lt;SMALL(기준일시_입력!$J$21:$J$39,AUD$5),AUA22&gt;SMALL(기준일시_입력!$N$21:$N$39,AUD$5)),INDEX(기준일시_입력!$AJ$21:$AJ$39,AUD$5*2-1),IF(AND(ATZ22&gt;=SMALL(기준일시_입력!$J$21:$J$39,AUD$5),ATZ22&lt;SMALL(기준일시_입력!$N$21:$N$39,AUD$5)),SMALL(기준일시_입력!$N$21:$N$39,AUD$5)-ATZ22,0)),0)</f>
        <v>0</v>
      </c>
      <c r="AUE22" s="128">
        <f>IFERROR(IF(AND(ATZ22&lt;SMALL(기준일시_입력!$J$21:$J$39,AUE$5),AUA22&gt;SMALL(기준일시_입력!$N$21:$N$39,AUE$5)),INDEX(기준일시_입력!$AJ$21:$AJ$39,AUE$5*2-1),IF(AND(ATZ22&gt;=SMALL(기준일시_입력!$J$21:$J$39,AUE$5),ATZ22&lt;SMALL(기준일시_입력!$N$21:$N$39,AUE$5)),SMALL(기준일시_입력!$N$21:$N$39,AUE$5)-ATZ22,0)),0)</f>
        <v>0</v>
      </c>
      <c r="AUF22" s="128">
        <f>IFERROR(IF(AND(ATZ22&lt;SMALL(기준일시_입력!$J$21:$J$39,AUF$5),AUA22&gt;SMALL(기준일시_입력!$N$21:$N$39,AUF$5)),INDEX(기준일시_입력!$AJ$21:$AJ$39,AUF$5*2-1),IF(AND(ATZ22&gt;=SMALL(기준일시_입력!$J$21:$J$39,AUF$5),ATZ22&lt;SMALL(기준일시_입력!$N$21:$N$39,AUF$5)),SMALL(기준일시_입력!$N$21:$N$39,AUF$5)-ATZ22,0)),0)</f>
        <v>0</v>
      </c>
      <c r="AUG22" s="128">
        <f>IFERROR(IF(AND(ATZ22&lt;SMALL(기준일시_입력!$J$21:$J$39,AUG$5),AUA22&gt;SMALL(기준일시_입력!$N$21:$N$39,AUG$5)),INDEX(기준일시_입력!$AJ$21:$AJ$39,AUG$5*2-1),IF(AND(ATZ22&gt;=SMALL(기준일시_입력!$J$21:$J$39,AUG$5),ATZ22&lt;SMALL(기준일시_입력!$N$21:$N$39,AUG$5)),SMALL(기준일시_입력!$N$21:$N$39,AUG$5)-ATZ22,0)),0)</f>
        <v>0</v>
      </c>
      <c r="AUH22" s="128">
        <f>IFERROR(IF(AND(ATZ22&lt;SMALL(기준일시_입력!$J$21:$J$39,AUH$5),AUA22&gt;SMALL(기준일시_입력!$N$21:$N$39,AUH$5)),INDEX(기준일시_입력!$AJ$21:$AJ$39,AUH$5*2-1),IF(AND(ATZ22&gt;=SMALL(기준일시_입력!$J$21:$J$39,AUH$5),ATZ22&lt;SMALL(기준일시_입력!$N$21:$N$39,AUH$5)),SMALL(기준일시_입력!$N$21:$N$39,AUH$5)-ATZ22,0)),0)</f>
        <v>0</v>
      </c>
      <c r="AUI22" s="128">
        <f>IFERROR(IF(AND(ATZ22&lt;SMALL(기준일시_입력!$J$21:$J$39,AUI$5),AUA22&gt;SMALL(기준일시_입력!$N$21:$N$39,AUI$5)),INDEX(기준일시_입력!$AJ$21:$AJ$39,AUI$5*2-1),IF(AND(ATZ22&gt;=SMALL(기준일시_입력!$J$21:$J$39,AUI$5),ATZ22&lt;SMALL(기준일시_입력!$N$21:$N$39,AUI$5)),SMALL(기준일시_입력!$N$21:$N$39,AUI$5)-ATZ22,0)),0)</f>
        <v>0</v>
      </c>
      <c r="AUJ22" s="128">
        <f>IFERROR(IF(AND(ATZ22&lt;SMALL(기준일시_입력!$J$21:$J$39,AUJ$5),AUA22&gt;SMALL(기준일시_입력!$N$21:$N$39,AUJ$5)),INDEX(기준일시_입력!$AJ$21:$AJ$39,AUJ$5*2-1),IF(AND(ATZ22&gt;=SMALL(기준일시_입력!$J$21:$J$39,AUJ$5),ATZ22&lt;SMALL(기준일시_입력!$N$21:$N$39,AUJ$5)),SMALL(기준일시_입력!$N$21:$N$39,AUJ$5)-ATZ22,0)),0)</f>
        <v>0</v>
      </c>
      <c r="AUK22" s="128">
        <f>IFERROR(IF(AND(ATZ22&lt;SMALL(기준일시_입력!$J$21:$J$39,AUK$5),AUA22&gt;SMALL(기준일시_입력!$N$21:$N$39,AUK$5)),INDEX(기준일시_입력!$AJ$21:$AJ$39,AUK$5*2-1),IF(AND(ATZ22&gt;=SMALL(기준일시_입력!$J$21:$J$39,AUK$5),ATZ22&lt;SMALL(기준일시_입력!$N$21:$N$39,AUK$5)),SMALL(기준일시_입력!$N$21:$N$39,AUK$5)-ATZ22,0)),0)</f>
        <v>0</v>
      </c>
      <c r="AUL22" s="125"/>
      <c r="AUM22" s="180" t="str">
        <f t="shared" si="359"/>
        <v>17일</v>
      </c>
      <c r="AUN22" s="180"/>
      <c r="AUO22" s="124" t="str">
        <f t="shared" si="360"/>
        <v>수</v>
      </c>
      <c r="AUP22" s="133" t="str">
        <f t="shared" si="417"/>
        <v/>
      </c>
      <c r="AUQ22" s="184"/>
      <c r="AUR22" s="184"/>
      <c r="AUS22" s="184"/>
      <c r="AUT22" s="184"/>
      <c r="AUU22" s="184"/>
      <c r="AUV22" s="184"/>
      <c r="AUW22" s="176"/>
      <c r="AUX22" s="177"/>
      <c r="AUY22" s="129" t="str">
        <f>IF($B22="","",IF(AND(AUO$3&lt;&gt;"",$B22-기준일시_입력!$AO$7&lt;=0,AUQ22="",AUT22="",AUW22=""),"X",IF(AUW22="연차","☆",IF(AUW22="월차","★",IF(AUW22="병가","♨",IF(AUW22="출장","◎",IF(AUW22="교육","■",IF(AND(AUW22="",AUQ22&lt;=기준일시_입력!$J$15,AUT22&gt;=기준일시_입력!$N$15),"○",IF(AND(AUW22="",AUQ22&lt;&gt;"",AUQ22&gt;기준일시_입력!$J$15),"▼",IF(AND(AUW22="",AUT22&lt;&gt;"",AUT22&lt;기준일시_입력!$N$15),"△",""))))))))))</f>
        <v/>
      </c>
      <c r="AUZ22" s="128">
        <f>IFERROR(IF(OR(AUQ22="",AUT22=""),0,IF(AND(AVB22&lt;기준일시_입력!$J$17,AVC22&gt;기준일시_입력!$N$17),기준일시_입력!$N$17-기준일시_입력!$J$17,IF(AND(AVB22&gt;=기준일시_입력!$J$17,AVC22&gt;기준일시_입력!$N$17),기준일시_입력!$N$17-AVB22,IF(AVC22&lt;기준일시_입력!$J$17,0,IF(AND(AVB22&lt;기준일시_입력!$J$17,AVC22&lt;=기준일시_입력!$N$17),AVC22-기준일시_입력!$J$17,IF(AND(AVB22&gt;=기준일시_입력!$J$17,AVC22&lt;=기준일시_입력!$N$17),AVC22-AVB22,0)))))),0)</f>
        <v>0</v>
      </c>
      <c r="AVA22" s="128">
        <f t="shared" si="362"/>
        <v>0</v>
      </c>
      <c r="AVB22" s="128">
        <f>IF(OR(AUQ22="",AUT22=""),0,IF(AUQ22&lt;기준일시_입력!$J$15,기준일시_입력!$J$15,AUQ22))</f>
        <v>0</v>
      </c>
      <c r="AVC22" s="128">
        <f t="shared" si="363"/>
        <v>0</v>
      </c>
      <c r="AVD22" s="128">
        <f>IFERROR(IF(AND(AVB22&lt;SMALL(기준일시_입력!$J$21:$J$39,AVD$5),AVC22&gt;SMALL(기준일시_입력!$N$21:$N$39,AVD$5)),INDEX(기준일시_입력!$AJ$21:$AJ$39,AVD$5*2-1),IF(AND(AVB22&gt;=SMALL(기준일시_입력!$J$21:$J$39,AVD$5),AVB22&lt;SMALL(기준일시_입력!$N$21:$N$39,AVD$5)),SMALL(기준일시_입력!$N$21:$N$39,AVD$5)-AVB22,0)),0)</f>
        <v>0</v>
      </c>
      <c r="AVE22" s="128">
        <f>IFERROR(IF(AND(AVB22&lt;SMALL(기준일시_입력!$J$21:$J$39,AVE$5),AVC22&gt;SMALL(기준일시_입력!$N$21:$N$39,AVE$5)),INDEX(기준일시_입력!$AJ$21:$AJ$39,AVE$5*2-1),IF(AND(AVB22&gt;=SMALL(기준일시_입력!$J$21:$J$39,AVE$5),AVB22&lt;SMALL(기준일시_입력!$N$21:$N$39,AVE$5)),SMALL(기준일시_입력!$N$21:$N$39,AVE$5)-AVB22,0)),0)</f>
        <v>0</v>
      </c>
      <c r="AVF22" s="128">
        <f>IFERROR(IF(AND(AVB22&lt;SMALL(기준일시_입력!$J$21:$J$39,AVF$5),AVC22&gt;SMALL(기준일시_입력!$N$21:$N$39,AVF$5)),INDEX(기준일시_입력!$AJ$21:$AJ$39,AVF$5*2-1),IF(AND(AVB22&gt;=SMALL(기준일시_입력!$J$21:$J$39,AVF$5),AVB22&lt;SMALL(기준일시_입력!$N$21:$N$39,AVF$5)),SMALL(기준일시_입력!$N$21:$N$39,AVF$5)-AVB22,0)),0)</f>
        <v>0</v>
      </c>
      <c r="AVG22" s="128">
        <f>IFERROR(IF(AND(AVB22&lt;SMALL(기준일시_입력!$J$21:$J$39,AVG$5),AVC22&gt;SMALL(기준일시_입력!$N$21:$N$39,AVG$5)),INDEX(기준일시_입력!$AJ$21:$AJ$39,AVG$5*2-1),IF(AND(AVB22&gt;=SMALL(기준일시_입력!$J$21:$J$39,AVG$5),AVB22&lt;SMALL(기준일시_입력!$N$21:$N$39,AVG$5)),SMALL(기준일시_입력!$N$21:$N$39,AVG$5)-AVB22,0)),0)</f>
        <v>0</v>
      </c>
      <c r="AVH22" s="128">
        <f>IFERROR(IF(AND(AVB22&lt;SMALL(기준일시_입력!$J$21:$J$39,AVH$5),AVC22&gt;SMALL(기준일시_입력!$N$21:$N$39,AVH$5)),INDEX(기준일시_입력!$AJ$21:$AJ$39,AVH$5*2-1),IF(AND(AVB22&gt;=SMALL(기준일시_입력!$J$21:$J$39,AVH$5),AVB22&lt;SMALL(기준일시_입력!$N$21:$N$39,AVH$5)),SMALL(기준일시_입력!$N$21:$N$39,AVH$5)-AVB22,0)),0)</f>
        <v>0</v>
      </c>
      <c r="AVI22" s="128">
        <f>IFERROR(IF(AND(AVB22&lt;SMALL(기준일시_입력!$J$21:$J$39,AVI$5),AVC22&gt;SMALL(기준일시_입력!$N$21:$N$39,AVI$5)),INDEX(기준일시_입력!$AJ$21:$AJ$39,AVI$5*2-1),IF(AND(AVB22&gt;=SMALL(기준일시_입력!$J$21:$J$39,AVI$5),AVB22&lt;SMALL(기준일시_입력!$N$21:$N$39,AVI$5)),SMALL(기준일시_입력!$N$21:$N$39,AVI$5)-AVB22,0)),0)</f>
        <v>0</v>
      </c>
      <c r="AVJ22" s="128">
        <f>IFERROR(IF(AND(AVB22&lt;SMALL(기준일시_입력!$J$21:$J$39,AVJ$5),AVC22&gt;SMALL(기준일시_입력!$N$21:$N$39,AVJ$5)),INDEX(기준일시_입력!$AJ$21:$AJ$39,AVJ$5*2-1),IF(AND(AVB22&gt;=SMALL(기준일시_입력!$J$21:$J$39,AVJ$5),AVB22&lt;SMALL(기준일시_입력!$N$21:$N$39,AVJ$5)),SMALL(기준일시_입력!$N$21:$N$39,AVJ$5)-AVB22,0)),0)</f>
        <v>0</v>
      </c>
      <c r="AVK22" s="128">
        <f>IFERROR(IF(AND(AVB22&lt;SMALL(기준일시_입력!$J$21:$J$39,AVK$5),AVC22&gt;SMALL(기준일시_입력!$N$21:$N$39,AVK$5)),INDEX(기준일시_입력!$AJ$21:$AJ$39,AVK$5*2-1),IF(AND(AVB22&gt;=SMALL(기준일시_입력!$J$21:$J$39,AVK$5),AVB22&lt;SMALL(기준일시_입력!$N$21:$N$39,AVK$5)),SMALL(기준일시_입력!$N$21:$N$39,AVK$5)-AVB22,0)),0)</f>
        <v>0</v>
      </c>
      <c r="AVL22" s="128">
        <f>IFERROR(IF(AND(AVB22&lt;SMALL(기준일시_입력!$J$21:$J$39,AVL$5),AVC22&gt;SMALL(기준일시_입력!$N$21:$N$39,AVL$5)),INDEX(기준일시_입력!$AJ$21:$AJ$39,AVL$5*2-1),IF(AND(AVB22&gt;=SMALL(기준일시_입력!$J$21:$J$39,AVL$5),AVB22&lt;SMALL(기준일시_입력!$N$21:$N$39,AVL$5)),SMALL(기준일시_입력!$N$21:$N$39,AVL$5)-AVB22,0)),0)</f>
        <v>0</v>
      </c>
      <c r="AVM22" s="128">
        <f>IFERROR(IF(AND(AVB22&lt;SMALL(기준일시_입력!$J$21:$J$39,AVM$5),AVC22&gt;SMALL(기준일시_입력!$N$21:$N$39,AVM$5)),INDEX(기준일시_입력!$AJ$21:$AJ$39,AVM$5*2-1),IF(AND(AVB22&gt;=SMALL(기준일시_입력!$J$21:$J$39,AVM$5),AVB22&lt;SMALL(기준일시_입력!$N$21:$N$39,AVM$5)),SMALL(기준일시_입력!$N$21:$N$39,AVM$5)-AVB22,0)),0)</f>
        <v>0</v>
      </c>
      <c r="AVN22" s="125"/>
      <c r="AVO22" s="180" t="str">
        <f t="shared" si="364"/>
        <v>17일</v>
      </c>
      <c r="AVP22" s="180"/>
      <c r="AVQ22" s="124" t="str">
        <f t="shared" si="365"/>
        <v>수</v>
      </c>
      <c r="AVR22" s="133" t="str">
        <f t="shared" ref="AVR22:AXV36" si="418">IF($F22="","",$F22)</f>
        <v/>
      </c>
      <c r="AVS22" s="184"/>
      <c r="AVT22" s="184"/>
      <c r="AVU22" s="184"/>
      <c r="AVV22" s="184"/>
      <c r="AVW22" s="184"/>
      <c r="AVX22" s="184"/>
      <c r="AVY22" s="176"/>
      <c r="AVZ22" s="177"/>
      <c r="AWA22" s="129" t="str">
        <f>IF($B22="","",IF(AND(AVQ$3&lt;&gt;"",$B22-기준일시_입력!$AO$7&lt;=0,AVS22="",AVV22="",AVY22=""),"X",IF(AVY22="연차","☆",IF(AVY22="월차","★",IF(AVY22="병가","♨",IF(AVY22="출장","◎",IF(AVY22="교육","■",IF(AND(AVY22="",AVS22&lt;=기준일시_입력!$J$15,AVV22&gt;=기준일시_입력!$N$15),"○",IF(AND(AVY22="",AVS22&lt;&gt;"",AVS22&gt;기준일시_입력!$J$15),"▼",IF(AND(AVY22="",AVV22&lt;&gt;"",AVV22&lt;기준일시_입력!$N$15),"△",""))))))))))</f>
        <v/>
      </c>
      <c r="AWB22" s="128">
        <f>IFERROR(IF(OR(AVS22="",AVV22=""),0,IF(AND(AWD22&lt;기준일시_입력!$J$17,AWE22&gt;기준일시_입력!$N$17),기준일시_입력!$N$17-기준일시_입력!$J$17,IF(AND(AWD22&gt;=기준일시_입력!$J$17,AWE22&gt;기준일시_입력!$N$17),기준일시_입력!$N$17-AWD22,IF(AWE22&lt;기준일시_입력!$J$17,0,IF(AND(AWD22&lt;기준일시_입력!$J$17,AWE22&lt;=기준일시_입력!$N$17),AWE22-기준일시_입력!$J$17,IF(AND(AWD22&gt;=기준일시_입력!$J$17,AWE22&lt;=기준일시_입력!$N$17),AWE22-AWD22,0)))))),0)</f>
        <v>0</v>
      </c>
      <c r="AWC22" s="128">
        <f t="shared" si="367"/>
        <v>0</v>
      </c>
      <c r="AWD22" s="128">
        <f>IF(OR(AVS22="",AVV22=""),0,IF(AVS22&lt;기준일시_입력!$J$15,기준일시_입력!$J$15,AVS22))</f>
        <v>0</v>
      </c>
      <c r="AWE22" s="128">
        <f t="shared" si="368"/>
        <v>0</v>
      </c>
      <c r="AWF22" s="128">
        <f>IFERROR(IF(AND(AWD22&lt;SMALL(기준일시_입력!$J$21:$J$39,AWF$5),AWE22&gt;SMALL(기준일시_입력!$N$21:$N$39,AWF$5)),INDEX(기준일시_입력!$AJ$21:$AJ$39,AWF$5*2-1),IF(AND(AWD22&gt;=SMALL(기준일시_입력!$J$21:$J$39,AWF$5),AWD22&lt;SMALL(기준일시_입력!$N$21:$N$39,AWF$5)),SMALL(기준일시_입력!$N$21:$N$39,AWF$5)-AWD22,0)),0)</f>
        <v>0</v>
      </c>
      <c r="AWG22" s="128">
        <f>IFERROR(IF(AND(AWD22&lt;SMALL(기준일시_입력!$J$21:$J$39,AWG$5),AWE22&gt;SMALL(기준일시_입력!$N$21:$N$39,AWG$5)),INDEX(기준일시_입력!$AJ$21:$AJ$39,AWG$5*2-1),IF(AND(AWD22&gt;=SMALL(기준일시_입력!$J$21:$J$39,AWG$5),AWD22&lt;SMALL(기준일시_입력!$N$21:$N$39,AWG$5)),SMALL(기준일시_입력!$N$21:$N$39,AWG$5)-AWD22,0)),0)</f>
        <v>0</v>
      </c>
      <c r="AWH22" s="128">
        <f>IFERROR(IF(AND(AWD22&lt;SMALL(기준일시_입력!$J$21:$J$39,AWH$5),AWE22&gt;SMALL(기준일시_입력!$N$21:$N$39,AWH$5)),INDEX(기준일시_입력!$AJ$21:$AJ$39,AWH$5*2-1),IF(AND(AWD22&gt;=SMALL(기준일시_입력!$J$21:$J$39,AWH$5),AWD22&lt;SMALL(기준일시_입력!$N$21:$N$39,AWH$5)),SMALL(기준일시_입력!$N$21:$N$39,AWH$5)-AWD22,0)),0)</f>
        <v>0</v>
      </c>
      <c r="AWI22" s="128">
        <f>IFERROR(IF(AND(AWD22&lt;SMALL(기준일시_입력!$J$21:$J$39,AWI$5),AWE22&gt;SMALL(기준일시_입력!$N$21:$N$39,AWI$5)),INDEX(기준일시_입력!$AJ$21:$AJ$39,AWI$5*2-1),IF(AND(AWD22&gt;=SMALL(기준일시_입력!$J$21:$J$39,AWI$5),AWD22&lt;SMALL(기준일시_입력!$N$21:$N$39,AWI$5)),SMALL(기준일시_입력!$N$21:$N$39,AWI$5)-AWD22,0)),0)</f>
        <v>0</v>
      </c>
      <c r="AWJ22" s="128">
        <f>IFERROR(IF(AND(AWD22&lt;SMALL(기준일시_입력!$J$21:$J$39,AWJ$5),AWE22&gt;SMALL(기준일시_입력!$N$21:$N$39,AWJ$5)),INDEX(기준일시_입력!$AJ$21:$AJ$39,AWJ$5*2-1),IF(AND(AWD22&gt;=SMALL(기준일시_입력!$J$21:$J$39,AWJ$5),AWD22&lt;SMALL(기준일시_입력!$N$21:$N$39,AWJ$5)),SMALL(기준일시_입력!$N$21:$N$39,AWJ$5)-AWD22,0)),0)</f>
        <v>0</v>
      </c>
      <c r="AWK22" s="128">
        <f>IFERROR(IF(AND(AWD22&lt;SMALL(기준일시_입력!$J$21:$J$39,AWK$5),AWE22&gt;SMALL(기준일시_입력!$N$21:$N$39,AWK$5)),INDEX(기준일시_입력!$AJ$21:$AJ$39,AWK$5*2-1),IF(AND(AWD22&gt;=SMALL(기준일시_입력!$J$21:$J$39,AWK$5),AWD22&lt;SMALL(기준일시_입력!$N$21:$N$39,AWK$5)),SMALL(기준일시_입력!$N$21:$N$39,AWK$5)-AWD22,0)),0)</f>
        <v>0</v>
      </c>
      <c r="AWL22" s="128">
        <f>IFERROR(IF(AND(AWD22&lt;SMALL(기준일시_입력!$J$21:$J$39,AWL$5),AWE22&gt;SMALL(기준일시_입력!$N$21:$N$39,AWL$5)),INDEX(기준일시_입력!$AJ$21:$AJ$39,AWL$5*2-1),IF(AND(AWD22&gt;=SMALL(기준일시_입력!$J$21:$J$39,AWL$5),AWD22&lt;SMALL(기준일시_입력!$N$21:$N$39,AWL$5)),SMALL(기준일시_입력!$N$21:$N$39,AWL$5)-AWD22,0)),0)</f>
        <v>0</v>
      </c>
      <c r="AWM22" s="128">
        <f>IFERROR(IF(AND(AWD22&lt;SMALL(기준일시_입력!$J$21:$J$39,AWM$5),AWE22&gt;SMALL(기준일시_입력!$N$21:$N$39,AWM$5)),INDEX(기준일시_입력!$AJ$21:$AJ$39,AWM$5*2-1),IF(AND(AWD22&gt;=SMALL(기준일시_입력!$J$21:$J$39,AWM$5),AWD22&lt;SMALL(기준일시_입력!$N$21:$N$39,AWM$5)),SMALL(기준일시_입력!$N$21:$N$39,AWM$5)-AWD22,0)),0)</f>
        <v>0</v>
      </c>
      <c r="AWN22" s="128">
        <f>IFERROR(IF(AND(AWD22&lt;SMALL(기준일시_입력!$J$21:$J$39,AWN$5),AWE22&gt;SMALL(기준일시_입력!$N$21:$N$39,AWN$5)),INDEX(기준일시_입력!$AJ$21:$AJ$39,AWN$5*2-1),IF(AND(AWD22&gt;=SMALL(기준일시_입력!$J$21:$J$39,AWN$5),AWD22&lt;SMALL(기준일시_입력!$N$21:$N$39,AWN$5)),SMALL(기준일시_입력!$N$21:$N$39,AWN$5)-AWD22,0)),0)</f>
        <v>0</v>
      </c>
      <c r="AWO22" s="128">
        <f>IFERROR(IF(AND(AWD22&lt;SMALL(기준일시_입력!$J$21:$J$39,AWO$5),AWE22&gt;SMALL(기준일시_입력!$N$21:$N$39,AWO$5)),INDEX(기준일시_입력!$AJ$21:$AJ$39,AWO$5*2-1),IF(AND(AWD22&gt;=SMALL(기준일시_입력!$J$21:$J$39,AWO$5),AWD22&lt;SMALL(기준일시_입력!$N$21:$N$39,AWO$5)),SMALL(기준일시_입력!$N$21:$N$39,AWO$5)-AWD22,0)),0)</f>
        <v>0</v>
      </c>
      <c r="AWP22" s="125"/>
      <c r="AWQ22" s="180" t="str">
        <f t="shared" si="369"/>
        <v>17일</v>
      </c>
      <c r="AWR22" s="180"/>
      <c r="AWS22" s="124" t="str">
        <f t="shared" si="370"/>
        <v>수</v>
      </c>
      <c r="AWT22" s="133" t="str">
        <f t="shared" si="418"/>
        <v/>
      </c>
      <c r="AWU22" s="184"/>
      <c r="AWV22" s="184"/>
      <c r="AWW22" s="184"/>
      <c r="AWX22" s="184"/>
      <c r="AWY22" s="184"/>
      <c r="AWZ22" s="184"/>
      <c r="AXA22" s="176"/>
      <c r="AXB22" s="177"/>
      <c r="AXC22" s="129" t="str">
        <f>IF($B22="","",IF(AND(AWS$3&lt;&gt;"",$B22-기준일시_입력!$AO$7&lt;=0,AWU22="",AWX22="",AXA22=""),"X",IF(AXA22="연차","☆",IF(AXA22="월차","★",IF(AXA22="병가","♨",IF(AXA22="출장","◎",IF(AXA22="교육","■",IF(AND(AXA22="",AWU22&lt;=기준일시_입력!$J$15,AWX22&gt;=기준일시_입력!$N$15),"○",IF(AND(AXA22="",AWU22&lt;&gt;"",AWU22&gt;기준일시_입력!$J$15),"▼",IF(AND(AXA22="",AWX22&lt;&gt;"",AWX22&lt;기준일시_입력!$N$15),"△",""))))))))))</f>
        <v/>
      </c>
      <c r="AXD22" s="128">
        <f>IFERROR(IF(OR(AWU22="",AWX22=""),0,IF(AND(AXF22&lt;기준일시_입력!$J$17,AXG22&gt;기준일시_입력!$N$17),기준일시_입력!$N$17-기준일시_입력!$J$17,IF(AND(AXF22&gt;=기준일시_입력!$J$17,AXG22&gt;기준일시_입력!$N$17),기준일시_입력!$N$17-AXF22,IF(AXG22&lt;기준일시_입력!$J$17,0,IF(AND(AXF22&lt;기준일시_입력!$J$17,AXG22&lt;=기준일시_입력!$N$17),AXG22-기준일시_입력!$J$17,IF(AND(AXF22&gt;=기준일시_입력!$J$17,AXG22&lt;=기준일시_입력!$N$17),AXG22-AXF22,0)))))),0)</f>
        <v>0</v>
      </c>
      <c r="AXE22" s="128">
        <f t="shared" si="372"/>
        <v>0</v>
      </c>
      <c r="AXF22" s="128">
        <f>IF(OR(AWU22="",AWX22=""),0,IF(AWU22&lt;기준일시_입력!$J$15,기준일시_입력!$J$15,AWU22))</f>
        <v>0</v>
      </c>
      <c r="AXG22" s="128">
        <f t="shared" si="373"/>
        <v>0</v>
      </c>
      <c r="AXH22" s="128">
        <f>IFERROR(IF(AND(AXF22&lt;SMALL(기준일시_입력!$J$21:$J$39,AXH$5),AXG22&gt;SMALL(기준일시_입력!$N$21:$N$39,AXH$5)),INDEX(기준일시_입력!$AJ$21:$AJ$39,AXH$5*2-1),IF(AND(AXF22&gt;=SMALL(기준일시_입력!$J$21:$J$39,AXH$5),AXF22&lt;SMALL(기준일시_입력!$N$21:$N$39,AXH$5)),SMALL(기준일시_입력!$N$21:$N$39,AXH$5)-AXF22,0)),0)</f>
        <v>0</v>
      </c>
      <c r="AXI22" s="128">
        <f>IFERROR(IF(AND(AXF22&lt;SMALL(기준일시_입력!$J$21:$J$39,AXI$5),AXG22&gt;SMALL(기준일시_입력!$N$21:$N$39,AXI$5)),INDEX(기준일시_입력!$AJ$21:$AJ$39,AXI$5*2-1),IF(AND(AXF22&gt;=SMALL(기준일시_입력!$J$21:$J$39,AXI$5),AXF22&lt;SMALL(기준일시_입력!$N$21:$N$39,AXI$5)),SMALL(기준일시_입력!$N$21:$N$39,AXI$5)-AXF22,0)),0)</f>
        <v>0</v>
      </c>
      <c r="AXJ22" s="128">
        <f>IFERROR(IF(AND(AXF22&lt;SMALL(기준일시_입력!$J$21:$J$39,AXJ$5),AXG22&gt;SMALL(기준일시_입력!$N$21:$N$39,AXJ$5)),INDEX(기준일시_입력!$AJ$21:$AJ$39,AXJ$5*2-1),IF(AND(AXF22&gt;=SMALL(기준일시_입력!$J$21:$J$39,AXJ$5),AXF22&lt;SMALL(기준일시_입력!$N$21:$N$39,AXJ$5)),SMALL(기준일시_입력!$N$21:$N$39,AXJ$5)-AXF22,0)),0)</f>
        <v>0</v>
      </c>
      <c r="AXK22" s="128">
        <f>IFERROR(IF(AND(AXF22&lt;SMALL(기준일시_입력!$J$21:$J$39,AXK$5),AXG22&gt;SMALL(기준일시_입력!$N$21:$N$39,AXK$5)),INDEX(기준일시_입력!$AJ$21:$AJ$39,AXK$5*2-1),IF(AND(AXF22&gt;=SMALL(기준일시_입력!$J$21:$J$39,AXK$5),AXF22&lt;SMALL(기준일시_입력!$N$21:$N$39,AXK$5)),SMALL(기준일시_입력!$N$21:$N$39,AXK$5)-AXF22,0)),0)</f>
        <v>0</v>
      </c>
      <c r="AXL22" s="128">
        <f>IFERROR(IF(AND(AXF22&lt;SMALL(기준일시_입력!$J$21:$J$39,AXL$5),AXG22&gt;SMALL(기준일시_입력!$N$21:$N$39,AXL$5)),INDEX(기준일시_입력!$AJ$21:$AJ$39,AXL$5*2-1),IF(AND(AXF22&gt;=SMALL(기준일시_입력!$J$21:$J$39,AXL$5),AXF22&lt;SMALL(기준일시_입력!$N$21:$N$39,AXL$5)),SMALL(기준일시_입력!$N$21:$N$39,AXL$5)-AXF22,0)),0)</f>
        <v>0</v>
      </c>
      <c r="AXM22" s="128">
        <f>IFERROR(IF(AND(AXF22&lt;SMALL(기준일시_입력!$J$21:$J$39,AXM$5),AXG22&gt;SMALL(기준일시_입력!$N$21:$N$39,AXM$5)),INDEX(기준일시_입력!$AJ$21:$AJ$39,AXM$5*2-1),IF(AND(AXF22&gt;=SMALL(기준일시_입력!$J$21:$J$39,AXM$5),AXF22&lt;SMALL(기준일시_입력!$N$21:$N$39,AXM$5)),SMALL(기준일시_입력!$N$21:$N$39,AXM$5)-AXF22,0)),0)</f>
        <v>0</v>
      </c>
      <c r="AXN22" s="128">
        <f>IFERROR(IF(AND(AXF22&lt;SMALL(기준일시_입력!$J$21:$J$39,AXN$5),AXG22&gt;SMALL(기준일시_입력!$N$21:$N$39,AXN$5)),INDEX(기준일시_입력!$AJ$21:$AJ$39,AXN$5*2-1),IF(AND(AXF22&gt;=SMALL(기준일시_입력!$J$21:$J$39,AXN$5),AXF22&lt;SMALL(기준일시_입력!$N$21:$N$39,AXN$5)),SMALL(기준일시_입력!$N$21:$N$39,AXN$5)-AXF22,0)),0)</f>
        <v>0</v>
      </c>
      <c r="AXO22" s="128">
        <f>IFERROR(IF(AND(AXF22&lt;SMALL(기준일시_입력!$J$21:$J$39,AXO$5),AXG22&gt;SMALL(기준일시_입력!$N$21:$N$39,AXO$5)),INDEX(기준일시_입력!$AJ$21:$AJ$39,AXO$5*2-1),IF(AND(AXF22&gt;=SMALL(기준일시_입력!$J$21:$J$39,AXO$5),AXF22&lt;SMALL(기준일시_입력!$N$21:$N$39,AXO$5)),SMALL(기준일시_입력!$N$21:$N$39,AXO$5)-AXF22,0)),0)</f>
        <v>0</v>
      </c>
      <c r="AXP22" s="128">
        <f>IFERROR(IF(AND(AXF22&lt;SMALL(기준일시_입력!$J$21:$J$39,AXP$5),AXG22&gt;SMALL(기준일시_입력!$N$21:$N$39,AXP$5)),INDEX(기준일시_입력!$AJ$21:$AJ$39,AXP$5*2-1),IF(AND(AXF22&gt;=SMALL(기준일시_입력!$J$21:$J$39,AXP$5),AXF22&lt;SMALL(기준일시_입력!$N$21:$N$39,AXP$5)),SMALL(기준일시_입력!$N$21:$N$39,AXP$5)-AXF22,0)),0)</f>
        <v>0</v>
      </c>
      <c r="AXQ22" s="128">
        <f>IFERROR(IF(AND(AXF22&lt;SMALL(기준일시_입력!$J$21:$J$39,AXQ$5),AXG22&gt;SMALL(기준일시_입력!$N$21:$N$39,AXQ$5)),INDEX(기준일시_입력!$AJ$21:$AJ$39,AXQ$5*2-1),IF(AND(AXF22&gt;=SMALL(기준일시_입력!$J$21:$J$39,AXQ$5),AXF22&lt;SMALL(기준일시_입력!$N$21:$N$39,AXQ$5)),SMALL(기준일시_입력!$N$21:$N$39,AXQ$5)-AXF22,0)),0)</f>
        <v>0</v>
      </c>
      <c r="AXR22" s="125"/>
      <c r="AXS22" s="180" t="str">
        <f t="shared" si="374"/>
        <v>17일</v>
      </c>
      <c r="AXT22" s="180"/>
      <c r="AXU22" s="124" t="str">
        <f t="shared" si="375"/>
        <v>수</v>
      </c>
      <c r="AXV22" s="133" t="str">
        <f t="shared" si="418"/>
        <v/>
      </c>
      <c r="AXW22" s="184"/>
      <c r="AXX22" s="184"/>
      <c r="AXY22" s="184"/>
      <c r="AXZ22" s="184"/>
      <c r="AYA22" s="184"/>
      <c r="AYB22" s="184"/>
      <c r="AYC22" s="176"/>
      <c r="AYD22" s="177"/>
      <c r="AYE22" s="129" t="str">
        <f>IF($B22="","",IF(AND(AXU$3&lt;&gt;"",$B22-기준일시_입력!$AO$7&lt;=0,AXW22="",AXZ22="",AYC22=""),"X",IF(AYC22="연차","☆",IF(AYC22="월차","★",IF(AYC22="병가","♨",IF(AYC22="출장","◎",IF(AYC22="교육","■",IF(AND(AYC22="",AXW22&lt;=기준일시_입력!$J$15,AXZ22&gt;=기준일시_입력!$N$15),"○",IF(AND(AYC22="",AXW22&lt;&gt;"",AXW22&gt;기준일시_입력!$J$15),"▼",IF(AND(AYC22="",AXZ22&lt;&gt;"",AXZ22&lt;기준일시_입력!$N$15),"△",""))))))))))</f>
        <v/>
      </c>
      <c r="AYF22" s="128">
        <f>IFERROR(IF(OR(AXW22="",AXZ22=""),0,IF(AND(AYH22&lt;기준일시_입력!$J$17,AYI22&gt;기준일시_입력!$N$17),기준일시_입력!$N$17-기준일시_입력!$J$17,IF(AND(AYH22&gt;=기준일시_입력!$J$17,AYI22&gt;기준일시_입력!$N$17),기준일시_입력!$N$17-AYH22,IF(AYI22&lt;기준일시_입력!$J$17,0,IF(AND(AYH22&lt;기준일시_입력!$J$17,AYI22&lt;=기준일시_입력!$N$17),AYI22-기준일시_입력!$J$17,IF(AND(AYH22&gt;=기준일시_입력!$J$17,AYI22&lt;=기준일시_입력!$N$17),AYI22-AYH22,0)))))),0)</f>
        <v>0</v>
      </c>
      <c r="AYG22" s="128">
        <f t="shared" si="377"/>
        <v>0</v>
      </c>
      <c r="AYH22" s="128">
        <f>IF(OR(AXW22="",AXZ22=""),0,IF(AXW22&lt;기준일시_입력!$J$15,기준일시_입력!$J$15,AXW22))</f>
        <v>0</v>
      </c>
      <c r="AYI22" s="128">
        <f t="shared" si="378"/>
        <v>0</v>
      </c>
      <c r="AYJ22" s="128">
        <f>IFERROR(IF(AND(AYH22&lt;SMALL(기준일시_입력!$J$21:$J$39,AYJ$5),AYI22&gt;SMALL(기준일시_입력!$N$21:$N$39,AYJ$5)),INDEX(기준일시_입력!$AJ$21:$AJ$39,AYJ$5*2-1),IF(AND(AYH22&gt;=SMALL(기준일시_입력!$J$21:$J$39,AYJ$5),AYH22&lt;SMALL(기준일시_입력!$N$21:$N$39,AYJ$5)),SMALL(기준일시_입력!$N$21:$N$39,AYJ$5)-AYH22,0)),0)</f>
        <v>0</v>
      </c>
      <c r="AYK22" s="128">
        <f>IFERROR(IF(AND(AYH22&lt;SMALL(기준일시_입력!$J$21:$J$39,AYK$5),AYI22&gt;SMALL(기준일시_입력!$N$21:$N$39,AYK$5)),INDEX(기준일시_입력!$AJ$21:$AJ$39,AYK$5*2-1),IF(AND(AYH22&gt;=SMALL(기준일시_입력!$J$21:$J$39,AYK$5),AYH22&lt;SMALL(기준일시_입력!$N$21:$N$39,AYK$5)),SMALL(기준일시_입력!$N$21:$N$39,AYK$5)-AYH22,0)),0)</f>
        <v>0</v>
      </c>
      <c r="AYL22" s="128">
        <f>IFERROR(IF(AND(AYH22&lt;SMALL(기준일시_입력!$J$21:$J$39,AYL$5),AYI22&gt;SMALL(기준일시_입력!$N$21:$N$39,AYL$5)),INDEX(기준일시_입력!$AJ$21:$AJ$39,AYL$5*2-1),IF(AND(AYH22&gt;=SMALL(기준일시_입력!$J$21:$J$39,AYL$5),AYH22&lt;SMALL(기준일시_입력!$N$21:$N$39,AYL$5)),SMALL(기준일시_입력!$N$21:$N$39,AYL$5)-AYH22,0)),0)</f>
        <v>0</v>
      </c>
      <c r="AYM22" s="128">
        <f>IFERROR(IF(AND(AYH22&lt;SMALL(기준일시_입력!$J$21:$J$39,AYM$5),AYI22&gt;SMALL(기준일시_입력!$N$21:$N$39,AYM$5)),INDEX(기준일시_입력!$AJ$21:$AJ$39,AYM$5*2-1),IF(AND(AYH22&gt;=SMALL(기준일시_입력!$J$21:$J$39,AYM$5),AYH22&lt;SMALL(기준일시_입력!$N$21:$N$39,AYM$5)),SMALL(기준일시_입력!$N$21:$N$39,AYM$5)-AYH22,0)),0)</f>
        <v>0</v>
      </c>
      <c r="AYN22" s="128">
        <f>IFERROR(IF(AND(AYH22&lt;SMALL(기준일시_입력!$J$21:$J$39,AYN$5),AYI22&gt;SMALL(기준일시_입력!$N$21:$N$39,AYN$5)),INDEX(기준일시_입력!$AJ$21:$AJ$39,AYN$5*2-1),IF(AND(AYH22&gt;=SMALL(기준일시_입력!$J$21:$J$39,AYN$5),AYH22&lt;SMALL(기준일시_입력!$N$21:$N$39,AYN$5)),SMALL(기준일시_입력!$N$21:$N$39,AYN$5)-AYH22,0)),0)</f>
        <v>0</v>
      </c>
      <c r="AYO22" s="128">
        <f>IFERROR(IF(AND(AYH22&lt;SMALL(기준일시_입력!$J$21:$J$39,AYO$5),AYI22&gt;SMALL(기준일시_입력!$N$21:$N$39,AYO$5)),INDEX(기준일시_입력!$AJ$21:$AJ$39,AYO$5*2-1),IF(AND(AYH22&gt;=SMALL(기준일시_입력!$J$21:$J$39,AYO$5),AYH22&lt;SMALL(기준일시_입력!$N$21:$N$39,AYO$5)),SMALL(기준일시_입력!$N$21:$N$39,AYO$5)-AYH22,0)),0)</f>
        <v>0</v>
      </c>
      <c r="AYP22" s="128">
        <f>IFERROR(IF(AND(AYH22&lt;SMALL(기준일시_입력!$J$21:$J$39,AYP$5),AYI22&gt;SMALL(기준일시_입력!$N$21:$N$39,AYP$5)),INDEX(기준일시_입력!$AJ$21:$AJ$39,AYP$5*2-1),IF(AND(AYH22&gt;=SMALL(기준일시_입력!$J$21:$J$39,AYP$5),AYH22&lt;SMALL(기준일시_입력!$N$21:$N$39,AYP$5)),SMALL(기준일시_입력!$N$21:$N$39,AYP$5)-AYH22,0)),0)</f>
        <v>0</v>
      </c>
      <c r="AYQ22" s="128">
        <f>IFERROR(IF(AND(AYH22&lt;SMALL(기준일시_입력!$J$21:$J$39,AYQ$5),AYI22&gt;SMALL(기준일시_입력!$N$21:$N$39,AYQ$5)),INDEX(기준일시_입력!$AJ$21:$AJ$39,AYQ$5*2-1),IF(AND(AYH22&gt;=SMALL(기준일시_입력!$J$21:$J$39,AYQ$5),AYH22&lt;SMALL(기준일시_입력!$N$21:$N$39,AYQ$5)),SMALL(기준일시_입력!$N$21:$N$39,AYQ$5)-AYH22,0)),0)</f>
        <v>0</v>
      </c>
      <c r="AYR22" s="128">
        <f>IFERROR(IF(AND(AYH22&lt;SMALL(기준일시_입력!$J$21:$J$39,AYR$5),AYI22&gt;SMALL(기준일시_입력!$N$21:$N$39,AYR$5)),INDEX(기준일시_입력!$AJ$21:$AJ$39,AYR$5*2-1),IF(AND(AYH22&gt;=SMALL(기준일시_입력!$J$21:$J$39,AYR$5),AYH22&lt;SMALL(기준일시_입력!$N$21:$N$39,AYR$5)),SMALL(기준일시_입력!$N$21:$N$39,AYR$5)-AYH22,0)),0)</f>
        <v>0</v>
      </c>
      <c r="AYS22" s="128">
        <f>IFERROR(IF(AND(AYH22&lt;SMALL(기준일시_입력!$J$21:$J$39,AYS$5),AYI22&gt;SMALL(기준일시_입력!$N$21:$N$39,AYS$5)),INDEX(기준일시_입력!$AJ$21:$AJ$39,AYS$5*2-1),IF(AND(AYH22&gt;=SMALL(기준일시_입력!$J$21:$J$39,AYS$5),AYH22&lt;SMALL(기준일시_입력!$N$21:$N$39,AYS$5)),SMALL(기준일시_입력!$N$21:$N$39,AYS$5)-AYH22,0)),0)</f>
        <v>0</v>
      </c>
      <c r="AYT22" s="125"/>
      <c r="AYU22" s="180" t="str">
        <f t="shared" si="379"/>
        <v>17일</v>
      </c>
      <c r="AYV22" s="180"/>
      <c r="AYW22" s="124" t="str">
        <f t="shared" si="380"/>
        <v>수</v>
      </c>
      <c r="AYX22" s="133" t="str">
        <f t="shared" ref="AYX22:BBB36" si="419">IF($F22="","",$F22)</f>
        <v/>
      </c>
      <c r="AYY22" s="184"/>
      <c r="AYZ22" s="184"/>
      <c r="AZA22" s="184"/>
      <c r="AZB22" s="184"/>
      <c r="AZC22" s="184"/>
      <c r="AZD22" s="184"/>
      <c r="AZE22" s="176"/>
      <c r="AZF22" s="177"/>
      <c r="AZG22" s="129" t="str">
        <f>IF($B22="","",IF(AND(AYW$3&lt;&gt;"",$B22-기준일시_입력!$AO$7&lt;=0,AYY22="",AZB22="",AZE22=""),"X",IF(AZE22="연차","☆",IF(AZE22="월차","★",IF(AZE22="병가","♨",IF(AZE22="출장","◎",IF(AZE22="교육","■",IF(AND(AZE22="",AYY22&lt;=기준일시_입력!$J$15,AZB22&gt;=기준일시_입력!$N$15),"○",IF(AND(AZE22="",AYY22&lt;&gt;"",AYY22&gt;기준일시_입력!$J$15),"▼",IF(AND(AZE22="",AZB22&lt;&gt;"",AZB22&lt;기준일시_입력!$N$15),"△",""))))))))))</f>
        <v/>
      </c>
      <c r="AZH22" s="128">
        <f>IFERROR(IF(OR(AYY22="",AZB22=""),0,IF(AND(AZJ22&lt;기준일시_입력!$J$17,AZK22&gt;기준일시_입력!$N$17),기준일시_입력!$N$17-기준일시_입력!$J$17,IF(AND(AZJ22&gt;=기준일시_입력!$J$17,AZK22&gt;기준일시_입력!$N$17),기준일시_입력!$N$17-AZJ22,IF(AZK22&lt;기준일시_입력!$J$17,0,IF(AND(AZJ22&lt;기준일시_입력!$J$17,AZK22&lt;=기준일시_입력!$N$17),AZK22-기준일시_입력!$J$17,IF(AND(AZJ22&gt;=기준일시_입력!$J$17,AZK22&lt;=기준일시_입력!$N$17),AZK22-AZJ22,0)))))),0)</f>
        <v>0</v>
      </c>
      <c r="AZI22" s="128">
        <f t="shared" si="382"/>
        <v>0</v>
      </c>
      <c r="AZJ22" s="128">
        <f>IF(OR(AYY22="",AZB22=""),0,IF(AYY22&lt;기준일시_입력!$J$15,기준일시_입력!$J$15,AYY22))</f>
        <v>0</v>
      </c>
      <c r="AZK22" s="128">
        <f t="shared" si="383"/>
        <v>0</v>
      </c>
      <c r="AZL22" s="128">
        <f>IFERROR(IF(AND(AZJ22&lt;SMALL(기준일시_입력!$J$21:$J$39,AZL$5),AZK22&gt;SMALL(기준일시_입력!$N$21:$N$39,AZL$5)),INDEX(기준일시_입력!$AJ$21:$AJ$39,AZL$5*2-1),IF(AND(AZJ22&gt;=SMALL(기준일시_입력!$J$21:$J$39,AZL$5),AZJ22&lt;SMALL(기준일시_입력!$N$21:$N$39,AZL$5)),SMALL(기준일시_입력!$N$21:$N$39,AZL$5)-AZJ22,0)),0)</f>
        <v>0</v>
      </c>
      <c r="AZM22" s="128">
        <f>IFERROR(IF(AND(AZJ22&lt;SMALL(기준일시_입력!$J$21:$J$39,AZM$5),AZK22&gt;SMALL(기준일시_입력!$N$21:$N$39,AZM$5)),INDEX(기준일시_입력!$AJ$21:$AJ$39,AZM$5*2-1),IF(AND(AZJ22&gt;=SMALL(기준일시_입력!$J$21:$J$39,AZM$5),AZJ22&lt;SMALL(기준일시_입력!$N$21:$N$39,AZM$5)),SMALL(기준일시_입력!$N$21:$N$39,AZM$5)-AZJ22,0)),0)</f>
        <v>0</v>
      </c>
      <c r="AZN22" s="128">
        <f>IFERROR(IF(AND(AZJ22&lt;SMALL(기준일시_입력!$J$21:$J$39,AZN$5),AZK22&gt;SMALL(기준일시_입력!$N$21:$N$39,AZN$5)),INDEX(기준일시_입력!$AJ$21:$AJ$39,AZN$5*2-1),IF(AND(AZJ22&gt;=SMALL(기준일시_입력!$J$21:$J$39,AZN$5),AZJ22&lt;SMALL(기준일시_입력!$N$21:$N$39,AZN$5)),SMALL(기준일시_입력!$N$21:$N$39,AZN$5)-AZJ22,0)),0)</f>
        <v>0</v>
      </c>
      <c r="AZO22" s="128">
        <f>IFERROR(IF(AND(AZJ22&lt;SMALL(기준일시_입력!$J$21:$J$39,AZO$5),AZK22&gt;SMALL(기준일시_입력!$N$21:$N$39,AZO$5)),INDEX(기준일시_입력!$AJ$21:$AJ$39,AZO$5*2-1),IF(AND(AZJ22&gt;=SMALL(기준일시_입력!$J$21:$J$39,AZO$5),AZJ22&lt;SMALL(기준일시_입력!$N$21:$N$39,AZO$5)),SMALL(기준일시_입력!$N$21:$N$39,AZO$5)-AZJ22,0)),0)</f>
        <v>0</v>
      </c>
      <c r="AZP22" s="128">
        <f>IFERROR(IF(AND(AZJ22&lt;SMALL(기준일시_입력!$J$21:$J$39,AZP$5),AZK22&gt;SMALL(기준일시_입력!$N$21:$N$39,AZP$5)),INDEX(기준일시_입력!$AJ$21:$AJ$39,AZP$5*2-1),IF(AND(AZJ22&gt;=SMALL(기준일시_입력!$J$21:$J$39,AZP$5),AZJ22&lt;SMALL(기준일시_입력!$N$21:$N$39,AZP$5)),SMALL(기준일시_입력!$N$21:$N$39,AZP$5)-AZJ22,0)),0)</f>
        <v>0</v>
      </c>
      <c r="AZQ22" s="128">
        <f>IFERROR(IF(AND(AZJ22&lt;SMALL(기준일시_입력!$J$21:$J$39,AZQ$5),AZK22&gt;SMALL(기준일시_입력!$N$21:$N$39,AZQ$5)),INDEX(기준일시_입력!$AJ$21:$AJ$39,AZQ$5*2-1),IF(AND(AZJ22&gt;=SMALL(기준일시_입력!$J$21:$J$39,AZQ$5),AZJ22&lt;SMALL(기준일시_입력!$N$21:$N$39,AZQ$5)),SMALL(기준일시_입력!$N$21:$N$39,AZQ$5)-AZJ22,0)),0)</f>
        <v>0</v>
      </c>
      <c r="AZR22" s="128">
        <f>IFERROR(IF(AND(AZJ22&lt;SMALL(기준일시_입력!$J$21:$J$39,AZR$5),AZK22&gt;SMALL(기준일시_입력!$N$21:$N$39,AZR$5)),INDEX(기준일시_입력!$AJ$21:$AJ$39,AZR$5*2-1),IF(AND(AZJ22&gt;=SMALL(기준일시_입력!$J$21:$J$39,AZR$5),AZJ22&lt;SMALL(기준일시_입력!$N$21:$N$39,AZR$5)),SMALL(기준일시_입력!$N$21:$N$39,AZR$5)-AZJ22,0)),0)</f>
        <v>0</v>
      </c>
      <c r="AZS22" s="128">
        <f>IFERROR(IF(AND(AZJ22&lt;SMALL(기준일시_입력!$J$21:$J$39,AZS$5),AZK22&gt;SMALL(기준일시_입력!$N$21:$N$39,AZS$5)),INDEX(기준일시_입력!$AJ$21:$AJ$39,AZS$5*2-1),IF(AND(AZJ22&gt;=SMALL(기준일시_입력!$J$21:$J$39,AZS$5),AZJ22&lt;SMALL(기준일시_입력!$N$21:$N$39,AZS$5)),SMALL(기준일시_입력!$N$21:$N$39,AZS$5)-AZJ22,0)),0)</f>
        <v>0</v>
      </c>
      <c r="AZT22" s="128">
        <f>IFERROR(IF(AND(AZJ22&lt;SMALL(기준일시_입력!$J$21:$J$39,AZT$5),AZK22&gt;SMALL(기준일시_입력!$N$21:$N$39,AZT$5)),INDEX(기준일시_입력!$AJ$21:$AJ$39,AZT$5*2-1),IF(AND(AZJ22&gt;=SMALL(기준일시_입력!$J$21:$J$39,AZT$5),AZJ22&lt;SMALL(기준일시_입력!$N$21:$N$39,AZT$5)),SMALL(기준일시_입력!$N$21:$N$39,AZT$5)-AZJ22,0)),0)</f>
        <v>0</v>
      </c>
      <c r="AZU22" s="128">
        <f>IFERROR(IF(AND(AZJ22&lt;SMALL(기준일시_입력!$J$21:$J$39,AZU$5),AZK22&gt;SMALL(기준일시_입력!$N$21:$N$39,AZU$5)),INDEX(기준일시_입력!$AJ$21:$AJ$39,AZU$5*2-1),IF(AND(AZJ22&gt;=SMALL(기준일시_입력!$J$21:$J$39,AZU$5),AZJ22&lt;SMALL(기준일시_입력!$N$21:$N$39,AZU$5)),SMALL(기준일시_입력!$N$21:$N$39,AZU$5)-AZJ22,0)),0)</f>
        <v>0</v>
      </c>
      <c r="AZV22" s="125"/>
      <c r="AZW22" s="180" t="str">
        <f t="shared" si="384"/>
        <v>17일</v>
      </c>
      <c r="AZX22" s="180"/>
      <c r="AZY22" s="124" t="str">
        <f t="shared" si="385"/>
        <v>수</v>
      </c>
      <c r="AZZ22" s="133" t="str">
        <f t="shared" si="419"/>
        <v/>
      </c>
      <c r="BAA22" s="184"/>
      <c r="BAB22" s="184"/>
      <c r="BAC22" s="184"/>
      <c r="BAD22" s="184"/>
      <c r="BAE22" s="184"/>
      <c r="BAF22" s="184"/>
      <c r="BAG22" s="176"/>
      <c r="BAH22" s="177"/>
      <c r="BAI22" s="129" t="str">
        <f>IF($B22="","",IF(AND(AZY$3&lt;&gt;"",$B22-기준일시_입력!$AO$7&lt;=0,BAA22="",BAD22="",BAG22=""),"X",IF(BAG22="연차","☆",IF(BAG22="월차","★",IF(BAG22="병가","♨",IF(BAG22="출장","◎",IF(BAG22="교육","■",IF(AND(BAG22="",BAA22&lt;=기준일시_입력!$J$15,BAD22&gt;=기준일시_입력!$N$15),"○",IF(AND(BAG22="",BAA22&lt;&gt;"",BAA22&gt;기준일시_입력!$J$15),"▼",IF(AND(BAG22="",BAD22&lt;&gt;"",BAD22&lt;기준일시_입력!$N$15),"△",""))))))))))</f>
        <v/>
      </c>
      <c r="BAJ22" s="128">
        <f>IFERROR(IF(OR(BAA22="",BAD22=""),0,IF(AND(BAL22&lt;기준일시_입력!$J$17,BAM22&gt;기준일시_입력!$N$17),기준일시_입력!$N$17-기준일시_입력!$J$17,IF(AND(BAL22&gt;=기준일시_입력!$J$17,BAM22&gt;기준일시_입력!$N$17),기준일시_입력!$N$17-BAL22,IF(BAM22&lt;기준일시_입력!$J$17,0,IF(AND(BAL22&lt;기준일시_입력!$J$17,BAM22&lt;=기준일시_입력!$N$17),BAM22-기준일시_입력!$J$17,IF(AND(BAL22&gt;=기준일시_입력!$J$17,BAM22&lt;=기준일시_입력!$N$17),BAM22-BAL22,0)))))),0)</f>
        <v>0</v>
      </c>
      <c r="BAK22" s="128">
        <f t="shared" si="387"/>
        <v>0</v>
      </c>
      <c r="BAL22" s="128">
        <f>IF(OR(BAA22="",BAD22=""),0,IF(BAA22&lt;기준일시_입력!$J$15,기준일시_입력!$J$15,BAA22))</f>
        <v>0</v>
      </c>
      <c r="BAM22" s="128">
        <f t="shared" si="388"/>
        <v>0</v>
      </c>
      <c r="BAN22" s="128">
        <f>IFERROR(IF(AND(BAL22&lt;SMALL(기준일시_입력!$J$21:$J$39,BAN$5),BAM22&gt;SMALL(기준일시_입력!$N$21:$N$39,BAN$5)),INDEX(기준일시_입력!$AJ$21:$AJ$39,BAN$5*2-1),IF(AND(BAL22&gt;=SMALL(기준일시_입력!$J$21:$J$39,BAN$5),BAL22&lt;SMALL(기준일시_입력!$N$21:$N$39,BAN$5)),SMALL(기준일시_입력!$N$21:$N$39,BAN$5)-BAL22,0)),0)</f>
        <v>0</v>
      </c>
      <c r="BAO22" s="128">
        <f>IFERROR(IF(AND(BAL22&lt;SMALL(기준일시_입력!$J$21:$J$39,BAO$5),BAM22&gt;SMALL(기준일시_입력!$N$21:$N$39,BAO$5)),INDEX(기준일시_입력!$AJ$21:$AJ$39,BAO$5*2-1),IF(AND(BAL22&gt;=SMALL(기준일시_입력!$J$21:$J$39,BAO$5),BAL22&lt;SMALL(기준일시_입력!$N$21:$N$39,BAO$5)),SMALL(기준일시_입력!$N$21:$N$39,BAO$5)-BAL22,0)),0)</f>
        <v>0</v>
      </c>
      <c r="BAP22" s="128">
        <f>IFERROR(IF(AND(BAL22&lt;SMALL(기준일시_입력!$J$21:$J$39,BAP$5),BAM22&gt;SMALL(기준일시_입력!$N$21:$N$39,BAP$5)),INDEX(기준일시_입력!$AJ$21:$AJ$39,BAP$5*2-1),IF(AND(BAL22&gt;=SMALL(기준일시_입력!$J$21:$J$39,BAP$5),BAL22&lt;SMALL(기준일시_입력!$N$21:$N$39,BAP$5)),SMALL(기준일시_입력!$N$21:$N$39,BAP$5)-BAL22,0)),0)</f>
        <v>0</v>
      </c>
      <c r="BAQ22" s="128">
        <f>IFERROR(IF(AND(BAL22&lt;SMALL(기준일시_입력!$J$21:$J$39,BAQ$5),BAM22&gt;SMALL(기준일시_입력!$N$21:$N$39,BAQ$5)),INDEX(기준일시_입력!$AJ$21:$AJ$39,BAQ$5*2-1),IF(AND(BAL22&gt;=SMALL(기준일시_입력!$J$21:$J$39,BAQ$5),BAL22&lt;SMALL(기준일시_입력!$N$21:$N$39,BAQ$5)),SMALL(기준일시_입력!$N$21:$N$39,BAQ$5)-BAL22,0)),0)</f>
        <v>0</v>
      </c>
      <c r="BAR22" s="128">
        <f>IFERROR(IF(AND(BAL22&lt;SMALL(기준일시_입력!$J$21:$J$39,BAR$5),BAM22&gt;SMALL(기준일시_입력!$N$21:$N$39,BAR$5)),INDEX(기준일시_입력!$AJ$21:$AJ$39,BAR$5*2-1),IF(AND(BAL22&gt;=SMALL(기준일시_입력!$J$21:$J$39,BAR$5),BAL22&lt;SMALL(기준일시_입력!$N$21:$N$39,BAR$5)),SMALL(기준일시_입력!$N$21:$N$39,BAR$5)-BAL22,0)),0)</f>
        <v>0</v>
      </c>
      <c r="BAS22" s="128">
        <f>IFERROR(IF(AND(BAL22&lt;SMALL(기준일시_입력!$J$21:$J$39,BAS$5),BAM22&gt;SMALL(기준일시_입력!$N$21:$N$39,BAS$5)),INDEX(기준일시_입력!$AJ$21:$AJ$39,BAS$5*2-1),IF(AND(BAL22&gt;=SMALL(기준일시_입력!$J$21:$J$39,BAS$5),BAL22&lt;SMALL(기준일시_입력!$N$21:$N$39,BAS$5)),SMALL(기준일시_입력!$N$21:$N$39,BAS$5)-BAL22,0)),0)</f>
        <v>0</v>
      </c>
      <c r="BAT22" s="128">
        <f>IFERROR(IF(AND(BAL22&lt;SMALL(기준일시_입력!$J$21:$J$39,BAT$5),BAM22&gt;SMALL(기준일시_입력!$N$21:$N$39,BAT$5)),INDEX(기준일시_입력!$AJ$21:$AJ$39,BAT$5*2-1),IF(AND(BAL22&gt;=SMALL(기준일시_입력!$J$21:$J$39,BAT$5),BAL22&lt;SMALL(기준일시_입력!$N$21:$N$39,BAT$5)),SMALL(기준일시_입력!$N$21:$N$39,BAT$5)-BAL22,0)),0)</f>
        <v>0</v>
      </c>
      <c r="BAU22" s="128">
        <f>IFERROR(IF(AND(BAL22&lt;SMALL(기준일시_입력!$J$21:$J$39,BAU$5),BAM22&gt;SMALL(기준일시_입력!$N$21:$N$39,BAU$5)),INDEX(기준일시_입력!$AJ$21:$AJ$39,BAU$5*2-1),IF(AND(BAL22&gt;=SMALL(기준일시_입력!$J$21:$J$39,BAU$5),BAL22&lt;SMALL(기준일시_입력!$N$21:$N$39,BAU$5)),SMALL(기준일시_입력!$N$21:$N$39,BAU$5)-BAL22,0)),0)</f>
        <v>0</v>
      </c>
      <c r="BAV22" s="128">
        <f>IFERROR(IF(AND(BAL22&lt;SMALL(기준일시_입력!$J$21:$J$39,BAV$5),BAM22&gt;SMALL(기준일시_입력!$N$21:$N$39,BAV$5)),INDEX(기준일시_입력!$AJ$21:$AJ$39,BAV$5*2-1),IF(AND(BAL22&gt;=SMALL(기준일시_입력!$J$21:$J$39,BAV$5),BAL22&lt;SMALL(기준일시_입력!$N$21:$N$39,BAV$5)),SMALL(기준일시_입력!$N$21:$N$39,BAV$5)-BAL22,0)),0)</f>
        <v>0</v>
      </c>
      <c r="BAW22" s="128">
        <f>IFERROR(IF(AND(BAL22&lt;SMALL(기준일시_입력!$J$21:$J$39,BAW$5),BAM22&gt;SMALL(기준일시_입력!$N$21:$N$39,BAW$5)),INDEX(기준일시_입력!$AJ$21:$AJ$39,BAW$5*2-1),IF(AND(BAL22&gt;=SMALL(기준일시_입력!$J$21:$J$39,BAW$5),BAL22&lt;SMALL(기준일시_입력!$N$21:$N$39,BAW$5)),SMALL(기준일시_입력!$N$21:$N$39,BAW$5)-BAL22,0)),0)</f>
        <v>0</v>
      </c>
      <c r="BAX22" s="125"/>
      <c r="BAY22" s="180" t="str">
        <f t="shared" si="389"/>
        <v>17일</v>
      </c>
      <c r="BAZ22" s="180"/>
      <c r="BBA22" s="124" t="str">
        <f t="shared" si="390"/>
        <v>수</v>
      </c>
      <c r="BBB22" s="133" t="str">
        <f t="shared" si="419"/>
        <v/>
      </c>
      <c r="BBC22" s="184"/>
      <c r="BBD22" s="184"/>
      <c r="BBE22" s="184"/>
      <c r="BBF22" s="184"/>
      <c r="BBG22" s="184"/>
      <c r="BBH22" s="184"/>
      <c r="BBI22" s="176"/>
      <c r="BBJ22" s="177"/>
      <c r="BBK22" s="129" t="str">
        <f>IF($B22="","",IF(AND(BBA$3&lt;&gt;"",$B22-기준일시_입력!$AO$7&lt;=0,BBC22="",BBF22="",BBI22=""),"X",IF(BBI22="연차","☆",IF(BBI22="월차","★",IF(BBI22="병가","♨",IF(BBI22="출장","◎",IF(BBI22="교육","■",IF(AND(BBI22="",BBC22&lt;=기준일시_입력!$J$15,BBF22&gt;=기준일시_입력!$N$15),"○",IF(AND(BBI22="",BBC22&lt;&gt;"",BBC22&gt;기준일시_입력!$J$15),"▼",IF(AND(BBI22="",BBF22&lt;&gt;"",BBF22&lt;기준일시_입력!$N$15),"△",""))))))))))</f>
        <v/>
      </c>
      <c r="BBL22" s="128">
        <f>IFERROR(IF(OR(BBC22="",BBF22=""),0,IF(AND(BBN22&lt;기준일시_입력!$J$17,BBO22&gt;기준일시_입력!$N$17),기준일시_입력!$N$17-기준일시_입력!$J$17,IF(AND(BBN22&gt;=기준일시_입력!$J$17,BBO22&gt;기준일시_입력!$N$17),기준일시_입력!$N$17-BBN22,IF(BBO22&lt;기준일시_입력!$J$17,0,IF(AND(BBN22&lt;기준일시_입력!$J$17,BBO22&lt;=기준일시_입력!$N$17),BBO22-기준일시_입력!$J$17,IF(AND(BBN22&gt;=기준일시_입력!$J$17,BBO22&lt;=기준일시_입력!$N$17),BBO22-BBN22,0)))))),0)</f>
        <v>0</v>
      </c>
      <c r="BBM22" s="128">
        <f t="shared" si="392"/>
        <v>0</v>
      </c>
      <c r="BBN22" s="128">
        <f>IF(OR(BBC22="",BBF22=""),0,IF(BBC22&lt;기준일시_입력!$J$15,기준일시_입력!$J$15,BBC22))</f>
        <v>0</v>
      </c>
      <c r="BBO22" s="128">
        <f t="shared" si="393"/>
        <v>0</v>
      </c>
      <c r="BBP22" s="128">
        <f>IFERROR(IF(AND(BBN22&lt;SMALL(기준일시_입력!$J$21:$J$39,BBP$5),BBO22&gt;SMALL(기준일시_입력!$N$21:$N$39,BBP$5)),INDEX(기준일시_입력!$AJ$21:$AJ$39,BBP$5*2-1),IF(AND(BBN22&gt;=SMALL(기준일시_입력!$J$21:$J$39,BBP$5),BBN22&lt;SMALL(기준일시_입력!$N$21:$N$39,BBP$5)),SMALL(기준일시_입력!$N$21:$N$39,BBP$5)-BBN22,0)),0)</f>
        <v>0</v>
      </c>
      <c r="BBQ22" s="128">
        <f>IFERROR(IF(AND(BBN22&lt;SMALL(기준일시_입력!$J$21:$J$39,BBQ$5),BBO22&gt;SMALL(기준일시_입력!$N$21:$N$39,BBQ$5)),INDEX(기준일시_입력!$AJ$21:$AJ$39,BBQ$5*2-1),IF(AND(BBN22&gt;=SMALL(기준일시_입력!$J$21:$J$39,BBQ$5),BBN22&lt;SMALL(기준일시_입력!$N$21:$N$39,BBQ$5)),SMALL(기준일시_입력!$N$21:$N$39,BBQ$5)-BBN22,0)),0)</f>
        <v>0</v>
      </c>
      <c r="BBR22" s="128">
        <f>IFERROR(IF(AND(BBN22&lt;SMALL(기준일시_입력!$J$21:$J$39,BBR$5),BBO22&gt;SMALL(기준일시_입력!$N$21:$N$39,BBR$5)),INDEX(기준일시_입력!$AJ$21:$AJ$39,BBR$5*2-1),IF(AND(BBN22&gt;=SMALL(기준일시_입력!$J$21:$J$39,BBR$5),BBN22&lt;SMALL(기준일시_입력!$N$21:$N$39,BBR$5)),SMALL(기준일시_입력!$N$21:$N$39,BBR$5)-BBN22,0)),0)</f>
        <v>0</v>
      </c>
      <c r="BBS22" s="128">
        <f>IFERROR(IF(AND(BBN22&lt;SMALL(기준일시_입력!$J$21:$J$39,BBS$5),BBO22&gt;SMALL(기준일시_입력!$N$21:$N$39,BBS$5)),INDEX(기준일시_입력!$AJ$21:$AJ$39,BBS$5*2-1),IF(AND(BBN22&gt;=SMALL(기준일시_입력!$J$21:$J$39,BBS$5),BBN22&lt;SMALL(기준일시_입력!$N$21:$N$39,BBS$5)),SMALL(기준일시_입력!$N$21:$N$39,BBS$5)-BBN22,0)),0)</f>
        <v>0</v>
      </c>
      <c r="BBT22" s="128">
        <f>IFERROR(IF(AND(BBN22&lt;SMALL(기준일시_입력!$J$21:$J$39,BBT$5),BBO22&gt;SMALL(기준일시_입력!$N$21:$N$39,BBT$5)),INDEX(기준일시_입력!$AJ$21:$AJ$39,BBT$5*2-1),IF(AND(BBN22&gt;=SMALL(기준일시_입력!$J$21:$J$39,BBT$5),BBN22&lt;SMALL(기준일시_입력!$N$21:$N$39,BBT$5)),SMALL(기준일시_입력!$N$21:$N$39,BBT$5)-BBN22,0)),0)</f>
        <v>0</v>
      </c>
      <c r="BBU22" s="128">
        <f>IFERROR(IF(AND(BBN22&lt;SMALL(기준일시_입력!$J$21:$J$39,BBU$5),BBO22&gt;SMALL(기준일시_입력!$N$21:$N$39,BBU$5)),INDEX(기준일시_입력!$AJ$21:$AJ$39,BBU$5*2-1),IF(AND(BBN22&gt;=SMALL(기준일시_입력!$J$21:$J$39,BBU$5),BBN22&lt;SMALL(기준일시_입력!$N$21:$N$39,BBU$5)),SMALL(기준일시_입력!$N$21:$N$39,BBU$5)-BBN22,0)),0)</f>
        <v>0</v>
      </c>
      <c r="BBV22" s="128">
        <f>IFERROR(IF(AND(BBN22&lt;SMALL(기준일시_입력!$J$21:$J$39,BBV$5),BBO22&gt;SMALL(기준일시_입력!$N$21:$N$39,BBV$5)),INDEX(기준일시_입력!$AJ$21:$AJ$39,BBV$5*2-1),IF(AND(BBN22&gt;=SMALL(기준일시_입력!$J$21:$J$39,BBV$5),BBN22&lt;SMALL(기준일시_입력!$N$21:$N$39,BBV$5)),SMALL(기준일시_입력!$N$21:$N$39,BBV$5)-BBN22,0)),0)</f>
        <v>0</v>
      </c>
      <c r="BBW22" s="128">
        <f>IFERROR(IF(AND(BBN22&lt;SMALL(기준일시_입력!$J$21:$J$39,BBW$5),BBO22&gt;SMALL(기준일시_입력!$N$21:$N$39,BBW$5)),INDEX(기준일시_입력!$AJ$21:$AJ$39,BBW$5*2-1),IF(AND(BBN22&gt;=SMALL(기준일시_입력!$J$21:$J$39,BBW$5),BBN22&lt;SMALL(기준일시_입력!$N$21:$N$39,BBW$5)),SMALL(기준일시_입력!$N$21:$N$39,BBW$5)-BBN22,0)),0)</f>
        <v>0</v>
      </c>
      <c r="BBX22" s="128">
        <f>IFERROR(IF(AND(BBN22&lt;SMALL(기준일시_입력!$J$21:$J$39,BBX$5),BBO22&gt;SMALL(기준일시_입력!$N$21:$N$39,BBX$5)),INDEX(기준일시_입력!$AJ$21:$AJ$39,BBX$5*2-1),IF(AND(BBN22&gt;=SMALL(기준일시_입력!$J$21:$J$39,BBX$5),BBN22&lt;SMALL(기준일시_입력!$N$21:$N$39,BBX$5)),SMALL(기준일시_입력!$N$21:$N$39,BBX$5)-BBN22,0)),0)</f>
        <v>0</v>
      </c>
      <c r="BBY22" s="128">
        <f>IFERROR(IF(AND(BBN22&lt;SMALL(기준일시_입력!$J$21:$J$39,BBY$5),BBO22&gt;SMALL(기준일시_입력!$N$21:$N$39,BBY$5)),INDEX(기준일시_입력!$AJ$21:$AJ$39,BBY$5*2-1),IF(AND(BBN22&gt;=SMALL(기준일시_입력!$J$21:$J$39,BBY$5),BBN22&lt;SMALL(기준일시_입력!$N$21:$N$39,BBY$5)),SMALL(기준일시_입력!$N$21:$N$39,BBY$5)-BBN22,0)),0)</f>
        <v>0</v>
      </c>
      <c r="BBZ22" s="125"/>
      <c r="BCA22" s="8">
        <v>0</v>
      </c>
    </row>
    <row r="23" spans="1:1431" x14ac:dyDescent="0.2">
      <c r="A23" s="8">
        <v>18</v>
      </c>
      <c r="B23" s="4">
        <f>IF(DAY(기준일시_입력!$AM$7)-$A23&lt;0,"",기준일시_입력!$AM$7-(DAY(기준일시_입력!$AM$7)-$A23))</f>
        <v>42418</v>
      </c>
      <c r="C23" s="180" t="str">
        <f t="shared" si="394"/>
        <v>18일</v>
      </c>
      <c r="D23" s="180"/>
      <c r="E23" s="5" t="str">
        <f t="shared" si="395"/>
        <v>목</v>
      </c>
      <c r="F23" s="20"/>
      <c r="G23" s="184"/>
      <c r="H23" s="184"/>
      <c r="I23" s="184"/>
      <c r="J23" s="184"/>
      <c r="K23" s="184"/>
      <c r="L23" s="184"/>
      <c r="M23" s="176"/>
      <c r="N23" s="177"/>
      <c r="O23" s="129" t="str">
        <f>IF($B23="","",IF(AND(E$3&lt;&gt;"",$B23-기준일시_입력!$AO$7&lt;=0,G23="",J23="",M23=""),"X",IF(M23="연차","☆",IF(M23="월차","★",IF(M23="병가","♨",IF(M23="출장","◎",IF(M23="교육","■",IF(AND(M23="",G23&lt;=기준일시_입력!$J$15,J23&gt;=기준일시_입력!$N$15),"○",IF(AND(M23="",G23&lt;&gt;"",G23&gt;기준일시_입력!$J$15),"▼",IF(AND(M23="",J23&lt;&gt;"",J23&lt;기준일시_입력!$N$15),"△",""))))))))))</f>
        <v/>
      </c>
      <c r="P23" s="15">
        <f>IFERROR(IF(OR(G23="",J23=""),0,IF(AND(R23&lt;기준일시_입력!$J$17,S23&gt;기준일시_입력!$N$17),기준일시_입력!$N$17-기준일시_입력!$J$17,IF(AND(R23&gt;=기준일시_입력!$J$17,S23&gt;기준일시_입력!$N$17),기준일시_입력!$N$17-R23,IF(S23&lt;기준일시_입력!$J$17,0,IF(AND(R23&lt;기준일시_입력!$J$17,S23&lt;=기준일시_입력!$N$17),S23-기준일시_입력!$J$17,IF(AND(R23&gt;=기준일시_입력!$J$17,S23&lt;=기준일시_입력!$N$17),S23-R23,0)))))),0)</f>
        <v>0</v>
      </c>
      <c r="Q23" s="15">
        <f t="shared" si="398"/>
        <v>0</v>
      </c>
      <c r="R23" s="15">
        <f>IF(OR(G23="",J23=""),0,IF(G23&lt;기준일시_입력!$J$15,기준일시_입력!$J$15,G23))</f>
        <v>0</v>
      </c>
      <c r="S23" s="15">
        <f t="shared" si="150"/>
        <v>0</v>
      </c>
      <c r="T23" s="15">
        <f>IFERROR(IF(AND(R23&lt;SMALL(기준일시_입력!$J$21:$J$39,T$5),S23&gt;SMALL(기준일시_입력!$N$21:$N$39,T$5)),INDEX(기준일시_입력!$AJ$21:$AJ$39,T$5*2-1),IF(AND(R23&gt;=SMALL(기준일시_입력!$J$21:$J$39,T$5),R23&lt;SMALL(기준일시_입력!$N$21:$N$39,T$5)),SMALL(기준일시_입력!$N$21:$N$39,T$5)-R23,0)),0)</f>
        <v>0</v>
      </c>
      <c r="U23" s="15">
        <f>IFERROR(IF(AND(R23&lt;SMALL(기준일시_입력!$J$21:$J$39,U$5),S23&gt;SMALL(기준일시_입력!$N$21:$N$39,U$5)),INDEX(기준일시_입력!$AJ$21:$AJ$39,U$5*2-1),IF(AND(R23&gt;=SMALL(기준일시_입력!$J$21:$J$39,U$5),R23&lt;SMALL(기준일시_입력!$N$21:$N$39,U$5)),SMALL(기준일시_입력!$N$21:$N$39,U$5)-R23,0)),0)</f>
        <v>0</v>
      </c>
      <c r="V23" s="15">
        <f>IFERROR(IF(AND(R23&lt;SMALL(기준일시_입력!$J$21:$J$39,V$5),S23&gt;SMALL(기준일시_입력!$N$21:$N$39,V$5)),INDEX(기준일시_입력!$AJ$21:$AJ$39,V$5*2-1),IF(AND(R23&gt;=SMALL(기준일시_입력!$J$21:$J$39,V$5),R23&lt;SMALL(기준일시_입력!$N$21:$N$39,V$5)),SMALL(기준일시_입력!$N$21:$N$39,V$5)-R23,0)),0)</f>
        <v>0</v>
      </c>
      <c r="W23" s="15">
        <f>IFERROR(IF(AND(R23&lt;SMALL(기준일시_입력!$J$21:$J$39,W$5),S23&gt;SMALL(기준일시_입력!$N$21:$N$39,W$5)),INDEX(기준일시_입력!$AJ$21:$AJ$39,W$5*2-1),IF(AND(R23&gt;=SMALL(기준일시_입력!$J$21:$J$39,W$5),R23&lt;SMALL(기준일시_입력!$N$21:$N$39,W$5)),SMALL(기준일시_입력!$N$21:$N$39,W$5)-R23,0)),0)</f>
        <v>0</v>
      </c>
      <c r="X23" s="15">
        <f>IFERROR(IF(AND(R23&lt;SMALL(기준일시_입력!$J$21:$J$39,X$5),S23&gt;SMALL(기준일시_입력!$N$21:$N$39,X$5)),INDEX(기준일시_입력!$AJ$21:$AJ$39,X$5*2-1),IF(AND(R23&gt;=SMALL(기준일시_입력!$J$21:$J$39,X$5),R23&lt;SMALL(기준일시_입력!$N$21:$N$39,X$5)),SMALL(기준일시_입력!$N$21:$N$39,X$5)-R23,0)),0)</f>
        <v>0</v>
      </c>
      <c r="Y23" s="15">
        <f>IFERROR(IF(AND(R23&lt;SMALL(기준일시_입력!$J$21:$J$39,Y$5),S23&gt;SMALL(기준일시_입력!$N$21:$N$39,Y$5)),INDEX(기준일시_입력!$AJ$21:$AJ$39,Y$5*2-1),IF(AND(R23&gt;=SMALL(기준일시_입력!$J$21:$J$39,Y$5),R23&lt;SMALL(기준일시_입력!$N$21:$N$39,Y$5)),SMALL(기준일시_입력!$N$21:$N$39,Y$5)-R23,0)),0)</f>
        <v>0</v>
      </c>
      <c r="Z23" s="15">
        <f>IFERROR(IF(AND(R23&lt;SMALL(기준일시_입력!$J$21:$J$39,Z$5),S23&gt;SMALL(기준일시_입력!$N$21:$N$39,Z$5)),INDEX(기준일시_입력!$AJ$21:$AJ$39,Z$5*2-1),IF(AND(R23&gt;=SMALL(기준일시_입력!$J$21:$J$39,Z$5),R23&lt;SMALL(기준일시_입력!$N$21:$N$39,Z$5)),SMALL(기준일시_입력!$N$21:$N$39,Z$5)-R23,0)),0)</f>
        <v>0</v>
      </c>
      <c r="AA23" s="15">
        <f>IFERROR(IF(AND(R23&lt;SMALL(기준일시_입력!$J$21:$J$39,AA$5),S23&gt;SMALL(기준일시_입력!$N$21:$N$39,AA$5)),INDEX(기준일시_입력!$AJ$21:$AJ$39,AA$5*2-1),IF(AND(R23&gt;=SMALL(기준일시_입력!$J$21:$J$39,AA$5),R23&lt;SMALL(기준일시_입력!$N$21:$N$39,AA$5)),SMALL(기준일시_입력!$N$21:$N$39,AA$5)-R23,0)),0)</f>
        <v>0</v>
      </c>
      <c r="AB23" s="15">
        <f>IFERROR(IF(AND(R23&lt;SMALL(기준일시_입력!$J$21:$J$39,AB$5),S23&gt;SMALL(기준일시_입력!$N$21:$N$39,AB$5)),INDEX(기준일시_입력!$AJ$21:$AJ$39,AB$5*2-1),IF(AND(R23&gt;=SMALL(기준일시_입력!$J$21:$J$39,AB$5),R23&lt;SMALL(기준일시_입력!$N$21:$N$39,AB$5)),SMALL(기준일시_입력!$N$21:$N$39,AB$5)-R23,0)),0)</f>
        <v>0</v>
      </c>
      <c r="AC23" s="15">
        <f>IFERROR(IF(AND(R23&lt;SMALL(기준일시_입력!$J$21:$J$39,AC$5),S23&gt;SMALL(기준일시_입력!$N$21:$N$39,AC$5)),INDEX(기준일시_입력!$AJ$21:$AJ$39,AC$5*2-1),IF(AND(R23&gt;=SMALL(기준일시_입력!$J$21:$J$39,AC$5),R23&lt;SMALL(기준일시_입력!$N$21:$N$39,AC$5)),SMALL(기준일시_입력!$N$21:$N$39,AC$5)-R23,0)),0)</f>
        <v>0</v>
      </c>
      <c r="AD23" s="10"/>
      <c r="AE23" s="180" t="str">
        <f t="shared" si="151"/>
        <v>18일</v>
      </c>
      <c r="AF23" s="180"/>
      <c r="AG23" s="5" t="str">
        <f t="shared" si="152"/>
        <v>목</v>
      </c>
      <c r="AH23" s="67" t="str">
        <f t="shared" si="396"/>
        <v/>
      </c>
      <c r="AI23" s="184"/>
      <c r="AJ23" s="184"/>
      <c r="AK23" s="184"/>
      <c r="AL23" s="184"/>
      <c r="AM23" s="184"/>
      <c r="AN23" s="184"/>
      <c r="AO23" s="176"/>
      <c r="AP23" s="177"/>
      <c r="AQ23" s="129" t="str">
        <f>IF($B23="","",IF(AND(AG$3&lt;&gt;"",$B23-기준일시_입력!$AO$7&lt;=0,AI23="",AL23="",AO23=""),"X",IF(AO23="연차","☆",IF(AO23="월차","★",IF(AO23="병가","♨",IF(AO23="출장","◎",IF(AO23="교육","■",IF(AND(AO23="",AI23&lt;=기준일시_입력!$J$15,AL23&gt;=기준일시_입력!$N$15),"○",IF(AND(AO23="",AI23&lt;&gt;"",AI23&gt;기준일시_입력!$J$15),"▼",IF(AND(AO23="",AL23&lt;&gt;"",AL23&lt;기준일시_입력!$N$15),"△",""))))))))))</f>
        <v/>
      </c>
      <c r="AR23" s="15">
        <f>IFERROR(IF(OR(AI23="",AL23=""),0,IF(AND(AT23&lt;기준일시_입력!$J$17,AU23&gt;기준일시_입력!$N$17),기준일시_입력!$N$17-기준일시_입력!$J$17,IF(AND(AT23&gt;=기준일시_입력!$J$17,AU23&gt;기준일시_입력!$N$17),기준일시_입력!$N$17-AT23,IF(AU23&lt;기준일시_입력!$J$17,0,IF(AND(AT23&lt;기준일시_입력!$J$17,AU23&lt;=기준일시_입력!$N$17),AU23-기준일시_입력!$J$17,IF(AND(AT23&gt;=기준일시_입력!$J$17,AU23&lt;=기준일시_입력!$N$17),AU23-AT23,0)))))),0)</f>
        <v>0</v>
      </c>
      <c r="AS23" s="15">
        <f t="shared" si="399"/>
        <v>0</v>
      </c>
      <c r="AT23" s="15">
        <f>IF(OR(AI23="",AL23=""),0,IF(AI23&lt;기준일시_입력!$J$15,기준일시_입력!$J$15,AI23))</f>
        <v>0</v>
      </c>
      <c r="AU23" s="15">
        <f t="shared" si="153"/>
        <v>0</v>
      </c>
      <c r="AV23" s="15">
        <f>IFERROR(IF(AND(AT23&lt;SMALL(기준일시_입력!$J$21:$J$39,AV$5),AU23&gt;SMALL(기준일시_입력!$N$21:$N$39,AV$5)),INDEX(기준일시_입력!$AJ$21:$AJ$39,AV$5*2-1),IF(AND(AT23&gt;=SMALL(기준일시_입력!$J$21:$J$39,AV$5),AT23&lt;SMALL(기준일시_입력!$N$21:$N$39,AV$5)),SMALL(기준일시_입력!$N$21:$N$39,AV$5)-AT23,0)),0)</f>
        <v>0</v>
      </c>
      <c r="AW23" s="15">
        <f>IFERROR(IF(AND(AT23&lt;SMALL(기준일시_입력!$J$21:$J$39,AW$5),AU23&gt;SMALL(기준일시_입력!$N$21:$N$39,AW$5)),INDEX(기준일시_입력!$AJ$21:$AJ$39,AW$5*2-1),IF(AND(AT23&gt;=SMALL(기준일시_입력!$J$21:$J$39,AW$5),AT23&lt;SMALL(기준일시_입력!$N$21:$N$39,AW$5)),SMALL(기준일시_입력!$N$21:$N$39,AW$5)-AT23,0)),0)</f>
        <v>0</v>
      </c>
      <c r="AX23" s="15">
        <f>IFERROR(IF(AND(AT23&lt;SMALL(기준일시_입력!$J$21:$J$39,AX$5),AU23&gt;SMALL(기준일시_입력!$N$21:$N$39,AX$5)),INDEX(기준일시_입력!$AJ$21:$AJ$39,AX$5*2-1),IF(AND(AT23&gt;=SMALL(기준일시_입력!$J$21:$J$39,AX$5),AT23&lt;SMALL(기준일시_입력!$N$21:$N$39,AX$5)),SMALL(기준일시_입력!$N$21:$N$39,AX$5)-AT23,0)),0)</f>
        <v>0</v>
      </c>
      <c r="AY23" s="15">
        <f>IFERROR(IF(AND(AT23&lt;SMALL(기준일시_입력!$J$21:$J$39,AY$5),AU23&gt;SMALL(기준일시_입력!$N$21:$N$39,AY$5)),INDEX(기준일시_입력!$AJ$21:$AJ$39,AY$5*2-1),IF(AND(AT23&gt;=SMALL(기준일시_입력!$J$21:$J$39,AY$5),AT23&lt;SMALL(기준일시_입력!$N$21:$N$39,AY$5)),SMALL(기준일시_입력!$N$21:$N$39,AY$5)-AT23,0)),0)</f>
        <v>0</v>
      </c>
      <c r="AZ23" s="15">
        <f>IFERROR(IF(AND(AT23&lt;SMALL(기준일시_입력!$J$21:$J$39,AZ$5),AU23&gt;SMALL(기준일시_입력!$N$21:$N$39,AZ$5)),INDEX(기준일시_입력!$AJ$21:$AJ$39,AZ$5*2-1),IF(AND(AT23&gt;=SMALL(기준일시_입력!$J$21:$J$39,AZ$5),AT23&lt;SMALL(기준일시_입력!$N$21:$N$39,AZ$5)),SMALL(기준일시_입력!$N$21:$N$39,AZ$5)-AT23,0)),0)</f>
        <v>0</v>
      </c>
      <c r="BA23" s="15">
        <f>IFERROR(IF(AND(AT23&lt;SMALL(기준일시_입력!$J$21:$J$39,BA$5),AU23&gt;SMALL(기준일시_입력!$N$21:$N$39,BA$5)),INDEX(기준일시_입력!$AJ$21:$AJ$39,BA$5*2-1),IF(AND(AT23&gt;=SMALL(기준일시_입력!$J$21:$J$39,BA$5),AT23&lt;SMALL(기준일시_입력!$N$21:$N$39,BA$5)),SMALL(기준일시_입력!$N$21:$N$39,BA$5)-AT23,0)),0)</f>
        <v>0</v>
      </c>
      <c r="BB23" s="15">
        <f>IFERROR(IF(AND(AT23&lt;SMALL(기준일시_입력!$J$21:$J$39,BB$5),AU23&gt;SMALL(기준일시_입력!$N$21:$N$39,BB$5)),INDEX(기준일시_입력!$AJ$21:$AJ$39,BB$5*2-1),IF(AND(AT23&gt;=SMALL(기준일시_입력!$J$21:$J$39,BB$5),AT23&lt;SMALL(기준일시_입력!$N$21:$N$39,BB$5)),SMALL(기준일시_입력!$N$21:$N$39,BB$5)-AT23,0)),0)</f>
        <v>0</v>
      </c>
      <c r="BC23" s="15">
        <f>IFERROR(IF(AND(AT23&lt;SMALL(기준일시_입력!$J$21:$J$39,BC$5),AU23&gt;SMALL(기준일시_입력!$N$21:$N$39,BC$5)),INDEX(기준일시_입력!$AJ$21:$AJ$39,BC$5*2-1),IF(AND(AT23&gt;=SMALL(기준일시_입력!$J$21:$J$39,BC$5),AT23&lt;SMALL(기준일시_입력!$N$21:$N$39,BC$5)),SMALL(기준일시_입력!$N$21:$N$39,BC$5)-AT23,0)),0)</f>
        <v>0</v>
      </c>
      <c r="BD23" s="15">
        <f>IFERROR(IF(AND(AT23&lt;SMALL(기준일시_입력!$J$21:$J$39,BD$5),AU23&gt;SMALL(기준일시_입력!$N$21:$N$39,BD$5)),INDEX(기준일시_입력!$AJ$21:$AJ$39,BD$5*2-1),IF(AND(AT23&gt;=SMALL(기준일시_입력!$J$21:$J$39,BD$5),AT23&lt;SMALL(기준일시_입력!$N$21:$N$39,BD$5)),SMALL(기준일시_입력!$N$21:$N$39,BD$5)-AT23,0)),0)</f>
        <v>0</v>
      </c>
      <c r="BE23" s="15">
        <f>IFERROR(IF(AND(AT23&lt;SMALL(기준일시_입력!$J$21:$J$39,BE$5),AU23&gt;SMALL(기준일시_입력!$N$21:$N$39,BE$5)),INDEX(기준일시_입력!$AJ$21:$AJ$39,BE$5*2-1),IF(AND(AT23&gt;=SMALL(기준일시_입력!$J$21:$J$39,BE$5),AT23&lt;SMALL(기준일시_입력!$N$21:$N$39,BE$5)),SMALL(기준일시_입력!$N$21:$N$39,BE$5)-AT23,0)),0)</f>
        <v>0</v>
      </c>
      <c r="BF23" s="6"/>
      <c r="BG23" s="180" t="str">
        <f t="shared" si="154"/>
        <v>18일</v>
      </c>
      <c r="BH23" s="180"/>
      <c r="BI23" s="5" t="str">
        <f t="shared" si="155"/>
        <v>목</v>
      </c>
      <c r="BJ23" s="67" t="str">
        <f t="shared" si="397"/>
        <v/>
      </c>
      <c r="BK23" s="184"/>
      <c r="BL23" s="184"/>
      <c r="BM23" s="184"/>
      <c r="BN23" s="184"/>
      <c r="BO23" s="184"/>
      <c r="BP23" s="184"/>
      <c r="BQ23" s="176"/>
      <c r="BR23" s="177"/>
      <c r="BS23" s="129" t="str">
        <f>IF($B23="","",IF(AND(BI$3&lt;&gt;"",$B23-기준일시_입력!$AO$7&lt;=0,BK23="",BN23="",BQ23=""),"X",IF(BQ23="연차","☆",IF(BQ23="월차","★",IF(BQ23="병가","♨",IF(BQ23="출장","◎",IF(BQ23="교육","■",IF(AND(BQ23="",BK23&lt;=기준일시_입력!$J$15,BN23&gt;=기준일시_입력!$N$15),"○",IF(AND(BQ23="",BK23&lt;&gt;"",BK23&gt;기준일시_입력!$J$15),"▼",IF(AND(BQ23="",BN23&lt;&gt;"",BN23&lt;기준일시_입력!$N$15),"△",""))))))))))</f>
        <v/>
      </c>
      <c r="BT23" s="15">
        <f>IFERROR(IF(OR(BK23="",BN23=""),0,IF(AND(BV23&lt;기준일시_입력!$J$17,BW23&gt;기준일시_입력!$N$17),기준일시_입력!$N$17-기준일시_입력!$J$17,IF(AND(BV23&gt;=기준일시_입력!$J$17,BW23&gt;기준일시_입력!$N$17),기준일시_입력!$N$17-BV23,IF(BW23&lt;기준일시_입력!$J$17,0,IF(AND(BV23&lt;기준일시_입력!$J$17,BW23&lt;=기준일시_입력!$N$17),BW23-기준일시_입력!$J$17,IF(AND(BV23&gt;=기준일시_입력!$J$17,BW23&lt;=기준일시_입력!$N$17),BW23-BV23,0)))))),0)</f>
        <v>0</v>
      </c>
      <c r="BU23" s="15">
        <f t="shared" si="400"/>
        <v>0</v>
      </c>
      <c r="BV23" s="15">
        <f>IF(OR(BK23="",BN23=""),0,IF(BK23&lt;기준일시_입력!$J$15,기준일시_입력!$J$15,BK23))</f>
        <v>0</v>
      </c>
      <c r="BW23" s="15">
        <f t="shared" si="156"/>
        <v>0</v>
      </c>
      <c r="BX23" s="15">
        <f>IFERROR(IF(AND(BV23&lt;SMALL(기준일시_입력!$J$21:$J$39,BX$5),BW23&gt;SMALL(기준일시_입력!$N$21:$N$39,BX$5)),INDEX(기준일시_입력!$AJ$21:$AJ$39,BX$5*2-1),IF(AND(BV23&gt;=SMALL(기준일시_입력!$J$21:$J$39,BX$5),BV23&lt;SMALL(기준일시_입력!$N$21:$N$39,BX$5)),SMALL(기준일시_입력!$N$21:$N$39,BX$5)-BV23,0)),0)</f>
        <v>0</v>
      </c>
      <c r="BY23" s="15">
        <f>IFERROR(IF(AND(BV23&lt;SMALL(기준일시_입력!$J$21:$J$39,BY$5),BW23&gt;SMALL(기준일시_입력!$N$21:$N$39,BY$5)),INDEX(기준일시_입력!$AJ$21:$AJ$39,BY$5*2-1),IF(AND(BV23&gt;=SMALL(기준일시_입력!$J$21:$J$39,BY$5),BV23&lt;SMALL(기준일시_입력!$N$21:$N$39,BY$5)),SMALL(기준일시_입력!$N$21:$N$39,BY$5)-BV23,0)),0)</f>
        <v>0</v>
      </c>
      <c r="BZ23" s="15">
        <f>IFERROR(IF(AND(BV23&lt;SMALL(기준일시_입력!$J$21:$J$39,BZ$5),BW23&gt;SMALL(기준일시_입력!$N$21:$N$39,BZ$5)),INDEX(기준일시_입력!$AJ$21:$AJ$39,BZ$5*2-1),IF(AND(BV23&gt;=SMALL(기준일시_입력!$J$21:$J$39,BZ$5),BV23&lt;SMALL(기준일시_입력!$N$21:$N$39,BZ$5)),SMALL(기준일시_입력!$N$21:$N$39,BZ$5)-BV23,0)),0)</f>
        <v>0</v>
      </c>
      <c r="CA23" s="15">
        <f>IFERROR(IF(AND(BV23&lt;SMALL(기준일시_입력!$J$21:$J$39,CA$5),BW23&gt;SMALL(기준일시_입력!$N$21:$N$39,CA$5)),INDEX(기준일시_입력!$AJ$21:$AJ$39,CA$5*2-1),IF(AND(BV23&gt;=SMALL(기준일시_입력!$J$21:$J$39,CA$5),BV23&lt;SMALL(기준일시_입력!$N$21:$N$39,CA$5)),SMALL(기준일시_입력!$N$21:$N$39,CA$5)-BV23,0)),0)</f>
        <v>0</v>
      </c>
      <c r="CB23" s="15">
        <f>IFERROR(IF(AND(BV23&lt;SMALL(기준일시_입력!$J$21:$J$39,CB$5),BW23&gt;SMALL(기준일시_입력!$N$21:$N$39,CB$5)),INDEX(기준일시_입력!$AJ$21:$AJ$39,CB$5*2-1),IF(AND(BV23&gt;=SMALL(기준일시_입력!$J$21:$J$39,CB$5),BV23&lt;SMALL(기준일시_입력!$N$21:$N$39,CB$5)),SMALL(기준일시_입력!$N$21:$N$39,CB$5)-BV23,0)),0)</f>
        <v>0</v>
      </c>
      <c r="CC23" s="15">
        <f>IFERROR(IF(AND(BV23&lt;SMALL(기준일시_입력!$J$21:$J$39,CC$5),BW23&gt;SMALL(기준일시_입력!$N$21:$N$39,CC$5)),INDEX(기준일시_입력!$AJ$21:$AJ$39,CC$5*2-1),IF(AND(BV23&gt;=SMALL(기준일시_입력!$J$21:$J$39,CC$5),BV23&lt;SMALL(기준일시_입력!$N$21:$N$39,CC$5)),SMALL(기준일시_입력!$N$21:$N$39,CC$5)-BV23,0)),0)</f>
        <v>0</v>
      </c>
      <c r="CD23" s="15">
        <f>IFERROR(IF(AND(BV23&lt;SMALL(기준일시_입력!$J$21:$J$39,CD$5),BW23&gt;SMALL(기준일시_입력!$N$21:$N$39,CD$5)),INDEX(기준일시_입력!$AJ$21:$AJ$39,CD$5*2-1),IF(AND(BV23&gt;=SMALL(기준일시_입력!$J$21:$J$39,CD$5),BV23&lt;SMALL(기준일시_입력!$N$21:$N$39,CD$5)),SMALL(기준일시_입력!$N$21:$N$39,CD$5)-BV23,0)),0)</f>
        <v>0</v>
      </c>
      <c r="CE23" s="15">
        <f>IFERROR(IF(AND(BV23&lt;SMALL(기준일시_입력!$J$21:$J$39,CE$5),BW23&gt;SMALL(기준일시_입력!$N$21:$N$39,CE$5)),INDEX(기준일시_입력!$AJ$21:$AJ$39,CE$5*2-1),IF(AND(BV23&gt;=SMALL(기준일시_입력!$J$21:$J$39,CE$5),BV23&lt;SMALL(기준일시_입력!$N$21:$N$39,CE$5)),SMALL(기준일시_입력!$N$21:$N$39,CE$5)-BV23,0)),0)</f>
        <v>0</v>
      </c>
      <c r="CF23" s="15">
        <f>IFERROR(IF(AND(BV23&lt;SMALL(기준일시_입력!$J$21:$J$39,CF$5),BW23&gt;SMALL(기준일시_입력!$N$21:$N$39,CF$5)),INDEX(기준일시_입력!$AJ$21:$AJ$39,CF$5*2-1),IF(AND(BV23&gt;=SMALL(기준일시_입력!$J$21:$J$39,CF$5),BV23&lt;SMALL(기준일시_입력!$N$21:$N$39,CF$5)),SMALL(기준일시_입력!$N$21:$N$39,CF$5)-BV23,0)),0)</f>
        <v>0</v>
      </c>
      <c r="CG23" s="15">
        <f>IFERROR(IF(AND(BV23&lt;SMALL(기준일시_입력!$J$21:$J$39,CG$5),BW23&gt;SMALL(기준일시_입력!$N$21:$N$39,CG$5)),INDEX(기준일시_입력!$AJ$21:$AJ$39,CG$5*2-1),IF(AND(BV23&gt;=SMALL(기준일시_입력!$J$21:$J$39,CG$5),BV23&lt;SMALL(기준일시_입력!$N$21:$N$39,CG$5)),SMALL(기준일시_입력!$N$21:$N$39,CG$5)-BV23,0)),0)</f>
        <v>0</v>
      </c>
      <c r="CH23" s="6"/>
      <c r="CI23" s="180" t="str">
        <f t="shared" si="157"/>
        <v>18일</v>
      </c>
      <c r="CJ23" s="180"/>
      <c r="CK23" s="5" t="str">
        <f t="shared" si="158"/>
        <v>목</v>
      </c>
      <c r="CL23" s="67" t="str">
        <f t="shared" si="404"/>
        <v/>
      </c>
      <c r="CM23" s="184"/>
      <c r="CN23" s="184"/>
      <c r="CO23" s="184"/>
      <c r="CP23" s="184"/>
      <c r="CQ23" s="184"/>
      <c r="CR23" s="184"/>
      <c r="CS23" s="176"/>
      <c r="CT23" s="177"/>
      <c r="CU23" s="129" t="str">
        <f>IF($B23="","",IF(AND(CK$3&lt;&gt;"",$B23-기준일시_입력!$AO$7&lt;=0,CM23="",CP23="",CS23=""),"X",IF(CS23="연차","☆",IF(CS23="월차","★",IF(CS23="병가","♨",IF(CS23="출장","◎",IF(CS23="교육","■",IF(AND(CS23="",CM23&lt;=기준일시_입력!$J$15,CP23&gt;=기준일시_입력!$N$15),"○",IF(AND(CS23="",CM23&lt;&gt;"",CM23&gt;기준일시_입력!$J$15),"▼",IF(AND(CS23="",CP23&lt;&gt;"",CP23&lt;기준일시_입력!$N$15),"△",""))))))))))</f>
        <v/>
      </c>
      <c r="CV23" s="15">
        <f>IFERROR(IF(OR(CM23="",CP23=""),0,IF(AND(CX23&lt;기준일시_입력!$J$17,CY23&gt;기준일시_입력!$N$17),기준일시_입력!$N$17-기준일시_입력!$J$17,IF(AND(CX23&gt;=기준일시_입력!$J$17,CY23&gt;기준일시_입력!$N$17),기준일시_입력!$N$17-CX23,IF(CY23&lt;기준일시_입력!$J$17,0,IF(AND(CX23&lt;기준일시_입력!$J$17,CY23&lt;=기준일시_입력!$N$17),CY23-기준일시_입력!$J$17,IF(AND(CX23&gt;=기준일시_입력!$J$17,CY23&lt;=기준일시_입력!$N$17),CY23-CX23,0)))))),0)</f>
        <v>0</v>
      </c>
      <c r="CW23" s="15">
        <f t="shared" si="401"/>
        <v>0</v>
      </c>
      <c r="CX23" s="15">
        <f>IF(OR(CM23="",CP23=""),0,IF(CM23&lt;기준일시_입력!$J$15,기준일시_입력!$J$15,CM23))</f>
        <v>0</v>
      </c>
      <c r="CY23" s="15">
        <f t="shared" si="160"/>
        <v>0</v>
      </c>
      <c r="CZ23" s="15">
        <f>IFERROR(IF(AND(CX23&lt;SMALL(기준일시_입력!$J$21:$J$39,CZ$5),CY23&gt;SMALL(기준일시_입력!$N$21:$N$39,CZ$5)),INDEX(기준일시_입력!$AJ$21:$AJ$39,CZ$5*2-1),IF(AND(CX23&gt;=SMALL(기준일시_입력!$J$21:$J$39,CZ$5),CX23&lt;SMALL(기준일시_입력!$N$21:$N$39,CZ$5)),SMALL(기준일시_입력!$N$21:$N$39,CZ$5)-CX23,0)),0)</f>
        <v>0</v>
      </c>
      <c r="DA23" s="15">
        <f>IFERROR(IF(AND(CX23&lt;SMALL(기준일시_입력!$J$21:$J$39,DA$5),CY23&gt;SMALL(기준일시_입력!$N$21:$N$39,DA$5)),INDEX(기준일시_입력!$AJ$21:$AJ$39,DA$5*2-1),IF(AND(CX23&gt;=SMALL(기준일시_입력!$J$21:$J$39,DA$5),CX23&lt;SMALL(기준일시_입력!$N$21:$N$39,DA$5)),SMALL(기준일시_입력!$N$21:$N$39,DA$5)-CX23,0)),0)</f>
        <v>0</v>
      </c>
      <c r="DB23" s="15">
        <f>IFERROR(IF(AND(CX23&lt;SMALL(기준일시_입력!$J$21:$J$39,DB$5),CY23&gt;SMALL(기준일시_입력!$N$21:$N$39,DB$5)),INDEX(기준일시_입력!$AJ$21:$AJ$39,DB$5*2-1),IF(AND(CX23&gt;=SMALL(기준일시_입력!$J$21:$J$39,DB$5),CX23&lt;SMALL(기준일시_입력!$N$21:$N$39,DB$5)),SMALL(기준일시_입력!$N$21:$N$39,DB$5)-CX23,0)),0)</f>
        <v>0</v>
      </c>
      <c r="DC23" s="15">
        <f>IFERROR(IF(AND(CX23&lt;SMALL(기준일시_입력!$J$21:$J$39,DC$5),CY23&gt;SMALL(기준일시_입력!$N$21:$N$39,DC$5)),INDEX(기준일시_입력!$AJ$21:$AJ$39,DC$5*2-1),IF(AND(CX23&gt;=SMALL(기준일시_입력!$J$21:$J$39,DC$5),CX23&lt;SMALL(기준일시_입력!$N$21:$N$39,DC$5)),SMALL(기준일시_입력!$N$21:$N$39,DC$5)-CX23,0)),0)</f>
        <v>0</v>
      </c>
      <c r="DD23" s="15">
        <f>IFERROR(IF(AND(CX23&lt;SMALL(기준일시_입력!$J$21:$J$39,DD$5),CY23&gt;SMALL(기준일시_입력!$N$21:$N$39,DD$5)),INDEX(기준일시_입력!$AJ$21:$AJ$39,DD$5*2-1),IF(AND(CX23&gt;=SMALL(기준일시_입력!$J$21:$J$39,DD$5),CX23&lt;SMALL(기준일시_입력!$N$21:$N$39,DD$5)),SMALL(기준일시_입력!$N$21:$N$39,DD$5)-CX23,0)),0)</f>
        <v>0</v>
      </c>
      <c r="DE23" s="15">
        <f>IFERROR(IF(AND(CX23&lt;SMALL(기준일시_입력!$J$21:$J$39,DE$5),CY23&gt;SMALL(기준일시_입력!$N$21:$N$39,DE$5)),INDEX(기준일시_입력!$AJ$21:$AJ$39,DE$5*2-1),IF(AND(CX23&gt;=SMALL(기준일시_입력!$J$21:$J$39,DE$5),CX23&lt;SMALL(기준일시_입력!$N$21:$N$39,DE$5)),SMALL(기준일시_입력!$N$21:$N$39,DE$5)-CX23,0)),0)</f>
        <v>0</v>
      </c>
      <c r="DF23" s="15">
        <f>IFERROR(IF(AND(CX23&lt;SMALL(기준일시_입력!$J$21:$J$39,DF$5),CY23&gt;SMALL(기준일시_입력!$N$21:$N$39,DF$5)),INDEX(기준일시_입력!$AJ$21:$AJ$39,DF$5*2-1),IF(AND(CX23&gt;=SMALL(기준일시_입력!$J$21:$J$39,DF$5),CX23&lt;SMALL(기준일시_입력!$N$21:$N$39,DF$5)),SMALL(기준일시_입력!$N$21:$N$39,DF$5)-CX23,0)),0)</f>
        <v>0</v>
      </c>
      <c r="DG23" s="15">
        <f>IFERROR(IF(AND(CX23&lt;SMALL(기준일시_입력!$J$21:$J$39,DG$5),CY23&gt;SMALL(기준일시_입력!$N$21:$N$39,DG$5)),INDEX(기준일시_입력!$AJ$21:$AJ$39,DG$5*2-1),IF(AND(CX23&gt;=SMALL(기준일시_입력!$J$21:$J$39,DG$5),CX23&lt;SMALL(기준일시_입력!$N$21:$N$39,DG$5)),SMALL(기준일시_입력!$N$21:$N$39,DG$5)-CX23,0)),0)</f>
        <v>0</v>
      </c>
      <c r="DH23" s="15">
        <f>IFERROR(IF(AND(CX23&lt;SMALL(기준일시_입력!$J$21:$J$39,DH$5),CY23&gt;SMALL(기준일시_입력!$N$21:$N$39,DH$5)),INDEX(기준일시_입력!$AJ$21:$AJ$39,DH$5*2-1),IF(AND(CX23&gt;=SMALL(기준일시_입력!$J$21:$J$39,DH$5),CX23&lt;SMALL(기준일시_입력!$N$21:$N$39,DH$5)),SMALL(기준일시_입력!$N$21:$N$39,DH$5)-CX23,0)),0)</f>
        <v>0</v>
      </c>
      <c r="DI23" s="15">
        <f>IFERROR(IF(AND(CX23&lt;SMALL(기준일시_입력!$J$21:$J$39,DI$5),CY23&gt;SMALL(기준일시_입력!$N$21:$N$39,DI$5)),INDEX(기준일시_입력!$AJ$21:$AJ$39,DI$5*2-1),IF(AND(CX23&gt;=SMALL(기준일시_입력!$J$21:$J$39,DI$5),CX23&lt;SMALL(기준일시_입력!$N$21:$N$39,DI$5)),SMALL(기준일시_입력!$N$21:$N$39,DI$5)-CX23,0)),0)</f>
        <v>0</v>
      </c>
      <c r="DJ23" s="6"/>
      <c r="DK23" s="180" t="str">
        <f t="shared" si="161"/>
        <v>18일</v>
      </c>
      <c r="DL23" s="180"/>
      <c r="DM23" s="5" t="str">
        <f t="shared" si="162"/>
        <v>목</v>
      </c>
      <c r="DN23" s="67" t="str">
        <f t="shared" si="404"/>
        <v/>
      </c>
      <c r="DO23" s="184"/>
      <c r="DP23" s="184"/>
      <c r="DQ23" s="184"/>
      <c r="DR23" s="184"/>
      <c r="DS23" s="184"/>
      <c r="DT23" s="184"/>
      <c r="DU23" s="176"/>
      <c r="DV23" s="177"/>
      <c r="DW23" s="129" t="str">
        <f>IF($B23="","",IF(AND(DM$3&lt;&gt;"",$B23-기준일시_입력!$AO$7&lt;=0,DO23="",DR23="",DU23=""),"X",IF(DU23="연차","☆",IF(DU23="월차","★",IF(DU23="병가","♨",IF(DU23="출장","◎",IF(DU23="교육","■",IF(AND(DU23="",DO23&lt;=기준일시_입력!$J$15,DR23&gt;=기준일시_입력!$N$15),"○",IF(AND(DU23="",DO23&lt;&gt;"",DO23&gt;기준일시_입력!$J$15),"▼",IF(AND(DU23="",DR23&lt;&gt;"",DR23&lt;기준일시_입력!$N$15),"△",""))))))))))</f>
        <v/>
      </c>
      <c r="DX23" s="15">
        <f>IFERROR(IF(OR(DO23="",DR23=""),0,IF(AND(DZ23&lt;기준일시_입력!$J$17,EA23&gt;기준일시_입력!$N$17),기준일시_입력!$N$17-기준일시_입력!$J$17,IF(AND(DZ23&gt;=기준일시_입력!$J$17,EA23&gt;기준일시_입력!$N$17),기준일시_입력!$N$17-DZ23,IF(EA23&lt;기준일시_입력!$J$17,0,IF(AND(DZ23&lt;기준일시_입력!$J$17,EA23&lt;=기준일시_입력!$N$17),EA23-기준일시_입력!$J$17,IF(AND(DZ23&gt;=기준일시_입력!$J$17,EA23&lt;=기준일시_입력!$N$17),EA23-DZ23,0)))))),0)</f>
        <v>0</v>
      </c>
      <c r="DY23" s="15">
        <f t="shared" si="402"/>
        <v>0</v>
      </c>
      <c r="DZ23" s="15">
        <f>IF(OR(DO23="",DR23=""),0,IF(DO23&lt;기준일시_입력!$J$15,기준일시_입력!$J$15,DO23))</f>
        <v>0</v>
      </c>
      <c r="EA23" s="15">
        <f t="shared" si="164"/>
        <v>0</v>
      </c>
      <c r="EB23" s="15">
        <f>IFERROR(IF(AND(DZ23&lt;SMALL(기준일시_입력!$J$21:$J$39,EB$5),EA23&gt;SMALL(기준일시_입력!$N$21:$N$39,EB$5)),INDEX(기준일시_입력!$AJ$21:$AJ$39,EB$5*2-1),IF(AND(DZ23&gt;=SMALL(기준일시_입력!$J$21:$J$39,EB$5),DZ23&lt;SMALL(기준일시_입력!$N$21:$N$39,EB$5)),SMALL(기준일시_입력!$N$21:$N$39,EB$5)-DZ23,0)),0)</f>
        <v>0</v>
      </c>
      <c r="EC23" s="15">
        <f>IFERROR(IF(AND(DZ23&lt;SMALL(기준일시_입력!$J$21:$J$39,EC$5),EA23&gt;SMALL(기준일시_입력!$N$21:$N$39,EC$5)),INDEX(기준일시_입력!$AJ$21:$AJ$39,EC$5*2-1),IF(AND(DZ23&gt;=SMALL(기준일시_입력!$J$21:$J$39,EC$5),DZ23&lt;SMALL(기준일시_입력!$N$21:$N$39,EC$5)),SMALL(기준일시_입력!$N$21:$N$39,EC$5)-DZ23,0)),0)</f>
        <v>0</v>
      </c>
      <c r="ED23" s="15">
        <f>IFERROR(IF(AND(DZ23&lt;SMALL(기준일시_입력!$J$21:$J$39,ED$5),EA23&gt;SMALL(기준일시_입력!$N$21:$N$39,ED$5)),INDEX(기준일시_입력!$AJ$21:$AJ$39,ED$5*2-1),IF(AND(DZ23&gt;=SMALL(기준일시_입력!$J$21:$J$39,ED$5),DZ23&lt;SMALL(기준일시_입력!$N$21:$N$39,ED$5)),SMALL(기준일시_입력!$N$21:$N$39,ED$5)-DZ23,0)),0)</f>
        <v>0</v>
      </c>
      <c r="EE23" s="15">
        <f>IFERROR(IF(AND(DZ23&lt;SMALL(기준일시_입력!$J$21:$J$39,EE$5),EA23&gt;SMALL(기준일시_입력!$N$21:$N$39,EE$5)),INDEX(기준일시_입력!$AJ$21:$AJ$39,EE$5*2-1),IF(AND(DZ23&gt;=SMALL(기준일시_입력!$J$21:$J$39,EE$5),DZ23&lt;SMALL(기준일시_입력!$N$21:$N$39,EE$5)),SMALL(기준일시_입력!$N$21:$N$39,EE$5)-DZ23,0)),0)</f>
        <v>0</v>
      </c>
      <c r="EF23" s="15">
        <f>IFERROR(IF(AND(DZ23&lt;SMALL(기준일시_입력!$J$21:$J$39,EF$5),EA23&gt;SMALL(기준일시_입력!$N$21:$N$39,EF$5)),INDEX(기준일시_입력!$AJ$21:$AJ$39,EF$5*2-1),IF(AND(DZ23&gt;=SMALL(기준일시_입력!$J$21:$J$39,EF$5),DZ23&lt;SMALL(기준일시_입력!$N$21:$N$39,EF$5)),SMALL(기준일시_입력!$N$21:$N$39,EF$5)-DZ23,0)),0)</f>
        <v>0</v>
      </c>
      <c r="EG23" s="15">
        <f>IFERROR(IF(AND(DZ23&lt;SMALL(기준일시_입력!$J$21:$J$39,EG$5),EA23&gt;SMALL(기준일시_입력!$N$21:$N$39,EG$5)),INDEX(기준일시_입력!$AJ$21:$AJ$39,EG$5*2-1),IF(AND(DZ23&gt;=SMALL(기준일시_입력!$J$21:$J$39,EG$5),DZ23&lt;SMALL(기준일시_입력!$N$21:$N$39,EG$5)),SMALL(기준일시_입력!$N$21:$N$39,EG$5)-DZ23,0)),0)</f>
        <v>0</v>
      </c>
      <c r="EH23" s="15">
        <f>IFERROR(IF(AND(DZ23&lt;SMALL(기준일시_입력!$J$21:$J$39,EH$5),EA23&gt;SMALL(기준일시_입력!$N$21:$N$39,EH$5)),INDEX(기준일시_입력!$AJ$21:$AJ$39,EH$5*2-1),IF(AND(DZ23&gt;=SMALL(기준일시_입력!$J$21:$J$39,EH$5),DZ23&lt;SMALL(기준일시_입력!$N$21:$N$39,EH$5)),SMALL(기준일시_입력!$N$21:$N$39,EH$5)-DZ23,0)),0)</f>
        <v>0</v>
      </c>
      <c r="EI23" s="15">
        <f>IFERROR(IF(AND(DZ23&lt;SMALL(기준일시_입력!$J$21:$J$39,EI$5),EA23&gt;SMALL(기준일시_입력!$N$21:$N$39,EI$5)),INDEX(기준일시_입력!$AJ$21:$AJ$39,EI$5*2-1),IF(AND(DZ23&gt;=SMALL(기준일시_입력!$J$21:$J$39,EI$5),DZ23&lt;SMALL(기준일시_입력!$N$21:$N$39,EI$5)),SMALL(기준일시_입력!$N$21:$N$39,EI$5)-DZ23,0)),0)</f>
        <v>0</v>
      </c>
      <c r="EJ23" s="15">
        <f>IFERROR(IF(AND(DZ23&lt;SMALL(기준일시_입력!$J$21:$J$39,EJ$5),EA23&gt;SMALL(기준일시_입력!$N$21:$N$39,EJ$5)),INDEX(기준일시_입력!$AJ$21:$AJ$39,EJ$5*2-1),IF(AND(DZ23&gt;=SMALL(기준일시_입력!$J$21:$J$39,EJ$5),DZ23&lt;SMALL(기준일시_입력!$N$21:$N$39,EJ$5)),SMALL(기준일시_입력!$N$21:$N$39,EJ$5)-DZ23,0)),0)</f>
        <v>0</v>
      </c>
      <c r="EK23" s="15">
        <f>IFERROR(IF(AND(DZ23&lt;SMALL(기준일시_입력!$J$21:$J$39,EK$5),EA23&gt;SMALL(기준일시_입력!$N$21:$N$39,EK$5)),INDEX(기준일시_입력!$AJ$21:$AJ$39,EK$5*2-1),IF(AND(DZ23&gt;=SMALL(기준일시_입력!$J$21:$J$39,EK$5),DZ23&lt;SMALL(기준일시_입력!$N$21:$N$39,EK$5)),SMALL(기준일시_입력!$N$21:$N$39,EK$5)-DZ23,0)),0)</f>
        <v>0</v>
      </c>
      <c r="EL23" s="6"/>
      <c r="EM23" s="180" t="str">
        <f t="shared" si="165"/>
        <v>18일</v>
      </c>
      <c r="EN23" s="180"/>
      <c r="EO23" s="5" t="str">
        <f t="shared" si="166"/>
        <v>목</v>
      </c>
      <c r="EP23" s="67" t="str">
        <f t="shared" si="404"/>
        <v/>
      </c>
      <c r="EQ23" s="184"/>
      <c r="ER23" s="184"/>
      <c r="ES23" s="184"/>
      <c r="ET23" s="184"/>
      <c r="EU23" s="184"/>
      <c r="EV23" s="184"/>
      <c r="EW23" s="176"/>
      <c r="EX23" s="177"/>
      <c r="EY23" s="129" t="str">
        <f>IF($B23="","",IF(AND(EO$3&lt;&gt;"",$B23-기준일시_입력!$AO$7&lt;=0,EQ23="",ET23="",EW23=""),"X",IF(EW23="연차","☆",IF(EW23="월차","★",IF(EW23="병가","♨",IF(EW23="출장","◎",IF(EW23="교육","■",IF(AND(EW23="",EQ23&lt;=기준일시_입력!$J$15,ET23&gt;=기준일시_입력!$N$15),"○",IF(AND(EW23="",EQ23&lt;&gt;"",EQ23&gt;기준일시_입력!$J$15),"▼",IF(AND(EW23="",ET23&lt;&gt;"",ET23&lt;기준일시_입력!$N$15),"△",""))))))))))</f>
        <v/>
      </c>
      <c r="EZ23" s="15">
        <f>IFERROR(IF(OR(EQ23="",ET23=""),0,IF(AND(FB23&lt;기준일시_입력!$J$17,FC23&gt;기준일시_입력!$N$17),기준일시_입력!$N$17-기준일시_입력!$J$17,IF(AND(FB23&gt;=기준일시_입력!$J$17,FC23&gt;기준일시_입력!$N$17),기준일시_입력!$N$17-FB23,IF(FC23&lt;기준일시_입력!$J$17,0,IF(AND(FB23&lt;기준일시_입력!$J$17,FC23&lt;=기준일시_입력!$N$17),FC23-기준일시_입력!$J$17,IF(AND(FB23&gt;=기준일시_입력!$J$17,FC23&lt;=기준일시_입력!$N$17),FC23-FB23,0)))))),0)</f>
        <v>0</v>
      </c>
      <c r="FA23" s="15">
        <f t="shared" si="403"/>
        <v>0</v>
      </c>
      <c r="FB23" s="15">
        <f>IF(OR(EQ23="",ET23=""),0,IF(EQ23&lt;기준일시_입력!$J$15,기준일시_입력!$J$15,EQ23))</f>
        <v>0</v>
      </c>
      <c r="FC23" s="15">
        <f t="shared" si="168"/>
        <v>0</v>
      </c>
      <c r="FD23" s="15">
        <f>IFERROR(IF(AND(FB23&lt;SMALL(기준일시_입력!$J$21:$J$39,FD$5),FC23&gt;SMALL(기준일시_입력!$N$21:$N$39,FD$5)),INDEX(기준일시_입력!$AJ$21:$AJ$39,FD$5*2-1),IF(AND(FB23&gt;=SMALL(기준일시_입력!$J$21:$J$39,FD$5),FB23&lt;SMALL(기준일시_입력!$N$21:$N$39,FD$5)),SMALL(기준일시_입력!$N$21:$N$39,FD$5)-FB23,0)),0)</f>
        <v>0</v>
      </c>
      <c r="FE23" s="15">
        <f>IFERROR(IF(AND(FB23&lt;SMALL(기준일시_입력!$J$21:$J$39,FE$5),FC23&gt;SMALL(기준일시_입력!$N$21:$N$39,FE$5)),INDEX(기준일시_입력!$AJ$21:$AJ$39,FE$5*2-1),IF(AND(FB23&gt;=SMALL(기준일시_입력!$J$21:$J$39,FE$5),FB23&lt;SMALL(기준일시_입력!$N$21:$N$39,FE$5)),SMALL(기준일시_입력!$N$21:$N$39,FE$5)-FB23,0)),0)</f>
        <v>0</v>
      </c>
      <c r="FF23" s="15">
        <f>IFERROR(IF(AND(FB23&lt;SMALL(기준일시_입력!$J$21:$J$39,FF$5),FC23&gt;SMALL(기준일시_입력!$N$21:$N$39,FF$5)),INDEX(기준일시_입력!$AJ$21:$AJ$39,FF$5*2-1),IF(AND(FB23&gt;=SMALL(기준일시_입력!$J$21:$J$39,FF$5),FB23&lt;SMALL(기준일시_입력!$N$21:$N$39,FF$5)),SMALL(기준일시_입력!$N$21:$N$39,FF$5)-FB23,0)),0)</f>
        <v>0</v>
      </c>
      <c r="FG23" s="15">
        <f>IFERROR(IF(AND(FB23&lt;SMALL(기준일시_입력!$J$21:$J$39,FG$5),FC23&gt;SMALL(기준일시_입력!$N$21:$N$39,FG$5)),INDEX(기준일시_입력!$AJ$21:$AJ$39,FG$5*2-1),IF(AND(FB23&gt;=SMALL(기준일시_입력!$J$21:$J$39,FG$5),FB23&lt;SMALL(기준일시_입력!$N$21:$N$39,FG$5)),SMALL(기준일시_입력!$N$21:$N$39,FG$5)-FB23,0)),0)</f>
        <v>0</v>
      </c>
      <c r="FH23" s="15">
        <f>IFERROR(IF(AND(FB23&lt;SMALL(기준일시_입력!$J$21:$J$39,FH$5),FC23&gt;SMALL(기준일시_입력!$N$21:$N$39,FH$5)),INDEX(기준일시_입력!$AJ$21:$AJ$39,FH$5*2-1),IF(AND(FB23&gt;=SMALL(기준일시_입력!$J$21:$J$39,FH$5),FB23&lt;SMALL(기준일시_입력!$N$21:$N$39,FH$5)),SMALL(기준일시_입력!$N$21:$N$39,FH$5)-FB23,0)),0)</f>
        <v>0</v>
      </c>
      <c r="FI23" s="15">
        <f>IFERROR(IF(AND(FB23&lt;SMALL(기준일시_입력!$J$21:$J$39,FI$5),FC23&gt;SMALL(기준일시_입력!$N$21:$N$39,FI$5)),INDEX(기준일시_입력!$AJ$21:$AJ$39,FI$5*2-1),IF(AND(FB23&gt;=SMALL(기준일시_입력!$J$21:$J$39,FI$5),FB23&lt;SMALL(기준일시_입력!$N$21:$N$39,FI$5)),SMALL(기준일시_입력!$N$21:$N$39,FI$5)-FB23,0)),0)</f>
        <v>0</v>
      </c>
      <c r="FJ23" s="15">
        <f>IFERROR(IF(AND(FB23&lt;SMALL(기준일시_입력!$J$21:$J$39,FJ$5),FC23&gt;SMALL(기준일시_입력!$N$21:$N$39,FJ$5)),INDEX(기준일시_입력!$AJ$21:$AJ$39,FJ$5*2-1),IF(AND(FB23&gt;=SMALL(기준일시_입력!$J$21:$J$39,FJ$5),FB23&lt;SMALL(기준일시_입력!$N$21:$N$39,FJ$5)),SMALL(기준일시_입력!$N$21:$N$39,FJ$5)-FB23,0)),0)</f>
        <v>0</v>
      </c>
      <c r="FK23" s="15">
        <f>IFERROR(IF(AND(FB23&lt;SMALL(기준일시_입력!$J$21:$J$39,FK$5),FC23&gt;SMALL(기준일시_입력!$N$21:$N$39,FK$5)),INDEX(기준일시_입력!$AJ$21:$AJ$39,FK$5*2-1),IF(AND(FB23&gt;=SMALL(기준일시_입력!$J$21:$J$39,FK$5),FB23&lt;SMALL(기준일시_입력!$N$21:$N$39,FK$5)),SMALL(기준일시_입력!$N$21:$N$39,FK$5)-FB23,0)),0)</f>
        <v>0</v>
      </c>
      <c r="FL23" s="15">
        <f>IFERROR(IF(AND(FB23&lt;SMALL(기준일시_입력!$J$21:$J$39,FL$5),FC23&gt;SMALL(기준일시_입력!$N$21:$N$39,FL$5)),INDEX(기준일시_입력!$AJ$21:$AJ$39,FL$5*2-1),IF(AND(FB23&gt;=SMALL(기준일시_입력!$J$21:$J$39,FL$5),FB23&lt;SMALL(기준일시_입력!$N$21:$N$39,FL$5)),SMALL(기준일시_입력!$N$21:$N$39,FL$5)-FB23,0)),0)</f>
        <v>0</v>
      </c>
      <c r="FM23" s="15">
        <f>IFERROR(IF(AND(FB23&lt;SMALL(기준일시_입력!$J$21:$J$39,FM$5),FC23&gt;SMALL(기준일시_입력!$N$21:$N$39,FM$5)),INDEX(기준일시_입력!$AJ$21:$AJ$39,FM$5*2-1),IF(AND(FB23&gt;=SMALL(기준일시_입력!$J$21:$J$39,FM$5),FB23&lt;SMALL(기준일시_입력!$N$21:$N$39,FM$5)),SMALL(기준일시_입력!$N$21:$N$39,FM$5)-FB23,0)),0)</f>
        <v>0</v>
      </c>
      <c r="FN23" s="6"/>
      <c r="FO23" s="180" t="str">
        <f t="shared" si="169"/>
        <v>18일</v>
      </c>
      <c r="FP23" s="180"/>
      <c r="FQ23" s="124" t="str">
        <f t="shared" si="170"/>
        <v>목</v>
      </c>
      <c r="FR23" s="133" t="str">
        <f t="shared" si="405"/>
        <v/>
      </c>
      <c r="FS23" s="184"/>
      <c r="FT23" s="184"/>
      <c r="FU23" s="184"/>
      <c r="FV23" s="184"/>
      <c r="FW23" s="184"/>
      <c r="FX23" s="184"/>
      <c r="FY23" s="176"/>
      <c r="FZ23" s="177"/>
      <c r="GA23" s="129" t="str">
        <f>IF($B23="","",IF(AND(FQ$3&lt;&gt;"",$B23-기준일시_입력!$AO$7&lt;=0,FS23="",FV23="",FY23=""),"X",IF(FY23="연차","☆",IF(FY23="월차","★",IF(FY23="병가","♨",IF(FY23="출장","◎",IF(FY23="교육","■",IF(AND(FY23="",FS23&lt;=기준일시_입력!$J$15,FV23&gt;=기준일시_입력!$N$15),"○",IF(AND(FY23="",FS23&lt;&gt;"",FS23&gt;기준일시_입력!$J$15),"▼",IF(AND(FY23="",FV23&lt;&gt;"",FV23&lt;기준일시_입력!$N$15),"△",""))))))))))</f>
        <v/>
      </c>
      <c r="GB23" s="128">
        <f>IFERROR(IF(OR(FS23="",FV23=""),0,IF(AND(GD23&lt;기준일시_입력!$J$17,GE23&gt;기준일시_입력!$N$17),기준일시_입력!$N$17-기준일시_입력!$J$17,IF(AND(GD23&gt;=기준일시_입력!$J$17,GE23&gt;기준일시_입력!$N$17),기준일시_입력!$N$17-GD23,IF(GE23&lt;기준일시_입력!$J$17,0,IF(AND(GD23&lt;기준일시_입력!$J$17,GE23&lt;=기준일시_입력!$N$17),GE23-기준일시_입력!$J$17,IF(AND(GD23&gt;=기준일시_입력!$J$17,GE23&lt;=기준일시_입력!$N$17),GE23-GD23,0)))))),0)</f>
        <v>0</v>
      </c>
      <c r="GC23" s="128">
        <f t="shared" si="172"/>
        <v>0</v>
      </c>
      <c r="GD23" s="128">
        <f>IF(OR(FS23="",FV23=""),0,IF(FS23&lt;기준일시_입력!$J$15,기준일시_입력!$J$15,FS23))</f>
        <v>0</v>
      </c>
      <c r="GE23" s="128">
        <f t="shared" si="173"/>
        <v>0</v>
      </c>
      <c r="GF23" s="128">
        <f>IFERROR(IF(AND(GD23&lt;SMALL(기준일시_입력!$J$21:$J$39,GF$5),GE23&gt;SMALL(기준일시_입력!$N$21:$N$39,GF$5)),INDEX(기준일시_입력!$AJ$21:$AJ$39,GF$5*2-1),IF(AND(GD23&gt;=SMALL(기준일시_입력!$J$21:$J$39,GF$5),GD23&lt;SMALL(기준일시_입력!$N$21:$N$39,GF$5)),SMALL(기준일시_입력!$N$21:$N$39,GF$5)-GD23,0)),0)</f>
        <v>0</v>
      </c>
      <c r="GG23" s="128">
        <f>IFERROR(IF(AND(GD23&lt;SMALL(기준일시_입력!$J$21:$J$39,GG$5),GE23&gt;SMALL(기준일시_입력!$N$21:$N$39,GG$5)),INDEX(기준일시_입력!$AJ$21:$AJ$39,GG$5*2-1),IF(AND(GD23&gt;=SMALL(기준일시_입력!$J$21:$J$39,GG$5),GD23&lt;SMALL(기준일시_입력!$N$21:$N$39,GG$5)),SMALL(기준일시_입력!$N$21:$N$39,GG$5)-GD23,0)),0)</f>
        <v>0</v>
      </c>
      <c r="GH23" s="128">
        <f>IFERROR(IF(AND(GD23&lt;SMALL(기준일시_입력!$J$21:$J$39,GH$5),GE23&gt;SMALL(기준일시_입력!$N$21:$N$39,GH$5)),INDEX(기준일시_입력!$AJ$21:$AJ$39,GH$5*2-1),IF(AND(GD23&gt;=SMALL(기준일시_입력!$J$21:$J$39,GH$5),GD23&lt;SMALL(기준일시_입력!$N$21:$N$39,GH$5)),SMALL(기준일시_입력!$N$21:$N$39,GH$5)-GD23,0)),0)</f>
        <v>0</v>
      </c>
      <c r="GI23" s="128">
        <f>IFERROR(IF(AND(GD23&lt;SMALL(기준일시_입력!$J$21:$J$39,GI$5),GE23&gt;SMALL(기준일시_입력!$N$21:$N$39,GI$5)),INDEX(기준일시_입력!$AJ$21:$AJ$39,GI$5*2-1),IF(AND(GD23&gt;=SMALL(기준일시_입력!$J$21:$J$39,GI$5),GD23&lt;SMALL(기준일시_입력!$N$21:$N$39,GI$5)),SMALL(기준일시_입력!$N$21:$N$39,GI$5)-GD23,0)),0)</f>
        <v>0</v>
      </c>
      <c r="GJ23" s="128">
        <f>IFERROR(IF(AND(GD23&lt;SMALL(기준일시_입력!$J$21:$J$39,GJ$5),GE23&gt;SMALL(기준일시_입력!$N$21:$N$39,GJ$5)),INDEX(기준일시_입력!$AJ$21:$AJ$39,GJ$5*2-1),IF(AND(GD23&gt;=SMALL(기준일시_입력!$J$21:$J$39,GJ$5),GD23&lt;SMALL(기준일시_입력!$N$21:$N$39,GJ$5)),SMALL(기준일시_입력!$N$21:$N$39,GJ$5)-GD23,0)),0)</f>
        <v>0</v>
      </c>
      <c r="GK23" s="128">
        <f>IFERROR(IF(AND(GD23&lt;SMALL(기준일시_입력!$J$21:$J$39,GK$5),GE23&gt;SMALL(기준일시_입력!$N$21:$N$39,GK$5)),INDEX(기준일시_입력!$AJ$21:$AJ$39,GK$5*2-1),IF(AND(GD23&gt;=SMALL(기준일시_입력!$J$21:$J$39,GK$5),GD23&lt;SMALL(기준일시_입력!$N$21:$N$39,GK$5)),SMALL(기준일시_입력!$N$21:$N$39,GK$5)-GD23,0)),0)</f>
        <v>0</v>
      </c>
      <c r="GL23" s="128">
        <f>IFERROR(IF(AND(GD23&lt;SMALL(기준일시_입력!$J$21:$J$39,GL$5),GE23&gt;SMALL(기준일시_입력!$N$21:$N$39,GL$5)),INDEX(기준일시_입력!$AJ$21:$AJ$39,GL$5*2-1),IF(AND(GD23&gt;=SMALL(기준일시_입력!$J$21:$J$39,GL$5),GD23&lt;SMALL(기준일시_입력!$N$21:$N$39,GL$5)),SMALL(기준일시_입력!$N$21:$N$39,GL$5)-GD23,0)),0)</f>
        <v>0</v>
      </c>
      <c r="GM23" s="128">
        <f>IFERROR(IF(AND(GD23&lt;SMALL(기준일시_입력!$J$21:$J$39,GM$5),GE23&gt;SMALL(기준일시_입력!$N$21:$N$39,GM$5)),INDEX(기준일시_입력!$AJ$21:$AJ$39,GM$5*2-1),IF(AND(GD23&gt;=SMALL(기준일시_입력!$J$21:$J$39,GM$5),GD23&lt;SMALL(기준일시_입력!$N$21:$N$39,GM$5)),SMALL(기준일시_입력!$N$21:$N$39,GM$5)-GD23,0)),0)</f>
        <v>0</v>
      </c>
      <c r="GN23" s="128">
        <f>IFERROR(IF(AND(GD23&lt;SMALL(기준일시_입력!$J$21:$J$39,GN$5),GE23&gt;SMALL(기준일시_입력!$N$21:$N$39,GN$5)),INDEX(기준일시_입력!$AJ$21:$AJ$39,GN$5*2-1),IF(AND(GD23&gt;=SMALL(기준일시_입력!$J$21:$J$39,GN$5),GD23&lt;SMALL(기준일시_입력!$N$21:$N$39,GN$5)),SMALL(기준일시_입력!$N$21:$N$39,GN$5)-GD23,0)),0)</f>
        <v>0</v>
      </c>
      <c r="GO23" s="128">
        <f>IFERROR(IF(AND(GD23&lt;SMALL(기준일시_입력!$J$21:$J$39,GO$5),GE23&gt;SMALL(기준일시_입력!$N$21:$N$39,GO$5)),INDEX(기준일시_입력!$AJ$21:$AJ$39,GO$5*2-1),IF(AND(GD23&gt;=SMALL(기준일시_입력!$J$21:$J$39,GO$5),GD23&lt;SMALL(기준일시_입력!$N$21:$N$39,GO$5)),SMALL(기준일시_입력!$N$21:$N$39,GO$5)-GD23,0)),0)</f>
        <v>0</v>
      </c>
      <c r="GP23" s="125"/>
      <c r="GQ23" s="180" t="str">
        <f t="shared" si="174"/>
        <v>18일</v>
      </c>
      <c r="GR23" s="180"/>
      <c r="GS23" s="124" t="str">
        <f t="shared" si="175"/>
        <v>목</v>
      </c>
      <c r="GT23" s="133" t="str">
        <f t="shared" si="405"/>
        <v/>
      </c>
      <c r="GU23" s="184"/>
      <c r="GV23" s="184"/>
      <c r="GW23" s="184"/>
      <c r="GX23" s="184"/>
      <c r="GY23" s="184"/>
      <c r="GZ23" s="184"/>
      <c r="HA23" s="176"/>
      <c r="HB23" s="177"/>
      <c r="HC23" s="129" t="str">
        <f>IF($B23="","",IF(AND(GS$3&lt;&gt;"",$B23-기준일시_입력!$AO$7&lt;=0,GU23="",GX23="",HA23=""),"X",IF(HA23="연차","☆",IF(HA23="월차","★",IF(HA23="병가","♨",IF(HA23="출장","◎",IF(HA23="교육","■",IF(AND(HA23="",GU23&lt;=기준일시_입력!$J$15,GX23&gt;=기준일시_입력!$N$15),"○",IF(AND(HA23="",GU23&lt;&gt;"",GU23&gt;기준일시_입력!$J$15),"▼",IF(AND(HA23="",GX23&lt;&gt;"",GX23&lt;기준일시_입력!$N$15),"△",""))))))))))</f>
        <v/>
      </c>
      <c r="HD23" s="128">
        <f>IFERROR(IF(OR(GU23="",GX23=""),0,IF(AND(HF23&lt;기준일시_입력!$J$17,HG23&gt;기준일시_입력!$N$17),기준일시_입력!$N$17-기준일시_입력!$J$17,IF(AND(HF23&gt;=기준일시_입력!$J$17,HG23&gt;기준일시_입력!$N$17),기준일시_입력!$N$17-HF23,IF(HG23&lt;기준일시_입력!$J$17,0,IF(AND(HF23&lt;기준일시_입력!$J$17,HG23&lt;=기준일시_입력!$N$17),HG23-기준일시_입력!$J$17,IF(AND(HF23&gt;=기준일시_입력!$J$17,HG23&lt;=기준일시_입력!$N$17),HG23-HF23,0)))))),0)</f>
        <v>0</v>
      </c>
      <c r="HE23" s="128">
        <f t="shared" si="177"/>
        <v>0</v>
      </c>
      <c r="HF23" s="128">
        <f>IF(OR(GU23="",GX23=""),0,IF(GU23&lt;기준일시_입력!$J$15,기준일시_입력!$J$15,GU23))</f>
        <v>0</v>
      </c>
      <c r="HG23" s="128">
        <f t="shared" si="178"/>
        <v>0</v>
      </c>
      <c r="HH23" s="128">
        <f>IFERROR(IF(AND(HF23&lt;SMALL(기준일시_입력!$J$21:$J$39,HH$5),HG23&gt;SMALL(기준일시_입력!$N$21:$N$39,HH$5)),INDEX(기준일시_입력!$AJ$21:$AJ$39,HH$5*2-1),IF(AND(HF23&gt;=SMALL(기준일시_입력!$J$21:$J$39,HH$5),HF23&lt;SMALL(기준일시_입력!$N$21:$N$39,HH$5)),SMALL(기준일시_입력!$N$21:$N$39,HH$5)-HF23,0)),0)</f>
        <v>0</v>
      </c>
      <c r="HI23" s="128">
        <f>IFERROR(IF(AND(HF23&lt;SMALL(기준일시_입력!$J$21:$J$39,HI$5),HG23&gt;SMALL(기준일시_입력!$N$21:$N$39,HI$5)),INDEX(기준일시_입력!$AJ$21:$AJ$39,HI$5*2-1),IF(AND(HF23&gt;=SMALL(기준일시_입력!$J$21:$J$39,HI$5),HF23&lt;SMALL(기준일시_입력!$N$21:$N$39,HI$5)),SMALL(기준일시_입력!$N$21:$N$39,HI$5)-HF23,0)),0)</f>
        <v>0</v>
      </c>
      <c r="HJ23" s="128">
        <f>IFERROR(IF(AND(HF23&lt;SMALL(기준일시_입력!$J$21:$J$39,HJ$5),HG23&gt;SMALL(기준일시_입력!$N$21:$N$39,HJ$5)),INDEX(기준일시_입력!$AJ$21:$AJ$39,HJ$5*2-1),IF(AND(HF23&gt;=SMALL(기준일시_입력!$J$21:$J$39,HJ$5),HF23&lt;SMALL(기준일시_입력!$N$21:$N$39,HJ$5)),SMALL(기준일시_입력!$N$21:$N$39,HJ$5)-HF23,0)),0)</f>
        <v>0</v>
      </c>
      <c r="HK23" s="128">
        <f>IFERROR(IF(AND(HF23&lt;SMALL(기준일시_입력!$J$21:$J$39,HK$5),HG23&gt;SMALL(기준일시_입력!$N$21:$N$39,HK$5)),INDEX(기준일시_입력!$AJ$21:$AJ$39,HK$5*2-1),IF(AND(HF23&gt;=SMALL(기준일시_입력!$J$21:$J$39,HK$5),HF23&lt;SMALL(기준일시_입력!$N$21:$N$39,HK$5)),SMALL(기준일시_입력!$N$21:$N$39,HK$5)-HF23,0)),0)</f>
        <v>0</v>
      </c>
      <c r="HL23" s="128">
        <f>IFERROR(IF(AND(HF23&lt;SMALL(기준일시_입력!$J$21:$J$39,HL$5),HG23&gt;SMALL(기준일시_입력!$N$21:$N$39,HL$5)),INDEX(기준일시_입력!$AJ$21:$AJ$39,HL$5*2-1),IF(AND(HF23&gt;=SMALL(기준일시_입력!$J$21:$J$39,HL$5),HF23&lt;SMALL(기준일시_입력!$N$21:$N$39,HL$5)),SMALL(기준일시_입력!$N$21:$N$39,HL$5)-HF23,0)),0)</f>
        <v>0</v>
      </c>
      <c r="HM23" s="128">
        <f>IFERROR(IF(AND(HF23&lt;SMALL(기준일시_입력!$J$21:$J$39,HM$5),HG23&gt;SMALL(기준일시_입력!$N$21:$N$39,HM$5)),INDEX(기준일시_입력!$AJ$21:$AJ$39,HM$5*2-1),IF(AND(HF23&gt;=SMALL(기준일시_입력!$J$21:$J$39,HM$5),HF23&lt;SMALL(기준일시_입력!$N$21:$N$39,HM$5)),SMALL(기준일시_입력!$N$21:$N$39,HM$5)-HF23,0)),0)</f>
        <v>0</v>
      </c>
      <c r="HN23" s="128">
        <f>IFERROR(IF(AND(HF23&lt;SMALL(기준일시_입력!$J$21:$J$39,HN$5),HG23&gt;SMALL(기준일시_입력!$N$21:$N$39,HN$5)),INDEX(기준일시_입력!$AJ$21:$AJ$39,HN$5*2-1),IF(AND(HF23&gt;=SMALL(기준일시_입력!$J$21:$J$39,HN$5),HF23&lt;SMALL(기준일시_입력!$N$21:$N$39,HN$5)),SMALL(기준일시_입력!$N$21:$N$39,HN$5)-HF23,0)),0)</f>
        <v>0</v>
      </c>
      <c r="HO23" s="128">
        <f>IFERROR(IF(AND(HF23&lt;SMALL(기준일시_입력!$J$21:$J$39,HO$5),HG23&gt;SMALL(기준일시_입력!$N$21:$N$39,HO$5)),INDEX(기준일시_입력!$AJ$21:$AJ$39,HO$5*2-1),IF(AND(HF23&gt;=SMALL(기준일시_입력!$J$21:$J$39,HO$5),HF23&lt;SMALL(기준일시_입력!$N$21:$N$39,HO$5)),SMALL(기준일시_입력!$N$21:$N$39,HO$5)-HF23,0)),0)</f>
        <v>0</v>
      </c>
      <c r="HP23" s="128">
        <f>IFERROR(IF(AND(HF23&lt;SMALL(기준일시_입력!$J$21:$J$39,HP$5),HG23&gt;SMALL(기준일시_입력!$N$21:$N$39,HP$5)),INDEX(기준일시_입력!$AJ$21:$AJ$39,HP$5*2-1),IF(AND(HF23&gt;=SMALL(기준일시_입력!$J$21:$J$39,HP$5),HF23&lt;SMALL(기준일시_입력!$N$21:$N$39,HP$5)),SMALL(기준일시_입력!$N$21:$N$39,HP$5)-HF23,0)),0)</f>
        <v>0</v>
      </c>
      <c r="HQ23" s="128">
        <f>IFERROR(IF(AND(HF23&lt;SMALL(기준일시_입력!$J$21:$J$39,HQ$5),HG23&gt;SMALL(기준일시_입력!$N$21:$N$39,HQ$5)),INDEX(기준일시_입력!$AJ$21:$AJ$39,HQ$5*2-1),IF(AND(HF23&gt;=SMALL(기준일시_입력!$J$21:$J$39,HQ$5),HF23&lt;SMALL(기준일시_입력!$N$21:$N$39,HQ$5)),SMALL(기준일시_입력!$N$21:$N$39,HQ$5)-HF23,0)),0)</f>
        <v>0</v>
      </c>
      <c r="HR23" s="125"/>
      <c r="HS23" s="180" t="str">
        <f t="shared" si="179"/>
        <v>18일</v>
      </c>
      <c r="HT23" s="180"/>
      <c r="HU23" s="124" t="str">
        <f t="shared" si="180"/>
        <v>목</v>
      </c>
      <c r="HV23" s="133" t="str">
        <f t="shared" si="405"/>
        <v/>
      </c>
      <c r="HW23" s="184"/>
      <c r="HX23" s="184"/>
      <c r="HY23" s="184"/>
      <c r="HZ23" s="184"/>
      <c r="IA23" s="184"/>
      <c r="IB23" s="184"/>
      <c r="IC23" s="176"/>
      <c r="ID23" s="177"/>
      <c r="IE23" s="129" t="str">
        <f>IF($B23="","",IF(AND(HU$3&lt;&gt;"",$B23-기준일시_입력!$AO$7&lt;=0,HW23="",HZ23="",IC23=""),"X",IF(IC23="연차","☆",IF(IC23="월차","★",IF(IC23="병가","♨",IF(IC23="출장","◎",IF(IC23="교육","■",IF(AND(IC23="",HW23&lt;=기준일시_입력!$J$15,HZ23&gt;=기준일시_입력!$N$15),"○",IF(AND(IC23="",HW23&lt;&gt;"",HW23&gt;기준일시_입력!$J$15),"▼",IF(AND(IC23="",HZ23&lt;&gt;"",HZ23&lt;기준일시_입력!$N$15),"△",""))))))))))</f>
        <v/>
      </c>
      <c r="IF23" s="128">
        <f>IFERROR(IF(OR(HW23="",HZ23=""),0,IF(AND(IH23&lt;기준일시_입력!$J$17,II23&gt;기준일시_입력!$N$17),기준일시_입력!$N$17-기준일시_입력!$J$17,IF(AND(IH23&gt;=기준일시_입력!$J$17,II23&gt;기준일시_입력!$N$17),기준일시_입력!$N$17-IH23,IF(II23&lt;기준일시_입력!$J$17,0,IF(AND(IH23&lt;기준일시_입력!$J$17,II23&lt;=기준일시_입력!$N$17),II23-기준일시_입력!$J$17,IF(AND(IH23&gt;=기준일시_입력!$J$17,II23&lt;=기준일시_입력!$N$17),II23-IH23,0)))))),0)</f>
        <v>0</v>
      </c>
      <c r="IG23" s="128">
        <f t="shared" si="182"/>
        <v>0</v>
      </c>
      <c r="IH23" s="128">
        <f>IF(OR(HW23="",HZ23=""),0,IF(HW23&lt;기준일시_입력!$J$15,기준일시_입력!$J$15,HW23))</f>
        <v>0</v>
      </c>
      <c r="II23" s="128">
        <f t="shared" si="183"/>
        <v>0</v>
      </c>
      <c r="IJ23" s="128">
        <f>IFERROR(IF(AND(IH23&lt;SMALL(기준일시_입력!$J$21:$J$39,IJ$5),II23&gt;SMALL(기준일시_입력!$N$21:$N$39,IJ$5)),INDEX(기준일시_입력!$AJ$21:$AJ$39,IJ$5*2-1),IF(AND(IH23&gt;=SMALL(기준일시_입력!$J$21:$J$39,IJ$5),IH23&lt;SMALL(기준일시_입력!$N$21:$N$39,IJ$5)),SMALL(기준일시_입력!$N$21:$N$39,IJ$5)-IH23,0)),0)</f>
        <v>0</v>
      </c>
      <c r="IK23" s="128">
        <f>IFERROR(IF(AND(IH23&lt;SMALL(기준일시_입력!$J$21:$J$39,IK$5),II23&gt;SMALL(기준일시_입력!$N$21:$N$39,IK$5)),INDEX(기준일시_입력!$AJ$21:$AJ$39,IK$5*2-1),IF(AND(IH23&gt;=SMALL(기준일시_입력!$J$21:$J$39,IK$5),IH23&lt;SMALL(기준일시_입력!$N$21:$N$39,IK$5)),SMALL(기준일시_입력!$N$21:$N$39,IK$5)-IH23,0)),0)</f>
        <v>0</v>
      </c>
      <c r="IL23" s="128">
        <f>IFERROR(IF(AND(IH23&lt;SMALL(기준일시_입력!$J$21:$J$39,IL$5),II23&gt;SMALL(기준일시_입력!$N$21:$N$39,IL$5)),INDEX(기준일시_입력!$AJ$21:$AJ$39,IL$5*2-1),IF(AND(IH23&gt;=SMALL(기준일시_입력!$J$21:$J$39,IL$5),IH23&lt;SMALL(기준일시_입력!$N$21:$N$39,IL$5)),SMALL(기준일시_입력!$N$21:$N$39,IL$5)-IH23,0)),0)</f>
        <v>0</v>
      </c>
      <c r="IM23" s="128">
        <f>IFERROR(IF(AND(IH23&lt;SMALL(기준일시_입력!$J$21:$J$39,IM$5),II23&gt;SMALL(기준일시_입력!$N$21:$N$39,IM$5)),INDEX(기준일시_입력!$AJ$21:$AJ$39,IM$5*2-1),IF(AND(IH23&gt;=SMALL(기준일시_입력!$J$21:$J$39,IM$5),IH23&lt;SMALL(기준일시_입력!$N$21:$N$39,IM$5)),SMALL(기준일시_입력!$N$21:$N$39,IM$5)-IH23,0)),0)</f>
        <v>0</v>
      </c>
      <c r="IN23" s="128">
        <f>IFERROR(IF(AND(IH23&lt;SMALL(기준일시_입력!$J$21:$J$39,IN$5),II23&gt;SMALL(기준일시_입력!$N$21:$N$39,IN$5)),INDEX(기준일시_입력!$AJ$21:$AJ$39,IN$5*2-1),IF(AND(IH23&gt;=SMALL(기준일시_입력!$J$21:$J$39,IN$5),IH23&lt;SMALL(기준일시_입력!$N$21:$N$39,IN$5)),SMALL(기준일시_입력!$N$21:$N$39,IN$5)-IH23,0)),0)</f>
        <v>0</v>
      </c>
      <c r="IO23" s="128">
        <f>IFERROR(IF(AND(IH23&lt;SMALL(기준일시_입력!$J$21:$J$39,IO$5),II23&gt;SMALL(기준일시_입력!$N$21:$N$39,IO$5)),INDEX(기준일시_입력!$AJ$21:$AJ$39,IO$5*2-1),IF(AND(IH23&gt;=SMALL(기준일시_입력!$J$21:$J$39,IO$5),IH23&lt;SMALL(기준일시_입력!$N$21:$N$39,IO$5)),SMALL(기준일시_입력!$N$21:$N$39,IO$5)-IH23,0)),0)</f>
        <v>0</v>
      </c>
      <c r="IP23" s="128">
        <f>IFERROR(IF(AND(IH23&lt;SMALL(기준일시_입력!$J$21:$J$39,IP$5),II23&gt;SMALL(기준일시_입력!$N$21:$N$39,IP$5)),INDEX(기준일시_입력!$AJ$21:$AJ$39,IP$5*2-1),IF(AND(IH23&gt;=SMALL(기준일시_입력!$J$21:$J$39,IP$5),IH23&lt;SMALL(기준일시_입력!$N$21:$N$39,IP$5)),SMALL(기준일시_입력!$N$21:$N$39,IP$5)-IH23,0)),0)</f>
        <v>0</v>
      </c>
      <c r="IQ23" s="128">
        <f>IFERROR(IF(AND(IH23&lt;SMALL(기준일시_입력!$J$21:$J$39,IQ$5),II23&gt;SMALL(기준일시_입력!$N$21:$N$39,IQ$5)),INDEX(기준일시_입력!$AJ$21:$AJ$39,IQ$5*2-1),IF(AND(IH23&gt;=SMALL(기준일시_입력!$J$21:$J$39,IQ$5),IH23&lt;SMALL(기준일시_입력!$N$21:$N$39,IQ$5)),SMALL(기준일시_입력!$N$21:$N$39,IQ$5)-IH23,0)),0)</f>
        <v>0</v>
      </c>
      <c r="IR23" s="128">
        <f>IFERROR(IF(AND(IH23&lt;SMALL(기준일시_입력!$J$21:$J$39,IR$5),II23&gt;SMALL(기준일시_입력!$N$21:$N$39,IR$5)),INDEX(기준일시_입력!$AJ$21:$AJ$39,IR$5*2-1),IF(AND(IH23&gt;=SMALL(기준일시_입력!$J$21:$J$39,IR$5),IH23&lt;SMALL(기준일시_입력!$N$21:$N$39,IR$5)),SMALL(기준일시_입력!$N$21:$N$39,IR$5)-IH23,0)),0)</f>
        <v>0</v>
      </c>
      <c r="IS23" s="128">
        <f>IFERROR(IF(AND(IH23&lt;SMALL(기준일시_입력!$J$21:$J$39,IS$5),II23&gt;SMALL(기준일시_입력!$N$21:$N$39,IS$5)),INDEX(기준일시_입력!$AJ$21:$AJ$39,IS$5*2-1),IF(AND(IH23&gt;=SMALL(기준일시_입력!$J$21:$J$39,IS$5),IH23&lt;SMALL(기준일시_입력!$N$21:$N$39,IS$5)),SMALL(기준일시_입력!$N$21:$N$39,IS$5)-IH23,0)),0)</f>
        <v>0</v>
      </c>
      <c r="IT23" s="125"/>
      <c r="IU23" s="180" t="str">
        <f t="shared" si="184"/>
        <v>18일</v>
      </c>
      <c r="IV23" s="180"/>
      <c r="IW23" s="124" t="str">
        <f t="shared" si="185"/>
        <v>목</v>
      </c>
      <c r="IX23" s="133" t="str">
        <f t="shared" si="406"/>
        <v/>
      </c>
      <c r="IY23" s="184"/>
      <c r="IZ23" s="184"/>
      <c r="JA23" s="184"/>
      <c r="JB23" s="184"/>
      <c r="JC23" s="184"/>
      <c r="JD23" s="184"/>
      <c r="JE23" s="176"/>
      <c r="JF23" s="177"/>
      <c r="JG23" s="129" t="str">
        <f>IF($B23="","",IF(AND(IW$3&lt;&gt;"",$B23-기준일시_입력!$AO$7&lt;=0,IY23="",JB23="",JE23=""),"X",IF(JE23="연차","☆",IF(JE23="월차","★",IF(JE23="병가","♨",IF(JE23="출장","◎",IF(JE23="교육","■",IF(AND(JE23="",IY23&lt;=기준일시_입력!$J$15,JB23&gt;=기준일시_입력!$N$15),"○",IF(AND(JE23="",IY23&lt;&gt;"",IY23&gt;기준일시_입력!$J$15),"▼",IF(AND(JE23="",JB23&lt;&gt;"",JB23&lt;기준일시_입력!$N$15),"△",""))))))))))</f>
        <v/>
      </c>
      <c r="JH23" s="128">
        <f>IFERROR(IF(OR(IY23="",JB23=""),0,IF(AND(JJ23&lt;기준일시_입력!$J$17,JK23&gt;기준일시_입력!$N$17),기준일시_입력!$N$17-기준일시_입력!$J$17,IF(AND(JJ23&gt;=기준일시_입력!$J$17,JK23&gt;기준일시_입력!$N$17),기준일시_입력!$N$17-JJ23,IF(JK23&lt;기준일시_입력!$J$17,0,IF(AND(JJ23&lt;기준일시_입력!$J$17,JK23&lt;=기준일시_입력!$N$17),JK23-기준일시_입력!$J$17,IF(AND(JJ23&gt;=기준일시_입력!$J$17,JK23&lt;=기준일시_입력!$N$17),JK23-JJ23,0)))))),0)</f>
        <v>0</v>
      </c>
      <c r="JI23" s="128">
        <f t="shared" si="187"/>
        <v>0</v>
      </c>
      <c r="JJ23" s="128">
        <f>IF(OR(IY23="",JB23=""),0,IF(IY23&lt;기준일시_입력!$J$15,기준일시_입력!$J$15,IY23))</f>
        <v>0</v>
      </c>
      <c r="JK23" s="128">
        <f t="shared" si="188"/>
        <v>0</v>
      </c>
      <c r="JL23" s="128">
        <f>IFERROR(IF(AND(JJ23&lt;SMALL(기준일시_입력!$J$21:$J$39,JL$5),JK23&gt;SMALL(기준일시_입력!$N$21:$N$39,JL$5)),INDEX(기준일시_입력!$AJ$21:$AJ$39,JL$5*2-1),IF(AND(JJ23&gt;=SMALL(기준일시_입력!$J$21:$J$39,JL$5),JJ23&lt;SMALL(기준일시_입력!$N$21:$N$39,JL$5)),SMALL(기준일시_입력!$N$21:$N$39,JL$5)-JJ23,0)),0)</f>
        <v>0</v>
      </c>
      <c r="JM23" s="128">
        <f>IFERROR(IF(AND(JJ23&lt;SMALL(기준일시_입력!$J$21:$J$39,JM$5),JK23&gt;SMALL(기준일시_입력!$N$21:$N$39,JM$5)),INDEX(기준일시_입력!$AJ$21:$AJ$39,JM$5*2-1),IF(AND(JJ23&gt;=SMALL(기준일시_입력!$J$21:$J$39,JM$5),JJ23&lt;SMALL(기준일시_입력!$N$21:$N$39,JM$5)),SMALL(기준일시_입력!$N$21:$N$39,JM$5)-JJ23,0)),0)</f>
        <v>0</v>
      </c>
      <c r="JN23" s="128">
        <f>IFERROR(IF(AND(JJ23&lt;SMALL(기준일시_입력!$J$21:$J$39,JN$5),JK23&gt;SMALL(기준일시_입력!$N$21:$N$39,JN$5)),INDEX(기준일시_입력!$AJ$21:$AJ$39,JN$5*2-1),IF(AND(JJ23&gt;=SMALL(기준일시_입력!$J$21:$J$39,JN$5),JJ23&lt;SMALL(기준일시_입력!$N$21:$N$39,JN$5)),SMALL(기준일시_입력!$N$21:$N$39,JN$5)-JJ23,0)),0)</f>
        <v>0</v>
      </c>
      <c r="JO23" s="128">
        <f>IFERROR(IF(AND(JJ23&lt;SMALL(기준일시_입력!$J$21:$J$39,JO$5),JK23&gt;SMALL(기준일시_입력!$N$21:$N$39,JO$5)),INDEX(기준일시_입력!$AJ$21:$AJ$39,JO$5*2-1),IF(AND(JJ23&gt;=SMALL(기준일시_입력!$J$21:$J$39,JO$5),JJ23&lt;SMALL(기준일시_입력!$N$21:$N$39,JO$5)),SMALL(기준일시_입력!$N$21:$N$39,JO$5)-JJ23,0)),0)</f>
        <v>0</v>
      </c>
      <c r="JP23" s="128">
        <f>IFERROR(IF(AND(JJ23&lt;SMALL(기준일시_입력!$J$21:$J$39,JP$5),JK23&gt;SMALL(기준일시_입력!$N$21:$N$39,JP$5)),INDEX(기준일시_입력!$AJ$21:$AJ$39,JP$5*2-1),IF(AND(JJ23&gt;=SMALL(기준일시_입력!$J$21:$J$39,JP$5),JJ23&lt;SMALL(기준일시_입력!$N$21:$N$39,JP$5)),SMALL(기준일시_입력!$N$21:$N$39,JP$5)-JJ23,0)),0)</f>
        <v>0</v>
      </c>
      <c r="JQ23" s="128">
        <f>IFERROR(IF(AND(JJ23&lt;SMALL(기준일시_입력!$J$21:$J$39,JQ$5),JK23&gt;SMALL(기준일시_입력!$N$21:$N$39,JQ$5)),INDEX(기준일시_입력!$AJ$21:$AJ$39,JQ$5*2-1),IF(AND(JJ23&gt;=SMALL(기준일시_입력!$J$21:$J$39,JQ$5),JJ23&lt;SMALL(기준일시_입력!$N$21:$N$39,JQ$5)),SMALL(기준일시_입력!$N$21:$N$39,JQ$5)-JJ23,0)),0)</f>
        <v>0</v>
      </c>
      <c r="JR23" s="128">
        <f>IFERROR(IF(AND(JJ23&lt;SMALL(기준일시_입력!$J$21:$J$39,JR$5),JK23&gt;SMALL(기준일시_입력!$N$21:$N$39,JR$5)),INDEX(기준일시_입력!$AJ$21:$AJ$39,JR$5*2-1),IF(AND(JJ23&gt;=SMALL(기준일시_입력!$J$21:$J$39,JR$5),JJ23&lt;SMALL(기준일시_입력!$N$21:$N$39,JR$5)),SMALL(기준일시_입력!$N$21:$N$39,JR$5)-JJ23,0)),0)</f>
        <v>0</v>
      </c>
      <c r="JS23" s="128">
        <f>IFERROR(IF(AND(JJ23&lt;SMALL(기준일시_입력!$J$21:$J$39,JS$5),JK23&gt;SMALL(기준일시_입력!$N$21:$N$39,JS$5)),INDEX(기준일시_입력!$AJ$21:$AJ$39,JS$5*2-1),IF(AND(JJ23&gt;=SMALL(기준일시_입력!$J$21:$J$39,JS$5),JJ23&lt;SMALL(기준일시_입력!$N$21:$N$39,JS$5)),SMALL(기준일시_입력!$N$21:$N$39,JS$5)-JJ23,0)),0)</f>
        <v>0</v>
      </c>
      <c r="JT23" s="128">
        <f>IFERROR(IF(AND(JJ23&lt;SMALL(기준일시_입력!$J$21:$J$39,JT$5),JK23&gt;SMALL(기준일시_입력!$N$21:$N$39,JT$5)),INDEX(기준일시_입력!$AJ$21:$AJ$39,JT$5*2-1),IF(AND(JJ23&gt;=SMALL(기준일시_입력!$J$21:$J$39,JT$5),JJ23&lt;SMALL(기준일시_입력!$N$21:$N$39,JT$5)),SMALL(기준일시_입력!$N$21:$N$39,JT$5)-JJ23,0)),0)</f>
        <v>0</v>
      </c>
      <c r="JU23" s="128">
        <f>IFERROR(IF(AND(JJ23&lt;SMALL(기준일시_입력!$J$21:$J$39,JU$5),JK23&gt;SMALL(기준일시_입력!$N$21:$N$39,JU$5)),INDEX(기준일시_입력!$AJ$21:$AJ$39,JU$5*2-1),IF(AND(JJ23&gt;=SMALL(기준일시_입력!$J$21:$J$39,JU$5),JJ23&lt;SMALL(기준일시_입력!$N$21:$N$39,JU$5)),SMALL(기준일시_입력!$N$21:$N$39,JU$5)-JJ23,0)),0)</f>
        <v>0</v>
      </c>
      <c r="JV23" s="125"/>
      <c r="JW23" s="180" t="str">
        <f t="shared" si="189"/>
        <v>18일</v>
      </c>
      <c r="JX23" s="180"/>
      <c r="JY23" s="124" t="str">
        <f t="shared" si="190"/>
        <v>목</v>
      </c>
      <c r="JZ23" s="133" t="str">
        <f t="shared" si="406"/>
        <v/>
      </c>
      <c r="KA23" s="184"/>
      <c r="KB23" s="184"/>
      <c r="KC23" s="184"/>
      <c r="KD23" s="184"/>
      <c r="KE23" s="184"/>
      <c r="KF23" s="184"/>
      <c r="KG23" s="176"/>
      <c r="KH23" s="177"/>
      <c r="KI23" s="129" t="str">
        <f>IF($B23="","",IF(AND(JY$3&lt;&gt;"",$B23-기준일시_입력!$AO$7&lt;=0,KA23="",KD23="",KG23=""),"X",IF(KG23="연차","☆",IF(KG23="월차","★",IF(KG23="병가","♨",IF(KG23="출장","◎",IF(KG23="교육","■",IF(AND(KG23="",KA23&lt;=기준일시_입력!$J$15,KD23&gt;=기준일시_입력!$N$15),"○",IF(AND(KG23="",KA23&lt;&gt;"",KA23&gt;기준일시_입력!$J$15),"▼",IF(AND(KG23="",KD23&lt;&gt;"",KD23&lt;기준일시_입력!$N$15),"△",""))))))))))</f>
        <v/>
      </c>
      <c r="KJ23" s="128">
        <f>IFERROR(IF(OR(KA23="",KD23=""),0,IF(AND(KL23&lt;기준일시_입력!$J$17,KM23&gt;기준일시_입력!$N$17),기준일시_입력!$N$17-기준일시_입력!$J$17,IF(AND(KL23&gt;=기준일시_입력!$J$17,KM23&gt;기준일시_입력!$N$17),기준일시_입력!$N$17-KL23,IF(KM23&lt;기준일시_입력!$J$17,0,IF(AND(KL23&lt;기준일시_입력!$J$17,KM23&lt;=기준일시_입력!$N$17),KM23-기준일시_입력!$J$17,IF(AND(KL23&gt;=기준일시_입력!$J$17,KM23&lt;=기준일시_입력!$N$17),KM23-KL23,0)))))),0)</f>
        <v>0</v>
      </c>
      <c r="KK23" s="128">
        <f t="shared" si="192"/>
        <v>0</v>
      </c>
      <c r="KL23" s="128">
        <f>IF(OR(KA23="",KD23=""),0,IF(KA23&lt;기준일시_입력!$J$15,기준일시_입력!$J$15,KA23))</f>
        <v>0</v>
      </c>
      <c r="KM23" s="128">
        <f t="shared" si="193"/>
        <v>0</v>
      </c>
      <c r="KN23" s="128">
        <f>IFERROR(IF(AND(KL23&lt;SMALL(기준일시_입력!$J$21:$J$39,KN$5),KM23&gt;SMALL(기준일시_입력!$N$21:$N$39,KN$5)),INDEX(기준일시_입력!$AJ$21:$AJ$39,KN$5*2-1),IF(AND(KL23&gt;=SMALL(기준일시_입력!$J$21:$J$39,KN$5),KL23&lt;SMALL(기준일시_입력!$N$21:$N$39,KN$5)),SMALL(기준일시_입력!$N$21:$N$39,KN$5)-KL23,0)),0)</f>
        <v>0</v>
      </c>
      <c r="KO23" s="128">
        <f>IFERROR(IF(AND(KL23&lt;SMALL(기준일시_입력!$J$21:$J$39,KO$5),KM23&gt;SMALL(기준일시_입력!$N$21:$N$39,KO$5)),INDEX(기준일시_입력!$AJ$21:$AJ$39,KO$5*2-1),IF(AND(KL23&gt;=SMALL(기준일시_입력!$J$21:$J$39,KO$5),KL23&lt;SMALL(기준일시_입력!$N$21:$N$39,KO$5)),SMALL(기준일시_입력!$N$21:$N$39,KO$5)-KL23,0)),0)</f>
        <v>0</v>
      </c>
      <c r="KP23" s="128">
        <f>IFERROR(IF(AND(KL23&lt;SMALL(기준일시_입력!$J$21:$J$39,KP$5),KM23&gt;SMALL(기준일시_입력!$N$21:$N$39,KP$5)),INDEX(기준일시_입력!$AJ$21:$AJ$39,KP$5*2-1),IF(AND(KL23&gt;=SMALL(기준일시_입력!$J$21:$J$39,KP$5),KL23&lt;SMALL(기준일시_입력!$N$21:$N$39,KP$5)),SMALL(기준일시_입력!$N$21:$N$39,KP$5)-KL23,0)),0)</f>
        <v>0</v>
      </c>
      <c r="KQ23" s="128">
        <f>IFERROR(IF(AND(KL23&lt;SMALL(기준일시_입력!$J$21:$J$39,KQ$5),KM23&gt;SMALL(기준일시_입력!$N$21:$N$39,KQ$5)),INDEX(기준일시_입력!$AJ$21:$AJ$39,KQ$5*2-1),IF(AND(KL23&gt;=SMALL(기준일시_입력!$J$21:$J$39,KQ$5),KL23&lt;SMALL(기준일시_입력!$N$21:$N$39,KQ$5)),SMALL(기준일시_입력!$N$21:$N$39,KQ$5)-KL23,0)),0)</f>
        <v>0</v>
      </c>
      <c r="KR23" s="128">
        <f>IFERROR(IF(AND(KL23&lt;SMALL(기준일시_입력!$J$21:$J$39,KR$5),KM23&gt;SMALL(기준일시_입력!$N$21:$N$39,KR$5)),INDEX(기준일시_입력!$AJ$21:$AJ$39,KR$5*2-1),IF(AND(KL23&gt;=SMALL(기준일시_입력!$J$21:$J$39,KR$5),KL23&lt;SMALL(기준일시_입력!$N$21:$N$39,KR$5)),SMALL(기준일시_입력!$N$21:$N$39,KR$5)-KL23,0)),0)</f>
        <v>0</v>
      </c>
      <c r="KS23" s="128">
        <f>IFERROR(IF(AND(KL23&lt;SMALL(기준일시_입력!$J$21:$J$39,KS$5),KM23&gt;SMALL(기준일시_입력!$N$21:$N$39,KS$5)),INDEX(기준일시_입력!$AJ$21:$AJ$39,KS$5*2-1),IF(AND(KL23&gt;=SMALL(기준일시_입력!$J$21:$J$39,KS$5),KL23&lt;SMALL(기준일시_입력!$N$21:$N$39,KS$5)),SMALL(기준일시_입력!$N$21:$N$39,KS$5)-KL23,0)),0)</f>
        <v>0</v>
      </c>
      <c r="KT23" s="128">
        <f>IFERROR(IF(AND(KL23&lt;SMALL(기준일시_입력!$J$21:$J$39,KT$5),KM23&gt;SMALL(기준일시_입력!$N$21:$N$39,KT$5)),INDEX(기준일시_입력!$AJ$21:$AJ$39,KT$5*2-1),IF(AND(KL23&gt;=SMALL(기준일시_입력!$J$21:$J$39,KT$5),KL23&lt;SMALL(기준일시_입력!$N$21:$N$39,KT$5)),SMALL(기준일시_입력!$N$21:$N$39,KT$5)-KL23,0)),0)</f>
        <v>0</v>
      </c>
      <c r="KU23" s="128">
        <f>IFERROR(IF(AND(KL23&lt;SMALL(기준일시_입력!$J$21:$J$39,KU$5),KM23&gt;SMALL(기준일시_입력!$N$21:$N$39,KU$5)),INDEX(기준일시_입력!$AJ$21:$AJ$39,KU$5*2-1),IF(AND(KL23&gt;=SMALL(기준일시_입력!$J$21:$J$39,KU$5),KL23&lt;SMALL(기준일시_입력!$N$21:$N$39,KU$5)),SMALL(기준일시_입력!$N$21:$N$39,KU$5)-KL23,0)),0)</f>
        <v>0</v>
      </c>
      <c r="KV23" s="128">
        <f>IFERROR(IF(AND(KL23&lt;SMALL(기준일시_입력!$J$21:$J$39,KV$5),KM23&gt;SMALL(기준일시_입력!$N$21:$N$39,KV$5)),INDEX(기준일시_입력!$AJ$21:$AJ$39,KV$5*2-1),IF(AND(KL23&gt;=SMALL(기준일시_입력!$J$21:$J$39,KV$5),KL23&lt;SMALL(기준일시_입력!$N$21:$N$39,KV$5)),SMALL(기준일시_입력!$N$21:$N$39,KV$5)-KL23,0)),0)</f>
        <v>0</v>
      </c>
      <c r="KW23" s="128">
        <f>IFERROR(IF(AND(KL23&lt;SMALL(기준일시_입력!$J$21:$J$39,KW$5),KM23&gt;SMALL(기준일시_입력!$N$21:$N$39,KW$5)),INDEX(기준일시_입력!$AJ$21:$AJ$39,KW$5*2-1),IF(AND(KL23&gt;=SMALL(기준일시_입력!$J$21:$J$39,KW$5),KL23&lt;SMALL(기준일시_입력!$N$21:$N$39,KW$5)),SMALL(기준일시_입력!$N$21:$N$39,KW$5)-KL23,0)),0)</f>
        <v>0</v>
      </c>
      <c r="KX23" s="125"/>
      <c r="KY23" s="180" t="str">
        <f t="shared" si="194"/>
        <v>18일</v>
      </c>
      <c r="KZ23" s="180"/>
      <c r="LA23" s="124" t="str">
        <f t="shared" si="195"/>
        <v>목</v>
      </c>
      <c r="LB23" s="133" t="str">
        <f t="shared" si="406"/>
        <v/>
      </c>
      <c r="LC23" s="184"/>
      <c r="LD23" s="184"/>
      <c r="LE23" s="184"/>
      <c r="LF23" s="184"/>
      <c r="LG23" s="184"/>
      <c r="LH23" s="184"/>
      <c r="LI23" s="176"/>
      <c r="LJ23" s="177"/>
      <c r="LK23" s="129" t="str">
        <f>IF($B23="","",IF(AND(LA$3&lt;&gt;"",$B23-기준일시_입력!$AO$7&lt;=0,LC23="",LF23="",LI23=""),"X",IF(LI23="연차","☆",IF(LI23="월차","★",IF(LI23="병가","♨",IF(LI23="출장","◎",IF(LI23="교육","■",IF(AND(LI23="",LC23&lt;=기준일시_입력!$J$15,LF23&gt;=기준일시_입력!$N$15),"○",IF(AND(LI23="",LC23&lt;&gt;"",LC23&gt;기준일시_입력!$J$15),"▼",IF(AND(LI23="",LF23&lt;&gt;"",LF23&lt;기준일시_입력!$N$15),"△",""))))))))))</f>
        <v/>
      </c>
      <c r="LL23" s="128">
        <f>IFERROR(IF(OR(LC23="",LF23=""),0,IF(AND(LN23&lt;기준일시_입력!$J$17,LO23&gt;기준일시_입력!$N$17),기준일시_입력!$N$17-기준일시_입력!$J$17,IF(AND(LN23&gt;=기준일시_입력!$J$17,LO23&gt;기준일시_입력!$N$17),기준일시_입력!$N$17-LN23,IF(LO23&lt;기준일시_입력!$J$17,0,IF(AND(LN23&lt;기준일시_입력!$J$17,LO23&lt;=기준일시_입력!$N$17),LO23-기준일시_입력!$J$17,IF(AND(LN23&gt;=기준일시_입력!$J$17,LO23&lt;=기준일시_입력!$N$17),LO23-LN23,0)))))),0)</f>
        <v>0</v>
      </c>
      <c r="LM23" s="128">
        <f t="shared" si="197"/>
        <v>0</v>
      </c>
      <c r="LN23" s="128">
        <f>IF(OR(LC23="",LF23=""),0,IF(LC23&lt;기준일시_입력!$J$15,기준일시_입력!$J$15,LC23))</f>
        <v>0</v>
      </c>
      <c r="LO23" s="128">
        <f t="shared" si="198"/>
        <v>0</v>
      </c>
      <c r="LP23" s="128">
        <f>IFERROR(IF(AND(LN23&lt;SMALL(기준일시_입력!$J$21:$J$39,LP$5),LO23&gt;SMALL(기준일시_입력!$N$21:$N$39,LP$5)),INDEX(기준일시_입력!$AJ$21:$AJ$39,LP$5*2-1),IF(AND(LN23&gt;=SMALL(기준일시_입력!$J$21:$J$39,LP$5),LN23&lt;SMALL(기준일시_입력!$N$21:$N$39,LP$5)),SMALL(기준일시_입력!$N$21:$N$39,LP$5)-LN23,0)),0)</f>
        <v>0</v>
      </c>
      <c r="LQ23" s="128">
        <f>IFERROR(IF(AND(LN23&lt;SMALL(기준일시_입력!$J$21:$J$39,LQ$5),LO23&gt;SMALL(기준일시_입력!$N$21:$N$39,LQ$5)),INDEX(기준일시_입력!$AJ$21:$AJ$39,LQ$5*2-1),IF(AND(LN23&gt;=SMALL(기준일시_입력!$J$21:$J$39,LQ$5),LN23&lt;SMALL(기준일시_입력!$N$21:$N$39,LQ$5)),SMALL(기준일시_입력!$N$21:$N$39,LQ$5)-LN23,0)),0)</f>
        <v>0</v>
      </c>
      <c r="LR23" s="128">
        <f>IFERROR(IF(AND(LN23&lt;SMALL(기준일시_입력!$J$21:$J$39,LR$5),LO23&gt;SMALL(기준일시_입력!$N$21:$N$39,LR$5)),INDEX(기준일시_입력!$AJ$21:$AJ$39,LR$5*2-1),IF(AND(LN23&gt;=SMALL(기준일시_입력!$J$21:$J$39,LR$5),LN23&lt;SMALL(기준일시_입력!$N$21:$N$39,LR$5)),SMALL(기준일시_입력!$N$21:$N$39,LR$5)-LN23,0)),0)</f>
        <v>0</v>
      </c>
      <c r="LS23" s="128">
        <f>IFERROR(IF(AND(LN23&lt;SMALL(기준일시_입력!$J$21:$J$39,LS$5),LO23&gt;SMALL(기준일시_입력!$N$21:$N$39,LS$5)),INDEX(기준일시_입력!$AJ$21:$AJ$39,LS$5*2-1),IF(AND(LN23&gt;=SMALL(기준일시_입력!$J$21:$J$39,LS$5),LN23&lt;SMALL(기준일시_입력!$N$21:$N$39,LS$5)),SMALL(기준일시_입력!$N$21:$N$39,LS$5)-LN23,0)),0)</f>
        <v>0</v>
      </c>
      <c r="LT23" s="128">
        <f>IFERROR(IF(AND(LN23&lt;SMALL(기준일시_입력!$J$21:$J$39,LT$5),LO23&gt;SMALL(기준일시_입력!$N$21:$N$39,LT$5)),INDEX(기준일시_입력!$AJ$21:$AJ$39,LT$5*2-1),IF(AND(LN23&gt;=SMALL(기준일시_입력!$J$21:$J$39,LT$5),LN23&lt;SMALL(기준일시_입력!$N$21:$N$39,LT$5)),SMALL(기준일시_입력!$N$21:$N$39,LT$5)-LN23,0)),0)</f>
        <v>0</v>
      </c>
      <c r="LU23" s="128">
        <f>IFERROR(IF(AND(LN23&lt;SMALL(기준일시_입력!$J$21:$J$39,LU$5),LO23&gt;SMALL(기준일시_입력!$N$21:$N$39,LU$5)),INDEX(기준일시_입력!$AJ$21:$AJ$39,LU$5*2-1),IF(AND(LN23&gt;=SMALL(기준일시_입력!$J$21:$J$39,LU$5),LN23&lt;SMALL(기준일시_입력!$N$21:$N$39,LU$5)),SMALL(기준일시_입력!$N$21:$N$39,LU$5)-LN23,0)),0)</f>
        <v>0</v>
      </c>
      <c r="LV23" s="128">
        <f>IFERROR(IF(AND(LN23&lt;SMALL(기준일시_입력!$J$21:$J$39,LV$5),LO23&gt;SMALL(기준일시_입력!$N$21:$N$39,LV$5)),INDEX(기준일시_입력!$AJ$21:$AJ$39,LV$5*2-1),IF(AND(LN23&gt;=SMALL(기준일시_입력!$J$21:$J$39,LV$5),LN23&lt;SMALL(기준일시_입력!$N$21:$N$39,LV$5)),SMALL(기준일시_입력!$N$21:$N$39,LV$5)-LN23,0)),0)</f>
        <v>0</v>
      </c>
      <c r="LW23" s="128">
        <f>IFERROR(IF(AND(LN23&lt;SMALL(기준일시_입력!$J$21:$J$39,LW$5),LO23&gt;SMALL(기준일시_입력!$N$21:$N$39,LW$5)),INDEX(기준일시_입력!$AJ$21:$AJ$39,LW$5*2-1),IF(AND(LN23&gt;=SMALL(기준일시_입력!$J$21:$J$39,LW$5),LN23&lt;SMALL(기준일시_입력!$N$21:$N$39,LW$5)),SMALL(기준일시_입력!$N$21:$N$39,LW$5)-LN23,0)),0)</f>
        <v>0</v>
      </c>
      <c r="LX23" s="128">
        <f>IFERROR(IF(AND(LN23&lt;SMALL(기준일시_입력!$J$21:$J$39,LX$5),LO23&gt;SMALL(기준일시_입력!$N$21:$N$39,LX$5)),INDEX(기준일시_입력!$AJ$21:$AJ$39,LX$5*2-1),IF(AND(LN23&gt;=SMALL(기준일시_입력!$J$21:$J$39,LX$5),LN23&lt;SMALL(기준일시_입력!$N$21:$N$39,LX$5)),SMALL(기준일시_입력!$N$21:$N$39,LX$5)-LN23,0)),0)</f>
        <v>0</v>
      </c>
      <c r="LY23" s="128">
        <f>IFERROR(IF(AND(LN23&lt;SMALL(기준일시_입력!$J$21:$J$39,LY$5),LO23&gt;SMALL(기준일시_입력!$N$21:$N$39,LY$5)),INDEX(기준일시_입력!$AJ$21:$AJ$39,LY$5*2-1),IF(AND(LN23&gt;=SMALL(기준일시_입력!$J$21:$J$39,LY$5),LN23&lt;SMALL(기준일시_입력!$N$21:$N$39,LY$5)),SMALL(기준일시_입력!$N$21:$N$39,LY$5)-LN23,0)),0)</f>
        <v>0</v>
      </c>
      <c r="LZ23" s="125"/>
      <c r="MA23" s="180" t="str">
        <f t="shared" si="199"/>
        <v>18일</v>
      </c>
      <c r="MB23" s="180"/>
      <c r="MC23" s="124" t="str">
        <f t="shared" si="200"/>
        <v>목</v>
      </c>
      <c r="MD23" s="133" t="str">
        <f t="shared" si="407"/>
        <v/>
      </c>
      <c r="ME23" s="184"/>
      <c r="MF23" s="184"/>
      <c r="MG23" s="184"/>
      <c r="MH23" s="184"/>
      <c r="MI23" s="184"/>
      <c r="MJ23" s="184"/>
      <c r="MK23" s="176"/>
      <c r="ML23" s="177"/>
      <c r="MM23" s="129" t="str">
        <f>IF($B23="","",IF(AND(MC$3&lt;&gt;"",$B23-기준일시_입력!$AO$7&lt;=0,ME23="",MH23="",MK23=""),"X",IF(MK23="연차","☆",IF(MK23="월차","★",IF(MK23="병가","♨",IF(MK23="출장","◎",IF(MK23="교육","■",IF(AND(MK23="",ME23&lt;=기준일시_입력!$J$15,MH23&gt;=기준일시_입력!$N$15),"○",IF(AND(MK23="",ME23&lt;&gt;"",ME23&gt;기준일시_입력!$J$15),"▼",IF(AND(MK23="",MH23&lt;&gt;"",MH23&lt;기준일시_입력!$N$15),"△",""))))))))))</f>
        <v/>
      </c>
      <c r="MN23" s="128">
        <f>IFERROR(IF(OR(ME23="",MH23=""),0,IF(AND(MP23&lt;기준일시_입력!$J$17,MQ23&gt;기준일시_입력!$N$17),기준일시_입력!$N$17-기준일시_입력!$J$17,IF(AND(MP23&gt;=기준일시_입력!$J$17,MQ23&gt;기준일시_입력!$N$17),기준일시_입력!$N$17-MP23,IF(MQ23&lt;기준일시_입력!$J$17,0,IF(AND(MP23&lt;기준일시_입력!$J$17,MQ23&lt;=기준일시_입력!$N$17),MQ23-기준일시_입력!$J$17,IF(AND(MP23&gt;=기준일시_입력!$J$17,MQ23&lt;=기준일시_입력!$N$17),MQ23-MP23,0)))))),0)</f>
        <v>0</v>
      </c>
      <c r="MO23" s="128">
        <f t="shared" si="202"/>
        <v>0</v>
      </c>
      <c r="MP23" s="128">
        <f>IF(OR(ME23="",MH23=""),0,IF(ME23&lt;기준일시_입력!$J$15,기준일시_입력!$J$15,ME23))</f>
        <v>0</v>
      </c>
      <c r="MQ23" s="128">
        <f t="shared" si="203"/>
        <v>0</v>
      </c>
      <c r="MR23" s="128">
        <f>IFERROR(IF(AND(MP23&lt;SMALL(기준일시_입력!$J$21:$J$39,MR$5),MQ23&gt;SMALL(기준일시_입력!$N$21:$N$39,MR$5)),INDEX(기준일시_입력!$AJ$21:$AJ$39,MR$5*2-1),IF(AND(MP23&gt;=SMALL(기준일시_입력!$J$21:$J$39,MR$5),MP23&lt;SMALL(기준일시_입력!$N$21:$N$39,MR$5)),SMALL(기준일시_입력!$N$21:$N$39,MR$5)-MP23,0)),0)</f>
        <v>0</v>
      </c>
      <c r="MS23" s="128">
        <f>IFERROR(IF(AND(MP23&lt;SMALL(기준일시_입력!$J$21:$J$39,MS$5),MQ23&gt;SMALL(기준일시_입력!$N$21:$N$39,MS$5)),INDEX(기준일시_입력!$AJ$21:$AJ$39,MS$5*2-1),IF(AND(MP23&gt;=SMALL(기준일시_입력!$J$21:$J$39,MS$5),MP23&lt;SMALL(기준일시_입력!$N$21:$N$39,MS$5)),SMALL(기준일시_입력!$N$21:$N$39,MS$5)-MP23,0)),0)</f>
        <v>0</v>
      </c>
      <c r="MT23" s="128">
        <f>IFERROR(IF(AND(MP23&lt;SMALL(기준일시_입력!$J$21:$J$39,MT$5),MQ23&gt;SMALL(기준일시_입력!$N$21:$N$39,MT$5)),INDEX(기준일시_입력!$AJ$21:$AJ$39,MT$5*2-1),IF(AND(MP23&gt;=SMALL(기준일시_입력!$J$21:$J$39,MT$5),MP23&lt;SMALL(기준일시_입력!$N$21:$N$39,MT$5)),SMALL(기준일시_입력!$N$21:$N$39,MT$5)-MP23,0)),0)</f>
        <v>0</v>
      </c>
      <c r="MU23" s="128">
        <f>IFERROR(IF(AND(MP23&lt;SMALL(기준일시_입력!$J$21:$J$39,MU$5),MQ23&gt;SMALL(기준일시_입력!$N$21:$N$39,MU$5)),INDEX(기준일시_입력!$AJ$21:$AJ$39,MU$5*2-1),IF(AND(MP23&gt;=SMALL(기준일시_입력!$J$21:$J$39,MU$5),MP23&lt;SMALL(기준일시_입력!$N$21:$N$39,MU$5)),SMALL(기준일시_입력!$N$21:$N$39,MU$5)-MP23,0)),0)</f>
        <v>0</v>
      </c>
      <c r="MV23" s="128">
        <f>IFERROR(IF(AND(MP23&lt;SMALL(기준일시_입력!$J$21:$J$39,MV$5),MQ23&gt;SMALL(기준일시_입력!$N$21:$N$39,MV$5)),INDEX(기준일시_입력!$AJ$21:$AJ$39,MV$5*2-1),IF(AND(MP23&gt;=SMALL(기준일시_입력!$J$21:$J$39,MV$5),MP23&lt;SMALL(기준일시_입력!$N$21:$N$39,MV$5)),SMALL(기준일시_입력!$N$21:$N$39,MV$5)-MP23,0)),0)</f>
        <v>0</v>
      </c>
      <c r="MW23" s="128">
        <f>IFERROR(IF(AND(MP23&lt;SMALL(기준일시_입력!$J$21:$J$39,MW$5),MQ23&gt;SMALL(기준일시_입력!$N$21:$N$39,MW$5)),INDEX(기준일시_입력!$AJ$21:$AJ$39,MW$5*2-1),IF(AND(MP23&gt;=SMALL(기준일시_입력!$J$21:$J$39,MW$5),MP23&lt;SMALL(기준일시_입력!$N$21:$N$39,MW$5)),SMALL(기준일시_입력!$N$21:$N$39,MW$5)-MP23,0)),0)</f>
        <v>0</v>
      </c>
      <c r="MX23" s="128">
        <f>IFERROR(IF(AND(MP23&lt;SMALL(기준일시_입력!$J$21:$J$39,MX$5),MQ23&gt;SMALL(기준일시_입력!$N$21:$N$39,MX$5)),INDEX(기준일시_입력!$AJ$21:$AJ$39,MX$5*2-1),IF(AND(MP23&gt;=SMALL(기준일시_입력!$J$21:$J$39,MX$5),MP23&lt;SMALL(기준일시_입력!$N$21:$N$39,MX$5)),SMALL(기준일시_입력!$N$21:$N$39,MX$5)-MP23,0)),0)</f>
        <v>0</v>
      </c>
      <c r="MY23" s="128">
        <f>IFERROR(IF(AND(MP23&lt;SMALL(기준일시_입력!$J$21:$J$39,MY$5),MQ23&gt;SMALL(기준일시_입력!$N$21:$N$39,MY$5)),INDEX(기준일시_입력!$AJ$21:$AJ$39,MY$5*2-1),IF(AND(MP23&gt;=SMALL(기준일시_입력!$J$21:$J$39,MY$5),MP23&lt;SMALL(기준일시_입력!$N$21:$N$39,MY$5)),SMALL(기준일시_입력!$N$21:$N$39,MY$5)-MP23,0)),0)</f>
        <v>0</v>
      </c>
      <c r="MZ23" s="128">
        <f>IFERROR(IF(AND(MP23&lt;SMALL(기준일시_입력!$J$21:$J$39,MZ$5),MQ23&gt;SMALL(기준일시_입력!$N$21:$N$39,MZ$5)),INDEX(기준일시_입력!$AJ$21:$AJ$39,MZ$5*2-1),IF(AND(MP23&gt;=SMALL(기준일시_입력!$J$21:$J$39,MZ$5),MP23&lt;SMALL(기준일시_입력!$N$21:$N$39,MZ$5)),SMALL(기준일시_입력!$N$21:$N$39,MZ$5)-MP23,0)),0)</f>
        <v>0</v>
      </c>
      <c r="NA23" s="128">
        <f>IFERROR(IF(AND(MP23&lt;SMALL(기준일시_입력!$J$21:$J$39,NA$5),MQ23&gt;SMALL(기준일시_입력!$N$21:$N$39,NA$5)),INDEX(기준일시_입력!$AJ$21:$AJ$39,NA$5*2-1),IF(AND(MP23&gt;=SMALL(기준일시_입력!$J$21:$J$39,NA$5),MP23&lt;SMALL(기준일시_입력!$N$21:$N$39,NA$5)),SMALL(기준일시_입력!$N$21:$N$39,NA$5)-MP23,0)),0)</f>
        <v>0</v>
      </c>
      <c r="NB23" s="125"/>
      <c r="NC23" s="180" t="str">
        <f t="shared" si="204"/>
        <v>18일</v>
      </c>
      <c r="ND23" s="180"/>
      <c r="NE23" s="124" t="str">
        <f t="shared" si="205"/>
        <v>목</v>
      </c>
      <c r="NF23" s="133" t="str">
        <f t="shared" si="407"/>
        <v/>
      </c>
      <c r="NG23" s="184"/>
      <c r="NH23" s="184"/>
      <c r="NI23" s="184"/>
      <c r="NJ23" s="184"/>
      <c r="NK23" s="184"/>
      <c r="NL23" s="184"/>
      <c r="NM23" s="176"/>
      <c r="NN23" s="177"/>
      <c r="NO23" s="129" t="str">
        <f>IF($B23="","",IF(AND(NE$3&lt;&gt;"",$B23-기준일시_입력!$AO$7&lt;=0,NG23="",NJ23="",NM23=""),"X",IF(NM23="연차","☆",IF(NM23="월차","★",IF(NM23="병가","♨",IF(NM23="출장","◎",IF(NM23="교육","■",IF(AND(NM23="",NG23&lt;=기준일시_입력!$J$15,NJ23&gt;=기준일시_입력!$N$15),"○",IF(AND(NM23="",NG23&lt;&gt;"",NG23&gt;기준일시_입력!$J$15),"▼",IF(AND(NM23="",NJ23&lt;&gt;"",NJ23&lt;기준일시_입력!$N$15),"△",""))))))))))</f>
        <v/>
      </c>
      <c r="NP23" s="128">
        <f>IFERROR(IF(OR(NG23="",NJ23=""),0,IF(AND(NR23&lt;기준일시_입력!$J$17,NS23&gt;기준일시_입력!$N$17),기준일시_입력!$N$17-기준일시_입력!$J$17,IF(AND(NR23&gt;=기준일시_입력!$J$17,NS23&gt;기준일시_입력!$N$17),기준일시_입력!$N$17-NR23,IF(NS23&lt;기준일시_입력!$J$17,0,IF(AND(NR23&lt;기준일시_입력!$J$17,NS23&lt;=기준일시_입력!$N$17),NS23-기준일시_입력!$J$17,IF(AND(NR23&gt;=기준일시_입력!$J$17,NS23&lt;=기준일시_입력!$N$17),NS23-NR23,0)))))),0)</f>
        <v>0</v>
      </c>
      <c r="NQ23" s="128">
        <f t="shared" si="207"/>
        <v>0</v>
      </c>
      <c r="NR23" s="128">
        <f>IF(OR(NG23="",NJ23=""),0,IF(NG23&lt;기준일시_입력!$J$15,기준일시_입력!$J$15,NG23))</f>
        <v>0</v>
      </c>
      <c r="NS23" s="128">
        <f t="shared" si="208"/>
        <v>0</v>
      </c>
      <c r="NT23" s="128">
        <f>IFERROR(IF(AND(NR23&lt;SMALL(기준일시_입력!$J$21:$J$39,NT$5),NS23&gt;SMALL(기준일시_입력!$N$21:$N$39,NT$5)),INDEX(기준일시_입력!$AJ$21:$AJ$39,NT$5*2-1),IF(AND(NR23&gt;=SMALL(기준일시_입력!$J$21:$J$39,NT$5),NR23&lt;SMALL(기준일시_입력!$N$21:$N$39,NT$5)),SMALL(기준일시_입력!$N$21:$N$39,NT$5)-NR23,0)),0)</f>
        <v>0</v>
      </c>
      <c r="NU23" s="128">
        <f>IFERROR(IF(AND(NR23&lt;SMALL(기준일시_입력!$J$21:$J$39,NU$5),NS23&gt;SMALL(기준일시_입력!$N$21:$N$39,NU$5)),INDEX(기준일시_입력!$AJ$21:$AJ$39,NU$5*2-1),IF(AND(NR23&gt;=SMALL(기준일시_입력!$J$21:$J$39,NU$5),NR23&lt;SMALL(기준일시_입력!$N$21:$N$39,NU$5)),SMALL(기준일시_입력!$N$21:$N$39,NU$5)-NR23,0)),0)</f>
        <v>0</v>
      </c>
      <c r="NV23" s="128">
        <f>IFERROR(IF(AND(NR23&lt;SMALL(기준일시_입력!$J$21:$J$39,NV$5),NS23&gt;SMALL(기준일시_입력!$N$21:$N$39,NV$5)),INDEX(기준일시_입력!$AJ$21:$AJ$39,NV$5*2-1),IF(AND(NR23&gt;=SMALL(기준일시_입력!$J$21:$J$39,NV$5),NR23&lt;SMALL(기준일시_입력!$N$21:$N$39,NV$5)),SMALL(기준일시_입력!$N$21:$N$39,NV$5)-NR23,0)),0)</f>
        <v>0</v>
      </c>
      <c r="NW23" s="128">
        <f>IFERROR(IF(AND(NR23&lt;SMALL(기준일시_입력!$J$21:$J$39,NW$5),NS23&gt;SMALL(기준일시_입력!$N$21:$N$39,NW$5)),INDEX(기준일시_입력!$AJ$21:$AJ$39,NW$5*2-1),IF(AND(NR23&gt;=SMALL(기준일시_입력!$J$21:$J$39,NW$5),NR23&lt;SMALL(기준일시_입력!$N$21:$N$39,NW$5)),SMALL(기준일시_입력!$N$21:$N$39,NW$5)-NR23,0)),0)</f>
        <v>0</v>
      </c>
      <c r="NX23" s="128">
        <f>IFERROR(IF(AND(NR23&lt;SMALL(기준일시_입력!$J$21:$J$39,NX$5),NS23&gt;SMALL(기준일시_입력!$N$21:$N$39,NX$5)),INDEX(기준일시_입력!$AJ$21:$AJ$39,NX$5*2-1),IF(AND(NR23&gt;=SMALL(기준일시_입력!$J$21:$J$39,NX$5),NR23&lt;SMALL(기준일시_입력!$N$21:$N$39,NX$5)),SMALL(기준일시_입력!$N$21:$N$39,NX$5)-NR23,0)),0)</f>
        <v>0</v>
      </c>
      <c r="NY23" s="128">
        <f>IFERROR(IF(AND(NR23&lt;SMALL(기준일시_입력!$J$21:$J$39,NY$5),NS23&gt;SMALL(기준일시_입력!$N$21:$N$39,NY$5)),INDEX(기준일시_입력!$AJ$21:$AJ$39,NY$5*2-1),IF(AND(NR23&gt;=SMALL(기준일시_입력!$J$21:$J$39,NY$5),NR23&lt;SMALL(기준일시_입력!$N$21:$N$39,NY$5)),SMALL(기준일시_입력!$N$21:$N$39,NY$5)-NR23,0)),0)</f>
        <v>0</v>
      </c>
      <c r="NZ23" s="128">
        <f>IFERROR(IF(AND(NR23&lt;SMALL(기준일시_입력!$J$21:$J$39,NZ$5),NS23&gt;SMALL(기준일시_입력!$N$21:$N$39,NZ$5)),INDEX(기준일시_입력!$AJ$21:$AJ$39,NZ$5*2-1),IF(AND(NR23&gt;=SMALL(기준일시_입력!$J$21:$J$39,NZ$5),NR23&lt;SMALL(기준일시_입력!$N$21:$N$39,NZ$5)),SMALL(기준일시_입력!$N$21:$N$39,NZ$5)-NR23,0)),0)</f>
        <v>0</v>
      </c>
      <c r="OA23" s="128">
        <f>IFERROR(IF(AND(NR23&lt;SMALL(기준일시_입력!$J$21:$J$39,OA$5),NS23&gt;SMALL(기준일시_입력!$N$21:$N$39,OA$5)),INDEX(기준일시_입력!$AJ$21:$AJ$39,OA$5*2-1),IF(AND(NR23&gt;=SMALL(기준일시_입력!$J$21:$J$39,OA$5),NR23&lt;SMALL(기준일시_입력!$N$21:$N$39,OA$5)),SMALL(기준일시_입력!$N$21:$N$39,OA$5)-NR23,0)),0)</f>
        <v>0</v>
      </c>
      <c r="OB23" s="128">
        <f>IFERROR(IF(AND(NR23&lt;SMALL(기준일시_입력!$J$21:$J$39,OB$5),NS23&gt;SMALL(기준일시_입력!$N$21:$N$39,OB$5)),INDEX(기준일시_입력!$AJ$21:$AJ$39,OB$5*2-1),IF(AND(NR23&gt;=SMALL(기준일시_입력!$J$21:$J$39,OB$5),NR23&lt;SMALL(기준일시_입력!$N$21:$N$39,OB$5)),SMALL(기준일시_입력!$N$21:$N$39,OB$5)-NR23,0)),0)</f>
        <v>0</v>
      </c>
      <c r="OC23" s="128">
        <f>IFERROR(IF(AND(NR23&lt;SMALL(기준일시_입력!$J$21:$J$39,OC$5),NS23&gt;SMALL(기준일시_입력!$N$21:$N$39,OC$5)),INDEX(기준일시_입력!$AJ$21:$AJ$39,OC$5*2-1),IF(AND(NR23&gt;=SMALL(기준일시_입력!$J$21:$J$39,OC$5),NR23&lt;SMALL(기준일시_입력!$N$21:$N$39,OC$5)),SMALL(기준일시_입력!$N$21:$N$39,OC$5)-NR23,0)),0)</f>
        <v>0</v>
      </c>
      <c r="OD23" s="125"/>
      <c r="OE23" s="180" t="str">
        <f t="shared" si="209"/>
        <v>18일</v>
      </c>
      <c r="OF23" s="180"/>
      <c r="OG23" s="124" t="str">
        <f t="shared" si="210"/>
        <v>목</v>
      </c>
      <c r="OH23" s="133" t="str">
        <f t="shared" si="407"/>
        <v/>
      </c>
      <c r="OI23" s="184"/>
      <c r="OJ23" s="184"/>
      <c r="OK23" s="184"/>
      <c r="OL23" s="184"/>
      <c r="OM23" s="184"/>
      <c r="ON23" s="184"/>
      <c r="OO23" s="176"/>
      <c r="OP23" s="177"/>
      <c r="OQ23" s="129" t="str">
        <f>IF($B23="","",IF(AND(OG$3&lt;&gt;"",$B23-기준일시_입력!$AO$7&lt;=0,OI23="",OL23="",OO23=""),"X",IF(OO23="연차","☆",IF(OO23="월차","★",IF(OO23="병가","♨",IF(OO23="출장","◎",IF(OO23="교육","■",IF(AND(OO23="",OI23&lt;=기준일시_입력!$J$15,OL23&gt;=기준일시_입력!$N$15),"○",IF(AND(OO23="",OI23&lt;&gt;"",OI23&gt;기준일시_입력!$J$15),"▼",IF(AND(OO23="",OL23&lt;&gt;"",OL23&lt;기준일시_입력!$N$15),"△",""))))))))))</f>
        <v/>
      </c>
      <c r="OR23" s="128">
        <f>IFERROR(IF(OR(OI23="",OL23=""),0,IF(AND(OT23&lt;기준일시_입력!$J$17,OU23&gt;기준일시_입력!$N$17),기준일시_입력!$N$17-기준일시_입력!$J$17,IF(AND(OT23&gt;=기준일시_입력!$J$17,OU23&gt;기준일시_입력!$N$17),기준일시_입력!$N$17-OT23,IF(OU23&lt;기준일시_입력!$J$17,0,IF(AND(OT23&lt;기준일시_입력!$J$17,OU23&lt;=기준일시_입력!$N$17),OU23-기준일시_입력!$J$17,IF(AND(OT23&gt;=기준일시_입력!$J$17,OU23&lt;=기준일시_입력!$N$17),OU23-OT23,0)))))),0)</f>
        <v>0</v>
      </c>
      <c r="OS23" s="128">
        <f t="shared" si="212"/>
        <v>0</v>
      </c>
      <c r="OT23" s="128">
        <f>IF(OR(OI23="",OL23=""),0,IF(OI23&lt;기준일시_입력!$J$15,기준일시_입력!$J$15,OI23))</f>
        <v>0</v>
      </c>
      <c r="OU23" s="128">
        <f t="shared" si="213"/>
        <v>0</v>
      </c>
      <c r="OV23" s="128">
        <f>IFERROR(IF(AND(OT23&lt;SMALL(기준일시_입력!$J$21:$J$39,OV$5),OU23&gt;SMALL(기준일시_입력!$N$21:$N$39,OV$5)),INDEX(기준일시_입력!$AJ$21:$AJ$39,OV$5*2-1),IF(AND(OT23&gt;=SMALL(기준일시_입력!$J$21:$J$39,OV$5),OT23&lt;SMALL(기준일시_입력!$N$21:$N$39,OV$5)),SMALL(기준일시_입력!$N$21:$N$39,OV$5)-OT23,0)),0)</f>
        <v>0</v>
      </c>
      <c r="OW23" s="128">
        <f>IFERROR(IF(AND(OT23&lt;SMALL(기준일시_입력!$J$21:$J$39,OW$5),OU23&gt;SMALL(기준일시_입력!$N$21:$N$39,OW$5)),INDEX(기준일시_입력!$AJ$21:$AJ$39,OW$5*2-1),IF(AND(OT23&gt;=SMALL(기준일시_입력!$J$21:$J$39,OW$5),OT23&lt;SMALL(기준일시_입력!$N$21:$N$39,OW$5)),SMALL(기준일시_입력!$N$21:$N$39,OW$5)-OT23,0)),0)</f>
        <v>0</v>
      </c>
      <c r="OX23" s="128">
        <f>IFERROR(IF(AND(OT23&lt;SMALL(기준일시_입력!$J$21:$J$39,OX$5),OU23&gt;SMALL(기준일시_입력!$N$21:$N$39,OX$5)),INDEX(기준일시_입력!$AJ$21:$AJ$39,OX$5*2-1),IF(AND(OT23&gt;=SMALL(기준일시_입력!$J$21:$J$39,OX$5),OT23&lt;SMALL(기준일시_입력!$N$21:$N$39,OX$5)),SMALL(기준일시_입력!$N$21:$N$39,OX$5)-OT23,0)),0)</f>
        <v>0</v>
      </c>
      <c r="OY23" s="128">
        <f>IFERROR(IF(AND(OT23&lt;SMALL(기준일시_입력!$J$21:$J$39,OY$5),OU23&gt;SMALL(기준일시_입력!$N$21:$N$39,OY$5)),INDEX(기준일시_입력!$AJ$21:$AJ$39,OY$5*2-1),IF(AND(OT23&gt;=SMALL(기준일시_입력!$J$21:$J$39,OY$5),OT23&lt;SMALL(기준일시_입력!$N$21:$N$39,OY$5)),SMALL(기준일시_입력!$N$21:$N$39,OY$5)-OT23,0)),0)</f>
        <v>0</v>
      </c>
      <c r="OZ23" s="128">
        <f>IFERROR(IF(AND(OT23&lt;SMALL(기준일시_입력!$J$21:$J$39,OZ$5),OU23&gt;SMALL(기준일시_입력!$N$21:$N$39,OZ$5)),INDEX(기준일시_입력!$AJ$21:$AJ$39,OZ$5*2-1),IF(AND(OT23&gt;=SMALL(기준일시_입력!$J$21:$J$39,OZ$5),OT23&lt;SMALL(기준일시_입력!$N$21:$N$39,OZ$5)),SMALL(기준일시_입력!$N$21:$N$39,OZ$5)-OT23,0)),0)</f>
        <v>0</v>
      </c>
      <c r="PA23" s="128">
        <f>IFERROR(IF(AND(OT23&lt;SMALL(기준일시_입력!$J$21:$J$39,PA$5),OU23&gt;SMALL(기준일시_입력!$N$21:$N$39,PA$5)),INDEX(기준일시_입력!$AJ$21:$AJ$39,PA$5*2-1),IF(AND(OT23&gt;=SMALL(기준일시_입력!$J$21:$J$39,PA$5),OT23&lt;SMALL(기준일시_입력!$N$21:$N$39,PA$5)),SMALL(기준일시_입력!$N$21:$N$39,PA$5)-OT23,0)),0)</f>
        <v>0</v>
      </c>
      <c r="PB23" s="128">
        <f>IFERROR(IF(AND(OT23&lt;SMALL(기준일시_입력!$J$21:$J$39,PB$5),OU23&gt;SMALL(기준일시_입력!$N$21:$N$39,PB$5)),INDEX(기준일시_입력!$AJ$21:$AJ$39,PB$5*2-1),IF(AND(OT23&gt;=SMALL(기준일시_입력!$J$21:$J$39,PB$5),OT23&lt;SMALL(기준일시_입력!$N$21:$N$39,PB$5)),SMALL(기준일시_입력!$N$21:$N$39,PB$5)-OT23,0)),0)</f>
        <v>0</v>
      </c>
      <c r="PC23" s="128">
        <f>IFERROR(IF(AND(OT23&lt;SMALL(기준일시_입력!$J$21:$J$39,PC$5),OU23&gt;SMALL(기준일시_입력!$N$21:$N$39,PC$5)),INDEX(기준일시_입력!$AJ$21:$AJ$39,PC$5*2-1),IF(AND(OT23&gt;=SMALL(기준일시_입력!$J$21:$J$39,PC$5),OT23&lt;SMALL(기준일시_입력!$N$21:$N$39,PC$5)),SMALL(기준일시_입력!$N$21:$N$39,PC$5)-OT23,0)),0)</f>
        <v>0</v>
      </c>
      <c r="PD23" s="128">
        <f>IFERROR(IF(AND(OT23&lt;SMALL(기준일시_입력!$J$21:$J$39,PD$5),OU23&gt;SMALL(기준일시_입력!$N$21:$N$39,PD$5)),INDEX(기준일시_입력!$AJ$21:$AJ$39,PD$5*2-1),IF(AND(OT23&gt;=SMALL(기준일시_입력!$J$21:$J$39,PD$5),OT23&lt;SMALL(기준일시_입력!$N$21:$N$39,PD$5)),SMALL(기준일시_입력!$N$21:$N$39,PD$5)-OT23,0)),0)</f>
        <v>0</v>
      </c>
      <c r="PE23" s="128">
        <f>IFERROR(IF(AND(OT23&lt;SMALL(기준일시_입력!$J$21:$J$39,PE$5),OU23&gt;SMALL(기준일시_입력!$N$21:$N$39,PE$5)),INDEX(기준일시_입력!$AJ$21:$AJ$39,PE$5*2-1),IF(AND(OT23&gt;=SMALL(기준일시_입력!$J$21:$J$39,PE$5),OT23&lt;SMALL(기준일시_입력!$N$21:$N$39,PE$5)),SMALL(기준일시_입력!$N$21:$N$39,PE$5)-OT23,0)),0)</f>
        <v>0</v>
      </c>
      <c r="PF23" s="125"/>
      <c r="PG23" s="180" t="str">
        <f t="shared" si="214"/>
        <v>18일</v>
      </c>
      <c r="PH23" s="180"/>
      <c r="PI23" s="124" t="str">
        <f t="shared" si="215"/>
        <v>목</v>
      </c>
      <c r="PJ23" s="133" t="str">
        <f t="shared" si="408"/>
        <v/>
      </c>
      <c r="PK23" s="184"/>
      <c r="PL23" s="184"/>
      <c r="PM23" s="184"/>
      <c r="PN23" s="184"/>
      <c r="PO23" s="184"/>
      <c r="PP23" s="184"/>
      <c r="PQ23" s="176"/>
      <c r="PR23" s="177"/>
      <c r="PS23" s="129" t="str">
        <f>IF($B23="","",IF(AND(PI$3&lt;&gt;"",$B23-기준일시_입력!$AO$7&lt;=0,PK23="",PN23="",PQ23=""),"X",IF(PQ23="연차","☆",IF(PQ23="월차","★",IF(PQ23="병가","♨",IF(PQ23="출장","◎",IF(PQ23="교육","■",IF(AND(PQ23="",PK23&lt;=기준일시_입력!$J$15,PN23&gt;=기준일시_입력!$N$15),"○",IF(AND(PQ23="",PK23&lt;&gt;"",PK23&gt;기준일시_입력!$J$15),"▼",IF(AND(PQ23="",PN23&lt;&gt;"",PN23&lt;기준일시_입력!$N$15),"△",""))))))))))</f>
        <v/>
      </c>
      <c r="PT23" s="128">
        <f>IFERROR(IF(OR(PK23="",PN23=""),0,IF(AND(PV23&lt;기준일시_입력!$J$17,PW23&gt;기준일시_입력!$N$17),기준일시_입력!$N$17-기준일시_입력!$J$17,IF(AND(PV23&gt;=기준일시_입력!$J$17,PW23&gt;기준일시_입력!$N$17),기준일시_입력!$N$17-PV23,IF(PW23&lt;기준일시_입력!$J$17,0,IF(AND(PV23&lt;기준일시_입력!$J$17,PW23&lt;=기준일시_입력!$N$17),PW23-기준일시_입력!$J$17,IF(AND(PV23&gt;=기준일시_입력!$J$17,PW23&lt;=기준일시_입력!$N$17),PW23-PV23,0)))))),0)</f>
        <v>0</v>
      </c>
      <c r="PU23" s="128">
        <f t="shared" si="217"/>
        <v>0</v>
      </c>
      <c r="PV23" s="128">
        <f>IF(OR(PK23="",PN23=""),0,IF(PK23&lt;기준일시_입력!$J$15,기준일시_입력!$J$15,PK23))</f>
        <v>0</v>
      </c>
      <c r="PW23" s="128">
        <f t="shared" si="218"/>
        <v>0</v>
      </c>
      <c r="PX23" s="128">
        <f>IFERROR(IF(AND(PV23&lt;SMALL(기준일시_입력!$J$21:$J$39,PX$5),PW23&gt;SMALL(기준일시_입력!$N$21:$N$39,PX$5)),INDEX(기준일시_입력!$AJ$21:$AJ$39,PX$5*2-1),IF(AND(PV23&gt;=SMALL(기준일시_입력!$J$21:$J$39,PX$5),PV23&lt;SMALL(기준일시_입력!$N$21:$N$39,PX$5)),SMALL(기준일시_입력!$N$21:$N$39,PX$5)-PV23,0)),0)</f>
        <v>0</v>
      </c>
      <c r="PY23" s="128">
        <f>IFERROR(IF(AND(PV23&lt;SMALL(기준일시_입력!$J$21:$J$39,PY$5),PW23&gt;SMALL(기준일시_입력!$N$21:$N$39,PY$5)),INDEX(기준일시_입력!$AJ$21:$AJ$39,PY$5*2-1),IF(AND(PV23&gt;=SMALL(기준일시_입력!$J$21:$J$39,PY$5),PV23&lt;SMALL(기준일시_입력!$N$21:$N$39,PY$5)),SMALL(기준일시_입력!$N$21:$N$39,PY$5)-PV23,0)),0)</f>
        <v>0</v>
      </c>
      <c r="PZ23" s="128">
        <f>IFERROR(IF(AND(PV23&lt;SMALL(기준일시_입력!$J$21:$J$39,PZ$5),PW23&gt;SMALL(기준일시_입력!$N$21:$N$39,PZ$5)),INDEX(기준일시_입력!$AJ$21:$AJ$39,PZ$5*2-1),IF(AND(PV23&gt;=SMALL(기준일시_입력!$J$21:$J$39,PZ$5),PV23&lt;SMALL(기준일시_입력!$N$21:$N$39,PZ$5)),SMALL(기준일시_입력!$N$21:$N$39,PZ$5)-PV23,0)),0)</f>
        <v>0</v>
      </c>
      <c r="QA23" s="128">
        <f>IFERROR(IF(AND(PV23&lt;SMALL(기준일시_입력!$J$21:$J$39,QA$5),PW23&gt;SMALL(기준일시_입력!$N$21:$N$39,QA$5)),INDEX(기준일시_입력!$AJ$21:$AJ$39,QA$5*2-1),IF(AND(PV23&gt;=SMALL(기준일시_입력!$J$21:$J$39,QA$5),PV23&lt;SMALL(기준일시_입력!$N$21:$N$39,QA$5)),SMALL(기준일시_입력!$N$21:$N$39,QA$5)-PV23,0)),0)</f>
        <v>0</v>
      </c>
      <c r="QB23" s="128">
        <f>IFERROR(IF(AND(PV23&lt;SMALL(기준일시_입력!$J$21:$J$39,QB$5),PW23&gt;SMALL(기준일시_입력!$N$21:$N$39,QB$5)),INDEX(기준일시_입력!$AJ$21:$AJ$39,QB$5*2-1),IF(AND(PV23&gt;=SMALL(기준일시_입력!$J$21:$J$39,QB$5),PV23&lt;SMALL(기준일시_입력!$N$21:$N$39,QB$5)),SMALL(기준일시_입력!$N$21:$N$39,QB$5)-PV23,0)),0)</f>
        <v>0</v>
      </c>
      <c r="QC23" s="128">
        <f>IFERROR(IF(AND(PV23&lt;SMALL(기준일시_입력!$J$21:$J$39,QC$5),PW23&gt;SMALL(기준일시_입력!$N$21:$N$39,QC$5)),INDEX(기준일시_입력!$AJ$21:$AJ$39,QC$5*2-1),IF(AND(PV23&gt;=SMALL(기준일시_입력!$J$21:$J$39,QC$5),PV23&lt;SMALL(기준일시_입력!$N$21:$N$39,QC$5)),SMALL(기준일시_입력!$N$21:$N$39,QC$5)-PV23,0)),0)</f>
        <v>0</v>
      </c>
      <c r="QD23" s="128">
        <f>IFERROR(IF(AND(PV23&lt;SMALL(기준일시_입력!$J$21:$J$39,QD$5),PW23&gt;SMALL(기준일시_입력!$N$21:$N$39,QD$5)),INDEX(기준일시_입력!$AJ$21:$AJ$39,QD$5*2-1),IF(AND(PV23&gt;=SMALL(기준일시_입력!$J$21:$J$39,QD$5),PV23&lt;SMALL(기준일시_입력!$N$21:$N$39,QD$5)),SMALL(기준일시_입력!$N$21:$N$39,QD$5)-PV23,0)),0)</f>
        <v>0</v>
      </c>
      <c r="QE23" s="128">
        <f>IFERROR(IF(AND(PV23&lt;SMALL(기준일시_입력!$J$21:$J$39,QE$5),PW23&gt;SMALL(기준일시_입력!$N$21:$N$39,QE$5)),INDEX(기준일시_입력!$AJ$21:$AJ$39,QE$5*2-1),IF(AND(PV23&gt;=SMALL(기준일시_입력!$J$21:$J$39,QE$5),PV23&lt;SMALL(기준일시_입력!$N$21:$N$39,QE$5)),SMALL(기준일시_입력!$N$21:$N$39,QE$5)-PV23,0)),0)</f>
        <v>0</v>
      </c>
      <c r="QF23" s="128">
        <f>IFERROR(IF(AND(PV23&lt;SMALL(기준일시_입력!$J$21:$J$39,QF$5),PW23&gt;SMALL(기준일시_입력!$N$21:$N$39,QF$5)),INDEX(기준일시_입력!$AJ$21:$AJ$39,QF$5*2-1),IF(AND(PV23&gt;=SMALL(기준일시_입력!$J$21:$J$39,QF$5),PV23&lt;SMALL(기준일시_입력!$N$21:$N$39,QF$5)),SMALL(기준일시_입력!$N$21:$N$39,QF$5)-PV23,0)),0)</f>
        <v>0</v>
      </c>
      <c r="QG23" s="128">
        <f>IFERROR(IF(AND(PV23&lt;SMALL(기준일시_입력!$J$21:$J$39,QG$5),PW23&gt;SMALL(기준일시_입력!$N$21:$N$39,QG$5)),INDEX(기준일시_입력!$AJ$21:$AJ$39,QG$5*2-1),IF(AND(PV23&gt;=SMALL(기준일시_입력!$J$21:$J$39,QG$5),PV23&lt;SMALL(기준일시_입력!$N$21:$N$39,QG$5)),SMALL(기준일시_입력!$N$21:$N$39,QG$5)-PV23,0)),0)</f>
        <v>0</v>
      </c>
      <c r="QH23" s="125"/>
      <c r="QI23" s="180" t="str">
        <f t="shared" si="219"/>
        <v>18일</v>
      </c>
      <c r="QJ23" s="180"/>
      <c r="QK23" s="124" t="str">
        <f t="shared" si="220"/>
        <v>목</v>
      </c>
      <c r="QL23" s="133" t="str">
        <f t="shared" si="408"/>
        <v/>
      </c>
      <c r="QM23" s="184"/>
      <c r="QN23" s="184"/>
      <c r="QO23" s="184"/>
      <c r="QP23" s="184"/>
      <c r="QQ23" s="184"/>
      <c r="QR23" s="184"/>
      <c r="QS23" s="176"/>
      <c r="QT23" s="177"/>
      <c r="QU23" s="129" t="str">
        <f>IF($B23="","",IF(AND(QK$3&lt;&gt;"",$B23-기준일시_입력!$AO$7&lt;=0,QM23="",QP23="",QS23=""),"X",IF(QS23="연차","☆",IF(QS23="월차","★",IF(QS23="병가","♨",IF(QS23="출장","◎",IF(QS23="교육","■",IF(AND(QS23="",QM23&lt;=기준일시_입력!$J$15,QP23&gt;=기준일시_입력!$N$15),"○",IF(AND(QS23="",QM23&lt;&gt;"",QM23&gt;기준일시_입력!$J$15),"▼",IF(AND(QS23="",QP23&lt;&gt;"",QP23&lt;기준일시_입력!$N$15),"△",""))))))))))</f>
        <v/>
      </c>
      <c r="QV23" s="128">
        <f>IFERROR(IF(OR(QM23="",QP23=""),0,IF(AND(QX23&lt;기준일시_입력!$J$17,QY23&gt;기준일시_입력!$N$17),기준일시_입력!$N$17-기준일시_입력!$J$17,IF(AND(QX23&gt;=기준일시_입력!$J$17,QY23&gt;기준일시_입력!$N$17),기준일시_입력!$N$17-QX23,IF(QY23&lt;기준일시_입력!$J$17,0,IF(AND(QX23&lt;기준일시_입력!$J$17,QY23&lt;=기준일시_입력!$N$17),QY23-기준일시_입력!$J$17,IF(AND(QX23&gt;=기준일시_입력!$J$17,QY23&lt;=기준일시_입력!$N$17),QY23-QX23,0)))))),0)</f>
        <v>0</v>
      </c>
      <c r="QW23" s="128">
        <f t="shared" si="222"/>
        <v>0</v>
      </c>
      <c r="QX23" s="128">
        <f>IF(OR(QM23="",QP23=""),0,IF(QM23&lt;기준일시_입력!$J$15,기준일시_입력!$J$15,QM23))</f>
        <v>0</v>
      </c>
      <c r="QY23" s="128">
        <f t="shared" si="223"/>
        <v>0</v>
      </c>
      <c r="QZ23" s="128">
        <f>IFERROR(IF(AND(QX23&lt;SMALL(기준일시_입력!$J$21:$J$39,QZ$5),QY23&gt;SMALL(기준일시_입력!$N$21:$N$39,QZ$5)),INDEX(기준일시_입력!$AJ$21:$AJ$39,QZ$5*2-1),IF(AND(QX23&gt;=SMALL(기준일시_입력!$J$21:$J$39,QZ$5),QX23&lt;SMALL(기준일시_입력!$N$21:$N$39,QZ$5)),SMALL(기준일시_입력!$N$21:$N$39,QZ$5)-QX23,0)),0)</f>
        <v>0</v>
      </c>
      <c r="RA23" s="128">
        <f>IFERROR(IF(AND(QX23&lt;SMALL(기준일시_입력!$J$21:$J$39,RA$5),QY23&gt;SMALL(기준일시_입력!$N$21:$N$39,RA$5)),INDEX(기준일시_입력!$AJ$21:$AJ$39,RA$5*2-1),IF(AND(QX23&gt;=SMALL(기준일시_입력!$J$21:$J$39,RA$5),QX23&lt;SMALL(기준일시_입력!$N$21:$N$39,RA$5)),SMALL(기준일시_입력!$N$21:$N$39,RA$5)-QX23,0)),0)</f>
        <v>0</v>
      </c>
      <c r="RB23" s="128">
        <f>IFERROR(IF(AND(QX23&lt;SMALL(기준일시_입력!$J$21:$J$39,RB$5),QY23&gt;SMALL(기준일시_입력!$N$21:$N$39,RB$5)),INDEX(기준일시_입력!$AJ$21:$AJ$39,RB$5*2-1),IF(AND(QX23&gt;=SMALL(기준일시_입력!$J$21:$J$39,RB$5),QX23&lt;SMALL(기준일시_입력!$N$21:$N$39,RB$5)),SMALL(기준일시_입력!$N$21:$N$39,RB$5)-QX23,0)),0)</f>
        <v>0</v>
      </c>
      <c r="RC23" s="128">
        <f>IFERROR(IF(AND(QX23&lt;SMALL(기준일시_입력!$J$21:$J$39,RC$5),QY23&gt;SMALL(기준일시_입력!$N$21:$N$39,RC$5)),INDEX(기준일시_입력!$AJ$21:$AJ$39,RC$5*2-1),IF(AND(QX23&gt;=SMALL(기준일시_입력!$J$21:$J$39,RC$5),QX23&lt;SMALL(기준일시_입력!$N$21:$N$39,RC$5)),SMALL(기준일시_입력!$N$21:$N$39,RC$5)-QX23,0)),0)</f>
        <v>0</v>
      </c>
      <c r="RD23" s="128">
        <f>IFERROR(IF(AND(QX23&lt;SMALL(기준일시_입력!$J$21:$J$39,RD$5),QY23&gt;SMALL(기준일시_입력!$N$21:$N$39,RD$5)),INDEX(기준일시_입력!$AJ$21:$AJ$39,RD$5*2-1),IF(AND(QX23&gt;=SMALL(기준일시_입력!$J$21:$J$39,RD$5),QX23&lt;SMALL(기준일시_입력!$N$21:$N$39,RD$5)),SMALL(기준일시_입력!$N$21:$N$39,RD$5)-QX23,0)),0)</f>
        <v>0</v>
      </c>
      <c r="RE23" s="128">
        <f>IFERROR(IF(AND(QX23&lt;SMALL(기준일시_입력!$J$21:$J$39,RE$5),QY23&gt;SMALL(기준일시_입력!$N$21:$N$39,RE$5)),INDEX(기준일시_입력!$AJ$21:$AJ$39,RE$5*2-1),IF(AND(QX23&gt;=SMALL(기준일시_입력!$J$21:$J$39,RE$5),QX23&lt;SMALL(기준일시_입력!$N$21:$N$39,RE$5)),SMALL(기준일시_입력!$N$21:$N$39,RE$5)-QX23,0)),0)</f>
        <v>0</v>
      </c>
      <c r="RF23" s="128">
        <f>IFERROR(IF(AND(QX23&lt;SMALL(기준일시_입력!$J$21:$J$39,RF$5),QY23&gt;SMALL(기준일시_입력!$N$21:$N$39,RF$5)),INDEX(기준일시_입력!$AJ$21:$AJ$39,RF$5*2-1),IF(AND(QX23&gt;=SMALL(기준일시_입력!$J$21:$J$39,RF$5),QX23&lt;SMALL(기준일시_입력!$N$21:$N$39,RF$5)),SMALL(기준일시_입력!$N$21:$N$39,RF$5)-QX23,0)),0)</f>
        <v>0</v>
      </c>
      <c r="RG23" s="128">
        <f>IFERROR(IF(AND(QX23&lt;SMALL(기준일시_입력!$J$21:$J$39,RG$5),QY23&gt;SMALL(기준일시_입력!$N$21:$N$39,RG$5)),INDEX(기준일시_입력!$AJ$21:$AJ$39,RG$5*2-1),IF(AND(QX23&gt;=SMALL(기준일시_입력!$J$21:$J$39,RG$5),QX23&lt;SMALL(기준일시_입력!$N$21:$N$39,RG$5)),SMALL(기준일시_입력!$N$21:$N$39,RG$5)-QX23,0)),0)</f>
        <v>0</v>
      </c>
      <c r="RH23" s="128">
        <f>IFERROR(IF(AND(QX23&lt;SMALL(기준일시_입력!$J$21:$J$39,RH$5),QY23&gt;SMALL(기준일시_입력!$N$21:$N$39,RH$5)),INDEX(기준일시_입력!$AJ$21:$AJ$39,RH$5*2-1),IF(AND(QX23&gt;=SMALL(기준일시_입력!$J$21:$J$39,RH$5),QX23&lt;SMALL(기준일시_입력!$N$21:$N$39,RH$5)),SMALL(기준일시_입력!$N$21:$N$39,RH$5)-QX23,0)),0)</f>
        <v>0</v>
      </c>
      <c r="RI23" s="128">
        <f>IFERROR(IF(AND(QX23&lt;SMALL(기준일시_입력!$J$21:$J$39,RI$5),QY23&gt;SMALL(기준일시_입력!$N$21:$N$39,RI$5)),INDEX(기준일시_입력!$AJ$21:$AJ$39,RI$5*2-1),IF(AND(QX23&gt;=SMALL(기준일시_입력!$J$21:$J$39,RI$5),QX23&lt;SMALL(기준일시_입력!$N$21:$N$39,RI$5)),SMALL(기준일시_입력!$N$21:$N$39,RI$5)-QX23,0)),0)</f>
        <v>0</v>
      </c>
      <c r="RJ23" s="125"/>
      <c r="RK23" s="180" t="str">
        <f t="shared" si="224"/>
        <v>18일</v>
      </c>
      <c r="RL23" s="180"/>
      <c r="RM23" s="124" t="str">
        <f t="shared" si="225"/>
        <v>목</v>
      </c>
      <c r="RN23" s="133" t="str">
        <f t="shared" si="408"/>
        <v/>
      </c>
      <c r="RO23" s="184"/>
      <c r="RP23" s="184"/>
      <c r="RQ23" s="184"/>
      <c r="RR23" s="184"/>
      <c r="RS23" s="184"/>
      <c r="RT23" s="184"/>
      <c r="RU23" s="176"/>
      <c r="RV23" s="177"/>
      <c r="RW23" s="129" t="str">
        <f>IF($B23="","",IF(AND(RM$3&lt;&gt;"",$B23-기준일시_입력!$AO$7&lt;=0,RO23="",RR23="",RU23=""),"X",IF(RU23="연차","☆",IF(RU23="월차","★",IF(RU23="병가","♨",IF(RU23="출장","◎",IF(RU23="교육","■",IF(AND(RU23="",RO23&lt;=기준일시_입력!$J$15,RR23&gt;=기준일시_입력!$N$15),"○",IF(AND(RU23="",RO23&lt;&gt;"",RO23&gt;기준일시_입력!$J$15),"▼",IF(AND(RU23="",RR23&lt;&gt;"",RR23&lt;기준일시_입력!$N$15),"△",""))))))))))</f>
        <v/>
      </c>
      <c r="RX23" s="128">
        <f>IFERROR(IF(OR(RO23="",RR23=""),0,IF(AND(RZ23&lt;기준일시_입력!$J$17,SA23&gt;기준일시_입력!$N$17),기준일시_입력!$N$17-기준일시_입력!$J$17,IF(AND(RZ23&gt;=기준일시_입력!$J$17,SA23&gt;기준일시_입력!$N$17),기준일시_입력!$N$17-RZ23,IF(SA23&lt;기준일시_입력!$J$17,0,IF(AND(RZ23&lt;기준일시_입력!$J$17,SA23&lt;=기준일시_입력!$N$17),SA23-기준일시_입력!$J$17,IF(AND(RZ23&gt;=기준일시_입력!$J$17,SA23&lt;=기준일시_입력!$N$17),SA23-RZ23,0)))))),0)</f>
        <v>0</v>
      </c>
      <c r="RY23" s="128">
        <f t="shared" si="227"/>
        <v>0</v>
      </c>
      <c r="RZ23" s="128">
        <f>IF(OR(RO23="",RR23=""),0,IF(RO23&lt;기준일시_입력!$J$15,기준일시_입력!$J$15,RO23))</f>
        <v>0</v>
      </c>
      <c r="SA23" s="128">
        <f t="shared" si="228"/>
        <v>0</v>
      </c>
      <c r="SB23" s="128">
        <f>IFERROR(IF(AND(RZ23&lt;SMALL(기준일시_입력!$J$21:$J$39,SB$5),SA23&gt;SMALL(기준일시_입력!$N$21:$N$39,SB$5)),INDEX(기준일시_입력!$AJ$21:$AJ$39,SB$5*2-1),IF(AND(RZ23&gt;=SMALL(기준일시_입력!$J$21:$J$39,SB$5),RZ23&lt;SMALL(기준일시_입력!$N$21:$N$39,SB$5)),SMALL(기준일시_입력!$N$21:$N$39,SB$5)-RZ23,0)),0)</f>
        <v>0</v>
      </c>
      <c r="SC23" s="128">
        <f>IFERROR(IF(AND(RZ23&lt;SMALL(기준일시_입력!$J$21:$J$39,SC$5),SA23&gt;SMALL(기준일시_입력!$N$21:$N$39,SC$5)),INDEX(기준일시_입력!$AJ$21:$AJ$39,SC$5*2-1),IF(AND(RZ23&gt;=SMALL(기준일시_입력!$J$21:$J$39,SC$5),RZ23&lt;SMALL(기준일시_입력!$N$21:$N$39,SC$5)),SMALL(기준일시_입력!$N$21:$N$39,SC$5)-RZ23,0)),0)</f>
        <v>0</v>
      </c>
      <c r="SD23" s="128">
        <f>IFERROR(IF(AND(RZ23&lt;SMALL(기준일시_입력!$J$21:$J$39,SD$5),SA23&gt;SMALL(기준일시_입력!$N$21:$N$39,SD$5)),INDEX(기준일시_입력!$AJ$21:$AJ$39,SD$5*2-1),IF(AND(RZ23&gt;=SMALL(기준일시_입력!$J$21:$J$39,SD$5),RZ23&lt;SMALL(기준일시_입력!$N$21:$N$39,SD$5)),SMALL(기준일시_입력!$N$21:$N$39,SD$5)-RZ23,0)),0)</f>
        <v>0</v>
      </c>
      <c r="SE23" s="128">
        <f>IFERROR(IF(AND(RZ23&lt;SMALL(기준일시_입력!$J$21:$J$39,SE$5),SA23&gt;SMALL(기준일시_입력!$N$21:$N$39,SE$5)),INDEX(기준일시_입력!$AJ$21:$AJ$39,SE$5*2-1),IF(AND(RZ23&gt;=SMALL(기준일시_입력!$J$21:$J$39,SE$5),RZ23&lt;SMALL(기준일시_입력!$N$21:$N$39,SE$5)),SMALL(기준일시_입력!$N$21:$N$39,SE$5)-RZ23,0)),0)</f>
        <v>0</v>
      </c>
      <c r="SF23" s="128">
        <f>IFERROR(IF(AND(RZ23&lt;SMALL(기준일시_입력!$J$21:$J$39,SF$5),SA23&gt;SMALL(기준일시_입력!$N$21:$N$39,SF$5)),INDEX(기준일시_입력!$AJ$21:$AJ$39,SF$5*2-1),IF(AND(RZ23&gt;=SMALL(기준일시_입력!$J$21:$J$39,SF$5),RZ23&lt;SMALL(기준일시_입력!$N$21:$N$39,SF$5)),SMALL(기준일시_입력!$N$21:$N$39,SF$5)-RZ23,0)),0)</f>
        <v>0</v>
      </c>
      <c r="SG23" s="128">
        <f>IFERROR(IF(AND(RZ23&lt;SMALL(기준일시_입력!$J$21:$J$39,SG$5),SA23&gt;SMALL(기준일시_입력!$N$21:$N$39,SG$5)),INDEX(기준일시_입력!$AJ$21:$AJ$39,SG$5*2-1),IF(AND(RZ23&gt;=SMALL(기준일시_입력!$J$21:$J$39,SG$5),RZ23&lt;SMALL(기준일시_입력!$N$21:$N$39,SG$5)),SMALL(기준일시_입력!$N$21:$N$39,SG$5)-RZ23,0)),0)</f>
        <v>0</v>
      </c>
      <c r="SH23" s="128">
        <f>IFERROR(IF(AND(RZ23&lt;SMALL(기준일시_입력!$J$21:$J$39,SH$5),SA23&gt;SMALL(기준일시_입력!$N$21:$N$39,SH$5)),INDEX(기준일시_입력!$AJ$21:$AJ$39,SH$5*2-1),IF(AND(RZ23&gt;=SMALL(기준일시_입력!$J$21:$J$39,SH$5),RZ23&lt;SMALL(기준일시_입력!$N$21:$N$39,SH$5)),SMALL(기준일시_입력!$N$21:$N$39,SH$5)-RZ23,0)),0)</f>
        <v>0</v>
      </c>
      <c r="SI23" s="128">
        <f>IFERROR(IF(AND(RZ23&lt;SMALL(기준일시_입력!$J$21:$J$39,SI$5),SA23&gt;SMALL(기준일시_입력!$N$21:$N$39,SI$5)),INDEX(기준일시_입력!$AJ$21:$AJ$39,SI$5*2-1),IF(AND(RZ23&gt;=SMALL(기준일시_입력!$J$21:$J$39,SI$5),RZ23&lt;SMALL(기준일시_입력!$N$21:$N$39,SI$5)),SMALL(기준일시_입력!$N$21:$N$39,SI$5)-RZ23,0)),0)</f>
        <v>0</v>
      </c>
      <c r="SJ23" s="128">
        <f>IFERROR(IF(AND(RZ23&lt;SMALL(기준일시_입력!$J$21:$J$39,SJ$5),SA23&gt;SMALL(기준일시_입력!$N$21:$N$39,SJ$5)),INDEX(기준일시_입력!$AJ$21:$AJ$39,SJ$5*2-1),IF(AND(RZ23&gt;=SMALL(기준일시_입력!$J$21:$J$39,SJ$5),RZ23&lt;SMALL(기준일시_입력!$N$21:$N$39,SJ$5)),SMALL(기준일시_입력!$N$21:$N$39,SJ$5)-RZ23,0)),0)</f>
        <v>0</v>
      </c>
      <c r="SK23" s="128">
        <f>IFERROR(IF(AND(RZ23&lt;SMALL(기준일시_입력!$J$21:$J$39,SK$5),SA23&gt;SMALL(기준일시_입력!$N$21:$N$39,SK$5)),INDEX(기준일시_입력!$AJ$21:$AJ$39,SK$5*2-1),IF(AND(RZ23&gt;=SMALL(기준일시_입력!$J$21:$J$39,SK$5),RZ23&lt;SMALL(기준일시_입력!$N$21:$N$39,SK$5)),SMALL(기준일시_입력!$N$21:$N$39,SK$5)-RZ23,0)),0)</f>
        <v>0</v>
      </c>
      <c r="SL23" s="125"/>
      <c r="SM23" s="180" t="str">
        <f t="shared" si="229"/>
        <v>18일</v>
      </c>
      <c r="SN23" s="180"/>
      <c r="SO23" s="124" t="str">
        <f t="shared" si="230"/>
        <v>목</v>
      </c>
      <c r="SP23" s="133" t="str">
        <f t="shared" si="409"/>
        <v/>
      </c>
      <c r="SQ23" s="184"/>
      <c r="SR23" s="184"/>
      <c r="SS23" s="184"/>
      <c r="ST23" s="184"/>
      <c r="SU23" s="184"/>
      <c r="SV23" s="184"/>
      <c r="SW23" s="176"/>
      <c r="SX23" s="177"/>
      <c r="SY23" s="129" t="str">
        <f>IF($B23="","",IF(AND(SO$3&lt;&gt;"",$B23-기준일시_입력!$AO$7&lt;=0,SQ23="",ST23="",SW23=""),"X",IF(SW23="연차","☆",IF(SW23="월차","★",IF(SW23="병가","♨",IF(SW23="출장","◎",IF(SW23="교육","■",IF(AND(SW23="",SQ23&lt;=기준일시_입력!$J$15,ST23&gt;=기준일시_입력!$N$15),"○",IF(AND(SW23="",SQ23&lt;&gt;"",SQ23&gt;기준일시_입력!$J$15),"▼",IF(AND(SW23="",ST23&lt;&gt;"",ST23&lt;기준일시_입력!$N$15),"△",""))))))))))</f>
        <v/>
      </c>
      <c r="SZ23" s="128">
        <f>IFERROR(IF(OR(SQ23="",ST23=""),0,IF(AND(TB23&lt;기준일시_입력!$J$17,TC23&gt;기준일시_입력!$N$17),기준일시_입력!$N$17-기준일시_입력!$J$17,IF(AND(TB23&gt;=기준일시_입력!$J$17,TC23&gt;기준일시_입력!$N$17),기준일시_입력!$N$17-TB23,IF(TC23&lt;기준일시_입력!$J$17,0,IF(AND(TB23&lt;기준일시_입력!$J$17,TC23&lt;=기준일시_입력!$N$17),TC23-기준일시_입력!$J$17,IF(AND(TB23&gt;=기준일시_입력!$J$17,TC23&lt;=기준일시_입력!$N$17),TC23-TB23,0)))))),0)</f>
        <v>0</v>
      </c>
      <c r="TA23" s="128">
        <f t="shared" si="232"/>
        <v>0</v>
      </c>
      <c r="TB23" s="128">
        <f>IF(OR(SQ23="",ST23=""),0,IF(SQ23&lt;기준일시_입력!$J$15,기준일시_입력!$J$15,SQ23))</f>
        <v>0</v>
      </c>
      <c r="TC23" s="128">
        <f t="shared" si="233"/>
        <v>0</v>
      </c>
      <c r="TD23" s="128">
        <f>IFERROR(IF(AND(TB23&lt;SMALL(기준일시_입력!$J$21:$J$39,TD$5),TC23&gt;SMALL(기준일시_입력!$N$21:$N$39,TD$5)),INDEX(기준일시_입력!$AJ$21:$AJ$39,TD$5*2-1),IF(AND(TB23&gt;=SMALL(기준일시_입력!$J$21:$J$39,TD$5),TB23&lt;SMALL(기준일시_입력!$N$21:$N$39,TD$5)),SMALL(기준일시_입력!$N$21:$N$39,TD$5)-TB23,0)),0)</f>
        <v>0</v>
      </c>
      <c r="TE23" s="128">
        <f>IFERROR(IF(AND(TB23&lt;SMALL(기준일시_입력!$J$21:$J$39,TE$5),TC23&gt;SMALL(기준일시_입력!$N$21:$N$39,TE$5)),INDEX(기준일시_입력!$AJ$21:$AJ$39,TE$5*2-1),IF(AND(TB23&gt;=SMALL(기준일시_입력!$J$21:$J$39,TE$5),TB23&lt;SMALL(기준일시_입력!$N$21:$N$39,TE$5)),SMALL(기준일시_입력!$N$21:$N$39,TE$5)-TB23,0)),0)</f>
        <v>0</v>
      </c>
      <c r="TF23" s="128">
        <f>IFERROR(IF(AND(TB23&lt;SMALL(기준일시_입력!$J$21:$J$39,TF$5),TC23&gt;SMALL(기준일시_입력!$N$21:$N$39,TF$5)),INDEX(기준일시_입력!$AJ$21:$AJ$39,TF$5*2-1),IF(AND(TB23&gt;=SMALL(기준일시_입력!$J$21:$J$39,TF$5),TB23&lt;SMALL(기준일시_입력!$N$21:$N$39,TF$5)),SMALL(기준일시_입력!$N$21:$N$39,TF$5)-TB23,0)),0)</f>
        <v>0</v>
      </c>
      <c r="TG23" s="128">
        <f>IFERROR(IF(AND(TB23&lt;SMALL(기준일시_입력!$J$21:$J$39,TG$5),TC23&gt;SMALL(기준일시_입력!$N$21:$N$39,TG$5)),INDEX(기준일시_입력!$AJ$21:$AJ$39,TG$5*2-1),IF(AND(TB23&gt;=SMALL(기준일시_입력!$J$21:$J$39,TG$5),TB23&lt;SMALL(기준일시_입력!$N$21:$N$39,TG$5)),SMALL(기준일시_입력!$N$21:$N$39,TG$5)-TB23,0)),0)</f>
        <v>0</v>
      </c>
      <c r="TH23" s="128">
        <f>IFERROR(IF(AND(TB23&lt;SMALL(기준일시_입력!$J$21:$J$39,TH$5),TC23&gt;SMALL(기준일시_입력!$N$21:$N$39,TH$5)),INDEX(기준일시_입력!$AJ$21:$AJ$39,TH$5*2-1),IF(AND(TB23&gt;=SMALL(기준일시_입력!$J$21:$J$39,TH$5),TB23&lt;SMALL(기준일시_입력!$N$21:$N$39,TH$5)),SMALL(기준일시_입력!$N$21:$N$39,TH$5)-TB23,0)),0)</f>
        <v>0</v>
      </c>
      <c r="TI23" s="128">
        <f>IFERROR(IF(AND(TB23&lt;SMALL(기준일시_입력!$J$21:$J$39,TI$5),TC23&gt;SMALL(기준일시_입력!$N$21:$N$39,TI$5)),INDEX(기준일시_입력!$AJ$21:$AJ$39,TI$5*2-1),IF(AND(TB23&gt;=SMALL(기준일시_입력!$J$21:$J$39,TI$5),TB23&lt;SMALL(기준일시_입력!$N$21:$N$39,TI$5)),SMALL(기준일시_입력!$N$21:$N$39,TI$5)-TB23,0)),0)</f>
        <v>0</v>
      </c>
      <c r="TJ23" s="128">
        <f>IFERROR(IF(AND(TB23&lt;SMALL(기준일시_입력!$J$21:$J$39,TJ$5),TC23&gt;SMALL(기준일시_입력!$N$21:$N$39,TJ$5)),INDEX(기준일시_입력!$AJ$21:$AJ$39,TJ$5*2-1),IF(AND(TB23&gt;=SMALL(기준일시_입력!$J$21:$J$39,TJ$5),TB23&lt;SMALL(기준일시_입력!$N$21:$N$39,TJ$5)),SMALL(기준일시_입력!$N$21:$N$39,TJ$5)-TB23,0)),0)</f>
        <v>0</v>
      </c>
      <c r="TK23" s="128">
        <f>IFERROR(IF(AND(TB23&lt;SMALL(기준일시_입력!$J$21:$J$39,TK$5),TC23&gt;SMALL(기준일시_입력!$N$21:$N$39,TK$5)),INDEX(기준일시_입력!$AJ$21:$AJ$39,TK$5*2-1),IF(AND(TB23&gt;=SMALL(기준일시_입력!$J$21:$J$39,TK$5),TB23&lt;SMALL(기준일시_입력!$N$21:$N$39,TK$5)),SMALL(기준일시_입력!$N$21:$N$39,TK$5)-TB23,0)),0)</f>
        <v>0</v>
      </c>
      <c r="TL23" s="128">
        <f>IFERROR(IF(AND(TB23&lt;SMALL(기준일시_입력!$J$21:$J$39,TL$5),TC23&gt;SMALL(기준일시_입력!$N$21:$N$39,TL$5)),INDEX(기준일시_입력!$AJ$21:$AJ$39,TL$5*2-1),IF(AND(TB23&gt;=SMALL(기준일시_입력!$J$21:$J$39,TL$5),TB23&lt;SMALL(기준일시_입력!$N$21:$N$39,TL$5)),SMALL(기준일시_입력!$N$21:$N$39,TL$5)-TB23,0)),0)</f>
        <v>0</v>
      </c>
      <c r="TM23" s="128">
        <f>IFERROR(IF(AND(TB23&lt;SMALL(기준일시_입력!$J$21:$J$39,TM$5),TC23&gt;SMALL(기준일시_입력!$N$21:$N$39,TM$5)),INDEX(기준일시_입력!$AJ$21:$AJ$39,TM$5*2-1),IF(AND(TB23&gt;=SMALL(기준일시_입력!$J$21:$J$39,TM$5),TB23&lt;SMALL(기준일시_입력!$N$21:$N$39,TM$5)),SMALL(기준일시_입력!$N$21:$N$39,TM$5)-TB23,0)),0)</f>
        <v>0</v>
      </c>
      <c r="TN23" s="125"/>
      <c r="TO23" s="180" t="str">
        <f t="shared" si="234"/>
        <v>18일</v>
      </c>
      <c r="TP23" s="180"/>
      <c r="TQ23" s="124" t="str">
        <f t="shared" si="235"/>
        <v>목</v>
      </c>
      <c r="TR23" s="133" t="str">
        <f t="shared" si="409"/>
        <v/>
      </c>
      <c r="TS23" s="184"/>
      <c r="TT23" s="184"/>
      <c r="TU23" s="184"/>
      <c r="TV23" s="184"/>
      <c r="TW23" s="184"/>
      <c r="TX23" s="184"/>
      <c r="TY23" s="176"/>
      <c r="TZ23" s="177"/>
      <c r="UA23" s="129" t="str">
        <f>IF($B23="","",IF(AND(TQ$3&lt;&gt;"",$B23-기준일시_입력!$AO$7&lt;=0,TS23="",TV23="",TY23=""),"X",IF(TY23="연차","☆",IF(TY23="월차","★",IF(TY23="병가","♨",IF(TY23="출장","◎",IF(TY23="교육","■",IF(AND(TY23="",TS23&lt;=기준일시_입력!$J$15,TV23&gt;=기준일시_입력!$N$15),"○",IF(AND(TY23="",TS23&lt;&gt;"",TS23&gt;기준일시_입력!$J$15),"▼",IF(AND(TY23="",TV23&lt;&gt;"",TV23&lt;기준일시_입력!$N$15),"△",""))))))))))</f>
        <v/>
      </c>
      <c r="UB23" s="128">
        <f>IFERROR(IF(OR(TS23="",TV23=""),0,IF(AND(UD23&lt;기준일시_입력!$J$17,UE23&gt;기준일시_입력!$N$17),기준일시_입력!$N$17-기준일시_입력!$J$17,IF(AND(UD23&gt;=기준일시_입력!$J$17,UE23&gt;기준일시_입력!$N$17),기준일시_입력!$N$17-UD23,IF(UE23&lt;기준일시_입력!$J$17,0,IF(AND(UD23&lt;기준일시_입력!$J$17,UE23&lt;=기준일시_입력!$N$17),UE23-기준일시_입력!$J$17,IF(AND(UD23&gt;=기준일시_입력!$J$17,UE23&lt;=기준일시_입력!$N$17),UE23-UD23,0)))))),0)</f>
        <v>0</v>
      </c>
      <c r="UC23" s="128">
        <f t="shared" si="237"/>
        <v>0</v>
      </c>
      <c r="UD23" s="128">
        <f>IF(OR(TS23="",TV23=""),0,IF(TS23&lt;기준일시_입력!$J$15,기준일시_입력!$J$15,TS23))</f>
        <v>0</v>
      </c>
      <c r="UE23" s="128">
        <f t="shared" si="238"/>
        <v>0</v>
      </c>
      <c r="UF23" s="128">
        <f>IFERROR(IF(AND(UD23&lt;SMALL(기준일시_입력!$J$21:$J$39,UF$5),UE23&gt;SMALL(기준일시_입력!$N$21:$N$39,UF$5)),INDEX(기준일시_입력!$AJ$21:$AJ$39,UF$5*2-1),IF(AND(UD23&gt;=SMALL(기준일시_입력!$J$21:$J$39,UF$5),UD23&lt;SMALL(기준일시_입력!$N$21:$N$39,UF$5)),SMALL(기준일시_입력!$N$21:$N$39,UF$5)-UD23,0)),0)</f>
        <v>0</v>
      </c>
      <c r="UG23" s="128">
        <f>IFERROR(IF(AND(UD23&lt;SMALL(기준일시_입력!$J$21:$J$39,UG$5),UE23&gt;SMALL(기준일시_입력!$N$21:$N$39,UG$5)),INDEX(기준일시_입력!$AJ$21:$AJ$39,UG$5*2-1),IF(AND(UD23&gt;=SMALL(기준일시_입력!$J$21:$J$39,UG$5),UD23&lt;SMALL(기준일시_입력!$N$21:$N$39,UG$5)),SMALL(기준일시_입력!$N$21:$N$39,UG$5)-UD23,0)),0)</f>
        <v>0</v>
      </c>
      <c r="UH23" s="128">
        <f>IFERROR(IF(AND(UD23&lt;SMALL(기준일시_입력!$J$21:$J$39,UH$5),UE23&gt;SMALL(기준일시_입력!$N$21:$N$39,UH$5)),INDEX(기준일시_입력!$AJ$21:$AJ$39,UH$5*2-1),IF(AND(UD23&gt;=SMALL(기준일시_입력!$J$21:$J$39,UH$5),UD23&lt;SMALL(기준일시_입력!$N$21:$N$39,UH$5)),SMALL(기준일시_입력!$N$21:$N$39,UH$5)-UD23,0)),0)</f>
        <v>0</v>
      </c>
      <c r="UI23" s="128">
        <f>IFERROR(IF(AND(UD23&lt;SMALL(기준일시_입력!$J$21:$J$39,UI$5),UE23&gt;SMALL(기준일시_입력!$N$21:$N$39,UI$5)),INDEX(기준일시_입력!$AJ$21:$AJ$39,UI$5*2-1),IF(AND(UD23&gt;=SMALL(기준일시_입력!$J$21:$J$39,UI$5),UD23&lt;SMALL(기준일시_입력!$N$21:$N$39,UI$5)),SMALL(기준일시_입력!$N$21:$N$39,UI$5)-UD23,0)),0)</f>
        <v>0</v>
      </c>
      <c r="UJ23" s="128">
        <f>IFERROR(IF(AND(UD23&lt;SMALL(기준일시_입력!$J$21:$J$39,UJ$5),UE23&gt;SMALL(기준일시_입력!$N$21:$N$39,UJ$5)),INDEX(기준일시_입력!$AJ$21:$AJ$39,UJ$5*2-1),IF(AND(UD23&gt;=SMALL(기준일시_입력!$J$21:$J$39,UJ$5),UD23&lt;SMALL(기준일시_입력!$N$21:$N$39,UJ$5)),SMALL(기준일시_입력!$N$21:$N$39,UJ$5)-UD23,0)),0)</f>
        <v>0</v>
      </c>
      <c r="UK23" s="128">
        <f>IFERROR(IF(AND(UD23&lt;SMALL(기준일시_입력!$J$21:$J$39,UK$5),UE23&gt;SMALL(기준일시_입력!$N$21:$N$39,UK$5)),INDEX(기준일시_입력!$AJ$21:$AJ$39,UK$5*2-1),IF(AND(UD23&gt;=SMALL(기준일시_입력!$J$21:$J$39,UK$5),UD23&lt;SMALL(기준일시_입력!$N$21:$N$39,UK$5)),SMALL(기준일시_입력!$N$21:$N$39,UK$5)-UD23,0)),0)</f>
        <v>0</v>
      </c>
      <c r="UL23" s="128">
        <f>IFERROR(IF(AND(UD23&lt;SMALL(기준일시_입력!$J$21:$J$39,UL$5),UE23&gt;SMALL(기준일시_입력!$N$21:$N$39,UL$5)),INDEX(기준일시_입력!$AJ$21:$AJ$39,UL$5*2-1),IF(AND(UD23&gt;=SMALL(기준일시_입력!$J$21:$J$39,UL$5),UD23&lt;SMALL(기준일시_입력!$N$21:$N$39,UL$5)),SMALL(기준일시_입력!$N$21:$N$39,UL$5)-UD23,0)),0)</f>
        <v>0</v>
      </c>
      <c r="UM23" s="128">
        <f>IFERROR(IF(AND(UD23&lt;SMALL(기준일시_입력!$J$21:$J$39,UM$5),UE23&gt;SMALL(기준일시_입력!$N$21:$N$39,UM$5)),INDEX(기준일시_입력!$AJ$21:$AJ$39,UM$5*2-1),IF(AND(UD23&gt;=SMALL(기준일시_입력!$J$21:$J$39,UM$5),UD23&lt;SMALL(기준일시_입력!$N$21:$N$39,UM$5)),SMALL(기준일시_입력!$N$21:$N$39,UM$5)-UD23,0)),0)</f>
        <v>0</v>
      </c>
      <c r="UN23" s="128">
        <f>IFERROR(IF(AND(UD23&lt;SMALL(기준일시_입력!$J$21:$J$39,UN$5),UE23&gt;SMALL(기준일시_입력!$N$21:$N$39,UN$5)),INDEX(기준일시_입력!$AJ$21:$AJ$39,UN$5*2-1),IF(AND(UD23&gt;=SMALL(기준일시_입력!$J$21:$J$39,UN$5),UD23&lt;SMALL(기준일시_입력!$N$21:$N$39,UN$5)),SMALL(기준일시_입력!$N$21:$N$39,UN$5)-UD23,0)),0)</f>
        <v>0</v>
      </c>
      <c r="UO23" s="128">
        <f>IFERROR(IF(AND(UD23&lt;SMALL(기준일시_입력!$J$21:$J$39,UO$5),UE23&gt;SMALL(기준일시_입력!$N$21:$N$39,UO$5)),INDEX(기준일시_입력!$AJ$21:$AJ$39,UO$5*2-1),IF(AND(UD23&gt;=SMALL(기준일시_입력!$J$21:$J$39,UO$5),UD23&lt;SMALL(기준일시_입력!$N$21:$N$39,UO$5)),SMALL(기준일시_입력!$N$21:$N$39,UO$5)-UD23,0)),0)</f>
        <v>0</v>
      </c>
      <c r="UP23" s="125"/>
      <c r="UQ23" s="180" t="str">
        <f t="shared" si="239"/>
        <v>18일</v>
      </c>
      <c r="UR23" s="180"/>
      <c r="US23" s="124" t="str">
        <f t="shared" si="240"/>
        <v>목</v>
      </c>
      <c r="UT23" s="133" t="str">
        <f t="shared" si="409"/>
        <v/>
      </c>
      <c r="UU23" s="184"/>
      <c r="UV23" s="184"/>
      <c r="UW23" s="184"/>
      <c r="UX23" s="184"/>
      <c r="UY23" s="184"/>
      <c r="UZ23" s="184"/>
      <c r="VA23" s="176"/>
      <c r="VB23" s="177"/>
      <c r="VC23" s="129" t="str">
        <f>IF($B23="","",IF(AND(US$3&lt;&gt;"",$B23-기준일시_입력!$AO$7&lt;=0,UU23="",UX23="",VA23=""),"X",IF(VA23="연차","☆",IF(VA23="월차","★",IF(VA23="병가","♨",IF(VA23="출장","◎",IF(VA23="교육","■",IF(AND(VA23="",UU23&lt;=기준일시_입력!$J$15,UX23&gt;=기준일시_입력!$N$15),"○",IF(AND(VA23="",UU23&lt;&gt;"",UU23&gt;기준일시_입력!$J$15),"▼",IF(AND(VA23="",UX23&lt;&gt;"",UX23&lt;기준일시_입력!$N$15),"△",""))))))))))</f>
        <v/>
      </c>
      <c r="VD23" s="128">
        <f>IFERROR(IF(OR(UU23="",UX23=""),0,IF(AND(VF23&lt;기준일시_입력!$J$17,VG23&gt;기준일시_입력!$N$17),기준일시_입력!$N$17-기준일시_입력!$J$17,IF(AND(VF23&gt;=기준일시_입력!$J$17,VG23&gt;기준일시_입력!$N$17),기준일시_입력!$N$17-VF23,IF(VG23&lt;기준일시_입력!$J$17,0,IF(AND(VF23&lt;기준일시_입력!$J$17,VG23&lt;=기준일시_입력!$N$17),VG23-기준일시_입력!$J$17,IF(AND(VF23&gt;=기준일시_입력!$J$17,VG23&lt;=기준일시_입력!$N$17),VG23-VF23,0)))))),0)</f>
        <v>0</v>
      </c>
      <c r="VE23" s="128">
        <f t="shared" si="242"/>
        <v>0</v>
      </c>
      <c r="VF23" s="128">
        <f>IF(OR(UU23="",UX23=""),0,IF(UU23&lt;기준일시_입력!$J$15,기준일시_입력!$J$15,UU23))</f>
        <v>0</v>
      </c>
      <c r="VG23" s="128">
        <f t="shared" si="243"/>
        <v>0</v>
      </c>
      <c r="VH23" s="128">
        <f>IFERROR(IF(AND(VF23&lt;SMALL(기준일시_입력!$J$21:$J$39,VH$5),VG23&gt;SMALL(기준일시_입력!$N$21:$N$39,VH$5)),INDEX(기준일시_입력!$AJ$21:$AJ$39,VH$5*2-1),IF(AND(VF23&gt;=SMALL(기준일시_입력!$J$21:$J$39,VH$5),VF23&lt;SMALL(기준일시_입력!$N$21:$N$39,VH$5)),SMALL(기준일시_입력!$N$21:$N$39,VH$5)-VF23,0)),0)</f>
        <v>0</v>
      </c>
      <c r="VI23" s="128">
        <f>IFERROR(IF(AND(VF23&lt;SMALL(기준일시_입력!$J$21:$J$39,VI$5),VG23&gt;SMALL(기준일시_입력!$N$21:$N$39,VI$5)),INDEX(기준일시_입력!$AJ$21:$AJ$39,VI$5*2-1),IF(AND(VF23&gt;=SMALL(기준일시_입력!$J$21:$J$39,VI$5),VF23&lt;SMALL(기준일시_입력!$N$21:$N$39,VI$5)),SMALL(기준일시_입력!$N$21:$N$39,VI$5)-VF23,0)),0)</f>
        <v>0</v>
      </c>
      <c r="VJ23" s="128">
        <f>IFERROR(IF(AND(VF23&lt;SMALL(기준일시_입력!$J$21:$J$39,VJ$5),VG23&gt;SMALL(기준일시_입력!$N$21:$N$39,VJ$5)),INDEX(기준일시_입력!$AJ$21:$AJ$39,VJ$5*2-1),IF(AND(VF23&gt;=SMALL(기준일시_입력!$J$21:$J$39,VJ$5),VF23&lt;SMALL(기준일시_입력!$N$21:$N$39,VJ$5)),SMALL(기준일시_입력!$N$21:$N$39,VJ$5)-VF23,0)),0)</f>
        <v>0</v>
      </c>
      <c r="VK23" s="128">
        <f>IFERROR(IF(AND(VF23&lt;SMALL(기준일시_입력!$J$21:$J$39,VK$5),VG23&gt;SMALL(기준일시_입력!$N$21:$N$39,VK$5)),INDEX(기준일시_입력!$AJ$21:$AJ$39,VK$5*2-1),IF(AND(VF23&gt;=SMALL(기준일시_입력!$J$21:$J$39,VK$5),VF23&lt;SMALL(기준일시_입력!$N$21:$N$39,VK$5)),SMALL(기준일시_입력!$N$21:$N$39,VK$5)-VF23,0)),0)</f>
        <v>0</v>
      </c>
      <c r="VL23" s="128">
        <f>IFERROR(IF(AND(VF23&lt;SMALL(기준일시_입력!$J$21:$J$39,VL$5),VG23&gt;SMALL(기준일시_입력!$N$21:$N$39,VL$5)),INDEX(기준일시_입력!$AJ$21:$AJ$39,VL$5*2-1),IF(AND(VF23&gt;=SMALL(기준일시_입력!$J$21:$J$39,VL$5),VF23&lt;SMALL(기준일시_입력!$N$21:$N$39,VL$5)),SMALL(기준일시_입력!$N$21:$N$39,VL$5)-VF23,0)),0)</f>
        <v>0</v>
      </c>
      <c r="VM23" s="128">
        <f>IFERROR(IF(AND(VF23&lt;SMALL(기준일시_입력!$J$21:$J$39,VM$5),VG23&gt;SMALL(기준일시_입력!$N$21:$N$39,VM$5)),INDEX(기준일시_입력!$AJ$21:$AJ$39,VM$5*2-1),IF(AND(VF23&gt;=SMALL(기준일시_입력!$J$21:$J$39,VM$5),VF23&lt;SMALL(기준일시_입력!$N$21:$N$39,VM$5)),SMALL(기준일시_입력!$N$21:$N$39,VM$5)-VF23,0)),0)</f>
        <v>0</v>
      </c>
      <c r="VN23" s="128">
        <f>IFERROR(IF(AND(VF23&lt;SMALL(기준일시_입력!$J$21:$J$39,VN$5),VG23&gt;SMALL(기준일시_입력!$N$21:$N$39,VN$5)),INDEX(기준일시_입력!$AJ$21:$AJ$39,VN$5*2-1),IF(AND(VF23&gt;=SMALL(기준일시_입력!$J$21:$J$39,VN$5),VF23&lt;SMALL(기준일시_입력!$N$21:$N$39,VN$5)),SMALL(기준일시_입력!$N$21:$N$39,VN$5)-VF23,0)),0)</f>
        <v>0</v>
      </c>
      <c r="VO23" s="128">
        <f>IFERROR(IF(AND(VF23&lt;SMALL(기준일시_입력!$J$21:$J$39,VO$5),VG23&gt;SMALL(기준일시_입력!$N$21:$N$39,VO$5)),INDEX(기준일시_입력!$AJ$21:$AJ$39,VO$5*2-1),IF(AND(VF23&gt;=SMALL(기준일시_입력!$J$21:$J$39,VO$5),VF23&lt;SMALL(기준일시_입력!$N$21:$N$39,VO$5)),SMALL(기준일시_입력!$N$21:$N$39,VO$5)-VF23,0)),0)</f>
        <v>0</v>
      </c>
      <c r="VP23" s="128">
        <f>IFERROR(IF(AND(VF23&lt;SMALL(기준일시_입력!$J$21:$J$39,VP$5),VG23&gt;SMALL(기준일시_입력!$N$21:$N$39,VP$5)),INDEX(기준일시_입력!$AJ$21:$AJ$39,VP$5*2-1),IF(AND(VF23&gt;=SMALL(기준일시_입력!$J$21:$J$39,VP$5),VF23&lt;SMALL(기준일시_입력!$N$21:$N$39,VP$5)),SMALL(기준일시_입력!$N$21:$N$39,VP$5)-VF23,0)),0)</f>
        <v>0</v>
      </c>
      <c r="VQ23" s="128">
        <f>IFERROR(IF(AND(VF23&lt;SMALL(기준일시_입력!$J$21:$J$39,VQ$5),VG23&gt;SMALL(기준일시_입력!$N$21:$N$39,VQ$5)),INDEX(기준일시_입력!$AJ$21:$AJ$39,VQ$5*2-1),IF(AND(VF23&gt;=SMALL(기준일시_입력!$J$21:$J$39,VQ$5),VF23&lt;SMALL(기준일시_입력!$N$21:$N$39,VQ$5)),SMALL(기준일시_입력!$N$21:$N$39,VQ$5)-VF23,0)),0)</f>
        <v>0</v>
      </c>
      <c r="VR23" s="125"/>
      <c r="VS23" s="180" t="str">
        <f t="shared" si="244"/>
        <v>18일</v>
      </c>
      <c r="VT23" s="180"/>
      <c r="VU23" s="124" t="str">
        <f t="shared" si="245"/>
        <v>목</v>
      </c>
      <c r="VV23" s="133" t="str">
        <f t="shared" si="410"/>
        <v/>
      </c>
      <c r="VW23" s="184"/>
      <c r="VX23" s="184"/>
      <c r="VY23" s="184"/>
      <c r="VZ23" s="184"/>
      <c r="WA23" s="184"/>
      <c r="WB23" s="184"/>
      <c r="WC23" s="176"/>
      <c r="WD23" s="177"/>
      <c r="WE23" s="129" t="str">
        <f>IF($B23="","",IF(AND(VU$3&lt;&gt;"",$B23-기준일시_입력!$AO$7&lt;=0,VW23="",VZ23="",WC23=""),"X",IF(WC23="연차","☆",IF(WC23="월차","★",IF(WC23="병가","♨",IF(WC23="출장","◎",IF(WC23="교육","■",IF(AND(WC23="",VW23&lt;=기준일시_입력!$J$15,VZ23&gt;=기준일시_입력!$N$15),"○",IF(AND(WC23="",VW23&lt;&gt;"",VW23&gt;기준일시_입력!$J$15),"▼",IF(AND(WC23="",VZ23&lt;&gt;"",VZ23&lt;기준일시_입력!$N$15),"△",""))))))))))</f>
        <v/>
      </c>
      <c r="WF23" s="128">
        <f>IFERROR(IF(OR(VW23="",VZ23=""),0,IF(AND(WH23&lt;기준일시_입력!$J$17,WI23&gt;기준일시_입력!$N$17),기준일시_입력!$N$17-기준일시_입력!$J$17,IF(AND(WH23&gt;=기준일시_입력!$J$17,WI23&gt;기준일시_입력!$N$17),기준일시_입력!$N$17-WH23,IF(WI23&lt;기준일시_입력!$J$17,0,IF(AND(WH23&lt;기준일시_입력!$J$17,WI23&lt;=기준일시_입력!$N$17),WI23-기준일시_입력!$J$17,IF(AND(WH23&gt;=기준일시_입력!$J$17,WI23&lt;=기준일시_입력!$N$17),WI23-WH23,0)))))),0)</f>
        <v>0</v>
      </c>
      <c r="WG23" s="128">
        <f t="shared" si="247"/>
        <v>0</v>
      </c>
      <c r="WH23" s="128">
        <f>IF(OR(VW23="",VZ23=""),0,IF(VW23&lt;기준일시_입력!$J$15,기준일시_입력!$J$15,VW23))</f>
        <v>0</v>
      </c>
      <c r="WI23" s="128">
        <f t="shared" si="248"/>
        <v>0</v>
      </c>
      <c r="WJ23" s="128">
        <f>IFERROR(IF(AND(WH23&lt;SMALL(기준일시_입력!$J$21:$J$39,WJ$5),WI23&gt;SMALL(기준일시_입력!$N$21:$N$39,WJ$5)),INDEX(기준일시_입력!$AJ$21:$AJ$39,WJ$5*2-1),IF(AND(WH23&gt;=SMALL(기준일시_입력!$J$21:$J$39,WJ$5),WH23&lt;SMALL(기준일시_입력!$N$21:$N$39,WJ$5)),SMALL(기준일시_입력!$N$21:$N$39,WJ$5)-WH23,0)),0)</f>
        <v>0</v>
      </c>
      <c r="WK23" s="128">
        <f>IFERROR(IF(AND(WH23&lt;SMALL(기준일시_입력!$J$21:$J$39,WK$5),WI23&gt;SMALL(기준일시_입력!$N$21:$N$39,WK$5)),INDEX(기준일시_입력!$AJ$21:$AJ$39,WK$5*2-1),IF(AND(WH23&gt;=SMALL(기준일시_입력!$J$21:$J$39,WK$5),WH23&lt;SMALL(기준일시_입력!$N$21:$N$39,WK$5)),SMALL(기준일시_입력!$N$21:$N$39,WK$5)-WH23,0)),0)</f>
        <v>0</v>
      </c>
      <c r="WL23" s="128">
        <f>IFERROR(IF(AND(WH23&lt;SMALL(기준일시_입력!$J$21:$J$39,WL$5),WI23&gt;SMALL(기준일시_입력!$N$21:$N$39,WL$5)),INDEX(기준일시_입력!$AJ$21:$AJ$39,WL$5*2-1),IF(AND(WH23&gt;=SMALL(기준일시_입력!$J$21:$J$39,WL$5),WH23&lt;SMALL(기준일시_입력!$N$21:$N$39,WL$5)),SMALL(기준일시_입력!$N$21:$N$39,WL$5)-WH23,0)),0)</f>
        <v>0</v>
      </c>
      <c r="WM23" s="128">
        <f>IFERROR(IF(AND(WH23&lt;SMALL(기준일시_입력!$J$21:$J$39,WM$5),WI23&gt;SMALL(기준일시_입력!$N$21:$N$39,WM$5)),INDEX(기준일시_입력!$AJ$21:$AJ$39,WM$5*2-1),IF(AND(WH23&gt;=SMALL(기준일시_입력!$J$21:$J$39,WM$5),WH23&lt;SMALL(기준일시_입력!$N$21:$N$39,WM$5)),SMALL(기준일시_입력!$N$21:$N$39,WM$5)-WH23,0)),0)</f>
        <v>0</v>
      </c>
      <c r="WN23" s="128">
        <f>IFERROR(IF(AND(WH23&lt;SMALL(기준일시_입력!$J$21:$J$39,WN$5),WI23&gt;SMALL(기준일시_입력!$N$21:$N$39,WN$5)),INDEX(기준일시_입력!$AJ$21:$AJ$39,WN$5*2-1),IF(AND(WH23&gt;=SMALL(기준일시_입력!$J$21:$J$39,WN$5),WH23&lt;SMALL(기준일시_입력!$N$21:$N$39,WN$5)),SMALL(기준일시_입력!$N$21:$N$39,WN$5)-WH23,0)),0)</f>
        <v>0</v>
      </c>
      <c r="WO23" s="128">
        <f>IFERROR(IF(AND(WH23&lt;SMALL(기준일시_입력!$J$21:$J$39,WO$5),WI23&gt;SMALL(기준일시_입력!$N$21:$N$39,WO$5)),INDEX(기준일시_입력!$AJ$21:$AJ$39,WO$5*2-1),IF(AND(WH23&gt;=SMALL(기준일시_입력!$J$21:$J$39,WO$5),WH23&lt;SMALL(기준일시_입력!$N$21:$N$39,WO$5)),SMALL(기준일시_입력!$N$21:$N$39,WO$5)-WH23,0)),0)</f>
        <v>0</v>
      </c>
      <c r="WP23" s="128">
        <f>IFERROR(IF(AND(WH23&lt;SMALL(기준일시_입력!$J$21:$J$39,WP$5),WI23&gt;SMALL(기준일시_입력!$N$21:$N$39,WP$5)),INDEX(기준일시_입력!$AJ$21:$AJ$39,WP$5*2-1),IF(AND(WH23&gt;=SMALL(기준일시_입력!$J$21:$J$39,WP$5),WH23&lt;SMALL(기준일시_입력!$N$21:$N$39,WP$5)),SMALL(기준일시_입력!$N$21:$N$39,WP$5)-WH23,0)),0)</f>
        <v>0</v>
      </c>
      <c r="WQ23" s="128">
        <f>IFERROR(IF(AND(WH23&lt;SMALL(기준일시_입력!$J$21:$J$39,WQ$5),WI23&gt;SMALL(기준일시_입력!$N$21:$N$39,WQ$5)),INDEX(기준일시_입력!$AJ$21:$AJ$39,WQ$5*2-1),IF(AND(WH23&gt;=SMALL(기준일시_입력!$J$21:$J$39,WQ$5),WH23&lt;SMALL(기준일시_입력!$N$21:$N$39,WQ$5)),SMALL(기준일시_입력!$N$21:$N$39,WQ$5)-WH23,0)),0)</f>
        <v>0</v>
      </c>
      <c r="WR23" s="128">
        <f>IFERROR(IF(AND(WH23&lt;SMALL(기준일시_입력!$J$21:$J$39,WR$5),WI23&gt;SMALL(기준일시_입력!$N$21:$N$39,WR$5)),INDEX(기준일시_입력!$AJ$21:$AJ$39,WR$5*2-1),IF(AND(WH23&gt;=SMALL(기준일시_입력!$J$21:$J$39,WR$5),WH23&lt;SMALL(기준일시_입력!$N$21:$N$39,WR$5)),SMALL(기준일시_입력!$N$21:$N$39,WR$5)-WH23,0)),0)</f>
        <v>0</v>
      </c>
      <c r="WS23" s="128">
        <f>IFERROR(IF(AND(WH23&lt;SMALL(기준일시_입력!$J$21:$J$39,WS$5),WI23&gt;SMALL(기준일시_입력!$N$21:$N$39,WS$5)),INDEX(기준일시_입력!$AJ$21:$AJ$39,WS$5*2-1),IF(AND(WH23&gt;=SMALL(기준일시_입력!$J$21:$J$39,WS$5),WH23&lt;SMALL(기준일시_입력!$N$21:$N$39,WS$5)),SMALL(기준일시_입력!$N$21:$N$39,WS$5)-WH23,0)),0)</f>
        <v>0</v>
      </c>
      <c r="WT23" s="125"/>
      <c r="WU23" s="180" t="str">
        <f t="shared" si="249"/>
        <v>18일</v>
      </c>
      <c r="WV23" s="180"/>
      <c r="WW23" s="124" t="str">
        <f t="shared" si="250"/>
        <v>목</v>
      </c>
      <c r="WX23" s="133" t="str">
        <f t="shared" si="410"/>
        <v/>
      </c>
      <c r="WY23" s="184"/>
      <c r="WZ23" s="184"/>
      <c r="XA23" s="184"/>
      <c r="XB23" s="184"/>
      <c r="XC23" s="184"/>
      <c r="XD23" s="184"/>
      <c r="XE23" s="176"/>
      <c r="XF23" s="177"/>
      <c r="XG23" s="129" t="str">
        <f>IF($B23="","",IF(AND(WW$3&lt;&gt;"",$B23-기준일시_입력!$AO$7&lt;=0,WY23="",XB23="",XE23=""),"X",IF(XE23="연차","☆",IF(XE23="월차","★",IF(XE23="병가","♨",IF(XE23="출장","◎",IF(XE23="교육","■",IF(AND(XE23="",WY23&lt;=기준일시_입력!$J$15,XB23&gt;=기준일시_입력!$N$15),"○",IF(AND(XE23="",WY23&lt;&gt;"",WY23&gt;기준일시_입력!$J$15),"▼",IF(AND(XE23="",XB23&lt;&gt;"",XB23&lt;기준일시_입력!$N$15),"△",""))))))))))</f>
        <v/>
      </c>
      <c r="XH23" s="128">
        <f>IFERROR(IF(OR(WY23="",XB23=""),0,IF(AND(XJ23&lt;기준일시_입력!$J$17,XK23&gt;기준일시_입력!$N$17),기준일시_입력!$N$17-기준일시_입력!$J$17,IF(AND(XJ23&gt;=기준일시_입력!$J$17,XK23&gt;기준일시_입력!$N$17),기준일시_입력!$N$17-XJ23,IF(XK23&lt;기준일시_입력!$J$17,0,IF(AND(XJ23&lt;기준일시_입력!$J$17,XK23&lt;=기준일시_입력!$N$17),XK23-기준일시_입력!$J$17,IF(AND(XJ23&gt;=기준일시_입력!$J$17,XK23&lt;=기준일시_입력!$N$17),XK23-XJ23,0)))))),0)</f>
        <v>0</v>
      </c>
      <c r="XI23" s="128">
        <f t="shared" si="252"/>
        <v>0</v>
      </c>
      <c r="XJ23" s="128">
        <f>IF(OR(WY23="",XB23=""),0,IF(WY23&lt;기준일시_입력!$J$15,기준일시_입력!$J$15,WY23))</f>
        <v>0</v>
      </c>
      <c r="XK23" s="128">
        <f t="shared" si="253"/>
        <v>0</v>
      </c>
      <c r="XL23" s="128">
        <f>IFERROR(IF(AND(XJ23&lt;SMALL(기준일시_입력!$J$21:$J$39,XL$5),XK23&gt;SMALL(기준일시_입력!$N$21:$N$39,XL$5)),INDEX(기준일시_입력!$AJ$21:$AJ$39,XL$5*2-1),IF(AND(XJ23&gt;=SMALL(기준일시_입력!$J$21:$J$39,XL$5),XJ23&lt;SMALL(기준일시_입력!$N$21:$N$39,XL$5)),SMALL(기준일시_입력!$N$21:$N$39,XL$5)-XJ23,0)),0)</f>
        <v>0</v>
      </c>
      <c r="XM23" s="128">
        <f>IFERROR(IF(AND(XJ23&lt;SMALL(기준일시_입력!$J$21:$J$39,XM$5),XK23&gt;SMALL(기준일시_입력!$N$21:$N$39,XM$5)),INDEX(기준일시_입력!$AJ$21:$AJ$39,XM$5*2-1),IF(AND(XJ23&gt;=SMALL(기준일시_입력!$J$21:$J$39,XM$5),XJ23&lt;SMALL(기준일시_입력!$N$21:$N$39,XM$5)),SMALL(기준일시_입력!$N$21:$N$39,XM$5)-XJ23,0)),0)</f>
        <v>0</v>
      </c>
      <c r="XN23" s="128">
        <f>IFERROR(IF(AND(XJ23&lt;SMALL(기준일시_입력!$J$21:$J$39,XN$5),XK23&gt;SMALL(기준일시_입력!$N$21:$N$39,XN$5)),INDEX(기준일시_입력!$AJ$21:$AJ$39,XN$5*2-1),IF(AND(XJ23&gt;=SMALL(기준일시_입력!$J$21:$J$39,XN$5),XJ23&lt;SMALL(기준일시_입력!$N$21:$N$39,XN$5)),SMALL(기준일시_입력!$N$21:$N$39,XN$5)-XJ23,0)),0)</f>
        <v>0</v>
      </c>
      <c r="XO23" s="128">
        <f>IFERROR(IF(AND(XJ23&lt;SMALL(기준일시_입력!$J$21:$J$39,XO$5),XK23&gt;SMALL(기준일시_입력!$N$21:$N$39,XO$5)),INDEX(기준일시_입력!$AJ$21:$AJ$39,XO$5*2-1),IF(AND(XJ23&gt;=SMALL(기준일시_입력!$J$21:$J$39,XO$5),XJ23&lt;SMALL(기준일시_입력!$N$21:$N$39,XO$5)),SMALL(기준일시_입력!$N$21:$N$39,XO$5)-XJ23,0)),0)</f>
        <v>0</v>
      </c>
      <c r="XP23" s="128">
        <f>IFERROR(IF(AND(XJ23&lt;SMALL(기준일시_입력!$J$21:$J$39,XP$5),XK23&gt;SMALL(기준일시_입력!$N$21:$N$39,XP$5)),INDEX(기준일시_입력!$AJ$21:$AJ$39,XP$5*2-1),IF(AND(XJ23&gt;=SMALL(기준일시_입력!$J$21:$J$39,XP$5),XJ23&lt;SMALL(기준일시_입력!$N$21:$N$39,XP$5)),SMALL(기준일시_입력!$N$21:$N$39,XP$5)-XJ23,0)),0)</f>
        <v>0</v>
      </c>
      <c r="XQ23" s="128">
        <f>IFERROR(IF(AND(XJ23&lt;SMALL(기준일시_입력!$J$21:$J$39,XQ$5),XK23&gt;SMALL(기준일시_입력!$N$21:$N$39,XQ$5)),INDEX(기준일시_입력!$AJ$21:$AJ$39,XQ$5*2-1),IF(AND(XJ23&gt;=SMALL(기준일시_입력!$J$21:$J$39,XQ$5),XJ23&lt;SMALL(기준일시_입력!$N$21:$N$39,XQ$5)),SMALL(기준일시_입력!$N$21:$N$39,XQ$5)-XJ23,0)),0)</f>
        <v>0</v>
      </c>
      <c r="XR23" s="128">
        <f>IFERROR(IF(AND(XJ23&lt;SMALL(기준일시_입력!$J$21:$J$39,XR$5),XK23&gt;SMALL(기준일시_입력!$N$21:$N$39,XR$5)),INDEX(기준일시_입력!$AJ$21:$AJ$39,XR$5*2-1),IF(AND(XJ23&gt;=SMALL(기준일시_입력!$J$21:$J$39,XR$5),XJ23&lt;SMALL(기준일시_입력!$N$21:$N$39,XR$5)),SMALL(기준일시_입력!$N$21:$N$39,XR$5)-XJ23,0)),0)</f>
        <v>0</v>
      </c>
      <c r="XS23" s="128">
        <f>IFERROR(IF(AND(XJ23&lt;SMALL(기준일시_입력!$J$21:$J$39,XS$5),XK23&gt;SMALL(기준일시_입력!$N$21:$N$39,XS$5)),INDEX(기준일시_입력!$AJ$21:$AJ$39,XS$5*2-1),IF(AND(XJ23&gt;=SMALL(기준일시_입력!$J$21:$J$39,XS$5),XJ23&lt;SMALL(기준일시_입력!$N$21:$N$39,XS$5)),SMALL(기준일시_입력!$N$21:$N$39,XS$5)-XJ23,0)),0)</f>
        <v>0</v>
      </c>
      <c r="XT23" s="128">
        <f>IFERROR(IF(AND(XJ23&lt;SMALL(기준일시_입력!$J$21:$J$39,XT$5),XK23&gt;SMALL(기준일시_입력!$N$21:$N$39,XT$5)),INDEX(기준일시_입력!$AJ$21:$AJ$39,XT$5*2-1),IF(AND(XJ23&gt;=SMALL(기준일시_입력!$J$21:$J$39,XT$5),XJ23&lt;SMALL(기준일시_입력!$N$21:$N$39,XT$5)),SMALL(기준일시_입력!$N$21:$N$39,XT$5)-XJ23,0)),0)</f>
        <v>0</v>
      </c>
      <c r="XU23" s="128">
        <f>IFERROR(IF(AND(XJ23&lt;SMALL(기준일시_입력!$J$21:$J$39,XU$5),XK23&gt;SMALL(기준일시_입력!$N$21:$N$39,XU$5)),INDEX(기준일시_입력!$AJ$21:$AJ$39,XU$5*2-1),IF(AND(XJ23&gt;=SMALL(기준일시_입력!$J$21:$J$39,XU$5),XJ23&lt;SMALL(기준일시_입력!$N$21:$N$39,XU$5)),SMALL(기준일시_입력!$N$21:$N$39,XU$5)-XJ23,0)),0)</f>
        <v>0</v>
      </c>
      <c r="XV23" s="125"/>
      <c r="XW23" s="180" t="str">
        <f t="shared" si="254"/>
        <v>18일</v>
      </c>
      <c r="XX23" s="180"/>
      <c r="XY23" s="124" t="str">
        <f t="shared" si="255"/>
        <v>목</v>
      </c>
      <c r="XZ23" s="133" t="str">
        <f t="shared" si="410"/>
        <v/>
      </c>
      <c r="YA23" s="184"/>
      <c r="YB23" s="184"/>
      <c r="YC23" s="184"/>
      <c r="YD23" s="184"/>
      <c r="YE23" s="184"/>
      <c r="YF23" s="184"/>
      <c r="YG23" s="176"/>
      <c r="YH23" s="177"/>
      <c r="YI23" s="129" t="str">
        <f>IF($B23="","",IF(AND(XY$3&lt;&gt;"",$B23-기준일시_입력!$AO$7&lt;=0,YA23="",YD23="",YG23=""),"X",IF(YG23="연차","☆",IF(YG23="월차","★",IF(YG23="병가","♨",IF(YG23="출장","◎",IF(YG23="교육","■",IF(AND(YG23="",YA23&lt;=기준일시_입력!$J$15,YD23&gt;=기준일시_입력!$N$15),"○",IF(AND(YG23="",YA23&lt;&gt;"",YA23&gt;기준일시_입력!$J$15),"▼",IF(AND(YG23="",YD23&lt;&gt;"",YD23&lt;기준일시_입력!$N$15),"△",""))))))))))</f>
        <v/>
      </c>
      <c r="YJ23" s="128">
        <f>IFERROR(IF(OR(YA23="",YD23=""),0,IF(AND(YL23&lt;기준일시_입력!$J$17,YM23&gt;기준일시_입력!$N$17),기준일시_입력!$N$17-기준일시_입력!$J$17,IF(AND(YL23&gt;=기준일시_입력!$J$17,YM23&gt;기준일시_입력!$N$17),기준일시_입력!$N$17-YL23,IF(YM23&lt;기준일시_입력!$J$17,0,IF(AND(YL23&lt;기준일시_입력!$J$17,YM23&lt;=기준일시_입력!$N$17),YM23-기준일시_입력!$J$17,IF(AND(YL23&gt;=기준일시_입력!$J$17,YM23&lt;=기준일시_입력!$N$17),YM23-YL23,0)))))),0)</f>
        <v>0</v>
      </c>
      <c r="YK23" s="128">
        <f t="shared" si="257"/>
        <v>0</v>
      </c>
      <c r="YL23" s="128">
        <f>IF(OR(YA23="",YD23=""),0,IF(YA23&lt;기준일시_입력!$J$15,기준일시_입력!$J$15,YA23))</f>
        <v>0</v>
      </c>
      <c r="YM23" s="128">
        <f t="shared" si="258"/>
        <v>0</v>
      </c>
      <c r="YN23" s="128">
        <f>IFERROR(IF(AND(YL23&lt;SMALL(기준일시_입력!$J$21:$J$39,YN$5),YM23&gt;SMALL(기준일시_입력!$N$21:$N$39,YN$5)),INDEX(기준일시_입력!$AJ$21:$AJ$39,YN$5*2-1),IF(AND(YL23&gt;=SMALL(기준일시_입력!$J$21:$J$39,YN$5),YL23&lt;SMALL(기준일시_입력!$N$21:$N$39,YN$5)),SMALL(기준일시_입력!$N$21:$N$39,YN$5)-YL23,0)),0)</f>
        <v>0</v>
      </c>
      <c r="YO23" s="128">
        <f>IFERROR(IF(AND(YL23&lt;SMALL(기준일시_입력!$J$21:$J$39,YO$5),YM23&gt;SMALL(기준일시_입력!$N$21:$N$39,YO$5)),INDEX(기준일시_입력!$AJ$21:$AJ$39,YO$5*2-1),IF(AND(YL23&gt;=SMALL(기준일시_입력!$J$21:$J$39,YO$5),YL23&lt;SMALL(기준일시_입력!$N$21:$N$39,YO$5)),SMALL(기준일시_입력!$N$21:$N$39,YO$5)-YL23,0)),0)</f>
        <v>0</v>
      </c>
      <c r="YP23" s="128">
        <f>IFERROR(IF(AND(YL23&lt;SMALL(기준일시_입력!$J$21:$J$39,YP$5),YM23&gt;SMALL(기준일시_입력!$N$21:$N$39,YP$5)),INDEX(기준일시_입력!$AJ$21:$AJ$39,YP$5*2-1),IF(AND(YL23&gt;=SMALL(기준일시_입력!$J$21:$J$39,YP$5),YL23&lt;SMALL(기준일시_입력!$N$21:$N$39,YP$5)),SMALL(기준일시_입력!$N$21:$N$39,YP$5)-YL23,0)),0)</f>
        <v>0</v>
      </c>
      <c r="YQ23" s="128">
        <f>IFERROR(IF(AND(YL23&lt;SMALL(기준일시_입력!$J$21:$J$39,YQ$5),YM23&gt;SMALL(기준일시_입력!$N$21:$N$39,YQ$5)),INDEX(기준일시_입력!$AJ$21:$AJ$39,YQ$5*2-1),IF(AND(YL23&gt;=SMALL(기준일시_입력!$J$21:$J$39,YQ$5),YL23&lt;SMALL(기준일시_입력!$N$21:$N$39,YQ$5)),SMALL(기준일시_입력!$N$21:$N$39,YQ$5)-YL23,0)),0)</f>
        <v>0</v>
      </c>
      <c r="YR23" s="128">
        <f>IFERROR(IF(AND(YL23&lt;SMALL(기준일시_입력!$J$21:$J$39,YR$5),YM23&gt;SMALL(기준일시_입력!$N$21:$N$39,YR$5)),INDEX(기준일시_입력!$AJ$21:$AJ$39,YR$5*2-1),IF(AND(YL23&gt;=SMALL(기준일시_입력!$J$21:$J$39,YR$5),YL23&lt;SMALL(기준일시_입력!$N$21:$N$39,YR$5)),SMALL(기준일시_입력!$N$21:$N$39,YR$5)-YL23,0)),0)</f>
        <v>0</v>
      </c>
      <c r="YS23" s="128">
        <f>IFERROR(IF(AND(YL23&lt;SMALL(기준일시_입력!$J$21:$J$39,YS$5),YM23&gt;SMALL(기준일시_입력!$N$21:$N$39,YS$5)),INDEX(기준일시_입력!$AJ$21:$AJ$39,YS$5*2-1),IF(AND(YL23&gt;=SMALL(기준일시_입력!$J$21:$J$39,YS$5),YL23&lt;SMALL(기준일시_입력!$N$21:$N$39,YS$5)),SMALL(기준일시_입력!$N$21:$N$39,YS$5)-YL23,0)),0)</f>
        <v>0</v>
      </c>
      <c r="YT23" s="128">
        <f>IFERROR(IF(AND(YL23&lt;SMALL(기준일시_입력!$J$21:$J$39,YT$5),YM23&gt;SMALL(기준일시_입력!$N$21:$N$39,YT$5)),INDEX(기준일시_입력!$AJ$21:$AJ$39,YT$5*2-1),IF(AND(YL23&gt;=SMALL(기준일시_입력!$J$21:$J$39,YT$5),YL23&lt;SMALL(기준일시_입력!$N$21:$N$39,YT$5)),SMALL(기준일시_입력!$N$21:$N$39,YT$5)-YL23,0)),0)</f>
        <v>0</v>
      </c>
      <c r="YU23" s="128">
        <f>IFERROR(IF(AND(YL23&lt;SMALL(기준일시_입력!$J$21:$J$39,YU$5),YM23&gt;SMALL(기준일시_입력!$N$21:$N$39,YU$5)),INDEX(기준일시_입력!$AJ$21:$AJ$39,YU$5*2-1),IF(AND(YL23&gt;=SMALL(기준일시_입력!$J$21:$J$39,YU$5),YL23&lt;SMALL(기준일시_입력!$N$21:$N$39,YU$5)),SMALL(기준일시_입력!$N$21:$N$39,YU$5)-YL23,0)),0)</f>
        <v>0</v>
      </c>
      <c r="YV23" s="128">
        <f>IFERROR(IF(AND(YL23&lt;SMALL(기준일시_입력!$J$21:$J$39,YV$5),YM23&gt;SMALL(기준일시_입력!$N$21:$N$39,YV$5)),INDEX(기준일시_입력!$AJ$21:$AJ$39,YV$5*2-1),IF(AND(YL23&gt;=SMALL(기준일시_입력!$J$21:$J$39,YV$5),YL23&lt;SMALL(기준일시_입력!$N$21:$N$39,YV$5)),SMALL(기준일시_입력!$N$21:$N$39,YV$5)-YL23,0)),0)</f>
        <v>0</v>
      </c>
      <c r="YW23" s="128">
        <f>IFERROR(IF(AND(YL23&lt;SMALL(기준일시_입력!$J$21:$J$39,YW$5),YM23&gt;SMALL(기준일시_입력!$N$21:$N$39,YW$5)),INDEX(기준일시_입력!$AJ$21:$AJ$39,YW$5*2-1),IF(AND(YL23&gt;=SMALL(기준일시_입력!$J$21:$J$39,YW$5),YL23&lt;SMALL(기준일시_입력!$N$21:$N$39,YW$5)),SMALL(기준일시_입력!$N$21:$N$39,YW$5)-YL23,0)),0)</f>
        <v>0</v>
      </c>
      <c r="YX23" s="125"/>
      <c r="YY23" s="180" t="str">
        <f t="shared" si="259"/>
        <v>18일</v>
      </c>
      <c r="YZ23" s="180"/>
      <c r="ZA23" s="124" t="str">
        <f t="shared" si="260"/>
        <v>목</v>
      </c>
      <c r="ZB23" s="133" t="str">
        <f t="shared" si="411"/>
        <v/>
      </c>
      <c r="ZC23" s="184"/>
      <c r="ZD23" s="184"/>
      <c r="ZE23" s="184"/>
      <c r="ZF23" s="184"/>
      <c r="ZG23" s="184"/>
      <c r="ZH23" s="184"/>
      <c r="ZI23" s="176"/>
      <c r="ZJ23" s="177"/>
      <c r="ZK23" s="129" t="str">
        <f>IF($B23="","",IF(AND(ZA$3&lt;&gt;"",$B23-기준일시_입력!$AO$7&lt;=0,ZC23="",ZF23="",ZI23=""),"X",IF(ZI23="연차","☆",IF(ZI23="월차","★",IF(ZI23="병가","♨",IF(ZI23="출장","◎",IF(ZI23="교육","■",IF(AND(ZI23="",ZC23&lt;=기준일시_입력!$J$15,ZF23&gt;=기준일시_입력!$N$15),"○",IF(AND(ZI23="",ZC23&lt;&gt;"",ZC23&gt;기준일시_입력!$J$15),"▼",IF(AND(ZI23="",ZF23&lt;&gt;"",ZF23&lt;기준일시_입력!$N$15),"△",""))))))))))</f>
        <v/>
      </c>
      <c r="ZL23" s="128">
        <f>IFERROR(IF(OR(ZC23="",ZF23=""),0,IF(AND(ZN23&lt;기준일시_입력!$J$17,ZO23&gt;기준일시_입력!$N$17),기준일시_입력!$N$17-기준일시_입력!$J$17,IF(AND(ZN23&gt;=기준일시_입력!$J$17,ZO23&gt;기준일시_입력!$N$17),기준일시_입력!$N$17-ZN23,IF(ZO23&lt;기준일시_입력!$J$17,0,IF(AND(ZN23&lt;기준일시_입력!$J$17,ZO23&lt;=기준일시_입력!$N$17),ZO23-기준일시_입력!$J$17,IF(AND(ZN23&gt;=기준일시_입력!$J$17,ZO23&lt;=기준일시_입력!$N$17),ZO23-ZN23,0)))))),0)</f>
        <v>0</v>
      </c>
      <c r="ZM23" s="128">
        <f t="shared" si="262"/>
        <v>0</v>
      </c>
      <c r="ZN23" s="128">
        <f>IF(OR(ZC23="",ZF23=""),0,IF(ZC23&lt;기준일시_입력!$J$15,기준일시_입력!$J$15,ZC23))</f>
        <v>0</v>
      </c>
      <c r="ZO23" s="128">
        <f t="shared" si="263"/>
        <v>0</v>
      </c>
      <c r="ZP23" s="128">
        <f>IFERROR(IF(AND(ZN23&lt;SMALL(기준일시_입력!$J$21:$J$39,ZP$5),ZO23&gt;SMALL(기준일시_입력!$N$21:$N$39,ZP$5)),INDEX(기준일시_입력!$AJ$21:$AJ$39,ZP$5*2-1),IF(AND(ZN23&gt;=SMALL(기준일시_입력!$J$21:$J$39,ZP$5),ZN23&lt;SMALL(기준일시_입력!$N$21:$N$39,ZP$5)),SMALL(기준일시_입력!$N$21:$N$39,ZP$5)-ZN23,0)),0)</f>
        <v>0</v>
      </c>
      <c r="ZQ23" s="128">
        <f>IFERROR(IF(AND(ZN23&lt;SMALL(기준일시_입력!$J$21:$J$39,ZQ$5),ZO23&gt;SMALL(기준일시_입력!$N$21:$N$39,ZQ$5)),INDEX(기준일시_입력!$AJ$21:$AJ$39,ZQ$5*2-1),IF(AND(ZN23&gt;=SMALL(기준일시_입력!$J$21:$J$39,ZQ$5),ZN23&lt;SMALL(기준일시_입력!$N$21:$N$39,ZQ$5)),SMALL(기준일시_입력!$N$21:$N$39,ZQ$5)-ZN23,0)),0)</f>
        <v>0</v>
      </c>
      <c r="ZR23" s="128">
        <f>IFERROR(IF(AND(ZN23&lt;SMALL(기준일시_입력!$J$21:$J$39,ZR$5),ZO23&gt;SMALL(기준일시_입력!$N$21:$N$39,ZR$5)),INDEX(기준일시_입력!$AJ$21:$AJ$39,ZR$5*2-1),IF(AND(ZN23&gt;=SMALL(기준일시_입력!$J$21:$J$39,ZR$5),ZN23&lt;SMALL(기준일시_입력!$N$21:$N$39,ZR$5)),SMALL(기준일시_입력!$N$21:$N$39,ZR$5)-ZN23,0)),0)</f>
        <v>0</v>
      </c>
      <c r="ZS23" s="128">
        <f>IFERROR(IF(AND(ZN23&lt;SMALL(기준일시_입력!$J$21:$J$39,ZS$5),ZO23&gt;SMALL(기준일시_입력!$N$21:$N$39,ZS$5)),INDEX(기준일시_입력!$AJ$21:$AJ$39,ZS$5*2-1),IF(AND(ZN23&gt;=SMALL(기준일시_입력!$J$21:$J$39,ZS$5),ZN23&lt;SMALL(기준일시_입력!$N$21:$N$39,ZS$5)),SMALL(기준일시_입력!$N$21:$N$39,ZS$5)-ZN23,0)),0)</f>
        <v>0</v>
      </c>
      <c r="ZT23" s="128">
        <f>IFERROR(IF(AND(ZN23&lt;SMALL(기준일시_입력!$J$21:$J$39,ZT$5),ZO23&gt;SMALL(기준일시_입력!$N$21:$N$39,ZT$5)),INDEX(기준일시_입력!$AJ$21:$AJ$39,ZT$5*2-1),IF(AND(ZN23&gt;=SMALL(기준일시_입력!$J$21:$J$39,ZT$5),ZN23&lt;SMALL(기준일시_입력!$N$21:$N$39,ZT$5)),SMALL(기준일시_입력!$N$21:$N$39,ZT$5)-ZN23,0)),0)</f>
        <v>0</v>
      </c>
      <c r="ZU23" s="128">
        <f>IFERROR(IF(AND(ZN23&lt;SMALL(기준일시_입력!$J$21:$J$39,ZU$5),ZO23&gt;SMALL(기준일시_입력!$N$21:$N$39,ZU$5)),INDEX(기준일시_입력!$AJ$21:$AJ$39,ZU$5*2-1),IF(AND(ZN23&gt;=SMALL(기준일시_입력!$J$21:$J$39,ZU$5),ZN23&lt;SMALL(기준일시_입력!$N$21:$N$39,ZU$5)),SMALL(기준일시_입력!$N$21:$N$39,ZU$5)-ZN23,0)),0)</f>
        <v>0</v>
      </c>
      <c r="ZV23" s="128">
        <f>IFERROR(IF(AND(ZN23&lt;SMALL(기준일시_입력!$J$21:$J$39,ZV$5),ZO23&gt;SMALL(기준일시_입력!$N$21:$N$39,ZV$5)),INDEX(기준일시_입력!$AJ$21:$AJ$39,ZV$5*2-1),IF(AND(ZN23&gt;=SMALL(기준일시_입력!$J$21:$J$39,ZV$5),ZN23&lt;SMALL(기준일시_입력!$N$21:$N$39,ZV$5)),SMALL(기준일시_입력!$N$21:$N$39,ZV$5)-ZN23,0)),0)</f>
        <v>0</v>
      </c>
      <c r="ZW23" s="128">
        <f>IFERROR(IF(AND(ZN23&lt;SMALL(기준일시_입력!$J$21:$J$39,ZW$5),ZO23&gt;SMALL(기준일시_입력!$N$21:$N$39,ZW$5)),INDEX(기준일시_입력!$AJ$21:$AJ$39,ZW$5*2-1),IF(AND(ZN23&gt;=SMALL(기준일시_입력!$J$21:$J$39,ZW$5),ZN23&lt;SMALL(기준일시_입력!$N$21:$N$39,ZW$5)),SMALL(기준일시_입력!$N$21:$N$39,ZW$5)-ZN23,0)),0)</f>
        <v>0</v>
      </c>
      <c r="ZX23" s="128">
        <f>IFERROR(IF(AND(ZN23&lt;SMALL(기준일시_입력!$J$21:$J$39,ZX$5),ZO23&gt;SMALL(기준일시_입력!$N$21:$N$39,ZX$5)),INDEX(기준일시_입력!$AJ$21:$AJ$39,ZX$5*2-1),IF(AND(ZN23&gt;=SMALL(기준일시_입력!$J$21:$J$39,ZX$5),ZN23&lt;SMALL(기준일시_입력!$N$21:$N$39,ZX$5)),SMALL(기준일시_입력!$N$21:$N$39,ZX$5)-ZN23,0)),0)</f>
        <v>0</v>
      </c>
      <c r="ZY23" s="128">
        <f>IFERROR(IF(AND(ZN23&lt;SMALL(기준일시_입력!$J$21:$J$39,ZY$5),ZO23&gt;SMALL(기준일시_입력!$N$21:$N$39,ZY$5)),INDEX(기준일시_입력!$AJ$21:$AJ$39,ZY$5*2-1),IF(AND(ZN23&gt;=SMALL(기준일시_입력!$J$21:$J$39,ZY$5),ZN23&lt;SMALL(기준일시_입력!$N$21:$N$39,ZY$5)),SMALL(기준일시_입력!$N$21:$N$39,ZY$5)-ZN23,0)),0)</f>
        <v>0</v>
      </c>
      <c r="ZZ23" s="125"/>
      <c r="AAA23" s="180" t="str">
        <f t="shared" si="264"/>
        <v>18일</v>
      </c>
      <c r="AAB23" s="180"/>
      <c r="AAC23" s="124" t="str">
        <f t="shared" si="265"/>
        <v>목</v>
      </c>
      <c r="AAD23" s="133" t="str">
        <f t="shared" si="411"/>
        <v/>
      </c>
      <c r="AAE23" s="184"/>
      <c r="AAF23" s="184"/>
      <c r="AAG23" s="184"/>
      <c r="AAH23" s="184"/>
      <c r="AAI23" s="184"/>
      <c r="AAJ23" s="184"/>
      <c r="AAK23" s="176"/>
      <c r="AAL23" s="177"/>
      <c r="AAM23" s="129" t="str">
        <f>IF($B23="","",IF(AND(AAC$3&lt;&gt;"",$B23-기준일시_입력!$AO$7&lt;=0,AAE23="",AAH23="",AAK23=""),"X",IF(AAK23="연차","☆",IF(AAK23="월차","★",IF(AAK23="병가","♨",IF(AAK23="출장","◎",IF(AAK23="교육","■",IF(AND(AAK23="",AAE23&lt;=기준일시_입력!$J$15,AAH23&gt;=기준일시_입력!$N$15),"○",IF(AND(AAK23="",AAE23&lt;&gt;"",AAE23&gt;기준일시_입력!$J$15),"▼",IF(AND(AAK23="",AAH23&lt;&gt;"",AAH23&lt;기준일시_입력!$N$15),"△",""))))))))))</f>
        <v/>
      </c>
      <c r="AAN23" s="128">
        <f>IFERROR(IF(OR(AAE23="",AAH23=""),0,IF(AND(AAP23&lt;기준일시_입력!$J$17,AAQ23&gt;기준일시_입력!$N$17),기준일시_입력!$N$17-기준일시_입력!$J$17,IF(AND(AAP23&gt;=기준일시_입력!$J$17,AAQ23&gt;기준일시_입력!$N$17),기준일시_입력!$N$17-AAP23,IF(AAQ23&lt;기준일시_입력!$J$17,0,IF(AND(AAP23&lt;기준일시_입력!$J$17,AAQ23&lt;=기준일시_입력!$N$17),AAQ23-기준일시_입력!$J$17,IF(AND(AAP23&gt;=기준일시_입력!$J$17,AAQ23&lt;=기준일시_입력!$N$17),AAQ23-AAP23,0)))))),0)</f>
        <v>0</v>
      </c>
      <c r="AAO23" s="128">
        <f t="shared" si="267"/>
        <v>0</v>
      </c>
      <c r="AAP23" s="128">
        <f>IF(OR(AAE23="",AAH23=""),0,IF(AAE23&lt;기준일시_입력!$J$15,기준일시_입력!$J$15,AAE23))</f>
        <v>0</v>
      </c>
      <c r="AAQ23" s="128">
        <f t="shared" si="268"/>
        <v>0</v>
      </c>
      <c r="AAR23" s="128">
        <f>IFERROR(IF(AND(AAP23&lt;SMALL(기준일시_입력!$J$21:$J$39,AAR$5),AAQ23&gt;SMALL(기준일시_입력!$N$21:$N$39,AAR$5)),INDEX(기준일시_입력!$AJ$21:$AJ$39,AAR$5*2-1),IF(AND(AAP23&gt;=SMALL(기준일시_입력!$J$21:$J$39,AAR$5),AAP23&lt;SMALL(기준일시_입력!$N$21:$N$39,AAR$5)),SMALL(기준일시_입력!$N$21:$N$39,AAR$5)-AAP23,0)),0)</f>
        <v>0</v>
      </c>
      <c r="AAS23" s="128">
        <f>IFERROR(IF(AND(AAP23&lt;SMALL(기준일시_입력!$J$21:$J$39,AAS$5),AAQ23&gt;SMALL(기준일시_입력!$N$21:$N$39,AAS$5)),INDEX(기준일시_입력!$AJ$21:$AJ$39,AAS$5*2-1),IF(AND(AAP23&gt;=SMALL(기준일시_입력!$J$21:$J$39,AAS$5),AAP23&lt;SMALL(기준일시_입력!$N$21:$N$39,AAS$5)),SMALL(기준일시_입력!$N$21:$N$39,AAS$5)-AAP23,0)),0)</f>
        <v>0</v>
      </c>
      <c r="AAT23" s="128">
        <f>IFERROR(IF(AND(AAP23&lt;SMALL(기준일시_입력!$J$21:$J$39,AAT$5),AAQ23&gt;SMALL(기준일시_입력!$N$21:$N$39,AAT$5)),INDEX(기준일시_입력!$AJ$21:$AJ$39,AAT$5*2-1),IF(AND(AAP23&gt;=SMALL(기준일시_입력!$J$21:$J$39,AAT$5),AAP23&lt;SMALL(기준일시_입력!$N$21:$N$39,AAT$5)),SMALL(기준일시_입력!$N$21:$N$39,AAT$5)-AAP23,0)),0)</f>
        <v>0</v>
      </c>
      <c r="AAU23" s="128">
        <f>IFERROR(IF(AND(AAP23&lt;SMALL(기준일시_입력!$J$21:$J$39,AAU$5),AAQ23&gt;SMALL(기준일시_입력!$N$21:$N$39,AAU$5)),INDEX(기준일시_입력!$AJ$21:$AJ$39,AAU$5*2-1),IF(AND(AAP23&gt;=SMALL(기준일시_입력!$J$21:$J$39,AAU$5),AAP23&lt;SMALL(기준일시_입력!$N$21:$N$39,AAU$5)),SMALL(기준일시_입력!$N$21:$N$39,AAU$5)-AAP23,0)),0)</f>
        <v>0</v>
      </c>
      <c r="AAV23" s="128">
        <f>IFERROR(IF(AND(AAP23&lt;SMALL(기준일시_입력!$J$21:$J$39,AAV$5),AAQ23&gt;SMALL(기준일시_입력!$N$21:$N$39,AAV$5)),INDEX(기준일시_입력!$AJ$21:$AJ$39,AAV$5*2-1),IF(AND(AAP23&gt;=SMALL(기준일시_입력!$J$21:$J$39,AAV$5),AAP23&lt;SMALL(기준일시_입력!$N$21:$N$39,AAV$5)),SMALL(기준일시_입력!$N$21:$N$39,AAV$5)-AAP23,0)),0)</f>
        <v>0</v>
      </c>
      <c r="AAW23" s="128">
        <f>IFERROR(IF(AND(AAP23&lt;SMALL(기준일시_입력!$J$21:$J$39,AAW$5),AAQ23&gt;SMALL(기준일시_입력!$N$21:$N$39,AAW$5)),INDEX(기준일시_입력!$AJ$21:$AJ$39,AAW$5*2-1),IF(AND(AAP23&gt;=SMALL(기준일시_입력!$J$21:$J$39,AAW$5),AAP23&lt;SMALL(기준일시_입력!$N$21:$N$39,AAW$5)),SMALL(기준일시_입력!$N$21:$N$39,AAW$5)-AAP23,0)),0)</f>
        <v>0</v>
      </c>
      <c r="AAX23" s="128">
        <f>IFERROR(IF(AND(AAP23&lt;SMALL(기준일시_입력!$J$21:$J$39,AAX$5),AAQ23&gt;SMALL(기준일시_입력!$N$21:$N$39,AAX$5)),INDEX(기준일시_입력!$AJ$21:$AJ$39,AAX$5*2-1),IF(AND(AAP23&gt;=SMALL(기준일시_입력!$J$21:$J$39,AAX$5),AAP23&lt;SMALL(기준일시_입력!$N$21:$N$39,AAX$5)),SMALL(기준일시_입력!$N$21:$N$39,AAX$5)-AAP23,0)),0)</f>
        <v>0</v>
      </c>
      <c r="AAY23" s="128">
        <f>IFERROR(IF(AND(AAP23&lt;SMALL(기준일시_입력!$J$21:$J$39,AAY$5),AAQ23&gt;SMALL(기준일시_입력!$N$21:$N$39,AAY$5)),INDEX(기준일시_입력!$AJ$21:$AJ$39,AAY$5*2-1),IF(AND(AAP23&gt;=SMALL(기준일시_입력!$J$21:$J$39,AAY$5),AAP23&lt;SMALL(기준일시_입력!$N$21:$N$39,AAY$5)),SMALL(기준일시_입력!$N$21:$N$39,AAY$5)-AAP23,0)),0)</f>
        <v>0</v>
      </c>
      <c r="AAZ23" s="128">
        <f>IFERROR(IF(AND(AAP23&lt;SMALL(기준일시_입력!$J$21:$J$39,AAZ$5),AAQ23&gt;SMALL(기준일시_입력!$N$21:$N$39,AAZ$5)),INDEX(기준일시_입력!$AJ$21:$AJ$39,AAZ$5*2-1),IF(AND(AAP23&gt;=SMALL(기준일시_입력!$J$21:$J$39,AAZ$5),AAP23&lt;SMALL(기준일시_입력!$N$21:$N$39,AAZ$5)),SMALL(기준일시_입력!$N$21:$N$39,AAZ$5)-AAP23,0)),0)</f>
        <v>0</v>
      </c>
      <c r="ABA23" s="128">
        <f>IFERROR(IF(AND(AAP23&lt;SMALL(기준일시_입력!$J$21:$J$39,ABA$5),AAQ23&gt;SMALL(기준일시_입력!$N$21:$N$39,ABA$5)),INDEX(기준일시_입력!$AJ$21:$AJ$39,ABA$5*2-1),IF(AND(AAP23&gt;=SMALL(기준일시_입력!$J$21:$J$39,ABA$5),AAP23&lt;SMALL(기준일시_입력!$N$21:$N$39,ABA$5)),SMALL(기준일시_입력!$N$21:$N$39,ABA$5)-AAP23,0)),0)</f>
        <v>0</v>
      </c>
      <c r="ABB23" s="125"/>
      <c r="ABC23" s="180" t="str">
        <f t="shared" si="269"/>
        <v>18일</v>
      </c>
      <c r="ABD23" s="180"/>
      <c r="ABE23" s="124" t="str">
        <f t="shared" si="270"/>
        <v>목</v>
      </c>
      <c r="ABF23" s="133" t="str">
        <f t="shared" si="411"/>
        <v/>
      </c>
      <c r="ABG23" s="184"/>
      <c r="ABH23" s="184"/>
      <c r="ABI23" s="184"/>
      <c r="ABJ23" s="184"/>
      <c r="ABK23" s="184"/>
      <c r="ABL23" s="184"/>
      <c r="ABM23" s="176"/>
      <c r="ABN23" s="177"/>
      <c r="ABO23" s="129" t="str">
        <f>IF($B23="","",IF(AND(ABE$3&lt;&gt;"",$B23-기준일시_입력!$AO$7&lt;=0,ABG23="",ABJ23="",ABM23=""),"X",IF(ABM23="연차","☆",IF(ABM23="월차","★",IF(ABM23="병가","♨",IF(ABM23="출장","◎",IF(ABM23="교육","■",IF(AND(ABM23="",ABG23&lt;=기준일시_입력!$J$15,ABJ23&gt;=기준일시_입력!$N$15),"○",IF(AND(ABM23="",ABG23&lt;&gt;"",ABG23&gt;기준일시_입력!$J$15),"▼",IF(AND(ABM23="",ABJ23&lt;&gt;"",ABJ23&lt;기준일시_입력!$N$15),"△",""))))))))))</f>
        <v/>
      </c>
      <c r="ABP23" s="128">
        <f>IFERROR(IF(OR(ABG23="",ABJ23=""),0,IF(AND(ABR23&lt;기준일시_입력!$J$17,ABS23&gt;기준일시_입력!$N$17),기준일시_입력!$N$17-기준일시_입력!$J$17,IF(AND(ABR23&gt;=기준일시_입력!$J$17,ABS23&gt;기준일시_입력!$N$17),기준일시_입력!$N$17-ABR23,IF(ABS23&lt;기준일시_입력!$J$17,0,IF(AND(ABR23&lt;기준일시_입력!$J$17,ABS23&lt;=기준일시_입력!$N$17),ABS23-기준일시_입력!$J$17,IF(AND(ABR23&gt;=기준일시_입력!$J$17,ABS23&lt;=기준일시_입력!$N$17),ABS23-ABR23,0)))))),0)</f>
        <v>0</v>
      </c>
      <c r="ABQ23" s="128">
        <f t="shared" si="272"/>
        <v>0</v>
      </c>
      <c r="ABR23" s="128">
        <f>IF(OR(ABG23="",ABJ23=""),0,IF(ABG23&lt;기준일시_입력!$J$15,기준일시_입력!$J$15,ABG23))</f>
        <v>0</v>
      </c>
      <c r="ABS23" s="128">
        <f t="shared" si="273"/>
        <v>0</v>
      </c>
      <c r="ABT23" s="128">
        <f>IFERROR(IF(AND(ABR23&lt;SMALL(기준일시_입력!$J$21:$J$39,ABT$5),ABS23&gt;SMALL(기준일시_입력!$N$21:$N$39,ABT$5)),INDEX(기준일시_입력!$AJ$21:$AJ$39,ABT$5*2-1),IF(AND(ABR23&gt;=SMALL(기준일시_입력!$J$21:$J$39,ABT$5),ABR23&lt;SMALL(기준일시_입력!$N$21:$N$39,ABT$5)),SMALL(기준일시_입력!$N$21:$N$39,ABT$5)-ABR23,0)),0)</f>
        <v>0</v>
      </c>
      <c r="ABU23" s="128">
        <f>IFERROR(IF(AND(ABR23&lt;SMALL(기준일시_입력!$J$21:$J$39,ABU$5),ABS23&gt;SMALL(기준일시_입력!$N$21:$N$39,ABU$5)),INDEX(기준일시_입력!$AJ$21:$AJ$39,ABU$5*2-1),IF(AND(ABR23&gt;=SMALL(기준일시_입력!$J$21:$J$39,ABU$5),ABR23&lt;SMALL(기준일시_입력!$N$21:$N$39,ABU$5)),SMALL(기준일시_입력!$N$21:$N$39,ABU$5)-ABR23,0)),0)</f>
        <v>0</v>
      </c>
      <c r="ABV23" s="128">
        <f>IFERROR(IF(AND(ABR23&lt;SMALL(기준일시_입력!$J$21:$J$39,ABV$5),ABS23&gt;SMALL(기준일시_입력!$N$21:$N$39,ABV$5)),INDEX(기준일시_입력!$AJ$21:$AJ$39,ABV$5*2-1),IF(AND(ABR23&gt;=SMALL(기준일시_입력!$J$21:$J$39,ABV$5),ABR23&lt;SMALL(기준일시_입력!$N$21:$N$39,ABV$5)),SMALL(기준일시_입력!$N$21:$N$39,ABV$5)-ABR23,0)),0)</f>
        <v>0</v>
      </c>
      <c r="ABW23" s="128">
        <f>IFERROR(IF(AND(ABR23&lt;SMALL(기준일시_입력!$J$21:$J$39,ABW$5),ABS23&gt;SMALL(기준일시_입력!$N$21:$N$39,ABW$5)),INDEX(기준일시_입력!$AJ$21:$AJ$39,ABW$5*2-1),IF(AND(ABR23&gt;=SMALL(기준일시_입력!$J$21:$J$39,ABW$5),ABR23&lt;SMALL(기준일시_입력!$N$21:$N$39,ABW$5)),SMALL(기준일시_입력!$N$21:$N$39,ABW$5)-ABR23,0)),0)</f>
        <v>0</v>
      </c>
      <c r="ABX23" s="128">
        <f>IFERROR(IF(AND(ABR23&lt;SMALL(기준일시_입력!$J$21:$J$39,ABX$5),ABS23&gt;SMALL(기준일시_입력!$N$21:$N$39,ABX$5)),INDEX(기준일시_입력!$AJ$21:$AJ$39,ABX$5*2-1),IF(AND(ABR23&gt;=SMALL(기준일시_입력!$J$21:$J$39,ABX$5),ABR23&lt;SMALL(기준일시_입력!$N$21:$N$39,ABX$5)),SMALL(기준일시_입력!$N$21:$N$39,ABX$5)-ABR23,0)),0)</f>
        <v>0</v>
      </c>
      <c r="ABY23" s="128">
        <f>IFERROR(IF(AND(ABR23&lt;SMALL(기준일시_입력!$J$21:$J$39,ABY$5),ABS23&gt;SMALL(기준일시_입력!$N$21:$N$39,ABY$5)),INDEX(기준일시_입력!$AJ$21:$AJ$39,ABY$5*2-1),IF(AND(ABR23&gt;=SMALL(기준일시_입력!$J$21:$J$39,ABY$5),ABR23&lt;SMALL(기준일시_입력!$N$21:$N$39,ABY$5)),SMALL(기준일시_입력!$N$21:$N$39,ABY$5)-ABR23,0)),0)</f>
        <v>0</v>
      </c>
      <c r="ABZ23" s="128">
        <f>IFERROR(IF(AND(ABR23&lt;SMALL(기준일시_입력!$J$21:$J$39,ABZ$5),ABS23&gt;SMALL(기준일시_입력!$N$21:$N$39,ABZ$5)),INDEX(기준일시_입력!$AJ$21:$AJ$39,ABZ$5*2-1),IF(AND(ABR23&gt;=SMALL(기준일시_입력!$J$21:$J$39,ABZ$5),ABR23&lt;SMALL(기준일시_입력!$N$21:$N$39,ABZ$5)),SMALL(기준일시_입력!$N$21:$N$39,ABZ$5)-ABR23,0)),0)</f>
        <v>0</v>
      </c>
      <c r="ACA23" s="128">
        <f>IFERROR(IF(AND(ABR23&lt;SMALL(기준일시_입력!$J$21:$J$39,ACA$5),ABS23&gt;SMALL(기준일시_입력!$N$21:$N$39,ACA$5)),INDEX(기준일시_입력!$AJ$21:$AJ$39,ACA$5*2-1),IF(AND(ABR23&gt;=SMALL(기준일시_입력!$J$21:$J$39,ACA$5),ABR23&lt;SMALL(기준일시_입력!$N$21:$N$39,ACA$5)),SMALL(기준일시_입력!$N$21:$N$39,ACA$5)-ABR23,0)),0)</f>
        <v>0</v>
      </c>
      <c r="ACB23" s="128">
        <f>IFERROR(IF(AND(ABR23&lt;SMALL(기준일시_입력!$J$21:$J$39,ACB$5),ABS23&gt;SMALL(기준일시_입력!$N$21:$N$39,ACB$5)),INDEX(기준일시_입력!$AJ$21:$AJ$39,ACB$5*2-1),IF(AND(ABR23&gt;=SMALL(기준일시_입력!$J$21:$J$39,ACB$5),ABR23&lt;SMALL(기준일시_입력!$N$21:$N$39,ACB$5)),SMALL(기준일시_입력!$N$21:$N$39,ACB$5)-ABR23,0)),0)</f>
        <v>0</v>
      </c>
      <c r="ACC23" s="128">
        <f>IFERROR(IF(AND(ABR23&lt;SMALL(기준일시_입력!$J$21:$J$39,ACC$5),ABS23&gt;SMALL(기준일시_입력!$N$21:$N$39,ACC$5)),INDEX(기준일시_입력!$AJ$21:$AJ$39,ACC$5*2-1),IF(AND(ABR23&gt;=SMALL(기준일시_입력!$J$21:$J$39,ACC$5),ABR23&lt;SMALL(기준일시_입력!$N$21:$N$39,ACC$5)),SMALL(기준일시_입력!$N$21:$N$39,ACC$5)-ABR23,0)),0)</f>
        <v>0</v>
      </c>
      <c r="ACD23" s="125"/>
      <c r="ACE23" s="180" t="str">
        <f t="shared" si="274"/>
        <v>18일</v>
      </c>
      <c r="ACF23" s="180"/>
      <c r="ACG23" s="124" t="str">
        <f t="shared" si="275"/>
        <v>목</v>
      </c>
      <c r="ACH23" s="133" t="str">
        <f t="shared" si="412"/>
        <v/>
      </c>
      <c r="ACI23" s="184"/>
      <c r="ACJ23" s="184"/>
      <c r="ACK23" s="184"/>
      <c r="ACL23" s="184"/>
      <c r="ACM23" s="184"/>
      <c r="ACN23" s="184"/>
      <c r="ACO23" s="176"/>
      <c r="ACP23" s="177"/>
      <c r="ACQ23" s="129" t="str">
        <f>IF($B23="","",IF(AND(ACG$3&lt;&gt;"",$B23-기준일시_입력!$AO$7&lt;=0,ACI23="",ACL23="",ACO23=""),"X",IF(ACO23="연차","☆",IF(ACO23="월차","★",IF(ACO23="병가","♨",IF(ACO23="출장","◎",IF(ACO23="교육","■",IF(AND(ACO23="",ACI23&lt;=기준일시_입력!$J$15,ACL23&gt;=기준일시_입력!$N$15),"○",IF(AND(ACO23="",ACI23&lt;&gt;"",ACI23&gt;기준일시_입력!$J$15),"▼",IF(AND(ACO23="",ACL23&lt;&gt;"",ACL23&lt;기준일시_입력!$N$15),"△",""))))))))))</f>
        <v/>
      </c>
      <c r="ACR23" s="128">
        <f>IFERROR(IF(OR(ACI23="",ACL23=""),0,IF(AND(ACT23&lt;기준일시_입력!$J$17,ACU23&gt;기준일시_입력!$N$17),기준일시_입력!$N$17-기준일시_입력!$J$17,IF(AND(ACT23&gt;=기준일시_입력!$J$17,ACU23&gt;기준일시_입력!$N$17),기준일시_입력!$N$17-ACT23,IF(ACU23&lt;기준일시_입력!$J$17,0,IF(AND(ACT23&lt;기준일시_입력!$J$17,ACU23&lt;=기준일시_입력!$N$17),ACU23-기준일시_입력!$J$17,IF(AND(ACT23&gt;=기준일시_입력!$J$17,ACU23&lt;=기준일시_입력!$N$17),ACU23-ACT23,0)))))),0)</f>
        <v>0</v>
      </c>
      <c r="ACS23" s="128">
        <f t="shared" si="277"/>
        <v>0</v>
      </c>
      <c r="ACT23" s="128">
        <f>IF(OR(ACI23="",ACL23=""),0,IF(ACI23&lt;기준일시_입력!$J$15,기준일시_입력!$J$15,ACI23))</f>
        <v>0</v>
      </c>
      <c r="ACU23" s="128">
        <f t="shared" si="278"/>
        <v>0</v>
      </c>
      <c r="ACV23" s="128">
        <f>IFERROR(IF(AND(ACT23&lt;SMALL(기준일시_입력!$J$21:$J$39,ACV$5),ACU23&gt;SMALL(기준일시_입력!$N$21:$N$39,ACV$5)),INDEX(기준일시_입력!$AJ$21:$AJ$39,ACV$5*2-1),IF(AND(ACT23&gt;=SMALL(기준일시_입력!$J$21:$J$39,ACV$5),ACT23&lt;SMALL(기준일시_입력!$N$21:$N$39,ACV$5)),SMALL(기준일시_입력!$N$21:$N$39,ACV$5)-ACT23,0)),0)</f>
        <v>0</v>
      </c>
      <c r="ACW23" s="128">
        <f>IFERROR(IF(AND(ACT23&lt;SMALL(기준일시_입력!$J$21:$J$39,ACW$5),ACU23&gt;SMALL(기준일시_입력!$N$21:$N$39,ACW$5)),INDEX(기준일시_입력!$AJ$21:$AJ$39,ACW$5*2-1),IF(AND(ACT23&gt;=SMALL(기준일시_입력!$J$21:$J$39,ACW$5),ACT23&lt;SMALL(기준일시_입력!$N$21:$N$39,ACW$5)),SMALL(기준일시_입력!$N$21:$N$39,ACW$5)-ACT23,0)),0)</f>
        <v>0</v>
      </c>
      <c r="ACX23" s="128">
        <f>IFERROR(IF(AND(ACT23&lt;SMALL(기준일시_입력!$J$21:$J$39,ACX$5),ACU23&gt;SMALL(기준일시_입력!$N$21:$N$39,ACX$5)),INDEX(기준일시_입력!$AJ$21:$AJ$39,ACX$5*2-1),IF(AND(ACT23&gt;=SMALL(기준일시_입력!$J$21:$J$39,ACX$5),ACT23&lt;SMALL(기준일시_입력!$N$21:$N$39,ACX$5)),SMALL(기준일시_입력!$N$21:$N$39,ACX$5)-ACT23,0)),0)</f>
        <v>0</v>
      </c>
      <c r="ACY23" s="128">
        <f>IFERROR(IF(AND(ACT23&lt;SMALL(기준일시_입력!$J$21:$J$39,ACY$5),ACU23&gt;SMALL(기준일시_입력!$N$21:$N$39,ACY$5)),INDEX(기준일시_입력!$AJ$21:$AJ$39,ACY$5*2-1),IF(AND(ACT23&gt;=SMALL(기준일시_입력!$J$21:$J$39,ACY$5),ACT23&lt;SMALL(기준일시_입력!$N$21:$N$39,ACY$5)),SMALL(기준일시_입력!$N$21:$N$39,ACY$5)-ACT23,0)),0)</f>
        <v>0</v>
      </c>
      <c r="ACZ23" s="128">
        <f>IFERROR(IF(AND(ACT23&lt;SMALL(기준일시_입력!$J$21:$J$39,ACZ$5),ACU23&gt;SMALL(기준일시_입력!$N$21:$N$39,ACZ$5)),INDEX(기준일시_입력!$AJ$21:$AJ$39,ACZ$5*2-1),IF(AND(ACT23&gt;=SMALL(기준일시_입력!$J$21:$J$39,ACZ$5),ACT23&lt;SMALL(기준일시_입력!$N$21:$N$39,ACZ$5)),SMALL(기준일시_입력!$N$21:$N$39,ACZ$5)-ACT23,0)),0)</f>
        <v>0</v>
      </c>
      <c r="ADA23" s="128">
        <f>IFERROR(IF(AND(ACT23&lt;SMALL(기준일시_입력!$J$21:$J$39,ADA$5),ACU23&gt;SMALL(기준일시_입력!$N$21:$N$39,ADA$5)),INDEX(기준일시_입력!$AJ$21:$AJ$39,ADA$5*2-1),IF(AND(ACT23&gt;=SMALL(기준일시_입력!$J$21:$J$39,ADA$5),ACT23&lt;SMALL(기준일시_입력!$N$21:$N$39,ADA$5)),SMALL(기준일시_입력!$N$21:$N$39,ADA$5)-ACT23,0)),0)</f>
        <v>0</v>
      </c>
      <c r="ADB23" s="128">
        <f>IFERROR(IF(AND(ACT23&lt;SMALL(기준일시_입력!$J$21:$J$39,ADB$5),ACU23&gt;SMALL(기준일시_입력!$N$21:$N$39,ADB$5)),INDEX(기준일시_입력!$AJ$21:$AJ$39,ADB$5*2-1),IF(AND(ACT23&gt;=SMALL(기준일시_입력!$J$21:$J$39,ADB$5),ACT23&lt;SMALL(기준일시_입력!$N$21:$N$39,ADB$5)),SMALL(기준일시_입력!$N$21:$N$39,ADB$5)-ACT23,0)),0)</f>
        <v>0</v>
      </c>
      <c r="ADC23" s="128">
        <f>IFERROR(IF(AND(ACT23&lt;SMALL(기준일시_입력!$J$21:$J$39,ADC$5),ACU23&gt;SMALL(기준일시_입력!$N$21:$N$39,ADC$5)),INDEX(기준일시_입력!$AJ$21:$AJ$39,ADC$5*2-1),IF(AND(ACT23&gt;=SMALL(기준일시_입력!$J$21:$J$39,ADC$5),ACT23&lt;SMALL(기준일시_입력!$N$21:$N$39,ADC$5)),SMALL(기준일시_입력!$N$21:$N$39,ADC$5)-ACT23,0)),0)</f>
        <v>0</v>
      </c>
      <c r="ADD23" s="128">
        <f>IFERROR(IF(AND(ACT23&lt;SMALL(기준일시_입력!$J$21:$J$39,ADD$5),ACU23&gt;SMALL(기준일시_입력!$N$21:$N$39,ADD$5)),INDEX(기준일시_입력!$AJ$21:$AJ$39,ADD$5*2-1),IF(AND(ACT23&gt;=SMALL(기준일시_입력!$J$21:$J$39,ADD$5),ACT23&lt;SMALL(기준일시_입력!$N$21:$N$39,ADD$5)),SMALL(기준일시_입력!$N$21:$N$39,ADD$5)-ACT23,0)),0)</f>
        <v>0</v>
      </c>
      <c r="ADE23" s="128">
        <f>IFERROR(IF(AND(ACT23&lt;SMALL(기준일시_입력!$J$21:$J$39,ADE$5),ACU23&gt;SMALL(기준일시_입력!$N$21:$N$39,ADE$5)),INDEX(기준일시_입력!$AJ$21:$AJ$39,ADE$5*2-1),IF(AND(ACT23&gt;=SMALL(기준일시_입력!$J$21:$J$39,ADE$5),ACT23&lt;SMALL(기준일시_입력!$N$21:$N$39,ADE$5)),SMALL(기준일시_입력!$N$21:$N$39,ADE$5)-ACT23,0)),0)</f>
        <v>0</v>
      </c>
      <c r="ADF23" s="125"/>
      <c r="ADG23" s="180" t="str">
        <f t="shared" si="279"/>
        <v>18일</v>
      </c>
      <c r="ADH23" s="180"/>
      <c r="ADI23" s="124" t="str">
        <f t="shared" si="280"/>
        <v>목</v>
      </c>
      <c r="ADJ23" s="133" t="str">
        <f t="shared" si="412"/>
        <v/>
      </c>
      <c r="ADK23" s="184"/>
      <c r="ADL23" s="184"/>
      <c r="ADM23" s="184"/>
      <c r="ADN23" s="184"/>
      <c r="ADO23" s="184"/>
      <c r="ADP23" s="184"/>
      <c r="ADQ23" s="176"/>
      <c r="ADR23" s="177"/>
      <c r="ADS23" s="129" t="str">
        <f>IF($B23="","",IF(AND(ADI$3&lt;&gt;"",$B23-기준일시_입력!$AO$7&lt;=0,ADK23="",ADN23="",ADQ23=""),"X",IF(ADQ23="연차","☆",IF(ADQ23="월차","★",IF(ADQ23="병가","♨",IF(ADQ23="출장","◎",IF(ADQ23="교육","■",IF(AND(ADQ23="",ADK23&lt;=기준일시_입력!$J$15,ADN23&gt;=기준일시_입력!$N$15),"○",IF(AND(ADQ23="",ADK23&lt;&gt;"",ADK23&gt;기준일시_입력!$J$15),"▼",IF(AND(ADQ23="",ADN23&lt;&gt;"",ADN23&lt;기준일시_입력!$N$15),"△",""))))))))))</f>
        <v/>
      </c>
      <c r="ADT23" s="128">
        <f>IFERROR(IF(OR(ADK23="",ADN23=""),0,IF(AND(ADV23&lt;기준일시_입력!$J$17,ADW23&gt;기준일시_입력!$N$17),기준일시_입력!$N$17-기준일시_입력!$J$17,IF(AND(ADV23&gt;=기준일시_입력!$J$17,ADW23&gt;기준일시_입력!$N$17),기준일시_입력!$N$17-ADV23,IF(ADW23&lt;기준일시_입력!$J$17,0,IF(AND(ADV23&lt;기준일시_입력!$J$17,ADW23&lt;=기준일시_입력!$N$17),ADW23-기준일시_입력!$J$17,IF(AND(ADV23&gt;=기준일시_입력!$J$17,ADW23&lt;=기준일시_입력!$N$17),ADW23-ADV23,0)))))),0)</f>
        <v>0</v>
      </c>
      <c r="ADU23" s="128">
        <f t="shared" si="282"/>
        <v>0</v>
      </c>
      <c r="ADV23" s="128">
        <f>IF(OR(ADK23="",ADN23=""),0,IF(ADK23&lt;기준일시_입력!$J$15,기준일시_입력!$J$15,ADK23))</f>
        <v>0</v>
      </c>
      <c r="ADW23" s="128">
        <f t="shared" si="283"/>
        <v>0</v>
      </c>
      <c r="ADX23" s="128">
        <f>IFERROR(IF(AND(ADV23&lt;SMALL(기준일시_입력!$J$21:$J$39,ADX$5),ADW23&gt;SMALL(기준일시_입력!$N$21:$N$39,ADX$5)),INDEX(기준일시_입력!$AJ$21:$AJ$39,ADX$5*2-1),IF(AND(ADV23&gt;=SMALL(기준일시_입력!$J$21:$J$39,ADX$5),ADV23&lt;SMALL(기준일시_입력!$N$21:$N$39,ADX$5)),SMALL(기준일시_입력!$N$21:$N$39,ADX$5)-ADV23,0)),0)</f>
        <v>0</v>
      </c>
      <c r="ADY23" s="128">
        <f>IFERROR(IF(AND(ADV23&lt;SMALL(기준일시_입력!$J$21:$J$39,ADY$5),ADW23&gt;SMALL(기준일시_입력!$N$21:$N$39,ADY$5)),INDEX(기준일시_입력!$AJ$21:$AJ$39,ADY$5*2-1),IF(AND(ADV23&gt;=SMALL(기준일시_입력!$J$21:$J$39,ADY$5),ADV23&lt;SMALL(기준일시_입력!$N$21:$N$39,ADY$5)),SMALL(기준일시_입력!$N$21:$N$39,ADY$5)-ADV23,0)),0)</f>
        <v>0</v>
      </c>
      <c r="ADZ23" s="128">
        <f>IFERROR(IF(AND(ADV23&lt;SMALL(기준일시_입력!$J$21:$J$39,ADZ$5),ADW23&gt;SMALL(기준일시_입력!$N$21:$N$39,ADZ$5)),INDEX(기준일시_입력!$AJ$21:$AJ$39,ADZ$5*2-1),IF(AND(ADV23&gt;=SMALL(기준일시_입력!$J$21:$J$39,ADZ$5),ADV23&lt;SMALL(기준일시_입력!$N$21:$N$39,ADZ$5)),SMALL(기준일시_입력!$N$21:$N$39,ADZ$5)-ADV23,0)),0)</f>
        <v>0</v>
      </c>
      <c r="AEA23" s="128">
        <f>IFERROR(IF(AND(ADV23&lt;SMALL(기준일시_입력!$J$21:$J$39,AEA$5),ADW23&gt;SMALL(기준일시_입력!$N$21:$N$39,AEA$5)),INDEX(기준일시_입력!$AJ$21:$AJ$39,AEA$5*2-1),IF(AND(ADV23&gt;=SMALL(기준일시_입력!$J$21:$J$39,AEA$5),ADV23&lt;SMALL(기준일시_입력!$N$21:$N$39,AEA$5)),SMALL(기준일시_입력!$N$21:$N$39,AEA$5)-ADV23,0)),0)</f>
        <v>0</v>
      </c>
      <c r="AEB23" s="128">
        <f>IFERROR(IF(AND(ADV23&lt;SMALL(기준일시_입력!$J$21:$J$39,AEB$5),ADW23&gt;SMALL(기준일시_입력!$N$21:$N$39,AEB$5)),INDEX(기준일시_입력!$AJ$21:$AJ$39,AEB$5*2-1),IF(AND(ADV23&gt;=SMALL(기준일시_입력!$J$21:$J$39,AEB$5),ADV23&lt;SMALL(기준일시_입력!$N$21:$N$39,AEB$5)),SMALL(기준일시_입력!$N$21:$N$39,AEB$5)-ADV23,0)),0)</f>
        <v>0</v>
      </c>
      <c r="AEC23" s="128">
        <f>IFERROR(IF(AND(ADV23&lt;SMALL(기준일시_입력!$J$21:$J$39,AEC$5),ADW23&gt;SMALL(기준일시_입력!$N$21:$N$39,AEC$5)),INDEX(기준일시_입력!$AJ$21:$AJ$39,AEC$5*2-1),IF(AND(ADV23&gt;=SMALL(기준일시_입력!$J$21:$J$39,AEC$5),ADV23&lt;SMALL(기준일시_입력!$N$21:$N$39,AEC$5)),SMALL(기준일시_입력!$N$21:$N$39,AEC$5)-ADV23,0)),0)</f>
        <v>0</v>
      </c>
      <c r="AED23" s="128">
        <f>IFERROR(IF(AND(ADV23&lt;SMALL(기준일시_입력!$J$21:$J$39,AED$5),ADW23&gt;SMALL(기준일시_입력!$N$21:$N$39,AED$5)),INDEX(기준일시_입력!$AJ$21:$AJ$39,AED$5*2-1),IF(AND(ADV23&gt;=SMALL(기준일시_입력!$J$21:$J$39,AED$5),ADV23&lt;SMALL(기준일시_입력!$N$21:$N$39,AED$5)),SMALL(기준일시_입력!$N$21:$N$39,AED$5)-ADV23,0)),0)</f>
        <v>0</v>
      </c>
      <c r="AEE23" s="128">
        <f>IFERROR(IF(AND(ADV23&lt;SMALL(기준일시_입력!$J$21:$J$39,AEE$5),ADW23&gt;SMALL(기준일시_입력!$N$21:$N$39,AEE$5)),INDEX(기준일시_입력!$AJ$21:$AJ$39,AEE$5*2-1),IF(AND(ADV23&gt;=SMALL(기준일시_입력!$J$21:$J$39,AEE$5),ADV23&lt;SMALL(기준일시_입력!$N$21:$N$39,AEE$5)),SMALL(기준일시_입력!$N$21:$N$39,AEE$5)-ADV23,0)),0)</f>
        <v>0</v>
      </c>
      <c r="AEF23" s="128">
        <f>IFERROR(IF(AND(ADV23&lt;SMALL(기준일시_입력!$J$21:$J$39,AEF$5),ADW23&gt;SMALL(기준일시_입력!$N$21:$N$39,AEF$5)),INDEX(기준일시_입력!$AJ$21:$AJ$39,AEF$5*2-1),IF(AND(ADV23&gt;=SMALL(기준일시_입력!$J$21:$J$39,AEF$5),ADV23&lt;SMALL(기준일시_입력!$N$21:$N$39,AEF$5)),SMALL(기준일시_입력!$N$21:$N$39,AEF$5)-ADV23,0)),0)</f>
        <v>0</v>
      </c>
      <c r="AEG23" s="128">
        <f>IFERROR(IF(AND(ADV23&lt;SMALL(기준일시_입력!$J$21:$J$39,AEG$5),ADW23&gt;SMALL(기준일시_입력!$N$21:$N$39,AEG$5)),INDEX(기준일시_입력!$AJ$21:$AJ$39,AEG$5*2-1),IF(AND(ADV23&gt;=SMALL(기준일시_입력!$J$21:$J$39,AEG$5),ADV23&lt;SMALL(기준일시_입력!$N$21:$N$39,AEG$5)),SMALL(기준일시_입력!$N$21:$N$39,AEG$5)-ADV23,0)),0)</f>
        <v>0</v>
      </c>
      <c r="AEH23" s="125"/>
      <c r="AEI23" s="180" t="str">
        <f t="shared" si="284"/>
        <v>18일</v>
      </c>
      <c r="AEJ23" s="180"/>
      <c r="AEK23" s="124" t="str">
        <f t="shared" si="285"/>
        <v>목</v>
      </c>
      <c r="AEL23" s="133" t="str">
        <f t="shared" si="412"/>
        <v/>
      </c>
      <c r="AEM23" s="184"/>
      <c r="AEN23" s="184"/>
      <c r="AEO23" s="184"/>
      <c r="AEP23" s="184"/>
      <c r="AEQ23" s="184"/>
      <c r="AER23" s="184"/>
      <c r="AES23" s="176"/>
      <c r="AET23" s="177"/>
      <c r="AEU23" s="129" t="str">
        <f>IF($B23="","",IF(AND(AEK$3&lt;&gt;"",$B23-기준일시_입력!$AO$7&lt;=0,AEM23="",AEP23="",AES23=""),"X",IF(AES23="연차","☆",IF(AES23="월차","★",IF(AES23="병가","♨",IF(AES23="출장","◎",IF(AES23="교육","■",IF(AND(AES23="",AEM23&lt;=기준일시_입력!$J$15,AEP23&gt;=기준일시_입력!$N$15),"○",IF(AND(AES23="",AEM23&lt;&gt;"",AEM23&gt;기준일시_입력!$J$15),"▼",IF(AND(AES23="",AEP23&lt;&gt;"",AEP23&lt;기준일시_입력!$N$15),"△",""))))))))))</f>
        <v/>
      </c>
      <c r="AEV23" s="128">
        <f>IFERROR(IF(OR(AEM23="",AEP23=""),0,IF(AND(AEX23&lt;기준일시_입력!$J$17,AEY23&gt;기준일시_입력!$N$17),기준일시_입력!$N$17-기준일시_입력!$J$17,IF(AND(AEX23&gt;=기준일시_입력!$J$17,AEY23&gt;기준일시_입력!$N$17),기준일시_입력!$N$17-AEX23,IF(AEY23&lt;기준일시_입력!$J$17,0,IF(AND(AEX23&lt;기준일시_입력!$J$17,AEY23&lt;=기준일시_입력!$N$17),AEY23-기준일시_입력!$J$17,IF(AND(AEX23&gt;=기준일시_입력!$J$17,AEY23&lt;=기준일시_입력!$N$17),AEY23-AEX23,0)))))),0)</f>
        <v>0</v>
      </c>
      <c r="AEW23" s="128">
        <f t="shared" si="287"/>
        <v>0</v>
      </c>
      <c r="AEX23" s="128">
        <f>IF(OR(AEM23="",AEP23=""),0,IF(AEM23&lt;기준일시_입력!$J$15,기준일시_입력!$J$15,AEM23))</f>
        <v>0</v>
      </c>
      <c r="AEY23" s="128">
        <f t="shared" si="288"/>
        <v>0</v>
      </c>
      <c r="AEZ23" s="128">
        <f>IFERROR(IF(AND(AEX23&lt;SMALL(기준일시_입력!$J$21:$J$39,AEZ$5),AEY23&gt;SMALL(기준일시_입력!$N$21:$N$39,AEZ$5)),INDEX(기준일시_입력!$AJ$21:$AJ$39,AEZ$5*2-1),IF(AND(AEX23&gt;=SMALL(기준일시_입력!$J$21:$J$39,AEZ$5),AEX23&lt;SMALL(기준일시_입력!$N$21:$N$39,AEZ$5)),SMALL(기준일시_입력!$N$21:$N$39,AEZ$5)-AEX23,0)),0)</f>
        <v>0</v>
      </c>
      <c r="AFA23" s="128">
        <f>IFERROR(IF(AND(AEX23&lt;SMALL(기준일시_입력!$J$21:$J$39,AFA$5),AEY23&gt;SMALL(기준일시_입력!$N$21:$N$39,AFA$5)),INDEX(기준일시_입력!$AJ$21:$AJ$39,AFA$5*2-1),IF(AND(AEX23&gt;=SMALL(기준일시_입력!$J$21:$J$39,AFA$5),AEX23&lt;SMALL(기준일시_입력!$N$21:$N$39,AFA$5)),SMALL(기준일시_입력!$N$21:$N$39,AFA$5)-AEX23,0)),0)</f>
        <v>0</v>
      </c>
      <c r="AFB23" s="128">
        <f>IFERROR(IF(AND(AEX23&lt;SMALL(기준일시_입력!$J$21:$J$39,AFB$5),AEY23&gt;SMALL(기준일시_입력!$N$21:$N$39,AFB$5)),INDEX(기준일시_입력!$AJ$21:$AJ$39,AFB$5*2-1),IF(AND(AEX23&gt;=SMALL(기준일시_입력!$J$21:$J$39,AFB$5),AEX23&lt;SMALL(기준일시_입력!$N$21:$N$39,AFB$5)),SMALL(기준일시_입력!$N$21:$N$39,AFB$5)-AEX23,0)),0)</f>
        <v>0</v>
      </c>
      <c r="AFC23" s="128">
        <f>IFERROR(IF(AND(AEX23&lt;SMALL(기준일시_입력!$J$21:$J$39,AFC$5),AEY23&gt;SMALL(기준일시_입력!$N$21:$N$39,AFC$5)),INDEX(기준일시_입력!$AJ$21:$AJ$39,AFC$5*2-1),IF(AND(AEX23&gt;=SMALL(기준일시_입력!$J$21:$J$39,AFC$5),AEX23&lt;SMALL(기준일시_입력!$N$21:$N$39,AFC$5)),SMALL(기준일시_입력!$N$21:$N$39,AFC$5)-AEX23,0)),0)</f>
        <v>0</v>
      </c>
      <c r="AFD23" s="128">
        <f>IFERROR(IF(AND(AEX23&lt;SMALL(기준일시_입력!$J$21:$J$39,AFD$5),AEY23&gt;SMALL(기준일시_입력!$N$21:$N$39,AFD$5)),INDEX(기준일시_입력!$AJ$21:$AJ$39,AFD$5*2-1),IF(AND(AEX23&gt;=SMALL(기준일시_입력!$J$21:$J$39,AFD$5),AEX23&lt;SMALL(기준일시_입력!$N$21:$N$39,AFD$5)),SMALL(기준일시_입력!$N$21:$N$39,AFD$5)-AEX23,0)),0)</f>
        <v>0</v>
      </c>
      <c r="AFE23" s="128">
        <f>IFERROR(IF(AND(AEX23&lt;SMALL(기준일시_입력!$J$21:$J$39,AFE$5),AEY23&gt;SMALL(기준일시_입력!$N$21:$N$39,AFE$5)),INDEX(기준일시_입력!$AJ$21:$AJ$39,AFE$5*2-1),IF(AND(AEX23&gt;=SMALL(기준일시_입력!$J$21:$J$39,AFE$5),AEX23&lt;SMALL(기준일시_입력!$N$21:$N$39,AFE$5)),SMALL(기준일시_입력!$N$21:$N$39,AFE$5)-AEX23,0)),0)</f>
        <v>0</v>
      </c>
      <c r="AFF23" s="128">
        <f>IFERROR(IF(AND(AEX23&lt;SMALL(기준일시_입력!$J$21:$J$39,AFF$5),AEY23&gt;SMALL(기준일시_입력!$N$21:$N$39,AFF$5)),INDEX(기준일시_입력!$AJ$21:$AJ$39,AFF$5*2-1),IF(AND(AEX23&gt;=SMALL(기준일시_입력!$J$21:$J$39,AFF$5),AEX23&lt;SMALL(기준일시_입력!$N$21:$N$39,AFF$5)),SMALL(기준일시_입력!$N$21:$N$39,AFF$5)-AEX23,0)),0)</f>
        <v>0</v>
      </c>
      <c r="AFG23" s="128">
        <f>IFERROR(IF(AND(AEX23&lt;SMALL(기준일시_입력!$J$21:$J$39,AFG$5),AEY23&gt;SMALL(기준일시_입력!$N$21:$N$39,AFG$5)),INDEX(기준일시_입력!$AJ$21:$AJ$39,AFG$5*2-1),IF(AND(AEX23&gt;=SMALL(기준일시_입력!$J$21:$J$39,AFG$5),AEX23&lt;SMALL(기준일시_입력!$N$21:$N$39,AFG$5)),SMALL(기준일시_입력!$N$21:$N$39,AFG$5)-AEX23,0)),0)</f>
        <v>0</v>
      </c>
      <c r="AFH23" s="128">
        <f>IFERROR(IF(AND(AEX23&lt;SMALL(기준일시_입력!$J$21:$J$39,AFH$5),AEY23&gt;SMALL(기준일시_입력!$N$21:$N$39,AFH$5)),INDEX(기준일시_입력!$AJ$21:$AJ$39,AFH$5*2-1),IF(AND(AEX23&gt;=SMALL(기준일시_입력!$J$21:$J$39,AFH$5),AEX23&lt;SMALL(기준일시_입력!$N$21:$N$39,AFH$5)),SMALL(기준일시_입력!$N$21:$N$39,AFH$5)-AEX23,0)),0)</f>
        <v>0</v>
      </c>
      <c r="AFI23" s="128">
        <f>IFERROR(IF(AND(AEX23&lt;SMALL(기준일시_입력!$J$21:$J$39,AFI$5),AEY23&gt;SMALL(기준일시_입력!$N$21:$N$39,AFI$5)),INDEX(기준일시_입력!$AJ$21:$AJ$39,AFI$5*2-1),IF(AND(AEX23&gt;=SMALL(기준일시_입력!$J$21:$J$39,AFI$5),AEX23&lt;SMALL(기준일시_입력!$N$21:$N$39,AFI$5)),SMALL(기준일시_입력!$N$21:$N$39,AFI$5)-AEX23,0)),0)</f>
        <v>0</v>
      </c>
      <c r="AFJ23" s="125"/>
      <c r="AFK23" s="180" t="str">
        <f t="shared" si="289"/>
        <v>18일</v>
      </c>
      <c r="AFL23" s="180"/>
      <c r="AFM23" s="124" t="str">
        <f t="shared" si="290"/>
        <v>목</v>
      </c>
      <c r="AFN23" s="133" t="str">
        <f t="shared" si="413"/>
        <v/>
      </c>
      <c r="AFO23" s="184"/>
      <c r="AFP23" s="184"/>
      <c r="AFQ23" s="184"/>
      <c r="AFR23" s="184"/>
      <c r="AFS23" s="184"/>
      <c r="AFT23" s="184"/>
      <c r="AFU23" s="176"/>
      <c r="AFV23" s="177"/>
      <c r="AFW23" s="129" t="str">
        <f>IF($B23="","",IF(AND(AFM$3&lt;&gt;"",$B23-기준일시_입력!$AO$7&lt;=0,AFO23="",AFR23="",AFU23=""),"X",IF(AFU23="연차","☆",IF(AFU23="월차","★",IF(AFU23="병가","♨",IF(AFU23="출장","◎",IF(AFU23="교육","■",IF(AND(AFU23="",AFO23&lt;=기준일시_입력!$J$15,AFR23&gt;=기준일시_입력!$N$15),"○",IF(AND(AFU23="",AFO23&lt;&gt;"",AFO23&gt;기준일시_입력!$J$15),"▼",IF(AND(AFU23="",AFR23&lt;&gt;"",AFR23&lt;기준일시_입력!$N$15),"△",""))))))))))</f>
        <v/>
      </c>
      <c r="AFX23" s="128">
        <f>IFERROR(IF(OR(AFO23="",AFR23=""),0,IF(AND(AFZ23&lt;기준일시_입력!$J$17,AGA23&gt;기준일시_입력!$N$17),기준일시_입력!$N$17-기준일시_입력!$J$17,IF(AND(AFZ23&gt;=기준일시_입력!$J$17,AGA23&gt;기준일시_입력!$N$17),기준일시_입력!$N$17-AFZ23,IF(AGA23&lt;기준일시_입력!$J$17,0,IF(AND(AFZ23&lt;기준일시_입력!$J$17,AGA23&lt;=기준일시_입력!$N$17),AGA23-기준일시_입력!$J$17,IF(AND(AFZ23&gt;=기준일시_입력!$J$17,AGA23&lt;=기준일시_입력!$N$17),AGA23-AFZ23,0)))))),0)</f>
        <v>0</v>
      </c>
      <c r="AFY23" s="128">
        <f t="shared" si="292"/>
        <v>0</v>
      </c>
      <c r="AFZ23" s="128">
        <f>IF(OR(AFO23="",AFR23=""),0,IF(AFO23&lt;기준일시_입력!$J$15,기준일시_입력!$J$15,AFO23))</f>
        <v>0</v>
      </c>
      <c r="AGA23" s="128">
        <f t="shared" si="293"/>
        <v>0</v>
      </c>
      <c r="AGB23" s="128">
        <f>IFERROR(IF(AND(AFZ23&lt;SMALL(기준일시_입력!$J$21:$J$39,AGB$5),AGA23&gt;SMALL(기준일시_입력!$N$21:$N$39,AGB$5)),INDEX(기준일시_입력!$AJ$21:$AJ$39,AGB$5*2-1),IF(AND(AFZ23&gt;=SMALL(기준일시_입력!$J$21:$J$39,AGB$5),AFZ23&lt;SMALL(기준일시_입력!$N$21:$N$39,AGB$5)),SMALL(기준일시_입력!$N$21:$N$39,AGB$5)-AFZ23,0)),0)</f>
        <v>0</v>
      </c>
      <c r="AGC23" s="128">
        <f>IFERROR(IF(AND(AFZ23&lt;SMALL(기준일시_입력!$J$21:$J$39,AGC$5),AGA23&gt;SMALL(기준일시_입력!$N$21:$N$39,AGC$5)),INDEX(기준일시_입력!$AJ$21:$AJ$39,AGC$5*2-1),IF(AND(AFZ23&gt;=SMALL(기준일시_입력!$J$21:$J$39,AGC$5),AFZ23&lt;SMALL(기준일시_입력!$N$21:$N$39,AGC$5)),SMALL(기준일시_입력!$N$21:$N$39,AGC$5)-AFZ23,0)),0)</f>
        <v>0</v>
      </c>
      <c r="AGD23" s="128">
        <f>IFERROR(IF(AND(AFZ23&lt;SMALL(기준일시_입력!$J$21:$J$39,AGD$5),AGA23&gt;SMALL(기준일시_입력!$N$21:$N$39,AGD$5)),INDEX(기준일시_입력!$AJ$21:$AJ$39,AGD$5*2-1),IF(AND(AFZ23&gt;=SMALL(기준일시_입력!$J$21:$J$39,AGD$5),AFZ23&lt;SMALL(기준일시_입력!$N$21:$N$39,AGD$5)),SMALL(기준일시_입력!$N$21:$N$39,AGD$5)-AFZ23,0)),0)</f>
        <v>0</v>
      </c>
      <c r="AGE23" s="128">
        <f>IFERROR(IF(AND(AFZ23&lt;SMALL(기준일시_입력!$J$21:$J$39,AGE$5),AGA23&gt;SMALL(기준일시_입력!$N$21:$N$39,AGE$5)),INDEX(기준일시_입력!$AJ$21:$AJ$39,AGE$5*2-1),IF(AND(AFZ23&gt;=SMALL(기준일시_입력!$J$21:$J$39,AGE$5),AFZ23&lt;SMALL(기준일시_입력!$N$21:$N$39,AGE$5)),SMALL(기준일시_입력!$N$21:$N$39,AGE$5)-AFZ23,0)),0)</f>
        <v>0</v>
      </c>
      <c r="AGF23" s="128">
        <f>IFERROR(IF(AND(AFZ23&lt;SMALL(기준일시_입력!$J$21:$J$39,AGF$5),AGA23&gt;SMALL(기준일시_입력!$N$21:$N$39,AGF$5)),INDEX(기준일시_입력!$AJ$21:$AJ$39,AGF$5*2-1),IF(AND(AFZ23&gt;=SMALL(기준일시_입력!$J$21:$J$39,AGF$5),AFZ23&lt;SMALL(기준일시_입력!$N$21:$N$39,AGF$5)),SMALL(기준일시_입력!$N$21:$N$39,AGF$5)-AFZ23,0)),0)</f>
        <v>0</v>
      </c>
      <c r="AGG23" s="128">
        <f>IFERROR(IF(AND(AFZ23&lt;SMALL(기준일시_입력!$J$21:$J$39,AGG$5),AGA23&gt;SMALL(기준일시_입력!$N$21:$N$39,AGG$5)),INDEX(기준일시_입력!$AJ$21:$AJ$39,AGG$5*2-1),IF(AND(AFZ23&gt;=SMALL(기준일시_입력!$J$21:$J$39,AGG$5),AFZ23&lt;SMALL(기준일시_입력!$N$21:$N$39,AGG$5)),SMALL(기준일시_입력!$N$21:$N$39,AGG$5)-AFZ23,0)),0)</f>
        <v>0</v>
      </c>
      <c r="AGH23" s="128">
        <f>IFERROR(IF(AND(AFZ23&lt;SMALL(기준일시_입력!$J$21:$J$39,AGH$5),AGA23&gt;SMALL(기준일시_입력!$N$21:$N$39,AGH$5)),INDEX(기준일시_입력!$AJ$21:$AJ$39,AGH$5*2-1),IF(AND(AFZ23&gt;=SMALL(기준일시_입력!$J$21:$J$39,AGH$5),AFZ23&lt;SMALL(기준일시_입력!$N$21:$N$39,AGH$5)),SMALL(기준일시_입력!$N$21:$N$39,AGH$5)-AFZ23,0)),0)</f>
        <v>0</v>
      </c>
      <c r="AGI23" s="128">
        <f>IFERROR(IF(AND(AFZ23&lt;SMALL(기준일시_입력!$J$21:$J$39,AGI$5),AGA23&gt;SMALL(기준일시_입력!$N$21:$N$39,AGI$5)),INDEX(기준일시_입력!$AJ$21:$AJ$39,AGI$5*2-1),IF(AND(AFZ23&gt;=SMALL(기준일시_입력!$J$21:$J$39,AGI$5),AFZ23&lt;SMALL(기준일시_입력!$N$21:$N$39,AGI$5)),SMALL(기준일시_입력!$N$21:$N$39,AGI$5)-AFZ23,0)),0)</f>
        <v>0</v>
      </c>
      <c r="AGJ23" s="128">
        <f>IFERROR(IF(AND(AFZ23&lt;SMALL(기준일시_입력!$J$21:$J$39,AGJ$5),AGA23&gt;SMALL(기준일시_입력!$N$21:$N$39,AGJ$5)),INDEX(기준일시_입력!$AJ$21:$AJ$39,AGJ$5*2-1),IF(AND(AFZ23&gt;=SMALL(기준일시_입력!$J$21:$J$39,AGJ$5),AFZ23&lt;SMALL(기준일시_입력!$N$21:$N$39,AGJ$5)),SMALL(기준일시_입력!$N$21:$N$39,AGJ$5)-AFZ23,0)),0)</f>
        <v>0</v>
      </c>
      <c r="AGK23" s="128">
        <f>IFERROR(IF(AND(AFZ23&lt;SMALL(기준일시_입력!$J$21:$J$39,AGK$5),AGA23&gt;SMALL(기준일시_입력!$N$21:$N$39,AGK$5)),INDEX(기준일시_입력!$AJ$21:$AJ$39,AGK$5*2-1),IF(AND(AFZ23&gt;=SMALL(기준일시_입력!$J$21:$J$39,AGK$5),AFZ23&lt;SMALL(기준일시_입력!$N$21:$N$39,AGK$5)),SMALL(기준일시_입력!$N$21:$N$39,AGK$5)-AFZ23,0)),0)</f>
        <v>0</v>
      </c>
      <c r="AGL23" s="125"/>
      <c r="AGM23" s="180" t="str">
        <f t="shared" si="294"/>
        <v>18일</v>
      </c>
      <c r="AGN23" s="180"/>
      <c r="AGO23" s="124" t="str">
        <f t="shared" si="295"/>
        <v>목</v>
      </c>
      <c r="AGP23" s="133" t="str">
        <f t="shared" si="413"/>
        <v/>
      </c>
      <c r="AGQ23" s="184"/>
      <c r="AGR23" s="184"/>
      <c r="AGS23" s="184"/>
      <c r="AGT23" s="184"/>
      <c r="AGU23" s="184"/>
      <c r="AGV23" s="184"/>
      <c r="AGW23" s="176"/>
      <c r="AGX23" s="177"/>
      <c r="AGY23" s="129" t="str">
        <f>IF($B23="","",IF(AND(AGO$3&lt;&gt;"",$B23-기준일시_입력!$AO$7&lt;=0,AGQ23="",AGT23="",AGW23=""),"X",IF(AGW23="연차","☆",IF(AGW23="월차","★",IF(AGW23="병가","♨",IF(AGW23="출장","◎",IF(AGW23="교육","■",IF(AND(AGW23="",AGQ23&lt;=기준일시_입력!$J$15,AGT23&gt;=기준일시_입력!$N$15),"○",IF(AND(AGW23="",AGQ23&lt;&gt;"",AGQ23&gt;기준일시_입력!$J$15),"▼",IF(AND(AGW23="",AGT23&lt;&gt;"",AGT23&lt;기준일시_입력!$N$15),"△",""))))))))))</f>
        <v/>
      </c>
      <c r="AGZ23" s="128">
        <f>IFERROR(IF(OR(AGQ23="",AGT23=""),0,IF(AND(AHB23&lt;기준일시_입력!$J$17,AHC23&gt;기준일시_입력!$N$17),기준일시_입력!$N$17-기준일시_입력!$J$17,IF(AND(AHB23&gt;=기준일시_입력!$J$17,AHC23&gt;기준일시_입력!$N$17),기준일시_입력!$N$17-AHB23,IF(AHC23&lt;기준일시_입력!$J$17,0,IF(AND(AHB23&lt;기준일시_입력!$J$17,AHC23&lt;=기준일시_입력!$N$17),AHC23-기준일시_입력!$J$17,IF(AND(AHB23&gt;=기준일시_입력!$J$17,AHC23&lt;=기준일시_입력!$N$17),AHC23-AHB23,0)))))),0)</f>
        <v>0</v>
      </c>
      <c r="AHA23" s="128">
        <f t="shared" si="297"/>
        <v>0</v>
      </c>
      <c r="AHB23" s="128">
        <f>IF(OR(AGQ23="",AGT23=""),0,IF(AGQ23&lt;기준일시_입력!$J$15,기준일시_입력!$J$15,AGQ23))</f>
        <v>0</v>
      </c>
      <c r="AHC23" s="128">
        <f t="shared" si="298"/>
        <v>0</v>
      </c>
      <c r="AHD23" s="128">
        <f>IFERROR(IF(AND(AHB23&lt;SMALL(기준일시_입력!$J$21:$J$39,AHD$5),AHC23&gt;SMALL(기준일시_입력!$N$21:$N$39,AHD$5)),INDEX(기준일시_입력!$AJ$21:$AJ$39,AHD$5*2-1),IF(AND(AHB23&gt;=SMALL(기준일시_입력!$J$21:$J$39,AHD$5),AHB23&lt;SMALL(기준일시_입력!$N$21:$N$39,AHD$5)),SMALL(기준일시_입력!$N$21:$N$39,AHD$5)-AHB23,0)),0)</f>
        <v>0</v>
      </c>
      <c r="AHE23" s="128">
        <f>IFERROR(IF(AND(AHB23&lt;SMALL(기준일시_입력!$J$21:$J$39,AHE$5),AHC23&gt;SMALL(기준일시_입력!$N$21:$N$39,AHE$5)),INDEX(기준일시_입력!$AJ$21:$AJ$39,AHE$5*2-1),IF(AND(AHB23&gt;=SMALL(기준일시_입력!$J$21:$J$39,AHE$5),AHB23&lt;SMALL(기준일시_입력!$N$21:$N$39,AHE$5)),SMALL(기준일시_입력!$N$21:$N$39,AHE$5)-AHB23,0)),0)</f>
        <v>0</v>
      </c>
      <c r="AHF23" s="128">
        <f>IFERROR(IF(AND(AHB23&lt;SMALL(기준일시_입력!$J$21:$J$39,AHF$5),AHC23&gt;SMALL(기준일시_입력!$N$21:$N$39,AHF$5)),INDEX(기준일시_입력!$AJ$21:$AJ$39,AHF$5*2-1),IF(AND(AHB23&gt;=SMALL(기준일시_입력!$J$21:$J$39,AHF$5),AHB23&lt;SMALL(기준일시_입력!$N$21:$N$39,AHF$5)),SMALL(기준일시_입력!$N$21:$N$39,AHF$5)-AHB23,0)),0)</f>
        <v>0</v>
      </c>
      <c r="AHG23" s="128">
        <f>IFERROR(IF(AND(AHB23&lt;SMALL(기준일시_입력!$J$21:$J$39,AHG$5),AHC23&gt;SMALL(기준일시_입력!$N$21:$N$39,AHG$5)),INDEX(기준일시_입력!$AJ$21:$AJ$39,AHG$5*2-1),IF(AND(AHB23&gt;=SMALL(기준일시_입력!$J$21:$J$39,AHG$5),AHB23&lt;SMALL(기준일시_입력!$N$21:$N$39,AHG$5)),SMALL(기준일시_입력!$N$21:$N$39,AHG$5)-AHB23,0)),0)</f>
        <v>0</v>
      </c>
      <c r="AHH23" s="128">
        <f>IFERROR(IF(AND(AHB23&lt;SMALL(기준일시_입력!$J$21:$J$39,AHH$5),AHC23&gt;SMALL(기준일시_입력!$N$21:$N$39,AHH$5)),INDEX(기준일시_입력!$AJ$21:$AJ$39,AHH$5*2-1),IF(AND(AHB23&gt;=SMALL(기준일시_입력!$J$21:$J$39,AHH$5),AHB23&lt;SMALL(기준일시_입력!$N$21:$N$39,AHH$5)),SMALL(기준일시_입력!$N$21:$N$39,AHH$5)-AHB23,0)),0)</f>
        <v>0</v>
      </c>
      <c r="AHI23" s="128">
        <f>IFERROR(IF(AND(AHB23&lt;SMALL(기준일시_입력!$J$21:$J$39,AHI$5),AHC23&gt;SMALL(기준일시_입력!$N$21:$N$39,AHI$5)),INDEX(기준일시_입력!$AJ$21:$AJ$39,AHI$5*2-1),IF(AND(AHB23&gt;=SMALL(기준일시_입력!$J$21:$J$39,AHI$5),AHB23&lt;SMALL(기준일시_입력!$N$21:$N$39,AHI$5)),SMALL(기준일시_입력!$N$21:$N$39,AHI$5)-AHB23,0)),0)</f>
        <v>0</v>
      </c>
      <c r="AHJ23" s="128">
        <f>IFERROR(IF(AND(AHB23&lt;SMALL(기준일시_입력!$J$21:$J$39,AHJ$5),AHC23&gt;SMALL(기준일시_입력!$N$21:$N$39,AHJ$5)),INDEX(기준일시_입력!$AJ$21:$AJ$39,AHJ$5*2-1),IF(AND(AHB23&gt;=SMALL(기준일시_입력!$J$21:$J$39,AHJ$5),AHB23&lt;SMALL(기준일시_입력!$N$21:$N$39,AHJ$5)),SMALL(기준일시_입력!$N$21:$N$39,AHJ$5)-AHB23,0)),0)</f>
        <v>0</v>
      </c>
      <c r="AHK23" s="128">
        <f>IFERROR(IF(AND(AHB23&lt;SMALL(기준일시_입력!$J$21:$J$39,AHK$5),AHC23&gt;SMALL(기준일시_입력!$N$21:$N$39,AHK$5)),INDEX(기준일시_입력!$AJ$21:$AJ$39,AHK$5*2-1),IF(AND(AHB23&gt;=SMALL(기준일시_입력!$J$21:$J$39,AHK$5),AHB23&lt;SMALL(기준일시_입력!$N$21:$N$39,AHK$5)),SMALL(기준일시_입력!$N$21:$N$39,AHK$5)-AHB23,0)),0)</f>
        <v>0</v>
      </c>
      <c r="AHL23" s="128">
        <f>IFERROR(IF(AND(AHB23&lt;SMALL(기준일시_입력!$J$21:$J$39,AHL$5),AHC23&gt;SMALL(기준일시_입력!$N$21:$N$39,AHL$5)),INDEX(기준일시_입력!$AJ$21:$AJ$39,AHL$5*2-1),IF(AND(AHB23&gt;=SMALL(기준일시_입력!$J$21:$J$39,AHL$5),AHB23&lt;SMALL(기준일시_입력!$N$21:$N$39,AHL$5)),SMALL(기준일시_입력!$N$21:$N$39,AHL$5)-AHB23,0)),0)</f>
        <v>0</v>
      </c>
      <c r="AHM23" s="128">
        <f>IFERROR(IF(AND(AHB23&lt;SMALL(기준일시_입력!$J$21:$J$39,AHM$5),AHC23&gt;SMALL(기준일시_입력!$N$21:$N$39,AHM$5)),INDEX(기준일시_입력!$AJ$21:$AJ$39,AHM$5*2-1),IF(AND(AHB23&gt;=SMALL(기준일시_입력!$J$21:$J$39,AHM$5),AHB23&lt;SMALL(기준일시_입력!$N$21:$N$39,AHM$5)),SMALL(기준일시_입력!$N$21:$N$39,AHM$5)-AHB23,0)),0)</f>
        <v>0</v>
      </c>
      <c r="AHN23" s="125"/>
      <c r="AHO23" s="180" t="str">
        <f t="shared" si="299"/>
        <v>18일</v>
      </c>
      <c r="AHP23" s="180"/>
      <c r="AHQ23" s="124" t="str">
        <f t="shared" si="300"/>
        <v>목</v>
      </c>
      <c r="AHR23" s="133" t="str">
        <f t="shared" si="413"/>
        <v/>
      </c>
      <c r="AHS23" s="184"/>
      <c r="AHT23" s="184"/>
      <c r="AHU23" s="184"/>
      <c r="AHV23" s="184"/>
      <c r="AHW23" s="184"/>
      <c r="AHX23" s="184"/>
      <c r="AHY23" s="176"/>
      <c r="AHZ23" s="177"/>
      <c r="AIA23" s="129" t="str">
        <f>IF($B23="","",IF(AND(AHQ$3&lt;&gt;"",$B23-기준일시_입력!$AO$7&lt;=0,AHS23="",AHV23="",AHY23=""),"X",IF(AHY23="연차","☆",IF(AHY23="월차","★",IF(AHY23="병가","♨",IF(AHY23="출장","◎",IF(AHY23="교육","■",IF(AND(AHY23="",AHS23&lt;=기준일시_입력!$J$15,AHV23&gt;=기준일시_입력!$N$15),"○",IF(AND(AHY23="",AHS23&lt;&gt;"",AHS23&gt;기준일시_입력!$J$15),"▼",IF(AND(AHY23="",AHV23&lt;&gt;"",AHV23&lt;기준일시_입력!$N$15),"△",""))))))))))</f>
        <v/>
      </c>
      <c r="AIB23" s="128">
        <f>IFERROR(IF(OR(AHS23="",AHV23=""),0,IF(AND(AID23&lt;기준일시_입력!$J$17,AIE23&gt;기준일시_입력!$N$17),기준일시_입력!$N$17-기준일시_입력!$J$17,IF(AND(AID23&gt;=기준일시_입력!$J$17,AIE23&gt;기준일시_입력!$N$17),기준일시_입력!$N$17-AID23,IF(AIE23&lt;기준일시_입력!$J$17,0,IF(AND(AID23&lt;기준일시_입력!$J$17,AIE23&lt;=기준일시_입력!$N$17),AIE23-기준일시_입력!$J$17,IF(AND(AID23&gt;=기준일시_입력!$J$17,AIE23&lt;=기준일시_입력!$N$17),AIE23-AID23,0)))))),0)</f>
        <v>0</v>
      </c>
      <c r="AIC23" s="128">
        <f t="shared" si="302"/>
        <v>0</v>
      </c>
      <c r="AID23" s="128">
        <f>IF(OR(AHS23="",AHV23=""),0,IF(AHS23&lt;기준일시_입력!$J$15,기준일시_입력!$J$15,AHS23))</f>
        <v>0</v>
      </c>
      <c r="AIE23" s="128">
        <f t="shared" si="303"/>
        <v>0</v>
      </c>
      <c r="AIF23" s="128">
        <f>IFERROR(IF(AND(AID23&lt;SMALL(기준일시_입력!$J$21:$J$39,AIF$5),AIE23&gt;SMALL(기준일시_입력!$N$21:$N$39,AIF$5)),INDEX(기준일시_입력!$AJ$21:$AJ$39,AIF$5*2-1),IF(AND(AID23&gt;=SMALL(기준일시_입력!$J$21:$J$39,AIF$5),AID23&lt;SMALL(기준일시_입력!$N$21:$N$39,AIF$5)),SMALL(기준일시_입력!$N$21:$N$39,AIF$5)-AID23,0)),0)</f>
        <v>0</v>
      </c>
      <c r="AIG23" s="128">
        <f>IFERROR(IF(AND(AID23&lt;SMALL(기준일시_입력!$J$21:$J$39,AIG$5),AIE23&gt;SMALL(기준일시_입력!$N$21:$N$39,AIG$5)),INDEX(기준일시_입력!$AJ$21:$AJ$39,AIG$5*2-1),IF(AND(AID23&gt;=SMALL(기준일시_입력!$J$21:$J$39,AIG$5),AID23&lt;SMALL(기준일시_입력!$N$21:$N$39,AIG$5)),SMALL(기준일시_입력!$N$21:$N$39,AIG$5)-AID23,0)),0)</f>
        <v>0</v>
      </c>
      <c r="AIH23" s="128">
        <f>IFERROR(IF(AND(AID23&lt;SMALL(기준일시_입력!$J$21:$J$39,AIH$5),AIE23&gt;SMALL(기준일시_입력!$N$21:$N$39,AIH$5)),INDEX(기준일시_입력!$AJ$21:$AJ$39,AIH$5*2-1),IF(AND(AID23&gt;=SMALL(기준일시_입력!$J$21:$J$39,AIH$5),AID23&lt;SMALL(기준일시_입력!$N$21:$N$39,AIH$5)),SMALL(기준일시_입력!$N$21:$N$39,AIH$5)-AID23,0)),0)</f>
        <v>0</v>
      </c>
      <c r="AII23" s="128">
        <f>IFERROR(IF(AND(AID23&lt;SMALL(기준일시_입력!$J$21:$J$39,AII$5),AIE23&gt;SMALL(기준일시_입력!$N$21:$N$39,AII$5)),INDEX(기준일시_입력!$AJ$21:$AJ$39,AII$5*2-1),IF(AND(AID23&gt;=SMALL(기준일시_입력!$J$21:$J$39,AII$5),AID23&lt;SMALL(기준일시_입력!$N$21:$N$39,AII$5)),SMALL(기준일시_입력!$N$21:$N$39,AII$5)-AID23,0)),0)</f>
        <v>0</v>
      </c>
      <c r="AIJ23" s="128">
        <f>IFERROR(IF(AND(AID23&lt;SMALL(기준일시_입력!$J$21:$J$39,AIJ$5),AIE23&gt;SMALL(기준일시_입력!$N$21:$N$39,AIJ$5)),INDEX(기준일시_입력!$AJ$21:$AJ$39,AIJ$5*2-1),IF(AND(AID23&gt;=SMALL(기준일시_입력!$J$21:$J$39,AIJ$5),AID23&lt;SMALL(기준일시_입력!$N$21:$N$39,AIJ$5)),SMALL(기준일시_입력!$N$21:$N$39,AIJ$5)-AID23,0)),0)</f>
        <v>0</v>
      </c>
      <c r="AIK23" s="128">
        <f>IFERROR(IF(AND(AID23&lt;SMALL(기준일시_입력!$J$21:$J$39,AIK$5),AIE23&gt;SMALL(기준일시_입력!$N$21:$N$39,AIK$5)),INDEX(기준일시_입력!$AJ$21:$AJ$39,AIK$5*2-1),IF(AND(AID23&gt;=SMALL(기준일시_입력!$J$21:$J$39,AIK$5),AID23&lt;SMALL(기준일시_입력!$N$21:$N$39,AIK$5)),SMALL(기준일시_입력!$N$21:$N$39,AIK$5)-AID23,0)),0)</f>
        <v>0</v>
      </c>
      <c r="AIL23" s="128">
        <f>IFERROR(IF(AND(AID23&lt;SMALL(기준일시_입력!$J$21:$J$39,AIL$5),AIE23&gt;SMALL(기준일시_입력!$N$21:$N$39,AIL$5)),INDEX(기준일시_입력!$AJ$21:$AJ$39,AIL$5*2-1),IF(AND(AID23&gt;=SMALL(기준일시_입력!$J$21:$J$39,AIL$5),AID23&lt;SMALL(기준일시_입력!$N$21:$N$39,AIL$5)),SMALL(기준일시_입력!$N$21:$N$39,AIL$5)-AID23,0)),0)</f>
        <v>0</v>
      </c>
      <c r="AIM23" s="128">
        <f>IFERROR(IF(AND(AID23&lt;SMALL(기준일시_입력!$J$21:$J$39,AIM$5),AIE23&gt;SMALL(기준일시_입력!$N$21:$N$39,AIM$5)),INDEX(기준일시_입력!$AJ$21:$AJ$39,AIM$5*2-1),IF(AND(AID23&gt;=SMALL(기준일시_입력!$J$21:$J$39,AIM$5),AID23&lt;SMALL(기준일시_입력!$N$21:$N$39,AIM$5)),SMALL(기준일시_입력!$N$21:$N$39,AIM$5)-AID23,0)),0)</f>
        <v>0</v>
      </c>
      <c r="AIN23" s="128">
        <f>IFERROR(IF(AND(AID23&lt;SMALL(기준일시_입력!$J$21:$J$39,AIN$5),AIE23&gt;SMALL(기준일시_입력!$N$21:$N$39,AIN$5)),INDEX(기준일시_입력!$AJ$21:$AJ$39,AIN$5*2-1),IF(AND(AID23&gt;=SMALL(기준일시_입력!$J$21:$J$39,AIN$5),AID23&lt;SMALL(기준일시_입력!$N$21:$N$39,AIN$5)),SMALL(기준일시_입력!$N$21:$N$39,AIN$5)-AID23,0)),0)</f>
        <v>0</v>
      </c>
      <c r="AIO23" s="128">
        <f>IFERROR(IF(AND(AID23&lt;SMALL(기준일시_입력!$J$21:$J$39,AIO$5),AIE23&gt;SMALL(기준일시_입력!$N$21:$N$39,AIO$5)),INDEX(기준일시_입력!$AJ$21:$AJ$39,AIO$5*2-1),IF(AND(AID23&gt;=SMALL(기준일시_입력!$J$21:$J$39,AIO$5),AID23&lt;SMALL(기준일시_입력!$N$21:$N$39,AIO$5)),SMALL(기준일시_입력!$N$21:$N$39,AIO$5)-AID23,0)),0)</f>
        <v>0</v>
      </c>
      <c r="AIP23" s="125"/>
      <c r="AIQ23" s="180" t="str">
        <f t="shared" si="304"/>
        <v>18일</v>
      </c>
      <c r="AIR23" s="180"/>
      <c r="AIS23" s="124" t="str">
        <f t="shared" si="305"/>
        <v>목</v>
      </c>
      <c r="AIT23" s="133" t="str">
        <f t="shared" si="414"/>
        <v/>
      </c>
      <c r="AIU23" s="184"/>
      <c r="AIV23" s="184"/>
      <c r="AIW23" s="184"/>
      <c r="AIX23" s="184"/>
      <c r="AIY23" s="184"/>
      <c r="AIZ23" s="184"/>
      <c r="AJA23" s="176"/>
      <c r="AJB23" s="177"/>
      <c r="AJC23" s="129" t="str">
        <f>IF($B23="","",IF(AND(AIS$3&lt;&gt;"",$B23-기준일시_입력!$AO$7&lt;=0,AIU23="",AIX23="",AJA23=""),"X",IF(AJA23="연차","☆",IF(AJA23="월차","★",IF(AJA23="병가","♨",IF(AJA23="출장","◎",IF(AJA23="교육","■",IF(AND(AJA23="",AIU23&lt;=기준일시_입력!$J$15,AIX23&gt;=기준일시_입력!$N$15),"○",IF(AND(AJA23="",AIU23&lt;&gt;"",AIU23&gt;기준일시_입력!$J$15),"▼",IF(AND(AJA23="",AIX23&lt;&gt;"",AIX23&lt;기준일시_입력!$N$15),"△",""))))))))))</f>
        <v/>
      </c>
      <c r="AJD23" s="128">
        <f>IFERROR(IF(OR(AIU23="",AIX23=""),0,IF(AND(AJF23&lt;기준일시_입력!$J$17,AJG23&gt;기준일시_입력!$N$17),기준일시_입력!$N$17-기준일시_입력!$J$17,IF(AND(AJF23&gt;=기준일시_입력!$J$17,AJG23&gt;기준일시_입력!$N$17),기준일시_입력!$N$17-AJF23,IF(AJG23&lt;기준일시_입력!$J$17,0,IF(AND(AJF23&lt;기준일시_입력!$J$17,AJG23&lt;=기준일시_입력!$N$17),AJG23-기준일시_입력!$J$17,IF(AND(AJF23&gt;=기준일시_입력!$J$17,AJG23&lt;=기준일시_입력!$N$17),AJG23-AJF23,0)))))),0)</f>
        <v>0</v>
      </c>
      <c r="AJE23" s="128">
        <f t="shared" si="307"/>
        <v>0</v>
      </c>
      <c r="AJF23" s="128">
        <f>IF(OR(AIU23="",AIX23=""),0,IF(AIU23&lt;기준일시_입력!$J$15,기준일시_입력!$J$15,AIU23))</f>
        <v>0</v>
      </c>
      <c r="AJG23" s="128">
        <f t="shared" si="308"/>
        <v>0</v>
      </c>
      <c r="AJH23" s="128">
        <f>IFERROR(IF(AND(AJF23&lt;SMALL(기준일시_입력!$J$21:$J$39,AJH$5),AJG23&gt;SMALL(기준일시_입력!$N$21:$N$39,AJH$5)),INDEX(기준일시_입력!$AJ$21:$AJ$39,AJH$5*2-1),IF(AND(AJF23&gt;=SMALL(기준일시_입력!$J$21:$J$39,AJH$5),AJF23&lt;SMALL(기준일시_입력!$N$21:$N$39,AJH$5)),SMALL(기준일시_입력!$N$21:$N$39,AJH$5)-AJF23,0)),0)</f>
        <v>0</v>
      </c>
      <c r="AJI23" s="128">
        <f>IFERROR(IF(AND(AJF23&lt;SMALL(기준일시_입력!$J$21:$J$39,AJI$5),AJG23&gt;SMALL(기준일시_입력!$N$21:$N$39,AJI$5)),INDEX(기준일시_입력!$AJ$21:$AJ$39,AJI$5*2-1),IF(AND(AJF23&gt;=SMALL(기준일시_입력!$J$21:$J$39,AJI$5),AJF23&lt;SMALL(기준일시_입력!$N$21:$N$39,AJI$5)),SMALL(기준일시_입력!$N$21:$N$39,AJI$5)-AJF23,0)),0)</f>
        <v>0</v>
      </c>
      <c r="AJJ23" s="128">
        <f>IFERROR(IF(AND(AJF23&lt;SMALL(기준일시_입력!$J$21:$J$39,AJJ$5),AJG23&gt;SMALL(기준일시_입력!$N$21:$N$39,AJJ$5)),INDEX(기준일시_입력!$AJ$21:$AJ$39,AJJ$5*2-1),IF(AND(AJF23&gt;=SMALL(기준일시_입력!$J$21:$J$39,AJJ$5),AJF23&lt;SMALL(기준일시_입력!$N$21:$N$39,AJJ$5)),SMALL(기준일시_입력!$N$21:$N$39,AJJ$5)-AJF23,0)),0)</f>
        <v>0</v>
      </c>
      <c r="AJK23" s="128">
        <f>IFERROR(IF(AND(AJF23&lt;SMALL(기준일시_입력!$J$21:$J$39,AJK$5),AJG23&gt;SMALL(기준일시_입력!$N$21:$N$39,AJK$5)),INDEX(기준일시_입력!$AJ$21:$AJ$39,AJK$5*2-1),IF(AND(AJF23&gt;=SMALL(기준일시_입력!$J$21:$J$39,AJK$5),AJF23&lt;SMALL(기준일시_입력!$N$21:$N$39,AJK$5)),SMALL(기준일시_입력!$N$21:$N$39,AJK$5)-AJF23,0)),0)</f>
        <v>0</v>
      </c>
      <c r="AJL23" s="128">
        <f>IFERROR(IF(AND(AJF23&lt;SMALL(기준일시_입력!$J$21:$J$39,AJL$5),AJG23&gt;SMALL(기준일시_입력!$N$21:$N$39,AJL$5)),INDEX(기준일시_입력!$AJ$21:$AJ$39,AJL$5*2-1),IF(AND(AJF23&gt;=SMALL(기준일시_입력!$J$21:$J$39,AJL$5),AJF23&lt;SMALL(기준일시_입력!$N$21:$N$39,AJL$5)),SMALL(기준일시_입력!$N$21:$N$39,AJL$5)-AJF23,0)),0)</f>
        <v>0</v>
      </c>
      <c r="AJM23" s="128">
        <f>IFERROR(IF(AND(AJF23&lt;SMALL(기준일시_입력!$J$21:$J$39,AJM$5),AJG23&gt;SMALL(기준일시_입력!$N$21:$N$39,AJM$5)),INDEX(기준일시_입력!$AJ$21:$AJ$39,AJM$5*2-1),IF(AND(AJF23&gt;=SMALL(기준일시_입력!$J$21:$J$39,AJM$5),AJF23&lt;SMALL(기준일시_입력!$N$21:$N$39,AJM$5)),SMALL(기준일시_입력!$N$21:$N$39,AJM$5)-AJF23,0)),0)</f>
        <v>0</v>
      </c>
      <c r="AJN23" s="128">
        <f>IFERROR(IF(AND(AJF23&lt;SMALL(기준일시_입력!$J$21:$J$39,AJN$5),AJG23&gt;SMALL(기준일시_입력!$N$21:$N$39,AJN$5)),INDEX(기준일시_입력!$AJ$21:$AJ$39,AJN$5*2-1),IF(AND(AJF23&gt;=SMALL(기준일시_입력!$J$21:$J$39,AJN$5),AJF23&lt;SMALL(기준일시_입력!$N$21:$N$39,AJN$5)),SMALL(기준일시_입력!$N$21:$N$39,AJN$5)-AJF23,0)),0)</f>
        <v>0</v>
      </c>
      <c r="AJO23" s="128">
        <f>IFERROR(IF(AND(AJF23&lt;SMALL(기준일시_입력!$J$21:$J$39,AJO$5),AJG23&gt;SMALL(기준일시_입력!$N$21:$N$39,AJO$5)),INDEX(기준일시_입력!$AJ$21:$AJ$39,AJO$5*2-1),IF(AND(AJF23&gt;=SMALL(기준일시_입력!$J$21:$J$39,AJO$5),AJF23&lt;SMALL(기준일시_입력!$N$21:$N$39,AJO$5)),SMALL(기준일시_입력!$N$21:$N$39,AJO$5)-AJF23,0)),0)</f>
        <v>0</v>
      </c>
      <c r="AJP23" s="128">
        <f>IFERROR(IF(AND(AJF23&lt;SMALL(기준일시_입력!$J$21:$J$39,AJP$5),AJG23&gt;SMALL(기준일시_입력!$N$21:$N$39,AJP$5)),INDEX(기준일시_입력!$AJ$21:$AJ$39,AJP$5*2-1),IF(AND(AJF23&gt;=SMALL(기준일시_입력!$J$21:$J$39,AJP$5),AJF23&lt;SMALL(기준일시_입력!$N$21:$N$39,AJP$5)),SMALL(기준일시_입력!$N$21:$N$39,AJP$5)-AJF23,0)),0)</f>
        <v>0</v>
      </c>
      <c r="AJQ23" s="128">
        <f>IFERROR(IF(AND(AJF23&lt;SMALL(기준일시_입력!$J$21:$J$39,AJQ$5),AJG23&gt;SMALL(기준일시_입력!$N$21:$N$39,AJQ$5)),INDEX(기준일시_입력!$AJ$21:$AJ$39,AJQ$5*2-1),IF(AND(AJF23&gt;=SMALL(기준일시_입력!$J$21:$J$39,AJQ$5),AJF23&lt;SMALL(기준일시_입력!$N$21:$N$39,AJQ$5)),SMALL(기준일시_입력!$N$21:$N$39,AJQ$5)-AJF23,0)),0)</f>
        <v>0</v>
      </c>
      <c r="AJR23" s="125"/>
      <c r="AJS23" s="180" t="str">
        <f t="shared" si="309"/>
        <v>18일</v>
      </c>
      <c r="AJT23" s="180"/>
      <c r="AJU23" s="124" t="str">
        <f t="shared" si="310"/>
        <v>목</v>
      </c>
      <c r="AJV23" s="133" t="str">
        <f t="shared" si="414"/>
        <v/>
      </c>
      <c r="AJW23" s="184"/>
      <c r="AJX23" s="184"/>
      <c r="AJY23" s="184"/>
      <c r="AJZ23" s="184"/>
      <c r="AKA23" s="184"/>
      <c r="AKB23" s="184"/>
      <c r="AKC23" s="176"/>
      <c r="AKD23" s="177"/>
      <c r="AKE23" s="129" t="str">
        <f>IF($B23="","",IF(AND(AJU$3&lt;&gt;"",$B23-기준일시_입력!$AO$7&lt;=0,AJW23="",AJZ23="",AKC23=""),"X",IF(AKC23="연차","☆",IF(AKC23="월차","★",IF(AKC23="병가","♨",IF(AKC23="출장","◎",IF(AKC23="교육","■",IF(AND(AKC23="",AJW23&lt;=기준일시_입력!$J$15,AJZ23&gt;=기준일시_입력!$N$15),"○",IF(AND(AKC23="",AJW23&lt;&gt;"",AJW23&gt;기준일시_입력!$J$15),"▼",IF(AND(AKC23="",AJZ23&lt;&gt;"",AJZ23&lt;기준일시_입력!$N$15),"△",""))))))))))</f>
        <v/>
      </c>
      <c r="AKF23" s="128">
        <f>IFERROR(IF(OR(AJW23="",AJZ23=""),0,IF(AND(AKH23&lt;기준일시_입력!$J$17,AKI23&gt;기준일시_입력!$N$17),기준일시_입력!$N$17-기준일시_입력!$J$17,IF(AND(AKH23&gt;=기준일시_입력!$J$17,AKI23&gt;기준일시_입력!$N$17),기준일시_입력!$N$17-AKH23,IF(AKI23&lt;기준일시_입력!$J$17,0,IF(AND(AKH23&lt;기준일시_입력!$J$17,AKI23&lt;=기준일시_입력!$N$17),AKI23-기준일시_입력!$J$17,IF(AND(AKH23&gt;=기준일시_입력!$J$17,AKI23&lt;=기준일시_입력!$N$17),AKI23-AKH23,0)))))),0)</f>
        <v>0</v>
      </c>
      <c r="AKG23" s="128">
        <f t="shared" si="312"/>
        <v>0</v>
      </c>
      <c r="AKH23" s="128">
        <f>IF(OR(AJW23="",AJZ23=""),0,IF(AJW23&lt;기준일시_입력!$J$15,기준일시_입력!$J$15,AJW23))</f>
        <v>0</v>
      </c>
      <c r="AKI23" s="128">
        <f t="shared" si="313"/>
        <v>0</v>
      </c>
      <c r="AKJ23" s="128">
        <f>IFERROR(IF(AND(AKH23&lt;SMALL(기준일시_입력!$J$21:$J$39,AKJ$5),AKI23&gt;SMALL(기준일시_입력!$N$21:$N$39,AKJ$5)),INDEX(기준일시_입력!$AJ$21:$AJ$39,AKJ$5*2-1),IF(AND(AKH23&gt;=SMALL(기준일시_입력!$J$21:$J$39,AKJ$5),AKH23&lt;SMALL(기준일시_입력!$N$21:$N$39,AKJ$5)),SMALL(기준일시_입력!$N$21:$N$39,AKJ$5)-AKH23,0)),0)</f>
        <v>0</v>
      </c>
      <c r="AKK23" s="128">
        <f>IFERROR(IF(AND(AKH23&lt;SMALL(기준일시_입력!$J$21:$J$39,AKK$5),AKI23&gt;SMALL(기준일시_입력!$N$21:$N$39,AKK$5)),INDEX(기준일시_입력!$AJ$21:$AJ$39,AKK$5*2-1),IF(AND(AKH23&gt;=SMALL(기준일시_입력!$J$21:$J$39,AKK$5),AKH23&lt;SMALL(기준일시_입력!$N$21:$N$39,AKK$5)),SMALL(기준일시_입력!$N$21:$N$39,AKK$5)-AKH23,0)),0)</f>
        <v>0</v>
      </c>
      <c r="AKL23" s="128">
        <f>IFERROR(IF(AND(AKH23&lt;SMALL(기준일시_입력!$J$21:$J$39,AKL$5),AKI23&gt;SMALL(기준일시_입력!$N$21:$N$39,AKL$5)),INDEX(기준일시_입력!$AJ$21:$AJ$39,AKL$5*2-1),IF(AND(AKH23&gt;=SMALL(기준일시_입력!$J$21:$J$39,AKL$5),AKH23&lt;SMALL(기준일시_입력!$N$21:$N$39,AKL$5)),SMALL(기준일시_입력!$N$21:$N$39,AKL$5)-AKH23,0)),0)</f>
        <v>0</v>
      </c>
      <c r="AKM23" s="128">
        <f>IFERROR(IF(AND(AKH23&lt;SMALL(기준일시_입력!$J$21:$J$39,AKM$5),AKI23&gt;SMALL(기준일시_입력!$N$21:$N$39,AKM$5)),INDEX(기준일시_입력!$AJ$21:$AJ$39,AKM$5*2-1),IF(AND(AKH23&gt;=SMALL(기준일시_입력!$J$21:$J$39,AKM$5),AKH23&lt;SMALL(기준일시_입력!$N$21:$N$39,AKM$5)),SMALL(기준일시_입력!$N$21:$N$39,AKM$5)-AKH23,0)),0)</f>
        <v>0</v>
      </c>
      <c r="AKN23" s="128">
        <f>IFERROR(IF(AND(AKH23&lt;SMALL(기준일시_입력!$J$21:$J$39,AKN$5),AKI23&gt;SMALL(기준일시_입력!$N$21:$N$39,AKN$5)),INDEX(기준일시_입력!$AJ$21:$AJ$39,AKN$5*2-1),IF(AND(AKH23&gt;=SMALL(기준일시_입력!$J$21:$J$39,AKN$5),AKH23&lt;SMALL(기준일시_입력!$N$21:$N$39,AKN$5)),SMALL(기준일시_입력!$N$21:$N$39,AKN$5)-AKH23,0)),0)</f>
        <v>0</v>
      </c>
      <c r="AKO23" s="128">
        <f>IFERROR(IF(AND(AKH23&lt;SMALL(기준일시_입력!$J$21:$J$39,AKO$5),AKI23&gt;SMALL(기준일시_입력!$N$21:$N$39,AKO$5)),INDEX(기준일시_입력!$AJ$21:$AJ$39,AKO$5*2-1),IF(AND(AKH23&gt;=SMALL(기준일시_입력!$J$21:$J$39,AKO$5),AKH23&lt;SMALL(기준일시_입력!$N$21:$N$39,AKO$5)),SMALL(기준일시_입력!$N$21:$N$39,AKO$5)-AKH23,0)),0)</f>
        <v>0</v>
      </c>
      <c r="AKP23" s="128">
        <f>IFERROR(IF(AND(AKH23&lt;SMALL(기준일시_입력!$J$21:$J$39,AKP$5),AKI23&gt;SMALL(기준일시_입력!$N$21:$N$39,AKP$5)),INDEX(기준일시_입력!$AJ$21:$AJ$39,AKP$5*2-1),IF(AND(AKH23&gt;=SMALL(기준일시_입력!$J$21:$J$39,AKP$5),AKH23&lt;SMALL(기준일시_입력!$N$21:$N$39,AKP$5)),SMALL(기준일시_입력!$N$21:$N$39,AKP$5)-AKH23,0)),0)</f>
        <v>0</v>
      </c>
      <c r="AKQ23" s="128">
        <f>IFERROR(IF(AND(AKH23&lt;SMALL(기준일시_입력!$J$21:$J$39,AKQ$5),AKI23&gt;SMALL(기준일시_입력!$N$21:$N$39,AKQ$5)),INDEX(기준일시_입력!$AJ$21:$AJ$39,AKQ$5*2-1),IF(AND(AKH23&gt;=SMALL(기준일시_입력!$J$21:$J$39,AKQ$5),AKH23&lt;SMALL(기준일시_입력!$N$21:$N$39,AKQ$5)),SMALL(기준일시_입력!$N$21:$N$39,AKQ$5)-AKH23,0)),0)</f>
        <v>0</v>
      </c>
      <c r="AKR23" s="128">
        <f>IFERROR(IF(AND(AKH23&lt;SMALL(기준일시_입력!$J$21:$J$39,AKR$5),AKI23&gt;SMALL(기준일시_입력!$N$21:$N$39,AKR$5)),INDEX(기준일시_입력!$AJ$21:$AJ$39,AKR$5*2-1),IF(AND(AKH23&gt;=SMALL(기준일시_입력!$J$21:$J$39,AKR$5),AKH23&lt;SMALL(기준일시_입력!$N$21:$N$39,AKR$5)),SMALL(기준일시_입력!$N$21:$N$39,AKR$5)-AKH23,0)),0)</f>
        <v>0</v>
      </c>
      <c r="AKS23" s="128">
        <f>IFERROR(IF(AND(AKH23&lt;SMALL(기준일시_입력!$J$21:$J$39,AKS$5),AKI23&gt;SMALL(기준일시_입력!$N$21:$N$39,AKS$5)),INDEX(기준일시_입력!$AJ$21:$AJ$39,AKS$5*2-1),IF(AND(AKH23&gt;=SMALL(기준일시_입력!$J$21:$J$39,AKS$5),AKH23&lt;SMALL(기준일시_입력!$N$21:$N$39,AKS$5)),SMALL(기준일시_입력!$N$21:$N$39,AKS$5)-AKH23,0)),0)</f>
        <v>0</v>
      </c>
      <c r="AKT23" s="125"/>
      <c r="AKU23" s="180" t="str">
        <f t="shared" si="314"/>
        <v>18일</v>
      </c>
      <c r="AKV23" s="180"/>
      <c r="AKW23" s="124" t="str">
        <f t="shared" si="315"/>
        <v>목</v>
      </c>
      <c r="AKX23" s="133" t="str">
        <f t="shared" si="414"/>
        <v/>
      </c>
      <c r="AKY23" s="184"/>
      <c r="AKZ23" s="184"/>
      <c r="ALA23" s="184"/>
      <c r="ALB23" s="184"/>
      <c r="ALC23" s="184"/>
      <c r="ALD23" s="184"/>
      <c r="ALE23" s="176"/>
      <c r="ALF23" s="177"/>
      <c r="ALG23" s="129" t="str">
        <f>IF($B23="","",IF(AND(AKW$3&lt;&gt;"",$B23-기준일시_입력!$AO$7&lt;=0,AKY23="",ALB23="",ALE23=""),"X",IF(ALE23="연차","☆",IF(ALE23="월차","★",IF(ALE23="병가","♨",IF(ALE23="출장","◎",IF(ALE23="교육","■",IF(AND(ALE23="",AKY23&lt;=기준일시_입력!$J$15,ALB23&gt;=기준일시_입력!$N$15),"○",IF(AND(ALE23="",AKY23&lt;&gt;"",AKY23&gt;기준일시_입력!$J$15),"▼",IF(AND(ALE23="",ALB23&lt;&gt;"",ALB23&lt;기준일시_입력!$N$15),"△",""))))))))))</f>
        <v/>
      </c>
      <c r="ALH23" s="128">
        <f>IFERROR(IF(OR(AKY23="",ALB23=""),0,IF(AND(ALJ23&lt;기준일시_입력!$J$17,ALK23&gt;기준일시_입력!$N$17),기준일시_입력!$N$17-기준일시_입력!$J$17,IF(AND(ALJ23&gt;=기준일시_입력!$J$17,ALK23&gt;기준일시_입력!$N$17),기준일시_입력!$N$17-ALJ23,IF(ALK23&lt;기준일시_입력!$J$17,0,IF(AND(ALJ23&lt;기준일시_입력!$J$17,ALK23&lt;=기준일시_입력!$N$17),ALK23-기준일시_입력!$J$17,IF(AND(ALJ23&gt;=기준일시_입력!$J$17,ALK23&lt;=기준일시_입력!$N$17),ALK23-ALJ23,0)))))),0)</f>
        <v>0</v>
      </c>
      <c r="ALI23" s="128">
        <f t="shared" si="317"/>
        <v>0</v>
      </c>
      <c r="ALJ23" s="128">
        <f>IF(OR(AKY23="",ALB23=""),0,IF(AKY23&lt;기준일시_입력!$J$15,기준일시_입력!$J$15,AKY23))</f>
        <v>0</v>
      </c>
      <c r="ALK23" s="128">
        <f t="shared" si="318"/>
        <v>0</v>
      </c>
      <c r="ALL23" s="128">
        <f>IFERROR(IF(AND(ALJ23&lt;SMALL(기준일시_입력!$J$21:$J$39,ALL$5),ALK23&gt;SMALL(기준일시_입력!$N$21:$N$39,ALL$5)),INDEX(기준일시_입력!$AJ$21:$AJ$39,ALL$5*2-1),IF(AND(ALJ23&gt;=SMALL(기준일시_입력!$J$21:$J$39,ALL$5),ALJ23&lt;SMALL(기준일시_입력!$N$21:$N$39,ALL$5)),SMALL(기준일시_입력!$N$21:$N$39,ALL$5)-ALJ23,0)),0)</f>
        <v>0</v>
      </c>
      <c r="ALM23" s="128">
        <f>IFERROR(IF(AND(ALJ23&lt;SMALL(기준일시_입력!$J$21:$J$39,ALM$5),ALK23&gt;SMALL(기준일시_입력!$N$21:$N$39,ALM$5)),INDEX(기준일시_입력!$AJ$21:$AJ$39,ALM$5*2-1),IF(AND(ALJ23&gt;=SMALL(기준일시_입력!$J$21:$J$39,ALM$5),ALJ23&lt;SMALL(기준일시_입력!$N$21:$N$39,ALM$5)),SMALL(기준일시_입력!$N$21:$N$39,ALM$5)-ALJ23,0)),0)</f>
        <v>0</v>
      </c>
      <c r="ALN23" s="128">
        <f>IFERROR(IF(AND(ALJ23&lt;SMALL(기준일시_입력!$J$21:$J$39,ALN$5),ALK23&gt;SMALL(기준일시_입력!$N$21:$N$39,ALN$5)),INDEX(기준일시_입력!$AJ$21:$AJ$39,ALN$5*2-1),IF(AND(ALJ23&gt;=SMALL(기준일시_입력!$J$21:$J$39,ALN$5),ALJ23&lt;SMALL(기준일시_입력!$N$21:$N$39,ALN$5)),SMALL(기준일시_입력!$N$21:$N$39,ALN$5)-ALJ23,0)),0)</f>
        <v>0</v>
      </c>
      <c r="ALO23" s="128">
        <f>IFERROR(IF(AND(ALJ23&lt;SMALL(기준일시_입력!$J$21:$J$39,ALO$5),ALK23&gt;SMALL(기준일시_입력!$N$21:$N$39,ALO$5)),INDEX(기준일시_입력!$AJ$21:$AJ$39,ALO$5*2-1),IF(AND(ALJ23&gt;=SMALL(기준일시_입력!$J$21:$J$39,ALO$5),ALJ23&lt;SMALL(기준일시_입력!$N$21:$N$39,ALO$5)),SMALL(기준일시_입력!$N$21:$N$39,ALO$5)-ALJ23,0)),0)</f>
        <v>0</v>
      </c>
      <c r="ALP23" s="128">
        <f>IFERROR(IF(AND(ALJ23&lt;SMALL(기준일시_입력!$J$21:$J$39,ALP$5),ALK23&gt;SMALL(기준일시_입력!$N$21:$N$39,ALP$5)),INDEX(기준일시_입력!$AJ$21:$AJ$39,ALP$5*2-1),IF(AND(ALJ23&gt;=SMALL(기준일시_입력!$J$21:$J$39,ALP$5),ALJ23&lt;SMALL(기준일시_입력!$N$21:$N$39,ALP$5)),SMALL(기준일시_입력!$N$21:$N$39,ALP$5)-ALJ23,0)),0)</f>
        <v>0</v>
      </c>
      <c r="ALQ23" s="128">
        <f>IFERROR(IF(AND(ALJ23&lt;SMALL(기준일시_입력!$J$21:$J$39,ALQ$5),ALK23&gt;SMALL(기준일시_입력!$N$21:$N$39,ALQ$5)),INDEX(기준일시_입력!$AJ$21:$AJ$39,ALQ$5*2-1),IF(AND(ALJ23&gt;=SMALL(기준일시_입력!$J$21:$J$39,ALQ$5),ALJ23&lt;SMALL(기준일시_입력!$N$21:$N$39,ALQ$5)),SMALL(기준일시_입력!$N$21:$N$39,ALQ$5)-ALJ23,0)),0)</f>
        <v>0</v>
      </c>
      <c r="ALR23" s="128">
        <f>IFERROR(IF(AND(ALJ23&lt;SMALL(기준일시_입력!$J$21:$J$39,ALR$5),ALK23&gt;SMALL(기준일시_입력!$N$21:$N$39,ALR$5)),INDEX(기준일시_입력!$AJ$21:$AJ$39,ALR$5*2-1),IF(AND(ALJ23&gt;=SMALL(기준일시_입력!$J$21:$J$39,ALR$5),ALJ23&lt;SMALL(기준일시_입력!$N$21:$N$39,ALR$5)),SMALL(기준일시_입력!$N$21:$N$39,ALR$5)-ALJ23,0)),0)</f>
        <v>0</v>
      </c>
      <c r="ALS23" s="128">
        <f>IFERROR(IF(AND(ALJ23&lt;SMALL(기준일시_입력!$J$21:$J$39,ALS$5),ALK23&gt;SMALL(기준일시_입력!$N$21:$N$39,ALS$5)),INDEX(기준일시_입력!$AJ$21:$AJ$39,ALS$5*2-1),IF(AND(ALJ23&gt;=SMALL(기준일시_입력!$J$21:$J$39,ALS$5),ALJ23&lt;SMALL(기준일시_입력!$N$21:$N$39,ALS$5)),SMALL(기준일시_입력!$N$21:$N$39,ALS$5)-ALJ23,0)),0)</f>
        <v>0</v>
      </c>
      <c r="ALT23" s="128">
        <f>IFERROR(IF(AND(ALJ23&lt;SMALL(기준일시_입력!$J$21:$J$39,ALT$5),ALK23&gt;SMALL(기준일시_입력!$N$21:$N$39,ALT$5)),INDEX(기준일시_입력!$AJ$21:$AJ$39,ALT$5*2-1),IF(AND(ALJ23&gt;=SMALL(기준일시_입력!$J$21:$J$39,ALT$5),ALJ23&lt;SMALL(기준일시_입력!$N$21:$N$39,ALT$5)),SMALL(기준일시_입력!$N$21:$N$39,ALT$5)-ALJ23,0)),0)</f>
        <v>0</v>
      </c>
      <c r="ALU23" s="128">
        <f>IFERROR(IF(AND(ALJ23&lt;SMALL(기준일시_입력!$J$21:$J$39,ALU$5),ALK23&gt;SMALL(기준일시_입력!$N$21:$N$39,ALU$5)),INDEX(기준일시_입력!$AJ$21:$AJ$39,ALU$5*2-1),IF(AND(ALJ23&gt;=SMALL(기준일시_입력!$J$21:$J$39,ALU$5),ALJ23&lt;SMALL(기준일시_입력!$N$21:$N$39,ALU$5)),SMALL(기준일시_입력!$N$21:$N$39,ALU$5)-ALJ23,0)),0)</f>
        <v>0</v>
      </c>
      <c r="ALV23" s="125"/>
      <c r="ALW23" s="180" t="str">
        <f t="shared" si="319"/>
        <v>18일</v>
      </c>
      <c r="ALX23" s="180"/>
      <c r="ALY23" s="124" t="str">
        <f t="shared" si="320"/>
        <v>목</v>
      </c>
      <c r="ALZ23" s="133" t="str">
        <f t="shared" si="415"/>
        <v/>
      </c>
      <c r="AMA23" s="184"/>
      <c r="AMB23" s="184"/>
      <c r="AMC23" s="184"/>
      <c r="AMD23" s="184"/>
      <c r="AME23" s="184"/>
      <c r="AMF23" s="184"/>
      <c r="AMG23" s="176"/>
      <c r="AMH23" s="177"/>
      <c r="AMI23" s="129" t="str">
        <f>IF($B23="","",IF(AND(ALY$3&lt;&gt;"",$B23-기준일시_입력!$AO$7&lt;=0,AMA23="",AMD23="",AMG23=""),"X",IF(AMG23="연차","☆",IF(AMG23="월차","★",IF(AMG23="병가","♨",IF(AMG23="출장","◎",IF(AMG23="교육","■",IF(AND(AMG23="",AMA23&lt;=기준일시_입력!$J$15,AMD23&gt;=기준일시_입력!$N$15),"○",IF(AND(AMG23="",AMA23&lt;&gt;"",AMA23&gt;기준일시_입력!$J$15),"▼",IF(AND(AMG23="",AMD23&lt;&gt;"",AMD23&lt;기준일시_입력!$N$15),"△",""))))))))))</f>
        <v/>
      </c>
      <c r="AMJ23" s="128">
        <f>IFERROR(IF(OR(AMA23="",AMD23=""),0,IF(AND(AML23&lt;기준일시_입력!$J$17,AMM23&gt;기준일시_입력!$N$17),기준일시_입력!$N$17-기준일시_입력!$J$17,IF(AND(AML23&gt;=기준일시_입력!$J$17,AMM23&gt;기준일시_입력!$N$17),기준일시_입력!$N$17-AML23,IF(AMM23&lt;기준일시_입력!$J$17,0,IF(AND(AML23&lt;기준일시_입력!$J$17,AMM23&lt;=기준일시_입력!$N$17),AMM23-기준일시_입력!$J$17,IF(AND(AML23&gt;=기준일시_입력!$J$17,AMM23&lt;=기준일시_입력!$N$17),AMM23-AML23,0)))))),0)</f>
        <v>0</v>
      </c>
      <c r="AMK23" s="128">
        <f t="shared" si="322"/>
        <v>0</v>
      </c>
      <c r="AML23" s="128">
        <f>IF(OR(AMA23="",AMD23=""),0,IF(AMA23&lt;기준일시_입력!$J$15,기준일시_입력!$J$15,AMA23))</f>
        <v>0</v>
      </c>
      <c r="AMM23" s="128">
        <f t="shared" si="323"/>
        <v>0</v>
      </c>
      <c r="AMN23" s="128">
        <f>IFERROR(IF(AND(AML23&lt;SMALL(기준일시_입력!$J$21:$J$39,AMN$5),AMM23&gt;SMALL(기준일시_입력!$N$21:$N$39,AMN$5)),INDEX(기준일시_입력!$AJ$21:$AJ$39,AMN$5*2-1),IF(AND(AML23&gt;=SMALL(기준일시_입력!$J$21:$J$39,AMN$5),AML23&lt;SMALL(기준일시_입력!$N$21:$N$39,AMN$5)),SMALL(기준일시_입력!$N$21:$N$39,AMN$5)-AML23,0)),0)</f>
        <v>0</v>
      </c>
      <c r="AMO23" s="128">
        <f>IFERROR(IF(AND(AML23&lt;SMALL(기준일시_입력!$J$21:$J$39,AMO$5),AMM23&gt;SMALL(기준일시_입력!$N$21:$N$39,AMO$5)),INDEX(기준일시_입력!$AJ$21:$AJ$39,AMO$5*2-1),IF(AND(AML23&gt;=SMALL(기준일시_입력!$J$21:$J$39,AMO$5),AML23&lt;SMALL(기준일시_입력!$N$21:$N$39,AMO$5)),SMALL(기준일시_입력!$N$21:$N$39,AMO$5)-AML23,0)),0)</f>
        <v>0</v>
      </c>
      <c r="AMP23" s="128">
        <f>IFERROR(IF(AND(AML23&lt;SMALL(기준일시_입력!$J$21:$J$39,AMP$5),AMM23&gt;SMALL(기준일시_입력!$N$21:$N$39,AMP$5)),INDEX(기준일시_입력!$AJ$21:$AJ$39,AMP$5*2-1),IF(AND(AML23&gt;=SMALL(기준일시_입력!$J$21:$J$39,AMP$5),AML23&lt;SMALL(기준일시_입력!$N$21:$N$39,AMP$5)),SMALL(기준일시_입력!$N$21:$N$39,AMP$5)-AML23,0)),0)</f>
        <v>0</v>
      </c>
      <c r="AMQ23" s="128">
        <f>IFERROR(IF(AND(AML23&lt;SMALL(기준일시_입력!$J$21:$J$39,AMQ$5),AMM23&gt;SMALL(기준일시_입력!$N$21:$N$39,AMQ$5)),INDEX(기준일시_입력!$AJ$21:$AJ$39,AMQ$5*2-1),IF(AND(AML23&gt;=SMALL(기준일시_입력!$J$21:$J$39,AMQ$5),AML23&lt;SMALL(기준일시_입력!$N$21:$N$39,AMQ$5)),SMALL(기준일시_입력!$N$21:$N$39,AMQ$5)-AML23,0)),0)</f>
        <v>0</v>
      </c>
      <c r="AMR23" s="128">
        <f>IFERROR(IF(AND(AML23&lt;SMALL(기준일시_입력!$J$21:$J$39,AMR$5),AMM23&gt;SMALL(기준일시_입력!$N$21:$N$39,AMR$5)),INDEX(기준일시_입력!$AJ$21:$AJ$39,AMR$5*2-1),IF(AND(AML23&gt;=SMALL(기준일시_입력!$J$21:$J$39,AMR$5),AML23&lt;SMALL(기준일시_입력!$N$21:$N$39,AMR$5)),SMALL(기준일시_입력!$N$21:$N$39,AMR$5)-AML23,0)),0)</f>
        <v>0</v>
      </c>
      <c r="AMS23" s="128">
        <f>IFERROR(IF(AND(AML23&lt;SMALL(기준일시_입력!$J$21:$J$39,AMS$5),AMM23&gt;SMALL(기준일시_입력!$N$21:$N$39,AMS$5)),INDEX(기준일시_입력!$AJ$21:$AJ$39,AMS$5*2-1),IF(AND(AML23&gt;=SMALL(기준일시_입력!$J$21:$J$39,AMS$5),AML23&lt;SMALL(기준일시_입력!$N$21:$N$39,AMS$5)),SMALL(기준일시_입력!$N$21:$N$39,AMS$5)-AML23,0)),0)</f>
        <v>0</v>
      </c>
      <c r="AMT23" s="128">
        <f>IFERROR(IF(AND(AML23&lt;SMALL(기준일시_입력!$J$21:$J$39,AMT$5),AMM23&gt;SMALL(기준일시_입력!$N$21:$N$39,AMT$5)),INDEX(기준일시_입력!$AJ$21:$AJ$39,AMT$5*2-1),IF(AND(AML23&gt;=SMALL(기준일시_입력!$J$21:$J$39,AMT$5),AML23&lt;SMALL(기준일시_입력!$N$21:$N$39,AMT$5)),SMALL(기준일시_입력!$N$21:$N$39,AMT$5)-AML23,0)),0)</f>
        <v>0</v>
      </c>
      <c r="AMU23" s="128">
        <f>IFERROR(IF(AND(AML23&lt;SMALL(기준일시_입력!$J$21:$J$39,AMU$5),AMM23&gt;SMALL(기준일시_입력!$N$21:$N$39,AMU$5)),INDEX(기준일시_입력!$AJ$21:$AJ$39,AMU$5*2-1),IF(AND(AML23&gt;=SMALL(기준일시_입력!$J$21:$J$39,AMU$5),AML23&lt;SMALL(기준일시_입력!$N$21:$N$39,AMU$5)),SMALL(기준일시_입력!$N$21:$N$39,AMU$5)-AML23,0)),0)</f>
        <v>0</v>
      </c>
      <c r="AMV23" s="128">
        <f>IFERROR(IF(AND(AML23&lt;SMALL(기준일시_입력!$J$21:$J$39,AMV$5),AMM23&gt;SMALL(기준일시_입력!$N$21:$N$39,AMV$5)),INDEX(기준일시_입력!$AJ$21:$AJ$39,AMV$5*2-1),IF(AND(AML23&gt;=SMALL(기준일시_입력!$J$21:$J$39,AMV$5),AML23&lt;SMALL(기준일시_입력!$N$21:$N$39,AMV$5)),SMALL(기준일시_입력!$N$21:$N$39,AMV$5)-AML23,0)),0)</f>
        <v>0</v>
      </c>
      <c r="AMW23" s="128">
        <f>IFERROR(IF(AND(AML23&lt;SMALL(기준일시_입력!$J$21:$J$39,AMW$5),AMM23&gt;SMALL(기준일시_입력!$N$21:$N$39,AMW$5)),INDEX(기준일시_입력!$AJ$21:$AJ$39,AMW$5*2-1),IF(AND(AML23&gt;=SMALL(기준일시_입력!$J$21:$J$39,AMW$5),AML23&lt;SMALL(기준일시_입력!$N$21:$N$39,AMW$5)),SMALL(기준일시_입력!$N$21:$N$39,AMW$5)-AML23,0)),0)</f>
        <v>0</v>
      </c>
      <c r="AMX23" s="125"/>
      <c r="AMY23" s="180" t="str">
        <f t="shared" si="324"/>
        <v>18일</v>
      </c>
      <c r="AMZ23" s="180"/>
      <c r="ANA23" s="124" t="str">
        <f t="shared" si="325"/>
        <v>목</v>
      </c>
      <c r="ANB23" s="133" t="str">
        <f t="shared" si="415"/>
        <v/>
      </c>
      <c r="ANC23" s="184"/>
      <c r="AND23" s="184"/>
      <c r="ANE23" s="184"/>
      <c r="ANF23" s="184"/>
      <c r="ANG23" s="184"/>
      <c r="ANH23" s="184"/>
      <c r="ANI23" s="176"/>
      <c r="ANJ23" s="177"/>
      <c r="ANK23" s="129" t="str">
        <f>IF($B23="","",IF(AND(ANA$3&lt;&gt;"",$B23-기준일시_입력!$AO$7&lt;=0,ANC23="",ANF23="",ANI23=""),"X",IF(ANI23="연차","☆",IF(ANI23="월차","★",IF(ANI23="병가","♨",IF(ANI23="출장","◎",IF(ANI23="교육","■",IF(AND(ANI23="",ANC23&lt;=기준일시_입력!$J$15,ANF23&gt;=기준일시_입력!$N$15),"○",IF(AND(ANI23="",ANC23&lt;&gt;"",ANC23&gt;기준일시_입력!$J$15),"▼",IF(AND(ANI23="",ANF23&lt;&gt;"",ANF23&lt;기준일시_입력!$N$15),"△",""))))))))))</f>
        <v/>
      </c>
      <c r="ANL23" s="128">
        <f>IFERROR(IF(OR(ANC23="",ANF23=""),0,IF(AND(ANN23&lt;기준일시_입력!$J$17,ANO23&gt;기준일시_입력!$N$17),기준일시_입력!$N$17-기준일시_입력!$J$17,IF(AND(ANN23&gt;=기준일시_입력!$J$17,ANO23&gt;기준일시_입력!$N$17),기준일시_입력!$N$17-ANN23,IF(ANO23&lt;기준일시_입력!$J$17,0,IF(AND(ANN23&lt;기준일시_입력!$J$17,ANO23&lt;=기준일시_입력!$N$17),ANO23-기준일시_입력!$J$17,IF(AND(ANN23&gt;=기준일시_입력!$J$17,ANO23&lt;=기준일시_입력!$N$17),ANO23-ANN23,0)))))),0)</f>
        <v>0</v>
      </c>
      <c r="ANM23" s="128">
        <f t="shared" si="327"/>
        <v>0</v>
      </c>
      <c r="ANN23" s="128">
        <f>IF(OR(ANC23="",ANF23=""),0,IF(ANC23&lt;기준일시_입력!$J$15,기준일시_입력!$J$15,ANC23))</f>
        <v>0</v>
      </c>
      <c r="ANO23" s="128">
        <f t="shared" si="328"/>
        <v>0</v>
      </c>
      <c r="ANP23" s="128">
        <f>IFERROR(IF(AND(ANN23&lt;SMALL(기준일시_입력!$J$21:$J$39,ANP$5),ANO23&gt;SMALL(기준일시_입력!$N$21:$N$39,ANP$5)),INDEX(기준일시_입력!$AJ$21:$AJ$39,ANP$5*2-1),IF(AND(ANN23&gt;=SMALL(기준일시_입력!$J$21:$J$39,ANP$5),ANN23&lt;SMALL(기준일시_입력!$N$21:$N$39,ANP$5)),SMALL(기준일시_입력!$N$21:$N$39,ANP$5)-ANN23,0)),0)</f>
        <v>0</v>
      </c>
      <c r="ANQ23" s="128">
        <f>IFERROR(IF(AND(ANN23&lt;SMALL(기준일시_입력!$J$21:$J$39,ANQ$5),ANO23&gt;SMALL(기준일시_입력!$N$21:$N$39,ANQ$5)),INDEX(기준일시_입력!$AJ$21:$AJ$39,ANQ$5*2-1),IF(AND(ANN23&gt;=SMALL(기준일시_입력!$J$21:$J$39,ANQ$5),ANN23&lt;SMALL(기준일시_입력!$N$21:$N$39,ANQ$5)),SMALL(기준일시_입력!$N$21:$N$39,ANQ$5)-ANN23,0)),0)</f>
        <v>0</v>
      </c>
      <c r="ANR23" s="128">
        <f>IFERROR(IF(AND(ANN23&lt;SMALL(기준일시_입력!$J$21:$J$39,ANR$5),ANO23&gt;SMALL(기준일시_입력!$N$21:$N$39,ANR$5)),INDEX(기준일시_입력!$AJ$21:$AJ$39,ANR$5*2-1),IF(AND(ANN23&gt;=SMALL(기준일시_입력!$J$21:$J$39,ANR$5),ANN23&lt;SMALL(기준일시_입력!$N$21:$N$39,ANR$5)),SMALL(기준일시_입력!$N$21:$N$39,ANR$5)-ANN23,0)),0)</f>
        <v>0</v>
      </c>
      <c r="ANS23" s="128">
        <f>IFERROR(IF(AND(ANN23&lt;SMALL(기준일시_입력!$J$21:$J$39,ANS$5),ANO23&gt;SMALL(기준일시_입력!$N$21:$N$39,ANS$5)),INDEX(기준일시_입력!$AJ$21:$AJ$39,ANS$5*2-1),IF(AND(ANN23&gt;=SMALL(기준일시_입력!$J$21:$J$39,ANS$5),ANN23&lt;SMALL(기준일시_입력!$N$21:$N$39,ANS$5)),SMALL(기준일시_입력!$N$21:$N$39,ANS$5)-ANN23,0)),0)</f>
        <v>0</v>
      </c>
      <c r="ANT23" s="128">
        <f>IFERROR(IF(AND(ANN23&lt;SMALL(기준일시_입력!$J$21:$J$39,ANT$5),ANO23&gt;SMALL(기준일시_입력!$N$21:$N$39,ANT$5)),INDEX(기준일시_입력!$AJ$21:$AJ$39,ANT$5*2-1),IF(AND(ANN23&gt;=SMALL(기준일시_입력!$J$21:$J$39,ANT$5),ANN23&lt;SMALL(기준일시_입력!$N$21:$N$39,ANT$5)),SMALL(기준일시_입력!$N$21:$N$39,ANT$5)-ANN23,0)),0)</f>
        <v>0</v>
      </c>
      <c r="ANU23" s="128">
        <f>IFERROR(IF(AND(ANN23&lt;SMALL(기준일시_입력!$J$21:$J$39,ANU$5),ANO23&gt;SMALL(기준일시_입력!$N$21:$N$39,ANU$5)),INDEX(기준일시_입력!$AJ$21:$AJ$39,ANU$5*2-1),IF(AND(ANN23&gt;=SMALL(기준일시_입력!$J$21:$J$39,ANU$5),ANN23&lt;SMALL(기준일시_입력!$N$21:$N$39,ANU$5)),SMALL(기준일시_입력!$N$21:$N$39,ANU$5)-ANN23,0)),0)</f>
        <v>0</v>
      </c>
      <c r="ANV23" s="128">
        <f>IFERROR(IF(AND(ANN23&lt;SMALL(기준일시_입력!$J$21:$J$39,ANV$5),ANO23&gt;SMALL(기준일시_입력!$N$21:$N$39,ANV$5)),INDEX(기준일시_입력!$AJ$21:$AJ$39,ANV$5*2-1),IF(AND(ANN23&gt;=SMALL(기준일시_입력!$J$21:$J$39,ANV$5),ANN23&lt;SMALL(기준일시_입력!$N$21:$N$39,ANV$5)),SMALL(기준일시_입력!$N$21:$N$39,ANV$5)-ANN23,0)),0)</f>
        <v>0</v>
      </c>
      <c r="ANW23" s="128">
        <f>IFERROR(IF(AND(ANN23&lt;SMALL(기준일시_입력!$J$21:$J$39,ANW$5),ANO23&gt;SMALL(기준일시_입력!$N$21:$N$39,ANW$5)),INDEX(기준일시_입력!$AJ$21:$AJ$39,ANW$5*2-1),IF(AND(ANN23&gt;=SMALL(기준일시_입력!$J$21:$J$39,ANW$5),ANN23&lt;SMALL(기준일시_입력!$N$21:$N$39,ANW$5)),SMALL(기준일시_입력!$N$21:$N$39,ANW$5)-ANN23,0)),0)</f>
        <v>0</v>
      </c>
      <c r="ANX23" s="128">
        <f>IFERROR(IF(AND(ANN23&lt;SMALL(기준일시_입력!$J$21:$J$39,ANX$5),ANO23&gt;SMALL(기준일시_입력!$N$21:$N$39,ANX$5)),INDEX(기준일시_입력!$AJ$21:$AJ$39,ANX$5*2-1),IF(AND(ANN23&gt;=SMALL(기준일시_입력!$J$21:$J$39,ANX$5),ANN23&lt;SMALL(기준일시_입력!$N$21:$N$39,ANX$5)),SMALL(기준일시_입력!$N$21:$N$39,ANX$5)-ANN23,0)),0)</f>
        <v>0</v>
      </c>
      <c r="ANY23" s="128">
        <f>IFERROR(IF(AND(ANN23&lt;SMALL(기준일시_입력!$J$21:$J$39,ANY$5),ANO23&gt;SMALL(기준일시_입력!$N$21:$N$39,ANY$5)),INDEX(기준일시_입력!$AJ$21:$AJ$39,ANY$5*2-1),IF(AND(ANN23&gt;=SMALL(기준일시_입력!$J$21:$J$39,ANY$5),ANN23&lt;SMALL(기준일시_입력!$N$21:$N$39,ANY$5)),SMALL(기준일시_입력!$N$21:$N$39,ANY$5)-ANN23,0)),0)</f>
        <v>0</v>
      </c>
      <c r="ANZ23" s="125"/>
      <c r="AOA23" s="180" t="str">
        <f t="shared" si="329"/>
        <v>18일</v>
      </c>
      <c r="AOB23" s="180"/>
      <c r="AOC23" s="124" t="str">
        <f t="shared" si="330"/>
        <v>목</v>
      </c>
      <c r="AOD23" s="133" t="str">
        <f t="shared" si="415"/>
        <v/>
      </c>
      <c r="AOE23" s="184"/>
      <c r="AOF23" s="184"/>
      <c r="AOG23" s="184"/>
      <c r="AOH23" s="184"/>
      <c r="AOI23" s="184"/>
      <c r="AOJ23" s="184"/>
      <c r="AOK23" s="176"/>
      <c r="AOL23" s="177"/>
      <c r="AOM23" s="129" t="str">
        <f>IF($B23="","",IF(AND(AOC$3&lt;&gt;"",$B23-기준일시_입력!$AO$7&lt;=0,AOE23="",AOH23="",AOK23=""),"X",IF(AOK23="연차","☆",IF(AOK23="월차","★",IF(AOK23="병가","♨",IF(AOK23="출장","◎",IF(AOK23="교육","■",IF(AND(AOK23="",AOE23&lt;=기준일시_입력!$J$15,AOH23&gt;=기준일시_입력!$N$15),"○",IF(AND(AOK23="",AOE23&lt;&gt;"",AOE23&gt;기준일시_입력!$J$15),"▼",IF(AND(AOK23="",AOH23&lt;&gt;"",AOH23&lt;기준일시_입력!$N$15),"△",""))))))))))</f>
        <v/>
      </c>
      <c r="AON23" s="128">
        <f>IFERROR(IF(OR(AOE23="",AOH23=""),0,IF(AND(AOP23&lt;기준일시_입력!$J$17,AOQ23&gt;기준일시_입력!$N$17),기준일시_입력!$N$17-기준일시_입력!$J$17,IF(AND(AOP23&gt;=기준일시_입력!$J$17,AOQ23&gt;기준일시_입력!$N$17),기준일시_입력!$N$17-AOP23,IF(AOQ23&lt;기준일시_입력!$J$17,0,IF(AND(AOP23&lt;기준일시_입력!$J$17,AOQ23&lt;=기준일시_입력!$N$17),AOQ23-기준일시_입력!$J$17,IF(AND(AOP23&gt;=기준일시_입력!$J$17,AOQ23&lt;=기준일시_입력!$N$17),AOQ23-AOP23,0)))))),0)</f>
        <v>0</v>
      </c>
      <c r="AOO23" s="128">
        <f t="shared" si="332"/>
        <v>0</v>
      </c>
      <c r="AOP23" s="128">
        <f>IF(OR(AOE23="",AOH23=""),0,IF(AOE23&lt;기준일시_입력!$J$15,기준일시_입력!$J$15,AOE23))</f>
        <v>0</v>
      </c>
      <c r="AOQ23" s="128">
        <f t="shared" si="333"/>
        <v>0</v>
      </c>
      <c r="AOR23" s="128">
        <f>IFERROR(IF(AND(AOP23&lt;SMALL(기준일시_입력!$J$21:$J$39,AOR$5),AOQ23&gt;SMALL(기준일시_입력!$N$21:$N$39,AOR$5)),INDEX(기준일시_입력!$AJ$21:$AJ$39,AOR$5*2-1),IF(AND(AOP23&gt;=SMALL(기준일시_입력!$J$21:$J$39,AOR$5),AOP23&lt;SMALL(기준일시_입력!$N$21:$N$39,AOR$5)),SMALL(기준일시_입력!$N$21:$N$39,AOR$5)-AOP23,0)),0)</f>
        <v>0</v>
      </c>
      <c r="AOS23" s="128">
        <f>IFERROR(IF(AND(AOP23&lt;SMALL(기준일시_입력!$J$21:$J$39,AOS$5),AOQ23&gt;SMALL(기준일시_입력!$N$21:$N$39,AOS$5)),INDEX(기준일시_입력!$AJ$21:$AJ$39,AOS$5*2-1),IF(AND(AOP23&gt;=SMALL(기준일시_입력!$J$21:$J$39,AOS$5),AOP23&lt;SMALL(기준일시_입력!$N$21:$N$39,AOS$5)),SMALL(기준일시_입력!$N$21:$N$39,AOS$5)-AOP23,0)),0)</f>
        <v>0</v>
      </c>
      <c r="AOT23" s="128">
        <f>IFERROR(IF(AND(AOP23&lt;SMALL(기준일시_입력!$J$21:$J$39,AOT$5),AOQ23&gt;SMALL(기준일시_입력!$N$21:$N$39,AOT$5)),INDEX(기준일시_입력!$AJ$21:$AJ$39,AOT$5*2-1),IF(AND(AOP23&gt;=SMALL(기준일시_입력!$J$21:$J$39,AOT$5),AOP23&lt;SMALL(기준일시_입력!$N$21:$N$39,AOT$5)),SMALL(기준일시_입력!$N$21:$N$39,AOT$5)-AOP23,0)),0)</f>
        <v>0</v>
      </c>
      <c r="AOU23" s="128">
        <f>IFERROR(IF(AND(AOP23&lt;SMALL(기준일시_입력!$J$21:$J$39,AOU$5),AOQ23&gt;SMALL(기준일시_입력!$N$21:$N$39,AOU$5)),INDEX(기준일시_입력!$AJ$21:$AJ$39,AOU$5*2-1),IF(AND(AOP23&gt;=SMALL(기준일시_입력!$J$21:$J$39,AOU$5),AOP23&lt;SMALL(기준일시_입력!$N$21:$N$39,AOU$5)),SMALL(기준일시_입력!$N$21:$N$39,AOU$5)-AOP23,0)),0)</f>
        <v>0</v>
      </c>
      <c r="AOV23" s="128">
        <f>IFERROR(IF(AND(AOP23&lt;SMALL(기준일시_입력!$J$21:$J$39,AOV$5),AOQ23&gt;SMALL(기준일시_입력!$N$21:$N$39,AOV$5)),INDEX(기준일시_입력!$AJ$21:$AJ$39,AOV$5*2-1),IF(AND(AOP23&gt;=SMALL(기준일시_입력!$J$21:$J$39,AOV$5),AOP23&lt;SMALL(기준일시_입력!$N$21:$N$39,AOV$5)),SMALL(기준일시_입력!$N$21:$N$39,AOV$5)-AOP23,0)),0)</f>
        <v>0</v>
      </c>
      <c r="AOW23" s="128">
        <f>IFERROR(IF(AND(AOP23&lt;SMALL(기준일시_입력!$J$21:$J$39,AOW$5),AOQ23&gt;SMALL(기준일시_입력!$N$21:$N$39,AOW$5)),INDEX(기준일시_입력!$AJ$21:$AJ$39,AOW$5*2-1),IF(AND(AOP23&gt;=SMALL(기준일시_입력!$J$21:$J$39,AOW$5),AOP23&lt;SMALL(기준일시_입력!$N$21:$N$39,AOW$5)),SMALL(기준일시_입력!$N$21:$N$39,AOW$5)-AOP23,0)),0)</f>
        <v>0</v>
      </c>
      <c r="AOX23" s="128">
        <f>IFERROR(IF(AND(AOP23&lt;SMALL(기준일시_입력!$J$21:$J$39,AOX$5),AOQ23&gt;SMALL(기준일시_입력!$N$21:$N$39,AOX$5)),INDEX(기준일시_입력!$AJ$21:$AJ$39,AOX$5*2-1),IF(AND(AOP23&gt;=SMALL(기준일시_입력!$J$21:$J$39,AOX$5),AOP23&lt;SMALL(기준일시_입력!$N$21:$N$39,AOX$5)),SMALL(기준일시_입력!$N$21:$N$39,AOX$5)-AOP23,0)),0)</f>
        <v>0</v>
      </c>
      <c r="AOY23" s="128">
        <f>IFERROR(IF(AND(AOP23&lt;SMALL(기준일시_입력!$J$21:$J$39,AOY$5),AOQ23&gt;SMALL(기준일시_입력!$N$21:$N$39,AOY$5)),INDEX(기준일시_입력!$AJ$21:$AJ$39,AOY$5*2-1),IF(AND(AOP23&gt;=SMALL(기준일시_입력!$J$21:$J$39,AOY$5),AOP23&lt;SMALL(기준일시_입력!$N$21:$N$39,AOY$5)),SMALL(기준일시_입력!$N$21:$N$39,AOY$5)-AOP23,0)),0)</f>
        <v>0</v>
      </c>
      <c r="AOZ23" s="128">
        <f>IFERROR(IF(AND(AOP23&lt;SMALL(기준일시_입력!$J$21:$J$39,AOZ$5),AOQ23&gt;SMALL(기준일시_입력!$N$21:$N$39,AOZ$5)),INDEX(기준일시_입력!$AJ$21:$AJ$39,AOZ$5*2-1),IF(AND(AOP23&gt;=SMALL(기준일시_입력!$J$21:$J$39,AOZ$5),AOP23&lt;SMALL(기준일시_입력!$N$21:$N$39,AOZ$5)),SMALL(기준일시_입력!$N$21:$N$39,AOZ$5)-AOP23,0)),0)</f>
        <v>0</v>
      </c>
      <c r="APA23" s="128">
        <f>IFERROR(IF(AND(AOP23&lt;SMALL(기준일시_입력!$J$21:$J$39,APA$5),AOQ23&gt;SMALL(기준일시_입력!$N$21:$N$39,APA$5)),INDEX(기준일시_입력!$AJ$21:$AJ$39,APA$5*2-1),IF(AND(AOP23&gt;=SMALL(기준일시_입력!$J$21:$J$39,APA$5),AOP23&lt;SMALL(기준일시_입력!$N$21:$N$39,APA$5)),SMALL(기준일시_입력!$N$21:$N$39,APA$5)-AOP23,0)),0)</f>
        <v>0</v>
      </c>
      <c r="APB23" s="125"/>
      <c r="APC23" s="180" t="str">
        <f t="shared" si="334"/>
        <v>18일</v>
      </c>
      <c r="APD23" s="180"/>
      <c r="APE23" s="124" t="str">
        <f t="shared" si="335"/>
        <v>목</v>
      </c>
      <c r="APF23" s="133" t="str">
        <f t="shared" si="416"/>
        <v/>
      </c>
      <c r="APG23" s="184"/>
      <c r="APH23" s="184"/>
      <c r="API23" s="184"/>
      <c r="APJ23" s="184"/>
      <c r="APK23" s="184"/>
      <c r="APL23" s="184"/>
      <c r="APM23" s="176"/>
      <c r="APN23" s="177"/>
      <c r="APO23" s="129" t="str">
        <f>IF($B23="","",IF(AND(APE$3&lt;&gt;"",$B23-기준일시_입력!$AO$7&lt;=0,APG23="",APJ23="",APM23=""),"X",IF(APM23="연차","☆",IF(APM23="월차","★",IF(APM23="병가","♨",IF(APM23="출장","◎",IF(APM23="교육","■",IF(AND(APM23="",APG23&lt;=기준일시_입력!$J$15,APJ23&gt;=기준일시_입력!$N$15),"○",IF(AND(APM23="",APG23&lt;&gt;"",APG23&gt;기준일시_입력!$J$15),"▼",IF(AND(APM23="",APJ23&lt;&gt;"",APJ23&lt;기준일시_입력!$N$15),"△",""))))))))))</f>
        <v/>
      </c>
      <c r="APP23" s="128">
        <f>IFERROR(IF(OR(APG23="",APJ23=""),0,IF(AND(APR23&lt;기준일시_입력!$J$17,APS23&gt;기준일시_입력!$N$17),기준일시_입력!$N$17-기준일시_입력!$J$17,IF(AND(APR23&gt;=기준일시_입력!$J$17,APS23&gt;기준일시_입력!$N$17),기준일시_입력!$N$17-APR23,IF(APS23&lt;기준일시_입력!$J$17,0,IF(AND(APR23&lt;기준일시_입력!$J$17,APS23&lt;=기준일시_입력!$N$17),APS23-기준일시_입력!$J$17,IF(AND(APR23&gt;=기준일시_입력!$J$17,APS23&lt;=기준일시_입력!$N$17),APS23-APR23,0)))))),0)</f>
        <v>0</v>
      </c>
      <c r="APQ23" s="128">
        <f t="shared" si="337"/>
        <v>0</v>
      </c>
      <c r="APR23" s="128">
        <f>IF(OR(APG23="",APJ23=""),0,IF(APG23&lt;기준일시_입력!$J$15,기준일시_입력!$J$15,APG23))</f>
        <v>0</v>
      </c>
      <c r="APS23" s="128">
        <f t="shared" si="338"/>
        <v>0</v>
      </c>
      <c r="APT23" s="128">
        <f>IFERROR(IF(AND(APR23&lt;SMALL(기준일시_입력!$J$21:$J$39,APT$5),APS23&gt;SMALL(기준일시_입력!$N$21:$N$39,APT$5)),INDEX(기준일시_입력!$AJ$21:$AJ$39,APT$5*2-1),IF(AND(APR23&gt;=SMALL(기준일시_입력!$J$21:$J$39,APT$5),APR23&lt;SMALL(기준일시_입력!$N$21:$N$39,APT$5)),SMALL(기준일시_입력!$N$21:$N$39,APT$5)-APR23,0)),0)</f>
        <v>0</v>
      </c>
      <c r="APU23" s="128">
        <f>IFERROR(IF(AND(APR23&lt;SMALL(기준일시_입력!$J$21:$J$39,APU$5),APS23&gt;SMALL(기준일시_입력!$N$21:$N$39,APU$5)),INDEX(기준일시_입력!$AJ$21:$AJ$39,APU$5*2-1),IF(AND(APR23&gt;=SMALL(기준일시_입력!$J$21:$J$39,APU$5),APR23&lt;SMALL(기준일시_입력!$N$21:$N$39,APU$5)),SMALL(기준일시_입력!$N$21:$N$39,APU$5)-APR23,0)),0)</f>
        <v>0</v>
      </c>
      <c r="APV23" s="128">
        <f>IFERROR(IF(AND(APR23&lt;SMALL(기준일시_입력!$J$21:$J$39,APV$5),APS23&gt;SMALL(기준일시_입력!$N$21:$N$39,APV$5)),INDEX(기준일시_입력!$AJ$21:$AJ$39,APV$5*2-1),IF(AND(APR23&gt;=SMALL(기준일시_입력!$J$21:$J$39,APV$5),APR23&lt;SMALL(기준일시_입력!$N$21:$N$39,APV$5)),SMALL(기준일시_입력!$N$21:$N$39,APV$5)-APR23,0)),0)</f>
        <v>0</v>
      </c>
      <c r="APW23" s="128">
        <f>IFERROR(IF(AND(APR23&lt;SMALL(기준일시_입력!$J$21:$J$39,APW$5),APS23&gt;SMALL(기준일시_입력!$N$21:$N$39,APW$5)),INDEX(기준일시_입력!$AJ$21:$AJ$39,APW$5*2-1),IF(AND(APR23&gt;=SMALL(기준일시_입력!$J$21:$J$39,APW$5),APR23&lt;SMALL(기준일시_입력!$N$21:$N$39,APW$5)),SMALL(기준일시_입력!$N$21:$N$39,APW$5)-APR23,0)),0)</f>
        <v>0</v>
      </c>
      <c r="APX23" s="128">
        <f>IFERROR(IF(AND(APR23&lt;SMALL(기준일시_입력!$J$21:$J$39,APX$5),APS23&gt;SMALL(기준일시_입력!$N$21:$N$39,APX$5)),INDEX(기준일시_입력!$AJ$21:$AJ$39,APX$5*2-1),IF(AND(APR23&gt;=SMALL(기준일시_입력!$J$21:$J$39,APX$5),APR23&lt;SMALL(기준일시_입력!$N$21:$N$39,APX$5)),SMALL(기준일시_입력!$N$21:$N$39,APX$5)-APR23,0)),0)</f>
        <v>0</v>
      </c>
      <c r="APY23" s="128">
        <f>IFERROR(IF(AND(APR23&lt;SMALL(기준일시_입력!$J$21:$J$39,APY$5),APS23&gt;SMALL(기준일시_입력!$N$21:$N$39,APY$5)),INDEX(기준일시_입력!$AJ$21:$AJ$39,APY$5*2-1),IF(AND(APR23&gt;=SMALL(기준일시_입력!$J$21:$J$39,APY$5),APR23&lt;SMALL(기준일시_입력!$N$21:$N$39,APY$5)),SMALL(기준일시_입력!$N$21:$N$39,APY$5)-APR23,0)),0)</f>
        <v>0</v>
      </c>
      <c r="APZ23" s="128">
        <f>IFERROR(IF(AND(APR23&lt;SMALL(기준일시_입력!$J$21:$J$39,APZ$5),APS23&gt;SMALL(기준일시_입력!$N$21:$N$39,APZ$5)),INDEX(기준일시_입력!$AJ$21:$AJ$39,APZ$5*2-1),IF(AND(APR23&gt;=SMALL(기준일시_입력!$J$21:$J$39,APZ$5),APR23&lt;SMALL(기준일시_입력!$N$21:$N$39,APZ$5)),SMALL(기준일시_입력!$N$21:$N$39,APZ$5)-APR23,0)),0)</f>
        <v>0</v>
      </c>
      <c r="AQA23" s="128">
        <f>IFERROR(IF(AND(APR23&lt;SMALL(기준일시_입력!$J$21:$J$39,AQA$5),APS23&gt;SMALL(기준일시_입력!$N$21:$N$39,AQA$5)),INDEX(기준일시_입력!$AJ$21:$AJ$39,AQA$5*2-1),IF(AND(APR23&gt;=SMALL(기준일시_입력!$J$21:$J$39,AQA$5),APR23&lt;SMALL(기준일시_입력!$N$21:$N$39,AQA$5)),SMALL(기준일시_입력!$N$21:$N$39,AQA$5)-APR23,0)),0)</f>
        <v>0</v>
      </c>
      <c r="AQB23" s="128">
        <f>IFERROR(IF(AND(APR23&lt;SMALL(기준일시_입력!$J$21:$J$39,AQB$5),APS23&gt;SMALL(기준일시_입력!$N$21:$N$39,AQB$5)),INDEX(기준일시_입력!$AJ$21:$AJ$39,AQB$5*2-1),IF(AND(APR23&gt;=SMALL(기준일시_입력!$J$21:$J$39,AQB$5),APR23&lt;SMALL(기준일시_입력!$N$21:$N$39,AQB$5)),SMALL(기준일시_입력!$N$21:$N$39,AQB$5)-APR23,0)),0)</f>
        <v>0</v>
      </c>
      <c r="AQC23" s="128">
        <f>IFERROR(IF(AND(APR23&lt;SMALL(기준일시_입력!$J$21:$J$39,AQC$5),APS23&gt;SMALL(기준일시_입력!$N$21:$N$39,AQC$5)),INDEX(기준일시_입력!$AJ$21:$AJ$39,AQC$5*2-1),IF(AND(APR23&gt;=SMALL(기준일시_입력!$J$21:$J$39,AQC$5),APR23&lt;SMALL(기준일시_입력!$N$21:$N$39,AQC$5)),SMALL(기준일시_입력!$N$21:$N$39,AQC$5)-APR23,0)),0)</f>
        <v>0</v>
      </c>
      <c r="AQD23" s="125"/>
      <c r="AQE23" s="180" t="str">
        <f t="shared" si="339"/>
        <v>18일</v>
      </c>
      <c r="AQF23" s="180"/>
      <c r="AQG23" s="124" t="str">
        <f t="shared" si="340"/>
        <v>목</v>
      </c>
      <c r="AQH23" s="133" t="str">
        <f t="shared" si="416"/>
        <v/>
      </c>
      <c r="AQI23" s="184"/>
      <c r="AQJ23" s="184"/>
      <c r="AQK23" s="184"/>
      <c r="AQL23" s="184"/>
      <c r="AQM23" s="184"/>
      <c r="AQN23" s="184"/>
      <c r="AQO23" s="176"/>
      <c r="AQP23" s="177"/>
      <c r="AQQ23" s="129" t="str">
        <f>IF($B23="","",IF(AND(AQG$3&lt;&gt;"",$B23-기준일시_입력!$AO$7&lt;=0,AQI23="",AQL23="",AQO23=""),"X",IF(AQO23="연차","☆",IF(AQO23="월차","★",IF(AQO23="병가","♨",IF(AQO23="출장","◎",IF(AQO23="교육","■",IF(AND(AQO23="",AQI23&lt;=기준일시_입력!$J$15,AQL23&gt;=기준일시_입력!$N$15),"○",IF(AND(AQO23="",AQI23&lt;&gt;"",AQI23&gt;기준일시_입력!$J$15),"▼",IF(AND(AQO23="",AQL23&lt;&gt;"",AQL23&lt;기준일시_입력!$N$15),"△",""))))))))))</f>
        <v/>
      </c>
      <c r="AQR23" s="128">
        <f>IFERROR(IF(OR(AQI23="",AQL23=""),0,IF(AND(AQT23&lt;기준일시_입력!$J$17,AQU23&gt;기준일시_입력!$N$17),기준일시_입력!$N$17-기준일시_입력!$J$17,IF(AND(AQT23&gt;=기준일시_입력!$J$17,AQU23&gt;기준일시_입력!$N$17),기준일시_입력!$N$17-AQT23,IF(AQU23&lt;기준일시_입력!$J$17,0,IF(AND(AQT23&lt;기준일시_입력!$J$17,AQU23&lt;=기준일시_입력!$N$17),AQU23-기준일시_입력!$J$17,IF(AND(AQT23&gt;=기준일시_입력!$J$17,AQU23&lt;=기준일시_입력!$N$17),AQU23-AQT23,0)))))),0)</f>
        <v>0</v>
      </c>
      <c r="AQS23" s="128">
        <f t="shared" si="342"/>
        <v>0</v>
      </c>
      <c r="AQT23" s="128">
        <f>IF(OR(AQI23="",AQL23=""),0,IF(AQI23&lt;기준일시_입력!$J$15,기준일시_입력!$J$15,AQI23))</f>
        <v>0</v>
      </c>
      <c r="AQU23" s="128">
        <f t="shared" si="343"/>
        <v>0</v>
      </c>
      <c r="AQV23" s="128">
        <f>IFERROR(IF(AND(AQT23&lt;SMALL(기준일시_입력!$J$21:$J$39,AQV$5),AQU23&gt;SMALL(기준일시_입력!$N$21:$N$39,AQV$5)),INDEX(기준일시_입력!$AJ$21:$AJ$39,AQV$5*2-1),IF(AND(AQT23&gt;=SMALL(기준일시_입력!$J$21:$J$39,AQV$5),AQT23&lt;SMALL(기준일시_입력!$N$21:$N$39,AQV$5)),SMALL(기준일시_입력!$N$21:$N$39,AQV$5)-AQT23,0)),0)</f>
        <v>0</v>
      </c>
      <c r="AQW23" s="128">
        <f>IFERROR(IF(AND(AQT23&lt;SMALL(기준일시_입력!$J$21:$J$39,AQW$5),AQU23&gt;SMALL(기준일시_입력!$N$21:$N$39,AQW$5)),INDEX(기준일시_입력!$AJ$21:$AJ$39,AQW$5*2-1),IF(AND(AQT23&gt;=SMALL(기준일시_입력!$J$21:$J$39,AQW$5),AQT23&lt;SMALL(기준일시_입력!$N$21:$N$39,AQW$5)),SMALL(기준일시_입력!$N$21:$N$39,AQW$5)-AQT23,0)),0)</f>
        <v>0</v>
      </c>
      <c r="AQX23" s="128">
        <f>IFERROR(IF(AND(AQT23&lt;SMALL(기준일시_입력!$J$21:$J$39,AQX$5),AQU23&gt;SMALL(기준일시_입력!$N$21:$N$39,AQX$5)),INDEX(기준일시_입력!$AJ$21:$AJ$39,AQX$5*2-1),IF(AND(AQT23&gt;=SMALL(기준일시_입력!$J$21:$J$39,AQX$5),AQT23&lt;SMALL(기준일시_입력!$N$21:$N$39,AQX$5)),SMALL(기준일시_입력!$N$21:$N$39,AQX$5)-AQT23,0)),0)</f>
        <v>0</v>
      </c>
      <c r="AQY23" s="128">
        <f>IFERROR(IF(AND(AQT23&lt;SMALL(기준일시_입력!$J$21:$J$39,AQY$5),AQU23&gt;SMALL(기준일시_입력!$N$21:$N$39,AQY$5)),INDEX(기준일시_입력!$AJ$21:$AJ$39,AQY$5*2-1),IF(AND(AQT23&gt;=SMALL(기준일시_입력!$J$21:$J$39,AQY$5),AQT23&lt;SMALL(기준일시_입력!$N$21:$N$39,AQY$5)),SMALL(기준일시_입력!$N$21:$N$39,AQY$5)-AQT23,0)),0)</f>
        <v>0</v>
      </c>
      <c r="AQZ23" s="128">
        <f>IFERROR(IF(AND(AQT23&lt;SMALL(기준일시_입력!$J$21:$J$39,AQZ$5),AQU23&gt;SMALL(기준일시_입력!$N$21:$N$39,AQZ$5)),INDEX(기준일시_입력!$AJ$21:$AJ$39,AQZ$5*2-1),IF(AND(AQT23&gt;=SMALL(기준일시_입력!$J$21:$J$39,AQZ$5),AQT23&lt;SMALL(기준일시_입력!$N$21:$N$39,AQZ$5)),SMALL(기준일시_입력!$N$21:$N$39,AQZ$5)-AQT23,0)),0)</f>
        <v>0</v>
      </c>
      <c r="ARA23" s="128">
        <f>IFERROR(IF(AND(AQT23&lt;SMALL(기준일시_입력!$J$21:$J$39,ARA$5),AQU23&gt;SMALL(기준일시_입력!$N$21:$N$39,ARA$5)),INDEX(기준일시_입력!$AJ$21:$AJ$39,ARA$5*2-1),IF(AND(AQT23&gt;=SMALL(기준일시_입력!$J$21:$J$39,ARA$5),AQT23&lt;SMALL(기준일시_입력!$N$21:$N$39,ARA$5)),SMALL(기준일시_입력!$N$21:$N$39,ARA$5)-AQT23,0)),0)</f>
        <v>0</v>
      </c>
      <c r="ARB23" s="128">
        <f>IFERROR(IF(AND(AQT23&lt;SMALL(기준일시_입력!$J$21:$J$39,ARB$5),AQU23&gt;SMALL(기준일시_입력!$N$21:$N$39,ARB$5)),INDEX(기준일시_입력!$AJ$21:$AJ$39,ARB$5*2-1),IF(AND(AQT23&gt;=SMALL(기준일시_입력!$J$21:$J$39,ARB$5),AQT23&lt;SMALL(기준일시_입력!$N$21:$N$39,ARB$5)),SMALL(기준일시_입력!$N$21:$N$39,ARB$5)-AQT23,0)),0)</f>
        <v>0</v>
      </c>
      <c r="ARC23" s="128">
        <f>IFERROR(IF(AND(AQT23&lt;SMALL(기준일시_입력!$J$21:$J$39,ARC$5),AQU23&gt;SMALL(기준일시_입력!$N$21:$N$39,ARC$5)),INDEX(기준일시_입력!$AJ$21:$AJ$39,ARC$5*2-1),IF(AND(AQT23&gt;=SMALL(기준일시_입력!$J$21:$J$39,ARC$5),AQT23&lt;SMALL(기준일시_입력!$N$21:$N$39,ARC$5)),SMALL(기준일시_입력!$N$21:$N$39,ARC$5)-AQT23,0)),0)</f>
        <v>0</v>
      </c>
      <c r="ARD23" s="128">
        <f>IFERROR(IF(AND(AQT23&lt;SMALL(기준일시_입력!$J$21:$J$39,ARD$5),AQU23&gt;SMALL(기준일시_입력!$N$21:$N$39,ARD$5)),INDEX(기준일시_입력!$AJ$21:$AJ$39,ARD$5*2-1),IF(AND(AQT23&gt;=SMALL(기준일시_입력!$J$21:$J$39,ARD$5),AQT23&lt;SMALL(기준일시_입력!$N$21:$N$39,ARD$5)),SMALL(기준일시_입력!$N$21:$N$39,ARD$5)-AQT23,0)),0)</f>
        <v>0</v>
      </c>
      <c r="ARE23" s="128">
        <f>IFERROR(IF(AND(AQT23&lt;SMALL(기준일시_입력!$J$21:$J$39,ARE$5),AQU23&gt;SMALL(기준일시_입력!$N$21:$N$39,ARE$5)),INDEX(기준일시_입력!$AJ$21:$AJ$39,ARE$5*2-1),IF(AND(AQT23&gt;=SMALL(기준일시_입력!$J$21:$J$39,ARE$5),AQT23&lt;SMALL(기준일시_입력!$N$21:$N$39,ARE$5)),SMALL(기준일시_입력!$N$21:$N$39,ARE$5)-AQT23,0)),0)</f>
        <v>0</v>
      </c>
      <c r="ARF23" s="125"/>
      <c r="ARG23" s="180" t="str">
        <f t="shared" si="344"/>
        <v>18일</v>
      </c>
      <c r="ARH23" s="180"/>
      <c r="ARI23" s="124" t="str">
        <f t="shared" si="345"/>
        <v>목</v>
      </c>
      <c r="ARJ23" s="133" t="str">
        <f t="shared" si="416"/>
        <v/>
      </c>
      <c r="ARK23" s="184"/>
      <c r="ARL23" s="184"/>
      <c r="ARM23" s="184"/>
      <c r="ARN23" s="184"/>
      <c r="ARO23" s="184"/>
      <c r="ARP23" s="184"/>
      <c r="ARQ23" s="176"/>
      <c r="ARR23" s="177"/>
      <c r="ARS23" s="129" t="str">
        <f>IF($B23="","",IF(AND(ARI$3&lt;&gt;"",$B23-기준일시_입력!$AO$7&lt;=0,ARK23="",ARN23="",ARQ23=""),"X",IF(ARQ23="연차","☆",IF(ARQ23="월차","★",IF(ARQ23="병가","♨",IF(ARQ23="출장","◎",IF(ARQ23="교육","■",IF(AND(ARQ23="",ARK23&lt;=기준일시_입력!$J$15,ARN23&gt;=기준일시_입력!$N$15),"○",IF(AND(ARQ23="",ARK23&lt;&gt;"",ARK23&gt;기준일시_입력!$J$15),"▼",IF(AND(ARQ23="",ARN23&lt;&gt;"",ARN23&lt;기준일시_입력!$N$15),"△",""))))))))))</f>
        <v/>
      </c>
      <c r="ART23" s="128">
        <f>IFERROR(IF(OR(ARK23="",ARN23=""),0,IF(AND(ARV23&lt;기준일시_입력!$J$17,ARW23&gt;기준일시_입력!$N$17),기준일시_입력!$N$17-기준일시_입력!$J$17,IF(AND(ARV23&gt;=기준일시_입력!$J$17,ARW23&gt;기준일시_입력!$N$17),기준일시_입력!$N$17-ARV23,IF(ARW23&lt;기준일시_입력!$J$17,0,IF(AND(ARV23&lt;기준일시_입력!$J$17,ARW23&lt;=기준일시_입력!$N$17),ARW23-기준일시_입력!$J$17,IF(AND(ARV23&gt;=기준일시_입력!$J$17,ARW23&lt;=기준일시_입력!$N$17),ARW23-ARV23,0)))))),0)</f>
        <v>0</v>
      </c>
      <c r="ARU23" s="128">
        <f t="shared" si="347"/>
        <v>0</v>
      </c>
      <c r="ARV23" s="128">
        <f>IF(OR(ARK23="",ARN23=""),0,IF(ARK23&lt;기준일시_입력!$J$15,기준일시_입력!$J$15,ARK23))</f>
        <v>0</v>
      </c>
      <c r="ARW23" s="128">
        <f t="shared" si="348"/>
        <v>0</v>
      </c>
      <c r="ARX23" s="128">
        <f>IFERROR(IF(AND(ARV23&lt;SMALL(기준일시_입력!$J$21:$J$39,ARX$5),ARW23&gt;SMALL(기준일시_입력!$N$21:$N$39,ARX$5)),INDEX(기준일시_입력!$AJ$21:$AJ$39,ARX$5*2-1),IF(AND(ARV23&gt;=SMALL(기준일시_입력!$J$21:$J$39,ARX$5),ARV23&lt;SMALL(기준일시_입력!$N$21:$N$39,ARX$5)),SMALL(기준일시_입력!$N$21:$N$39,ARX$5)-ARV23,0)),0)</f>
        <v>0</v>
      </c>
      <c r="ARY23" s="128">
        <f>IFERROR(IF(AND(ARV23&lt;SMALL(기준일시_입력!$J$21:$J$39,ARY$5),ARW23&gt;SMALL(기준일시_입력!$N$21:$N$39,ARY$5)),INDEX(기준일시_입력!$AJ$21:$AJ$39,ARY$5*2-1),IF(AND(ARV23&gt;=SMALL(기준일시_입력!$J$21:$J$39,ARY$5),ARV23&lt;SMALL(기준일시_입력!$N$21:$N$39,ARY$5)),SMALL(기준일시_입력!$N$21:$N$39,ARY$5)-ARV23,0)),0)</f>
        <v>0</v>
      </c>
      <c r="ARZ23" s="128">
        <f>IFERROR(IF(AND(ARV23&lt;SMALL(기준일시_입력!$J$21:$J$39,ARZ$5),ARW23&gt;SMALL(기준일시_입력!$N$21:$N$39,ARZ$5)),INDEX(기준일시_입력!$AJ$21:$AJ$39,ARZ$5*2-1),IF(AND(ARV23&gt;=SMALL(기준일시_입력!$J$21:$J$39,ARZ$5),ARV23&lt;SMALL(기준일시_입력!$N$21:$N$39,ARZ$5)),SMALL(기준일시_입력!$N$21:$N$39,ARZ$5)-ARV23,0)),0)</f>
        <v>0</v>
      </c>
      <c r="ASA23" s="128">
        <f>IFERROR(IF(AND(ARV23&lt;SMALL(기준일시_입력!$J$21:$J$39,ASA$5),ARW23&gt;SMALL(기준일시_입력!$N$21:$N$39,ASA$5)),INDEX(기준일시_입력!$AJ$21:$AJ$39,ASA$5*2-1),IF(AND(ARV23&gt;=SMALL(기준일시_입력!$J$21:$J$39,ASA$5),ARV23&lt;SMALL(기준일시_입력!$N$21:$N$39,ASA$5)),SMALL(기준일시_입력!$N$21:$N$39,ASA$5)-ARV23,0)),0)</f>
        <v>0</v>
      </c>
      <c r="ASB23" s="128">
        <f>IFERROR(IF(AND(ARV23&lt;SMALL(기준일시_입력!$J$21:$J$39,ASB$5),ARW23&gt;SMALL(기준일시_입력!$N$21:$N$39,ASB$5)),INDEX(기준일시_입력!$AJ$21:$AJ$39,ASB$5*2-1),IF(AND(ARV23&gt;=SMALL(기준일시_입력!$J$21:$J$39,ASB$5),ARV23&lt;SMALL(기준일시_입력!$N$21:$N$39,ASB$5)),SMALL(기준일시_입력!$N$21:$N$39,ASB$5)-ARV23,0)),0)</f>
        <v>0</v>
      </c>
      <c r="ASC23" s="128">
        <f>IFERROR(IF(AND(ARV23&lt;SMALL(기준일시_입력!$J$21:$J$39,ASC$5),ARW23&gt;SMALL(기준일시_입력!$N$21:$N$39,ASC$5)),INDEX(기준일시_입력!$AJ$21:$AJ$39,ASC$5*2-1),IF(AND(ARV23&gt;=SMALL(기준일시_입력!$J$21:$J$39,ASC$5),ARV23&lt;SMALL(기준일시_입력!$N$21:$N$39,ASC$5)),SMALL(기준일시_입력!$N$21:$N$39,ASC$5)-ARV23,0)),0)</f>
        <v>0</v>
      </c>
      <c r="ASD23" s="128">
        <f>IFERROR(IF(AND(ARV23&lt;SMALL(기준일시_입력!$J$21:$J$39,ASD$5),ARW23&gt;SMALL(기준일시_입력!$N$21:$N$39,ASD$5)),INDEX(기준일시_입력!$AJ$21:$AJ$39,ASD$5*2-1),IF(AND(ARV23&gt;=SMALL(기준일시_입력!$J$21:$J$39,ASD$5),ARV23&lt;SMALL(기준일시_입력!$N$21:$N$39,ASD$5)),SMALL(기준일시_입력!$N$21:$N$39,ASD$5)-ARV23,0)),0)</f>
        <v>0</v>
      </c>
      <c r="ASE23" s="128">
        <f>IFERROR(IF(AND(ARV23&lt;SMALL(기준일시_입력!$J$21:$J$39,ASE$5),ARW23&gt;SMALL(기준일시_입력!$N$21:$N$39,ASE$5)),INDEX(기준일시_입력!$AJ$21:$AJ$39,ASE$5*2-1),IF(AND(ARV23&gt;=SMALL(기준일시_입력!$J$21:$J$39,ASE$5),ARV23&lt;SMALL(기준일시_입력!$N$21:$N$39,ASE$5)),SMALL(기준일시_입력!$N$21:$N$39,ASE$5)-ARV23,0)),0)</f>
        <v>0</v>
      </c>
      <c r="ASF23" s="128">
        <f>IFERROR(IF(AND(ARV23&lt;SMALL(기준일시_입력!$J$21:$J$39,ASF$5),ARW23&gt;SMALL(기준일시_입력!$N$21:$N$39,ASF$5)),INDEX(기준일시_입력!$AJ$21:$AJ$39,ASF$5*2-1),IF(AND(ARV23&gt;=SMALL(기준일시_입력!$J$21:$J$39,ASF$5),ARV23&lt;SMALL(기준일시_입력!$N$21:$N$39,ASF$5)),SMALL(기준일시_입력!$N$21:$N$39,ASF$5)-ARV23,0)),0)</f>
        <v>0</v>
      </c>
      <c r="ASG23" s="128">
        <f>IFERROR(IF(AND(ARV23&lt;SMALL(기준일시_입력!$J$21:$J$39,ASG$5),ARW23&gt;SMALL(기준일시_입력!$N$21:$N$39,ASG$5)),INDEX(기준일시_입력!$AJ$21:$AJ$39,ASG$5*2-1),IF(AND(ARV23&gt;=SMALL(기준일시_입력!$J$21:$J$39,ASG$5),ARV23&lt;SMALL(기준일시_입력!$N$21:$N$39,ASG$5)),SMALL(기준일시_입력!$N$21:$N$39,ASG$5)-ARV23,0)),0)</f>
        <v>0</v>
      </c>
      <c r="ASH23" s="125"/>
      <c r="ASI23" s="180" t="str">
        <f t="shared" si="349"/>
        <v>18일</v>
      </c>
      <c r="ASJ23" s="180"/>
      <c r="ASK23" s="124" t="str">
        <f t="shared" si="350"/>
        <v>목</v>
      </c>
      <c r="ASL23" s="133" t="str">
        <f t="shared" si="417"/>
        <v/>
      </c>
      <c r="ASM23" s="184"/>
      <c r="ASN23" s="184"/>
      <c r="ASO23" s="184"/>
      <c r="ASP23" s="184"/>
      <c r="ASQ23" s="184"/>
      <c r="ASR23" s="184"/>
      <c r="ASS23" s="176"/>
      <c r="AST23" s="177"/>
      <c r="ASU23" s="129" t="str">
        <f>IF($B23="","",IF(AND(ASK$3&lt;&gt;"",$B23-기준일시_입력!$AO$7&lt;=0,ASM23="",ASP23="",ASS23=""),"X",IF(ASS23="연차","☆",IF(ASS23="월차","★",IF(ASS23="병가","♨",IF(ASS23="출장","◎",IF(ASS23="교육","■",IF(AND(ASS23="",ASM23&lt;=기준일시_입력!$J$15,ASP23&gt;=기준일시_입력!$N$15),"○",IF(AND(ASS23="",ASM23&lt;&gt;"",ASM23&gt;기준일시_입력!$J$15),"▼",IF(AND(ASS23="",ASP23&lt;&gt;"",ASP23&lt;기준일시_입력!$N$15),"△",""))))))))))</f>
        <v/>
      </c>
      <c r="ASV23" s="128">
        <f>IFERROR(IF(OR(ASM23="",ASP23=""),0,IF(AND(ASX23&lt;기준일시_입력!$J$17,ASY23&gt;기준일시_입력!$N$17),기준일시_입력!$N$17-기준일시_입력!$J$17,IF(AND(ASX23&gt;=기준일시_입력!$J$17,ASY23&gt;기준일시_입력!$N$17),기준일시_입력!$N$17-ASX23,IF(ASY23&lt;기준일시_입력!$J$17,0,IF(AND(ASX23&lt;기준일시_입력!$J$17,ASY23&lt;=기준일시_입력!$N$17),ASY23-기준일시_입력!$J$17,IF(AND(ASX23&gt;=기준일시_입력!$J$17,ASY23&lt;=기준일시_입력!$N$17),ASY23-ASX23,0)))))),0)</f>
        <v>0</v>
      </c>
      <c r="ASW23" s="128">
        <f t="shared" si="352"/>
        <v>0</v>
      </c>
      <c r="ASX23" s="128">
        <f>IF(OR(ASM23="",ASP23=""),0,IF(ASM23&lt;기준일시_입력!$J$15,기준일시_입력!$J$15,ASM23))</f>
        <v>0</v>
      </c>
      <c r="ASY23" s="128">
        <f t="shared" si="353"/>
        <v>0</v>
      </c>
      <c r="ASZ23" s="128">
        <f>IFERROR(IF(AND(ASX23&lt;SMALL(기준일시_입력!$J$21:$J$39,ASZ$5),ASY23&gt;SMALL(기준일시_입력!$N$21:$N$39,ASZ$5)),INDEX(기준일시_입력!$AJ$21:$AJ$39,ASZ$5*2-1),IF(AND(ASX23&gt;=SMALL(기준일시_입력!$J$21:$J$39,ASZ$5),ASX23&lt;SMALL(기준일시_입력!$N$21:$N$39,ASZ$5)),SMALL(기준일시_입력!$N$21:$N$39,ASZ$5)-ASX23,0)),0)</f>
        <v>0</v>
      </c>
      <c r="ATA23" s="128">
        <f>IFERROR(IF(AND(ASX23&lt;SMALL(기준일시_입력!$J$21:$J$39,ATA$5),ASY23&gt;SMALL(기준일시_입력!$N$21:$N$39,ATA$5)),INDEX(기준일시_입력!$AJ$21:$AJ$39,ATA$5*2-1),IF(AND(ASX23&gt;=SMALL(기준일시_입력!$J$21:$J$39,ATA$5),ASX23&lt;SMALL(기준일시_입력!$N$21:$N$39,ATA$5)),SMALL(기준일시_입력!$N$21:$N$39,ATA$5)-ASX23,0)),0)</f>
        <v>0</v>
      </c>
      <c r="ATB23" s="128">
        <f>IFERROR(IF(AND(ASX23&lt;SMALL(기준일시_입력!$J$21:$J$39,ATB$5),ASY23&gt;SMALL(기준일시_입력!$N$21:$N$39,ATB$5)),INDEX(기준일시_입력!$AJ$21:$AJ$39,ATB$5*2-1),IF(AND(ASX23&gt;=SMALL(기준일시_입력!$J$21:$J$39,ATB$5),ASX23&lt;SMALL(기준일시_입력!$N$21:$N$39,ATB$5)),SMALL(기준일시_입력!$N$21:$N$39,ATB$5)-ASX23,0)),0)</f>
        <v>0</v>
      </c>
      <c r="ATC23" s="128">
        <f>IFERROR(IF(AND(ASX23&lt;SMALL(기준일시_입력!$J$21:$J$39,ATC$5),ASY23&gt;SMALL(기준일시_입력!$N$21:$N$39,ATC$5)),INDEX(기준일시_입력!$AJ$21:$AJ$39,ATC$5*2-1),IF(AND(ASX23&gt;=SMALL(기준일시_입력!$J$21:$J$39,ATC$5),ASX23&lt;SMALL(기준일시_입력!$N$21:$N$39,ATC$5)),SMALL(기준일시_입력!$N$21:$N$39,ATC$5)-ASX23,0)),0)</f>
        <v>0</v>
      </c>
      <c r="ATD23" s="128">
        <f>IFERROR(IF(AND(ASX23&lt;SMALL(기준일시_입력!$J$21:$J$39,ATD$5),ASY23&gt;SMALL(기준일시_입력!$N$21:$N$39,ATD$5)),INDEX(기준일시_입력!$AJ$21:$AJ$39,ATD$5*2-1),IF(AND(ASX23&gt;=SMALL(기준일시_입력!$J$21:$J$39,ATD$5),ASX23&lt;SMALL(기준일시_입력!$N$21:$N$39,ATD$5)),SMALL(기준일시_입력!$N$21:$N$39,ATD$5)-ASX23,0)),0)</f>
        <v>0</v>
      </c>
      <c r="ATE23" s="128">
        <f>IFERROR(IF(AND(ASX23&lt;SMALL(기준일시_입력!$J$21:$J$39,ATE$5),ASY23&gt;SMALL(기준일시_입력!$N$21:$N$39,ATE$5)),INDEX(기준일시_입력!$AJ$21:$AJ$39,ATE$5*2-1),IF(AND(ASX23&gt;=SMALL(기준일시_입력!$J$21:$J$39,ATE$5),ASX23&lt;SMALL(기준일시_입력!$N$21:$N$39,ATE$5)),SMALL(기준일시_입력!$N$21:$N$39,ATE$5)-ASX23,0)),0)</f>
        <v>0</v>
      </c>
      <c r="ATF23" s="128">
        <f>IFERROR(IF(AND(ASX23&lt;SMALL(기준일시_입력!$J$21:$J$39,ATF$5),ASY23&gt;SMALL(기준일시_입력!$N$21:$N$39,ATF$5)),INDEX(기준일시_입력!$AJ$21:$AJ$39,ATF$5*2-1),IF(AND(ASX23&gt;=SMALL(기준일시_입력!$J$21:$J$39,ATF$5),ASX23&lt;SMALL(기준일시_입력!$N$21:$N$39,ATF$5)),SMALL(기준일시_입력!$N$21:$N$39,ATF$5)-ASX23,0)),0)</f>
        <v>0</v>
      </c>
      <c r="ATG23" s="128">
        <f>IFERROR(IF(AND(ASX23&lt;SMALL(기준일시_입력!$J$21:$J$39,ATG$5),ASY23&gt;SMALL(기준일시_입력!$N$21:$N$39,ATG$5)),INDEX(기준일시_입력!$AJ$21:$AJ$39,ATG$5*2-1),IF(AND(ASX23&gt;=SMALL(기준일시_입력!$J$21:$J$39,ATG$5),ASX23&lt;SMALL(기준일시_입력!$N$21:$N$39,ATG$5)),SMALL(기준일시_입력!$N$21:$N$39,ATG$5)-ASX23,0)),0)</f>
        <v>0</v>
      </c>
      <c r="ATH23" s="128">
        <f>IFERROR(IF(AND(ASX23&lt;SMALL(기준일시_입력!$J$21:$J$39,ATH$5),ASY23&gt;SMALL(기준일시_입력!$N$21:$N$39,ATH$5)),INDEX(기준일시_입력!$AJ$21:$AJ$39,ATH$5*2-1),IF(AND(ASX23&gt;=SMALL(기준일시_입력!$J$21:$J$39,ATH$5),ASX23&lt;SMALL(기준일시_입력!$N$21:$N$39,ATH$5)),SMALL(기준일시_입력!$N$21:$N$39,ATH$5)-ASX23,0)),0)</f>
        <v>0</v>
      </c>
      <c r="ATI23" s="128">
        <f>IFERROR(IF(AND(ASX23&lt;SMALL(기준일시_입력!$J$21:$J$39,ATI$5),ASY23&gt;SMALL(기준일시_입력!$N$21:$N$39,ATI$5)),INDEX(기준일시_입력!$AJ$21:$AJ$39,ATI$5*2-1),IF(AND(ASX23&gt;=SMALL(기준일시_입력!$J$21:$J$39,ATI$5),ASX23&lt;SMALL(기준일시_입력!$N$21:$N$39,ATI$5)),SMALL(기준일시_입력!$N$21:$N$39,ATI$5)-ASX23,0)),0)</f>
        <v>0</v>
      </c>
      <c r="ATJ23" s="125"/>
      <c r="ATK23" s="180" t="str">
        <f t="shared" si="354"/>
        <v>18일</v>
      </c>
      <c r="ATL23" s="180"/>
      <c r="ATM23" s="124" t="str">
        <f t="shared" si="355"/>
        <v>목</v>
      </c>
      <c r="ATN23" s="133" t="str">
        <f t="shared" si="417"/>
        <v/>
      </c>
      <c r="ATO23" s="184"/>
      <c r="ATP23" s="184"/>
      <c r="ATQ23" s="184"/>
      <c r="ATR23" s="184"/>
      <c r="ATS23" s="184"/>
      <c r="ATT23" s="184"/>
      <c r="ATU23" s="176"/>
      <c r="ATV23" s="177"/>
      <c r="ATW23" s="129" t="str">
        <f>IF($B23="","",IF(AND(ATM$3&lt;&gt;"",$B23-기준일시_입력!$AO$7&lt;=0,ATO23="",ATR23="",ATU23=""),"X",IF(ATU23="연차","☆",IF(ATU23="월차","★",IF(ATU23="병가","♨",IF(ATU23="출장","◎",IF(ATU23="교육","■",IF(AND(ATU23="",ATO23&lt;=기준일시_입력!$J$15,ATR23&gt;=기준일시_입력!$N$15),"○",IF(AND(ATU23="",ATO23&lt;&gt;"",ATO23&gt;기준일시_입력!$J$15),"▼",IF(AND(ATU23="",ATR23&lt;&gt;"",ATR23&lt;기준일시_입력!$N$15),"△",""))))))))))</f>
        <v/>
      </c>
      <c r="ATX23" s="128">
        <f>IFERROR(IF(OR(ATO23="",ATR23=""),0,IF(AND(ATZ23&lt;기준일시_입력!$J$17,AUA23&gt;기준일시_입력!$N$17),기준일시_입력!$N$17-기준일시_입력!$J$17,IF(AND(ATZ23&gt;=기준일시_입력!$J$17,AUA23&gt;기준일시_입력!$N$17),기준일시_입력!$N$17-ATZ23,IF(AUA23&lt;기준일시_입력!$J$17,0,IF(AND(ATZ23&lt;기준일시_입력!$J$17,AUA23&lt;=기준일시_입력!$N$17),AUA23-기준일시_입력!$J$17,IF(AND(ATZ23&gt;=기준일시_입력!$J$17,AUA23&lt;=기준일시_입력!$N$17),AUA23-ATZ23,0)))))),0)</f>
        <v>0</v>
      </c>
      <c r="ATY23" s="128">
        <f t="shared" si="357"/>
        <v>0</v>
      </c>
      <c r="ATZ23" s="128">
        <f>IF(OR(ATO23="",ATR23=""),0,IF(ATO23&lt;기준일시_입력!$J$15,기준일시_입력!$J$15,ATO23))</f>
        <v>0</v>
      </c>
      <c r="AUA23" s="128">
        <f t="shared" si="358"/>
        <v>0</v>
      </c>
      <c r="AUB23" s="128">
        <f>IFERROR(IF(AND(ATZ23&lt;SMALL(기준일시_입력!$J$21:$J$39,AUB$5),AUA23&gt;SMALL(기준일시_입력!$N$21:$N$39,AUB$5)),INDEX(기준일시_입력!$AJ$21:$AJ$39,AUB$5*2-1),IF(AND(ATZ23&gt;=SMALL(기준일시_입력!$J$21:$J$39,AUB$5),ATZ23&lt;SMALL(기준일시_입력!$N$21:$N$39,AUB$5)),SMALL(기준일시_입력!$N$21:$N$39,AUB$5)-ATZ23,0)),0)</f>
        <v>0</v>
      </c>
      <c r="AUC23" s="128">
        <f>IFERROR(IF(AND(ATZ23&lt;SMALL(기준일시_입력!$J$21:$J$39,AUC$5),AUA23&gt;SMALL(기준일시_입력!$N$21:$N$39,AUC$5)),INDEX(기준일시_입력!$AJ$21:$AJ$39,AUC$5*2-1),IF(AND(ATZ23&gt;=SMALL(기준일시_입력!$J$21:$J$39,AUC$5),ATZ23&lt;SMALL(기준일시_입력!$N$21:$N$39,AUC$5)),SMALL(기준일시_입력!$N$21:$N$39,AUC$5)-ATZ23,0)),0)</f>
        <v>0</v>
      </c>
      <c r="AUD23" s="128">
        <f>IFERROR(IF(AND(ATZ23&lt;SMALL(기준일시_입력!$J$21:$J$39,AUD$5),AUA23&gt;SMALL(기준일시_입력!$N$21:$N$39,AUD$5)),INDEX(기준일시_입력!$AJ$21:$AJ$39,AUD$5*2-1),IF(AND(ATZ23&gt;=SMALL(기준일시_입력!$J$21:$J$39,AUD$5),ATZ23&lt;SMALL(기준일시_입력!$N$21:$N$39,AUD$5)),SMALL(기준일시_입력!$N$21:$N$39,AUD$5)-ATZ23,0)),0)</f>
        <v>0</v>
      </c>
      <c r="AUE23" s="128">
        <f>IFERROR(IF(AND(ATZ23&lt;SMALL(기준일시_입력!$J$21:$J$39,AUE$5),AUA23&gt;SMALL(기준일시_입력!$N$21:$N$39,AUE$5)),INDEX(기준일시_입력!$AJ$21:$AJ$39,AUE$5*2-1),IF(AND(ATZ23&gt;=SMALL(기준일시_입력!$J$21:$J$39,AUE$5),ATZ23&lt;SMALL(기준일시_입력!$N$21:$N$39,AUE$5)),SMALL(기준일시_입력!$N$21:$N$39,AUE$5)-ATZ23,0)),0)</f>
        <v>0</v>
      </c>
      <c r="AUF23" s="128">
        <f>IFERROR(IF(AND(ATZ23&lt;SMALL(기준일시_입력!$J$21:$J$39,AUF$5),AUA23&gt;SMALL(기준일시_입력!$N$21:$N$39,AUF$5)),INDEX(기준일시_입력!$AJ$21:$AJ$39,AUF$5*2-1),IF(AND(ATZ23&gt;=SMALL(기준일시_입력!$J$21:$J$39,AUF$5),ATZ23&lt;SMALL(기준일시_입력!$N$21:$N$39,AUF$5)),SMALL(기준일시_입력!$N$21:$N$39,AUF$5)-ATZ23,0)),0)</f>
        <v>0</v>
      </c>
      <c r="AUG23" s="128">
        <f>IFERROR(IF(AND(ATZ23&lt;SMALL(기준일시_입력!$J$21:$J$39,AUG$5),AUA23&gt;SMALL(기준일시_입력!$N$21:$N$39,AUG$5)),INDEX(기준일시_입력!$AJ$21:$AJ$39,AUG$5*2-1),IF(AND(ATZ23&gt;=SMALL(기준일시_입력!$J$21:$J$39,AUG$5),ATZ23&lt;SMALL(기준일시_입력!$N$21:$N$39,AUG$5)),SMALL(기준일시_입력!$N$21:$N$39,AUG$5)-ATZ23,0)),0)</f>
        <v>0</v>
      </c>
      <c r="AUH23" s="128">
        <f>IFERROR(IF(AND(ATZ23&lt;SMALL(기준일시_입력!$J$21:$J$39,AUH$5),AUA23&gt;SMALL(기준일시_입력!$N$21:$N$39,AUH$5)),INDEX(기준일시_입력!$AJ$21:$AJ$39,AUH$5*2-1),IF(AND(ATZ23&gt;=SMALL(기준일시_입력!$J$21:$J$39,AUH$5),ATZ23&lt;SMALL(기준일시_입력!$N$21:$N$39,AUH$5)),SMALL(기준일시_입력!$N$21:$N$39,AUH$5)-ATZ23,0)),0)</f>
        <v>0</v>
      </c>
      <c r="AUI23" s="128">
        <f>IFERROR(IF(AND(ATZ23&lt;SMALL(기준일시_입력!$J$21:$J$39,AUI$5),AUA23&gt;SMALL(기준일시_입력!$N$21:$N$39,AUI$5)),INDEX(기준일시_입력!$AJ$21:$AJ$39,AUI$5*2-1),IF(AND(ATZ23&gt;=SMALL(기준일시_입력!$J$21:$J$39,AUI$5),ATZ23&lt;SMALL(기준일시_입력!$N$21:$N$39,AUI$5)),SMALL(기준일시_입력!$N$21:$N$39,AUI$5)-ATZ23,0)),0)</f>
        <v>0</v>
      </c>
      <c r="AUJ23" s="128">
        <f>IFERROR(IF(AND(ATZ23&lt;SMALL(기준일시_입력!$J$21:$J$39,AUJ$5),AUA23&gt;SMALL(기준일시_입력!$N$21:$N$39,AUJ$5)),INDEX(기준일시_입력!$AJ$21:$AJ$39,AUJ$5*2-1),IF(AND(ATZ23&gt;=SMALL(기준일시_입력!$J$21:$J$39,AUJ$5),ATZ23&lt;SMALL(기준일시_입력!$N$21:$N$39,AUJ$5)),SMALL(기준일시_입력!$N$21:$N$39,AUJ$5)-ATZ23,0)),0)</f>
        <v>0</v>
      </c>
      <c r="AUK23" s="128">
        <f>IFERROR(IF(AND(ATZ23&lt;SMALL(기준일시_입력!$J$21:$J$39,AUK$5),AUA23&gt;SMALL(기준일시_입력!$N$21:$N$39,AUK$5)),INDEX(기준일시_입력!$AJ$21:$AJ$39,AUK$5*2-1),IF(AND(ATZ23&gt;=SMALL(기준일시_입력!$J$21:$J$39,AUK$5),ATZ23&lt;SMALL(기준일시_입력!$N$21:$N$39,AUK$5)),SMALL(기준일시_입력!$N$21:$N$39,AUK$5)-ATZ23,0)),0)</f>
        <v>0</v>
      </c>
      <c r="AUL23" s="125"/>
      <c r="AUM23" s="180" t="str">
        <f t="shared" si="359"/>
        <v>18일</v>
      </c>
      <c r="AUN23" s="180"/>
      <c r="AUO23" s="124" t="str">
        <f t="shared" si="360"/>
        <v>목</v>
      </c>
      <c r="AUP23" s="133" t="str">
        <f t="shared" si="417"/>
        <v/>
      </c>
      <c r="AUQ23" s="184"/>
      <c r="AUR23" s="184"/>
      <c r="AUS23" s="184"/>
      <c r="AUT23" s="184"/>
      <c r="AUU23" s="184"/>
      <c r="AUV23" s="184"/>
      <c r="AUW23" s="176"/>
      <c r="AUX23" s="177"/>
      <c r="AUY23" s="129" t="str">
        <f>IF($B23="","",IF(AND(AUO$3&lt;&gt;"",$B23-기준일시_입력!$AO$7&lt;=0,AUQ23="",AUT23="",AUW23=""),"X",IF(AUW23="연차","☆",IF(AUW23="월차","★",IF(AUW23="병가","♨",IF(AUW23="출장","◎",IF(AUW23="교육","■",IF(AND(AUW23="",AUQ23&lt;=기준일시_입력!$J$15,AUT23&gt;=기준일시_입력!$N$15),"○",IF(AND(AUW23="",AUQ23&lt;&gt;"",AUQ23&gt;기준일시_입력!$J$15),"▼",IF(AND(AUW23="",AUT23&lt;&gt;"",AUT23&lt;기준일시_입력!$N$15),"△",""))))))))))</f>
        <v/>
      </c>
      <c r="AUZ23" s="128">
        <f>IFERROR(IF(OR(AUQ23="",AUT23=""),0,IF(AND(AVB23&lt;기준일시_입력!$J$17,AVC23&gt;기준일시_입력!$N$17),기준일시_입력!$N$17-기준일시_입력!$J$17,IF(AND(AVB23&gt;=기준일시_입력!$J$17,AVC23&gt;기준일시_입력!$N$17),기준일시_입력!$N$17-AVB23,IF(AVC23&lt;기준일시_입력!$J$17,0,IF(AND(AVB23&lt;기준일시_입력!$J$17,AVC23&lt;=기준일시_입력!$N$17),AVC23-기준일시_입력!$J$17,IF(AND(AVB23&gt;=기준일시_입력!$J$17,AVC23&lt;=기준일시_입력!$N$17),AVC23-AVB23,0)))))),0)</f>
        <v>0</v>
      </c>
      <c r="AVA23" s="128">
        <f t="shared" si="362"/>
        <v>0</v>
      </c>
      <c r="AVB23" s="128">
        <f>IF(OR(AUQ23="",AUT23=""),0,IF(AUQ23&lt;기준일시_입력!$J$15,기준일시_입력!$J$15,AUQ23))</f>
        <v>0</v>
      </c>
      <c r="AVC23" s="128">
        <f t="shared" si="363"/>
        <v>0</v>
      </c>
      <c r="AVD23" s="128">
        <f>IFERROR(IF(AND(AVB23&lt;SMALL(기준일시_입력!$J$21:$J$39,AVD$5),AVC23&gt;SMALL(기준일시_입력!$N$21:$N$39,AVD$5)),INDEX(기준일시_입력!$AJ$21:$AJ$39,AVD$5*2-1),IF(AND(AVB23&gt;=SMALL(기준일시_입력!$J$21:$J$39,AVD$5),AVB23&lt;SMALL(기준일시_입력!$N$21:$N$39,AVD$5)),SMALL(기준일시_입력!$N$21:$N$39,AVD$5)-AVB23,0)),0)</f>
        <v>0</v>
      </c>
      <c r="AVE23" s="128">
        <f>IFERROR(IF(AND(AVB23&lt;SMALL(기준일시_입력!$J$21:$J$39,AVE$5),AVC23&gt;SMALL(기준일시_입력!$N$21:$N$39,AVE$5)),INDEX(기준일시_입력!$AJ$21:$AJ$39,AVE$5*2-1),IF(AND(AVB23&gt;=SMALL(기준일시_입력!$J$21:$J$39,AVE$5),AVB23&lt;SMALL(기준일시_입력!$N$21:$N$39,AVE$5)),SMALL(기준일시_입력!$N$21:$N$39,AVE$5)-AVB23,0)),0)</f>
        <v>0</v>
      </c>
      <c r="AVF23" s="128">
        <f>IFERROR(IF(AND(AVB23&lt;SMALL(기준일시_입력!$J$21:$J$39,AVF$5),AVC23&gt;SMALL(기준일시_입력!$N$21:$N$39,AVF$5)),INDEX(기준일시_입력!$AJ$21:$AJ$39,AVF$5*2-1),IF(AND(AVB23&gt;=SMALL(기준일시_입력!$J$21:$J$39,AVF$5),AVB23&lt;SMALL(기준일시_입력!$N$21:$N$39,AVF$5)),SMALL(기준일시_입력!$N$21:$N$39,AVF$5)-AVB23,0)),0)</f>
        <v>0</v>
      </c>
      <c r="AVG23" s="128">
        <f>IFERROR(IF(AND(AVB23&lt;SMALL(기준일시_입력!$J$21:$J$39,AVG$5),AVC23&gt;SMALL(기준일시_입력!$N$21:$N$39,AVG$5)),INDEX(기준일시_입력!$AJ$21:$AJ$39,AVG$5*2-1),IF(AND(AVB23&gt;=SMALL(기준일시_입력!$J$21:$J$39,AVG$5),AVB23&lt;SMALL(기준일시_입력!$N$21:$N$39,AVG$5)),SMALL(기준일시_입력!$N$21:$N$39,AVG$5)-AVB23,0)),0)</f>
        <v>0</v>
      </c>
      <c r="AVH23" s="128">
        <f>IFERROR(IF(AND(AVB23&lt;SMALL(기준일시_입력!$J$21:$J$39,AVH$5),AVC23&gt;SMALL(기준일시_입력!$N$21:$N$39,AVH$5)),INDEX(기준일시_입력!$AJ$21:$AJ$39,AVH$5*2-1),IF(AND(AVB23&gt;=SMALL(기준일시_입력!$J$21:$J$39,AVH$5),AVB23&lt;SMALL(기준일시_입력!$N$21:$N$39,AVH$5)),SMALL(기준일시_입력!$N$21:$N$39,AVH$5)-AVB23,0)),0)</f>
        <v>0</v>
      </c>
      <c r="AVI23" s="128">
        <f>IFERROR(IF(AND(AVB23&lt;SMALL(기준일시_입력!$J$21:$J$39,AVI$5),AVC23&gt;SMALL(기준일시_입력!$N$21:$N$39,AVI$5)),INDEX(기준일시_입력!$AJ$21:$AJ$39,AVI$5*2-1),IF(AND(AVB23&gt;=SMALL(기준일시_입력!$J$21:$J$39,AVI$5),AVB23&lt;SMALL(기준일시_입력!$N$21:$N$39,AVI$5)),SMALL(기준일시_입력!$N$21:$N$39,AVI$5)-AVB23,0)),0)</f>
        <v>0</v>
      </c>
      <c r="AVJ23" s="128">
        <f>IFERROR(IF(AND(AVB23&lt;SMALL(기준일시_입력!$J$21:$J$39,AVJ$5),AVC23&gt;SMALL(기준일시_입력!$N$21:$N$39,AVJ$5)),INDEX(기준일시_입력!$AJ$21:$AJ$39,AVJ$5*2-1),IF(AND(AVB23&gt;=SMALL(기준일시_입력!$J$21:$J$39,AVJ$5),AVB23&lt;SMALL(기준일시_입력!$N$21:$N$39,AVJ$5)),SMALL(기준일시_입력!$N$21:$N$39,AVJ$5)-AVB23,0)),0)</f>
        <v>0</v>
      </c>
      <c r="AVK23" s="128">
        <f>IFERROR(IF(AND(AVB23&lt;SMALL(기준일시_입력!$J$21:$J$39,AVK$5),AVC23&gt;SMALL(기준일시_입력!$N$21:$N$39,AVK$5)),INDEX(기준일시_입력!$AJ$21:$AJ$39,AVK$5*2-1),IF(AND(AVB23&gt;=SMALL(기준일시_입력!$J$21:$J$39,AVK$5),AVB23&lt;SMALL(기준일시_입력!$N$21:$N$39,AVK$5)),SMALL(기준일시_입력!$N$21:$N$39,AVK$5)-AVB23,0)),0)</f>
        <v>0</v>
      </c>
      <c r="AVL23" s="128">
        <f>IFERROR(IF(AND(AVB23&lt;SMALL(기준일시_입력!$J$21:$J$39,AVL$5),AVC23&gt;SMALL(기준일시_입력!$N$21:$N$39,AVL$5)),INDEX(기준일시_입력!$AJ$21:$AJ$39,AVL$5*2-1),IF(AND(AVB23&gt;=SMALL(기준일시_입력!$J$21:$J$39,AVL$5),AVB23&lt;SMALL(기준일시_입력!$N$21:$N$39,AVL$5)),SMALL(기준일시_입력!$N$21:$N$39,AVL$5)-AVB23,0)),0)</f>
        <v>0</v>
      </c>
      <c r="AVM23" s="128">
        <f>IFERROR(IF(AND(AVB23&lt;SMALL(기준일시_입력!$J$21:$J$39,AVM$5),AVC23&gt;SMALL(기준일시_입력!$N$21:$N$39,AVM$5)),INDEX(기준일시_입력!$AJ$21:$AJ$39,AVM$5*2-1),IF(AND(AVB23&gt;=SMALL(기준일시_입력!$J$21:$J$39,AVM$5),AVB23&lt;SMALL(기준일시_입력!$N$21:$N$39,AVM$5)),SMALL(기준일시_입력!$N$21:$N$39,AVM$5)-AVB23,0)),0)</f>
        <v>0</v>
      </c>
      <c r="AVN23" s="125"/>
      <c r="AVO23" s="180" t="str">
        <f t="shared" si="364"/>
        <v>18일</v>
      </c>
      <c r="AVP23" s="180"/>
      <c r="AVQ23" s="124" t="str">
        <f t="shared" si="365"/>
        <v>목</v>
      </c>
      <c r="AVR23" s="133" t="str">
        <f t="shared" si="418"/>
        <v/>
      </c>
      <c r="AVS23" s="184"/>
      <c r="AVT23" s="184"/>
      <c r="AVU23" s="184"/>
      <c r="AVV23" s="184"/>
      <c r="AVW23" s="184"/>
      <c r="AVX23" s="184"/>
      <c r="AVY23" s="176"/>
      <c r="AVZ23" s="177"/>
      <c r="AWA23" s="129" t="str">
        <f>IF($B23="","",IF(AND(AVQ$3&lt;&gt;"",$B23-기준일시_입력!$AO$7&lt;=0,AVS23="",AVV23="",AVY23=""),"X",IF(AVY23="연차","☆",IF(AVY23="월차","★",IF(AVY23="병가","♨",IF(AVY23="출장","◎",IF(AVY23="교육","■",IF(AND(AVY23="",AVS23&lt;=기준일시_입력!$J$15,AVV23&gt;=기준일시_입력!$N$15),"○",IF(AND(AVY23="",AVS23&lt;&gt;"",AVS23&gt;기준일시_입력!$J$15),"▼",IF(AND(AVY23="",AVV23&lt;&gt;"",AVV23&lt;기준일시_입력!$N$15),"△",""))))))))))</f>
        <v/>
      </c>
      <c r="AWB23" s="128">
        <f>IFERROR(IF(OR(AVS23="",AVV23=""),0,IF(AND(AWD23&lt;기준일시_입력!$J$17,AWE23&gt;기준일시_입력!$N$17),기준일시_입력!$N$17-기준일시_입력!$J$17,IF(AND(AWD23&gt;=기준일시_입력!$J$17,AWE23&gt;기준일시_입력!$N$17),기준일시_입력!$N$17-AWD23,IF(AWE23&lt;기준일시_입력!$J$17,0,IF(AND(AWD23&lt;기준일시_입력!$J$17,AWE23&lt;=기준일시_입력!$N$17),AWE23-기준일시_입력!$J$17,IF(AND(AWD23&gt;=기준일시_입력!$J$17,AWE23&lt;=기준일시_입력!$N$17),AWE23-AWD23,0)))))),0)</f>
        <v>0</v>
      </c>
      <c r="AWC23" s="128">
        <f t="shared" si="367"/>
        <v>0</v>
      </c>
      <c r="AWD23" s="128">
        <f>IF(OR(AVS23="",AVV23=""),0,IF(AVS23&lt;기준일시_입력!$J$15,기준일시_입력!$J$15,AVS23))</f>
        <v>0</v>
      </c>
      <c r="AWE23" s="128">
        <f t="shared" si="368"/>
        <v>0</v>
      </c>
      <c r="AWF23" s="128">
        <f>IFERROR(IF(AND(AWD23&lt;SMALL(기준일시_입력!$J$21:$J$39,AWF$5),AWE23&gt;SMALL(기준일시_입력!$N$21:$N$39,AWF$5)),INDEX(기준일시_입력!$AJ$21:$AJ$39,AWF$5*2-1),IF(AND(AWD23&gt;=SMALL(기준일시_입력!$J$21:$J$39,AWF$5),AWD23&lt;SMALL(기준일시_입력!$N$21:$N$39,AWF$5)),SMALL(기준일시_입력!$N$21:$N$39,AWF$5)-AWD23,0)),0)</f>
        <v>0</v>
      </c>
      <c r="AWG23" s="128">
        <f>IFERROR(IF(AND(AWD23&lt;SMALL(기준일시_입력!$J$21:$J$39,AWG$5),AWE23&gt;SMALL(기준일시_입력!$N$21:$N$39,AWG$5)),INDEX(기준일시_입력!$AJ$21:$AJ$39,AWG$5*2-1),IF(AND(AWD23&gt;=SMALL(기준일시_입력!$J$21:$J$39,AWG$5),AWD23&lt;SMALL(기준일시_입력!$N$21:$N$39,AWG$5)),SMALL(기준일시_입력!$N$21:$N$39,AWG$5)-AWD23,0)),0)</f>
        <v>0</v>
      </c>
      <c r="AWH23" s="128">
        <f>IFERROR(IF(AND(AWD23&lt;SMALL(기준일시_입력!$J$21:$J$39,AWH$5),AWE23&gt;SMALL(기준일시_입력!$N$21:$N$39,AWH$5)),INDEX(기준일시_입력!$AJ$21:$AJ$39,AWH$5*2-1),IF(AND(AWD23&gt;=SMALL(기준일시_입력!$J$21:$J$39,AWH$5),AWD23&lt;SMALL(기준일시_입력!$N$21:$N$39,AWH$5)),SMALL(기준일시_입력!$N$21:$N$39,AWH$5)-AWD23,0)),0)</f>
        <v>0</v>
      </c>
      <c r="AWI23" s="128">
        <f>IFERROR(IF(AND(AWD23&lt;SMALL(기준일시_입력!$J$21:$J$39,AWI$5),AWE23&gt;SMALL(기준일시_입력!$N$21:$N$39,AWI$5)),INDEX(기준일시_입력!$AJ$21:$AJ$39,AWI$5*2-1),IF(AND(AWD23&gt;=SMALL(기준일시_입력!$J$21:$J$39,AWI$5),AWD23&lt;SMALL(기준일시_입력!$N$21:$N$39,AWI$5)),SMALL(기준일시_입력!$N$21:$N$39,AWI$5)-AWD23,0)),0)</f>
        <v>0</v>
      </c>
      <c r="AWJ23" s="128">
        <f>IFERROR(IF(AND(AWD23&lt;SMALL(기준일시_입력!$J$21:$J$39,AWJ$5),AWE23&gt;SMALL(기준일시_입력!$N$21:$N$39,AWJ$5)),INDEX(기준일시_입력!$AJ$21:$AJ$39,AWJ$5*2-1),IF(AND(AWD23&gt;=SMALL(기준일시_입력!$J$21:$J$39,AWJ$5),AWD23&lt;SMALL(기준일시_입력!$N$21:$N$39,AWJ$5)),SMALL(기준일시_입력!$N$21:$N$39,AWJ$5)-AWD23,0)),0)</f>
        <v>0</v>
      </c>
      <c r="AWK23" s="128">
        <f>IFERROR(IF(AND(AWD23&lt;SMALL(기준일시_입력!$J$21:$J$39,AWK$5),AWE23&gt;SMALL(기준일시_입력!$N$21:$N$39,AWK$5)),INDEX(기준일시_입력!$AJ$21:$AJ$39,AWK$5*2-1),IF(AND(AWD23&gt;=SMALL(기준일시_입력!$J$21:$J$39,AWK$5),AWD23&lt;SMALL(기준일시_입력!$N$21:$N$39,AWK$5)),SMALL(기준일시_입력!$N$21:$N$39,AWK$5)-AWD23,0)),0)</f>
        <v>0</v>
      </c>
      <c r="AWL23" s="128">
        <f>IFERROR(IF(AND(AWD23&lt;SMALL(기준일시_입력!$J$21:$J$39,AWL$5),AWE23&gt;SMALL(기준일시_입력!$N$21:$N$39,AWL$5)),INDEX(기준일시_입력!$AJ$21:$AJ$39,AWL$5*2-1),IF(AND(AWD23&gt;=SMALL(기준일시_입력!$J$21:$J$39,AWL$5),AWD23&lt;SMALL(기준일시_입력!$N$21:$N$39,AWL$5)),SMALL(기준일시_입력!$N$21:$N$39,AWL$5)-AWD23,0)),0)</f>
        <v>0</v>
      </c>
      <c r="AWM23" s="128">
        <f>IFERROR(IF(AND(AWD23&lt;SMALL(기준일시_입력!$J$21:$J$39,AWM$5),AWE23&gt;SMALL(기준일시_입력!$N$21:$N$39,AWM$5)),INDEX(기준일시_입력!$AJ$21:$AJ$39,AWM$5*2-1),IF(AND(AWD23&gt;=SMALL(기준일시_입력!$J$21:$J$39,AWM$5),AWD23&lt;SMALL(기준일시_입력!$N$21:$N$39,AWM$5)),SMALL(기준일시_입력!$N$21:$N$39,AWM$5)-AWD23,0)),0)</f>
        <v>0</v>
      </c>
      <c r="AWN23" s="128">
        <f>IFERROR(IF(AND(AWD23&lt;SMALL(기준일시_입력!$J$21:$J$39,AWN$5),AWE23&gt;SMALL(기준일시_입력!$N$21:$N$39,AWN$5)),INDEX(기준일시_입력!$AJ$21:$AJ$39,AWN$5*2-1),IF(AND(AWD23&gt;=SMALL(기준일시_입력!$J$21:$J$39,AWN$5),AWD23&lt;SMALL(기준일시_입력!$N$21:$N$39,AWN$5)),SMALL(기준일시_입력!$N$21:$N$39,AWN$5)-AWD23,0)),0)</f>
        <v>0</v>
      </c>
      <c r="AWO23" s="128">
        <f>IFERROR(IF(AND(AWD23&lt;SMALL(기준일시_입력!$J$21:$J$39,AWO$5),AWE23&gt;SMALL(기준일시_입력!$N$21:$N$39,AWO$5)),INDEX(기준일시_입력!$AJ$21:$AJ$39,AWO$5*2-1),IF(AND(AWD23&gt;=SMALL(기준일시_입력!$J$21:$J$39,AWO$5),AWD23&lt;SMALL(기준일시_입력!$N$21:$N$39,AWO$5)),SMALL(기준일시_입력!$N$21:$N$39,AWO$5)-AWD23,0)),0)</f>
        <v>0</v>
      </c>
      <c r="AWP23" s="125"/>
      <c r="AWQ23" s="180" t="str">
        <f t="shared" si="369"/>
        <v>18일</v>
      </c>
      <c r="AWR23" s="180"/>
      <c r="AWS23" s="124" t="str">
        <f t="shared" si="370"/>
        <v>목</v>
      </c>
      <c r="AWT23" s="133" t="str">
        <f t="shared" si="418"/>
        <v/>
      </c>
      <c r="AWU23" s="184"/>
      <c r="AWV23" s="184"/>
      <c r="AWW23" s="184"/>
      <c r="AWX23" s="184"/>
      <c r="AWY23" s="184"/>
      <c r="AWZ23" s="184"/>
      <c r="AXA23" s="176"/>
      <c r="AXB23" s="177"/>
      <c r="AXC23" s="129" t="str">
        <f>IF($B23="","",IF(AND(AWS$3&lt;&gt;"",$B23-기준일시_입력!$AO$7&lt;=0,AWU23="",AWX23="",AXA23=""),"X",IF(AXA23="연차","☆",IF(AXA23="월차","★",IF(AXA23="병가","♨",IF(AXA23="출장","◎",IF(AXA23="교육","■",IF(AND(AXA23="",AWU23&lt;=기준일시_입력!$J$15,AWX23&gt;=기준일시_입력!$N$15),"○",IF(AND(AXA23="",AWU23&lt;&gt;"",AWU23&gt;기준일시_입력!$J$15),"▼",IF(AND(AXA23="",AWX23&lt;&gt;"",AWX23&lt;기준일시_입력!$N$15),"△",""))))))))))</f>
        <v/>
      </c>
      <c r="AXD23" s="128">
        <f>IFERROR(IF(OR(AWU23="",AWX23=""),0,IF(AND(AXF23&lt;기준일시_입력!$J$17,AXG23&gt;기준일시_입력!$N$17),기준일시_입력!$N$17-기준일시_입력!$J$17,IF(AND(AXF23&gt;=기준일시_입력!$J$17,AXG23&gt;기준일시_입력!$N$17),기준일시_입력!$N$17-AXF23,IF(AXG23&lt;기준일시_입력!$J$17,0,IF(AND(AXF23&lt;기준일시_입력!$J$17,AXG23&lt;=기준일시_입력!$N$17),AXG23-기준일시_입력!$J$17,IF(AND(AXF23&gt;=기준일시_입력!$J$17,AXG23&lt;=기준일시_입력!$N$17),AXG23-AXF23,0)))))),0)</f>
        <v>0</v>
      </c>
      <c r="AXE23" s="128">
        <f t="shared" si="372"/>
        <v>0</v>
      </c>
      <c r="AXF23" s="128">
        <f>IF(OR(AWU23="",AWX23=""),0,IF(AWU23&lt;기준일시_입력!$J$15,기준일시_입력!$J$15,AWU23))</f>
        <v>0</v>
      </c>
      <c r="AXG23" s="128">
        <f t="shared" si="373"/>
        <v>0</v>
      </c>
      <c r="AXH23" s="128">
        <f>IFERROR(IF(AND(AXF23&lt;SMALL(기준일시_입력!$J$21:$J$39,AXH$5),AXG23&gt;SMALL(기준일시_입력!$N$21:$N$39,AXH$5)),INDEX(기준일시_입력!$AJ$21:$AJ$39,AXH$5*2-1),IF(AND(AXF23&gt;=SMALL(기준일시_입력!$J$21:$J$39,AXH$5),AXF23&lt;SMALL(기준일시_입력!$N$21:$N$39,AXH$5)),SMALL(기준일시_입력!$N$21:$N$39,AXH$5)-AXF23,0)),0)</f>
        <v>0</v>
      </c>
      <c r="AXI23" s="128">
        <f>IFERROR(IF(AND(AXF23&lt;SMALL(기준일시_입력!$J$21:$J$39,AXI$5),AXG23&gt;SMALL(기준일시_입력!$N$21:$N$39,AXI$5)),INDEX(기준일시_입력!$AJ$21:$AJ$39,AXI$5*2-1),IF(AND(AXF23&gt;=SMALL(기준일시_입력!$J$21:$J$39,AXI$5),AXF23&lt;SMALL(기준일시_입력!$N$21:$N$39,AXI$5)),SMALL(기준일시_입력!$N$21:$N$39,AXI$5)-AXF23,0)),0)</f>
        <v>0</v>
      </c>
      <c r="AXJ23" s="128">
        <f>IFERROR(IF(AND(AXF23&lt;SMALL(기준일시_입력!$J$21:$J$39,AXJ$5),AXG23&gt;SMALL(기준일시_입력!$N$21:$N$39,AXJ$5)),INDEX(기준일시_입력!$AJ$21:$AJ$39,AXJ$5*2-1),IF(AND(AXF23&gt;=SMALL(기준일시_입력!$J$21:$J$39,AXJ$5),AXF23&lt;SMALL(기준일시_입력!$N$21:$N$39,AXJ$5)),SMALL(기준일시_입력!$N$21:$N$39,AXJ$5)-AXF23,0)),0)</f>
        <v>0</v>
      </c>
      <c r="AXK23" s="128">
        <f>IFERROR(IF(AND(AXF23&lt;SMALL(기준일시_입력!$J$21:$J$39,AXK$5),AXG23&gt;SMALL(기준일시_입력!$N$21:$N$39,AXK$5)),INDEX(기준일시_입력!$AJ$21:$AJ$39,AXK$5*2-1),IF(AND(AXF23&gt;=SMALL(기준일시_입력!$J$21:$J$39,AXK$5),AXF23&lt;SMALL(기준일시_입력!$N$21:$N$39,AXK$5)),SMALL(기준일시_입력!$N$21:$N$39,AXK$5)-AXF23,0)),0)</f>
        <v>0</v>
      </c>
      <c r="AXL23" s="128">
        <f>IFERROR(IF(AND(AXF23&lt;SMALL(기준일시_입력!$J$21:$J$39,AXL$5),AXG23&gt;SMALL(기준일시_입력!$N$21:$N$39,AXL$5)),INDEX(기준일시_입력!$AJ$21:$AJ$39,AXL$5*2-1),IF(AND(AXF23&gt;=SMALL(기준일시_입력!$J$21:$J$39,AXL$5),AXF23&lt;SMALL(기준일시_입력!$N$21:$N$39,AXL$5)),SMALL(기준일시_입력!$N$21:$N$39,AXL$5)-AXF23,0)),0)</f>
        <v>0</v>
      </c>
      <c r="AXM23" s="128">
        <f>IFERROR(IF(AND(AXF23&lt;SMALL(기준일시_입력!$J$21:$J$39,AXM$5),AXG23&gt;SMALL(기준일시_입력!$N$21:$N$39,AXM$5)),INDEX(기준일시_입력!$AJ$21:$AJ$39,AXM$5*2-1),IF(AND(AXF23&gt;=SMALL(기준일시_입력!$J$21:$J$39,AXM$5),AXF23&lt;SMALL(기준일시_입력!$N$21:$N$39,AXM$5)),SMALL(기준일시_입력!$N$21:$N$39,AXM$5)-AXF23,0)),0)</f>
        <v>0</v>
      </c>
      <c r="AXN23" s="128">
        <f>IFERROR(IF(AND(AXF23&lt;SMALL(기준일시_입력!$J$21:$J$39,AXN$5),AXG23&gt;SMALL(기준일시_입력!$N$21:$N$39,AXN$5)),INDEX(기준일시_입력!$AJ$21:$AJ$39,AXN$5*2-1),IF(AND(AXF23&gt;=SMALL(기준일시_입력!$J$21:$J$39,AXN$5),AXF23&lt;SMALL(기준일시_입력!$N$21:$N$39,AXN$5)),SMALL(기준일시_입력!$N$21:$N$39,AXN$5)-AXF23,0)),0)</f>
        <v>0</v>
      </c>
      <c r="AXO23" s="128">
        <f>IFERROR(IF(AND(AXF23&lt;SMALL(기준일시_입력!$J$21:$J$39,AXO$5),AXG23&gt;SMALL(기준일시_입력!$N$21:$N$39,AXO$5)),INDEX(기준일시_입력!$AJ$21:$AJ$39,AXO$5*2-1),IF(AND(AXF23&gt;=SMALL(기준일시_입력!$J$21:$J$39,AXO$5),AXF23&lt;SMALL(기준일시_입력!$N$21:$N$39,AXO$5)),SMALL(기준일시_입력!$N$21:$N$39,AXO$5)-AXF23,0)),0)</f>
        <v>0</v>
      </c>
      <c r="AXP23" s="128">
        <f>IFERROR(IF(AND(AXF23&lt;SMALL(기준일시_입력!$J$21:$J$39,AXP$5),AXG23&gt;SMALL(기준일시_입력!$N$21:$N$39,AXP$5)),INDEX(기준일시_입력!$AJ$21:$AJ$39,AXP$5*2-1),IF(AND(AXF23&gt;=SMALL(기준일시_입력!$J$21:$J$39,AXP$5),AXF23&lt;SMALL(기준일시_입력!$N$21:$N$39,AXP$5)),SMALL(기준일시_입력!$N$21:$N$39,AXP$5)-AXF23,0)),0)</f>
        <v>0</v>
      </c>
      <c r="AXQ23" s="128">
        <f>IFERROR(IF(AND(AXF23&lt;SMALL(기준일시_입력!$J$21:$J$39,AXQ$5),AXG23&gt;SMALL(기준일시_입력!$N$21:$N$39,AXQ$5)),INDEX(기준일시_입력!$AJ$21:$AJ$39,AXQ$5*2-1),IF(AND(AXF23&gt;=SMALL(기준일시_입력!$J$21:$J$39,AXQ$5),AXF23&lt;SMALL(기준일시_입력!$N$21:$N$39,AXQ$5)),SMALL(기준일시_입력!$N$21:$N$39,AXQ$5)-AXF23,0)),0)</f>
        <v>0</v>
      </c>
      <c r="AXR23" s="125"/>
      <c r="AXS23" s="180" t="str">
        <f t="shared" si="374"/>
        <v>18일</v>
      </c>
      <c r="AXT23" s="180"/>
      <c r="AXU23" s="124" t="str">
        <f t="shared" si="375"/>
        <v>목</v>
      </c>
      <c r="AXV23" s="133" t="str">
        <f t="shared" si="418"/>
        <v/>
      </c>
      <c r="AXW23" s="184"/>
      <c r="AXX23" s="184"/>
      <c r="AXY23" s="184"/>
      <c r="AXZ23" s="184"/>
      <c r="AYA23" s="184"/>
      <c r="AYB23" s="184"/>
      <c r="AYC23" s="176"/>
      <c r="AYD23" s="177"/>
      <c r="AYE23" s="129" t="str">
        <f>IF($B23="","",IF(AND(AXU$3&lt;&gt;"",$B23-기준일시_입력!$AO$7&lt;=0,AXW23="",AXZ23="",AYC23=""),"X",IF(AYC23="연차","☆",IF(AYC23="월차","★",IF(AYC23="병가","♨",IF(AYC23="출장","◎",IF(AYC23="교육","■",IF(AND(AYC23="",AXW23&lt;=기준일시_입력!$J$15,AXZ23&gt;=기준일시_입력!$N$15),"○",IF(AND(AYC23="",AXW23&lt;&gt;"",AXW23&gt;기준일시_입력!$J$15),"▼",IF(AND(AYC23="",AXZ23&lt;&gt;"",AXZ23&lt;기준일시_입력!$N$15),"△",""))))))))))</f>
        <v/>
      </c>
      <c r="AYF23" s="128">
        <f>IFERROR(IF(OR(AXW23="",AXZ23=""),0,IF(AND(AYH23&lt;기준일시_입력!$J$17,AYI23&gt;기준일시_입력!$N$17),기준일시_입력!$N$17-기준일시_입력!$J$17,IF(AND(AYH23&gt;=기준일시_입력!$J$17,AYI23&gt;기준일시_입력!$N$17),기준일시_입력!$N$17-AYH23,IF(AYI23&lt;기준일시_입력!$J$17,0,IF(AND(AYH23&lt;기준일시_입력!$J$17,AYI23&lt;=기준일시_입력!$N$17),AYI23-기준일시_입력!$J$17,IF(AND(AYH23&gt;=기준일시_입력!$J$17,AYI23&lt;=기준일시_입력!$N$17),AYI23-AYH23,0)))))),0)</f>
        <v>0</v>
      </c>
      <c r="AYG23" s="128">
        <f t="shared" si="377"/>
        <v>0</v>
      </c>
      <c r="AYH23" s="128">
        <f>IF(OR(AXW23="",AXZ23=""),0,IF(AXW23&lt;기준일시_입력!$J$15,기준일시_입력!$J$15,AXW23))</f>
        <v>0</v>
      </c>
      <c r="AYI23" s="128">
        <f t="shared" si="378"/>
        <v>0</v>
      </c>
      <c r="AYJ23" s="128">
        <f>IFERROR(IF(AND(AYH23&lt;SMALL(기준일시_입력!$J$21:$J$39,AYJ$5),AYI23&gt;SMALL(기준일시_입력!$N$21:$N$39,AYJ$5)),INDEX(기준일시_입력!$AJ$21:$AJ$39,AYJ$5*2-1),IF(AND(AYH23&gt;=SMALL(기준일시_입력!$J$21:$J$39,AYJ$5),AYH23&lt;SMALL(기준일시_입력!$N$21:$N$39,AYJ$5)),SMALL(기준일시_입력!$N$21:$N$39,AYJ$5)-AYH23,0)),0)</f>
        <v>0</v>
      </c>
      <c r="AYK23" s="128">
        <f>IFERROR(IF(AND(AYH23&lt;SMALL(기준일시_입력!$J$21:$J$39,AYK$5),AYI23&gt;SMALL(기준일시_입력!$N$21:$N$39,AYK$5)),INDEX(기준일시_입력!$AJ$21:$AJ$39,AYK$5*2-1),IF(AND(AYH23&gt;=SMALL(기준일시_입력!$J$21:$J$39,AYK$5),AYH23&lt;SMALL(기준일시_입력!$N$21:$N$39,AYK$5)),SMALL(기준일시_입력!$N$21:$N$39,AYK$5)-AYH23,0)),0)</f>
        <v>0</v>
      </c>
      <c r="AYL23" s="128">
        <f>IFERROR(IF(AND(AYH23&lt;SMALL(기준일시_입력!$J$21:$J$39,AYL$5),AYI23&gt;SMALL(기준일시_입력!$N$21:$N$39,AYL$5)),INDEX(기준일시_입력!$AJ$21:$AJ$39,AYL$5*2-1),IF(AND(AYH23&gt;=SMALL(기준일시_입력!$J$21:$J$39,AYL$5),AYH23&lt;SMALL(기준일시_입력!$N$21:$N$39,AYL$5)),SMALL(기준일시_입력!$N$21:$N$39,AYL$5)-AYH23,0)),0)</f>
        <v>0</v>
      </c>
      <c r="AYM23" s="128">
        <f>IFERROR(IF(AND(AYH23&lt;SMALL(기준일시_입력!$J$21:$J$39,AYM$5),AYI23&gt;SMALL(기준일시_입력!$N$21:$N$39,AYM$5)),INDEX(기준일시_입력!$AJ$21:$AJ$39,AYM$5*2-1),IF(AND(AYH23&gt;=SMALL(기준일시_입력!$J$21:$J$39,AYM$5),AYH23&lt;SMALL(기준일시_입력!$N$21:$N$39,AYM$5)),SMALL(기준일시_입력!$N$21:$N$39,AYM$5)-AYH23,0)),0)</f>
        <v>0</v>
      </c>
      <c r="AYN23" s="128">
        <f>IFERROR(IF(AND(AYH23&lt;SMALL(기준일시_입력!$J$21:$J$39,AYN$5),AYI23&gt;SMALL(기준일시_입력!$N$21:$N$39,AYN$5)),INDEX(기준일시_입력!$AJ$21:$AJ$39,AYN$5*2-1),IF(AND(AYH23&gt;=SMALL(기준일시_입력!$J$21:$J$39,AYN$5),AYH23&lt;SMALL(기준일시_입력!$N$21:$N$39,AYN$5)),SMALL(기준일시_입력!$N$21:$N$39,AYN$5)-AYH23,0)),0)</f>
        <v>0</v>
      </c>
      <c r="AYO23" s="128">
        <f>IFERROR(IF(AND(AYH23&lt;SMALL(기준일시_입력!$J$21:$J$39,AYO$5),AYI23&gt;SMALL(기준일시_입력!$N$21:$N$39,AYO$5)),INDEX(기준일시_입력!$AJ$21:$AJ$39,AYO$5*2-1),IF(AND(AYH23&gt;=SMALL(기준일시_입력!$J$21:$J$39,AYO$5),AYH23&lt;SMALL(기준일시_입력!$N$21:$N$39,AYO$5)),SMALL(기준일시_입력!$N$21:$N$39,AYO$5)-AYH23,0)),0)</f>
        <v>0</v>
      </c>
      <c r="AYP23" s="128">
        <f>IFERROR(IF(AND(AYH23&lt;SMALL(기준일시_입력!$J$21:$J$39,AYP$5),AYI23&gt;SMALL(기준일시_입력!$N$21:$N$39,AYP$5)),INDEX(기준일시_입력!$AJ$21:$AJ$39,AYP$5*2-1),IF(AND(AYH23&gt;=SMALL(기준일시_입력!$J$21:$J$39,AYP$5),AYH23&lt;SMALL(기준일시_입력!$N$21:$N$39,AYP$5)),SMALL(기준일시_입력!$N$21:$N$39,AYP$5)-AYH23,0)),0)</f>
        <v>0</v>
      </c>
      <c r="AYQ23" s="128">
        <f>IFERROR(IF(AND(AYH23&lt;SMALL(기준일시_입력!$J$21:$J$39,AYQ$5),AYI23&gt;SMALL(기준일시_입력!$N$21:$N$39,AYQ$5)),INDEX(기준일시_입력!$AJ$21:$AJ$39,AYQ$5*2-1),IF(AND(AYH23&gt;=SMALL(기준일시_입력!$J$21:$J$39,AYQ$5),AYH23&lt;SMALL(기준일시_입력!$N$21:$N$39,AYQ$5)),SMALL(기준일시_입력!$N$21:$N$39,AYQ$5)-AYH23,0)),0)</f>
        <v>0</v>
      </c>
      <c r="AYR23" s="128">
        <f>IFERROR(IF(AND(AYH23&lt;SMALL(기준일시_입력!$J$21:$J$39,AYR$5),AYI23&gt;SMALL(기준일시_입력!$N$21:$N$39,AYR$5)),INDEX(기준일시_입력!$AJ$21:$AJ$39,AYR$5*2-1),IF(AND(AYH23&gt;=SMALL(기준일시_입력!$J$21:$J$39,AYR$5),AYH23&lt;SMALL(기준일시_입력!$N$21:$N$39,AYR$5)),SMALL(기준일시_입력!$N$21:$N$39,AYR$5)-AYH23,0)),0)</f>
        <v>0</v>
      </c>
      <c r="AYS23" s="128">
        <f>IFERROR(IF(AND(AYH23&lt;SMALL(기준일시_입력!$J$21:$J$39,AYS$5),AYI23&gt;SMALL(기준일시_입력!$N$21:$N$39,AYS$5)),INDEX(기준일시_입력!$AJ$21:$AJ$39,AYS$5*2-1),IF(AND(AYH23&gt;=SMALL(기준일시_입력!$J$21:$J$39,AYS$5),AYH23&lt;SMALL(기준일시_입력!$N$21:$N$39,AYS$5)),SMALL(기준일시_입력!$N$21:$N$39,AYS$5)-AYH23,0)),0)</f>
        <v>0</v>
      </c>
      <c r="AYT23" s="125"/>
      <c r="AYU23" s="180" t="str">
        <f t="shared" si="379"/>
        <v>18일</v>
      </c>
      <c r="AYV23" s="180"/>
      <c r="AYW23" s="124" t="str">
        <f t="shared" si="380"/>
        <v>목</v>
      </c>
      <c r="AYX23" s="133" t="str">
        <f t="shared" si="419"/>
        <v/>
      </c>
      <c r="AYY23" s="184"/>
      <c r="AYZ23" s="184"/>
      <c r="AZA23" s="184"/>
      <c r="AZB23" s="184"/>
      <c r="AZC23" s="184"/>
      <c r="AZD23" s="184"/>
      <c r="AZE23" s="176"/>
      <c r="AZF23" s="177"/>
      <c r="AZG23" s="129" t="str">
        <f>IF($B23="","",IF(AND(AYW$3&lt;&gt;"",$B23-기준일시_입력!$AO$7&lt;=0,AYY23="",AZB23="",AZE23=""),"X",IF(AZE23="연차","☆",IF(AZE23="월차","★",IF(AZE23="병가","♨",IF(AZE23="출장","◎",IF(AZE23="교육","■",IF(AND(AZE23="",AYY23&lt;=기준일시_입력!$J$15,AZB23&gt;=기준일시_입력!$N$15),"○",IF(AND(AZE23="",AYY23&lt;&gt;"",AYY23&gt;기준일시_입력!$J$15),"▼",IF(AND(AZE23="",AZB23&lt;&gt;"",AZB23&lt;기준일시_입력!$N$15),"△",""))))))))))</f>
        <v/>
      </c>
      <c r="AZH23" s="128">
        <f>IFERROR(IF(OR(AYY23="",AZB23=""),0,IF(AND(AZJ23&lt;기준일시_입력!$J$17,AZK23&gt;기준일시_입력!$N$17),기준일시_입력!$N$17-기준일시_입력!$J$17,IF(AND(AZJ23&gt;=기준일시_입력!$J$17,AZK23&gt;기준일시_입력!$N$17),기준일시_입력!$N$17-AZJ23,IF(AZK23&lt;기준일시_입력!$J$17,0,IF(AND(AZJ23&lt;기준일시_입력!$J$17,AZK23&lt;=기준일시_입력!$N$17),AZK23-기준일시_입력!$J$17,IF(AND(AZJ23&gt;=기준일시_입력!$J$17,AZK23&lt;=기준일시_입력!$N$17),AZK23-AZJ23,0)))))),0)</f>
        <v>0</v>
      </c>
      <c r="AZI23" s="128">
        <f t="shared" si="382"/>
        <v>0</v>
      </c>
      <c r="AZJ23" s="128">
        <f>IF(OR(AYY23="",AZB23=""),0,IF(AYY23&lt;기준일시_입력!$J$15,기준일시_입력!$J$15,AYY23))</f>
        <v>0</v>
      </c>
      <c r="AZK23" s="128">
        <f t="shared" si="383"/>
        <v>0</v>
      </c>
      <c r="AZL23" s="128">
        <f>IFERROR(IF(AND(AZJ23&lt;SMALL(기준일시_입력!$J$21:$J$39,AZL$5),AZK23&gt;SMALL(기준일시_입력!$N$21:$N$39,AZL$5)),INDEX(기준일시_입력!$AJ$21:$AJ$39,AZL$5*2-1),IF(AND(AZJ23&gt;=SMALL(기준일시_입력!$J$21:$J$39,AZL$5),AZJ23&lt;SMALL(기준일시_입력!$N$21:$N$39,AZL$5)),SMALL(기준일시_입력!$N$21:$N$39,AZL$5)-AZJ23,0)),0)</f>
        <v>0</v>
      </c>
      <c r="AZM23" s="128">
        <f>IFERROR(IF(AND(AZJ23&lt;SMALL(기준일시_입력!$J$21:$J$39,AZM$5),AZK23&gt;SMALL(기준일시_입력!$N$21:$N$39,AZM$5)),INDEX(기준일시_입력!$AJ$21:$AJ$39,AZM$5*2-1),IF(AND(AZJ23&gt;=SMALL(기준일시_입력!$J$21:$J$39,AZM$5),AZJ23&lt;SMALL(기준일시_입력!$N$21:$N$39,AZM$5)),SMALL(기준일시_입력!$N$21:$N$39,AZM$5)-AZJ23,0)),0)</f>
        <v>0</v>
      </c>
      <c r="AZN23" s="128">
        <f>IFERROR(IF(AND(AZJ23&lt;SMALL(기준일시_입력!$J$21:$J$39,AZN$5),AZK23&gt;SMALL(기준일시_입력!$N$21:$N$39,AZN$5)),INDEX(기준일시_입력!$AJ$21:$AJ$39,AZN$5*2-1),IF(AND(AZJ23&gt;=SMALL(기준일시_입력!$J$21:$J$39,AZN$5),AZJ23&lt;SMALL(기준일시_입력!$N$21:$N$39,AZN$5)),SMALL(기준일시_입력!$N$21:$N$39,AZN$5)-AZJ23,0)),0)</f>
        <v>0</v>
      </c>
      <c r="AZO23" s="128">
        <f>IFERROR(IF(AND(AZJ23&lt;SMALL(기준일시_입력!$J$21:$J$39,AZO$5),AZK23&gt;SMALL(기준일시_입력!$N$21:$N$39,AZO$5)),INDEX(기준일시_입력!$AJ$21:$AJ$39,AZO$5*2-1),IF(AND(AZJ23&gt;=SMALL(기준일시_입력!$J$21:$J$39,AZO$5),AZJ23&lt;SMALL(기준일시_입력!$N$21:$N$39,AZO$5)),SMALL(기준일시_입력!$N$21:$N$39,AZO$5)-AZJ23,0)),0)</f>
        <v>0</v>
      </c>
      <c r="AZP23" s="128">
        <f>IFERROR(IF(AND(AZJ23&lt;SMALL(기준일시_입력!$J$21:$J$39,AZP$5),AZK23&gt;SMALL(기준일시_입력!$N$21:$N$39,AZP$5)),INDEX(기준일시_입력!$AJ$21:$AJ$39,AZP$5*2-1),IF(AND(AZJ23&gt;=SMALL(기준일시_입력!$J$21:$J$39,AZP$5),AZJ23&lt;SMALL(기준일시_입력!$N$21:$N$39,AZP$5)),SMALL(기준일시_입력!$N$21:$N$39,AZP$5)-AZJ23,0)),0)</f>
        <v>0</v>
      </c>
      <c r="AZQ23" s="128">
        <f>IFERROR(IF(AND(AZJ23&lt;SMALL(기준일시_입력!$J$21:$J$39,AZQ$5),AZK23&gt;SMALL(기준일시_입력!$N$21:$N$39,AZQ$5)),INDEX(기준일시_입력!$AJ$21:$AJ$39,AZQ$5*2-1),IF(AND(AZJ23&gt;=SMALL(기준일시_입력!$J$21:$J$39,AZQ$5),AZJ23&lt;SMALL(기준일시_입력!$N$21:$N$39,AZQ$5)),SMALL(기준일시_입력!$N$21:$N$39,AZQ$5)-AZJ23,0)),0)</f>
        <v>0</v>
      </c>
      <c r="AZR23" s="128">
        <f>IFERROR(IF(AND(AZJ23&lt;SMALL(기준일시_입력!$J$21:$J$39,AZR$5),AZK23&gt;SMALL(기준일시_입력!$N$21:$N$39,AZR$5)),INDEX(기준일시_입력!$AJ$21:$AJ$39,AZR$5*2-1),IF(AND(AZJ23&gt;=SMALL(기준일시_입력!$J$21:$J$39,AZR$5),AZJ23&lt;SMALL(기준일시_입력!$N$21:$N$39,AZR$5)),SMALL(기준일시_입력!$N$21:$N$39,AZR$5)-AZJ23,0)),0)</f>
        <v>0</v>
      </c>
      <c r="AZS23" s="128">
        <f>IFERROR(IF(AND(AZJ23&lt;SMALL(기준일시_입력!$J$21:$J$39,AZS$5),AZK23&gt;SMALL(기준일시_입력!$N$21:$N$39,AZS$5)),INDEX(기준일시_입력!$AJ$21:$AJ$39,AZS$5*2-1),IF(AND(AZJ23&gt;=SMALL(기준일시_입력!$J$21:$J$39,AZS$5),AZJ23&lt;SMALL(기준일시_입력!$N$21:$N$39,AZS$5)),SMALL(기준일시_입력!$N$21:$N$39,AZS$5)-AZJ23,0)),0)</f>
        <v>0</v>
      </c>
      <c r="AZT23" s="128">
        <f>IFERROR(IF(AND(AZJ23&lt;SMALL(기준일시_입력!$J$21:$J$39,AZT$5),AZK23&gt;SMALL(기준일시_입력!$N$21:$N$39,AZT$5)),INDEX(기준일시_입력!$AJ$21:$AJ$39,AZT$5*2-1),IF(AND(AZJ23&gt;=SMALL(기준일시_입력!$J$21:$J$39,AZT$5),AZJ23&lt;SMALL(기준일시_입력!$N$21:$N$39,AZT$5)),SMALL(기준일시_입력!$N$21:$N$39,AZT$5)-AZJ23,0)),0)</f>
        <v>0</v>
      </c>
      <c r="AZU23" s="128">
        <f>IFERROR(IF(AND(AZJ23&lt;SMALL(기준일시_입력!$J$21:$J$39,AZU$5),AZK23&gt;SMALL(기준일시_입력!$N$21:$N$39,AZU$5)),INDEX(기준일시_입력!$AJ$21:$AJ$39,AZU$5*2-1),IF(AND(AZJ23&gt;=SMALL(기준일시_입력!$J$21:$J$39,AZU$5),AZJ23&lt;SMALL(기준일시_입력!$N$21:$N$39,AZU$5)),SMALL(기준일시_입력!$N$21:$N$39,AZU$5)-AZJ23,0)),0)</f>
        <v>0</v>
      </c>
      <c r="AZV23" s="125"/>
      <c r="AZW23" s="180" t="str">
        <f t="shared" si="384"/>
        <v>18일</v>
      </c>
      <c r="AZX23" s="180"/>
      <c r="AZY23" s="124" t="str">
        <f t="shared" si="385"/>
        <v>목</v>
      </c>
      <c r="AZZ23" s="133" t="str">
        <f t="shared" si="419"/>
        <v/>
      </c>
      <c r="BAA23" s="184"/>
      <c r="BAB23" s="184"/>
      <c r="BAC23" s="184"/>
      <c r="BAD23" s="184"/>
      <c r="BAE23" s="184"/>
      <c r="BAF23" s="184"/>
      <c r="BAG23" s="176"/>
      <c r="BAH23" s="177"/>
      <c r="BAI23" s="129" t="str">
        <f>IF($B23="","",IF(AND(AZY$3&lt;&gt;"",$B23-기준일시_입력!$AO$7&lt;=0,BAA23="",BAD23="",BAG23=""),"X",IF(BAG23="연차","☆",IF(BAG23="월차","★",IF(BAG23="병가","♨",IF(BAG23="출장","◎",IF(BAG23="교육","■",IF(AND(BAG23="",BAA23&lt;=기준일시_입력!$J$15,BAD23&gt;=기준일시_입력!$N$15),"○",IF(AND(BAG23="",BAA23&lt;&gt;"",BAA23&gt;기준일시_입력!$J$15),"▼",IF(AND(BAG23="",BAD23&lt;&gt;"",BAD23&lt;기준일시_입력!$N$15),"△",""))))))))))</f>
        <v/>
      </c>
      <c r="BAJ23" s="128">
        <f>IFERROR(IF(OR(BAA23="",BAD23=""),0,IF(AND(BAL23&lt;기준일시_입력!$J$17,BAM23&gt;기준일시_입력!$N$17),기준일시_입력!$N$17-기준일시_입력!$J$17,IF(AND(BAL23&gt;=기준일시_입력!$J$17,BAM23&gt;기준일시_입력!$N$17),기준일시_입력!$N$17-BAL23,IF(BAM23&lt;기준일시_입력!$J$17,0,IF(AND(BAL23&lt;기준일시_입력!$J$17,BAM23&lt;=기준일시_입력!$N$17),BAM23-기준일시_입력!$J$17,IF(AND(BAL23&gt;=기준일시_입력!$J$17,BAM23&lt;=기준일시_입력!$N$17),BAM23-BAL23,0)))))),0)</f>
        <v>0</v>
      </c>
      <c r="BAK23" s="128">
        <f t="shared" si="387"/>
        <v>0</v>
      </c>
      <c r="BAL23" s="128">
        <f>IF(OR(BAA23="",BAD23=""),0,IF(BAA23&lt;기준일시_입력!$J$15,기준일시_입력!$J$15,BAA23))</f>
        <v>0</v>
      </c>
      <c r="BAM23" s="128">
        <f t="shared" si="388"/>
        <v>0</v>
      </c>
      <c r="BAN23" s="128">
        <f>IFERROR(IF(AND(BAL23&lt;SMALL(기준일시_입력!$J$21:$J$39,BAN$5),BAM23&gt;SMALL(기준일시_입력!$N$21:$N$39,BAN$5)),INDEX(기준일시_입력!$AJ$21:$AJ$39,BAN$5*2-1),IF(AND(BAL23&gt;=SMALL(기준일시_입력!$J$21:$J$39,BAN$5),BAL23&lt;SMALL(기준일시_입력!$N$21:$N$39,BAN$5)),SMALL(기준일시_입력!$N$21:$N$39,BAN$5)-BAL23,0)),0)</f>
        <v>0</v>
      </c>
      <c r="BAO23" s="128">
        <f>IFERROR(IF(AND(BAL23&lt;SMALL(기준일시_입력!$J$21:$J$39,BAO$5),BAM23&gt;SMALL(기준일시_입력!$N$21:$N$39,BAO$5)),INDEX(기준일시_입력!$AJ$21:$AJ$39,BAO$5*2-1),IF(AND(BAL23&gt;=SMALL(기준일시_입력!$J$21:$J$39,BAO$5),BAL23&lt;SMALL(기준일시_입력!$N$21:$N$39,BAO$5)),SMALL(기준일시_입력!$N$21:$N$39,BAO$5)-BAL23,0)),0)</f>
        <v>0</v>
      </c>
      <c r="BAP23" s="128">
        <f>IFERROR(IF(AND(BAL23&lt;SMALL(기준일시_입력!$J$21:$J$39,BAP$5),BAM23&gt;SMALL(기준일시_입력!$N$21:$N$39,BAP$5)),INDEX(기준일시_입력!$AJ$21:$AJ$39,BAP$5*2-1),IF(AND(BAL23&gt;=SMALL(기준일시_입력!$J$21:$J$39,BAP$5),BAL23&lt;SMALL(기준일시_입력!$N$21:$N$39,BAP$5)),SMALL(기준일시_입력!$N$21:$N$39,BAP$5)-BAL23,0)),0)</f>
        <v>0</v>
      </c>
      <c r="BAQ23" s="128">
        <f>IFERROR(IF(AND(BAL23&lt;SMALL(기준일시_입력!$J$21:$J$39,BAQ$5),BAM23&gt;SMALL(기준일시_입력!$N$21:$N$39,BAQ$5)),INDEX(기준일시_입력!$AJ$21:$AJ$39,BAQ$5*2-1),IF(AND(BAL23&gt;=SMALL(기준일시_입력!$J$21:$J$39,BAQ$5),BAL23&lt;SMALL(기준일시_입력!$N$21:$N$39,BAQ$5)),SMALL(기준일시_입력!$N$21:$N$39,BAQ$5)-BAL23,0)),0)</f>
        <v>0</v>
      </c>
      <c r="BAR23" s="128">
        <f>IFERROR(IF(AND(BAL23&lt;SMALL(기준일시_입력!$J$21:$J$39,BAR$5),BAM23&gt;SMALL(기준일시_입력!$N$21:$N$39,BAR$5)),INDEX(기준일시_입력!$AJ$21:$AJ$39,BAR$5*2-1),IF(AND(BAL23&gt;=SMALL(기준일시_입력!$J$21:$J$39,BAR$5),BAL23&lt;SMALL(기준일시_입력!$N$21:$N$39,BAR$5)),SMALL(기준일시_입력!$N$21:$N$39,BAR$5)-BAL23,0)),0)</f>
        <v>0</v>
      </c>
      <c r="BAS23" s="128">
        <f>IFERROR(IF(AND(BAL23&lt;SMALL(기준일시_입력!$J$21:$J$39,BAS$5),BAM23&gt;SMALL(기준일시_입력!$N$21:$N$39,BAS$5)),INDEX(기준일시_입력!$AJ$21:$AJ$39,BAS$5*2-1),IF(AND(BAL23&gt;=SMALL(기준일시_입력!$J$21:$J$39,BAS$5),BAL23&lt;SMALL(기준일시_입력!$N$21:$N$39,BAS$5)),SMALL(기준일시_입력!$N$21:$N$39,BAS$5)-BAL23,0)),0)</f>
        <v>0</v>
      </c>
      <c r="BAT23" s="128">
        <f>IFERROR(IF(AND(BAL23&lt;SMALL(기준일시_입력!$J$21:$J$39,BAT$5),BAM23&gt;SMALL(기준일시_입력!$N$21:$N$39,BAT$5)),INDEX(기준일시_입력!$AJ$21:$AJ$39,BAT$5*2-1),IF(AND(BAL23&gt;=SMALL(기준일시_입력!$J$21:$J$39,BAT$5),BAL23&lt;SMALL(기준일시_입력!$N$21:$N$39,BAT$5)),SMALL(기준일시_입력!$N$21:$N$39,BAT$5)-BAL23,0)),0)</f>
        <v>0</v>
      </c>
      <c r="BAU23" s="128">
        <f>IFERROR(IF(AND(BAL23&lt;SMALL(기준일시_입력!$J$21:$J$39,BAU$5),BAM23&gt;SMALL(기준일시_입력!$N$21:$N$39,BAU$5)),INDEX(기준일시_입력!$AJ$21:$AJ$39,BAU$5*2-1),IF(AND(BAL23&gt;=SMALL(기준일시_입력!$J$21:$J$39,BAU$5),BAL23&lt;SMALL(기준일시_입력!$N$21:$N$39,BAU$5)),SMALL(기준일시_입력!$N$21:$N$39,BAU$5)-BAL23,0)),0)</f>
        <v>0</v>
      </c>
      <c r="BAV23" s="128">
        <f>IFERROR(IF(AND(BAL23&lt;SMALL(기준일시_입력!$J$21:$J$39,BAV$5),BAM23&gt;SMALL(기준일시_입력!$N$21:$N$39,BAV$5)),INDEX(기준일시_입력!$AJ$21:$AJ$39,BAV$5*2-1),IF(AND(BAL23&gt;=SMALL(기준일시_입력!$J$21:$J$39,BAV$5),BAL23&lt;SMALL(기준일시_입력!$N$21:$N$39,BAV$5)),SMALL(기준일시_입력!$N$21:$N$39,BAV$5)-BAL23,0)),0)</f>
        <v>0</v>
      </c>
      <c r="BAW23" s="128">
        <f>IFERROR(IF(AND(BAL23&lt;SMALL(기준일시_입력!$J$21:$J$39,BAW$5),BAM23&gt;SMALL(기준일시_입력!$N$21:$N$39,BAW$5)),INDEX(기준일시_입력!$AJ$21:$AJ$39,BAW$5*2-1),IF(AND(BAL23&gt;=SMALL(기준일시_입력!$J$21:$J$39,BAW$5),BAL23&lt;SMALL(기준일시_입력!$N$21:$N$39,BAW$5)),SMALL(기준일시_입력!$N$21:$N$39,BAW$5)-BAL23,0)),0)</f>
        <v>0</v>
      </c>
      <c r="BAX23" s="125"/>
      <c r="BAY23" s="180" t="str">
        <f t="shared" si="389"/>
        <v>18일</v>
      </c>
      <c r="BAZ23" s="180"/>
      <c r="BBA23" s="124" t="str">
        <f t="shared" si="390"/>
        <v>목</v>
      </c>
      <c r="BBB23" s="133" t="str">
        <f t="shared" si="419"/>
        <v/>
      </c>
      <c r="BBC23" s="184"/>
      <c r="BBD23" s="184"/>
      <c r="BBE23" s="184"/>
      <c r="BBF23" s="184"/>
      <c r="BBG23" s="184"/>
      <c r="BBH23" s="184"/>
      <c r="BBI23" s="176"/>
      <c r="BBJ23" s="177"/>
      <c r="BBK23" s="129" t="str">
        <f>IF($B23="","",IF(AND(BBA$3&lt;&gt;"",$B23-기준일시_입력!$AO$7&lt;=0,BBC23="",BBF23="",BBI23=""),"X",IF(BBI23="연차","☆",IF(BBI23="월차","★",IF(BBI23="병가","♨",IF(BBI23="출장","◎",IF(BBI23="교육","■",IF(AND(BBI23="",BBC23&lt;=기준일시_입력!$J$15,BBF23&gt;=기준일시_입력!$N$15),"○",IF(AND(BBI23="",BBC23&lt;&gt;"",BBC23&gt;기준일시_입력!$J$15),"▼",IF(AND(BBI23="",BBF23&lt;&gt;"",BBF23&lt;기준일시_입력!$N$15),"△",""))))))))))</f>
        <v/>
      </c>
      <c r="BBL23" s="128">
        <f>IFERROR(IF(OR(BBC23="",BBF23=""),0,IF(AND(BBN23&lt;기준일시_입력!$J$17,BBO23&gt;기준일시_입력!$N$17),기준일시_입력!$N$17-기준일시_입력!$J$17,IF(AND(BBN23&gt;=기준일시_입력!$J$17,BBO23&gt;기준일시_입력!$N$17),기준일시_입력!$N$17-BBN23,IF(BBO23&lt;기준일시_입력!$J$17,0,IF(AND(BBN23&lt;기준일시_입력!$J$17,BBO23&lt;=기준일시_입력!$N$17),BBO23-기준일시_입력!$J$17,IF(AND(BBN23&gt;=기준일시_입력!$J$17,BBO23&lt;=기준일시_입력!$N$17),BBO23-BBN23,0)))))),0)</f>
        <v>0</v>
      </c>
      <c r="BBM23" s="128">
        <f t="shared" si="392"/>
        <v>0</v>
      </c>
      <c r="BBN23" s="128">
        <f>IF(OR(BBC23="",BBF23=""),0,IF(BBC23&lt;기준일시_입력!$J$15,기준일시_입력!$J$15,BBC23))</f>
        <v>0</v>
      </c>
      <c r="BBO23" s="128">
        <f t="shared" si="393"/>
        <v>0</v>
      </c>
      <c r="BBP23" s="128">
        <f>IFERROR(IF(AND(BBN23&lt;SMALL(기준일시_입력!$J$21:$J$39,BBP$5),BBO23&gt;SMALL(기준일시_입력!$N$21:$N$39,BBP$5)),INDEX(기준일시_입력!$AJ$21:$AJ$39,BBP$5*2-1),IF(AND(BBN23&gt;=SMALL(기준일시_입력!$J$21:$J$39,BBP$5),BBN23&lt;SMALL(기준일시_입력!$N$21:$N$39,BBP$5)),SMALL(기준일시_입력!$N$21:$N$39,BBP$5)-BBN23,0)),0)</f>
        <v>0</v>
      </c>
      <c r="BBQ23" s="128">
        <f>IFERROR(IF(AND(BBN23&lt;SMALL(기준일시_입력!$J$21:$J$39,BBQ$5),BBO23&gt;SMALL(기준일시_입력!$N$21:$N$39,BBQ$5)),INDEX(기준일시_입력!$AJ$21:$AJ$39,BBQ$5*2-1),IF(AND(BBN23&gt;=SMALL(기준일시_입력!$J$21:$J$39,BBQ$5),BBN23&lt;SMALL(기준일시_입력!$N$21:$N$39,BBQ$5)),SMALL(기준일시_입력!$N$21:$N$39,BBQ$5)-BBN23,0)),0)</f>
        <v>0</v>
      </c>
      <c r="BBR23" s="128">
        <f>IFERROR(IF(AND(BBN23&lt;SMALL(기준일시_입력!$J$21:$J$39,BBR$5),BBO23&gt;SMALL(기준일시_입력!$N$21:$N$39,BBR$5)),INDEX(기준일시_입력!$AJ$21:$AJ$39,BBR$5*2-1),IF(AND(BBN23&gt;=SMALL(기준일시_입력!$J$21:$J$39,BBR$5),BBN23&lt;SMALL(기준일시_입력!$N$21:$N$39,BBR$5)),SMALL(기준일시_입력!$N$21:$N$39,BBR$5)-BBN23,0)),0)</f>
        <v>0</v>
      </c>
      <c r="BBS23" s="128">
        <f>IFERROR(IF(AND(BBN23&lt;SMALL(기준일시_입력!$J$21:$J$39,BBS$5),BBO23&gt;SMALL(기준일시_입력!$N$21:$N$39,BBS$5)),INDEX(기준일시_입력!$AJ$21:$AJ$39,BBS$5*2-1),IF(AND(BBN23&gt;=SMALL(기준일시_입력!$J$21:$J$39,BBS$5),BBN23&lt;SMALL(기준일시_입력!$N$21:$N$39,BBS$5)),SMALL(기준일시_입력!$N$21:$N$39,BBS$5)-BBN23,0)),0)</f>
        <v>0</v>
      </c>
      <c r="BBT23" s="128">
        <f>IFERROR(IF(AND(BBN23&lt;SMALL(기준일시_입력!$J$21:$J$39,BBT$5),BBO23&gt;SMALL(기준일시_입력!$N$21:$N$39,BBT$5)),INDEX(기준일시_입력!$AJ$21:$AJ$39,BBT$5*2-1),IF(AND(BBN23&gt;=SMALL(기준일시_입력!$J$21:$J$39,BBT$5),BBN23&lt;SMALL(기준일시_입력!$N$21:$N$39,BBT$5)),SMALL(기준일시_입력!$N$21:$N$39,BBT$5)-BBN23,0)),0)</f>
        <v>0</v>
      </c>
      <c r="BBU23" s="128">
        <f>IFERROR(IF(AND(BBN23&lt;SMALL(기준일시_입력!$J$21:$J$39,BBU$5),BBO23&gt;SMALL(기준일시_입력!$N$21:$N$39,BBU$5)),INDEX(기준일시_입력!$AJ$21:$AJ$39,BBU$5*2-1),IF(AND(BBN23&gt;=SMALL(기준일시_입력!$J$21:$J$39,BBU$5),BBN23&lt;SMALL(기준일시_입력!$N$21:$N$39,BBU$5)),SMALL(기준일시_입력!$N$21:$N$39,BBU$5)-BBN23,0)),0)</f>
        <v>0</v>
      </c>
      <c r="BBV23" s="128">
        <f>IFERROR(IF(AND(BBN23&lt;SMALL(기준일시_입력!$J$21:$J$39,BBV$5),BBO23&gt;SMALL(기준일시_입력!$N$21:$N$39,BBV$5)),INDEX(기준일시_입력!$AJ$21:$AJ$39,BBV$5*2-1),IF(AND(BBN23&gt;=SMALL(기준일시_입력!$J$21:$J$39,BBV$5),BBN23&lt;SMALL(기준일시_입력!$N$21:$N$39,BBV$5)),SMALL(기준일시_입력!$N$21:$N$39,BBV$5)-BBN23,0)),0)</f>
        <v>0</v>
      </c>
      <c r="BBW23" s="128">
        <f>IFERROR(IF(AND(BBN23&lt;SMALL(기준일시_입력!$J$21:$J$39,BBW$5),BBO23&gt;SMALL(기준일시_입력!$N$21:$N$39,BBW$5)),INDEX(기준일시_입력!$AJ$21:$AJ$39,BBW$5*2-1),IF(AND(BBN23&gt;=SMALL(기준일시_입력!$J$21:$J$39,BBW$5),BBN23&lt;SMALL(기준일시_입력!$N$21:$N$39,BBW$5)),SMALL(기준일시_입력!$N$21:$N$39,BBW$5)-BBN23,0)),0)</f>
        <v>0</v>
      </c>
      <c r="BBX23" s="128">
        <f>IFERROR(IF(AND(BBN23&lt;SMALL(기준일시_입력!$J$21:$J$39,BBX$5),BBO23&gt;SMALL(기준일시_입력!$N$21:$N$39,BBX$5)),INDEX(기준일시_입력!$AJ$21:$AJ$39,BBX$5*2-1),IF(AND(BBN23&gt;=SMALL(기준일시_입력!$J$21:$J$39,BBX$5),BBN23&lt;SMALL(기준일시_입력!$N$21:$N$39,BBX$5)),SMALL(기준일시_입력!$N$21:$N$39,BBX$5)-BBN23,0)),0)</f>
        <v>0</v>
      </c>
      <c r="BBY23" s="128">
        <f>IFERROR(IF(AND(BBN23&lt;SMALL(기준일시_입력!$J$21:$J$39,BBY$5),BBO23&gt;SMALL(기준일시_입력!$N$21:$N$39,BBY$5)),INDEX(기준일시_입력!$AJ$21:$AJ$39,BBY$5*2-1),IF(AND(BBN23&gt;=SMALL(기준일시_입력!$J$21:$J$39,BBY$5),BBN23&lt;SMALL(기준일시_입력!$N$21:$N$39,BBY$5)),SMALL(기준일시_입력!$N$21:$N$39,BBY$5)-BBN23,0)),0)</f>
        <v>0</v>
      </c>
      <c r="BBZ23" s="125"/>
      <c r="BCA23" s="8">
        <v>0</v>
      </c>
    </row>
    <row r="24" spans="1:1431" x14ac:dyDescent="0.2">
      <c r="A24" s="8">
        <v>19</v>
      </c>
      <c r="B24" s="4">
        <f>IF(DAY(기준일시_입력!$AM$7)-$A24&lt;0,"",기준일시_입력!$AM$7-(DAY(기준일시_입력!$AM$7)-$A24))</f>
        <v>42419</v>
      </c>
      <c r="C24" s="180" t="str">
        <f t="shared" si="394"/>
        <v>19일</v>
      </c>
      <c r="D24" s="180"/>
      <c r="E24" s="5" t="str">
        <f t="shared" si="395"/>
        <v>금</v>
      </c>
      <c r="F24" s="20"/>
      <c r="G24" s="184"/>
      <c r="H24" s="184"/>
      <c r="I24" s="184"/>
      <c r="J24" s="184"/>
      <c r="K24" s="184"/>
      <c r="L24" s="184"/>
      <c r="M24" s="176"/>
      <c r="N24" s="177"/>
      <c r="O24" s="129" t="str">
        <f>IF($B24="","",IF(AND(E$3&lt;&gt;"",$B24-기준일시_입력!$AO$7&lt;=0,G24="",J24="",M24=""),"X",IF(M24="연차","☆",IF(M24="월차","★",IF(M24="병가","♨",IF(M24="출장","◎",IF(M24="교육","■",IF(AND(M24="",G24&lt;=기준일시_입력!$J$15,J24&gt;=기준일시_입력!$N$15),"○",IF(AND(M24="",G24&lt;&gt;"",G24&gt;기준일시_입력!$J$15),"▼",IF(AND(M24="",J24&lt;&gt;"",J24&lt;기준일시_입력!$N$15),"△",""))))))))))</f>
        <v/>
      </c>
      <c r="P24" s="15">
        <f>IFERROR(IF(OR(G24="",J24=""),0,IF(AND(R24&lt;기준일시_입력!$J$17,S24&gt;기준일시_입력!$N$17),기준일시_입력!$N$17-기준일시_입력!$J$17,IF(AND(R24&gt;=기준일시_입력!$J$17,S24&gt;기준일시_입력!$N$17),기준일시_입력!$N$17-R24,IF(S24&lt;기준일시_입력!$J$17,0,IF(AND(R24&lt;기준일시_입력!$J$17,S24&lt;=기준일시_입력!$N$17),S24-기준일시_입력!$J$17,IF(AND(R24&gt;=기준일시_입력!$J$17,S24&lt;=기준일시_입력!$N$17),S24-R24,0)))))),0)</f>
        <v>0</v>
      </c>
      <c r="Q24" s="15">
        <f t="shared" si="398"/>
        <v>0</v>
      </c>
      <c r="R24" s="15">
        <f>IF(OR(G24="",J24=""),0,IF(G24&lt;기준일시_입력!$J$15,기준일시_입력!$J$15,G24))</f>
        <v>0</v>
      </c>
      <c r="S24" s="15">
        <f t="shared" si="150"/>
        <v>0</v>
      </c>
      <c r="T24" s="15">
        <f>IFERROR(IF(AND(R24&lt;SMALL(기준일시_입력!$J$21:$J$39,T$5),S24&gt;SMALL(기준일시_입력!$N$21:$N$39,T$5)),INDEX(기준일시_입력!$AJ$21:$AJ$39,T$5*2-1),IF(AND(R24&gt;=SMALL(기준일시_입력!$J$21:$J$39,T$5),R24&lt;SMALL(기준일시_입력!$N$21:$N$39,T$5)),SMALL(기준일시_입력!$N$21:$N$39,T$5)-R24,0)),0)</f>
        <v>0</v>
      </c>
      <c r="U24" s="15">
        <f>IFERROR(IF(AND(R24&lt;SMALL(기준일시_입력!$J$21:$J$39,U$5),S24&gt;SMALL(기준일시_입력!$N$21:$N$39,U$5)),INDEX(기준일시_입력!$AJ$21:$AJ$39,U$5*2-1),IF(AND(R24&gt;=SMALL(기준일시_입력!$J$21:$J$39,U$5),R24&lt;SMALL(기준일시_입력!$N$21:$N$39,U$5)),SMALL(기준일시_입력!$N$21:$N$39,U$5)-R24,0)),0)</f>
        <v>0</v>
      </c>
      <c r="V24" s="15">
        <f>IFERROR(IF(AND(R24&lt;SMALL(기준일시_입력!$J$21:$J$39,V$5),S24&gt;SMALL(기준일시_입력!$N$21:$N$39,V$5)),INDEX(기준일시_입력!$AJ$21:$AJ$39,V$5*2-1),IF(AND(R24&gt;=SMALL(기준일시_입력!$J$21:$J$39,V$5),R24&lt;SMALL(기준일시_입력!$N$21:$N$39,V$5)),SMALL(기준일시_입력!$N$21:$N$39,V$5)-R24,0)),0)</f>
        <v>0</v>
      </c>
      <c r="W24" s="15">
        <f>IFERROR(IF(AND(R24&lt;SMALL(기준일시_입력!$J$21:$J$39,W$5),S24&gt;SMALL(기준일시_입력!$N$21:$N$39,W$5)),INDEX(기준일시_입력!$AJ$21:$AJ$39,W$5*2-1),IF(AND(R24&gt;=SMALL(기준일시_입력!$J$21:$J$39,W$5),R24&lt;SMALL(기준일시_입력!$N$21:$N$39,W$5)),SMALL(기준일시_입력!$N$21:$N$39,W$5)-R24,0)),0)</f>
        <v>0</v>
      </c>
      <c r="X24" s="15">
        <f>IFERROR(IF(AND(R24&lt;SMALL(기준일시_입력!$J$21:$J$39,X$5),S24&gt;SMALL(기준일시_입력!$N$21:$N$39,X$5)),INDEX(기준일시_입력!$AJ$21:$AJ$39,X$5*2-1),IF(AND(R24&gt;=SMALL(기준일시_입력!$J$21:$J$39,X$5),R24&lt;SMALL(기준일시_입력!$N$21:$N$39,X$5)),SMALL(기준일시_입력!$N$21:$N$39,X$5)-R24,0)),0)</f>
        <v>0</v>
      </c>
      <c r="Y24" s="15">
        <f>IFERROR(IF(AND(R24&lt;SMALL(기준일시_입력!$J$21:$J$39,Y$5),S24&gt;SMALL(기준일시_입력!$N$21:$N$39,Y$5)),INDEX(기준일시_입력!$AJ$21:$AJ$39,Y$5*2-1),IF(AND(R24&gt;=SMALL(기준일시_입력!$J$21:$J$39,Y$5),R24&lt;SMALL(기준일시_입력!$N$21:$N$39,Y$5)),SMALL(기준일시_입력!$N$21:$N$39,Y$5)-R24,0)),0)</f>
        <v>0</v>
      </c>
      <c r="Z24" s="15">
        <f>IFERROR(IF(AND(R24&lt;SMALL(기준일시_입력!$J$21:$J$39,Z$5),S24&gt;SMALL(기준일시_입력!$N$21:$N$39,Z$5)),INDEX(기준일시_입력!$AJ$21:$AJ$39,Z$5*2-1),IF(AND(R24&gt;=SMALL(기준일시_입력!$J$21:$J$39,Z$5),R24&lt;SMALL(기준일시_입력!$N$21:$N$39,Z$5)),SMALL(기준일시_입력!$N$21:$N$39,Z$5)-R24,0)),0)</f>
        <v>0</v>
      </c>
      <c r="AA24" s="15">
        <f>IFERROR(IF(AND(R24&lt;SMALL(기준일시_입력!$J$21:$J$39,AA$5),S24&gt;SMALL(기준일시_입력!$N$21:$N$39,AA$5)),INDEX(기준일시_입력!$AJ$21:$AJ$39,AA$5*2-1),IF(AND(R24&gt;=SMALL(기준일시_입력!$J$21:$J$39,AA$5),R24&lt;SMALL(기준일시_입력!$N$21:$N$39,AA$5)),SMALL(기준일시_입력!$N$21:$N$39,AA$5)-R24,0)),0)</f>
        <v>0</v>
      </c>
      <c r="AB24" s="15">
        <f>IFERROR(IF(AND(R24&lt;SMALL(기준일시_입력!$J$21:$J$39,AB$5),S24&gt;SMALL(기준일시_입력!$N$21:$N$39,AB$5)),INDEX(기준일시_입력!$AJ$21:$AJ$39,AB$5*2-1),IF(AND(R24&gt;=SMALL(기준일시_입력!$J$21:$J$39,AB$5),R24&lt;SMALL(기준일시_입력!$N$21:$N$39,AB$5)),SMALL(기준일시_입력!$N$21:$N$39,AB$5)-R24,0)),0)</f>
        <v>0</v>
      </c>
      <c r="AC24" s="15">
        <f>IFERROR(IF(AND(R24&lt;SMALL(기준일시_입력!$J$21:$J$39,AC$5),S24&gt;SMALL(기준일시_입력!$N$21:$N$39,AC$5)),INDEX(기준일시_입력!$AJ$21:$AJ$39,AC$5*2-1),IF(AND(R24&gt;=SMALL(기준일시_입력!$J$21:$J$39,AC$5),R24&lt;SMALL(기준일시_입력!$N$21:$N$39,AC$5)),SMALL(기준일시_입력!$N$21:$N$39,AC$5)-R24,0)),0)</f>
        <v>0</v>
      </c>
      <c r="AD24" s="10"/>
      <c r="AE24" s="180" t="str">
        <f t="shared" si="151"/>
        <v>19일</v>
      </c>
      <c r="AF24" s="180"/>
      <c r="AG24" s="5" t="str">
        <f t="shared" si="152"/>
        <v>금</v>
      </c>
      <c r="AH24" s="67" t="str">
        <f t="shared" si="396"/>
        <v/>
      </c>
      <c r="AI24" s="184"/>
      <c r="AJ24" s="184"/>
      <c r="AK24" s="184"/>
      <c r="AL24" s="184"/>
      <c r="AM24" s="184"/>
      <c r="AN24" s="184"/>
      <c r="AO24" s="176"/>
      <c r="AP24" s="177"/>
      <c r="AQ24" s="129" t="str">
        <f>IF($B24="","",IF(AND(AG$3&lt;&gt;"",$B24-기준일시_입력!$AO$7&lt;=0,AI24="",AL24="",AO24=""),"X",IF(AO24="연차","☆",IF(AO24="월차","★",IF(AO24="병가","♨",IF(AO24="출장","◎",IF(AO24="교육","■",IF(AND(AO24="",AI24&lt;=기준일시_입력!$J$15,AL24&gt;=기준일시_입력!$N$15),"○",IF(AND(AO24="",AI24&lt;&gt;"",AI24&gt;기준일시_입력!$J$15),"▼",IF(AND(AO24="",AL24&lt;&gt;"",AL24&lt;기준일시_입력!$N$15),"△",""))))))))))</f>
        <v/>
      </c>
      <c r="AR24" s="15">
        <f>IFERROR(IF(OR(AI24="",AL24=""),0,IF(AND(AT24&lt;기준일시_입력!$J$17,AU24&gt;기준일시_입력!$N$17),기준일시_입력!$N$17-기준일시_입력!$J$17,IF(AND(AT24&gt;=기준일시_입력!$J$17,AU24&gt;기준일시_입력!$N$17),기준일시_입력!$N$17-AT24,IF(AU24&lt;기준일시_입력!$J$17,0,IF(AND(AT24&lt;기준일시_입력!$J$17,AU24&lt;=기준일시_입력!$N$17),AU24-기준일시_입력!$J$17,IF(AND(AT24&gt;=기준일시_입력!$J$17,AU24&lt;=기준일시_입력!$N$17),AU24-AT24,0)))))),0)</f>
        <v>0</v>
      </c>
      <c r="AS24" s="15">
        <f t="shared" si="399"/>
        <v>0</v>
      </c>
      <c r="AT24" s="15">
        <f>IF(OR(AI24="",AL24=""),0,IF(AI24&lt;기준일시_입력!$J$15,기준일시_입력!$J$15,AI24))</f>
        <v>0</v>
      </c>
      <c r="AU24" s="15">
        <f t="shared" si="153"/>
        <v>0</v>
      </c>
      <c r="AV24" s="15">
        <f>IFERROR(IF(AND(AT24&lt;SMALL(기준일시_입력!$J$21:$J$39,AV$5),AU24&gt;SMALL(기준일시_입력!$N$21:$N$39,AV$5)),INDEX(기준일시_입력!$AJ$21:$AJ$39,AV$5*2-1),IF(AND(AT24&gt;=SMALL(기준일시_입력!$J$21:$J$39,AV$5),AT24&lt;SMALL(기준일시_입력!$N$21:$N$39,AV$5)),SMALL(기준일시_입력!$N$21:$N$39,AV$5)-AT24,0)),0)</f>
        <v>0</v>
      </c>
      <c r="AW24" s="15">
        <f>IFERROR(IF(AND(AT24&lt;SMALL(기준일시_입력!$J$21:$J$39,AW$5),AU24&gt;SMALL(기준일시_입력!$N$21:$N$39,AW$5)),INDEX(기준일시_입력!$AJ$21:$AJ$39,AW$5*2-1),IF(AND(AT24&gt;=SMALL(기준일시_입력!$J$21:$J$39,AW$5),AT24&lt;SMALL(기준일시_입력!$N$21:$N$39,AW$5)),SMALL(기준일시_입력!$N$21:$N$39,AW$5)-AT24,0)),0)</f>
        <v>0</v>
      </c>
      <c r="AX24" s="15">
        <f>IFERROR(IF(AND(AT24&lt;SMALL(기준일시_입력!$J$21:$J$39,AX$5),AU24&gt;SMALL(기준일시_입력!$N$21:$N$39,AX$5)),INDEX(기준일시_입력!$AJ$21:$AJ$39,AX$5*2-1),IF(AND(AT24&gt;=SMALL(기준일시_입력!$J$21:$J$39,AX$5),AT24&lt;SMALL(기준일시_입력!$N$21:$N$39,AX$5)),SMALL(기준일시_입력!$N$21:$N$39,AX$5)-AT24,0)),0)</f>
        <v>0</v>
      </c>
      <c r="AY24" s="15">
        <f>IFERROR(IF(AND(AT24&lt;SMALL(기준일시_입력!$J$21:$J$39,AY$5),AU24&gt;SMALL(기준일시_입력!$N$21:$N$39,AY$5)),INDEX(기준일시_입력!$AJ$21:$AJ$39,AY$5*2-1),IF(AND(AT24&gt;=SMALL(기준일시_입력!$J$21:$J$39,AY$5),AT24&lt;SMALL(기준일시_입력!$N$21:$N$39,AY$5)),SMALL(기준일시_입력!$N$21:$N$39,AY$5)-AT24,0)),0)</f>
        <v>0</v>
      </c>
      <c r="AZ24" s="15">
        <f>IFERROR(IF(AND(AT24&lt;SMALL(기준일시_입력!$J$21:$J$39,AZ$5),AU24&gt;SMALL(기준일시_입력!$N$21:$N$39,AZ$5)),INDEX(기준일시_입력!$AJ$21:$AJ$39,AZ$5*2-1),IF(AND(AT24&gt;=SMALL(기준일시_입력!$J$21:$J$39,AZ$5),AT24&lt;SMALL(기준일시_입력!$N$21:$N$39,AZ$5)),SMALL(기준일시_입력!$N$21:$N$39,AZ$5)-AT24,0)),0)</f>
        <v>0</v>
      </c>
      <c r="BA24" s="15">
        <f>IFERROR(IF(AND(AT24&lt;SMALL(기준일시_입력!$J$21:$J$39,BA$5),AU24&gt;SMALL(기준일시_입력!$N$21:$N$39,BA$5)),INDEX(기준일시_입력!$AJ$21:$AJ$39,BA$5*2-1),IF(AND(AT24&gt;=SMALL(기준일시_입력!$J$21:$J$39,BA$5),AT24&lt;SMALL(기준일시_입력!$N$21:$N$39,BA$5)),SMALL(기준일시_입력!$N$21:$N$39,BA$5)-AT24,0)),0)</f>
        <v>0</v>
      </c>
      <c r="BB24" s="15">
        <f>IFERROR(IF(AND(AT24&lt;SMALL(기준일시_입력!$J$21:$J$39,BB$5),AU24&gt;SMALL(기준일시_입력!$N$21:$N$39,BB$5)),INDEX(기준일시_입력!$AJ$21:$AJ$39,BB$5*2-1),IF(AND(AT24&gt;=SMALL(기준일시_입력!$J$21:$J$39,BB$5),AT24&lt;SMALL(기준일시_입력!$N$21:$N$39,BB$5)),SMALL(기준일시_입력!$N$21:$N$39,BB$5)-AT24,0)),0)</f>
        <v>0</v>
      </c>
      <c r="BC24" s="15">
        <f>IFERROR(IF(AND(AT24&lt;SMALL(기준일시_입력!$J$21:$J$39,BC$5),AU24&gt;SMALL(기준일시_입력!$N$21:$N$39,BC$5)),INDEX(기준일시_입력!$AJ$21:$AJ$39,BC$5*2-1),IF(AND(AT24&gt;=SMALL(기준일시_입력!$J$21:$J$39,BC$5),AT24&lt;SMALL(기준일시_입력!$N$21:$N$39,BC$5)),SMALL(기준일시_입력!$N$21:$N$39,BC$5)-AT24,0)),0)</f>
        <v>0</v>
      </c>
      <c r="BD24" s="15">
        <f>IFERROR(IF(AND(AT24&lt;SMALL(기준일시_입력!$J$21:$J$39,BD$5),AU24&gt;SMALL(기준일시_입력!$N$21:$N$39,BD$5)),INDEX(기준일시_입력!$AJ$21:$AJ$39,BD$5*2-1),IF(AND(AT24&gt;=SMALL(기준일시_입력!$J$21:$J$39,BD$5),AT24&lt;SMALL(기준일시_입력!$N$21:$N$39,BD$5)),SMALL(기준일시_입력!$N$21:$N$39,BD$5)-AT24,0)),0)</f>
        <v>0</v>
      </c>
      <c r="BE24" s="15">
        <f>IFERROR(IF(AND(AT24&lt;SMALL(기준일시_입력!$J$21:$J$39,BE$5),AU24&gt;SMALL(기준일시_입력!$N$21:$N$39,BE$5)),INDEX(기준일시_입력!$AJ$21:$AJ$39,BE$5*2-1),IF(AND(AT24&gt;=SMALL(기준일시_입력!$J$21:$J$39,BE$5),AT24&lt;SMALL(기준일시_입력!$N$21:$N$39,BE$5)),SMALL(기준일시_입력!$N$21:$N$39,BE$5)-AT24,0)),0)</f>
        <v>0</v>
      </c>
      <c r="BF24" s="6"/>
      <c r="BG24" s="180" t="str">
        <f t="shared" si="154"/>
        <v>19일</v>
      </c>
      <c r="BH24" s="180"/>
      <c r="BI24" s="5" t="str">
        <f t="shared" si="155"/>
        <v>금</v>
      </c>
      <c r="BJ24" s="67" t="str">
        <f t="shared" si="397"/>
        <v/>
      </c>
      <c r="BK24" s="184"/>
      <c r="BL24" s="184"/>
      <c r="BM24" s="184"/>
      <c r="BN24" s="184"/>
      <c r="BO24" s="184"/>
      <c r="BP24" s="184"/>
      <c r="BQ24" s="176"/>
      <c r="BR24" s="177"/>
      <c r="BS24" s="129" t="str">
        <f>IF($B24="","",IF(AND(BI$3&lt;&gt;"",$B24-기준일시_입력!$AO$7&lt;=0,BK24="",BN24="",BQ24=""),"X",IF(BQ24="연차","☆",IF(BQ24="월차","★",IF(BQ24="병가","♨",IF(BQ24="출장","◎",IF(BQ24="교육","■",IF(AND(BQ24="",BK24&lt;=기준일시_입력!$J$15,BN24&gt;=기준일시_입력!$N$15),"○",IF(AND(BQ24="",BK24&lt;&gt;"",BK24&gt;기준일시_입력!$J$15),"▼",IF(AND(BQ24="",BN24&lt;&gt;"",BN24&lt;기준일시_입력!$N$15),"△",""))))))))))</f>
        <v/>
      </c>
      <c r="BT24" s="15">
        <f>IFERROR(IF(OR(BK24="",BN24=""),0,IF(AND(BV24&lt;기준일시_입력!$J$17,BW24&gt;기준일시_입력!$N$17),기준일시_입력!$N$17-기준일시_입력!$J$17,IF(AND(BV24&gt;=기준일시_입력!$J$17,BW24&gt;기준일시_입력!$N$17),기준일시_입력!$N$17-BV24,IF(BW24&lt;기준일시_입력!$J$17,0,IF(AND(BV24&lt;기준일시_입력!$J$17,BW24&lt;=기준일시_입력!$N$17),BW24-기준일시_입력!$J$17,IF(AND(BV24&gt;=기준일시_입력!$J$17,BW24&lt;=기준일시_입력!$N$17),BW24-BV24,0)))))),0)</f>
        <v>0</v>
      </c>
      <c r="BU24" s="15">
        <f t="shared" si="400"/>
        <v>0</v>
      </c>
      <c r="BV24" s="15">
        <f>IF(OR(BK24="",BN24=""),0,IF(BK24&lt;기준일시_입력!$J$15,기준일시_입력!$J$15,BK24))</f>
        <v>0</v>
      </c>
      <c r="BW24" s="15">
        <f t="shared" si="156"/>
        <v>0</v>
      </c>
      <c r="BX24" s="15">
        <f>IFERROR(IF(AND(BV24&lt;SMALL(기준일시_입력!$J$21:$J$39,BX$5),BW24&gt;SMALL(기준일시_입력!$N$21:$N$39,BX$5)),INDEX(기준일시_입력!$AJ$21:$AJ$39,BX$5*2-1),IF(AND(BV24&gt;=SMALL(기준일시_입력!$J$21:$J$39,BX$5),BV24&lt;SMALL(기준일시_입력!$N$21:$N$39,BX$5)),SMALL(기준일시_입력!$N$21:$N$39,BX$5)-BV24,0)),0)</f>
        <v>0</v>
      </c>
      <c r="BY24" s="15">
        <f>IFERROR(IF(AND(BV24&lt;SMALL(기준일시_입력!$J$21:$J$39,BY$5),BW24&gt;SMALL(기준일시_입력!$N$21:$N$39,BY$5)),INDEX(기준일시_입력!$AJ$21:$AJ$39,BY$5*2-1),IF(AND(BV24&gt;=SMALL(기준일시_입력!$J$21:$J$39,BY$5),BV24&lt;SMALL(기준일시_입력!$N$21:$N$39,BY$5)),SMALL(기준일시_입력!$N$21:$N$39,BY$5)-BV24,0)),0)</f>
        <v>0</v>
      </c>
      <c r="BZ24" s="15">
        <f>IFERROR(IF(AND(BV24&lt;SMALL(기준일시_입력!$J$21:$J$39,BZ$5),BW24&gt;SMALL(기준일시_입력!$N$21:$N$39,BZ$5)),INDEX(기준일시_입력!$AJ$21:$AJ$39,BZ$5*2-1),IF(AND(BV24&gt;=SMALL(기준일시_입력!$J$21:$J$39,BZ$5),BV24&lt;SMALL(기준일시_입력!$N$21:$N$39,BZ$5)),SMALL(기준일시_입력!$N$21:$N$39,BZ$5)-BV24,0)),0)</f>
        <v>0</v>
      </c>
      <c r="CA24" s="15">
        <f>IFERROR(IF(AND(BV24&lt;SMALL(기준일시_입력!$J$21:$J$39,CA$5),BW24&gt;SMALL(기준일시_입력!$N$21:$N$39,CA$5)),INDEX(기준일시_입력!$AJ$21:$AJ$39,CA$5*2-1),IF(AND(BV24&gt;=SMALL(기준일시_입력!$J$21:$J$39,CA$5),BV24&lt;SMALL(기준일시_입력!$N$21:$N$39,CA$5)),SMALL(기준일시_입력!$N$21:$N$39,CA$5)-BV24,0)),0)</f>
        <v>0</v>
      </c>
      <c r="CB24" s="15">
        <f>IFERROR(IF(AND(BV24&lt;SMALL(기준일시_입력!$J$21:$J$39,CB$5),BW24&gt;SMALL(기준일시_입력!$N$21:$N$39,CB$5)),INDEX(기준일시_입력!$AJ$21:$AJ$39,CB$5*2-1),IF(AND(BV24&gt;=SMALL(기준일시_입력!$J$21:$J$39,CB$5),BV24&lt;SMALL(기준일시_입력!$N$21:$N$39,CB$5)),SMALL(기준일시_입력!$N$21:$N$39,CB$5)-BV24,0)),0)</f>
        <v>0</v>
      </c>
      <c r="CC24" s="15">
        <f>IFERROR(IF(AND(BV24&lt;SMALL(기준일시_입력!$J$21:$J$39,CC$5),BW24&gt;SMALL(기준일시_입력!$N$21:$N$39,CC$5)),INDEX(기준일시_입력!$AJ$21:$AJ$39,CC$5*2-1),IF(AND(BV24&gt;=SMALL(기준일시_입력!$J$21:$J$39,CC$5),BV24&lt;SMALL(기준일시_입력!$N$21:$N$39,CC$5)),SMALL(기준일시_입력!$N$21:$N$39,CC$5)-BV24,0)),0)</f>
        <v>0</v>
      </c>
      <c r="CD24" s="15">
        <f>IFERROR(IF(AND(BV24&lt;SMALL(기준일시_입력!$J$21:$J$39,CD$5),BW24&gt;SMALL(기준일시_입력!$N$21:$N$39,CD$5)),INDEX(기준일시_입력!$AJ$21:$AJ$39,CD$5*2-1),IF(AND(BV24&gt;=SMALL(기준일시_입력!$J$21:$J$39,CD$5),BV24&lt;SMALL(기준일시_입력!$N$21:$N$39,CD$5)),SMALL(기준일시_입력!$N$21:$N$39,CD$5)-BV24,0)),0)</f>
        <v>0</v>
      </c>
      <c r="CE24" s="15">
        <f>IFERROR(IF(AND(BV24&lt;SMALL(기준일시_입력!$J$21:$J$39,CE$5),BW24&gt;SMALL(기준일시_입력!$N$21:$N$39,CE$5)),INDEX(기준일시_입력!$AJ$21:$AJ$39,CE$5*2-1),IF(AND(BV24&gt;=SMALL(기준일시_입력!$J$21:$J$39,CE$5),BV24&lt;SMALL(기준일시_입력!$N$21:$N$39,CE$5)),SMALL(기준일시_입력!$N$21:$N$39,CE$5)-BV24,0)),0)</f>
        <v>0</v>
      </c>
      <c r="CF24" s="15">
        <f>IFERROR(IF(AND(BV24&lt;SMALL(기준일시_입력!$J$21:$J$39,CF$5),BW24&gt;SMALL(기준일시_입력!$N$21:$N$39,CF$5)),INDEX(기준일시_입력!$AJ$21:$AJ$39,CF$5*2-1),IF(AND(BV24&gt;=SMALL(기준일시_입력!$J$21:$J$39,CF$5),BV24&lt;SMALL(기준일시_입력!$N$21:$N$39,CF$5)),SMALL(기준일시_입력!$N$21:$N$39,CF$5)-BV24,0)),0)</f>
        <v>0</v>
      </c>
      <c r="CG24" s="15">
        <f>IFERROR(IF(AND(BV24&lt;SMALL(기준일시_입력!$J$21:$J$39,CG$5),BW24&gt;SMALL(기준일시_입력!$N$21:$N$39,CG$5)),INDEX(기준일시_입력!$AJ$21:$AJ$39,CG$5*2-1),IF(AND(BV24&gt;=SMALL(기준일시_입력!$J$21:$J$39,CG$5),BV24&lt;SMALL(기준일시_입력!$N$21:$N$39,CG$5)),SMALL(기준일시_입력!$N$21:$N$39,CG$5)-BV24,0)),0)</f>
        <v>0</v>
      </c>
      <c r="CH24" s="6"/>
      <c r="CI24" s="180" t="str">
        <f t="shared" si="157"/>
        <v>19일</v>
      </c>
      <c r="CJ24" s="180"/>
      <c r="CK24" s="5" t="str">
        <f t="shared" si="158"/>
        <v>금</v>
      </c>
      <c r="CL24" s="67" t="str">
        <f t="shared" si="404"/>
        <v/>
      </c>
      <c r="CM24" s="184"/>
      <c r="CN24" s="184"/>
      <c r="CO24" s="184"/>
      <c r="CP24" s="184"/>
      <c r="CQ24" s="184"/>
      <c r="CR24" s="184"/>
      <c r="CS24" s="176"/>
      <c r="CT24" s="177"/>
      <c r="CU24" s="129" t="str">
        <f>IF($B24="","",IF(AND(CK$3&lt;&gt;"",$B24-기준일시_입력!$AO$7&lt;=0,CM24="",CP24="",CS24=""),"X",IF(CS24="연차","☆",IF(CS24="월차","★",IF(CS24="병가","♨",IF(CS24="출장","◎",IF(CS24="교육","■",IF(AND(CS24="",CM24&lt;=기준일시_입력!$J$15,CP24&gt;=기준일시_입력!$N$15),"○",IF(AND(CS24="",CM24&lt;&gt;"",CM24&gt;기준일시_입력!$J$15),"▼",IF(AND(CS24="",CP24&lt;&gt;"",CP24&lt;기준일시_입력!$N$15),"△",""))))))))))</f>
        <v/>
      </c>
      <c r="CV24" s="15">
        <f>IFERROR(IF(OR(CM24="",CP24=""),0,IF(AND(CX24&lt;기준일시_입력!$J$17,CY24&gt;기준일시_입력!$N$17),기준일시_입력!$N$17-기준일시_입력!$J$17,IF(AND(CX24&gt;=기준일시_입력!$J$17,CY24&gt;기준일시_입력!$N$17),기준일시_입력!$N$17-CX24,IF(CY24&lt;기준일시_입력!$J$17,0,IF(AND(CX24&lt;기준일시_입력!$J$17,CY24&lt;=기준일시_입력!$N$17),CY24-기준일시_입력!$J$17,IF(AND(CX24&gt;=기준일시_입력!$J$17,CY24&lt;=기준일시_입력!$N$17),CY24-CX24,0)))))),0)</f>
        <v>0</v>
      </c>
      <c r="CW24" s="15">
        <f t="shared" si="401"/>
        <v>0</v>
      </c>
      <c r="CX24" s="15">
        <f>IF(OR(CM24="",CP24=""),0,IF(CM24&lt;기준일시_입력!$J$15,기준일시_입력!$J$15,CM24))</f>
        <v>0</v>
      </c>
      <c r="CY24" s="15">
        <f t="shared" si="160"/>
        <v>0</v>
      </c>
      <c r="CZ24" s="15">
        <f>IFERROR(IF(AND(CX24&lt;SMALL(기준일시_입력!$J$21:$J$39,CZ$5),CY24&gt;SMALL(기준일시_입력!$N$21:$N$39,CZ$5)),INDEX(기준일시_입력!$AJ$21:$AJ$39,CZ$5*2-1),IF(AND(CX24&gt;=SMALL(기준일시_입력!$J$21:$J$39,CZ$5),CX24&lt;SMALL(기준일시_입력!$N$21:$N$39,CZ$5)),SMALL(기준일시_입력!$N$21:$N$39,CZ$5)-CX24,0)),0)</f>
        <v>0</v>
      </c>
      <c r="DA24" s="15">
        <f>IFERROR(IF(AND(CX24&lt;SMALL(기준일시_입력!$J$21:$J$39,DA$5),CY24&gt;SMALL(기준일시_입력!$N$21:$N$39,DA$5)),INDEX(기준일시_입력!$AJ$21:$AJ$39,DA$5*2-1),IF(AND(CX24&gt;=SMALL(기준일시_입력!$J$21:$J$39,DA$5),CX24&lt;SMALL(기준일시_입력!$N$21:$N$39,DA$5)),SMALL(기준일시_입력!$N$21:$N$39,DA$5)-CX24,0)),0)</f>
        <v>0</v>
      </c>
      <c r="DB24" s="15">
        <f>IFERROR(IF(AND(CX24&lt;SMALL(기준일시_입력!$J$21:$J$39,DB$5),CY24&gt;SMALL(기준일시_입력!$N$21:$N$39,DB$5)),INDEX(기준일시_입력!$AJ$21:$AJ$39,DB$5*2-1),IF(AND(CX24&gt;=SMALL(기준일시_입력!$J$21:$J$39,DB$5),CX24&lt;SMALL(기준일시_입력!$N$21:$N$39,DB$5)),SMALL(기준일시_입력!$N$21:$N$39,DB$5)-CX24,0)),0)</f>
        <v>0</v>
      </c>
      <c r="DC24" s="15">
        <f>IFERROR(IF(AND(CX24&lt;SMALL(기준일시_입력!$J$21:$J$39,DC$5),CY24&gt;SMALL(기준일시_입력!$N$21:$N$39,DC$5)),INDEX(기준일시_입력!$AJ$21:$AJ$39,DC$5*2-1),IF(AND(CX24&gt;=SMALL(기준일시_입력!$J$21:$J$39,DC$5),CX24&lt;SMALL(기준일시_입력!$N$21:$N$39,DC$5)),SMALL(기준일시_입력!$N$21:$N$39,DC$5)-CX24,0)),0)</f>
        <v>0</v>
      </c>
      <c r="DD24" s="15">
        <f>IFERROR(IF(AND(CX24&lt;SMALL(기준일시_입력!$J$21:$J$39,DD$5),CY24&gt;SMALL(기준일시_입력!$N$21:$N$39,DD$5)),INDEX(기준일시_입력!$AJ$21:$AJ$39,DD$5*2-1),IF(AND(CX24&gt;=SMALL(기준일시_입력!$J$21:$J$39,DD$5),CX24&lt;SMALL(기준일시_입력!$N$21:$N$39,DD$5)),SMALL(기준일시_입력!$N$21:$N$39,DD$5)-CX24,0)),0)</f>
        <v>0</v>
      </c>
      <c r="DE24" s="15">
        <f>IFERROR(IF(AND(CX24&lt;SMALL(기준일시_입력!$J$21:$J$39,DE$5),CY24&gt;SMALL(기준일시_입력!$N$21:$N$39,DE$5)),INDEX(기준일시_입력!$AJ$21:$AJ$39,DE$5*2-1),IF(AND(CX24&gt;=SMALL(기준일시_입력!$J$21:$J$39,DE$5),CX24&lt;SMALL(기준일시_입력!$N$21:$N$39,DE$5)),SMALL(기준일시_입력!$N$21:$N$39,DE$5)-CX24,0)),0)</f>
        <v>0</v>
      </c>
      <c r="DF24" s="15">
        <f>IFERROR(IF(AND(CX24&lt;SMALL(기준일시_입력!$J$21:$J$39,DF$5),CY24&gt;SMALL(기준일시_입력!$N$21:$N$39,DF$5)),INDEX(기준일시_입력!$AJ$21:$AJ$39,DF$5*2-1),IF(AND(CX24&gt;=SMALL(기준일시_입력!$J$21:$J$39,DF$5),CX24&lt;SMALL(기준일시_입력!$N$21:$N$39,DF$5)),SMALL(기준일시_입력!$N$21:$N$39,DF$5)-CX24,0)),0)</f>
        <v>0</v>
      </c>
      <c r="DG24" s="15">
        <f>IFERROR(IF(AND(CX24&lt;SMALL(기준일시_입력!$J$21:$J$39,DG$5),CY24&gt;SMALL(기준일시_입력!$N$21:$N$39,DG$5)),INDEX(기준일시_입력!$AJ$21:$AJ$39,DG$5*2-1),IF(AND(CX24&gt;=SMALL(기준일시_입력!$J$21:$J$39,DG$5),CX24&lt;SMALL(기준일시_입력!$N$21:$N$39,DG$5)),SMALL(기준일시_입력!$N$21:$N$39,DG$5)-CX24,0)),0)</f>
        <v>0</v>
      </c>
      <c r="DH24" s="15">
        <f>IFERROR(IF(AND(CX24&lt;SMALL(기준일시_입력!$J$21:$J$39,DH$5),CY24&gt;SMALL(기준일시_입력!$N$21:$N$39,DH$5)),INDEX(기준일시_입력!$AJ$21:$AJ$39,DH$5*2-1),IF(AND(CX24&gt;=SMALL(기준일시_입력!$J$21:$J$39,DH$5),CX24&lt;SMALL(기준일시_입력!$N$21:$N$39,DH$5)),SMALL(기준일시_입력!$N$21:$N$39,DH$5)-CX24,0)),0)</f>
        <v>0</v>
      </c>
      <c r="DI24" s="15">
        <f>IFERROR(IF(AND(CX24&lt;SMALL(기준일시_입력!$J$21:$J$39,DI$5),CY24&gt;SMALL(기준일시_입력!$N$21:$N$39,DI$5)),INDEX(기준일시_입력!$AJ$21:$AJ$39,DI$5*2-1),IF(AND(CX24&gt;=SMALL(기준일시_입력!$J$21:$J$39,DI$5),CX24&lt;SMALL(기준일시_입력!$N$21:$N$39,DI$5)),SMALL(기준일시_입력!$N$21:$N$39,DI$5)-CX24,0)),0)</f>
        <v>0</v>
      </c>
      <c r="DJ24" s="6"/>
      <c r="DK24" s="180" t="str">
        <f t="shared" si="161"/>
        <v>19일</v>
      </c>
      <c r="DL24" s="180"/>
      <c r="DM24" s="5" t="str">
        <f t="shared" si="162"/>
        <v>금</v>
      </c>
      <c r="DN24" s="67" t="str">
        <f t="shared" si="404"/>
        <v/>
      </c>
      <c r="DO24" s="184"/>
      <c r="DP24" s="184"/>
      <c r="DQ24" s="184"/>
      <c r="DR24" s="184"/>
      <c r="DS24" s="184"/>
      <c r="DT24" s="184"/>
      <c r="DU24" s="176"/>
      <c r="DV24" s="177"/>
      <c r="DW24" s="129" t="str">
        <f>IF($B24="","",IF(AND(DM$3&lt;&gt;"",$B24-기준일시_입력!$AO$7&lt;=0,DO24="",DR24="",DU24=""),"X",IF(DU24="연차","☆",IF(DU24="월차","★",IF(DU24="병가","♨",IF(DU24="출장","◎",IF(DU24="교육","■",IF(AND(DU24="",DO24&lt;=기준일시_입력!$J$15,DR24&gt;=기준일시_입력!$N$15),"○",IF(AND(DU24="",DO24&lt;&gt;"",DO24&gt;기준일시_입력!$J$15),"▼",IF(AND(DU24="",DR24&lt;&gt;"",DR24&lt;기준일시_입력!$N$15),"△",""))))))))))</f>
        <v/>
      </c>
      <c r="DX24" s="15">
        <f>IFERROR(IF(OR(DO24="",DR24=""),0,IF(AND(DZ24&lt;기준일시_입력!$J$17,EA24&gt;기준일시_입력!$N$17),기준일시_입력!$N$17-기준일시_입력!$J$17,IF(AND(DZ24&gt;=기준일시_입력!$J$17,EA24&gt;기준일시_입력!$N$17),기준일시_입력!$N$17-DZ24,IF(EA24&lt;기준일시_입력!$J$17,0,IF(AND(DZ24&lt;기준일시_입력!$J$17,EA24&lt;=기준일시_입력!$N$17),EA24-기준일시_입력!$J$17,IF(AND(DZ24&gt;=기준일시_입력!$J$17,EA24&lt;=기준일시_입력!$N$17),EA24-DZ24,0)))))),0)</f>
        <v>0</v>
      </c>
      <c r="DY24" s="15">
        <f t="shared" si="402"/>
        <v>0</v>
      </c>
      <c r="DZ24" s="15">
        <f>IF(OR(DO24="",DR24=""),0,IF(DO24&lt;기준일시_입력!$J$15,기준일시_입력!$J$15,DO24))</f>
        <v>0</v>
      </c>
      <c r="EA24" s="15">
        <f t="shared" si="164"/>
        <v>0</v>
      </c>
      <c r="EB24" s="15">
        <f>IFERROR(IF(AND(DZ24&lt;SMALL(기준일시_입력!$J$21:$J$39,EB$5),EA24&gt;SMALL(기준일시_입력!$N$21:$N$39,EB$5)),INDEX(기준일시_입력!$AJ$21:$AJ$39,EB$5*2-1),IF(AND(DZ24&gt;=SMALL(기준일시_입력!$J$21:$J$39,EB$5),DZ24&lt;SMALL(기준일시_입력!$N$21:$N$39,EB$5)),SMALL(기준일시_입력!$N$21:$N$39,EB$5)-DZ24,0)),0)</f>
        <v>0</v>
      </c>
      <c r="EC24" s="15">
        <f>IFERROR(IF(AND(DZ24&lt;SMALL(기준일시_입력!$J$21:$J$39,EC$5),EA24&gt;SMALL(기준일시_입력!$N$21:$N$39,EC$5)),INDEX(기준일시_입력!$AJ$21:$AJ$39,EC$5*2-1),IF(AND(DZ24&gt;=SMALL(기준일시_입력!$J$21:$J$39,EC$5),DZ24&lt;SMALL(기준일시_입력!$N$21:$N$39,EC$5)),SMALL(기준일시_입력!$N$21:$N$39,EC$5)-DZ24,0)),0)</f>
        <v>0</v>
      </c>
      <c r="ED24" s="15">
        <f>IFERROR(IF(AND(DZ24&lt;SMALL(기준일시_입력!$J$21:$J$39,ED$5),EA24&gt;SMALL(기준일시_입력!$N$21:$N$39,ED$5)),INDEX(기준일시_입력!$AJ$21:$AJ$39,ED$5*2-1),IF(AND(DZ24&gt;=SMALL(기준일시_입력!$J$21:$J$39,ED$5),DZ24&lt;SMALL(기준일시_입력!$N$21:$N$39,ED$5)),SMALL(기준일시_입력!$N$21:$N$39,ED$5)-DZ24,0)),0)</f>
        <v>0</v>
      </c>
      <c r="EE24" s="15">
        <f>IFERROR(IF(AND(DZ24&lt;SMALL(기준일시_입력!$J$21:$J$39,EE$5),EA24&gt;SMALL(기준일시_입력!$N$21:$N$39,EE$5)),INDEX(기준일시_입력!$AJ$21:$AJ$39,EE$5*2-1),IF(AND(DZ24&gt;=SMALL(기준일시_입력!$J$21:$J$39,EE$5),DZ24&lt;SMALL(기준일시_입력!$N$21:$N$39,EE$5)),SMALL(기준일시_입력!$N$21:$N$39,EE$5)-DZ24,0)),0)</f>
        <v>0</v>
      </c>
      <c r="EF24" s="15">
        <f>IFERROR(IF(AND(DZ24&lt;SMALL(기준일시_입력!$J$21:$J$39,EF$5),EA24&gt;SMALL(기준일시_입력!$N$21:$N$39,EF$5)),INDEX(기준일시_입력!$AJ$21:$AJ$39,EF$5*2-1),IF(AND(DZ24&gt;=SMALL(기준일시_입력!$J$21:$J$39,EF$5),DZ24&lt;SMALL(기준일시_입력!$N$21:$N$39,EF$5)),SMALL(기준일시_입력!$N$21:$N$39,EF$5)-DZ24,0)),0)</f>
        <v>0</v>
      </c>
      <c r="EG24" s="15">
        <f>IFERROR(IF(AND(DZ24&lt;SMALL(기준일시_입력!$J$21:$J$39,EG$5),EA24&gt;SMALL(기준일시_입력!$N$21:$N$39,EG$5)),INDEX(기준일시_입력!$AJ$21:$AJ$39,EG$5*2-1),IF(AND(DZ24&gt;=SMALL(기준일시_입력!$J$21:$J$39,EG$5),DZ24&lt;SMALL(기준일시_입력!$N$21:$N$39,EG$5)),SMALL(기준일시_입력!$N$21:$N$39,EG$5)-DZ24,0)),0)</f>
        <v>0</v>
      </c>
      <c r="EH24" s="15">
        <f>IFERROR(IF(AND(DZ24&lt;SMALL(기준일시_입력!$J$21:$J$39,EH$5),EA24&gt;SMALL(기준일시_입력!$N$21:$N$39,EH$5)),INDEX(기준일시_입력!$AJ$21:$AJ$39,EH$5*2-1),IF(AND(DZ24&gt;=SMALL(기준일시_입력!$J$21:$J$39,EH$5),DZ24&lt;SMALL(기준일시_입력!$N$21:$N$39,EH$5)),SMALL(기준일시_입력!$N$21:$N$39,EH$5)-DZ24,0)),0)</f>
        <v>0</v>
      </c>
      <c r="EI24" s="15">
        <f>IFERROR(IF(AND(DZ24&lt;SMALL(기준일시_입력!$J$21:$J$39,EI$5),EA24&gt;SMALL(기준일시_입력!$N$21:$N$39,EI$5)),INDEX(기준일시_입력!$AJ$21:$AJ$39,EI$5*2-1),IF(AND(DZ24&gt;=SMALL(기준일시_입력!$J$21:$J$39,EI$5),DZ24&lt;SMALL(기준일시_입력!$N$21:$N$39,EI$5)),SMALL(기준일시_입력!$N$21:$N$39,EI$5)-DZ24,0)),0)</f>
        <v>0</v>
      </c>
      <c r="EJ24" s="15">
        <f>IFERROR(IF(AND(DZ24&lt;SMALL(기준일시_입력!$J$21:$J$39,EJ$5),EA24&gt;SMALL(기준일시_입력!$N$21:$N$39,EJ$5)),INDEX(기준일시_입력!$AJ$21:$AJ$39,EJ$5*2-1),IF(AND(DZ24&gt;=SMALL(기준일시_입력!$J$21:$J$39,EJ$5),DZ24&lt;SMALL(기준일시_입력!$N$21:$N$39,EJ$5)),SMALL(기준일시_입력!$N$21:$N$39,EJ$5)-DZ24,0)),0)</f>
        <v>0</v>
      </c>
      <c r="EK24" s="15">
        <f>IFERROR(IF(AND(DZ24&lt;SMALL(기준일시_입력!$J$21:$J$39,EK$5),EA24&gt;SMALL(기준일시_입력!$N$21:$N$39,EK$5)),INDEX(기준일시_입력!$AJ$21:$AJ$39,EK$5*2-1),IF(AND(DZ24&gt;=SMALL(기준일시_입력!$J$21:$J$39,EK$5),DZ24&lt;SMALL(기준일시_입력!$N$21:$N$39,EK$5)),SMALL(기준일시_입력!$N$21:$N$39,EK$5)-DZ24,0)),0)</f>
        <v>0</v>
      </c>
      <c r="EL24" s="6"/>
      <c r="EM24" s="180" t="str">
        <f t="shared" si="165"/>
        <v>19일</v>
      </c>
      <c r="EN24" s="180"/>
      <c r="EO24" s="5" t="str">
        <f t="shared" si="166"/>
        <v>금</v>
      </c>
      <c r="EP24" s="67" t="str">
        <f t="shared" si="404"/>
        <v/>
      </c>
      <c r="EQ24" s="184"/>
      <c r="ER24" s="184"/>
      <c r="ES24" s="184"/>
      <c r="ET24" s="184"/>
      <c r="EU24" s="184"/>
      <c r="EV24" s="184"/>
      <c r="EW24" s="176"/>
      <c r="EX24" s="177"/>
      <c r="EY24" s="129" t="str">
        <f>IF($B24="","",IF(AND(EO$3&lt;&gt;"",$B24-기준일시_입력!$AO$7&lt;=0,EQ24="",ET24="",EW24=""),"X",IF(EW24="연차","☆",IF(EW24="월차","★",IF(EW24="병가","♨",IF(EW24="출장","◎",IF(EW24="교육","■",IF(AND(EW24="",EQ24&lt;=기준일시_입력!$J$15,ET24&gt;=기준일시_입력!$N$15),"○",IF(AND(EW24="",EQ24&lt;&gt;"",EQ24&gt;기준일시_입력!$J$15),"▼",IF(AND(EW24="",ET24&lt;&gt;"",ET24&lt;기준일시_입력!$N$15),"△",""))))))))))</f>
        <v/>
      </c>
      <c r="EZ24" s="15">
        <f>IFERROR(IF(OR(EQ24="",ET24=""),0,IF(AND(FB24&lt;기준일시_입력!$J$17,FC24&gt;기준일시_입력!$N$17),기준일시_입력!$N$17-기준일시_입력!$J$17,IF(AND(FB24&gt;=기준일시_입력!$J$17,FC24&gt;기준일시_입력!$N$17),기준일시_입력!$N$17-FB24,IF(FC24&lt;기준일시_입력!$J$17,0,IF(AND(FB24&lt;기준일시_입력!$J$17,FC24&lt;=기준일시_입력!$N$17),FC24-기준일시_입력!$J$17,IF(AND(FB24&gt;=기준일시_입력!$J$17,FC24&lt;=기준일시_입력!$N$17),FC24-FB24,0)))))),0)</f>
        <v>0</v>
      </c>
      <c r="FA24" s="15">
        <f t="shared" si="403"/>
        <v>0</v>
      </c>
      <c r="FB24" s="15">
        <f>IF(OR(EQ24="",ET24=""),0,IF(EQ24&lt;기준일시_입력!$J$15,기준일시_입력!$J$15,EQ24))</f>
        <v>0</v>
      </c>
      <c r="FC24" s="15">
        <f t="shared" si="168"/>
        <v>0</v>
      </c>
      <c r="FD24" s="15">
        <f>IFERROR(IF(AND(FB24&lt;SMALL(기준일시_입력!$J$21:$J$39,FD$5),FC24&gt;SMALL(기준일시_입력!$N$21:$N$39,FD$5)),INDEX(기준일시_입력!$AJ$21:$AJ$39,FD$5*2-1),IF(AND(FB24&gt;=SMALL(기준일시_입력!$J$21:$J$39,FD$5),FB24&lt;SMALL(기준일시_입력!$N$21:$N$39,FD$5)),SMALL(기준일시_입력!$N$21:$N$39,FD$5)-FB24,0)),0)</f>
        <v>0</v>
      </c>
      <c r="FE24" s="15">
        <f>IFERROR(IF(AND(FB24&lt;SMALL(기준일시_입력!$J$21:$J$39,FE$5),FC24&gt;SMALL(기준일시_입력!$N$21:$N$39,FE$5)),INDEX(기준일시_입력!$AJ$21:$AJ$39,FE$5*2-1),IF(AND(FB24&gt;=SMALL(기준일시_입력!$J$21:$J$39,FE$5),FB24&lt;SMALL(기준일시_입력!$N$21:$N$39,FE$5)),SMALL(기준일시_입력!$N$21:$N$39,FE$5)-FB24,0)),0)</f>
        <v>0</v>
      </c>
      <c r="FF24" s="15">
        <f>IFERROR(IF(AND(FB24&lt;SMALL(기준일시_입력!$J$21:$J$39,FF$5),FC24&gt;SMALL(기준일시_입력!$N$21:$N$39,FF$5)),INDEX(기준일시_입력!$AJ$21:$AJ$39,FF$5*2-1),IF(AND(FB24&gt;=SMALL(기준일시_입력!$J$21:$J$39,FF$5),FB24&lt;SMALL(기준일시_입력!$N$21:$N$39,FF$5)),SMALL(기준일시_입력!$N$21:$N$39,FF$5)-FB24,0)),0)</f>
        <v>0</v>
      </c>
      <c r="FG24" s="15">
        <f>IFERROR(IF(AND(FB24&lt;SMALL(기준일시_입력!$J$21:$J$39,FG$5),FC24&gt;SMALL(기준일시_입력!$N$21:$N$39,FG$5)),INDEX(기준일시_입력!$AJ$21:$AJ$39,FG$5*2-1),IF(AND(FB24&gt;=SMALL(기준일시_입력!$J$21:$J$39,FG$5),FB24&lt;SMALL(기준일시_입력!$N$21:$N$39,FG$5)),SMALL(기준일시_입력!$N$21:$N$39,FG$5)-FB24,0)),0)</f>
        <v>0</v>
      </c>
      <c r="FH24" s="15">
        <f>IFERROR(IF(AND(FB24&lt;SMALL(기준일시_입력!$J$21:$J$39,FH$5),FC24&gt;SMALL(기준일시_입력!$N$21:$N$39,FH$5)),INDEX(기준일시_입력!$AJ$21:$AJ$39,FH$5*2-1),IF(AND(FB24&gt;=SMALL(기준일시_입력!$J$21:$J$39,FH$5),FB24&lt;SMALL(기준일시_입력!$N$21:$N$39,FH$5)),SMALL(기준일시_입력!$N$21:$N$39,FH$5)-FB24,0)),0)</f>
        <v>0</v>
      </c>
      <c r="FI24" s="15">
        <f>IFERROR(IF(AND(FB24&lt;SMALL(기준일시_입력!$J$21:$J$39,FI$5),FC24&gt;SMALL(기준일시_입력!$N$21:$N$39,FI$5)),INDEX(기준일시_입력!$AJ$21:$AJ$39,FI$5*2-1),IF(AND(FB24&gt;=SMALL(기준일시_입력!$J$21:$J$39,FI$5),FB24&lt;SMALL(기준일시_입력!$N$21:$N$39,FI$5)),SMALL(기준일시_입력!$N$21:$N$39,FI$5)-FB24,0)),0)</f>
        <v>0</v>
      </c>
      <c r="FJ24" s="15">
        <f>IFERROR(IF(AND(FB24&lt;SMALL(기준일시_입력!$J$21:$J$39,FJ$5),FC24&gt;SMALL(기준일시_입력!$N$21:$N$39,FJ$5)),INDEX(기준일시_입력!$AJ$21:$AJ$39,FJ$5*2-1),IF(AND(FB24&gt;=SMALL(기준일시_입력!$J$21:$J$39,FJ$5),FB24&lt;SMALL(기준일시_입력!$N$21:$N$39,FJ$5)),SMALL(기준일시_입력!$N$21:$N$39,FJ$5)-FB24,0)),0)</f>
        <v>0</v>
      </c>
      <c r="FK24" s="15">
        <f>IFERROR(IF(AND(FB24&lt;SMALL(기준일시_입력!$J$21:$J$39,FK$5),FC24&gt;SMALL(기준일시_입력!$N$21:$N$39,FK$5)),INDEX(기준일시_입력!$AJ$21:$AJ$39,FK$5*2-1),IF(AND(FB24&gt;=SMALL(기준일시_입력!$J$21:$J$39,FK$5),FB24&lt;SMALL(기준일시_입력!$N$21:$N$39,FK$5)),SMALL(기준일시_입력!$N$21:$N$39,FK$5)-FB24,0)),0)</f>
        <v>0</v>
      </c>
      <c r="FL24" s="15">
        <f>IFERROR(IF(AND(FB24&lt;SMALL(기준일시_입력!$J$21:$J$39,FL$5),FC24&gt;SMALL(기준일시_입력!$N$21:$N$39,FL$5)),INDEX(기준일시_입력!$AJ$21:$AJ$39,FL$5*2-1),IF(AND(FB24&gt;=SMALL(기준일시_입력!$J$21:$J$39,FL$5),FB24&lt;SMALL(기준일시_입력!$N$21:$N$39,FL$5)),SMALL(기준일시_입력!$N$21:$N$39,FL$5)-FB24,0)),0)</f>
        <v>0</v>
      </c>
      <c r="FM24" s="15">
        <f>IFERROR(IF(AND(FB24&lt;SMALL(기준일시_입력!$J$21:$J$39,FM$5),FC24&gt;SMALL(기준일시_입력!$N$21:$N$39,FM$5)),INDEX(기준일시_입력!$AJ$21:$AJ$39,FM$5*2-1),IF(AND(FB24&gt;=SMALL(기준일시_입력!$J$21:$J$39,FM$5),FB24&lt;SMALL(기준일시_입력!$N$21:$N$39,FM$5)),SMALL(기준일시_입력!$N$21:$N$39,FM$5)-FB24,0)),0)</f>
        <v>0</v>
      </c>
      <c r="FN24" s="6"/>
      <c r="FO24" s="180" t="str">
        <f t="shared" si="169"/>
        <v>19일</v>
      </c>
      <c r="FP24" s="180"/>
      <c r="FQ24" s="124" t="str">
        <f t="shared" si="170"/>
        <v>금</v>
      </c>
      <c r="FR24" s="133" t="str">
        <f t="shared" si="405"/>
        <v/>
      </c>
      <c r="FS24" s="184"/>
      <c r="FT24" s="184"/>
      <c r="FU24" s="184"/>
      <c r="FV24" s="184"/>
      <c r="FW24" s="184"/>
      <c r="FX24" s="184"/>
      <c r="FY24" s="176"/>
      <c r="FZ24" s="177"/>
      <c r="GA24" s="129" t="str">
        <f>IF($B24="","",IF(AND(FQ$3&lt;&gt;"",$B24-기준일시_입력!$AO$7&lt;=0,FS24="",FV24="",FY24=""),"X",IF(FY24="연차","☆",IF(FY24="월차","★",IF(FY24="병가","♨",IF(FY24="출장","◎",IF(FY24="교육","■",IF(AND(FY24="",FS24&lt;=기준일시_입력!$J$15,FV24&gt;=기준일시_입력!$N$15),"○",IF(AND(FY24="",FS24&lt;&gt;"",FS24&gt;기준일시_입력!$J$15),"▼",IF(AND(FY24="",FV24&lt;&gt;"",FV24&lt;기준일시_입력!$N$15),"△",""))))))))))</f>
        <v/>
      </c>
      <c r="GB24" s="128">
        <f>IFERROR(IF(OR(FS24="",FV24=""),0,IF(AND(GD24&lt;기준일시_입력!$J$17,GE24&gt;기준일시_입력!$N$17),기준일시_입력!$N$17-기준일시_입력!$J$17,IF(AND(GD24&gt;=기준일시_입력!$J$17,GE24&gt;기준일시_입력!$N$17),기준일시_입력!$N$17-GD24,IF(GE24&lt;기준일시_입력!$J$17,0,IF(AND(GD24&lt;기준일시_입력!$J$17,GE24&lt;=기준일시_입력!$N$17),GE24-기준일시_입력!$J$17,IF(AND(GD24&gt;=기준일시_입력!$J$17,GE24&lt;=기준일시_입력!$N$17),GE24-GD24,0)))))),0)</f>
        <v>0</v>
      </c>
      <c r="GC24" s="128">
        <f t="shared" si="172"/>
        <v>0</v>
      </c>
      <c r="GD24" s="128">
        <f>IF(OR(FS24="",FV24=""),0,IF(FS24&lt;기준일시_입력!$J$15,기준일시_입력!$J$15,FS24))</f>
        <v>0</v>
      </c>
      <c r="GE24" s="128">
        <f t="shared" si="173"/>
        <v>0</v>
      </c>
      <c r="GF24" s="128">
        <f>IFERROR(IF(AND(GD24&lt;SMALL(기준일시_입력!$J$21:$J$39,GF$5),GE24&gt;SMALL(기준일시_입력!$N$21:$N$39,GF$5)),INDEX(기준일시_입력!$AJ$21:$AJ$39,GF$5*2-1),IF(AND(GD24&gt;=SMALL(기준일시_입력!$J$21:$J$39,GF$5),GD24&lt;SMALL(기준일시_입력!$N$21:$N$39,GF$5)),SMALL(기준일시_입력!$N$21:$N$39,GF$5)-GD24,0)),0)</f>
        <v>0</v>
      </c>
      <c r="GG24" s="128">
        <f>IFERROR(IF(AND(GD24&lt;SMALL(기준일시_입력!$J$21:$J$39,GG$5),GE24&gt;SMALL(기준일시_입력!$N$21:$N$39,GG$5)),INDEX(기준일시_입력!$AJ$21:$AJ$39,GG$5*2-1),IF(AND(GD24&gt;=SMALL(기준일시_입력!$J$21:$J$39,GG$5),GD24&lt;SMALL(기준일시_입력!$N$21:$N$39,GG$5)),SMALL(기준일시_입력!$N$21:$N$39,GG$5)-GD24,0)),0)</f>
        <v>0</v>
      </c>
      <c r="GH24" s="128">
        <f>IFERROR(IF(AND(GD24&lt;SMALL(기준일시_입력!$J$21:$J$39,GH$5),GE24&gt;SMALL(기준일시_입력!$N$21:$N$39,GH$5)),INDEX(기준일시_입력!$AJ$21:$AJ$39,GH$5*2-1),IF(AND(GD24&gt;=SMALL(기준일시_입력!$J$21:$J$39,GH$5),GD24&lt;SMALL(기준일시_입력!$N$21:$N$39,GH$5)),SMALL(기준일시_입력!$N$21:$N$39,GH$5)-GD24,0)),0)</f>
        <v>0</v>
      </c>
      <c r="GI24" s="128">
        <f>IFERROR(IF(AND(GD24&lt;SMALL(기준일시_입력!$J$21:$J$39,GI$5),GE24&gt;SMALL(기준일시_입력!$N$21:$N$39,GI$5)),INDEX(기준일시_입력!$AJ$21:$AJ$39,GI$5*2-1),IF(AND(GD24&gt;=SMALL(기준일시_입력!$J$21:$J$39,GI$5),GD24&lt;SMALL(기준일시_입력!$N$21:$N$39,GI$5)),SMALL(기준일시_입력!$N$21:$N$39,GI$5)-GD24,0)),0)</f>
        <v>0</v>
      </c>
      <c r="GJ24" s="128">
        <f>IFERROR(IF(AND(GD24&lt;SMALL(기준일시_입력!$J$21:$J$39,GJ$5),GE24&gt;SMALL(기준일시_입력!$N$21:$N$39,GJ$5)),INDEX(기준일시_입력!$AJ$21:$AJ$39,GJ$5*2-1),IF(AND(GD24&gt;=SMALL(기준일시_입력!$J$21:$J$39,GJ$5),GD24&lt;SMALL(기준일시_입력!$N$21:$N$39,GJ$5)),SMALL(기준일시_입력!$N$21:$N$39,GJ$5)-GD24,0)),0)</f>
        <v>0</v>
      </c>
      <c r="GK24" s="128">
        <f>IFERROR(IF(AND(GD24&lt;SMALL(기준일시_입력!$J$21:$J$39,GK$5),GE24&gt;SMALL(기준일시_입력!$N$21:$N$39,GK$5)),INDEX(기준일시_입력!$AJ$21:$AJ$39,GK$5*2-1),IF(AND(GD24&gt;=SMALL(기준일시_입력!$J$21:$J$39,GK$5),GD24&lt;SMALL(기준일시_입력!$N$21:$N$39,GK$5)),SMALL(기준일시_입력!$N$21:$N$39,GK$5)-GD24,0)),0)</f>
        <v>0</v>
      </c>
      <c r="GL24" s="128">
        <f>IFERROR(IF(AND(GD24&lt;SMALL(기준일시_입력!$J$21:$J$39,GL$5),GE24&gt;SMALL(기준일시_입력!$N$21:$N$39,GL$5)),INDEX(기준일시_입력!$AJ$21:$AJ$39,GL$5*2-1),IF(AND(GD24&gt;=SMALL(기준일시_입력!$J$21:$J$39,GL$5),GD24&lt;SMALL(기준일시_입력!$N$21:$N$39,GL$5)),SMALL(기준일시_입력!$N$21:$N$39,GL$5)-GD24,0)),0)</f>
        <v>0</v>
      </c>
      <c r="GM24" s="128">
        <f>IFERROR(IF(AND(GD24&lt;SMALL(기준일시_입력!$J$21:$J$39,GM$5),GE24&gt;SMALL(기준일시_입력!$N$21:$N$39,GM$5)),INDEX(기준일시_입력!$AJ$21:$AJ$39,GM$5*2-1),IF(AND(GD24&gt;=SMALL(기준일시_입력!$J$21:$J$39,GM$5),GD24&lt;SMALL(기준일시_입력!$N$21:$N$39,GM$5)),SMALL(기준일시_입력!$N$21:$N$39,GM$5)-GD24,0)),0)</f>
        <v>0</v>
      </c>
      <c r="GN24" s="128">
        <f>IFERROR(IF(AND(GD24&lt;SMALL(기준일시_입력!$J$21:$J$39,GN$5),GE24&gt;SMALL(기준일시_입력!$N$21:$N$39,GN$5)),INDEX(기준일시_입력!$AJ$21:$AJ$39,GN$5*2-1),IF(AND(GD24&gt;=SMALL(기준일시_입력!$J$21:$J$39,GN$5),GD24&lt;SMALL(기준일시_입력!$N$21:$N$39,GN$5)),SMALL(기준일시_입력!$N$21:$N$39,GN$5)-GD24,0)),0)</f>
        <v>0</v>
      </c>
      <c r="GO24" s="128">
        <f>IFERROR(IF(AND(GD24&lt;SMALL(기준일시_입력!$J$21:$J$39,GO$5),GE24&gt;SMALL(기준일시_입력!$N$21:$N$39,GO$5)),INDEX(기준일시_입력!$AJ$21:$AJ$39,GO$5*2-1),IF(AND(GD24&gt;=SMALL(기준일시_입력!$J$21:$J$39,GO$5),GD24&lt;SMALL(기준일시_입력!$N$21:$N$39,GO$5)),SMALL(기준일시_입력!$N$21:$N$39,GO$5)-GD24,0)),0)</f>
        <v>0</v>
      </c>
      <c r="GP24" s="125"/>
      <c r="GQ24" s="180" t="str">
        <f t="shared" si="174"/>
        <v>19일</v>
      </c>
      <c r="GR24" s="180"/>
      <c r="GS24" s="124" t="str">
        <f t="shared" si="175"/>
        <v>금</v>
      </c>
      <c r="GT24" s="133" t="str">
        <f t="shared" si="405"/>
        <v/>
      </c>
      <c r="GU24" s="184"/>
      <c r="GV24" s="184"/>
      <c r="GW24" s="184"/>
      <c r="GX24" s="184"/>
      <c r="GY24" s="184"/>
      <c r="GZ24" s="184"/>
      <c r="HA24" s="176"/>
      <c r="HB24" s="177"/>
      <c r="HC24" s="129" t="str">
        <f>IF($B24="","",IF(AND(GS$3&lt;&gt;"",$B24-기준일시_입력!$AO$7&lt;=0,GU24="",GX24="",HA24=""),"X",IF(HA24="연차","☆",IF(HA24="월차","★",IF(HA24="병가","♨",IF(HA24="출장","◎",IF(HA24="교육","■",IF(AND(HA24="",GU24&lt;=기준일시_입력!$J$15,GX24&gt;=기준일시_입력!$N$15),"○",IF(AND(HA24="",GU24&lt;&gt;"",GU24&gt;기준일시_입력!$J$15),"▼",IF(AND(HA24="",GX24&lt;&gt;"",GX24&lt;기준일시_입력!$N$15),"△",""))))))))))</f>
        <v/>
      </c>
      <c r="HD24" s="128">
        <f>IFERROR(IF(OR(GU24="",GX24=""),0,IF(AND(HF24&lt;기준일시_입력!$J$17,HG24&gt;기준일시_입력!$N$17),기준일시_입력!$N$17-기준일시_입력!$J$17,IF(AND(HF24&gt;=기준일시_입력!$J$17,HG24&gt;기준일시_입력!$N$17),기준일시_입력!$N$17-HF24,IF(HG24&lt;기준일시_입력!$J$17,0,IF(AND(HF24&lt;기준일시_입력!$J$17,HG24&lt;=기준일시_입력!$N$17),HG24-기준일시_입력!$J$17,IF(AND(HF24&gt;=기준일시_입력!$J$17,HG24&lt;=기준일시_입력!$N$17),HG24-HF24,0)))))),0)</f>
        <v>0</v>
      </c>
      <c r="HE24" s="128">
        <f t="shared" si="177"/>
        <v>0</v>
      </c>
      <c r="HF24" s="128">
        <f>IF(OR(GU24="",GX24=""),0,IF(GU24&lt;기준일시_입력!$J$15,기준일시_입력!$J$15,GU24))</f>
        <v>0</v>
      </c>
      <c r="HG24" s="128">
        <f t="shared" si="178"/>
        <v>0</v>
      </c>
      <c r="HH24" s="128">
        <f>IFERROR(IF(AND(HF24&lt;SMALL(기준일시_입력!$J$21:$J$39,HH$5),HG24&gt;SMALL(기준일시_입력!$N$21:$N$39,HH$5)),INDEX(기준일시_입력!$AJ$21:$AJ$39,HH$5*2-1),IF(AND(HF24&gt;=SMALL(기준일시_입력!$J$21:$J$39,HH$5),HF24&lt;SMALL(기준일시_입력!$N$21:$N$39,HH$5)),SMALL(기준일시_입력!$N$21:$N$39,HH$5)-HF24,0)),0)</f>
        <v>0</v>
      </c>
      <c r="HI24" s="128">
        <f>IFERROR(IF(AND(HF24&lt;SMALL(기준일시_입력!$J$21:$J$39,HI$5),HG24&gt;SMALL(기준일시_입력!$N$21:$N$39,HI$5)),INDEX(기준일시_입력!$AJ$21:$AJ$39,HI$5*2-1),IF(AND(HF24&gt;=SMALL(기준일시_입력!$J$21:$J$39,HI$5),HF24&lt;SMALL(기준일시_입력!$N$21:$N$39,HI$5)),SMALL(기준일시_입력!$N$21:$N$39,HI$5)-HF24,0)),0)</f>
        <v>0</v>
      </c>
      <c r="HJ24" s="128">
        <f>IFERROR(IF(AND(HF24&lt;SMALL(기준일시_입력!$J$21:$J$39,HJ$5),HG24&gt;SMALL(기준일시_입력!$N$21:$N$39,HJ$5)),INDEX(기준일시_입력!$AJ$21:$AJ$39,HJ$5*2-1),IF(AND(HF24&gt;=SMALL(기준일시_입력!$J$21:$J$39,HJ$5),HF24&lt;SMALL(기준일시_입력!$N$21:$N$39,HJ$5)),SMALL(기준일시_입력!$N$21:$N$39,HJ$5)-HF24,0)),0)</f>
        <v>0</v>
      </c>
      <c r="HK24" s="128">
        <f>IFERROR(IF(AND(HF24&lt;SMALL(기준일시_입력!$J$21:$J$39,HK$5),HG24&gt;SMALL(기준일시_입력!$N$21:$N$39,HK$5)),INDEX(기준일시_입력!$AJ$21:$AJ$39,HK$5*2-1),IF(AND(HF24&gt;=SMALL(기준일시_입력!$J$21:$J$39,HK$5),HF24&lt;SMALL(기준일시_입력!$N$21:$N$39,HK$5)),SMALL(기준일시_입력!$N$21:$N$39,HK$5)-HF24,0)),0)</f>
        <v>0</v>
      </c>
      <c r="HL24" s="128">
        <f>IFERROR(IF(AND(HF24&lt;SMALL(기준일시_입력!$J$21:$J$39,HL$5),HG24&gt;SMALL(기준일시_입력!$N$21:$N$39,HL$5)),INDEX(기준일시_입력!$AJ$21:$AJ$39,HL$5*2-1),IF(AND(HF24&gt;=SMALL(기준일시_입력!$J$21:$J$39,HL$5),HF24&lt;SMALL(기준일시_입력!$N$21:$N$39,HL$5)),SMALL(기준일시_입력!$N$21:$N$39,HL$5)-HF24,0)),0)</f>
        <v>0</v>
      </c>
      <c r="HM24" s="128">
        <f>IFERROR(IF(AND(HF24&lt;SMALL(기준일시_입력!$J$21:$J$39,HM$5),HG24&gt;SMALL(기준일시_입력!$N$21:$N$39,HM$5)),INDEX(기준일시_입력!$AJ$21:$AJ$39,HM$5*2-1),IF(AND(HF24&gt;=SMALL(기준일시_입력!$J$21:$J$39,HM$5),HF24&lt;SMALL(기준일시_입력!$N$21:$N$39,HM$5)),SMALL(기준일시_입력!$N$21:$N$39,HM$5)-HF24,0)),0)</f>
        <v>0</v>
      </c>
      <c r="HN24" s="128">
        <f>IFERROR(IF(AND(HF24&lt;SMALL(기준일시_입력!$J$21:$J$39,HN$5),HG24&gt;SMALL(기준일시_입력!$N$21:$N$39,HN$5)),INDEX(기준일시_입력!$AJ$21:$AJ$39,HN$5*2-1),IF(AND(HF24&gt;=SMALL(기준일시_입력!$J$21:$J$39,HN$5),HF24&lt;SMALL(기준일시_입력!$N$21:$N$39,HN$5)),SMALL(기준일시_입력!$N$21:$N$39,HN$5)-HF24,0)),0)</f>
        <v>0</v>
      </c>
      <c r="HO24" s="128">
        <f>IFERROR(IF(AND(HF24&lt;SMALL(기준일시_입력!$J$21:$J$39,HO$5),HG24&gt;SMALL(기준일시_입력!$N$21:$N$39,HO$5)),INDEX(기준일시_입력!$AJ$21:$AJ$39,HO$5*2-1),IF(AND(HF24&gt;=SMALL(기준일시_입력!$J$21:$J$39,HO$5),HF24&lt;SMALL(기준일시_입력!$N$21:$N$39,HO$5)),SMALL(기준일시_입력!$N$21:$N$39,HO$5)-HF24,0)),0)</f>
        <v>0</v>
      </c>
      <c r="HP24" s="128">
        <f>IFERROR(IF(AND(HF24&lt;SMALL(기준일시_입력!$J$21:$J$39,HP$5),HG24&gt;SMALL(기준일시_입력!$N$21:$N$39,HP$5)),INDEX(기준일시_입력!$AJ$21:$AJ$39,HP$5*2-1),IF(AND(HF24&gt;=SMALL(기준일시_입력!$J$21:$J$39,HP$5),HF24&lt;SMALL(기준일시_입력!$N$21:$N$39,HP$5)),SMALL(기준일시_입력!$N$21:$N$39,HP$5)-HF24,0)),0)</f>
        <v>0</v>
      </c>
      <c r="HQ24" s="128">
        <f>IFERROR(IF(AND(HF24&lt;SMALL(기준일시_입력!$J$21:$J$39,HQ$5),HG24&gt;SMALL(기준일시_입력!$N$21:$N$39,HQ$5)),INDEX(기준일시_입력!$AJ$21:$AJ$39,HQ$5*2-1),IF(AND(HF24&gt;=SMALL(기준일시_입력!$J$21:$J$39,HQ$5),HF24&lt;SMALL(기준일시_입력!$N$21:$N$39,HQ$5)),SMALL(기준일시_입력!$N$21:$N$39,HQ$5)-HF24,0)),0)</f>
        <v>0</v>
      </c>
      <c r="HR24" s="125"/>
      <c r="HS24" s="180" t="str">
        <f t="shared" si="179"/>
        <v>19일</v>
      </c>
      <c r="HT24" s="180"/>
      <c r="HU24" s="124" t="str">
        <f t="shared" si="180"/>
        <v>금</v>
      </c>
      <c r="HV24" s="133" t="str">
        <f t="shared" si="405"/>
        <v/>
      </c>
      <c r="HW24" s="184"/>
      <c r="HX24" s="184"/>
      <c r="HY24" s="184"/>
      <c r="HZ24" s="184"/>
      <c r="IA24" s="184"/>
      <c r="IB24" s="184"/>
      <c r="IC24" s="176"/>
      <c r="ID24" s="177"/>
      <c r="IE24" s="129" t="str">
        <f>IF($B24="","",IF(AND(HU$3&lt;&gt;"",$B24-기준일시_입력!$AO$7&lt;=0,HW24="",HZ24="",IC24=""),"X",IF(IC24="연차","☆",IF(IC24="월차","★",IF(IC24="병가","♨",IF(IC24="출장","◎",IF(IC24="교육","■",IF(AND(IC24="",HW24&lt;=기준일시_입력!$J$15,HZ24&gt;=기준일시_입력!$N$15),"○",IF(AND(IC24="",HW24&lt;&gt;"",HW24&gt;기준일시_입력!$J$15),"▼",IF(AND(IC24="",HZ24&lt;&gt;"",HZ24&lt;기준일시_입력!$N$15),"△",""))))))))))</f>
        <v/>
      </c>
      <c r="IF24" s="128">
        <f>IFERROR(IF(OR(HW24="",HZ24=""),0,IF(AND(IH24&lt;기준일시_입력!$J$17,II24&gt;기준일시_입력!$N$17),기준일시_입력!$N$17-기준일시_입력!$J$17,IF(AND(IH24&gt;=기준일시_입력!$J$17,II24&gt;기준일시_입력!$N$17),기준일시_입력!$N$17-IH24,IF(II24&lt;기준일시_입력!$J$17,0,IF(AND(IH24&lt;기준일시_입력!$J$17,II24&lt;=기준일시_입력!$N$17),II24-기준일시_입력!$J$17,IF(AND(IH24&gt;=기준일시_입력!$J$17,II24&lt;=기준일시_입력!$N$17),II24-IH24,0)))))),0)</f>
        <v>0</v>
      </c>
      <c r="IG24" s="128">
        <f t="shared" si="182"/>
        <v>0</v>
      </c>
      <c r="IH24" s="128">
        <f>IF(OR(HW24="",HZ24=""),0,IF(HW24&lt;기준일시_입력!$J$15,기준일시_입력!$J$15,HW24))</f>
        <v>0</v>
      </c>
      <c r="II24" s="128">
        <f t="shared" si="183"/>
        <v>0</v>
      </c>
      <c r="IJ24" s="128">
        <f>IFERROR(IF(AND(IH24&lt;SMALL(기준일시_입력!$J$21:$J$39,IJ$5),II24&gt;SMALL(기준일시_입력!$N$21:$N$39,IJ$5)),INDEX(기준일시_입력!$AJ$21:$AJ$39,IJ$5*2-1),IF(AND(IH24&gt;=SMALL(기준일시_입력!$J$21:$J$39,IJ$5),IH24&lt;SMALL(기준일시_입력!$N$21:$N$39,IJ$5)),SMALL(기준일시_입력!$N$21:$N$39,IJ$5)-IH24,0)),0)</f>
        <v>0</v>
      </c>
      <c r="IK24" s="128">
        <f>IFERROR(IF(AND(IH24&lt;SMALL(기준일시_입력!$J$21:$J$39,IK$5),II24&gt;SMALL(기준일시_입력!$N$21:$N$39,IK$5)),INDEX(기준일시_입력!$AJ$21:$AJ$39,IK$5*2-1),IF(AND(IH24&gt;=SMALL(기준일시_입력!$J$21:$J$39,IK$5),IH24&lt;SMALL(기준일시_입력!$N$21:$N$39,IK$5)),SMALL(기준일시_입력!$N$21:$N$39,IK$5)-IH24,0)),0)</f>
        <v>0</v>
      </c>
      <c r="IL24" s="128">
        <f>IFERROR(IF(AND(IH24&lt;SMALL(기준일시_입력!$J$21:$J$39,IL$5),II24&gt;SMALL(기준일시_입력!$N$21:$N$39,IL$5)),INDEX(기준일시_입력!$AJ$21:$AJ$39,IL$5*2-1),IF(AND(IH24&gt;=SMALL(기준일시_입력!$J$21:$J$39,IL$5),IH24&lt;SMALL(기준일시_입력!$N$21:$N$39,IL$5)),SMALL(기준일시_입력!$N$21:$N$39,IL$5)-IH24,0)),0)</f>
        <v>0</v>
      </c>
      <c r="IM24" s="128">
        <f>IFERROR(IF(AND(IH24&lt;SMALL(기준일시_입력!$J$21:$J$39,IM$5),II24&gt;SMALL(기준일시_입력!$N$21:$N$39,IM$5)),INDEX(기준일시_입력!$AJ$21:$AJ$39,IM$5*2-1),IF(AND(IH24&gt;=SMALL(기준일시_입력!$J$21:$J$39,IM$5),IH24&lt;SMALL(기준일시_입력!$N$21:$N$39,IM$5)),SMALL(기준일시_입력!$N$21:$N$39,IM$5)-IH24,0)),0)</f>
        <v>0</v>
      </c>
      <c r="IN24" s="128">
        <f>IFERROR(IF(AND(IH24&lt;SMALL(기준일시_입력!$J$21:$J$39,IN$5),II24&gt;SMALL(기준일시_입력!$N$21:$N$39,IN$5)),INDEX(기준일시_입력!$AJ$21:$AJ$39,IN$5*2-1),IF(AND(IH24&gt;=SMALL(기준일시_입력!$J$21:$J$39,IN$5),IH24&lt;SMALL(기준일시_입력!$N$21:$N$39,IN$5)),SMALL(기준일시_입력!$N$21:$N$39,IN$5)-IH24,0)),0)</f>
        <v>0</v>
      </c>
      <c r="IO24" s="128">
        <f>IFERROR(IF(AND(IH24&lt;SMALL(기준일시_입력!$J$21:$J$39,IO$5),II24&gt;SMALL(기준일시_입력!$N$21:$N$39,IO$5)),INDEX(기준일시_입력!$AJ$21:$AJ$39,IO$5*2-1),IF(AND(IH24&gt;=SMALL(기준일시_입력!$J$21:$J$39,IO$5),IH24&lt;SMALL(기준일시_입력!$N$21:$N$39,IO$5)),SMALL(기준일시_입력!$N$21:$N$39,IO$5)-IH24,0)),0)</f>
        <v>0</v>
      </c>
      <c r="IP24" s="128">
        <f>IFERROR(IF(AND(IH24&lt;SMALL(기준일시_입력!$J$21:$J$39,IP$5),II24&gt;SMALL(기준일시_입력!$N$21:$N$39,IP$5)),INDEX(기준일시_입력!$AJ$21:$AJ$39,IP$5*2-1),IF(AND(IH24&gt;=SMALL(기준일시_입력!$J$21:$J$39,IP$5),IH24&lt;SMALL(기준일시_입력!$N$21:$N$39,IP$5)),SMALL(기준일시_입력!$N$21:$N$39,IP$5)-IH24,0)),0)</f>
        <v>0</v>
      </c>
      <c r="IQ24" s="128">
        <f>IFERROR(IF(AND(IH24&lt;SMALL(기준일시_입력!$J$21:$J$39,IQ$5),II24&gt;SMALL(기준일시_입력!$N$21:$N$39,IQ$5)),INDEX(기준일시_입력!$AJ$21:$AJ$39,IQ$5*2-1),IF(AND(IH24&gt;=SMALL(기준일시_입력!$J$21:$J$39,IQ$5),IH24&lt;SMALL(기준일시_입력!$N$21:$N$39,IQ$5)),SMALL(기준일시_입력!$N$21:$N$39,IQ$5)-IH24,0)),0)</f>
        <v>0</v>
      </c>
      <c r="IR24" s="128">
        <f>IFERROR(IF(AND(IH24&lt;SMALL(기준일시_입력!$J$21:$J$39,IR$5),II24&gt;SMALL(기준일시_입력!$N$21:$N$39,IR$5)),INDEX(기준일시_입력!$AJ$21:$AJ$39,IR$5*2-1),IF(AND(IH24&gt;=SMALL(기준일시_입력!$J$21:$J$39,IR$5),IH24&lt;SMALL(기준일시_입력!$N$21:$N$39,IR$5)),SMALL(기준일시_입력!$N$21:$N$39,IR$5)-IH24,0)),0)</f>
        <v>0</v>
      </c>
      <c r="IS24" s="128">
        <f>IFERROR(IF(AND(IH24&lt;SMALL(기준일시_입력!$J$21:$J$39,IS$5),II24&gt;SMALL(기준일시_입력!$N$21:$N$39,IS$5)),INDEX(기준일시_입력!$AJ$21:$AJ$39,IS$5*2-1),IF(AND(IH24&gt;=SMALL(기준일시_입력!$J$21:$J$39,IS$5),IH24&lt;SMALL(기준일시_입력!$N$21:$N$39,IS$5)),SMALL(기준일시_입력!$N$21:$N$39,IS$5)-IH24,0)),0)</f>
        <v>0</v>
      </c>
      <c r="IT24" s="125"/>
      <c r="IU24" s="180" t="str">
        <f t="shared" si="184"/>
        <v>19일</v>
      </c>
      <c r="IV24" s="180"/>
      <c r="IW24" s="124" t="str">
        <f t="shared" si="185"/>
        <v>금</v>
      </c>
      <c r="IX24" s="133" t="str">
        <f t="shared" si="406"/>
        <v/>
      </c>
      <c r="IY24" s="184"/>
      <c r="IZ24" s="184"/>
      <c r="JA24" s="184"/>
      <c r="JB24" s="184"/>
      <c r="JC24" s="184"/>
      <c r="JD24" s="184"/>
      <c r="JE24" s="176"/>
      <c r="JF24" s="177"/>
      <c r="JG24" s="129" t="str">
        <f>IF($B24="","",IF(AND(IW$3&lt;&gt;"",$B24-기준일시_입력!$AO$7&lt;=0,IY24="",JB24="",JE24=""),"X",IF(JE24="연차","☆",IF(JE24="월차","★",IF(JE24="병가","♨",IF(JE24="출장","◎",IF(JE24="교육","■",IF(AND(JE24="",IY24&lt;=기준일시_입력!$J$15,JB24&gt;=기준일시_입력!$N$15),"○",IF(AND(JE24="",IY24&lt;&gt;"",IY24&gt;기준일시_입력!$J$15),"▼",IF(AND(JE24="",JB24&lt;&gt;"",JB24&lt;기준일시_입력!$N$15),"△",""))))))))))</f>
        <v/>
      </c>
      <c r="JH24" s="128">
        <f>IFERROR(IF(OR(IY24="",JB24=""),0,IF(AND(JJ24&lt;기준일시_입력!$J$17,JK24&gt;기준일시_입력!$N$17),기준일시_입력!$N$17-기준일시_입력!$J$17,IF(AND(JJ24&gt;=기준일시_입력!$J$17,JK24&gt;기준일시_입력!$N$17),기준일시_입력!$N$17-JJ24,IF(JK24&lt;기준일시_입력!$J$17,0,IF(AND(JJ24&lt;기준일시_입력!$J$17,JK24&lt;=기준일시_입력!$N$17),JK24-기준일시_입력!$J$17,IF(AND(JJ24&gt;=기준일시_입력!$J$17,JK24&lt;=기준일시_입력!$N$17),JK24-JJ24,0)))))),0)</f>
        <v>0</v>
      </c>
      <c r="JI24" s="128">
        <f t="shared" si="187"/>
        <v>0</v>
      </c>
      <c r="JJ24" s="128">
        <f>IF(OR(IY24="",JB24=""),0,IF(IY24&lt;기준일시_입력!$J$15,기준일시_입력!$J$15,IY24))</f>
        <v>0</v>
      </c>
      <c r="JK24" s="128">
        <f t="shared" si="188"/>
        <v>0</v>
      </c>
      <c r="JL24" s="128">
        <f>IFERROR(IF(AND(JJ24&lt;SMALL(기준일시_입력!$J$21:$J$39,JL$5),JK24&gt;SMALL(기준일시_입력!$N$21:$N$39,JL$5)),INDEX(기준일시_입력!$AJ$21:$AJ$39,JL$5*2-1),IF(AND(JJ24&gt;=SMALL(기준일시_입력!$J$21:$J$39,JL$5),JJ24&lt;SMALL(기준일시_입력!$N$21:$N$39,JL$5)),SMALL(기준일시_입력!$N$21:$N$39,JL$5)-JJ24,0)),0)</f>
        <v>0</v>
      </c>
      <c r="JM24" s="128">
        <f>IFERROR(IF(AND(JJ24&lt;SMALL(기준일시_입력!$J$21:$J$39,JM$5),JK24&gt;SMALL(기준일시_입력!$N$21:$N$39,JM$5)),INDEX(기준일시_입력!$AJ$21:$AJ$39,JM$5*2-1),IF(AND(JJ24&gt;=SMALL(기준일시_입력!$J$21:$J$39,JM$5),JJ24&lt;SMALL(기준일시_입력!$N$21:$N$39,JM$5)),SMALL(기준일시_입력!$N$21:$N$39,JM$5)-JJ24,0)),0)</f>
        <v>0</v>
      </c>
      <c r="JN24" s="128">
        <f>IFERROR(IF(AND(JJ24&lt;SMALL(기준일시_입력!$J$21:$J$39,JN$5),JK24&gt;SMALL(기준일시_입력!$N$21:$N$39,JN$5)),INDEX(기준일시_입력!$AJ$21:$AJ$39,JN$5*2-1),IF(AND(JJ24&gt;=SMALL(기준일시_입력!$J$21:$J$39,JN$5),JJ24&lt;SMALL(기준일시_입력!$N$21:$N$39,JN$5)),SMALL(기준일시_입력!$N$21:$N$39,JN$5)-JJ24,0)),0)</f>
        <v>0</v>
      </c>
      <c r="JO24" s="128">
        <f>IFERROR(IF(AND(JJ24&lt;SMALL(기준일시_입력!$J$21:$J$39,JO$5),JK24&gt;SMALL(기준일시_입력!$N$21:$N$39,JO$5)),INDEX(기준일시_입력!$AJ$21:$AJ$39,JO$5*2-1),IF(AND(JJ24&gt;=SMALL(기준일시_입력!$J$21:$J$39,JO$5),JJ24&lt;SMALL(기준일시_입력!$N$21:$N$39,JO$5)),SMALL(기준일시_입력!$N$21:$N$39,JO$5)-JJ24,0)),0)</f>
        <v>0</v>
      </c>
      <c r="JP24" s="128">
        <f>IFERROR(IF(AND(JJ24&lt;SMALL(기준일시_입력!$J$21:$J$39,JP$5),JK24&gt;SMALL(기준일시_입력!$N$21:$N$39,JP$5)),INDEX(기준일시_입력!$AJ$21:$AJ$39,JP$5*2-1),IF(AND(JJ24&gt;=SMALL(기준일시_입력!$J$21:$J$39,JP$5),JJ24&lt;SMALL(기준일시_입력!$N$21:$N$39,JP$5)),SMALL(기준일시_입력!$N$21:$N$39,JP$5)-JJ24,0)),0)</f>
        <v>0</v>
      </c>
      <c r="JQ24" s="128">
        <f>IFERROR(IF(AND(JJ24&lt;SMALL(기준일시_입력!$J$21:$J$39,JQ$5),JK24&gt;SMALL(기준일시_입력!$N$21:$N$39,JQ$5)),INDEX(기준일시_입력!$AJ$21:$AJ$39,JQ$5*2-1),IF(AND(JJ24&gt;=SMALL(기준일시_입력!$J$21:$J$39,JQ$5),JJ24&lt;SMALL(기준일시_입력!$N$21:$N$39,JQ$5)),SMALL(기준일시_입력!$N$21:$N$39,JQ$5)-JJ24,0)),0)</f>
        <v>0</v>
      </c>
      <c r="JR24" s="128">
        <f>IFERROR(IF(AND(JJ24&lt;SMALL(기준일시_입력!$J$21:$J$39,JR$5),JK24&gt;SMALL(기준일시_입력!$N$21:$N$39,JR$5)),INDEX(기준일시_입력!$AJ$21:$AJ$39,JR$5*2-1),IF(AND(JJ24&gt;=SMALL(기준일시_입력!$J$21:$J$39,JR$5),JJ24&lt;SMALL(기준일시_입력!$N$21:$N$39,JR$5)),SMALL(기준일시_입력!$N$21:$N$39,JR$5)-JJ24,0)),0)</f>
        <v>0</v>
      </c>
      <c r="JS24" s="128">
        <f>IFERROR(IF(AND(JJ24&lt;SMALL(기준일시_입력!$J$21:$J$39,JS$5),JK24&gt;SMALL(기준일시_입력!$N$21:$N$39,JS$5)),INDEX(기준일시_입력!$AJ$21:$AJ$39,JS$5*2-1),IF(AND(JJ24&gt;=SMALL(기준일시_입력!$J$21:$J$39,JS$5),JJ24&lt;SMALL(기준일시_입력!$N$21:$N$39,JS$5)),SMALL(기준일시_입력!$N$21:$N$39,JS$5)-JJ24,0)),0)</f>
        <v>0</v>
      </c>
      <c r="JT24" s="128">
        <f>IFERROR(IF(AND(JJ24&lt;SMALL(기준일시_입력!$J$21:$J$39,JT$5),JK24&gt;SMALL(기준일시_입력!$N$21:$N$39,JT$5)),INDEX(기준일시_입력!$AJ$21:$AJ$39,JT$5*2-1),IF(AND(JJ24&gt;=SMALL(기준일시_입력!$J$21:$J$39,JT$5),JJ24&lt;SMALL(기준일시_입력!$N$21:$N$39,JT$5)),SMALL(기준일시_입력!$N$21:$N$39,JT$5)-JJ24,0)),0)</f>
        <v>0</v>
      </c>
      <c r="JU24" s="128">
        <f>IFERROR(IF(AND(JJ24&lt;SMALL(기준일시_입력!$J$21:$J$39,JU$5),JK24&gt;SMALL(기준일시_입력!$N$21:$N$39,JU$5)),INDEX(기준일시_입력!$AJ$21:$AJ$39,JU$5*2-1),IF(AND(JJ24&gt;=SMALL(기준일시_입력!$J$21:$J$39,JU$5),JJ24&lt;SMALL(기준일시_입력!$N$21:$N$39,JU$5)),SMALL(기준일시_입력!$N$21:$N$39,JU$5)-JJ24,0)),0)</f>
        <v>0</v>
      </c>
      <c r="JV24" s="125"/>
      <c r="JW24" s="180" t="str">
        <f t="shared" si="189"/>
        <v>19일</v>
      </c>
      <c r="JX24" s="180"/>
      <c r="JY24" s="124" t="str">
        <f t="shared" si="190"/>
        <v>금</v>
      </c>
      <c r="JZ24" s="133" t="str">
        <f t="shared" si="406"/>
        <v/>
      </c>
      <c r="KA24" s="184"/>
      <c r="KB24" s="184"/>
      <c r="KC24" s="184"/>
      <c r="KD24" s="184"/>
      <c r="KE24" s="184"/>
      <c r="KF24" s="184"/>
      <c r="KG24" s="176"/>
      <c r="KH24" s="177"/>
      <c r="KI24" s="129" t="str">
        <f>IF($B24="","",IF(AND(JY$3&lt;&gt;"",$B24-기준일시_입력!$AO$7&lt;=0,KA24="",KD24="",KG24=""),"X",IF(KG24="연차","☆",IF(KG24="월차","★",IF(KG24="병가","♨",IF(KG24="출장","◎",IF(KG24="교육","■",IF(AND(KG24="",KA24&lt;=기준일시_입력!$J$15,KD24&gt;=기준일시_입력!$N$15),"○",IF(AND(KG24="",KA24&lt;&gt;"",KA24&gt;기준일시_입력!$J$15),"▼",IF(AND(KG24="",KD24&lt;&gt;"",KD24&lt;기준일시_입력!$N$15),"△",""))))))))))</f>
        <v/>
      </c>
      <c r="KJ24" s="128">
        <f>IFERROR(IF(OR(KA24="",KD24=""),0,IF(AND(KL24&lt;기준일시_입력!$J$17,KM24&gt;기준일시_입력!$N$17),기준일시_입력!$N$17-기준일시_입력!$J$17,IF(AND(KL24&gt;=기준일시_입력!$J$17,KM24&gt;기준일시_입력!$N$17),기준일시_입력!$N$17-KL24,IF(KM24&lt;기준일시_입력!$J$17,0,IF(AND(KL24&lt;기준일시_입력!$J$17,KM24&lt;=기준일시_입력!$N$17),KM24-기준일시_입력!$J$17,IF(AND(KL24&gt;=기준일시_입력!$J$17,KM24&lt;=기준일시_입력!$N$17),KM24-KL24,0)))))),0)</f>
        <v>0</v>
      </c>
      <c r="KK24" s="128">
        <f t="shared" si="192"/>
        <v>0</v>
      </c>
      <c r="KL24" s="128">
        <f>IF(OR(KA24="",KD24=""),0,IF(KA24&lt;기준일시_입력!$J$15,기준일시_입력!$J$15,KA24))</f>
        <v>0</v>
      </c>
      <c r="KM24" s="128">
        <f t="shared" si="193"/>
        <v>0</v>
      </c>
      <c r="KN24" s="128">
        <f>IFERROR(IF(AND(KL24&lt;SMALL(기준일시_입력!$J$21:$J$39,KN$5),KM24&gt;SMALL(기준일시_입력!$N$21:$N$39,KN$5)),INDEX(기준일시_입력!$AJ$21:$AJ$39,KN$5*2-1),IF(AND(KL24&gt;=SMALL(기준일시_입력!$J$21:$J$39,KN$5),KL24&lt;SMALL(기준일시_입력!$N$21:$N$39,KN$5)),SMALL(기준일시_입력!$N$21:$N$39,KN$5)-KL24,0)),0)</f>
        <v>0</v>
      </c>
      <c r="KO24" s="128">
        <f>IFERROR(IF(AND(KL24&lt;SMALL(기준일시_입력!$J$21:$J$39,KO$5),KM24&gt;SMALL(기준일시_입력!$N$21:$N$39,KO$5)),INDEX(기준일시_입력!$AJ$21:$AJ$39,KO$5*2-1),IF(AND(KL24&gt;=SMALL(기준일시_입력!$J$21:$J$39,KO$5),KL24&lt;SMALL(기준일시_입력!$N$21:$N$39,KO$5)),SMALL(기준일시_입력!$N$21:$N$39,KO$5)-KL24,0)),0)</f>
        <v>0</v>
      </c>
      <c r="KP24" s="128">
        <f>IFERROR(IF(AND(KL24&lt;SMALL(기준일시_입력!$J$21:$J$39,KP$5),KM24&gt;SMALL(기준일시_입력!$N$21:$N$39,KP$5)),INDEX(기준일시_입력!$AJ$21:$AJ$39,KP$5*2-1),IF(AND(KL24&gt;=SMALL(기준일시_입력!$J$21:$J$39,KP$5),KL24&lt;SMALL(기준일시_입력!$N$21:$N$39,KP$5)),SMALL(기준일시_입력!$N$21:$N$39,KP$5)-KL24,0)),0)</f>
        <v>0</v>
      </c>
      <c r="KQ24" s="128">
        <f>IFERROR(IF(AND(KL24&lt;SMALL(기준일시_입력!$J$21:$J$39,KQ$5),KM24&gt;SMALL(기준일시_입력!$N$21:$N$39,KQ$5)),INDEX(기준일시_입력!$AJ$21:$AJ$39,KQ$5*2-1),IF(AND(KL24&gt;=SMALL(기준일시_입력!$J$21:$J$39,KQ$5),KL24&lt;SMALL(기준일시_입력!$N$21:$N$39,KQ$5)),SMALL(기준일시_입력!$N$21:$N$39,KQ$5)-KL24,0)),0)</f>
        <v>0</v>
      </c>
      <c r="KR24" s="128">
        <f>IFERROR(IF(AND(KL24&lt;SMALL(기준일시_입력!$J$21:$J$39,KR$5),KM24&gt;SMALL(기준일시_입력!$N$21:$N$39,KR$5)),INDEX(기준일시_입력!$AJ$21:$AJ$39,KR$5*2-1),IF(AND(KL24&gt;=SMALL(기준일시_입력!$J$21:$J$39,KR$5),KL24&lt;SMALL(기준일시_입력!$N$21:$N$39,KR$5)),SMALL(기준일시_입력!$N$21:$N$39,KR$5)-KL24,0)),0)</f>
        <v>0</v>
      </c>
      <c r="KS24" s="128">
        <f>IFERROR(IF(AND(KL24&lt;SMALL(기준일시_입력!$J$21:$J$39,KS$5),KM24&gt;SMALL(기준일시_입력!$N$21:$N$39,KS$5)),INDEX(기준일시_입력!$AJ$21:$AJ$39,KS$5*2-1),IF(AND(KL24&gt;=SMALL(기준일시_입력!$J$21:$J$39,KS$5),KL24&lt;SMALL(기준일시_입력!$N$21:$N$39,KS$5)),SMALL(기준일시_입력!$N$21:$N$39,KS$5)-KL24,0)),0)</f>
        <v>0</v>
      </c>
      <c r="KT24" s="128">
        <f>IFERROR(IF(AND(KL24&lt;SMALL(기준일시_입력!$J$21:$J$39,KT$5),KM24&gt;SMALL(기준일시_입력!$N$21:$N$39,KT$5)),INDEX(기준일시_입력!$AJ$21:$AJ$39,KT$5*2-1),IF(AND(KL24&gt;=SMALL(기준일시_입력!$J$21:$J$39,KT$5),KL24&lt;SMALL(기준일시_입력!$N$21:$N$39,KT$5)),SMALL(기준일시_입력!$N$21:$N$39,KT$5)-KL24,0)),0)</f>
        <v>0</v>
      </c>
      <c r="KU24" s="128">
        <f>IFERROR(IF(AND(KL24&lt;SMALL(기준일시_입력!$J$21:$J$39,KU$5),KM24&gt;SMALL(기준일시_입력!$N$21:$N$39,KU$5)),INDEX(기준일시_입력!$AJ$21:$AJ$39,KU$5*2-1),IF(AND(KL24&gt;=SMALL(기준일시_입력!$J$21:$J$39,KU$5),KL24&lt;SMALL(기준일시_입력!$N$21:$N$39,KU$5)),SMALL(기준일시_입력!$N$21:$N$39,KU$5)-KL24,0)),0)</f>
        <v>0</v>
      </c>
      <c r="KV24" s="128">
        <f>IFERROR(IF(AND(KL24&lt;SMALL(기준일시_입력!$J$21:$J$39,KV$5),KM24&gt;SMALL(기준일시_입력!$N$21:$N$39,KV$5)),INDEX(기준일시_입력!$AJ$21:$AJ$39,KV$5*2-1),IF(AND(KL24&gt;=SMALL(기준일시_입력!$J$21:$J$39,KV$5),KL24&lt;SMALL(기준일시_입력!$N$21:$N$39,KV$5)),SMALL(기준일시_입력!$N$21:$N$39,KV$5)-KL24,0)),0)</f>
        <v>0</v>
      </c>
      <c r="KW24" s="128">
        <f>IFERROR(IF(AND(KL24&lt;SMALL(기준일시_입력!$J$21:$J$39,KW$5),KM24&gt;SMALL(기준일시_입력!$N$21:$N$39,KW$5)),INDEX(기준일시_입력!$AJ$21:$AJ$39,KW$5*2-1),IF(AND(KL24&gt;=SMALL(기준일시_입력!$J$21:$J$39,KW$5),KL24&lt;SMALL(기준일시_입력!$N$21:$N$39,KW$5)),SMALL(기준일시_입력!$N$21:$N$39,KW$5)-KL24,0)),0)</f>
        <v>0</v>
      </c>
      <c r="KX24" s="125"/>
      <c r="KY24" s="180" t="str">
        <f t="shared" si="194"/>
        <v>19일</v>
      </c>
      <c r="KZ24" s="180"/>
      <c r="LA24" s="124" t="str">
        <f t="shared" si="195"/>
        <v>금</v>
      </c>
      <c r="LB24" s="133" t="str">
        <f t="shared" si="406"/>
        <v/>
      </c>
      <c r="LC24" s="184"/>
      <c r="LD24" s="184"/>
      <c r="LE24" s="184"/>
      <c r="LF24" s="184"/>
      <c r="LG24" s="184"/>
      <c r="LH24" s="184"/>
      <c r="LI24" s="176"/>
      <c r="LJ24" s="177"/>
      <c r="LK24" s="129" t="str">
        <f>IF($B24="","",IF(AND(LA$3&lt;&gt;"",$B24-기준일시_입력!$AO$7&lt;=0,LC24="",LF24="",LI24=""),"X",IF(LI24="연차","☆",IF(LI24="월차","★",IF(LI24="병가","♨",IF(LI24="출장","◎",IF(LI24="교육","■",IF(AND(LI24="",LC24&lt;=기준일시_입력!$J$15,LF24&gt;=기준일시_입력!$N$15),"○",IF(AND(LI24="",LC24&lt;&gt;"",LC24&gt;기준일시_입력!$J$15),"▼",IF(AND(LI24="",LF24&lt;&gt;"",LF24&lt;기준일시_입력!$N$15),"△",""))))))))))</f>
        <v/>
      </c>
      <c r="LL24" s="128">
        <f>IFERROR(IF(OR(LC24="",LF24=""),0,IF(AND(LN24&lt;기준일시_입력!$J$17,LO24&gt;기준일시_입력!$N$17),기준일시_입력!$N$17-기준일시_입력!$J$17,IF(AND(LN24&gt;=기준일시_입력!$J$17,LO24&gt;기준일시_입력!$N$17),기준일시_입력!$N$17-LN24,IF(LO24&lt;기준일시_입력!$J$17,0,IF(AND(LN24&lt;기준일시_입력!$J$17,LO24&lt;=기준일시_입력!$N$17),LO24-기준일시_입력!$J$17,IF(AND(LN24&gt;=기준일시_입력!$J$17,LO24&lt;=기준일시_입력!$N$17),LO24-LN24,0)))))),0)</f>
        <v>0</v>
      </c>
      <c r="LM24" s="128">
        <f t="shared" si="197"/>
        <v>0</v>
      </c>
      <c r="LN24" s="128">
        <f>IF(OR(LC24="",LF24=""),0,IF(LC24&lt;기준일시_입력!$J$15,기준일시_입력!$J$15,LC24))</f>
        <v>0</v>
      </c>
      <c r="LO24" s="128">
        <f t="shared" si="198"/>
        <v>0</v>
      </c>
      <c r="LP24" s="128">
        <f>IFERROR(IF(AND(LN24&lt;SMALL(기준일시_입력!$J$21:$J$39,LP$5),LO24&gt;SMALL(기준일시_입력!$N$21:$N$39,LP$5)),INDEX(기준일시_입력!$AJ$21:$AJ$39,LP$5*2-1),IF(AND(LN24&gt;=SMALL(기준일시_입력!$J$21:$J$39,LP$5),LN24&lt;SMALL(기준일시_입력!$N$21:$N$39,LP$5)),SMALL(기준일시_입력!$N$21:$N$39,LP$5)-LN24,0)),0)</f>
        <v>0</v>
      </c>
      <c r="LQ24" s="128">
        <f>IFERROR(IF(AND(LN24&lt;SMALL(기준일시_입력!$J$21:$J$39,LQ$5),LO24&gt;SMALL(기준일시_입력!$N$21:$N$39,LQ$5)),INDEX(기준일시_입력!$AJ$21:$AJ$39,LQ$5*2-1),IF(AND(LN24&gt;=SMALL(기준일시_입력!$J$21:$J$39,LQ$5),LN24&lt;SMALL(기준일시_입력!$N$21:$N$39,LQ$5)),SMALL(기준일시_입력!$N$21:$N$39,LQ$5)-LN24,0)),0)</f>
        <v>0</v>
      </c>
      <c r="LR24" s="128">
        <f>IFERROR(IF(AND(LN24&lt;SMALL(기준일시_입력!$J$21:$J$39,LR$5),LO24&gt;SMALL(기준일시_입력!$N$21:$N$39,LR$5)),INDEX(기준일시_입력!$AJ$21:$AJ$39,LR$5*2-1),IF(AND(LN24&gt;=SMALL(기준일시_입력!$J$21:$J$39,LR$5),LN24&lt;SMALL(기준일시_입력!$N$21:$N$39,LR$5)),SMALL(기준일시_입력!$N$21:$N$39,LR$5)-LN24,0)),0)</f>
        <v>0</v>
      </c>
      <c r="LS24" s="128">
        <f>IFERROR(IF(AND(LN24&lt;SMALL(기준일시_입력!$J$21:$J$39,LS$5),LO24&gt;SMALL(기준일시_입력!$N$21:$N$39,LS$5)),INDEX(기준일시_입력!$AJ$21:$AJ$39,LS$5*2-1),IF(AND(LN24&gt;=SMALL(기준일시_입력!$J$21:$J$39,LS$5),LN24&lt;SMALL(기준일시_입력!$N$21:$N$39,LS$5)),SMALL(기준일시_입력!$N$21:$N$39,LS$5)-LN24,0)),0)</f>
        <v>0</v>
      </c>
      <c r="LT24" s="128">
        <f>IFERROR(IF(AND(LN24&lt;SMALL(기준일시_입력!$J$21:$J$39,LT$5),LO24&gt;SMALL(기준일시_입력!$N$21:$N$39,LT$5)),INDEX(기준일시_입력!$AJ$21:$AJ$39,LT$5*2-1),IF(AND(LN24&gt;=SMALL(기준일시_입력!$J$21:$J$39,LT$5),LN24&lt;SMALL(기준일시_입력!$N$21:$N$39,LT$5)),SMALL(기준일시_입력!$N$21:$N$39,LT$5)-LN24,0)),0)</f>
        <v>0</v>
      </c>
      <c r="LU24" s="128">
        <f>IFERROR(IF(AND(LN24&lt;SMALL(기준일시_입력!$J$21:$J$39,LU$5),LO24&gt;SMALL(기준일시_입력!$N$21:$N$39,LU$5)),INDEX(기준일시_입력!$AJ$21:$AJ$39,LU$5*2-1),IF(AND(LN24&gt;=SMALL(기준일시_입력!$J$21:$J$39,LU$5),LN24&lt;SMALL(기준일시_입력!$N$21:$N$39,LU$5)),SMALL(기준일시_입력!$N$21:$N$39,LU$5)-LN24,0)),0)</f>
        <v>0</v>
      </c>
      <c r="LV24" s="128">
        <f>IFERROR(IF(AND(LN24&lt;SMALL(기준일시_입력!$J$21:$J$39,LV$5),LO24&gt;SMALL(기준일시_입력!$N$21:$N$39,LV$5)),INDEX(기준일시_입력!$AJ$21:$AJ$39,LV$5*2-1),IF(AND(LN24&gt;=SMALL(기준일시_입력!$J$21:$J$39,LV$5),LN24&lt;SMALL(기준일시_입력!$N$21:$N$39,LV$5)),SMALL(기준일시_입력!$N$21:$N$39,LV$5)-LN24,0)),0)</f>
        <v>0</v>
      </c>
      <c r="LW24" s="128">
        <f>IFERROR(IF(AND(LN24&lt;SMALL(기준일시_입력!$J$21:$J$39,LW$5),LO24&gt;SMALL(기준일시_입력!$N$21:$N$39,LW$5)),INDEX(기준일시_입력!$AJ$21:$AJ$39,LW$5*2-1),IF(AND(LN24&gt;=SMALL(기준일시_입력!$J$21:$J$39,LW$5),LN24&lt;SMALL(기준일시_입력!$N$21:$N$39,LW$5)),SMALL(기준일시_입력!$N$21:$N$39,LW$5)-LN24,0)),0)</f>
        <v>0</v>
      </c>
      <c r="LX24" s="128">
        <f>IFERROR(IF(AND(LN24&lt;SMALL(기준일시_입력!$J$21:$J$39,LX$5),LO24&gt;SMALL(기준일시_입력!$N$21:$N$39,LX$5)),INDEX(기준일시_입력!$AJ$21:$AJ$39,LX$5*2-1),IF(AND(LN24&gt;=SMALL(기준일시_입력!$J$21:$J$39,LX$5),LN24&lt;SMALL(기준일시_입력!$N$21:$N$39,LX$5)),SMALL(기준일시_입력!$N$21:$N$39,LX$5)-LN24,0)),0)</f>
        <v>0</v>
      </c>
      <c r="LY24" s="128">
        <f>IFERROR(IF(AND(LN24&lt;SMALL(기준일시_입력!$J$21:$J$39,LY$5),LO24&gt;SMALL(기준일시_입력!$N$21:$N$39,LY$5)),INDEX(기준일시_입력!$AJ$21:$AJ$39,LY$5*2-1),IF(AND(LN24&gt;=SMALL(기준일시_입력!$J$21:$J$39,LY$5),LN24&lt;SMALL(기준일시_입력!$N$21:$N$39,LY$5)),SMALL(기준일시_입력!$N$21:$N$39,LY$5)-LN24,0)),0)</f>
        <v>0</v>
      </c>
      <c r="LZ24" s="125"/>
      <c r="MA24" s="180" t="str">
        <f t="shared" si="199"/>
        <v>19일</v>
      </c>
      <c r="MB24" s="180"/>
      <c r="MC24" s="124" t="str">
        <f t="shared" si="200"/>
        <v>금</v>
      </c>
      <c r="MD24" s="133" t="str">
        <f t="shared" si="407"/>
        <v/>
      </c>
      <c r="ME24" s="184"/>
      <c r="MF24" s="184"/>
      <c r="MG24" s="184"/>
      <c r="MH24" s="184"/>
      <c r="MI24" s="184"/>
      <c r="MJ24" s="184"/>
      <c r="MK24" s="176"/>
      <c r="ML24" s="177"/>
      <c r="MM24" s="129" t="str">
        <f>IF($B24="","",IF(AND(MC$3&lt;&gt;"",$B24-기준일시_입력!$AO$7&lt;=0,ME24="",MH24="",MK24=""),"X",IF(MK24="연차","☆",IF(MK24="월차","★",IF(MK24="병가","♨",IF(MK24="출장","◎",IF(MK24="교육","■",IF(AND(MK24="",ME24&lt;=기준일시_입력!$J$15,MH24&gt;=기준일시_입력!$N$15),"○",IF(AND(MK24="",ME24&lt;&gt;"",ME24&gt;기준일시_입력!$J$15),"▼",IF(AND(MK24="",MH24&lt;&gt;"",MH24&lt;기준일시_입력!$N$15),"△",""))))))))))</f>
        <v/>
      </c>
      <c r="MN24" s="128">
        <f>IFERROR(IF(OR(ME24="",MH24=""),0,IF(AND(MP24&lt;기준일시_입력!$J$17,MQ24&gt;기준일시_입력!$N$17),기준일시_입력!$N$17-기준일시_입력!$J$17,IF(AND(MP24&gt;=기준일시_입력!$J$17,MQ24&gt;기준일시_입력!$N$17),기준일시_입력!$N$17-MP24,IF(MQ24&lt;기준일시_입력!$J$17,0,IF(AND(MP24&lt;기준일시_입력!$J$17,MQ24&lt;=기준일시_입력!$N$17),MQ24-기준일시_입력!$J$17,IF(AND(MP24&gt;=기준일시_입력!$J$17,MQ24&lt;=기준일시_입력!$N$17),MQ24-MP24,0)))))),0)</f>
        <v>0</v>
      </c>
      <c r="MO24" s="128">
        <f t="shared" si="202"/>
        <v>0</v>
      </c>
      <c r="MP24" s="128">
        <f>IF(OR(ME24="",MH24=""),0,IF(ME24&lt;기준일시_입력!$J$15,기준일시_입력!$J$15,ME24))</f>
        <v>0</v>
      </c>
      <c r="MQ24" s="128">
        <f t="shared" si="203"/>
        <v>0</v>
      </c>
      <c r="MR24" s="128">
        <f>IFERROR(IF(AND(MP24&lt;SMALL(기준일시_입력!$J$21:$J$39,MR$5),MQ24&gt;SMALL(기준일시_입력!$N$21:$N$39,MR$5)),INDEX(기준일시_입력!$AJ$21:$AJ$39,MR$5*2-1),IF(AND(MP24&gt;=SMALL(기준일시_입력!$J$21:$J$39,MR$5),MP24&lt;SMALL(기준일시_입력!$N$21:$N$39,MR$5)),SMALL(기준일시_입력!$N$21:$N$39,MR$5)-MP24,0)),0)</f>
        <v>0</v>
      </c>
      <c r="MS24" s="128">
        <f>IFERROR(IF(AND(MP24&lt;SMALL(기준일시_입력!$J$21:$J$39,MS$5),MQ24&gt;SMALL(기준일시_입력!$N$21:$N$39,MS$5)),INDEX(기준일시_입력!$AJ$21:$AJ$39,MS$5*2-1),IF(AND(MP24&gt;=SMALL(기준일시_입력!$J$21:$J$39,MS$5),MP24&lt;SMALL(기준일시_입력!$N$21:$N$39,MS$5)),SMALL(기준일시_입력!$N$21:$N$39,MS$5)-MP24,0)),0)</f>
        <v>0</v>
      </c>
      <c r="MT24" s="128">
        <f>IFERROR(IF(AND(MP24&lt;SMALL(기준일시_입력!$J$21:$J$39,MT$5),MQ24&gt;SMALL(기준일시_입력!$N$21:$N$39,MT$5)),INDEX(기준일시_입력!$AJ$21:$AJ$39,MT$5*2-1),IF(AND(MP24&gt;=SMALL(기준일시_입력!$J$21:$J$39,MT$5),MP24&lt;SMALL(기준일시_입력!$N$21:$N$39,MT$5)),SMALL(기준일시_입력!$N$21:$N$39,MT$5)-MP24,0)),0)</f>
        <v>0</v>
      </c>
      <c r="MU24" s="128">
        <f>IFERROR(IF(AND(MP24&lt;SMALL(기준일시_입력!$J$21:$J$39,MU$5),MQ24&gt;SMALL(기준일시_입력!$N$21:$N$39,MU$5)),INDEX(기준일시_입력!$AJ$21:$AJ$39,MU$5*2-1),IF(AND(MP24&gt;=SMALL(기준일시_입력!$J$21:$J$39,MU$5),MP24&lt;SMALL(기준일시_입력!$N$21:$N$39,MU$5)),SMALL(기준일시_입력!$N$21:$N$39,MU$5)-MP24,0)),0)</f>
        <v>0</v>
      </c>
      <c r="MV24" s="128">
        <f>IFERROR(IF(AND(MP24&lt;SMALL(기준일시_입력!$J$21:$J$39,MV$5),MQ24&gt;SMALL(기준일시_입력!$N$21:$N$39,MV$5)),INDEX(기준일시_입력!$AJ$21:$AJ$39,MV$5*2-1),IF(AND(MP24&gt;=SMALL(기준일시_입력!$J$21:$J$39,MV$5),MP24&lt;SMALL(기준일시_입력!$N$21:$N$39,MV$5)),SMALL(기준일시_입력!$N$21:$N$39,MV$5)-MP24,0)),0)</f>
        <v>0</v>
      </c>
      <c r="MW24" s="128">
        <f>IFERROR(IF(AND(MP24&lt;SMALL(기준일시_입력!$J$21:$J$39,MW$5),MQ24&gt;SMALL(기준일시_입력!$N$21:$N$39,MW$5)),INDEX(기준일시_입력!$AJ$21:$AJ$39,MW$5*2-1),IF(AND(MP24&gt;=SMALL(기준일시_입력!$J$21:$J$39,MW$5),MP24&lt;SMALL(기준일시_입력!$N$21:$N$39,MW$5)),SMALL(기준일시_입력!$N$21:$N$39,MW$5)-MP24,0)),0)</f>
        <v>0</v>
      </c>
      <c r="MX24" s="128">
        <f>IFERROR(IF(AND(MP24&lt;SMALL(기준일시_입력!$J$21:$J$39,MX$5),MQ24&gt;SMALL(기준일시_입력!$N$21:$N$39,MX$5)),INDEX(기준일시_입력!$AJ$21:$AJ$39,MX$5*2-1),IF(AND(MP24&gt;=SMALL(기준일시_입력!$J$21:$J$39,MX$5),MP24&lt;SMALL(기준일시_입력!$N$21:$N$39,MX$5)),SMALL(기준일시_입력!$N$21:$N$39,MX$5)-MP24,0)),0)</f>
        <v>0</v>
      </c>
      <c r="MY24" s="128">
        <f>IFERROR(IF(AND(MP24&lt;SMALL(기준일시_입력!$J$21:$J$39,MY$5),MQ24&gt;SMALL(기준일시_입력!$N$21:$N$39,MY$5)),INDEX(기준일시_입력!$AJ$21:$AJ$39,MY$5*2-1),IF(AND(MP24&gt;=SMALL(기준일시_입력!$J$21:$J$39,MY$5),MP24&lt;SMALL(기준일시_입력!$N$21:$N$39,MY$5)),SMALL(기준일시_입력!$N$21:$N$39,MY$5)-MP24,0)),0)</f>
        <v>0</v>
      </c>
      <c r="MZ24" s="128">
        <f>IFERROR(IF(AND(MP24&lt;SMALL(기준일시_입력!$J$21:$J$39,MZ$5),MQ24&gt;SMALL(기준일시_입력!$N$21:$N$39,MZ$5)),INDEX(기준일시_입력!$AJ$21:$AJ$39,MZ$5*2-1),IF(AND(MP24&gt;=SMALL(기준일시_입력!$J$21:$J$39,MZ$5),MP24&lt;SMALL(기준일시_입력!$N$21:$N$39,MZ$5)),SMALL(기준일시_입력!$N$21:$N$39,MZ$5)-MP24,0)),0)</f>
        <v>0</v>
      </c>
      <c r="NA24" s="128">
        <f>IFERROR(IF(AND(MP24&lt;SMALL(기준일시_입력!$J$21:$J$39,NA$5),MQ24&gt;SMALL(기준일시_입력!$N$21:$N$39,NA$5)),INDEX(기준일시_입력!$AJ$21:$AJ$39,NA$5*2-1),IF(AND(MP24&gt;=SMALL(기준일시_입력!$J$21:$J$39,NA$5),MP24&lt;SMALL(기준일시_입력!$N$21:$N$39,NA$5)),SMALL(기준일시_입력!$N$21:$N$39,NA$5)-MP24,0)),0)</f>
        <v>0</v>
      </c>
      <c r="NB24" s="125"/>
      <c r="NC24" s="180" t="str">
        <f t="shared" si="204"/>
        <v>19일</v>
      </c>
      <c r="ND24" s="180"/>
      <c r="NE24" s="124" t="str">
        <f t="shared" si="205"/>
        <v>금</v>
      </c>
      <c r="NF24" s="133" t="str">
        <f t="shared" si="407"/>
        <v/>
      </c>
      <c r="NG24" s="184"/>
      <c r="NH24" s="184"/>
      <c r="NI24" s="184"/>
      <c r="NJ24" s="184"/>
      <c r="NK24" s="184"/>
      <c r="NL24" s="184"/>
      <c r="NM24" s="176"/>
      <c r="NN24" s="177"/>
      <c r="NO24" s="129" t="str">
        <f>IF($B24="","",IF(AND(NE$3&lt;&gt;"",$B24-기준일시_입력!$AO$7&lt;=0,NG24="",NJ24="",NM24=""),"X",IF(NM24="연차","☆",IF(NM24="월차","★",IF(NM24="병가","♨",IF(NM24="출장","◎",IF(NM24="교육","■",IF(AND(NM24="",NG24&lt;=기준일시_입력!$J$15,NJ24&gt;=기준일시_입력!$N$15),"○",IF(AND(NM24="",NG24&lt;&gt;"",NG24&gt;기준일시_입력!$J$15),"▼",IF(AND(NM24="",NJ24&lt;&gt;"",NJ24&lt;기준일시_입력!$N$15),"△",""))))))))))</f>
        <v/>
      </c>
      <c r="NP24" s="128">
        <f>IFERROR(IF(OR(NG24="",NJ24=""),0,IF(AND(NR24&lt;기준일시_입력!$J$17,NS24&gt;기준일시_입력!$N$17),기준일시_입력!$N$17-기준일시_입력!$J$17,IF(AND(NR24&gt;=기준일시_입력!$J$17,NS24&gt;기준일시_입력!$N$17),기준일시_입력!$N$17-NR24,IF(NS24&lt;기준일시_입력!$J$17,0,IF(AND(NR24&lt;기준일시_입력!$J$17,NS24&lt;=기준일시_입력!$N$17),NS24-기준일시_입력!$J$17,IF(AND(NR24&gt;=기준일시_입력!$J$17,NS24&lt;=기준일시_입력!$N$17),NS24-NR24,0)))))),0)</f>
        <v>0</v>
      </c>
      <c r="NQ24" s="128">
        <f t="shared" si="207"/>
        <v>0</v>
      </c>
      <c r="NR24" s="128">
        <f>IF(OR(NG24="",NJ24=""),0,IF(NG24&lt;기준일시_입력!$J$15,기준일시_입력!$J$15,NG24))</f>
        <v>0</v>
      </c>
      <c r="NS24" s="128">
        <f t="shared" si="208"/>
        <v>0</v>
      </c>
      <c r="NT24" s="128">
        <f>IFERROR(IF(AND(NR24&lt;SMALL(기준일시_입력!$J$21:$J$39,NT$5),NS24&gt;SMALL(기준일시_입력!$N$21:$N$39,NT$5)),INDEX(기준일시_입력!$AJ$21:$AJ$39,NT$5*2-1),IF(AND(NR24&gt;=SMALL(기준일시_입력!$J$21:$J$39,NT$5),NR24&lt;SMALL(기준일시_입력!$N$21:$N$39,NT$5)),SMALL(기준일시_입력!$N$21:$N$39,NT$5)-NR24,0)),0)</f>
        <v>0</v>
      </c>
      <c r="NU24" s="128">
        <f>IFERROR(IF(AND(NR24&lt;SMALL(기준일시_입력!$J$21:$J$39,NU$5),NS24&gt;SMALL(기준일시_입력!$N$21:$N$39,NU$5)),INDEX(기준일시_입력!$AJ$21:$AJ$39,NU$5*2-1),IF(AND(NR24&gt;=SMALL(기준일시_입력!$J$21:$J$39,NU$5),NR24&lt;SMALL(기준일시_입력!$N$21:$N$39,NU$5)),SMALL(기준일시_입력!$N$21:$N$39,NU$5)-NR24,0)),0)</f>
        <v>0</v>
      </c>
      <c r="NV24" s="128">
        <f>IFERROR(IF(AND(NR24&lt;SMALL(기준일시_입력!$J$21:$J$39,NV$5),NS24&gt;SMALL(기준일시_입력!$N$21:$N$39,NV$5)),INDEX(기준일시_입력!$AJ$21:$AJ$39,NV$5*2-1),IF(AND(NR24&gt;=SMALL(기준일시_입력!$J$21:$J$39,NV$5),NR24&lt;SMALL(기준일시_입력!$N$21:$N$39,NV$5)),SMALL(기준일시_입력!$N$21:$N$39,NV$5)-NR24,0)),0)</f>
        <v>0</v>
      </c>
      <c r="NW24" s="128">
        <f>IFERROR(IF(AND(NR24&lt;SMALL(기준일시_입력!$J$21:$J$39,NW$5),NS24&gt;SMALL(기준일시_입력!$N$21:$N$39,NW$5)),INDEX(기준일시_입력!$AJ$21:$AJ$39,NW$5*2-1),IF(AND(NR24&gt;=SMALL(기준일시_입력!$J$21:$J$39,NW$5),NR24&lt;SMALL(기준일시_입력!$N$21:$N$39,NW$5)),SMALL(기준일시_입력!$N$21:$N$39,NW$5)-NR24,0)),0)</f>
        <v>0</v>
      </c>
      <c r="NX24" s="128">
        <f>IFERROR(IF(AND(NR24&lt;SMALL(기준일시_입력!$J$21:$J$39,NX$5),NS24&gt;SMALL(기준일시_입력!$N$21:$N$39,NX$5)),INDEX(기준일시_입력!$AJ$21:$AJ$39,NX$5*2-1),IF(AND(NR24&gt;=SMALL(기준일시_입력!$J$21:$J$39,NX$5),NR24&lt;SMALL(기준일시_입력!$N$21:$N$39,NX$5)),SMALL(기준일시_입력!$N$21:$N$39,NX$5)-NR24,0)),0)</f>
        <v>0</v>
      </c>
      <c r="NY24" s="128">
        <f>IFERROR(IF(AND(NR24&lt;SMALL(기준일시_입력!$J$21:$J$39,NY$5),NS24&gt;SMALL(기준일시_입력!$N$21:$N$39,NY$5)),INDEX(기준일시_입력!$AJ$21:$AJ$39,NY$5*2-1),IF(AND(NR24&gt;=SMALL(기준일시_입력!$J$21:$J$39,NY$5),NR24&lt;SMALL(기준일시_입력!$N$21:$N$39,NY$5)),SMALL(기준일시_입력!$N$21:$N$39,NY$5)-NR24,0)),0)</f>
        <v>0</v>
      </c>
      <c r="NZ24" s="128">
        <f>IFERROR(IF(AND(NR24&lt;SMALL(기준일시_입력!$J$21:$J$39,NZ$5),NS24&gt;SMALL(기준일시_입력!$N$21:$N$39,NZ$5)),INDEX(기준일시_입력!$AJ$21:$AJ$39,NZ$5*2-1),IF(AND(NR24&gt;=SMALL(기준일시_입력!$J$21:$J$39,NZ$5),NR24&lt;SMALL(기준일시_입력!$N$21:$N$39,NZ$5)),SMALL(기준일시_입력!$N$21:$N$39,NZ$5)-NR24,0)),0)</f>
        <v>0</v>
      </c>
      <c r="OA24" s="128">
        <f>IFERROR(IF(AND(NR24&lt;SMALL(기준일시_입력!$J$21:$J$39,OA$5),NS24&gt;SMALL(기준일시_입력!$N$21:$N$39,OA$5)),INDEX(기준일시_입력!$AJ$21:$AJ$39,OA$5*2-1),IF(AND(NR24&gt;=SMALL(기준일시_입력!$J$21:$J$39,OA$5),NR24&lt;SMALL(기준일시_입력!$N$21:$N$39,OA$5)),SMALL(기준일시_입력!$N$21:$N$39,OA$5)-NR24,0)),0)</f>
        <v>0</v>
      </c>
      <c r="OB24" s="128">
        <f>IFERROR(IF(AND(NR24&lt;SMALL(기준일시_입력!$J$21:$J$39,OB$5),NS24&gt;SMALL(기준일시_입력!$N$21:$N$39,OB$5)),INDEX(기준일시_입력!$AJ$21:$AJ$39,OB$5*2-1),IF(AND(NR24&gt;=SMALL(기준일시_입력!$J$21:$J$39,OB$5),NR24&lt;SMALL(기준일시_입력!$N$21:$N$39,OB$5)),SMALL(기준일시_입력!$N$21:$N$39,OB$5)-NR24,0)),0)</f>
        <v>0</v>
      </c>
      <c r="OC24" s="128">
        <f>IFERROR(IF(AND(NR24&lt;SMALL(기준일시_입력!$J$21:$J$39,OC$5),NS24&gt;SMALL(기준일시_입력!$N$21:$N$39,OC$5)),INDEX(기준일시_입력!$AJ$21:$AJ$39,OC$5*2-1),IF(AND(NR24&gt;=SMALL(기준일시_입력!$J$21:$J$39,OC$5),NR24&lt;SMALL(기준일시_입력!$N$21:$N$39,OC$5)),SMALL(기준일시_입력!$N$21:$N$39,OC$5)-NR24,0)),0)</f>
        <v>0</v>
      </c>
      <c r="OD24" s="125"/>
      <c r="OE24" s="180" t="str">
        <f t="shared" si="209"/>
        <v>19일</v>
      </c>
      <c r="OF24" s="180"/>
      <c r="OG24" s="124" t="str">
        <f t="shared" si="210"/>
        <v>금</v>
      </c>
      <c r="OH24" s="133" t="str">
        <f t="shared" si="407"/>
        <v/>
      </c>
      <c r="OI24" s="184"/>
      <c r="OJ24" s="184"/>
      <c r="OK24" s="184"/>
      <c r="OL24" s="184"/>
      <c r="OM24" s="184"/>
      <c r="ON24" s="184"/>
      <c r="OO24" s="176"/>
      <c r="OP24" s="177"/>
      <c r="OQ24" s="129" t="str">
        <f>IF($B24="","",IF(AND(OG$3&lt;&gt;"",$B24-기준일시_입력!$AO$7&lt;=0,OI24="",OL24="",OO24=""),"X",IF(OO24="연차","☆",IF(OO24="월차","★",IF(OO24="병가","♨",IF(OO24="출장","◎",IF(OO24="교육","■",IF(AND(OO24="",OI24&lt;=기준일시_입력!$J$15,OL24&gt;=기준일시_입력!$N$15),"○",IF(AND(OO24="",OI24&lt;&gt;"",OI24&gt;기준일시_입력!$J$15),"▼",IF(AND(OO24="",OL24&lt;&gt;"",OL24&lt;기준일시_입력!$N$15),"△",""))))))))))</f>
        <v/>
      </c>
      <c r="OR24" s="128">
        <f>IFERROR(IF(OR(OI24="",OL24=""),0,IF(AND(OT24&lt;기준일시_입력!$J$17,OU24&gt;기준일시_입력!$N$17),기준일시_입력!$N$17-기준일시_입력!$J$17,IF(AND(OT24&gt;=기준일시_입력!$J$17,OU24&gt;기준일시_입력!$N$17),기준일시_입력!$N$17-OT24,IF(OU24&lt;기준일시_입력!$J$17,0,IF(AND(OT24&lt;기준일시_입력!$J$17,OU24&lt;=기준일시_입력!$N$17),OU24-기준일시_입력!$J$17,IF(AND(OT24&gt;=기준일시_입력!$J$17,OU24&lt;=기준일시_입력!$N$17),OU24-OT24,0)))))),0)</f>
        <v>0</v>
      </c>
      <c r="OS24" s="128">
        <f t="shared" si="212"/>
        <v>0</v>
      </c>
      <c r="OT24" s="128">
        <f>IF(OR(OI24="",OL24=""),0,IF(OI24&lt;기준일시_입력!$J$15,기준일시_입력!$J$15,OI24))</f>
        <v>0</v>
      </c>
      <c r="OU24" s="128">
        <f t="shared" si="213"/>
        <v>0</v>
      </c>
      <c r="OV24" s="128">
        <f>IFERROR(IF(AND(OT24&lt;SMALL(기준일시_입력!$J$21:$J$39,OV$5),OU24&gt;SMALL(기준일시_입력!$N$21:$N$39,OV$5)),INDEX(기준일시_입력!$AJ$21:$AJ$39,OV$5*2-1),IF(AND(OT24&gt;=SMALL(기준일시_입력!$J$21:$J$39,OV$5),OT24&lt;SMALL(기준일시_입력!$N$21:$N$39,OV$5)),SMALL(기준일시_입력!$N$21:$N$39,OV$5)-OT24,0)),0)</f>
        <v>0</v>
      </c>
      <c r="OW24" s="128">
        <f>IFERROR(IF(AND(OT24&lt;SMALL(기준일시_입력!$J$21:$J$39,OW$5),OU24&gt;SMALL(기준일시_입력!$N$21:$N$39,OW$5)),INDEX(기준일시_입력!$AJ$21:$AJ$39,OW$5*2-1),IF(AND(OT24&gt;=SMALL(기준일시_입력!$J$21:$J$39,OW$5),OT24&lt;SMALL(기준일시_입력!$N$21:$N$39,OW$5)),SMALL(기준일시_입력!$N$21:$N$39,OW$5)-OT24,0)),0)</f>
        <v>0</v>
      </c>
      <c r="OX24" s="128">
        <f>IFERROR(IF(AND(OT24&lt;SMALL(기준일시_입력!$J$21:$J$39,OX$5),OU24&gt;SMALL(기준일시_입력!$N$21:$N$39,OX$5)),INDEX(기준일시_입력!$AJ$21:$AJ$39,OX$5*2-1),IF(AND(OT24&gt;=SMALL(기준일시_입력!$J$21:$J$39,OX$5),OT24&lt;SMALL(기준일시_입력!$N$21:$N$39,OX$5)),SMALL(기준일시_입력!$N$21:$N$39,OX$5)-OT24,0)),0)</f>
        <v>0</v>
      </c>
      <c r="OY24" s="128">
        <f>IFERROR(IF(AND(OT24&lt;SMALL(기준일시_입력!$J$21:$J$39,OY$5),OU24&gt;SMALL(기준일시_입력!$N$21:$N$39,OY$5)),INDEX(기준일시_입력!$AJ$21:$AJ$39,OY$5*2-1),IF(AND(OT24&gt;=SMALL(기준일시_입력!$J$21:$J$39,OY$5),OT24&lt;SMALL(기준일시_입력!$N$21:$N$39,OY$5)),SMALL(기준일시_입력!$N$21:$N$39,OY$5)-OT24,0)),0)</f>
        <v>0</v>
      </c>
      <c r="OZ24" s="128">
        <f>IFERROR(IF(AND(OT24&lt;SMALL(기준일시_입력!$J$21:$J$39,OZ$5),OU24&gt;SMALL(기준일시_입력!$N$21:$N$39,OZ$5)),INDEX(기준일시_입력!$AJ$21:$AJ$39,OZ$5*2-1),IF(AND(OT24&gt;=SMALL(기준일시_입력!$J$21:$J$39,OZ$5),OT24&lt;SMALL(기준일시_입력!$N$21:$N$39,OZ$5)),SMALL(기준일시_입력!$N$21:$N$39,OZ$5)-OT24,0)),0)</f>
        <v>0</v>
      </c>
      <c r="PA24" s="128">
        <f>IFERROR(IF(AND(OT24&lt;SMALL(기준일시_입력!$J$21:$J$39,PA$5),OU24&gt;SMALL(기준일시_입력!$N$21:$N$39,PA$5)),INDEX(기준일시_입력!$AJ$21:$AJ$39,PA$5*2-1),IF(AND(OT24&gt;=SMALL(기준일시_입력!$J$21:$J$39,PA$5),OT24&lt;SMALL(기준일시_입력!$N$21:$N$39,PA$5)),SMALL(기준일시_입력!$N$21:$N$39,PA$5)-OT24,0)),0)</f>
        <v>0</v>
      </c>
      <c r="PB24" s="128">
        <f>IFERROR(IF(AND(OT24&lt;SMALL(기준일시_입력!$J$21:$J$39,PB$5),OU24&gt;SMALL(기준일시_입력!$N$21:$N$39,PB$5)),INDEX(기준일시_입력!$AJ$21:$AJ$39,PB$5*2-1),IF(AND(OT24&gt;=SMALL(기준일시_입력!$J$21:$J$39,PB$5),OT24&lt;SMALL(기준일시_입력!$N$21:$N$39,PB$5)),SMALL(기준일시_입력!$N$21:$N$39,PB$5)-OT24,0)),0)</f>
        <v>0</v>
      </c>
      <c r="PC24" s="128">
        <f>IFERROR(IF(AND(OT24&lt;SMALL(기준일시_입력!$J$21:$J$39,PC$5),OU24&gt;SMALL(기준일시_입력!$N$21:$N$39,PC$5)),INDEX(기준일시_입력!$AJ$21:$AJ$39,PC$5*2-1),IF(AND(OT24&gt;=SMALL(기준일시_입력!$J$21:$J$39,PC$5),OT24&lt;SMALL(기준일시_입력!$N$21:$N$39,PC$5)),SMALL(기준일시_입력!$N$21:$N$39,PC$5)-OT24,0)),0)</f>
        <v>0</v>
      </c>
      <c r="PD24" s="128">
        <f>IFERROR(IF(AND(OT24&lt;SMALL(기준일시_입력!$J$21:$J$39,PD$5),OU24&gt;SMALL(기준일시_입력!$N$21:$N$39,PD$5)),INDEX(기준일시_입력!$AJ$21:$AJ$39,PD$5*2-1),IF(AND(OT24&gt;=SMALL(기준일시_입력!$J$21:$J$39,PD$5),OT24&lt;SMALL(기준일시_입력!$N$21:$N$39,PD$5)),SMALL(기준일시_입력!$N$21:$N$39,PD$5)-OT24,0)),0)</f>
        <v>0</v>
      </c>
      <c r="PE24" s="128">
        <f>IFERROR(IF(AND(OT24&lt;SMALL(기준일시_입력!$J$21:$J$39,PE$5),OU24&gt;SMALL(기준일시_입력!$N$21:$N$39,PE$5)),INDEX(기준일시_입력!$AJ$21:$AJ$39,PE$5*2-1),IF(AND(OT24&gt;=SMALL(기준일시_입력!$J$21:$J$39,PE$5),OT24&lt;SMALL(기준일시_입력!$N$21:$N$39,PE$5)),SMALL(기준일시_입력!$N$21:$N$39,PE$5)-OT24,0)),0)</f>
        <v>0</v>
      </c>
      <c r="PF24" s="125"/>
      <c r="PG24" s="180" t="str">
        <f t="shared" si="214"/>
        <v>19일</v>
      </c>
      <c r="PH24" s="180"/>
      <c r="PI24" s="124" t="str">
        <f t="shared" si="215"/>
        <v>금</v>
      </c>
      <c r="PJ24" s="133" t="str">
        <f t="shared" si="408"/>
        <v/>
      </c>
      <c r="PK24" s="184"/>
      <c r="PL24" s="184"/>
      <c r="PM24" s="184"/>
      <c r="PN24" s="184"/>
      <c r="PO24" s="184"/>
      <c r="PP24" s="184"/>
      <c r="PQ24" s="176"/>
      <c r="PR24" s="177"/>
      <c r="PS24" s="129" t="str">
        <f>IF($B24="","",IF(AND(PI$3&lt;&gt;"",$B24-기준일시_입력!$AO$7&lt;=0,PK24="",PN24="",PQ24=""),"X",IF(PQ24="연차","☆",IF(PQ24="월차","★",IF(PQ24="병가","♨",IF(PQ24="출장","◎",IF(PQ24="교육","■",IF(AND(PQ24="",PK24&lt;=기준일시_입력!$J$15,PN24&gt;=기준일시_입력!$N$15),"○",IF(AND(PQ24="",PK24&lt;&gt;"",PK24&gt;기준일시_입력!$J$15),"▼",IF(AND(PQ24="",PN24&lt;&gt;"",PN24&lt;기준일시_입력!$N$15),"△",""))))))))))</f>
        <v/>
      </c>
      <c r="PT24" s="128">
        <f>IFERROR(IF(OR(PK24="",PN24=""),0,IF(AND(PV24&lt;기준일시_입력!$J$17,PW24&gt;기준일시_입력!$N$17),기준일시_입력!$N$17-기준일시_입력!$J$17,IF(AND(PV24&gt;=기준일시_입력!$J$17,PW24&gt;기준일시_입력!$N$17),기준일시_입력!$N$17-PV24,IF(PW24&lt;기준일시_입력!$J$17,0,IF(AND(PV24&lt;기준일시_입력!$J$17,PW24&lt;=기준일시_입력!$N$17),PW24-기준일시_입력!$J$17,IF(AND(PV24&gt;=기준일시_입력!$J$17,PW24&lt;=기준일시_입력!$N$17),PW24-PV24,0)))))),0)</f>
        <v>0</v>
      </c>
      <c r="PU24" s="128">
        <f t="shared" si="217"/>
        <v>0</v>
      </c>
      <c r="PV24" s="128">
        <f>IF(OR(PK24="",PN24=""),0,IF(PK24&lt;기준일시_입력!$J$15,기준일시_입력!$J$15,PK24))</f>
        <v>0</v>
      </c>
      <c r="PW24" s="128">
        <f t="shared" si="218"/>
        <v>0</v>
      </c>
      <c r="PX24" s="128">
        <f>IFERROR(IF(AND(PV24&lt;SMALL(기준일시_입력!$J$21:$J$39,PX$5),PW24&gt;SMALL(기준일시_입력!$N$21:$N$39,PX$5)),INDEX(기준일시_입력!$AJ$21:$AJ$39,PX$5*2-1),IF(AND(PV24&gt;=SMALL(기준일시_입력!$J$21:$J$39,PX$5),PV24&lt;SMALL(기준일시_입력!$N$21:$N$39,PX$5)),SMALL(기준일시_입력!$N$21:$N$39,PX$5)-PV24,0)),0)</f>
        <v>0</v>
      </c>
      <c r="PY24" s="128">
        <f>IFERROR(IF(AND(PV24&lt;SMALL(기준일시_입력!$J$21:$J$39,PY$5),PW24&gt;SMALL(기준일시_입력!$N$21:$N$39,PY$5)),INDEX(기준일시_입력!$AJ$21:$AJ$39,PY$5*2-1),IF(AND(PV24&gt;=SMALL(기준일시_입력!$J$21:$J$39,PY$5),PV24&lt;SMALL(기준일시_입력!$N$21:$N$39,PY$5)),SMALL(기준일시_입력!$N$21:$N$39,PY$5)-PV24,0)),0)</f>
        <v>0</v>
      </c>
      <c r="PZ24" s="128">
        <f>IFERROR(IF(AND(PV24&lt;SMALL(기준일시_입력!$J$21:$J$39,PZ$5),PW24&gt;SMALL(기준일시_입력!$N$21:$N$39,PZ$5)),INDEX(기준일시_입력!$AJ$21:$AJ$39,PZ$5*2-1),IF(AND(PV24&gt;=SMALL(기준일시_입력!$J$21:$J$39,PZ$5),PV24&lt;SMALL(기준일시_입력!$N$21:$N$39,PZ$5)),SMALL(기준일시_입력!$N$21:$N$39,PZ$5)-PV24,0)),0)</f>
        <v>0</v>
      </c>
      <c r="QA24" s="128">
        <f>IFERROR(IF(AND(PV24&lt;SMALL(기준일시_입력!$J$21:$J$39,QA$5),PW24&gt;SMALL(기준일시_입력!$N$21:$N$39,QA$5)),INDEX(기준일시_입력!$AJ$21:$AJ$39,QA$5*2-1),IF(AND(PV24&gt;=SMALL(기준일시_입력!$J$21:$J$39,QA$5),PV24&lt;SMALL(기준일시_입력!$N$21:$N$39,QA$5)),SMALL(기준일시_입력!$N$21:$N$39,QA$5)-PV24,0)),0)</f>
        <v>0</v>
      </c>
      <c r="QB24" s="128">
        <f>IFERROR(IF(AND(PV24&lt;SMALL(기준일시_입력!$J$21:$J$39,QB$5),PW24&gt;SMALL(기준일시_입력!$N$21:$N$39,QB$5)),INDEX(기준일시_입력!$AJ$21:$AJ$39,QB$5*2-1),IF(AND(PV24&gt;=SMALL(기준일시_입력!$J$21:$J$39,QB$5),PV24&lt;SMALL(기준일시_입력!$N$21:$N$39,QB$5)),SMALL(기준일시_입력!$N$21:$N$39,QB$5)-PV24,0)),0)</f>
        <v>0</v>
      </c>
      <c r="QC24" s="128">
        <f>IFERROR(IF(AND(PV24&lt;SMALL(기준일시_입력!$J$21:$J$39,QC$5),PW24&gt;SMALL(기준일시_입력!$N$21:$N$39,QC$5)),INDEX(기준일시_입력!$AJ$21:$AJ$39,QC$5*2-1),IF(AND(PV24&gt;=SMALL(기준일시_입력!$J$21:$J$39,QC$5),PV24&lt;SMALL(기준일시_입력!$N$21:$N$39,QC$5)),SMALL(기준일시_입력!$N$21:$N$39,QC$5)-PV24,0)),0)</f>
        <v>0</v>
      </c>
      <c r="QD24" s="128">
        <f>IFERROR(IF(AND(PV24&lt;SMALL(기준일시_입력!$J$21:$J$39,QD$5),PW24&gt;SMALL(기준일시_입력!$N$21:$N$39,QD$5)),INDEX(기준일시_입력!$AJ$21:$AJ$39,QD$5*2-1),IF(AND(PV24&gt;=SMALL(기준일시_입력!$J$21:$J$39,QD$5),PV24&lt;SMALL(기준일시_입력!$N$21:$N$39,QD$5)),SMALL(기준일시_입력!$N$21:$N$39,QD$5)-PV24,0)),0)</f>
        <v>0</v>
      </c>
      <c r="QE24" s="128">
        <f>IFERROR(IF(AND(PV24&lt;SMALL(기준일시_입력!$J$21:$J$39,QE$5),PW24&gt;SMALL(기준일시_입력!$N$21:$N$39,QE$5)),INDEX(기준일시_입력!$AJ$21:$AJ$39,QE$5*2-1),IF(AND(PV24&gt;=SMALL(기준일시_입력!$J$21:$J$39,QE$5),PV24&lt;SMALL(기준일시_입력!$N$21:$N$39,QE$5)),SMALL(기준일시_입력!$N$21:$N$39,QE$5)-PV24,0)),0)</f>
        <v>0</v>
      </c>
      <c r="QF24" s="128">
        <f>IFERROR(IF(AND(PV24&lt;SMALL(기준일시_입력!$J$21:$J$39,QF$5),PW24&gt;SMALL(기준일시_입력!$N$21:$N$39,QF$5)),INDEX(기준일시_입력!$AJ$21:$AJ$39,QF$5*2-1),IF(AND(PV24&gt;=SMALL(기준일시_입력!$J$21:$J$39,QF$5),PV24&lt;SMALL(기준일시_입력!$N$21:$N$39,QF$5)),SMALL(기준일시_입력!$N$21:$N$39,QF$5)-PV24,0)),0)</f>
        <v>0</v>
      </c>
      <c r="QG24" s="128">
        <f>IFERROR(IF(AND(PV24&lt;SMALL(기준일시_입력!$J$21:$J$39,QG$5),PW24&gt;SMALL(기준일시_입력!$N$21:$N$39,QG$5)),INDEX(기준일시_입력!$AJ$21:$AJ$39,QG$5*2-1),IF(AND(PV24&gt;=SMALL(기준일시_입력!$J$21:$J$39,QG$5),PV24&lt;SMALL(기준일시_입력!$N$21:$N$39,QG$5)),SMALL(기준일시_입력!$N$21:$N$39,QG$5)-PV24,0)),0)</f>
        <v>0</v>
      </c>
      <c r="QH24" s="125"/>
      <c r="QI24" s="180" t="str">
        <f t="shared" si="219"/>
        <v>19일</v>
      </c>
      <c r="QJ24" s="180"/>
      <c r="QK24" s="124" t="str">
        <f t="shared" si="220"/>
        <v>금</v>
      </c>
      <c r="QL24" s="133" t="str">
        <f t="shared" si="408"/>
        <v/>
      </c>
      <c r="QM24" s="184"/>
      <c r="QN24" s="184"/>
      <c r="QO24" s="184"/>
      <c r="QP24" s="184"/>
      <c r="QQ24" s="184"/>
      <c r="QR24" s="184"/>
      <c r="QS24" s="176"/>
      <c r="QT24" s="177"/>
      <c r="QU24" s="129" t="str">
        <f>IF($B24="","",IF(AND(QK$3&lt;&gt;"",$B24-기준일시_입력!$AO$7&lt;=0,QM24="",QP24="",QS24=""),"X",IF(QS24="연차","☆",IF(QS24="월차","★",IF(QS24="병가","♨",IF(QS24="출장","◎",IF(QS24="교육","■",IF(AND(QS24="",QM24&lt;=기준일시_입력!$J$15,QP24&gt;=기준일시_입력!$N$15),"○",IF(AND(QS24="",QM24&lt;&gt;"",QM24&gt;기준일시_입력!$J$15),"▼",IF(AND(QS24="",QP24&lt;&gt;"",QP24&lt;기준일시_입력!$N$15),"△",""))))))))))</f>
        <v/>
      </c>
      <c r="QV24" s="128">
        <f>IFERROR(IF(OR(QM24="",QP24=""),0,IF(AND(QX24&lt;기준일시_입력!$J$17,QY24&gt;기준일시_입력!$N$17),기준일시_입력!$N$17-기준일시_입력!$J$17,IF(AND(QX24&gt;=기준일시_입력!$J$17,QY24&gt;기준일시_입력!$N$17),기준일시_입력!$N$17-QX24,IF(QY24&lt;기준일시_입력!$J$17,0,IF(AND(QX24&lt;기준일시_입력!$J$17,QY24&lt;=기준일시_입력!$N$17),QY24-기준일시_입력!$J$17,IF(AND(QX24&gt;=기준일시_입력!$J$17,QY24&lt;=기준일시_입력!$N$17),QY24-QX24,0)))))),0)</f>
        <v>0</v>
      </c>
      <c r="QW24" s="128">
        <f t="shared" si="222"/>
        <v>0</v>
      </c>
      <c r="QX24" s="128">
        <f>IF(OR(QM24="",QP24=""),0,IF(QM24&lt;기준일시_입력!$J$15,기준일시_입력!$J$15,QM24))</f>
        <v>0</v>
      </c>
      <c r="QY24" s="128">
        <f t="shared" si="223"/>
        <v>0</v>
      </c>
      <c r="QZ24" s="128">
        <f>IFERROR(IF(AND(QX24&lt;SMALL(기준일시_입력!$J$21:$J$39,QZ$5),QY24&gt;SMALL(기준일시_입력!$N$21:$N$39,QZ$5)),INDEX(기준일시_입력!$AJ$21:$AJ$39,QZ$5*2-1),IF(AND(QX24&gt;=SMALL(기준일시_입력!$J$21:$J$39,QZ$5),QX24&lt;SMALL(기준일시_입력!$N$21:$N$39,QZ$5)),SMALL(기준일시_입력!$N$21:$N$39,QZ$5)-QX24,0)),0)</f>
        <v>0</v>
      </c>
      <c r="RA24" s="128">
        <f>IFERROR(IF(AND(QX24&lt;SMALL(기준일시_입력!$J$21:$J$39,RA$5),QY24&gt;SMALL(기준일시_입력!$N$21:$N$39,RA$5)),INDEX(기준일시_입력!$AJ$21:$AJ$39,RA$5*2-1),IF(AND(QX24&gt;=SMALL(기준일시_입력!$J$21:$J$39,RA$5),QX24&lt;SMALL(기준일시_입력!$N$21:$N$39,RA$5)),SMALL(기준일시_입력!$N$21:$N$39,RA$5)-QX24,0)),0)</f>
        <v>0</v>
      </c>
      <c r="RB24" s="128">
        <f>IFERROR(IF(AND(QX24&lt;SMALL(기준일시_입력!$J$21:$J$39,RB$5),QY24&gt;SMALL(기준일시_입력!$N$21:$N$39,RB$5)),INDEX(기준일시_입력!$AJ$21:$AJ$39,RB$5*2-1),IF(AND(QX24&gt;=SMALL(기준일시_입력!$J$21:$J$39,RB$5),QX24&lt;SMALL(기준일시_입력!$N$21:$N$39,RB$5)),SMALL(기준일시_입력!$N$21:$N$39,RB$5)-QX24,0)),0)</f>
        <v>0</v>
      </c>
      <c r="RC24" s="128">
        <f>IFERROR(IF(AND(QX24&lt;SMALL(기준일시_입력!$J$21:$J$39,RC$5),QY24&gt;SMALL(기준일시_입력!$N$21:$N$39,RC$5)),INDEX(기준일시_입력!$AJ$21:$AJ$39,RC$5*2-1),IF(AND(QX24&gt;=SMALL(기준일시_입력!$J$21:$J$39,RC$5),QX24&lt;SMALL(기준일시_입력!$N$21:$N$39,RC$5)),SMALL(기준일시_입력!$N$21:$N$39,RC$5)-QX24,0)),0)</f>
        <v>0</v>
      </c>
      <c r="RD24" s="128">
        <f>IFERROR(IF(AND(QX24&lt;SMALL(기준일시_입력!$J$21:$J$39,RD$5),QY24&gt;SMALL(기준일시_입력!$N$21:$N$39,RD$5)),INDEX(기준일시_입력!$AJ$21:$AJ$39,RD$5*2-1),IF(AND(QX24&gt;=SMALL(기준일시_입력!$J$21:$J$39,RD$5),QX24&lt;SMALL(기준일시_입력!$N$21:$N$39,RD$5)),SMALL(기준일시_입력!$N$21:$N$39,RD$5)-QX24,0)),0)</f>
        <v>0</v>
      </c>
      <c r="RE24" s="128">
        <f>IFERROR(IF(AND(QX24&lt;SMALL(기준일시_입력!$J$21:$J$39,RE$5),QY24&gt;SMALL(기준일시_입력!$N$21:$N$39,RE$5)),INDEX(기준일시_입력!$AJ$21:$AJ$39,RE$5*2-1),IF(AND(QX24&gt;=SMALL(기준일시_입력!$J$21:$J$39,RE$5),QX24&lt;SMALL(기준일시_입력!$N$21:$N$39,RE$5)),SMALL(기준일시_입력!$N$21:$N$39,RE$5)-QX24,0)),0)</f>
        <v>0</v>
      </c>
      <c r="RF24" s="128">
        <f>IFERROR(IF(AND(QX24&lt;SMALL(기준일시_입력!$J$21:$J$39,RF$5),QY24&gt;SMALL(기준일시_입력!$N$21:$N$39,RF$5)),INDEX(기준일시_입력!$AJ$21:$AJ$39,RF$5*2-1),IF(AND(QX24&gt;=SMALL(기준일시_입력!$J$21:$J$39,RF$5),QX24&lt;SMALL(기준일시_입력!$N$21:$N$39,RF$5)),SMALL(기준일시_입력!$N$21:$N$39,RF$5)-QX24,0)),0)</f>
        <v>0</v>
      </c>
      <c r="RG24" s="128">
        <f>IFERROR(IF(AND(QX24&lt;SMALL(기준일시_입력!$J$21:$J$39,RG$5),QY24&gt;SMALL(기준일시_입력!$N$21:$N$39,RG$5)),INDEX(기준일시_입력!$AJ$21:$AJ$39,RG$5*2-1),IF(AND(QX24&gt;=SMALL(기준일시_입력!$J$21:$J$39,RG$5),QX24&lt;SMALL(기준일시_입력!$N$21:$N$39,RG$5)),SMALL(기준일시_입력!$N$21:$N$39,RG$5)-QX24,0)),0)</f>
        <v>0</v>
      </c>
      <c r="RH24" s="128">
        <f>IFERROR(IF(AND(QX24&lt;SMALL(기준일시_입력!$J$21:$J$39,RH$5),QY24&gt;SMALL(기준일시_입력!$N$21:$N$39,RH$5)),INDEX(기준일시_입력!$AJ$21:$AJ$39,RH$5*2-1),IF(AND(QX24&gt;=SMALL(기준일시_입력!$J$21:$J$39,RH$5),QX24&lt;SMALL(기준일시_입력!$N$21:$N$39,RH$5)),SMALL(기준일시_입력!$N$21:$N$39,RH$5)-QX24,0)),0)</f>
        <v>0</v>
      </c>
      <c r="RI24" s="128">
        <f>IFERROR(IF(AND(QX24&lt;SMALL(기준일시_입력!$J$21:$J$39,RI$5),QY24&gt;SMALL(기준일시_입력!$N$21:$N$39,RI$5)),INDEX(기준일시_입력!$AJ$21:$AJ$39,RI$5*2-1),IF(AND(QX24&gt;=SMALL(기준일시_입력!$J$21:$J$39,RI$5),QX24&lt;SMALL(기준일시_입력!$N$21:$N$39,RI$5)),SMALL(기준일시_입력!$N$21:$N$39,RI$5)-QX24,0)),0)</f>
        <v>0</v>
      </c>
      <c r="RJ24" s="125"/>
      <c r="RK24" s="180" t="str">
        <f t="shared" si="224"/>
        <v>19일</v>
      </c>
      <c r="RL24" s="180"/>
      <c r="RM24" s="124" t="str">
        <f t="shared" si="225"/>
        <v>금</v>
      </c>
      <c r="RN24" s="133" t="str">
        <f t="shared" si="408"/>
        <v/>
      </c>
      <c r="RO24" s="184"/>
      <c r="RP24" s="184"/>
      <c r="RQ24" s="184"/>
      <c r="RR24" s="184"/>
      <c r="RS24" s="184"/>
      <c r="RT24" s="184"/>
      <c r="RU24" s="176"/>
      <c r="RV24" s="177"/>
      <c r="RW24" s="129" t="str">
        <f>IF($B24="","",IF(AND(RM$3&lt;&gt;"",$B24-기준일시_입력!$AO$7&lt;=0,RO24="",RR24="",RU24=""),"X",IF(RU24="연차","☆",IF(RU24="월차","★",IF(RU24="병가","♨",IF(RU24="출장","◎",IF(RU24="교육","■",IF(AND(RU24="",RO24&lt;=기준일시_입력!$J$15,RR24&gt;=기준일시_입력!$N$15),"○",IF(AND(RU24="",RO24&lt;&gt;"",RO24&gt;기준일시_입력!$J$15),"▼",IF(AND(RU24="",RR24&lt;&gt;"",RR24&lt;기준일시_입력!$N$15),"△",""))))))))))</f>
        <v/>
      </c>
      <c r="RX24" s="128">
        <f>IFERROR(IF(OR(RO24="",RR24=""),0,IF(AND(RZ24&lt;기준일시_입력!$J$17,SA24&gt;기준일시_입력!$N$17),기준일시_입력!$N$17-기준일시_입력!$J$17,IF(AND(RZ24&gt;=기준일시_입력!$J$17,SA24&gt;기준일시_입력!$N$17),기준일시_입력!$N$17-RZ24,IF(SA24&lt;기준일시_입력!$J$17,0,IF(AND(RZ24&lt;기준일시_입력!$J$17,SA24&lt;=기준일시_입력!$N$17),SA24-기준일시_입력!$J$17,IF(AND(RZ24&gt;=기준일시_입력!$J$17,SA24&lt;=기준일시_입력!$N$17),SA24-RZ24,0)))))),0)</f>
        <v>0</v>
      </c>
      <c r="RY24" s="128">
        <f t="shared" si="227"/>
        <v>0</v>
      </c>
      <c r="RZ24" s="128">
        <f>IF(OR(RO24="",RR24=""),0,IF(RO24&lt;기준일시_입력!$J$15,기준일시_입력!$J$15,RO24))</f>
        <v>0</v>
      </c>
      <c r="SA24" s="128">
        <f t="shared" si="228"/>
        <v>0</v>
      </c>
      <c r="SB24" s="128">
        <f>IFERROR(IF(AND(RZ24&lt;SMALL(기준일시_입력!$J$21:$J$39,SB$5),SA24&gt;SMALL(기준일시_입력!$N$21:$N$39,SB$5)),INDEX(기준일시_입력!$AJ$21:$AJ$39,SB$5*2-1),IF(AND(RZ24&gt;=SMALL(기준일시_입력!$J$21:$J$39,SB$5),RZ24&lt;SMALL(기준일시_입력!$N$21:$N$39,SB$5)),SMALL(기준일시_입력!$N$21:$N$39,SB$5)-RZ24,0)),0)</f>
        <v>0</v>
      </c>
      <c r="SC24" s="128">
        <f>IFERROR(IF(AND(RZ24&lt;SMALL(기준일시_입력!$J$21:$J$39,SC$5),SA24&gt;SMALL(기준일시_입력!$N$21:$N$39,SC$5)),INDEX(기준일시_입력!$AJ$21:$AJ$39,SC$5*2-1),IF(AND(RZ24&gt;=SMALL(기준일시_입력!$J$21:$J$39,SC$5),RZ24&lt;SMALL(기준일시_입력!$N$21:$N$39,SC$5)),SMALL(기준일시_입력!$N$21:$N$39,SC$5)-RZ24,0)),0)</f>
        <v>0</v>
      </c>
      <c r="SD24" s="128">
        <f>IFERROR(IF(AND(RZ24&lt;SMALL(기준일시_입력!$J$21:$J$39,SD$5),SA24&gt;SMALL(기준일시_입력!$N$21:$N$39,SD$5)),INDEX(기준일시_입력!$AJ$21:$AJ$39,SD$5*2-1),IF(AND(RZ24&gt;=SMALL(기준일시_입력!$J$21:$J$39,SD$5),RZ24&lt;SMALL(기준일시_입력!$N$21:$N$39,SD$5)),SMALL(기준일시_입력!$N$21:$N$39,SD$5)-RZ24,0)),0)</f>
        <v>0</v>
      </c>
      <c r="SE24" s="128">
        <f>IFERROR(IF(AND(RZ24&lt;SMALL(기준일시_입력!$J$21:$J$39,SE$5),SA24&gt;SMALL(기준일시_입력!$N$21:$N$39,SE$5)),INDEX(기준일시_입력!$AJ$21:$AJ$39,SE$5*2-1),IF(AND(RZ24&gt;=SMALL(기준일시_입력!$J$21:$J$39,SE$5),RZ24&lt;SMALL(기준일시_입력!$N$21:$N$39,SE$5)),SMALL(기준일시_입력!$N$21:$N$39,SE$5)-RZ24,0)),0)</f>
        <v>0</v>
      </c>
      <c r="SF24" s="128">
        <f>IFERROR(IF(AND(RZ24&lt;SMALL(기준일시_입력!$J$21:$J$39,SF$5),SA24&gt;SMALL(기준일시_입력!$N$21:$N$39,SF$5)),INDEX(기준일시_입력!$AJ$21:$AJ$39,SF$5*2-1),IF(AND(RZ24&gt;=SMALL(기준일시_입력!$J$21:$J$39,SF$5),RZ24&lt;SMALL(기준일시_입력!$N$21:$N$39,SF$5)),SMALL(기준일시_입력!$N$21:$N$39,SF$5)-RZ24,0)),0)</f>
        <v>0</v>
      </c>
      <c r="SG24" s="128">
        <f>IFERROR(IF(AND(RZ24&lt;SMALL(기준일시_입력!$J$21:$J$39,SG$5),SA24&gt;SMALL(기준일시_입력!$N$21:$N$39,SG$5)),INDEX(기준일시_입력!$AJ$21:$AJ$39,SG$5*2-1),IF(AND(RZ24&gt;=SMALL(기준일시_입력!$J$21:$J$39,SG$5),RZ24&lt;SMALL(기준일시_입력!$N$21:$N$39,SG$5)),SMALL(기준일시_입력!$N$21:$N$39,SG$5)-RZ24,0)),0)</f>
        <v>0</v>
      </c>
      <c r="SH24" s="128">
        <f>IFERROR(IF(AND(RZ24&lt;SMALL(기준일시_입력!$J$21:$J$39,SH$5),SA24&gt;SMALL(기준일시_입력!$N$21:$N$39,SH$5)),INDEX(기준일시_입력!$AJ$21:$AJ$39,SH$5*2-1),IF(AND(RZ24&gt;=SMALL(기준일시_입력!$J$21:$J$39,SH$5),RZ24&lt;SMALL(기준일시_입력!$N$21:$N$39,SH$5)),SMALL(기준일시_입력!$N$21:$N$39,SH$5)-RZ24,0)),0)</f>
        <v>0</v>
      </c>
      <c r="SI24" s="128">
        <f>IFERROR(IF(AND(RZ24&lt;SMALL(기준일시_입력!$J$21:$J$39,SI$5),SA24&gt;SMALL(기준일시_입력!$N$21:$N$39,SI$5)),INDEX(기준일시_입력!$AJ$21:$AJ$39,SI$5*2-1),IF(AND(RZ24&gt;=SMALL(기준일시_입력!$J$21:$J$39,SI$5),RZ24&lt;SMALL(기준일시_입력!$N$21:$N$39,SI$5)),SMALL(기준일시_입력!$N$21:$N$39,SI$5)-RZ24,0)),0)</f>
        <v>0</v>
      </c>
      <c r="SJ24" s="128">
        <f>IFERROR(IF(AND(RZ24&lt;SMALL(기준일시_입력!$J$21:$J$39,SJ$5),SA24&gt;SMALL(기준일시_입력!$N$21:$N$39,SJ$5)),INDEX(기준일시_입력!$AJ$21:$AJ$39,SJ$5*2-1),IF(AND(RZ24&gt;=SMALL(기준일시_입력!$J$21:$J$39,SJ$5),RZ24&lt;SMALL(기준일시_입력!$N$21:$N$39,SJ$5)),SMALL(기준일시_입력!$N$21:$N$39,SJ$5)-RZ24,0)),0)</f>
        <v>0</v>
      </c>
      <c r="SK24" s="128">
        <f>IFERROR(IF(AND(RZ24&lt;SMALL(기준일시_입력!$J$21:$J$39,SK$5),SA24&gt;SMALL(기준일시_입력!$N$21:$N$39,SK$5)),INDEX(기준일시_입력!$AJ$21:$AJ$39,SK$5*2-1),IF(AND(RZ24&gt;=SMALL(기준일시_입력!$J$21:$J$39,SK$5),RZ24&lt;SMALL(기준일시_입력!$N$21:$N$39,SK$5)),SMALL(기준일시_입력!$N$21:$N$39,SK$5)-RZ24,0)),0)</f>
        <v>0</v>
      </c>
      <c r="SL24" s="125"/>
      <c r="SM24" s="180" t="str">
        <f t="shared" si="229"/>
        <v>19일</v>
      </c>
      <c r="SN24" s="180"/>
      <c r="SO24" s="124" t="str">
        <f t="shared" si="230"/>
        <v>금</v>
      </c>
      <c r="SP24" s="133" t="str">
        <f t="shared" si="409"/>
        <v/>
      </c>
      <c r="SQ24" s="184"/>
      <c r="SR24" s="184"/>
      <c r="SS24" s="184"/>
      <c r="ST24" s="184"/>
      <c r="SU24" s="184"/>
      <c r="SV24" s="184"/>
      <c r="SW24" s="176"/>
      <c r="SX24" s="177"/>
      <c r="SY24" s="129" t="str">
        <f>IF($B24="","",IF(AND(SO$3&lt;&gt;"",$B24-기준일시_입력!$AO$7&lt;=0,SQ24="",ST24="",SW24=""),"X",IF(SW24="연차","☆",IF(SW24="월차","★",IF(SW24="병가","♨",IF(SW24="출장","◎",IF(SW24="교육","■",IF(AND(SW24="",SQ24&lt;=기준일시_입력!$J$15,ST24&gt;=기준일시_입력!$N$15),"○",IF(AND(SW24="",SQ24&lt;&gt;"",SQ24&gt;기준일시_입력!$J$15),"▼",IF(AND(SW24="",ST24&lt;&gt;"",ST24&lt;기준일시_입력!$N$15),"△",""))))))))))</f>
        <v/>
      </c>
      <c r="SZ24" s="128">
        <f>IFERROR(IF(OR(SQ24="",ST24=""),0,IF(AND(TB24&lt;기준일시_입력!$J$17,TC24&gt;기준일시_입력!$N$17),기준일시_입력!$N$17-기준일시_입력!$J$17,IF(AND(TB24&gt;=기준일시_입력!$J$17,TC24&gt;기준일시_입력!$N$17),기준일시_입력!$N$17-TB24,IF(TC24&lt;기준일시_입력!$J$17,0,IF(AND(TB24&lt;기준일시_입력!$J$17,TC24&lt;=기준일시_입력!$N$17),TC24-기준일시_입력!$J$17,IF(AND(TB24&gt;=기준일시_입력!$J$17,TC24&lt;=기준일시_입력!$N$17),TC24-TB24,0)))))),0)</f>
        <v>0</v>
      </c>
      <c r="TA24" s="128">
        <f t="shared" si="232"/>
        <v>0</v>
      </c>
      <c r="TB24" s="128">
        <f>IF(OR(SQ24="",ST24=""),0,IF(SQ24&lt;기준일시_입력!$J$15,기준일시_입력!$J$15,SQ24))</f>
        <v>0</v>
      </c>
      <c r="TC24" s="128">
        <f t="shared" si="233"/>
        <v>0</v>
      </c>
      <c r="TD24" s="128">
        <f>IFERROR(IF(AND(TB24&lt;SMALL(기준일시_입력!$J$21:$J$39,TD$5),TC24&gt;SMALL(기준일시_입력!$N$21:$N$39,TD$5)),INDEX(기준일시_입력!$AJ$21:$AJ$39,TD$5*2-1),IF(AND(TB24&gt;=SMALL(기준일시_입력!$J$21:$J$39,TD$5),TB24&lt;SMALL(기준일시_입력!$N$21:$N$39,TD$5)),SMALL(기준일시_입력!$N$21:$N$39,TD$5)-TB24,0)),0)</f>
        <v>0</v>
      </c>
      <c r="TE24" s="128">
        <f>IFERROR(IF(AND(TB24&lt;SMALL(기준일시_입력!$J$21:$J$39,TE$5),TC24&gt;SMALL(기준일시_입력!$N$21:$N$39,TE$5)),INDEX(기준일시_입력!$AJ$21:$AJ$39,TE$5*2-1),IF(AND(TB24&gt;=SMALL(기준일시_입력!$J$21:$J$39,TE$5),TB24&lt;SMALL(기준일시_입력!$N$21:$N$39,TE$5)),SMALL(기준일시_입력!$N$21:$N$39,TE$5)-TB24,0)),0)</f>
        <v>0</v>
      </c>
      <c r="TF24" s="128">
        <f>IFERROR(IF(AND(TB24&lt;SMALL(기준일시_입력!$J$21:$J$39,TF$5),TC24&gt;SMALL(기준일시_입력!$N$21:$N$39,TF$5)),INDEX(기준일시_입력!$AJ$21:$AJ$39,TF$5*2-1),IF(AND(TB24&gt;=SMALL(기준일시_입력!$J$21:$J$39,TF$5),TB24&lt;SMALL(기준일시_입력!$N$21:$N$39,TF$5)),SMALL(기준일시_입력!$N$21:$N$39,TF$5)-TB24,0)),0)</f>
        <v>0</v>
      </c>
      <c r="TG24" s="128">
        <f>IFERROR(IF(AND(TB24&lt;SMALL(기준일시_입력!$J$21:$J$39,TG$5),TC24&gt;SMALL(기준일시_입력!$N$21:$N$39,TG$5)),INDEX(기준일시_입력!$AJ$21:$AJ$39,TG$5*2-1),IF(AND(TB24&gt;=SMALL(기준일시_입력!$J$21:$J$39,TG$5),TB24&lt;SMALL(기준일시_입력!$N$21:$N$39,TG$5)),SMALL(기준일시_입력!$N$21:$N$39,TG$5)-TB24,0)),0)</f>
        <v>0</v>
      </c>
      <c r="TH24" s="128">
        <f>IFERROR(IF(AND(TB24&lt;SMALL(기준일시_입력!$J$21:$J$39,TH$5),TC24&gt;SMALL(기준일시_입력!$N$21:$N$39,TH$5)),INDEX(기준일시_입력!$AJ$21:$AJ$39,TH$5*2-1),IF(AND(TB24&gt;=SMALL(기준일시_입력!$J$21:$J$39,TH$5),TB24&lt;SMALL(기준일시_입력!$N$21:$N$39,TH$5)),SMALL(기준일시_입력!$N$21:$N$39,TH$5)-TB24,0)),0)</f>
        <v>0</v>
      </c>
      <c r="TI24" s="128">
        <f>IFERROR(IF(AND(TB24&lt;SMALL(기준일시_입력!$J$21:$J$39,TI$5),TC24&gt;SMALL(기준일시_입력!$N$21:$N$39,TI$5)),INDEX(기준일시_입력!$AJ$21:$AJ$39,TI$5*2-1),IF(AND(TB24&gt;=SMALL(기준일시_입력!$J$21:$J$39,TI$5),TB24&lt;SMALL(기준일시_입력!$N$21:$N$39,TI$5)),SMALL(기준일시_입력!$N$21:$N$39,TI$5)-TB24,0)),0)</f>
        <v>0</v>
      </c>
      <c r="TJ24" s="128">
        <f>IFERROR(IF(AND(TB24&lt;SMALL(기준일시_입력!$J$21:$J$39,TJ$5),TC24&gt;SMALL(기준일시_입력!$N$21:$N$39,TJ$5)),INDEX(기준일시_입력!$AJ$21:$AJ$39,TJ$5*2-1),IF(AND(TB24&gt;=SMALL(기준일시_입력!$J$21:$J$39,TJ$5),TB24&lt;SMALL(기준일시_입력!$N$21:$N$39,TJ$5)),SMALL(기준일시_입력!$N$21:$N$39,TJ$5)-TB24,0)),0)</f>
        <v>0</v>
      </c>
      <c r="TK24" s="128">
        <f>IFERROR(IF(AND(TB24&lt;SMALL(기준일시_입력!$J$21:$J$39,TK$5),TC24&gt;SMALL(기준일시_입력!$N$21:$N$39,TK$5)),INDEX(기준일시_입력!$AJ$21:$AJ$39,TK$5*2-1),IF(AND(TB24&gt;=SMALL(기준일시_입력!$J$21:$J$39,TK$5),TB24&lt;SMALL(기준일시_입력!$N$21:$N$39,TK$5)),SMALL(기준일시_입력!$N$21:$N$39,TK$5)-TB24,0)),0)</f>
        <v>0</v>
      </c>
      <c r="TL24" s="128">
        <f>IFERROR(IF(AND(TB24&lt;SMALL(기준일시_입력!$J$21:$J$39,TL$5),TC24&gt;SMALL(기준일시_입력!$N$21:$N$39,TL$5)),INDEX(기준일시_입력!$AJ$21:$AJ$39,TL$5*2-1),IF(AND(TB24&gt;=SMALL(기준일시_입력!$J$21:$J$39,TL$5),TB24&lt;SMALL(기준일시_입력!$N$21:$N$39,TL$5)),SMALL(기준일시_입력!$N$21:$N$39,TL$5)-TB24,0)),0)</f>
        <v>0</v>
      </c>
      <c r="TM24" s="128">
        <f>IFERROR(IF(AND(TB24&lt;SMALL(기준일시_입력!$J$21:$J$39,TM$5),TC24&gt;SMALL(기준일시_입력!$N$21:$N$39,TM$5)),INDEX(기준일시_입력!$AJ$21:$AJ$39,TM$5*2-1),IF(AND(TB24&gt;=SMALL(기준일시_입력!$J$21:$J$39,TM$5),TB24&lt;SMALL(기준일시_입력!$N$21:$N$39,TM$5)),SMALL(기준일시_입력!$N$21:$N$39,TM$5)-TB24,0)),0)</f>
        <v>0</v>
      </c>
      <c r="TN24" s="125"/>
      <c r="TO24" s="180" t="str">
        <f t="shared" si="234"/>
        <v>19일</v>
      </c>
      <c r="TP24" s="180"/>
      <c r="TQ24" s="124" t="str">
        <f t="shared" si="235"/>
        <v>금</v>
      </c>
      <c r="TR24" s="133" t="str">
        <f t="shared" si="409"/>
        <v/>
      </c>
      <c r="TS24" s="184"/>
      <c r="TT24" s="184"/>
      <c r="TU24" s="184"/>
      <c r="TV24" s="184"/>
      <c r="TW24" s="184"/>
      <c r="TX24" s="184"/>
      <c r="TY24" s="176"/>
      <c r="TZ24" s="177"/>
      <c r="UA24" s="129" t="str">
        <f>IF($B24="","",IF(AND(TQ$3&lt;&gt;"",$B24-기준일시_입력!$AO$7&lt;=0,TS24="",TV24="",TY24=""),"X",IF(TY24="연차","☆",IF(TY24="월차","★",IF(TY24="병가","♨",IF(TY24="출장","◎",IF(TY24="교육","■",IF(AND(TY24="",TS24&lt;=기준일시_입력!$J$15,TV24&gt;=기준일시_입력!$N$15),"○",IF(AND(TY24="",TS24&lt;&gt;"",TS24&gt;기준일시_입력!$J$15),"▼",IF(AND(TY24="",TV24&lt;&gt;"",TV24&lt;기준일시_입력!$N$15),"△",""))))))))))</f>
        <v/>
      </c>
      <c r="UB24" s="128">
        <f>IFERROR(IF(OR(TS24="",TV24=""),0,IF(AND(UD24&lt;기준일시_입력!$J$17,UE24&gt;기준일시_입력!$N$17),기준일시_입력!$N$17-기준일시_입력!$J$17,IF(AND(UD24&gt;=기준일시_입력!$J$17,UE24&gt;기준일시_입력!$N$17),기준일시_입력!$N$17-UD24,IF(UE24&lt;기준일시_입력!$J$17,0,IF(AND(UD24&lt;기준일시_입력!$J$17,UE24&lt;=기준일시_입력!$N$17),UE24-기준일시_입력!$J$17,IF(AND(UD24&gt;=기준일시_입력!$J$17,UE24&lt;=기준일시_입력!$N$17),UE24-UD24,0)))))),0)</f>
        <v>0</v>
      </c>
      <c r="UC24" s="128">
        <f t="shared" si="237"/>
        <v>0</v>
      </c>
      <c r="UD24" s="128">
        <f>IF(OR(TS24="",TV24=""),0,IF(TS24&lt;기준일시_입력!$J$15,기준일시_입력!$J$15,TS24))</f>
        <v>0</v>
      </c>
      <c r="UE24" s="128">
        <f t="shared" si="238"/>
        <v>0</v>
      </c>
      <c r="UF24" s="128">
        <f>IFERROR(IF(AND(UD24&lt;SMALL(기준일시_입력!$J$21:$J$39,UF$5),UE24&gt;SMALL(기준일시_입력!$N$21:$N$39,UF$5)),INDEX(기준일시_입력!$AJ$21:$AJ$39,UF$5*2-1),IF(AND(UD24&gt;=SMALL(기준일시_입력!$J$21:$J$39,UF$5),UD24&lt;SMALL(기준일시_입력!$N$21:$N$39,UF$5)),SMALL(기준일시_입력!$N$21:$N$39,UF$5)-UD24,0)),0)</f>
        <v>0</v>
      </c>
      <c r="UG24" s="128">
        <f>IFERROR(IF(AND(UD24&lt;SMALL(기준일시_입력!$J$21:$J$39,UG$5),UE24&gt;SMALL(기준일시_입력!$N$21:$N$39,UG$5)),INDEX(기준일시_입력!$AJ$21:$AJ$39,UG$5*2-1),IF(AND(UD24&gt;=SMALL(기준일시_입력!$J$21:$J$39,UG$5),UD24&lt;SMALL(기준일시_입력!$N$21:$N$39,UG$5)),SMALL(기준일시_입력!$N$21:$N$39,UG$5)-UD24,0)),0)</f>
        <v>0</v>
      </c>
      <c r="UH24" s="128">
        <f>IFERROR(IF(AND(UD24&lt;SMALL(기준일시_입력!$J$21:$J$39,UH$5),UE24&gt;SMALL(기준일시_입력!$N$21:$N$39,UH$5)),INDEX(기준일시_입력!$AJ$21:$AJ$39,UH$5*2-1),IF(AND(UD24&gt;=SMALL(기준일시_입력!$J$21:$J$39,UH$5),UD24&lt;SMALL(기준일시_입력!$N$21:$N$39,UH$5)),SMALL(기준일시_입력!$N$21:$N$39,UH$5)-UD24,0)),0)</f>
        <v>0</v>
      </c>
      <c r="UI24" s="128">
        <f>IFERROR(IF(AND(UD24&lt;SMALL(기준일시_입력!$J$21:$J$39,UI$5),UE24&gt;SMALL(기준일시_입력!$N$21:$N$39,UI$5)),INDEX(기준일시_입력!$AJ$21:$AJ$39,UI$5*2-1),IF(AND(UD24&gt;=SMALL(기준일시_입력!$J$21:$J$39,UI$5),UD24&lt;SMALL(기준일시_입력!$N$21:$N$39,UI$5)),SMALL(기준일시_입력!$N$21:$N$39,UI$5)-UD24,0)),0)</f>
        <v>0</v>
      </c>
      <c r="UJ24" s="128">
        <f>IFERROR(IF(AND(UD24&lt;SMALL(기준일시_입력!$J$21:$J$39,UJ$5),UE24&gt;SMALL(기준일시_입력!$N$21:$N$39,UJ$5)),INDEX(기준일시_입력!$AJ$21:$AJ$39,UJ$5*2-1),IF(AND(UD24&gt;=SMALL(기준일시_입력!$J$21:$J$39,UJ$5),UD24&lt;SMALL(기준일시_입력!$N$21:$N$39,UJ$5)),SMALL(기준일시_입력!$N$21:$N$39,UJ$5)-UD24,0)),0)</f>
        <v>0</v>
      </c>
      <c r="UK24" s="128">
        <f>IFERROR(IF(AND(UD24&lt;SMALL(기준일시_입력!$J$21:$J$39,UK$5),UE24&gt;SMALL(기준일시_입력!$N$21:$N$39,UK$5)),INDEX(기준일시_입력!$AJ$21:$AJ$39,UK$5*2-1),IF(AND(UD24&gt;=SMALL(기준일시_입력!$J$21:$J$39,UK$5),UD24&lt;SMALL(기준일시_입력!$N$21:$N$39,UK$5)),SMALL(기준일시_입력!$N$21:$N$39,UK$5)-UD24,0)),0)</f>
        <v>0</v>
      </c>
      <c r="UL24" s="128">
        <f>IFERROR(IF(AND(UD24&lt;SMALL(기준일시_입력!$J$21:$J$39,UL$5),UE24&gt;SMALL(기준일시_입력!$N$21:$N$39,UL$5)),INDEX(기준일시_입력!$AJ$21:$AJ$39,UL$5*2-1),IF(AND(UD24&gt;=SMALL(기준일시_입력!$J$21:$J$39,UL$5),UD24&lt;SMALL(기준일시_입력!$N$21:$N$39,UL$5)),SMALL(기준일시_입력!$N$21:$N$39,UL$5)-UD24,0)),0)</f>
        <v>0</v>
      </c>
      <c r="UM24" s="128">
        <f>IFERROR(IF(AND(UD24&lt;SMALL(기준일시_입력!$J$21:$J$39,UM$5),UE24&gt;SMALL(기준일시_입력!$N$21:$N$39,UM$5)),INDEX(기준일시_입력!$AJ$21:$AJ$39,UM$5*2-1),IF(AND(UD24&gt;=SMALL(기준일시_입력!$J$21:$J$39,UM$5),UD24&lt;SMALL(기준일시_입력!$N$21:$N$39,UM$5)),SMALL(기준일시_입력!$N$21:$N$39,UM$5)-UD24,0)),0)</f>
        <v>0</v>
      </c>
      <c r="UN24" s="128">
        <f>IFERROR(IF(AND(UD24&lt;SMALL(기준일시_입력!$J$21:$J$39,UN$5),UE24&gt;SMALL(기준일시_입력!$N$21:$N$39,UN$5)),INDEX(기준일시_입력!$AJ$21:$AJ$39,UN$5*2-1),IF(AND(UD24&gt;=SMALL(기준일시_입력!$J$21:$J$39,UN$5),UD24&lt;SMALL(기준일시_입력!$N$21:$N$39,UN$5)),SMALL(기준일시_입력!$N$21:$N$39,UN$5)-UD24,0)),0)</f>
        <v>0</v>
      </c>
      <c r="UO24" s="128">
        <f>IFERROR(IF(AND(UD24&lt;SMALL(기준일시_입력!$J$21:$J$39,UO$5),UE24&gt;SMALL(기준일시_입력!$N$21:$N$39,UO$5)),INDEX(기준일시_입력!$AJ$21:$AJ$39,UO$5*2-1),IF(AND(UD24&gt;=SMALL(기준일시_입력!$J$21:$J$39,UO$5),UD24&lt;SMALL(기준일시_입력!$N$21:$N$39,UO$5)),SMALL(기준일시_입력!$N$21:$N$39,UO$5)-UD24,0)),0)</f>
        <v>0</v>
      </c>
      <c r="UP24" s="125"/>
      <c r="UQ24" s="180" t="str">
        <f t="shared" si="239"/>
        <v>19일</v>
      </c>
      <c r="UR24" s="180"/>
      <c r="US24" s="124" t="str">
        <f t="shared" si="240"/>
        <v>금</v>
      </c>
      <c r="UT24" s="133" t="str">
        <f t="shared" si="409"/>
        <v/>
      </c>
      <c r="UU24" s="184"/>
      <c r="UV24" s="184"/>
      <c r="UW24" s="184"/>
      <c r="UX24" s="184"/>
      <c r="UY24" s="184"/>
      <c r="UZ24" s="184"/>
      <c r="VA24" s="176"/>
      <c r="VB24" s="177"/>
      <c r="VC24" s="129" t="str">
        <f>IF($B24="","",IF(AND(US$3&lt;&gt;"",$B24-기준일시_입력!$AO$7&lt;=0,UU24="",UX24="",VA24=""),"X",IF(VA24="연차","☆",IF(VA24="월차","★",IF(VA24="병가","♨",IF(VA24="출장","◎",IF(VA24="교육","■",IF(AND(VA24="",UU24&lt;=기준일시_입력!$J$15,UX24&gt;=기준일시_입력!$N$15),"○",IF(AND(VA24="",UU24&lt;&gt;"",UU24&gt;기준일시_입력!$J$15),"▼",IF(AND(VA24="",UX24&lt;&gt;"",UX24&lt;기준일시_입력!$N$15),"△",""))))))))))</f>
        <v/>
      </c>
      <c r="VD24" s="128">
        <f>IFERROR(IF(OR(UU24="",UX24=""),0,IF(AND(VF24&lt;기준일시_입력!$J$17,VG24&gt;기준일시_입력!$N$17),기준일시_입력!$N$17-기준일시_입력!$J$17,IF(AND(VF24&gt;=기준일시_입력!$J$17,VG24&gt;기준일시_입력!$N$17),기준일시_입력!$N$17-VF24,IF(VG24&lt;기준일시_입력!$J$17,0,IF(AND(VF24&lt;기준일시_입력!$J$17,VG24&lt;=기준일시_입력!$N$17),VG24-기준일시_입력!$J$17,IF(AND(VF24&gt;=기준일시_입력!$J$17,VG24&lt;=기준일시_입력!$N$17),VG24-VF24,0)))))),0)</f>
        <v>0</v>
      </c>
      <c r="VE24" s="128">
        <f t="shared" si="242"/>
        <v>0</v>
      </c>
      <c r="VF24" s="128">
        <f>IF(OR(UU24="",UX24=""),0,IF(UU24&lt;기준일시_입력!$J$15,기준일시_입력!$J$15,UU24))</f>
        <v>0</v>
      </c>
      <c r="VG24" s="128">
        <f t="shared" si="243"/>
        <v>0</v>
      </c>
      <c r="VH24" s="128">
        <f>IFERROR(IF(AND(VF24&lt;SMALL(기준일시_입력!$J$21:$J$39,VH$5),VG24&gt;SMALL(기준일시_입력!$N$21:$N$39,VH$5)),INDEX(기준일시_입력!$AJ$21:$AJ$39,VH$5*2-1),IF(AND(VF24&gt;=SMALL(기준일시_입력!$J$21:$J$39,VH$5),VF24&lt;SMALL(기준일시_입력!$N$21:$N$39,VH$5)),SMALL(기준일시_입력!$N$21:$N$39,VH$5)-VF24,0)),0)</f>
        <v>0</v>
      </c>
      <c r="VI24" s="128">
        <f>IFERROR(IF(AND(VF24&lt;SMALL(기준일시_입력!$J$21:$J$39,VI$5),VG24&gt;SMALL(기준일시_입력!$N$21:$N$39,VI$5)),INDEX(기준일시_입력!$AJ$21:$AJ$39,VI$5*2-1),IF(AND(VF24&gt;=SMALL(기준일시_입력!$J$21:$J$39,VI$5),VF24&lt;SMALL(기준일시_입력!$N$21:$N$39,VI$5)),SMALL(기준일시_입력!$N$21:$N$39,VI$5)-VF24,0)),0)</f>
        <v>0</v>
      </c>
      <c r="VJ24" s="128">
        <f>IFERROR(IF(AND(VF24&lt;SMALL(기준일시_입력!$J$21:$J$39,VJ$5),VG24&gt;SMALL(기준일시_입력!$N$21:$N$39,VJ$5)),INDEX(기준일시_입력!$AJ$21:$AJ$39,VJ$5*2-1),IF(AND(VF24&gt;=SMALL(기준일시_입력!$J$21:$J$39,VJ$5),VF24&lt;SMALL(기준일시_입력!$N$21:$N$39,VJ$5)),SMALL(기준일시_입력!$N$21:$N$39,VJ$5)-VF24,0)),0)</f>
        <v>0</v>
      </c>
      <c r="VK24" s="128">
        <f>IFERROR(IF(AND(VF24&lt;SMALL(기준일시_입력!$J$21:$J$39,VK$5),VG24&gt;SMALL(기준일시_입력!$N$21:$N$39,VK$5)),INDEX(기준일시_입력!$AJ$21:$AJ$39,VK$5*2-1),IF(AND(VF24&gt;=SMALL(기준일시_입력!$J$21:$J$39,VK$5),VF24&lt;SMALL(기준일시_입력!$N$21:$N$39,VK$5)),SMALL(기준일시_입력!$N$21:$N$39,VK$5)-VF24,0)),0)</f>
        <v>0</v>
      </c>
      <c r="VL24" s="128">
        <f>IFERROR(IF(AND(VF24&lt;SMALL(기준일시_입력!$J$21:$J$39,VL$5),VG24&gt;SMALL(기준일시_입력!$N$21:$N$39,VL$5)),INDEX(기준일시_입력!$AJ$21:$AJ$39,VL$5*2-1),IF(AND(VF24&gt;=SMALL(기준일시_입력!$J$21:$J$39,VL$5),VF24&lt;SMALL(기준일시_입력!$N$21:$N$39,VL$5)),SMALL(기준일시_입력!$N$21:$N$39,VL$5)-VF24,0)),0)</f>
        <v>0</v>
      </c>
      <c r="VM24" s="128">
        <f>IFERROR(IF(AND(VF24&lt;SMALL(기준일시_입력!$J$21:$J$39,VM$5),VG24&gt;SMALL(기준일시_입력!$N$21:$N$39,VM$5)),INDEX(기준일시_입력!$AJ$21:$AJ$39,VM$5*2-1),IF(AND(VF24&gt;=SMALL(기준일시_입력!$J$21:$J$39,VM$5),VF24&lt;SMALL(기준일시_입력!$N$21:$N$39,VM$5)),SMALL(기준일시_입력!$N$21:$N$39,VM$5)-VF24,0)),0)</f>
        <v>0</v>
      </c>
      <c r="VN24" s="128">
        <f>IFERROR(IF(AND(VF24&lt;SMALL(기준일시_입력!$J$21:$J$39,VN$5),VG24&gt;SMALL(기준일시_입력!$N$21:$N$39,VN$5)),INDEX(기준일시_입력!$AJ$21:$AJ$39,VN$5*2-1),IF(AND(VF24&gt;=SMALL(기준일시_입력!$J$21:$J$39,VN$5),VF24&lt;SMALL(기준일시_입력!$N$21:$N$39,VN$5)),SMALL(기준일시_입력!$N$21:$N$39,VN$5)-VF24,0)),0)</f>
        <v>0</v>
      </c>
      <c r="VO24" s="128">
        <f>IFERROR(IF(AND(VF24&lt;SMALL(기준일시_입력!$J$21:$J$39,VO$5),VG24&gt;SMALL(기준일시_입력!$N$21:$N$39,VO$5)),INDEX(기준일시_입력!$AJ$21:$AJ$39,VO$5*2-1),IF(AND(VF24&gt;=SMALL(기준일시_입력!$J$21:$J$39,VO$5),VF24&lt;SMALL(기준일시_입력!$N$21:$N$39,VO$5)),SMALL(기준일시_입력!$N$21:$N$39,VO$5)-VF24,0)),0)</f>
        <v>0</v>
      </c>
      <c r="VP24" s="128">
        <f>IFERROR(IF(AND(VF24&lt;SMALL(기준일시_입력!$J$21:$J$39,VP$5),VG24&gt;SMALL(기준일시_입력!$N$21:$N$39,VP$5)),INDEX(기준일시_입력!$AJ$21:$AJ$39,VP$5*2-1),IF(AND(VF24&gt;=SMALL(기준일시_입력!$J$21:$J$39,VP$5),VF24&lt;SMALL(기준일시_입력!$N$21:$N$39,VP$5)),SMALL(기준일시_입력!$N$21:$N$39,VP$5)-VF24,0)),0)</f>
        <v>0</v>
      </c>
      <c r="VQ24" s="128">
        <f>IFERROR(IF(AND(VF24&lt;SMALL(기준일시_입력!$J$21:$J$39,VQ$5),VG24&gt;SMALL(기준일시_입력!$N$21:$N$39,VQ$5)),INDEX(기준일시_입력!$AJ$21:$AJ$39,VQ$5*2-1),IF(AND(VF24&gt;=SMALL(기준일시_입력!$J$21:$J$39,VQ$5),VF24&lt;SMALL(기준일시_입력!$N$21:$N$39,VQ$5)),SMALL(기준일시_입력!$N$21:$N$39,VQ$5)-VF24,0)),0)</f>
        <v>0</v>
      </c>
      <c r="VR24" s="125"/>
      <c r="VS24" s="180" t="str">
        <f t="shared" si="244"/>
        <v>19일</v>
      </c>
      <c r="VT24" s="180"/>
      <c r="VU24" s="124" t="str">
        <f t="shared" si="245"/>
        <v>금</v>
      </c>
      <c r="VV24" s="133" t="str">
        <f t="shared" si="410"/>
        <v/>
      </c>
      <c r="VW24" s="184"/>
      <c r="VX24" s="184"/>
      <c r="VY24" s="184"/>
      <c r="VZ24" s="184"/>
      <c r="WA24" s="184"/>
      <c r="WB24" s="184"/>
      <c r="WC24" s="176"/>
      <c r="WD24" s="177"/>
      <c r="WE24" s="129" t="str">
        <f>IF($B24="","",IF(AND(VU$3&lt;&gt;"",$B24-기준일시_입력!$AO$7&lt;=0,VW24="",VZ24="",WC24=""),"X",IF(WC24="연차","☆",IF(WC24="월차","★",IF(WC24="병가","♨",IF(WC24="출장","◎",IF(WC24="교육","■",IF(AND(WC24="",VW24&lt;=기준일시_입력!$J$15,VZ24&gt;=기준일시_입력!$N$15),"○",IF(AND(WC24="",VW24&lt;&gt;"",VW24&gt;기준일시_입력!$J$15),"▼",IF(AND(WC24="",VZ24&lt;&gt;"",VZ24&lt;기준일시_입력!$N$15),"△",""))))))))))</f>
        <v/>
      </c>
      <c r="WF24" s="128">
        <f>IFERROR(IF(OR(VW24="",VZ24=""),0,IF(AND(WH24&lt;기준일시_입력!$J$17,WI24&gt;기준일시_입력!$N$17),기준일시_입력!$N$17-기준일시_입력!$J$17,IF(AND(WH24&gt;=기준일시_입력!$J$17,WI24&gt;기준일시_입력!$N$17),기준일시_입력!$N$17-WH24,IF(WI24&lt;기준일시_입력!$J$17,0,IF(AND(WH24&lt;기준일시_입력!$J$17,WI24&lt;=기준일시_입력!$N$17),WI24-기준일시_입력!$J$17,IF(AND(WH24&gt;=기준일시_입력!$J$17,WI24&lt;=기준일시_입력!$N$17),WI24-WH24,0)))))),0)</f>
        <v>0</v>
      </c>
      <c r="WG24" s="128">
        <f t="shared" si="247"/>
        <v>0</v>
      </c>
      <c r="WH24" s="128">
        <f>IF(OR(VW24="",VZ24=""),0,IF(VW24&lt;기준일시_입력!$J$15,기준일시_입력!$J$15,VW24))</f>
        <v>0</v>
      </c>
      <c r="WI24" s="128">
        <f t="shared" si="248"/>
        <v>0</v>
      </c>
      <c r="WJ24" s="128">
        <f>IFERROR(IF(AND(WH24&lt;SMALL(기준일시_입력!$J$21:$J$39,WJ$5),WI24&gt;SMALL(기준일시_입력!$N$21:$N$39,WJ$5)),INDEX(기준일시_입력!$AJ$21:$AJ$39,WJ$5*2-1),IF(AND(WH24&gt;=SMALL(기준일시_입력!$J$21:$J$39,WJ$5),WH24&lt;SMALL(기준일시_입력!$N$21:$N$39,WJ$5)),SMALL(기준일시_입력!$N$21:$N$39,WJ$5)-WH24,0)),0)</f>
        <v>0</v>
      </c>
      <c r="WK24" s="128">
        <f>IFERROR(IF(AND(WH24&lt;SMALL(기준일시_입력!$J$21:$J$39,WK$5),WI24&gt;SMALL(기준일시_입력!$N$21:$N$39,WK$5)),INDEX(기준일시_입력!$AJ$21:$AJ$39,WK$5*2-1),IF(AND(WH24&gt;=SMALL(기준일시_입력!$J$21:$J$39,WK$5),WH24&lt;SMALL(기준일시_입력!$N$21:$N$39,WK$5)),SMALL(기준일시_입력!$N$21:$N$39,WK$5)-WH24,0)),0)</f>
        <v>0</v>
      </c>
      <c r="WL24" s="128">
        <f>IFERROR(IF(AND(WH24&lt;SMALL(기준일시_입력!$J$21:$J$39,WL$5),WI24&gt;SMALL(기준일시_입력!$N$21:$N$39,WL$5)),INDEX(기준일시_입력!$AJ$21:$AJ$39,WL$5*2-1),IF(AND(WH24&gt;=SMALL(기준일시_입력!$J$21:$J$39,WL$5),WH24&lt;SMALL(기준일시_입력!$N$21:$N$39,WL$5)),SMALL(기준일시_입력!$N$21:$N$39,WL$5)-WH24,0)),0)</f>
        <v>0</v>
      </c>
      <c r="WM24" s="128">
        <f>IFERROR(IF(AND(WH24&lt;SMALL(기준일시_입력!$J$21:$J$39,WM$5),WI24&gt;SMALL(기준일시_입력!$N$21:$N$39,WM$5)),INDEX(기준일시_입력!$AJ$21:$AJ$39,WM$5*2-1),IF(AND(WH24&gt;=SMALL(기준일시_입력!$J$21:$J$39,WM$5),WH24&lt;SMALL(기준일시_입력!$N$21:$N$39,WM$5)),SMALL(기준일시_입력!$N$21:$N$39,WM$5)-WH24,0)),0)</f>
        <v>0</v>
      </c>
      <c r="WN24" s="128">
        <f>IFERROR(IF(AND(WH24&lt;SMALL(기준일시_입력!$J$21:$J$39,WN$5),WI24&gt;SMALL(기준일시_입력!$N$21:$N$39,WN$5)),INDEX(기준일시_입력!$AJ$21:$AJ$39,WN$5*2-1),IF(AND(WH24&gt;=SMALL(기준일시_입력!$J$21:$J$39,WN$5),WH24&lt;SMALL(기준일시_입력!$N$21:$N$39,WN$5)),SMALL(기준일시_입력!$N$21:$N$39,WN$5)-WH24,0)),0)</f>
        <v>0</v>
      </c>
      <c r="WO24" s="128">
        <f>IFERROR(IF(AND(WH24&lt;SMALL(기준일시_입력!$J$21:$J$39,WO$5),WI24&gt;SMALL(기준일시_입력!$N$21:$N$39,WO$5)),INDEX(기준일시_입력!$AJ$21:$AJ$39,WO$5*2-1),IF(AND(WH24&gt;=SMALL(기준일시_입력!$J$21:$J$39,WO$5),WH24&lt;SMALL(기준일시_입력!$N$21:$N$39,WO$5)),SMALL(기준일시_입력!$N$21:$N$39,WO$5)-WH24,0)),0)</f>
        <v>0</v>
      </c>
      <c r="WP24" s="128">
        <f>IFERROR(IF(AND(WH24&lt;SMALL(기준일시_입력!$J$21:$J$39,WP$5),WI24&gt;SMALL(기준일시_입력!$N$21:$N$39,WP$5)),INDEX(기준일시_입력!$AJ$21:$AJ$39,WP$5*2-1),IF(AND(WH24&gt;=SMALL(기준일시_입력!$J$21:$J$39,WP$5),WH24&lt;SMALL(기준일시_입력!$N$21:$N$39,WP$5)),SMALL(기준일시_입력!$N$21:$N$39,WP$5)-WH24,0)),0)</f>
        <v>0</v>
      </c>
      <c r="WQ24" s="128">
        <f>IFERROR(IF(AND(WH24&lt;SMALL(기준일시_입력!$J$21:$J$39,WQ$5),WI24&gt;SMALL(기준일시_입력!$N$21:$N$39,WQ$5)),INDEX(기준일시_입력!$AJ$21:$AJ$39,WQ$5*2-1),IF(AND(WH24&gt;=SMALL(기준일시_입력!$J$21:$J$39,WQ$5),WH24&lt;SMALL(기준일시_입력!$N$21:$N$39,WQ$5)),SMALL(기준일시_입력!$N$21:$N$39,WQ$5)-WH24,0)),0)</f>
        <v>0</v>
      </c>
      <c r="WR24" s="128">
        <f>IFERROR(IF(AND(WH24&lt;SMALL(기준일시_입력!$J$21:$J$39,WR$5),WI24&gt;SMALL(기준일시_입력!$N$21:$N$39,WR$5)),INDEX(기준일시_입력!$AJ$21:$AJ$39,WR$5*2-1),IF(AND(WH24&gt;=SMALL(기준일시_입력!$J$21:$J$39,WR$5),WH24&lt;SMALL(기준일시_입력!$N$21:$N$39,WR$5)),SMALL(기준일시_입력!$N$21:$N$39,WR$5)-WH24,0)),0)</f>
        <v>0</v>
      </c>
      <c r="WS24" s="128">
        <f>IFERROR(IF(AND(WH24&lt;SMALL(기준일시_입력!$J$21:$J$39,WS$5),WI24&gt;SMALL(기준일시_입력!$N$21:$N$39,WS$5)),INDEX(기준일시_입력!$AJ$21:$AJ$39,WS$5*2-1),IF(AND(WH24&gt;=SMALL(기준일시_입력!$J$21:$J$39,WS$5),WH24&lt;SMALL(기준일시_입력!$N$21:$N$39,WS$5)),SMALL(기준일시_입력!$N$21:$N$39,WS$5)-WH24,0)),0)</f>
        <v>0</v>
      </c>
      <c r="WT24" s="125"/>
      <c r="WU24" s="180" t="str">
        <f t="shared" si="249"/>
        <v>19일</v>
      </c>
      <c r="WV24" s="180"/>
      <c r="WW24" s="124" t="str">
        <f t="shared" si="250"/>
        <v>금</v>
      </c>
      <c r="WX24" s="133" t="str">
        <f t="shared" si="410"/>
        <v/>
      </c>
      <c r="WY24" s="184"/>
      <c r="WZ24" s="184"/>
      <c r="XA24" s="184"/>
      <c r="XB24" s="184"/>
      <c r="XC24" s="184"/>
      <c r="XD24" s="184"/>
      <c r="XE24" s="176"/>
      <c r="XF24" s="177"/>
      <c r="XG24" s="129" t="str">
        <f>IF($B24="","",IF(AND(WW$3&lt;&gt;"",$B24-기준일시_입력!$AO$7&lt;=0,WY24="",XB24="",XE24=""),"X",IF(XE24="연차","☆",IF(XE24="월차","★",IF(XE24="병가","♨",IF(XE24="출장","◎",IF(XE24="교육","■",IF(AND(XE24="",WY24&lt;=기준일시_입력!$J$15,XB24&gt;=기준일시_입력!$N$15),"○",IF(AND(XE24="",WY24&lt;&gt;"",WY24&gt;기준일시_입력!$J$15),"▼",IF(AND(XE24="",XB24&lt;&gt;"",XB24&lt;기준일시_입력!$N$15),"△",""))))))))))</f>
        <v/>
      </c>
      <c r="XH24" s="128">
        <f>IFERROR(IF(OR(WY24="",XB24=""),0,IF(AND(XJ24&lt;기준일시_입력!$J$17,XK24&gt;기준일시_입력!$N$17),기준일시_입력!$N$17-기준일시_입력!$J$17,IF(AND(XJ24&gt;=기준일시_입력!$J$17,XK24&gt;기준일시_입력!$N$17),기준일시_입력!$N$17-XJ24,IF(XK24&lt;기준일시_입력!$J$17,0,IF(AND(XJ24&lt;기준일시_입력!$J$17,XK24&lt;=기준일시_입력!$N$17),XK24-기준일시_입력!$J$17,IF(AND(XJ24&gt;=기준일시_입력!$J$17,XK24&lt;=기준일시_입력!$N$17),XK24-XJ24,0)))))),0)</f>
        <v>0</v>
      </c>
      <c r="XI24" s="128">
        <f t="shared" si="252"/>
        <v>0</v>
      </c>
      <c r="XJ24" s="128">
        <f>IF(OR(WY24="",XB24=""),0,IF(WY24&lt;기준일시_입력!$J$15,기준일시_입력!$J$15,WY24))</f>
        <v>0</v>
      </c>
      <c r="XK24" s="128">
        <f t="shared" si="253"/>
        <v>0</v>
      </c>
      <c r="XL24" s="128">
        <f>IFERROR(IF(AND(XJ24&lt;SMALL(기준일시_입력!$J$21:$J$39,XL$5),XK24&gt;SMALL(기준일시_입력!$N$21:$N$39,XL$5)),INDEX(기준일시_입력!$AJ$21:$AJ$39,XL$5*2-1),IF(AND(XJ24&gt;=SMALL(기준일시_입력!$J$21:$J$39,XL$5),XJ24&lt;SMALL(기준일시_입력!$N$21:$N$39,XL$5)),SMALL(기준일시_입력!$N$21:$N$39,XL$5)-XJ24,0)),0)</f>
        <v>0</v>
      </c>
      <c r="XM24" s="128">
        <f>IFERROR(IF(AND(XJ24&lt;SMALL(기준일시_입력!$J$21:$J$39,XM$5),XK24&gt;SMALL(기준일시_입력!$N$21:$N$39,XM$5)),INDEX(기준일시_입력!$AJ$21:$AJ$39,XM$5*2-1),IF(AND(XJ24&gt;=SMALL(기준일시_입력!$J$21:$J$39,XM$5),XJ24&lt;SMALL(기준일시_입력!$N$21:$N$39,XM$5)),SMALL(기준일시_입력!$N$21:$N$39,XM$5)-XJ24,0)),0)</f>
        <v>0</v>
      </c>
      <c r="XN24" s="128">
        <f>IFERROR(IF(AND(XJ24&lt;SMALL(기준일시_입력!$J$21:$J$39,XN$5),XK24&gt;SMALL(기준일시_입력!$N$21:$N$39,XN$5)),INDEX(기준일시_입력!$AJ$21:$AJ$39,XN$5*2-1),IF(AND(XJ24&gt;=SMALL(기준일시_입력!$J$21:$J$39,XN$5),XJ24&lt;SMALL(기준일시_입력!$N$21:$N$39,XN$5)),SMALL(기준일시_입력!$N$21:$N$39,XN$5)-XJ24,0)),0)</f>
        <v>0</v>
      </c>
      <c r="XO24" s="128">
        <f>IFERROR(IF(AND(XJ24&lt;SMALL(기준일시_입력!$J$21:$J$39,XO$5),XK24&gt;SMALL(기준일시_입력!$N$21:$N$39,XO$5)),INDEX(기준일시_입력!$AJ$21:$AJ$39,XO$5*2-1),IF(AND(XJ24&gt;=SMALL(기준일시_입력!$J$21:$J$39,XO$5),XJ24&lt;SMALL(기준일시_입력!$N$21:$N$39,XO$5)),SMALL(기준일시_입력!$N$21:$N$39,XO$5)-XJ24,0)),0)</f>
        <v>0</v>
      </c>
      <c r="XP24" s="128">
        <f>IFERROR(IF(AND(XJ24&lt;SMALL(기준일시_입력!$J$21:$J$39,XP$5),XK24&gt;SMALL(기준일시_입력!$N$21:$N$39,XP$5)),INDEX(기준일시_입력!$AJ$21:$AJ$39,XP$5*2-1),IF(AND(XJ24&gt;=SMALL(기준일시_입력!$J$21:$J$39,XP$5),XJ24&lt;SMALL(기준일시_입력!$N$21:$N$39,XP$5)),SMALL(기준일시_입력!$N$21:$N$39,XP$5)-XJ24,0)),0)</f>
        <v>0</v>
      </c>
      <c r="XQ24" s="128">
        <f>IFERROR(IF(AND(XJ24&lt;SMALL(기준일시_입력!$J$21:$J$39,XQ$5),XK24&gt;SMALL(기준일시_입력!$N$21:$N$39,XQ$5)),INDEX(기준일시_입력!$AJ$21:$AJ$39,XQ$5*2-1),IF(AND(XJ24&gt;=SMALL(기준일시_입력!$J$21:$J$39,XQ$5),XJ24&lt;SMALL(기준일시_입력!$N$21:$N$39,XQ$5)),SMALL(기준일시_입력!$N$21:$N$39,XQ$5)-XJ24,0)),0)</f>
        <v>0</v>
      </c>
      <c r="XR24" s="128">
        <f>IFERROR(IF(AND(XJ24&lt;SMALL(기준일시_입력!$J$21:$J$39,XR$5),XK24&gt;SMALL(기준일시_입력!$N$21:$N$39,XR$5)),INDEX(기준일시_입력!$AJ$21:$AJ$39,XR$5*2-1),IF(AND(XJ24&gt;=SMALL(기준일시_입력!$J$21:$J$39,XR$5),XJ24&lt;SMALL(기준일시_입력!$N$21:$N$39,XR$5)),SMALL(기준일시_입력!$N$21:$N$39,XR$5)-XJ24,0)),0)</f>
        <v>0</v>
      </c>
      <c r="XS24" s="128">
        <f>IFERROR(IF(AND(XJ24&lt;SMALL(기준일시_입력!$J$21:$J$39,XS$5),XK24&gt;SMALL(기준일시_입력!$N$21:$N$39,XS$5)),INDEX(기준일시_입력!$AJ$21:$AJ$39,XS$5*2-1),IF(AND(XJ24&gt;=SMALL(기준일시_입력!$J$21:$J$39,XS$5),XJ24&lt;SMALL(기준일시_입력!$N$21:$N$39,XS$5)),SMALL(기준일시_입력!$N$21:$N$39,XS$5)-XJ24,0)),0)</f>
        <v>0</v>
      </c>
      <c r="XT24" s="128">
        <f>IFERROR(IF(AND(XJ24&lt;SMALL(기준일시_입력!$J$21:$J$39,XT$5),XK24&gt;SMALL(기준일시_입력!$N$21:$N$39,XT$5)),INDEX(기준일시_입력!$AJ$21:$AJ$39,XT$5*2-1),IF(AND(XJ24&gt;=SMALL(기준일시_입력!$J$21:$J$39,XT$5),XJ24&lt;SMALL(기준일시_입력!$N$21:$N$39,XT$5)),SMALL(기준일시_입력!$N$21:$N$39,XT$5)-XJ24,0)),0)</f>
        <v>0</v>
      </c>
      <c r="XU24" s="128">
        <f>IFERROR(IF(AND(XJ24&lt;SMALL(기준일시_입력!$J$21:$J$39,XU$5),XK24&gt;SMALL(기준일시_입력!$N$21:$N$39,XU$5)),INDEX(기준일시_입력!$AJ$21:$AJ$39,XU$5*2-1),IF(AND(XJ24&gt;=SMALL(기준일시_입력!$J$21:$J$39,XU$5),XJ24&lt;SMALL(기준일시_입력!$N$21:$N$39,XU$5)),SMALL(기준일시_입력!$N$21:$N$39,XU$5)-XJ24,0)),0)</f>
        <v>0</v>
      </c>
      <c r="XV24" s="125"/>
      <c r="XW24" s="180" t="str">
        <f t="shared" si="254"/>
        <v>19일</v>
      </c>
      <c r="XX24" s="180"/>
      <c r="XY24" s="124" t="str">
        <f t="shared" si="255"/>
        <v>금</v>
      </c>
      <c r="XZ24" s="133" t="str">
        <f t="shared" si="410"/>
        <v/>
      </c>
      <c r="YA24" s="184"/>
      <c r="YB24" s="184"/>
      <c r="YC24" s="184"/>
      <c r="YD24" s="184"/>
      <c r="YE24" s="184"/>
      <c r="YF24" s="184"/>
      <c r="YG24" s="176"/>
      <c r="YH24" s="177"/>
      <c r="YI24" s="129" t="str">
        <f>IF($B24="","",IF(AND(XY$3&lt;&gt;"",$B24-기준일시_입력!$AO$7&lt;=0,YA24="",YD24="",YG24=""),"X",IF(YG24="연차","☆",IF(YG24="월차","★",IF(YG24="병가","♨",IF(YG24="출장","◎",IF(YG24="교육","■",IF(AND(YG24="",YA24&lt;=기준일시_입력!$J$15,YD24&gt;=기준일시_입력!$N$15),"○",IF(AND(YG24="",YA24&lt;&gt;"",YA24&gt;기준일시_입력!$J$15),"▼",IF(AND(YG24="",YD24&lt;&gt;"",YD24&lt;기준일시_입력!$N$15),"△",""))))))))))</f>
        <v/>
      </c>
      <c r="YJ24" s="128">
        <f>IFERROR(IF(OR(YA24="",YD24=""),0,IF(AND(YL24&lt;기준일시_입력!$J$17,YM24&gt;기준일시_입력!$N$17),기준일시_입력!$N$17-기준일시_입력!$J$17,IF(AND(YL24&gt;=기준일시_입력!$J$17,YM24&gt;기준일시_입력!$N$17),기준일시_입력!$N$17-YL24,IF(YM24&lt;기준일시_입력!$J$17,0,IF(AND(YL24&lt;기준일시_입력!$J$17,YM24&lt;=기준일시_입력!$N$17),YM24-기준일시_입력!$J$17,IF(AND(YL24&gt;=기준일시_입력!$J$17,YM24&lt;=기준일시_입력!$N$17),YM24-YL24,0)))))),0)</f>
        <v>0</v>
      </c>
      <c r="YK24" s="128">
        <f t="shared" si="257"/>
        <v>0</v>
      </c>
      <c r="YL24" s="128">
        <f>IF(OR(YA24="",YD24=""),0,IF(YA24&lt;기준일시_입력!$J$15,기준일시_입력!$J$15,YA24))</f>
        <v>0</v>
      </c>
      <c r="YM24" s="128">
        <f t="shared" si="258"/>
        <v>0</v>
      </c>
      <c r="YN24" s="128">
        <f>IFERROR(IF(AND(YL24&lt;SMALL(기준일시_입력!$J$21:$J$39,YN$5),YM24&gt;SMALL(기준일시_입력!$N$21:$N$39,YN$5)),INDEX(기준일시_입력!$AJ$21:$AJ$39,YN$5*2-1),IF(AND(YL24&gt;=SMALL(기준일시_입력!$J$21:$J$39,YN$5),YL24&lt;SMALL(기준일시_입력!$N$21:$N$39,YN$5)),SMALL(기준일시_입력!$N$21:$N$39,YN$5)-YL24,0)),0)</f>
        <v>0</v>
      </c>
      <c r="YO24" s="128">
        <f>IFERROR(IF(AND(YL24&lt;SMALL(기준일시_입력!$J$21:$J$39,YO$5),YM24&gt;SMALL(기준일시_입력!$N$21:$N$39,YO$5)),INDEX(기준일시_입력!$AJ$21:$AJ$39,YO$5*2-1),IF(AND(YL24&gt;=SMALL(기준일시_입력!$J$21:$J$39,YO$5),YL24&lt;SMALL(기준일시_입력!$N$21:$N$39,YO$5)),SMALL(기준일시_입력!$N$21:$N$39,YO$5)-YL24,0)),0)</f>
        <v>0</v>
      </c>
      <c r="YP24" s="128">
        <f>IFERROR(IF(AND(YL24&lt;SMALL(기준일시_입력!$J$21:$J$39,YP$5),YM24&gt;SMALL(기준일시_입력!$N$21:$N$39,YP$5)),INDEX(기준일시_입력!$AJ$21:$AJ$39,YP$5*2-1),IF(AND(YL24&gt;=SMALL(기준일시_입력!$J$21:$J$39,YP$5),YL24&lt;SMALL(기준일시_입력!$N$21:$N$39,YP$5)),SMALL(기준일시_입력!$N$21:$N$39,YP$5)-YL24,0)),0)</f>
        <v>0</v>
      </c>
      <c r="YQ24" s="128">
        <f>IFERROR(IF(AND(YL24&lt;SMALL(기준일시_입력!$J$21:$J$39,YQ$5),YM24&gt;SMALL(기준일시_입력!$N$21:$N$39,YQ$5)),INDEX(기준일시_입력!$AJ$21:$AJ$39,YQ$5*2-1),IF(AND(YL24&gt;=SMALL(기준일시_입력!$J$21:$J$39,YQ$5),YL24&lt;SMALL(기준일시_입력!$N$21:$N$39,YQ$5)),SMALL(기준일시_입력!$N$21:$N$39,YQ$5)-YL24,0)),0)</f>
        <v>0</v>
      </c>
      <c r="YR24" s="128">
        <f>IFERROR(IF(AND(YL24&lt;SMALL(기준일시_입력!$J$21:$J$39,YR$5),YM24&gt;SMALL(기준일시_입력!$N$21:$N$39,YR$5)),INDEX(기준일시_입력!$AJ$21:$AJ$39,YR$5*2-1),IF(AND(YL24&gt;=SMALL(기준일시_입력!$J$21:$J$39,YR$5),YL24&lt;SMALL(기준일시_입력!$N$21:$N$39,YR$5)),SMALL(기준일시_입력!$N$21:$N$39,YR$5)-YL24,0)),0)</f>
        <v>0</v>
      </c>
      <c r="YS24" s="128">
        <f>IFERROR(IF(AND(YL24&lt;SMALL(기준일시_입력!$J$21:$J$39,YS$5),YM24&gt;SMALL(기준일시_입력!$N$21:$N$39,YS$5)),INDEX(기준일시_입력!$AJ$21:$AJ$39,YS$5*2-1),IF(AND(YL24&gt;=SMALL(기준일시_입력!$J$21:$J$39,YS$5),YL24&lt;SMALL(기준일시_입력!$N$21:$N$39,YS$5)),SMALL(기준일시_입력!$N$21:$N$39,YS$5)-YL24,0)),0)</f>
        <v>0</v>
      </c>
      <c r="YT24" s="128">
        <f>IFERROR(IF(AND(YL24&lt;SMALL(기준일시_입력!$J$21:$J$39,YT$5),YM24&gt;SMALL(기준일시_입력!$N$21:$N$39,YT$5)),INDEX(기준일시_입력!$AJ$21:$AJ$39,YT$5*2-1),IF(AND(YL24&gt;=SMALL(기준일시_입력!$J$21:$J$39,YT$5),YL24&lt;SMALL(기준일시_입력!$N$21:$N$39,YT$5)),SMALL(기준일시_입력!$N$21:$N$39,YT$5)-YL24,0)),0)</f>
        <v>0</v>
      </c>
      <c r="YU24" s="128">
        <f>IFERROR(IF(AND(YL24&lt;SMALL(기준일시_입력!$J$21:$J$39,YU$5),YM24&gt;SMALL(기준일시_입력!$N$21:$N$39,YU$5)),INDEX(기준일시_입력!$AJ$21:$AJ$39,YU$5*2-1),IF(AND(YL24&gt;=SMALL(기준일시_입력!$J$21:$J$39,YU$5),YL24&lt;SMALL(기준일시_입력!$N$21:$N$39,YU$5)),SMALL(기준일시_입력!$N$21:$N$39,YU$5)-YL24,0)),0)</f>
        <v>0</v>
      </c>
      <c r="YV24" s="128">
        <f>IFERROR(IF(AND(YL24&lt;SMALL(기준일시_입력!$J$21:$J$39,YV$5),YM24&gt;SMALL(기준일시_입력!$N$21:$N$39,YV$5)),INDEX(기준일시_입력!$AJ$21:$AJ$39,YV$5*2-1),IF(AND(YL24&gt;=SMALL(기준일시_입력!$J$21:$J$39,YV$5),YL24&lt;SMALL(기준일시_입력!$N$21:$N$39,YV$5)),SMALL(기준일시_입력!$N$21:$N$39,YV$5)-YL24,0)),0)</f>
        <v>0</v>
      </c>
      <c r="YW24" s="128">
        <f>IFERROR(IF(AND(YL24&lt;SMALL(기준일시_입력!$J$21:$J$39,YW$5),YM24&gt;SMALL(기준일시_입력!$N$21:$N$39,YW$5)),INDEX(기준일시_입력!$AJ$21:$AJ$39,YW$5*2-1),IF(AND(YL24&gt;=SMALL(기준일시_입력!$J$21:$J$39,YW$5),YL24&lt;SMALL(기준일시_입력!$N$21:$N$39,YW$5)),SMALL(기준일시_입력!$N$21:$N$39,YW$5)-YL24,0)),0)</f>
        <v>0</v>
      </c>
      <c r="YX24" s="125"/>
      <c r="YY24" s="180" t="str">
        <f t="shared" si="259"/>
        <v>19일</v>
      </c>
      <c r="YZ24" s="180"/>
      <c r="ZA24" s="124" t="str">
        <f t="shared" si="260"/>
        <v>금</v>
      </c>
      <c r="ZB24" s="133" t="str">
        <f t="shared" si="411"/>
        <v/>
      </c>
      <c r="ZC24" s="184"/>
      <c r="ZD24" s="184"/>
      <c r="ZE24" s="184"/>
      <c r="ZF24" s="184"/>
      <c r="ZG24" s="184"/>
      <c r="ZH24" s="184"/>
      <c r="ZI24" s="176"/>
      <c r="ZJ24" s="177"/>
      <c r="ZK24" s="129" t="str">
        <f>IF($B24="","",IF(AND(ZA$3&lt;&gt;"",$B24-기준일시_입력!$AO$7&lt;=0,ZC24="",ZF24="",ZI24=""),"X",IF(ZI24="연차","☆",IF(ZI24="월차","★",IF(ZI24="병가","♨",IF(ZI24="출장","◎",IF(ZI24="교육","■",IF(AND(ZI24="",ZC24&lt;=기준일시_입력!$J$15,ZF24&gt;=기준일시_입력!$N$15),"○",IF(AND(ZI24="",ZC24&lt;&gt;"",ZC24&gt;기준일시_입력!$J$15),"▼",IF(AND(ZI24="",ZF24&lt;&gt;"",ZF24&lt;기준일시_입력!$N$15),"△",""))))))))))</f>
        <v/>
      </c>
      <c r="ZL24" s="128">
        <f>IFERROR(IF(OR(ZC24="",ZF24=""),0,IF(AND(ZN24&lt;기준일시_입력!$J$17,ZO24&gt;기준일시_입력!$N$17),기준일시_입력!$N$17-기준일시_입력!$J$17,IF(AND(ZN24&gt;=기준일시_입력!$J$17,ZO24&gt;기준일시_입력!$N$17),기준일시_입력!$N$17-ZN24,IF(ZO24&lt;기준일시_입력!$J$17,0,IF(AND(ZN24&lt;기준일시_입력!$J$17,ZO24&lt;=기준일시_입력!$N$17),ZO24-기준일시_입력!$J$17,IF(AND(ZN24&gt;=기준일시_입력!$J$17,ZO24&lt;=기준일시_입력!$N$17),ZO24-ZN24,0)))))),0)</f>
        <v>0</v>
      </c>
      <c r="ZM24" s="128">
        <f t="shared" si="262"/>
        <v>0</v>
      </c>
      <c r="ZN24" s="128">
        <f>IF(OR(ZC24="",ZF24=""),0,IF(ZC24&lt;기준일시_입력!$J$15,기준일시_입력!$J$15,ZC24))</f>
        <v>0</v>
      </c>
      <c r="ZO24" s="128">
        <f t="shared" si="263"/>
        <v>0</v>
      </c>
      <c r="ZP24" s="128">
        <f>IFERROR(IF(AND(ZN24&lt;SMALL(기준일시_입력!$J$21:$J$39,ZP$5),ZO24&gt;SMALL(기준일시_입력!$N$21:$N$39,ZP$5)),INDEX(기준일시_입력!$AJ$21:$AJ$39,ZP$5*2-1),IF(AND(ZN24&gt;=SMALL(기준일시_입력!$J$21:$J$39,ZP$5),ZN24&lt;SMALL(기준일시_입력!$N$21:$N$39,ZP$5)),SMALL(기준일시_입력!$N$21:$N$39,ZP$5)-ZN24,0)),0)</f>
        <v>0</v>
      </c>
      <c r="ZQ24" s="128">
        <f>IFERROR(IF(AND(ZN24&lt;SMALL(기준일시_입력!$J$21:$J$39,ZQ$5),ZO24&gt;SMALL(기준일시_입력!$N$21:$N$39,ZQ$5)),INDEX(기준일시_입력!$AJ$21:$AJ$39,ZQ$5*2-1),IF(AND(ZN24&gt;=SMALL(기준일시_입력!$J$21:$J$39,ZQ$5),ZN24&lt;SMALL(기준일시_입력!$N$21:$N$39,ZQ$5)),SMALL(기준일시_입력!$N$21:$N$39,ZQ$5)-ZN24,0)),0)</f>
        <v>0</v>
      </c>
      <c r="ZR24" s="128">
        <f>IFERROR(IF(AND(ZN24&lt;SMALL(기준일시_입력!$J$21:$J$39,ZR$5),ZO24&gt;SMALL(기준일시_입력!$N$21:$N$39,ZR$5)),INDEX(기준일시_입력!$AJ$21:$AJ$39,ZR$5*2-1),IF(AND(ZN24&gt;=SMALL(기준일시_입력!$J$21:$J$39,ZR$5),ZN24&lt;SMALL(기준일시_입력!$N$21:$N$39,ZR$5)),SMALL(기준일시_입력!$N$21:$N$39,ZR$5)-ZN24,0)),0)</f>
        <v>0</v>
      </c>
      <c r="ZS24" s="128">
        <f>IFERROR(IF(AND(ZN24&lt;SMALL(기준일시_입력!$J$21:$J$39,ZS$5),ZO24&gt;SMALL(기준일시_입력!$N$21:$N$39,ZS$5)),INDEX(기준일시_입력!$AJ$21:$AJ$39,ZS$5*2-1),IF(AND(ZN24&gt;=SMALL(기준일시_입력!$J$21:$J$39,ZS$5),ZN24&lt;SMALL(기준일시_입력!$N$21:$N$39,ZS$5)),SMALL(기준일시_입력!$N$21:$N$39,ZS$5)-ZN24,0)),0)</f>
        <v>0</v>
      </c>
      <c r="ZT24" s="128">
        <f>IFERROR(IF(AND(ZN24&lt;SMALL(기준일시_입력!$J$21:$J$39,ZT$5),ZO24&gt;SMALL(기준일시_입력!$N$21:$N$39,ZT$5)),INDEX(기준일시_입력!$AJ$21:$AJ$39,ZT$5*2-1),IF(AND(ZN24&gt;=SMALL(기준일시_입력!$J$21:$J$39,ZT$5),ZN24&lt;SMALL(기준일시_입력!$N$21:$N$39,ZT$5)),SMALL(기준일시_입력!$N$21:$N$39,ZT$5)-ZN24,0)),0)</f>
        <v>0</v>
      </c>
      <c r="ZU24" s="128">
        <f>IFERROR(IF(AND(ZN24&lt;SMALL(기준일시_입력!$J$21:$J$39,ZU$5),ZO24&gt;SMALL(기준일시_입력!$N$21:$N$39,ZU$5)),INDEX(기준일시_입력!$AJ$21:$AJ$39,ZU$5*2-1),IF(AND(ZN24&gt;=SMALL(기준일시_입력!$J$21:$J$39,ZU$5),ZN24&lt;SMALL(기준일시_입력!$N$21:$N$39,ZU$5)),SMALL(기준일시_입력!$N$21:$N$39,ZU$5)-ZN24,0)),0)</f>
        <v>0</v>
      </c>
      <c r="ZV24" s="128">
        <f>IFERROR(IF(AND(ZN24&lt;SMALL(기준일시_입력!$J$21:$J$39,ZV$5),ZO24&gt;SMALL(기준일시_입력!$N$21:$N$39,ZV$5)),INDEX(기준일시_입력!$AJ$21:$AJ$39,ZV$5*2-1),IF(AND(ZN24&gt;=SMALL(기준일시_입력!$J$21:$J$39,ZV$5),ZN24&lt;SMALL(기준일시_입력!$N$21:$N$39,ZV$5)),SMALL(기준일시_입력!$N$21:$N$39,ZV$5)-ZN24,0)),0)</f>
        <v>0</v>
      </c>
      <c r="ZW24" s="128">
        <f>IFERROR(IF(AND(ZN24&lt;SMALL(기준일시_입력!$J$21:$J$39,ZW$5),ZO24&gt;SMALL(기준일시_입력!$N$21:$N$39,ZW$5)),INDEX(기준일시_입력!$AJ$21:$AJ$39,ZW$5*2-1),IF(AND(ZN24&gt;=SMALL(기준일시_입력!$J$21:$J$39,ZW$5),ZN24&lt;SMALL(기준일시_입력!$N$21:$N$39,ZW$5)),SMALL(기준일시_입력!$N$21:$N$39,ZW$5)-ZN24,0)),0)</f>
        <v>0</v>
      </c>
      <c r="ZX24" s="128">
        <f>IFERROR(IF(AND(ZN24&lt;SMALL(기준일시_입력!$J$21:$J$39,ZX$5),ZO24&gt;SMALL(기준일시_입력!$N$21:$N$39,ZX$5)),INDEX(기준일시_입력!$AJ$21:$AJ$39,ZX$5*2-1),IF(AND(ZN24&gt;=SMALL(기준일시_입력!$J$21:$J$39,ZX$5),ZN24&lt;SMALL(기준일시_입력!$N$21:$N$39,ZX$5)),SMALL(기준일시_입력!$N$21:$N$39,ZX$5)-ZN24,0)),0)</f>
        <v>0</v>
      </c>
      <c r="ZY24" s="128">
        <f>IFERROR(IF(AND(ZN24&lt;SMALL(기준일시_입력!$J$21:$J$39,ZY$5),ZO24&gt;SMALL(기준일시_입력!$N$21:$N$39,ZY$5)),INDEX(기준일시_입력!$AJ$21:$AJ$39,ZY$5*2-1),IF(AND(ZN24&gt;=SMALL(기준일시_입력!$J$21:$J$39,ZY$5),ZN24&lt;SMALL(기준일시_입력!$N$21:$N$39,ZY$5)),SMALL(기준일시_입력!$N$21:$N$39,ZY$5)-ZN24,0)),0)</f>
        <v>0</v>
      </c>
      <c r="ZZ24" s="125"/>
      <c r="AAA24" s="180" t="str">
        <f t="shared" si="264"/>
        <v>19일</v>
      </c>
      <c r="AAB24" s="180"/>
      <c r="AAC24" s="124" t="str">
        <f t="shared" si="265"/>
        <v>금</v>
      </c>
      <c r="AAD24" s="133" t="str">
        <f t="shared" si="411"/>
        <v/>
      </c>
      <c r="AAE24" s="184"/>
      <c r="AAF24" s="184"/>
      <c r="AAG24" s="184"/>
      <c r="AAH24" s="184"/>
      <c r="AAI24" s="184"/>
      <c r="AAJ24" s="184"/>
      <c r="AAK24" s="176"/>
      <c r="AAL24" s="177"/>
      <c r="AAM24" s="129" t="str">
        <f>IF($B24="","",IF(AND(AAC$3&lt;&gt;"",$B24-기준일시_입력!$AO$7&lt;=0,AAE24="",AAH24="",AAK24=""),"X",IF(AAK24="연차","☆",IF(AAK24="월차","★",IF(AAK24="병가","♨",IF(AAK24="출장","◎",IF(AAK24="교육","■",IF(AND(AAK24="",AAE24&lt;=기준일시_입력!$J$15,AAH24&gt;=기준일시_입력!$N$15),"○",IF(AND(AAK24="",AAE24&lt;&gt;"",AAE24&gt;기준일시_입력!$J$15),"▼",IF(AND(AAK24="",AAH24&lt;&gt;"",AAH24&lt;기준일시_입력!$N$15),"△",""))))))))))</f>
        <v/>
      </c>
      <c r="AAN24" s="128">
        <f>IFERROR(IF(OR(AAE24="",AAH24=""),0,IF(AND(AAP24&lt;기준일시_입력!$J$17,AAQ24&gt;기준일시_입력!$N$17),기준일시_입력!$N$17-기준일시_입력!$J$17,IF(AND(AAP24&gt;=기준일시_입력!$J$17,AAQ24&gt;기준일시_입력!$N$17),기준일시_입력!$N$17-AAP24,IF(AAQ24&lt;기준일시_입력!$J$17,0,IF(AND(AAP24&lt;기준일시_입력!$J$17,AAQ24&lt;=기준일시_입력!$N$17),AAQ24-기준일시_입력!$J$17,IF(AND(AAP24&gt;=기준일시_입력!$J$17,AAQ24&lt;=기준일시_입력!$N$17),AAQ24-AAP24,0)))))),0)</f>
        <v>0</v>
      </c>
      <c r="AAO24" s="128">
        <f t="shared" si="267"/>
        <v>0</v>
      </c>
      <c r="AAP24" s="128">
        <f>IF(OR(AAE24="",AAH24=""),0,IF(AAE24&lt;기준일시_입력!$J$15,기준일시_입력!$J$15,AAE24))</f>
        <v>0</v>
      </c>
      <c r="AAQ24" s="128">
        <f t="shared" si="268"/>
        <v>0</v>
      </c>
      <c r="AAR24" s="128">
        <f>IFERROR(IF(AND(AAP24&lt;SMALL(기준일시_입력!$J$21:$J$39,AAR$5),AAQ24&gt;SMALL(기준일시_입력!$N$21:$N$39,AAR$5)),INDEX(기준일시_입력!$AJ$21:$AJ$39,AAR$5*2-1),IF(AND(AAP24&gt;=SMALL(기준일시_입력!$J$21:$J$39,AAR$5),AAP24&lt;SMALL(기준일시_입력!$N$21:$N$39,AAR$5)),SMALL(기준일시_입력!$N$21:$N$39,AAR$5)-AAP24,0)),0)</f>
        <v>0</v>
      </c>
      <c r="AAS24" s="128">
        <f>IFERROR(IF(AND(AAP24&lt;SMALL(기준일시_입력!$J$21:$J$39,AAS$5),AAQ24&gt;SMALL(기준일시_입력!$N$21:$N$39,AAS$5)),INDEX(기준일시_입력!$AJ$21:$AJ$39,AAS$5*2-1),IF(AND(AAP24&gt;=SMALL(기준일시_입력!$J$21:$J$39,AAS$5),AAP24&lt;SMALL(기준일시_입력!$N$21:$N$39,AAS$5)),SMALL(기준일시_입력!$N$21:$N$39,AAS$5)-AAP24,0)),0)</f>
        <v>0</v>
      </c>
      <c r="AAT24" s="128">
        <f>IFERROR(IF(AND(AAP24&lt;SMALL(기준일시_입력!$J$21:$J$39,AAT$5),AAQ24&gt;SMALL(기준일시_입력!$N$21:$N$39,AAT$5)),INDEX(기준일시_입력!$AJ$21:$AJ$39,AAT$5*2-1),IF(AND(AAP24&gt;=SMALL(기준일시_입력!$J$21:$J$39,AAT$5),AAP24&lt;SMALL(기준일시_입력!$N$21:$N$39,AAT$5)),SMALL(기준일시_입력!$N$21:$N$39,AAT$5)-AAP24,0)),0)</f>
        <v>0</v>
      </c>
      <c r="AAU24" s="128">
        <f>IFERROR(IF(AND(AAP24&lt;SMALL(기준일시_입력!$J$21:$J$39,AAU$5),AAQ24&gt;SMALL(기준일시_입력!$N$21:$N$39,AAU$5)),INDEX(기준일시_입력!$AJ$21:$AJ$39,AAU$5*2-1),IF(AND(AAP24&gt;=SMALL(기준일시_입력!$J$21:$J$39,AAU$5),AAP24&lt;SMALL(기준일시_입력!$N$21:$N$39,AAU$5)),SMALL(기준일시_입력!$N$21:$N$39,AAU$5)-AAP24,0)),0)</f>
        <v>0</v>
      </c>
      <c r="AAV24" s="128">
        <f>IFERROR(IF(AND(AAP24&lt;SMALL(기준일시_입력!$J$21:$J$39,AAV$5),AAQ24&gt;SMALL(기준일시_입력!$N$21:$N$39,AAV$5)),INDEX(기준일시_입력!$AJ$21:$AJ$39,AAV$5*2-1),IF(AND(AAP24&gt;=SMALL(기준일시_입력!$J$21:$J$39,AAV$5),AAP24&lt;SMALL(기준일시_입력!$N$21:$N$39,AAV$5)),SMALL(기준일시_입력!$N$21:$N$39,AAV$5)-AAP24,0)),0)</f>
        <v>0</v>
      </c>
      <c r="AAW24" s="128">
        <f>IFERROR(IF(AND(AAP24&lt;SMALL(기준일시_입력!$J$21:$J$39,AAW$5),AAQ24&gt;SMALL(기준일시_입력!$N$21:$N$39,AAW$5)),INDEX(기준일시_입력!$AJ$21:$AJ$39,AAW$5*2-1),IF(AND(AAP24&gt;=SMALL(기준일시_입력!$J$21:$J$39,AAW$5),AAP24&lt;SMALL(기준일시_입력!$N$21:$N$39,AAW$5)),SMALL(기준일시_입력!$N$21:$N$39,AAW$5)-AAP24,0)),0)</f>
        <v>0</v>
      </c>
      <c r="AAX24" s="128">
        <f>IFERROR(IF(AND(AAP24&lt;SMALL(기준일시_입력!$J$21:$J$39,AAX$5),AAQ24&gt;SMALL(기준일시_입력!$N$21:$N$39,AAX$5)),INDEX(기준일시_입력!$AJ$21:$AJ$39,AAX$5*2-1),IF(AND(AAP24&gt;=SMALL(기준일시_입력!$J$21:$J$39,AAX$5),AAP24&lt;SMALL(기준일시_입력!$N$21:$N$39,AAX$5)),SMALL(기준일시_입력!$N$21:$N$39,AAX$5)-AAP24,0)),0)</f>
        <v>0</v>
      </c>
      <c r="AAY24" s="128">
        <f>IFERROR(IF(AND(AAP24&lt;SMALL(기준일시_입력!$J$21:$J$39,AAY$5),AAQ24&gt;SMALL(기준일시_입력!$N$21:$N$39,AAY$5)),INDEX(기준일시_입력!$AJ$21:$AJ$39,AAY$5*2-1),IF(AND(AAP24&gt;=SMALL(기준일시_입력!$J$21:$J$39,AAY$5),AAP24&lt;SMALL(기준일시_입력!$N$21:$N$39,AAY$5)),SMALL(기준일시_입력!$N$21:$N$39,AAY$5)-AAP24,0)),0)</f>
        <v>0</v>
      </c>
      <c r="AAZ24" s="128">
        <f>IFERROR(IF(AND(AAP24&lt;SMALL(기준일시_입력!$J$21:$J$39,AAZ$5),AAQ24&gt;SMALL(기준일시_입력!$N$21:$N$39,AAZ$5)),INDEX(기준일시_입력!$AJ$21:$AJ$39,AAZ$5*2-1),IF(AND(AAP24&gt;=SMALL(기준일시_입력!$J$21:$J$39,AAZ$5),AAP24&lt;SMALL(기준일시_입력!$N$21:$N$39,AAZ$5)),SMALL(기준일시_입력!$N$21:$N$39,AAZ$5)-AAP24,0)),0)</f>
        <v>0</v>
      </c>
      <c r="ABA24" s="128">
        <f>IFERROR(IF(AND(AAP24&lt;SMALL(기준일시_입력!$J$21:$J$39,ABA$5),AAQ24&gt;SMALL(기준일시_입력!$N$21:$N$39,ABA$5)),INDEX(기준일시_입력!$AJ$21:$AJ$39,ABA$5*2-1),IF(AND(AAP24&gt;=SMALL(기준일시_입력!$J$21:$J$39,ABA$5),AAP24&lt;SMALL(기준일시_입력!$N$21:$N$39,ABA$5)),SMALL(기준일시_입력!$N$21:$N$39,ABA$5)-AAP24,0)),0)</f>
        <v>0</v>
      </c>
      <c r="ABB24" s="125"/>
      <c r="ABC24" s="180" t="str">
        <f t="shared" si="269"/>
        <v>19일</v>
      </c>
      <c r="ABD24" s="180"/>
      <c r="ABE24" s="124" t="str">
        <f t="shared" si="270"/>
        <v>금</v>
      </c>
      <c r="ABF24" s="133" t="str">
        <f t="shared" si="411"/>
        <v/>
      </c>
      <c r="ABG24" s="184"/>
      <c r="ABH24" s="184"/>
      <c r="ABI24" s="184"/>
      <c r="ABJ24" s="184"/>
      <c r="ABK24" s="184"/>
      <c r="ABL24" s="184"/>
      <c r="ABM24" s="176"/>
      <c r="ABN24" s="177"/>
      <c r="ABO24" s="129" t="str">
        <f>IF($B24="","",IF(AND(ABE$3&lt;&gt;"",$B24-기준일시_입력!$AO$7&lt;=0,ABG24="",ABJ24="",ABM24=""),"X",IF(ABM24="연차","☆",IF(ABM24="월차","★",IF(ABM24="병가","♨",IF(ABM24="출장","◎",IF(ABM24="교육","■",IF(AND(ABM24="",ABG24&lt;=기준일시_입력!$J$15,ABJ24&gt;=기준일시_입력!$N$15),"○",IF(AND(ABM24="",ABG24&lt;&gt;"",ABG24&gt;기준일시_입력!$J$15),"▼",IF(AND(ABM24="",ABJ24&lt;&gt;"",ABJ24&lt;기준일시_입력!$N$15),"△",""))))))))))</f>
        <v/>
      </c>
      <c r="ABP24" s="128">
        <f>IFERROR(IF(OR(ABG24="",ABJ24=""),0,IF(AND(ABR24&lt;기준일시_입력!$J$17,ABS24&gt;기준일시_입력!$N$17),기준일시_입력!$N$17-기준일시_입력!$J$17,IF(AND(ABR24&gt;=기준일시_입력!$J$17,ABS24&gt;기준일시_입력!$N$17),기준일시_입력!$N$17-ABR24,IF(ABS24&lt;기준일시_입력!$J$17,0,IF(AND(ABR24&lt;기준일시_입력!$J$17,ABS24&lt;=기준일시_입력!$N$17),ABS24-기준일시_입력!$J$17,IF(AND(ABR24&gt;=기준일시_입력!$J$17,ABS24&lt;=기준일시_입력!$N$17),ABS24-ABR24,0)))))),0)</f>
        <v>0</v>
      </c>
      <c r="ABQ24" s="128">
        <f t="shared" si="272"/>
        <v>0</v>
      </c>
      <c r="ABR24" s="128">
        <f>IF(OR(ABG24="",ABJ24=""),0,IF(ABG24&lt;기준일시_입력!$J$15,기준일시_입력!$J$15,ABG24))</f>
        <v>0</v>
      </c>
      <c r="ABS24" s="128">
        <f t="shared" si="273"/>
        <v>0</v>
      </c>
      <c r="ABT24" s="128">
        <f>IFERROR(IF(AND(ABR24&lt;SMALL(기준일시_입력!$J$21:$J$39,ABT$5),ABS24&gt;SMALL(기준일시_입력!$N$21:$N$39,ABT$5)),INDEX(기준일시_입력!$AJ$21:$AJ$39,ABT$5*2-1),IF(AND(ABR24&gt;=SMALL(기준일시_입력!$J$21:$J$39,ABT$5),ABR24&lt;SMALL(기준일시_입력!$N$21:$N$39,ABT$5)),SMALL(기준일시_입력!$N$21:$N$39,ABT$5)-ABR24,0)),0)</f>
        <v>0</v>
      </c>
      <c r="ABU24" s="128">
        <f>IFERROR(IF(AND(ABR24&lt;SMALL(기준일시_입력!$J$21:$J$39,ABU$5),ABS24&gt;SMALL(기준일시_입력!$N$21:$N$39,ABU$5)),INDEX(기준일시_입력!$AJ$21:$AJ$39,ABU$5*2-1),IF(AND(ABR24&gt;=SMALL(기준일시_입력!$J$21:$J$39,ABU$5),ABR24&lt;SMALL(기준일시_입력!$N$21:$N$39,ABU$5)),SMALL(기준일시_입력!$N$21:$N$39,ABU$5)-ABR24,0)),0)</f>
        <v>0</v>
      </c>
      <c r="ABV24" s="128">
        <f>IFERROR(IF(AND(ABR24&lt;SMALL(기준일시_입력!$J$21:$J$39,ABV$5),ABS24&gt;SMALL(기준일시_입력!$N$21:$N$39,ABV$5)),INDEX(기준일시_입력!$AJ$21:$AJ$39,ABV$5*2-1),IF(AND(ABR24&gt;=SMALL(기준일시_입력!$J$21:$J$39,ABV$5),ABR24&lt;SMALL(기준일시_입력!$N$21:$N$39,ABV$5)),SMALL(기준일시_입력!$N$21:$N$39,ABV$5)-ABR24,0)),0)</f>
        <v>0</v>
      </c>
      <c r="ABW24" s="128">
        <f>IFERROR(IF(AND(ABR24&lt;SMALL(기준일시_입력!$J$21:$J$39,ABW$5),ABS24&gt;SMALL(기준일시_입력!$N$21:$N$39,ABW$5)),INDEX(기준일시_입력!$AJ$21:$AJ$39,ABW$5*2-1),IF(AND(ABR24&gt;=SMALL(기준일시_입력!$J$21:$J$39,ABW$5),ABR24&lt;SMALL(기준일시_입력!$N$21:$N$39,ABW$5)),SMALL(기준일시_입력!$N$21:$N$39,ABW$5)-ABR24,0)),0)</f>
        <v>0</v>
      </c>
      <c r="ABX24" s="128">
        <f>IFERROR(IF(AND(ABR24&lt;SMALL(기준일시_입력!$J$21:$J$39,ABX$5),ABS24&gt;SMALL(기준일시_입력!$N$21:$N$39,ABX$5)),INDEX(기준일시_입력!$AJ$21:$AJ$39,ABX$5*2-1),IF(AND(ABR24&gt;=SMALL(기준일시_입력!$J$21:$J$39,ABX$5),ABR24&lt;SMALL(기준일시_입력!$N$21:$N$39,ABX$5)),SMALL(기준일시_입력!$N$21:$N$39,ABX$5)-ABR24,0)),0)</f>
        <v>0</v>
      </c>
      <c r="ABY24" s="128">
        <f>IFERROR(IF(AND(ABR24&lt;SMALL(기준일시_입력!$J$21:$J$39,ABY$5),ABS24&gt;SMALL(기준일시_입력!$N$21:$N$39,ABY$5)),INDEX(기준일시_입력!$AJ$21:$AJ$39,ABY$5*2-1),IF(AND(ABR24&gt;=SMALL(기준일시_입력!$J$21:$J$39,ABY$5),ABR24&lt;SMALL(기준일시_입력!$N$21:$N$39,ABY$5)),SMALL(기준일시_입력!$N$21:$N$39,ABY$5)-ABR24,0)),0)</f>
        <v>0</v>
      </c>
      <c r="ABZ24" s="128">
        <f>IFERROR(IF(AND(ABR24&lt;SMALL(기준일시_입력!$J$21:$J$39,ABZ$5),ABS24&gt;SMALL(기준일시_입력!$N$21:$N$39,ABZ$5)),INDEX(기준일시_입력!$AJ$21:$AJ$39,ABZ$5*2-1),IF(AND(ABR24&gt;=SMALL(기준일시_입력!$J$21:$J$39,ABZ$5),ABR24&lt;SMALL(기준일시_입력!$N$21:$N$39,ABZ$5)),SMALL(기준일시_입력!$N$21:$N$39,ABZ$5)-ABR24,0)),0)</f>
        <v>0</v>
      </c>
      <c r="ACA24" s="128">
        <f>IFERROR(IF(AND(ABR24&lt;SMALL(기준일시_입력!$J$21:$J$39,ACA$5),ABS24&gt;SMALL(기준일시_입력!$N$21:$N$39,ACA$5)),INDEX(기준일시_입력!$AJ$21:$AJ$39,ACA$5*2-1),IF(AND(ABR24&gt;=SMALL(기준일시_입력!$J$21:$J$39,ACA$5),ABR24&lt;SMALL(기준일시_입력!$N$21:$N$39,ACA$5)),SMALL(기준일시_입력!$N$21:$N$39,ACA$5)-ABR24,0)),0)</f>
        <v>0</v>
      </c>
      <c r="ACB24" s="128">
        <f>IFERROR(IF(AND(ABR24&lt;SMALL(기준일시_입력!$J$21:$J$39,ACB$5),ABS24&gt;SMALL(기준일시_입력!$N$21:$N$39,ACB$5)),INDEX(기준일시_입력!$AJ$21:$AJ$39,ACB$5*2-1),IF(AND(ABR24&gt;=SMALL(기준일시_입력!$J$21:$J$39,ACB$5),ABR24&lt;SMALL(기준일시_입력!$N$21:$N$39,ACB$5)),SMALL(기준일시_입력!$N$21:$N$39,ACB$5)-ABR24,0)),0)</f>
        <v>0</v>
      </c>
      <c r="ACC24" s="128">
        <f>IFERROR(IF(AND(ABR24&lt;SMALL(기준일시_입력!$J$21:$J$39,ACC$5),ABS24&gt;SMALL(기준일시_입력!$N$21:$N$39,ACC$5)),INDEX(기준일시_입력!$AJ$21:$AJ$39,ACC$5*2-1),IF(AND(ABR24&gt;=SMALL(기준일시_입력!$J$21:$J$39,ACC$5),ABR24&lt;SMALL(기준일시_입력!$N$21:$N$39,ACC$5)),SMALL(기준일시_입력!$N$21:$N$39,ACC$5)-ABR24,0)),0)</f>
        <v>0</v>
      </c>
      <c r="ACD24" s="125"/>
      <c r="ACE24" s="180" t="str">
        <f t="shared" si="274"/>
        <v>19일</v>
      </c>
      <c r="ACF24" s="180"/>
      <c r="ACG24" s="124" t="str">
        <f t="shared" si="275"/>
        <v>금</v>
      </c>
      <c r="ACH24" s="133" t="str">
        <f t="shared" si="412"/>
        <v/>
      </c>
      <c r="ACI24" s="184"/>
      <c r="ACJ24" s="184"/>
      <c r="ACK24" s="184"/>
      <c r="ACL24" s="184"/>
      <c r="ACM24" s="184"/>
      <c r="ACN24" s="184"/>
      <c r="ACO24" s="176"/>
      <c r="ACP24" s="177"/>
      <c r="ACQ24" s="129" t="str">
        <f>IF($B24="","",IF(AND(ACG$3&lt;&gt;"",$B24-기준일시_입력!$AO$7&lt;=0,ACI24="",ACL24="",ACO24=""),"X",IF(ACO24="연차","☆",IF(ACO24="월차","★",IF(ACO24="병가","♨",IF(ACO24="출장","◎",IF(ACO24="교육","■",IF(AND(ACO24="",ACI24&lt;=기준일시_입력!$J$15,ACL24&gt;=기준일시_입력!$N$15),"○",IF(AND(ACO24="",ACI24&lt;&gt;"",ACI24&gt;기준일시_입력!$J$15),"▼",IF(AND(ACO24="",ACL24&lt;&gt;"",ACL24&lt;기준일시_입력!$N$15),"△",""))))))))))</f>
        <v/>
      </c>
      <c r="ACR24" s="128">
        <f>IFERROR(IF(OR(ACI24="",ACL24=""),0,IF(AND(ACT24&lt;기준일시_입력!$J$17,ACU24&gt;기준일시_입력!$N$17),기준일시_입력!$N$17-기준일시_입력!$J$17,IF(AND(ACT24&gt;=기준일시_입력!$J$17,ACU24&gt;기준일시_입력!$N$17),기준일시_입력!$N$17-ACT24,IF(ACU24&lt;기준일시_입력!$J$17,0,IF(AND(ACT24&lt;기준일시_입력!$J$17,ACU24&lt;=기준일시_입력!$N$17),ACU24-기준일시_입력!$J$17,IF(AND(ACT24&gt;=기준일시_입력!$J$17,ACU24&lt;=기준일시_입력!$N$17),ACU24-ACT24,0)))))),0)</f>
        <v>0</v>
      </c>
      <c r="ACS24" s="128">
        <f t="shared" si="277"/>
        <v>0</v>
      </c>
      <c r="ACT24" s="128">
        <f>IF(OR(ACI24="",ACL24=""),0,IF(ACI24&lt;기준일시_입력!$J$15,기준일시_입력!$J$15,ACI24))</f>
        <v>0</v>
      </c>
      <c r="ACU24" s="128">
        <f t="shared" si="278"/>
        <v>0</v>
      </c>
      <c r="ACV24" s="128">
        <f>IFERROR(IF(AND(ACT24&lt;SMALL(기준일시_입력!$J$21:$J$39,ACV$5),ACU24&gt;SMALL(기준일시_입력!$N$21:$N$39,ACV$5)),INDEX(기준일시_입력!$AJ$21:$AJ$39,ACV$5*2-1),IF(AND(ACT24&gt;=SMALL(기준일시_입력!$J$21:$J$39,ACV$5),ACT24&lt;SMALL(기준일시_입력!$N$21:$N$39,ACV$5)),SMALL(기준일시_입력!$N$21:$N$39,ACV$5)-ACT24,0)),0)</f>
        <v>0</v>
      </c>
      <c r="ACW24" s="128">
        <f>IFERROR(IF(AND(ACT24&lt;SMALL(기준일시_입력!$J$21:$J$39,ACW$5),ACU24&gt;SMALL(기준일시_입력!$N$21:$N$39,ACW$5)),INDEX(기준일시_입력!$AJ$21:$AJ$39,ACW$5*2-1),IF(AND(ACT24&gt;=SMALL(기준일시_입력!$J$21:$J$39,ACW$5),ACT24&lt;SMALL(기준일시_입력!$N$21:$N$39,ACW$5)),SMALL(기준일시_입력!$N$21:$N$39,ACW$5)-ACT24,0)),0)</f>
        <v>0</v>
      </c>
      <c r="ACX24" s="128">
        <f>IFERROR(IF(AND(ACT24&lt;SMALL(기준일시_입력!$J$21:$J$39,ACX$5),ACU24&gt;SMALL(기준일시_입력!$N$21:$N$39,ACX$5)),INDEX(기준일시_입력!$AJ$21:$AJ$39,ACX$5*2-1),IF(AND(ACT24&gt;=SMALL(기준일시_입력!$J$21:$J$39,ACX$5),ACT24&lt;SMALL(기준일시_입력!$N$21:$N$39,ACX$5)),SMALL(기준일시_입력!$N$21:$N$39,ACX$5)-ACT24,0)),0)</f>
        <v>0</v>
      </c>
      <c r="ACY24" s="128">
        <f>IFERROR(IF(AND(ACT24&lt;SMALL(기준일시_입력!$J$21:$J$39,ACY$5),ACU24&gt;SMALL(기준일시_입력!$N$21:$N$39,ACY$5)),INDEX(기준일시_입력!$AJ$21:$AJ$39,ACY$5*2-1),IF(AND(ACT24&gt;=SMALL(기준일시_입력!$J$21:$J$39,ACY$5),ACT24&lt;SMALL(기준일시_입력!$N$21:$N$39,ACY$5)),SMALL(기준일시_입력!$N$21:$N$39,ACY$5)-ACT24,0)),0)</f>
        <v>0</v>
      </c>
      <c r="ACZ24" s="128">
        <f>IFERROR(IF(AND(ACT24&lt;SMALL(기준일시_입력!$J$21:$J$39,ACZ$5),ACU24&gt;SMALL(기준일시_입력!$N$21:$N$39,ACZ$5)),INDEX(기준일시_입력!$AJ$21:$AJ$39,ACZ$5*2-1),IF(AND(ACT24&gt;=SMALL(기준일시_입력!$J$21:$J$39,ACZ$5),ACT24&lt;SMALL(기준일시_입력!$N$21:$N$39,ACZ$5)),SMALL(기준일시_입력!$N$21:$N$39,ACZ$5)-ACT24,0)),0)</f>
        <v>0</v>
      </c>
      <c r="ADA24" s="128">
        <f>IFERROR(IF(AND(ACT24&lt;SMALL(기준일시_입력!$J$21:$J$39,ADA$5),ACU24&gt;SMALL(기준일시_입력!$N$21:$N$39,ADA$5)),INDEX(기준일시_입력!$AJ$21:$AJ$39,ADA$5*2-1),IF(AND(ACT24&gt;=SMALL(기준일시_입력!$J$21:$J$39,ADA$5),ACT24&lt;SMALL(기준일시_입력!$N$21:$N$39,ADA$5)),SMALL(기준일시_입력!$N$21:$N$39,ADA$5)-ACT24,0)),0)</f>
        <v>0</v>
      </c>
      <c r="ADB24" s="128">
        <f>IFERROR(IF(AND(ACT24&lt;SMALL(기준일시_입력!$J$21:$J$39,ADB$5),ACU24&gt;SMALL(기준일시_입력!$N$21:$N$39,ADB$5)),INDEX(기준일시_입력!$AJ$21:$AJ$39,ADB$5*2-1),IF(AND(ACT24&gt;=SMALL(기준일시_입력!$J$21:$J$39,ADB$5),ACT24&lt;SMALL(기준일시_입력!$N$21:$N$39,ADB$5)),SMALL(기준일시_입력!$N$21:$N$39,ADB$5)-ACT24,0)),0)</f>
        <v>0</v>
      </c>
      <c r="ADC24" s="128">
        <f>IFERROR(IF(AND(ACT24&lt;SMALL(기준일시_입력!$J$21:$J$39,ADC$5),ACU24&gt;SMALL(기준일시_입력!$N$21:$N$39,ADC$5)),INDEX(기준일시_입력!$AJ$21:$AJ$39,ADC$5*2-1),IF(AND(ACT24&gt;=SMALL(기준일시_입력!$J$21:$J$39,ADC$5),ACT24&lt;SMALL(기준일시_입력!$N$21:$N$39,ADC$5)),SMALL(기준일시_입력!$N$21:$N$39,ADC$5)-ACT24,0)),0)</f>
        <v>0</v>
      </c>
      <c r="ADD24" s="128">
        <f>IFERROR(IF(AND(ACT24&lt;SMALL(기준일시_입력!$J$21:$J$39,ADD$5),ACU24&gt;SMALL(기준일시_입력!$N$21:$N$39,ADD$5)),INDEX(기준일시_입력!$AJ$21:$AJ$39,ADD$5*2-1),IF(AND(ACT24&gt;=SMALL(기준일시_입력!$J$21:$J$39,ADD$5),ACT24&lt;SMALL(기준일시_입력!$N$21:$N$39,ADD$5)),SMALL(기준일시_입력!$N$21:$N$39,ADD$5)-ACT24,0)),0)</f>
        <v>0</v>
      </c>
      <c r="ADE24" s="128">
        <f>IFERROR(IF(AND(ACT24&lt;SMALL(기준일시_입력!$J$21:$J$39,ADE$5),ACU24&gt;SMALL(기준일시_입력!$N$21:$N$39,ADE$5)),INDEX(기준일시_입력!$AJ$21:$AJ$39,ADE$5*2-1),IF(AND(ACT24&gt;=SMALL(기준일시_입력!$J$21:$J$39,ADE$5),ACT24&lt;SMALL(기준일시_입력!$N$21:$N$39,ADE$5)),SMALL(기준일시_입력!$N$21:$N$39,ADE$5)-ACT24,0)),0)</f>
        <v>0</v>
      </c>
      <c r="ADF24" s="125"/>
      <c r="ADG24" s="180" t="str">
        <f t="shared" si="279"/>
        <v>19일</v>
      </c>
      <c r="ADH24" s="180"/>
      <c r="ADI24" s="124" t="str">
        <f t="shared" si="280"/>
        <v>금</v>
      </c>
      <c r="ADJ24" s="133" t="str">
        <f t="shared" si="412"/>
        <v/>
      </c>
      <c r="ADK24" s="184"/>
      <c r="ADL24" s="184"/>
      <c r="ADM24" s="184"/>
      <c r="ADN24" s="184"/>
      <c r="ADO24" s="184"/>
      <c r="ADP24" s="184"/>
      <c r="ADQ24" s="176"/>
      <c r="ADR24" s="177"/>
      <c r="ADS24" s="129" t="str">
        <f>IF($B24="","",IF(AND(ADI$3&lt;&gt;"",$B24-기준일시_입력!$AO$7&lt;=0,ADK24="",ADN24="",ADQ24=""),"X",IF(ADQ24="연차","☆",IF(ADQ24="월차","★",IF(ADQ24="병가","♨",IF(ADQ24="출장","◎",IF(ADQ24="교육","■",IF(AND(ADQ24="",ADK24&lt;=기준일시_입력!$J$15,ADN24&gt;=기준일시_입력!$N$15),"○",IF(AND(ADQ24="",ADK24&lt;&gt;"",ADK24&gt;기준일시_입력!$J$15),"▼",IF(AND(ADQ24="",ADN24&lt;&gt;"",ADN24&lt;기준일시_입력!$N$15),"△",""))))))))))</f>
        <v/>
      </c>
      <c r="ADT24" s="128">
        <f>IFERROR(IF(OR(ADK24="",ADN24=""),0,IF(AND(ADV24&lt;기준일시_입력!$J$17,ADW24&gt;기준일시_입력!$N$17),기준일시_입력!$N$17-기준일시_입력!$J$17,IF(AND(ADV24&gt;=기준일시_입력!$J$17,ADW24&gt;기준일시_입력!$N$17),기준일시_입력!$N$17-ADV24,IF(ADW24&lt;기준일시_입력!$J$17,0,IF(AND(ADV24&lt;기준일시_입력!$J$17,ADW24&lt;=기준일시_입력!$N$17),ADW24-기준일시_입력!$J$17,IF(AND(ADV24&gt;=기준일시_입력!$J$17,ADW24&lt;=기준일시_입력!$N$17),ADW24-ADV24,0)))))),0)</f>
        <v>0</v>
      </c>
      <c r="ADU24" s="128">
        <f t="shared" si="282"/>
        <v>0</v>
      </c>
      <c r="ADV24" s="128">
        <f>IF(OR(ADK24="",ADN24=""),0,IF(ADK24&lt;기준일시_입력!$J$15,기준일시_입력!$J$15,ADK24))</f>
        <v>0</v>
      </c>
      <c r="ADW24" s="128">
        <f t="shared" si="283"/>
        <v>0</v>
      </c>
      <c r="ADX24" s="128">
        <f>IFERROR(IF(AND(ADV24&lt;SMALL(기준일시_입력!$J$21:$J$39,ADX$5),ADW24&gt;SMALL(기준일시_입력!$N$21:$N$39,ADX$5)),INDEX(기준일시_입력!$AJ$21:$AJ$39,ADX$5*2-1),IF(AND(ADV24&gt;=SMALL(기준일시_입력!$J$21:$J$39,ADX$5),ADV24&lt;SMALL(기준일시_입력!$N$21:$N$39,ADX$5)),SMALL(기준일시_입력!$N$21:$N$39,ADX$5)-ADV24,0)),0)</f>
        <v>0</v>
      </c>
      <c r="ADY24" s="128">
        <f>IFERROR(IF(AND(ADV24&lt;SMALL(기준일시_입력!$J$21:$J$39,ADY$5),ADW24&gt;SMALL(기준일시_입력!$N$21:$N$39,ADY$5)),INDEX(기준일시_입력!$AJ$21:$AJ$39,ADY$5*2-1),IF(AND(ADV24&gt;=SMALL(기준일시_입력!$J$21:$J$39,ADY$5),ADV24&lt;SMALL(기준일시_입력!$N$21:$N$39,ADY$5)),SMALL(기준일시_입력!$N$21:$N$39,ADY$5)-ADV24,0)),0)</f>
        <v>0</v>
      </c>
      <c r="ADZ24" s="128">
        <f>IFERROR(IF(AND(ADV24&lt;SMALL(기준일시_입력!$J$21:$J$39,ADZ$5),ADW24&gt;SMALL(기준일시_입력!$N$21:$N$39,ADZ$5)),INDEX(기준일시_입력!$AJ$21:$AJ$39,ADZ$5*2-1),IF(AND(ADV24&gt;=SMALL(기준일시_입력!$J$21:$J$39,ADZ$5),ADV24&lt;SMALL(기준일시_입력!$N$21:$N$39,ADZ$5)),SMALL(기준일시_입력!$N$21:$N$39,ADZ$5)-ADV24,0)),0)</f>
        <v>0</v>
      </c>
      <c r="AEA24" s="128">
        <f>IFERROR(IF(AND(ADV24&lt;SMALL(기준일시_입력!$J$21:$J$39,AEA$5),ADW24&gt;SMALL(기준일시_입력!$N$21:$N$39,AEA$5)),INDEX(기준일시_입력!$AJ$21:$AJ$39,AEA$5*2-1),IF(AND(ADV24&gt;=SMALL(기준일시_입력!$J$21:$J$39,AEA$5),ADV24&lt;SMALL(기준일시_입력!$N$21:$N$39,AEA$5)),SMALL(기준일시_입력!$N$21:$N$39,AEA$5)-ADV24,0)),0)</f>
        <v>0</v>
      </c>
      <c r="AEB24" s="128">
        <f>IFERROR(IF(AND(ADV24&lt;SMALL(기준일시_입력!$J$21:$J$39,AEB$5),ADW24&gt;SMALL(기준일시_입력!$N$21:$N$39,AEB$5)),INDEX(기준일시_입력!$AJ$21:$AJ$39,AEB$5*2-1),IF(AND(ADV24&gt;=SMALL(기준일시_입력!$J$21:$J$39,AEB$5),ADV24&lt;SMALL(기준일시_입력!$N$21:$N$39,AEB$5)),SMALL(기준일시_입력!$N$21:$N$39,AEB$5)-ADV24,0)),0)</f>
        <v>0</v>
      </c>
      <c r="AEC24" s="128">
        <f>IFERROR(IF(AND(ADV24&lt;SMALL(기준일시_입력!$J$21:$J$39,AEC$5),ADW24&gt;SMALL(기준일시_입력!$N$21:$N$39,AEC$5)),INDEX(기준일시_입력!$AJ$21:$AJ$39,AEC$5*2-1),IF(AND(ADV24&gt;=SMALL(기준일시_입력!$J$21:$J$39,AEC$5),ADV24&lt;SMALL(기준일시_입력!$N$21:$N$39,AEC$5)),SMALL(기준일시_입력!$N$21:$N$39,AEC$5)-ADV24,0)),0)</f>
        <v>0</v>
      </c>
      <c r="AED24" s="128">
        <f>IFERROR(IF(AND(ADV24&lt;SMALL(기준일시_입력!$J$21:$J$39,AED$5),ADW24&gt;SMALL(기준일시_입력!$N$21:$N$39,AED$5)),INDEX(기준일시_입력!$AJ$21:$AJ$39,AED$5*2-1),IF(AND(ADV24&gt;=SMALL(기준일시_입력!$J$21:$J$39,AED$5),ADV24&lt;SMALL(기준일시_입력!$N$21:$N$39,AED$5)),SMALL(기준일시_입력!$N$21:$N$39,AED$5)-ADV24,0)),0)</f>
        <v>0</v>
      </c>
      <c r="AEE24" s="128">
        <f>IFERROR(IF(AND(ADV24&lt;SMALL(기준일시_입력!$J$21:$J$39,AEE$5),ADW24&gt;SMALL(기준일시_입력!$N$21:$N$39,AEE$5)),INDEX(기준일시_입력!$AJ$21:$AJ$39,AEE$5*2-1),IF(AND(ADV24&gt;=SMALL(기준일시_입력!$J$21:$J$39,AEE$5),ADV24&lt;SMALL(기준일시_입력!$N$21:$N$39,AEE$5)),SMALL(기준일시_입력!$N$21:$N$39,AEE$5)-ADV24,0)),0)</f>
        <v>0</v>
      </c>
      <c r="AEF24" s="128">
        <f>IFERROR(IF(AND(ADV24&lt;SMALL(기준일시_입력!$J$21:$J$39,AEF$5),ADW24&gt;SMALL(기준일시_입력!$N$21:$N$39,AEF$5)),INDEX(기준일시_입력!$AJ$21:$AJ$39,AEF$5*2-1),IF(AND(ADV24&gt;=SMALL(기준일시_입력!$J$21:$J$39,AEF$5),ADV24&lt;SMALL(기준일시_입력!$N$21:$N$39,AEF$5)),SMALL(기준일시_입력!$N$21:$N$39,AEF$5)-ADV24,0)),0)</f>
        <v>0</v>
      </c>
      <c r="AEG24" s="128">
        <f>IFERROR(IF(AND(ADV24&lt;SMALL(기준일시_입력!$J$21:$J$39,AEG$5),ADW24&gt;SMALL(기준일시_입력!$N$21:$N$39,AEG$5)),INDEX(기준일시_입력!$AJ$21:$AJ$39,AEG$5*2-1),IF(AND(ADV24&gt;=SMALL(기준일시_입력!$J$21:$J$39,AEG$5),ADV24&lt;SMALL(기준일시_입력!$N$21:$N$39,AEG$5)),SMALL(기준일시_입력!$N$21:$N$39,AEG$5)-ADV24,0)),0)</f>
        <v>0</v>
      </c>
      <c r="AEH24" s="125"/>
      <c r="AEI24" s="180" t="str">
        <f t="shared" si="284"/>
        <v>19일</v>
      </c>
      <c r="AEJ24" s="180"/>
      <c r="AEK24" s="124" t="str">
        <f t="shared" si="285"/>
        <v>금</v>
      </c>
      <c r="AEL24" s="133" t="str">
        <f t="shared" si="412"/>
        <v/>
      </c>
      <c r="AEM24" s="184"/>
      <c r="AEN24" s="184"/>
      <c r="AEO24" s="184"/>
      <c r="AEP24" s="184"/>
      <c r="AEQ24" s="184"/>
      <c r="AER24" s="184"/>
      <c r="AES24" s="176"/>
      <c r="AET24" s="177"/>
      <c r="AEU24" s="129" t="str">
        <f>IF($B24="","",IF(AND(AEK$3&lt;&gt;"",$B24-기준일시_입력!$AO$7&lt;=0,AEM24="",AEP24="",AES24=""),"X",IF(AES24="연차","☆",IF(AES24="월차","★",IF(AES24="병가","♨",IF(AES24="출장","◎",IF(AES24="교육","■",IF(AND(AES24="",AEM24&lt;=기준일시_입력!$J$15,AEP24&gt;=기준일시_입력!$N$15),"○",IF(AND(AES24="",AEM24&lt;&gt;"",AEM24&gt;기준일시_입력!$J$15),"▼",IF(AND(AES24="",AEP24&lt;&gt;"",AEP24&lt;기준일시_입력!$N$15),"△",""))))))))))</f>
        <v/>
      </c>
      <c r="AEV24" s="128">
        <f>IFERROR(IF(OR(AEM24="",AEP24=""),0,IF(AND(AEX24&lt;기준일시_입력!$J$17,AEY24&gt;기준일시_입력!$N$17),기준일시_입력!$N$17-기준일시_입력!$J$17,IF(AND(AEX24&gt;=기준일시_입력!$J$17,AEY24&gt;기준일시_입력!$N$17),기준일시_입력!$N$17-AEX24,IF(AEY24&lt;기준일시_입력!$J$17,0,IF(AND(AEX24&lt;기준일시_입력!$J$17,AEY24&lt;=기준일시_입력!$N$17),AEY24-기준일시_입력!$J$17,IF(AND(AEX24&gt;=기준일시_입력!$J$17,AEY24&lt;=기준일시_입력!$N$17),AEY24-AEX24,0)))))),0)</f>
        <v>0</v>
      </c>
      <c r="AEW24" s="128">
        <f t="shared" si="287"/>
        <v>0</v>
      </c>
      <c r="AEX24" s="128">
        <f>IF(OR(AEM24="",AEP24=""),0,IF(AEM24&lt;기준일시_입력!$J$15,기준일시_입력!$J$15,AEM24))</f>
        <v>0</v>
      </c>
      <c r="AEY24" s="128">
        <f t="shared" si="288"/>
        <v>0</v>
      </c>
      <c r="AEZ24" s="128">
        <f>IFERROR(IF(AND(AEX24&lt;SMALL(기준일시_입력!$J$21:$J$39,AEZ$5),AEY24&gt;SMALL(기준일시_입력!$N$21:$N$39,AEZ$5)),INDEX(기준일시_입력!$AJ$21:$AJ$39,AEZ$5*2-1),IF(AND(AEX24&gt;=SMALL(기준일시_입력!$J$21:$J$39,AEZ$5),AEX24&lt;SMALL(기준일시_입력!$N$21:$N$39,AEZ$5)),SMALL(기준일시_입력!$N$21:$N$39,AEZ$5)-AEX24,0)),0)</f>
        <v>0</v>
      </c>
      <c r="AFA24" s="128">
        <f>IFERROR(IF(AND(AEX24&lt;SMALL(기준일시_입력!$J$21:$J$39,AFA$5),AEY24&gt;SMALL(기준일시_입력!$N$21:$N$39,AFA$5)),INDEX(기준일시_입력!$AJ$21:$AJ$39,AFA$5*2-1),IF(AND(AEX24&gt;=SMALL(기준일시_입력!$J$21:$J$39,AFA$5),AEX24&lt;SMALL(기준일시_입력!$N$21:$N$39,AFA$5)),SMALL(기준일시_입력!$N$21:$N$39,AFA$5)-AEX24,0)),0)</f>
        <v>0</v>
      </c>
      <c r="AFB24" s="128">
        <f>IFERROR(IF(AND(AEX24&lt;SMALL(기준일시_입력!$J$21:$J$39,AFB$5),AEY24&gt;SMALL(기준일시_입력!$N$21:$N$39,AFB$5)),INDEX(기준일시_입력!$AJ$21:$AJ$39,AFB$5*2-1),IF(AND(AEX24&gt;=SMALL(기준일시_입력!$J$21:$J$39,AFB$5),AEX24&lt;SMALL(기준일시_입력!$N$21:$N$39,AFB$5)),SMALL(기준일시_입력!$N$21:$N$39,AFB$5)-AEX24,0)),0)</f>
        <v>0</v>
      </c>
      <c r="AFC24" s="128">
        <f>IFERROR(IF(AND(AEX24&lt;SMALL(기준일시_입력!$J$21:$J$39,AFC$5),AEY24&gt;SMALL(기준일시_입력!$N$21:$N$39,AFC$5)),INDEX(기준일시_입력!$AJ$21:$AJ$39,AFC$5*2-1),IF(AND(AEX24&gt;=SMALL(기준일시_입력!$J$21:$J$39,AFC$5),AEX24&lt;SMALL(기준일시_입력!$N$21:$N$39,AFC$5)),SMALL(기준일시_입력!$N$21:$N$39,AFC$5)-AEX24,0)),0)</f>
        <v>0</v>
      </c>
      <c r="AFD24" s="128">
        <f>IFERROR(IF(AND(AEX24&lt;SMALL(기준일시_입력!$J$21:$J$39,AFD$5),AEY24&gt;SMALL(기준일시_입력!$N$21:$N$39,AFD$5)),INDEX(기준일시_입력!$AJ$21:$AJ$39,AFD$5*2-1),IF(AND(AEX24&gt;=SMALL(기준일시_입력!$J$21:$J$39,AFD$5),AEX24&lt;SMALL(기준일시_입력!$N$21:$N$39,AFD$5)),SMALL(기준일시_입력!$N$21:$N$39,AFD$5)-AEX24,0)),0)</f>
        <v>0</v>
      </c>
      <c r="AFE24" s="128">
        <f>IFERROR(IF(AND(AEX24&lt;SMALL(기준일시_입력!$J$21:$J$39,AFE$5),AEY24&gt;SMALL(기준일시_입력!$N$21:$N$39,AFE$5)),INDEX(기준일시_입력!$AJ$21:$AJ$39,AFE$5*2-1),IF(AND(AEX24&gt;=SMALL(기준일시_입력!$J$21:$J$39,AFE$5),AEX24&lt;SMALL(기준일시_입력!$N$21:$N$39,AFE$5)),SMALL(기준일시_입력!$N$21:$N$39,AFE$5)-AEX24,0)),0)</f>
        <v>0</v>
      </c>
      <c r="AFF24" s="128">
        <f>IFERROR(IF(AND(AEX24&lt;SMALL(기준일시_입력!$J$21:$J$39,AFF$5),AEY24&gt;SMALL(기준일시_입력!$N$21:$N$39,AFF$5)),INDEX(기준일시_입력!$AJ$21:$AJ$39,AFF$5*2-1),IF(AND(AEX24&gt;=SMALL(기준일시_입력!$J$21:$J$39,AFF$5),AEX24&lt;SMALL(기준일시_입력!$N$21:$N$39,AFF$5)),SMALL(기준일시_입력!$N$21:$N$39,AFF$5)-AEX24,0)),0)</f>
        <v>0</v>
      </c>
      <c r="AFG24" s="128">
        <f>IFERROR(IF(AND(AEX24&lt;SMALL(기준일시_입력!$J$21:$J$39,AFG$5),AEY24&gt;SMALL(기준일시_입력!$N$21:$N$39,AFG$5)),INDEX(기준일시_입력!$AJ$21:$AJ$39,AFG$5*2-1),IF(AND(AEX24&gt;=SMALL(기준일시_입력!$J$21:$J$39,AFG$5),AEX24&lt;SMALL(기준일시_입력!$N$21:$N$39,AFG$5)),SMALL(기준일시_입력!$N$21:$N$39,AFG$5)-AEX24,0)),0)</f>
        <v>0</v>
      </c>
      <c r="AFH24" s="128">
        <f>IFERROR(IF(AND(AEX24&lt;SMALL(기준일시_입력!$J$21:$J$39,AFH$5),AEY24&gt;SMALL(기준일시_입력!$N$21:$N$39,AFH$5)),INDEX(기준일시_입력!$AJ$21:$AJ$39,AFH$5*2-1),IF(AND(AEX24&gt;=SMALL(기준일시_입력!$J$21:$J$39,AFH$5),AEX24&lt;SMALL(기준일시_입력!$N$21:$N$39,AFH$5)),SMALL(기준일시_입력!$N$21:$N$39,AFH$5)-AEX24,0)),0)</f>
        <v>0</v>
      </c>
      <c r="AFI24" s="128">
        <f>IFERROR(IF(AND(AEX24&lt;SMALL(기준일시_입력!$J$21:$J$39,AFI$5),AEY24&gt;SMALL(기준일시_입력!$N$21:$N$39,AFI$5)),INDEX(기준일시_입력!$AJ$21:$AJ$39,AFI$5*2-1),IF(AND(AEX24&gt;=SMALL(기준일시_입력!$J$21:$J$39,AFI$5),AEX24&lt;SMALL(기준일시_입력!$N$21:$N$39,AFI$5)),SMALL(기준일시_입력!$N$21:$N$39,AFI$5)-AEX24,0)),0)</f>
        <v>0</v>
      </c>
      <c r="AFJ24" s="125"/>
      <c r="AFK24" s="180" t="str">
        <f t="shared" si="289"/>
        <v>19일</v>
      </c>
      <c r="AFL24" s="180"/>
      <c r="AFM24" s="124" t="str">
        <f t="shared" si="290"/>
        <v>금</v>
      </c>
      <c r="AFN24" s="133" t="str">
        <f t="shared" si="413"/>
        <v/>
      </c>
      <c r="AFO24" s="184"/>
      <c r="AFP24" s="184"/>
      <c r="AFQ24" s="184"/>
      <c r="AFR24" s="184"/>
      <c r="AFS24" s="184"/>
      <c r="AFT24" s="184"/>
      <c r="AFU24" s="176"/>
      <c r="AFV24" s="177"/>
      <c r="AFW24" s="129" t="str">
        <f>IF($B24="","",IF(AND(AFM$3&lt;&gt;"",$B24-기준일시_입력!$AO$7&lt;=0,AFO24="",AFR24="",AFU24=""),"X",IF(AFU24="연차","☆",IF(AFU24="월차","★",IF(AFU24="병가","♨",IF(AFU24="출장","◎",IF(AFU24="교육","■",IF(AND(AFU24="",AFO24&lt;=기준일시_입력!$J$15,AFR24&gt;=기준일시_입력!$N$15),"○",IF(AND(AFU24="",AFO24&lt;&gt;"",AFO24&gt;기준일시_입력!$J$15),"▼",IF(AND(AFU24="",AFR24&lt;&gt;"",AFR24&lt;기준일시_입력!$N$15),"△",""))))))))))</f>
        <v/>
      </c>
      <c r="AFX24" s="128">
        <f>IFERROR(IF(OR(AFO24="",AFR24=""),0,IF(AND(AFZ24&lt;기준일시_입력!$J$17,AGA24&gt;기준일시_입력!$N$17),기준일시_입력!$N$17-기준일시_입력!$J$17,IF(AND(AFZ24&gt;=기준일시_입력!$J$17,AGA24&gt;기준일시_입력!$N$17),기준일시_입력!$N$17-AFZ24,IF(AGA24&lt;기준일시_입력!$J$17,0,IF(AND(AFZ24&lt;기준일시_입력!$J$17,AGA24&lt;=기준일시_입력!$N$17),AGA24-기준일시_입력!$J$17,IF(AND(AFZ24&gt;=기준일시_입력!$J$17,AGA24&lt;=기준일시_입력!$N$17),AGA24-AFZ24,0)))))),0)</f>
        <v>0</v>
      </c>
      <c r="AFY24" s="128">
        <f t="shared" si="292"/>
        <v>0</v>
      </c>
      <c r="AFZ24" s="128">
        <f>IF(OR(AFO24="",AFR24=""),0,IF(AFO24&lt;기준일시_입력!$J$15,기준일시_입력!$J$15,AFO24))</f>
        <v>0</v>
      </c>
      <c r="AGA24" s="128">
        <f t="shared" si="293"/>
        <v>0</v>
      </c>
      <c r="AGB24" s="128">
        <f>IFERROR(IF(AND(AFZ24&lt;SMALL(기준일시_입력!$J$21:$J$39,AGB$5),AGA24&gt;SMALL(기준일시_입력!$N$21:$N$39,AGB$5)),INDEX(기준일시_입력!$AJ$21:$AJ$39,AGB$5*2-1),IF(AND(AFZ24&gt;=SMALL(기준일시_입력!$J$21:$J$39,AGB$5),AFZ24&lt;SMALL(기준일시_입력!$N$21:$N$39,AGB$5)),SMALL(기준일시_입력!$N$21:$N$39,AGB$5)-AFZ24,0)),0)</f>
        <v>0</v>
      </c>
      <c r="AGC24" s="128">
        <f>IFERROR(IF(AND(AFZ24&lt;SMALL(기준일시_입력!$J$21:$J$39,AGC$5),AGA24&gt;SMALL(기준일시_입력!$N$21:$N$39,AGC$5)),INDEX(기준일시_입력!$AJ$21:$AJ$39,AGC$5*2-1),IF(AND(AFZ24&gt;=SMALL(기준일시_입력!$J$21:$J$39,AGC$5),AFZ24&lt;SMALL(기준일시_입력!$N$21:$N$39,AGC$5)),SMALL(기준일시_입력!$N$21:$N$39,AGC$5)-AFZ24,0)),0)</f>
        <v>0</v>
      </c>
      <c r="AGD24" s="128">
        <f>IFERROR(IF(AND(AFZ24&lt;SMALL(기준일시_입력!$J$21:$J$39,AGD$5),AGA24&gt;SMALL(기준일시_입력!$N$21:$N$39,AGD$5)),INDEX(기준일시_입력!$AJ$21:$AJ$39,AGD$5*2-1),IF(AND(AFZ24&gt;=SMALL(기준일시_입력!$J$21:$J$39,AGD$5),AFZ24&lt;SMALL(기준일시_입력!$N$21:$N$39,AGD$5)),SMALL(기준일시_입력!$N$21:$N$39,AGD$5)-AFZ24,0)),0)</f>
        <v>0</v>
      </c>
      <c r="AGE24" s="128">
        <f>IFERROR(IF(AND(AFZ24&lt;SMALL(기준일시_입력!$J$21:$J$39,AGE$5),AGA24&gt;SMALL(기준일시_입력!$N$21:$N$39,AGE$5)),INDEX(기준일시_입력!$AJ$21:$AJ$39,AGE$5*2-1),IF(AND(AFZ24&gt;=SMALL(기준일시_입력!$J$21:$J$39,AGE$5),AFZ24&lt;SMALL(기준일시_입력!$N$21:$N$39,AGE$5)),SMALL(기준일시_입력!$N$21:$N$39,AGE$5)-AFZ24,0)),0)</f>
        <v>0</v>
      </c>
      <c r="AGF24" s="128">
        <f>IFERROR(IF(AND(AFZ24&lt;SMALL(기준일시_입력!$J$21:$J$39,AGF$5),AGA24&gt;SMALL(기준일시_입력!$N$21:$N$39,AGF$5)),INDEX(기준일시_입력!$AJ$21:$AJ$39,AGF$5*2-1),IF(AND(AFZ24&gt;=SMALL(기준일시_입력!$J$21:$J$39,AGF$5),AFZ24&lt;SMALL(기준일시_입력!$N$21:$N$39,AGF$5)),SMALL(기준일시_입력!$N$21:$N$39,AGF$5)-AFZ24,0)),0)</f>
        <v>0</v>
      </c>
      <c r="AGG24" s="128">
        <f>IFERROR(IF(AND(AFZ24&lt;SMALL(기준일시_입력!$J$21:$J$39,AGG$5),AGA24&gt;SMALL(기준일시_입력!$N$21:$N$39,AGG$5)),INDEX(기준일시_입력!$AJ$21:$AJ$39,AGG$5*2-1),IF(AND(AFZ24&gt;=SMALL(기준일시_입력!$J$21:$J$39,AGG$5),AFZ24&lt;SMALL(기준일시_입력!$N$21:$N$39,AGG$5)),SMALL(기준일시_입력!$N$21:$N$39,AGG$5)-AFZ24,0)),0)</f>
        <v>0</v>
      </c>
      <c r="AGH24" s="128">
        <f>IFERROR(IF(AND(AFZ24&lt;SMALL(기준일시_입력!$J$21:$J$39,AGH$5),AGA24&gt;SMALL(기준일시_입력!$N$21:$N$39,AGH$5)),INDEX(기준일시_입력!$AJ$21:$AJ$39,AGH$5*2-1),IF(AND(AFZ24&gt;=SMALL(기준일시_입력!$J$21:$J$39,AGH$5),AFZ24&lt;SMALL(기준일시_입력!$N$21:$N$39,AGH$5)),SMALL(기준일시_입력!$N$21:$N$39,AGH$5)-AFZ24,0)),0)</f>
        <v>0</v>
      </c>
      <c r="AGI24" s="128">
        <f>IFERROR(IF(AND(AFZ24&lt;SMALL(기준일시_입력!$J$21:$J$39,AGI$5),AGA24&gt;SMALL(기준일시_입력!$N$21:$N$39,AGI$5)),INDEX(기준일시_입력!$AJ$21:$AJ$39,AGI$5*2-1),IF(AND(AFZ24&gt;=SMALL(기준일시_입력!$J$21:$J$39,AGI$5),AFZ24&lt;SMALL(기준일시_입력!$N$21:$N$39,AGI$5)),SMALL(기준일시_입력!$N$21:$N$39,AGI$5)-AFZ24,0)),0)</f>
        <v>0</v>
      </c>
      <c r="AGJ24" s="128">
        <f>IFERROR(IF(AND(AFZ24&lt;SMALL(기준일시_입력!$J$21:$J$39,AGJ$5),AGA24&gt;SMALL(기준일시_입력!$N$21:$N$39,AGJ$5)),INDEX(기준일시_입력!$AJ$21:$AJ$39,AGJ$5*2-1),IF(AND(AFZ24&gt;=SMALL(기준일시_입력!$J$21:$J$39,AGJ$5),AFZ24&lt;SMALL(기준일시_입력!$N$21:$N$39,AGJ$5)),SMALL(기준일시_입력!$N$21:$N$39,AGJ$5)-AFZ24,0)),0)</f>
        <v>0</v>
      </c>
      <c r="AGK24" s="128">
        <f>IFERROR(IF(AND(AFZ24&lt;SMALL(기준일시_입력!$J$21:$J$39,AGK$5),AGA24&gt;SMALL(기준일시_입력!$N$21:$N$39,AGK$5)),INDEX(기준일시_입력!$AJ$21:$AJ$39,AGK$5*2-1),IF(AND(AFZ24&gt;=SMALL(기준일시_입력!$J$21:$J$39,AGK$5),AFZ24&lt;SMALL(기준일시_입력!$N$21:$N$39,AGK$5)),SMALL(기준일시_입력!$N$21:$N$39,AGK$5)-AFZ24,0)),0)</f>
        <v>0</v>
      </c>
      <c r="AGL24" s="125"/>
      <c r="AGM24" s="180" t="str">
        <f t="shared" si="294"/>
        <v>19일</v>
      </c>
      <c r="AGN24" s="180"/>
      <c r="AGO24" s="124" t="str">
        <f t="shared" si="295"/>
        <v>금</v>
      </c>
      <c r="AGP24" s="133" t="str">
        <f t="shared" si="413"/>
        <v/>
      </c>
      <c r="AGQ24" s="184"/>
      <c r="AGR24" s="184"/>
      <c r="AGS24" s="184"/>
      <c r="AGT24" s="184"/>
      <c r="AGU24" s="184"/>
      <c r="AGV24" s="184"/>
      <c r="AGW24" s="176"/>
      <c r="AGX24" s="177"/>
      <c r="AGY24" s="129" t="str">
        <f>IF($B24="","",IF(AND(AGO$3&lt;&gt;"",$B24-기준일시_입력!$AO$7&lt;=0,AGQ24="",AGT24="",AGW24=""),"X",IF(AGW24="연차","☆",IF(AGW24="월차","★",IF(AGW24="병가","♨",IF(AGW24="출장","◎",IF(AGW24="교육","■",IF(AND(AGW24="",AGQ24&lt;=기준일시_입력!$J$15,AGT24&gt;=기준일시_입력!$N$15),"○",IF(AND(AGW24="",AGQ24&lt;&gt;"",AGQ24&gt;기준일시_입력!$J$15),"▼",IF(AND(AGW24="",AGT24&lt;&gt;"",AGT24&lt;기준일시_입력!$N$15),"△",""))))))))))</f>
        <v/>
      </c>
      <c r="AGZ24" s="128">
        <f>IFERROR(IF(OR(AGQ24="",AGT24=""),0,IF(AND(AHB24&lt;기준일시_입력!$J$17,AHC24&gt;기준일시_입력!$N$17),기준일시_입력!$N$17-기준일시_입력!$J$17,IF(AND(AHB24&gt;=기준일시_입력!$J$17,AHC24&gt;기준일시_입력!$N$17),기준일시_입력!$N$17-AHB24,IF(AHC24&lt;기준일시_입력!$J$17,0,IF(AND(AHB24&lt;기준일시_입력!$J$17,AHC24&lt;=기준일시_입력!$N$17),AHC24-기준일시_입력!$J$17,IF(AND(AHB24&gt;=기준일시_입력!$J$17,AHC24&lt;=기준일시_입력!$N$17),AHC24-AHB24,0)))))),0)</f>
        <v>0</v>
      </c>
      <c r="AHA24" s="128">
        <f t="shared" si="297"/>
        <v>0</v>
      </c>
      <c r="AHB24" s="128">
        <f>IF(OR(AGQ24="",AGT24=""),0,IF(AGQ24&lt;기준일시_입력!$J$15,기준일시_입력!$J$15,AGQ24))</f>
        <v>0</v>
      </c>
      <c r="AHC24" s="128">
        <f t="shared" si="298"/>
        <v>0</v>
      </c>
      <c r="AHD24" s="128">
        <f>IFERROR(IF(AND(AHB24&lt;SMALL(기준일시_입력!$J$21:$J$39,AHD$5),AHC24&gt;SMALL(기준일시_입력!$N$21:$N$39,AHD$5)),INDEX(기준일시_입력!$AJ$21:$AJ$39,AHD$5*2-1),IF(AND(AHB24&gt;=SMALL(기준일시_입력!$J$21:$J$39,AHD$5),AHB24&lt;SMALL(기준일시_입력!$N$21:$N$39,AHD$5)),SMALL(기준일시_입력!$N$21:$N$39,AHD$5)-AHB24,0)),0)</f>
        <v>0</v>
      </c>
      <c r="AHE24" s="128">
        <f>IFERROR(IF(AND(AHB24&lt;SMALL(기준일시_입력!$J$21:$J$39,AHE$5),AHC24&gt;SMALL(기준일시_입력!$N$21:$N$39,AHE$5)),INDEX(기준일시_입력!$AJ$21:$AJ$39,AHE$5*2-1),IF(AND(AHB24&gt;=SMALL(기준일시_입력!$J$21:$J$39,AHE$5),AHB24&lt;SMALL(기준일시_입력!$N$21:$N$39,AHE$5)),SMALL(기준일시_입력!$N$21:$N$39,AHE$5)-AHB24,0)),0)</f>
        <v>0</v>
      </c>
      <c r="AHF24" s="128">
        <f>IFERROR(IF(AND(AHB24&lt;SMALL(기준일시_입력!$J$21:$J$39,AHF$5),AHC24&gt;SMALL(기준일시_입력!$N$21:$N$39,AHF$5)),INDEX(기준일시_입력!$AJ$21:$AJ$39,AHF$5*2-1),IF(AND(AHB24&gt;=SMALL(기준일시_입력!$J$21:$J$39,AHF$5),AHB24&lt;SMALL(기준일시_입력!$N$21:$N$39,AHF$5)),SMALL(기준일시_입력!$N$21:$N$39,AHF$5)-AHB24,0)),0)</f>
        <v>0</v>
      </c>
      <c r="AHG24" s="128">
        <f>IFERROR(IF(AND(AHB24&lt;SMALL(기준일시_입력!$J$21:$J$39,AHG$5),AHC24&gt;SMALL(기준일시_입력!$N$21:$N$39,AHG$5)),INDEX(기준일시_입력!$AJ$21:$AJ$39,AHG$5*2-1),IF(AND(AHB24&gt;=SMALL(기준일시_입력!$J$21:$J$39,AHG$5),AHB24&lt;SMALL(기준일시_입력!$N$21:$N$39,AHG$5)),SMALL(기준일시_입력!$N$21:$N$39,AHG$5)-AHB24,0)),0)</f>
        <v>0</v>
      </c>
      <c r="AHH24" s="128">
        <f>IFERROR(IF(AND(AHB24&lt;SMALL(기준일시_입력!$J$21:$J$39,AHH$5),AHC24&gt;SMALL(기준일시_입력!$N$21:$N$39,AHH$5)),INDEX(기준일시_입력!$AJ$21:$AJ$39,AHH$5*2-1),IF(AND(AHB24&gt;=SMALL(기준일시_입력!$J$21:$J$39,AHH$5),AHB24&lt;SMALL(기준일시_입력!$N$21:$N$39,AHH$5)),SMALL(기준일시_입력!$N$21:$N$39,AHH$5)-AHB24,0)),0)</f>
        <v>0</v>
      </c>
      <c r="AHI24" s="128">
        <f>IFERROR(IF(AND(AHB24&lt;SMALL(기준일시_입력!$J$21:$J$39,AHI$5),AHC24&gt;SMALL(기준일시_입력!$N$21:$N$39,AHI$5)),INDEX(기준일시_입력!$AJ$21:$AJ$39,AHI$5*2-1),IF(AND(AHB24&gt;=SMALL(기준일시_입력!$J$21:$J$39,AHI$5),AHB24&lt;SMALL(기준일시_입력!$N$21:$N$39,AHI$5)),SMALL(기준일시_입력!$N$21:$N$39,AHI$5)-AHB24,0)),0)</f>
        <v>0</v>
      </c>
      <c r="AHJ24" s="128">
        <f>IFERROR(IF(AND(AHB24&lt;SMALL(기준일시_입력!$J$21:$J$39,AHJ$5),AHC24&gt;SMALL(기준일시_입력!$N$21:$N$39,AHJ$5)),INDEX(기준일시_입력!$AJ$21:$AJ$39,AHJ$5*2-1),IF(AND(AHB24&gt;=SMALL(기준일시_입력!$J$21:$J$39,AHJ$5),AHB24&lt;SMALL(기준일시_입력!$N$21:$N$39,AHJ$5)),SMALL(기준일시_입력!$N$21:$N$39,AHJ$5)-AHB24,0)),0)</f>
        <v>0</v>
      </c>
      <c r="AHK24" s="128">
        <f>IFERROR(IF(AND(AHB24&lt;SMALL(기준일시_입력!$J$21:$J$39,AHK$5),AHC24&gt;SMALL(기준일시_입력!$N$21:$N$39,AHK$5)),INDEX(기준일시_입력!$AJ$21:$AJ$39,AHK$5*2-1),IF(AND(AHB24&gt;=SMALL(기준일시_입력!$J$21:$J$39,AHK$5),AHB24&lt;SMALL(기준일시_입력!$N$21:$N$39,AHK$5)),SMALL(기준일시_입력!$N$21:$N$39,AHK$5)-AHB24,0)),0)</f>
        <v>0</v>
      </c>
      <c r="AHL24" s="128">
        <f>IFERROR(IF(AND(AHB24&lt;SMALL(기준일시_입력!$J$21:$J$39,AHL$5),AHC24&gt;SMALL(기준일시_입력!$N$21:$N$39,AHL$5)),INDEX(기준일시_입력!$AJ$21:$AJ$39,AHL$5*2-1),IF(AND(AHB24&gt;=SMALL(기준일시_입력!$J$21:$J$39,AHL$5),AHB24&lt;SMALL(기준일시_입력!$N$21:$N$39,AHL$5)),SMALL(기준일시_입력!$N$21:$N$39,AHL$5)-AHB24,0)),0)</f>
        <v>0</v>
      </c>
      <c r="AHM24" s="128">
        <f>IFERROR(IF(AND(AHB24&lt;SMALL(기준일시_입력!$J$21:$J$39,AHM$5),AHC24&gt;SMALL(기준일시_입력!$N$21:$N$39,AHM$5)),INDEX(기준일시_입력!$AJ$21:$AJ$39,AHM$5*2-1),IF(AND(AHB24&gt;=SMALL(기준일시_입력!$J$21:$J$39,AHM$5),AHB24&lt;SMALL(기준일시_입력!$N$21:$N$39,AHM$5)),SMALL(기준일시_입력!$N$21:$N$39,AHM$5)-AHB24,0)),0)</f>
        <v>0</v>
      </c>
      <c r="AHN24" s="125"/>
      <c r="AHO24" s="180" t="str">
        <f t="shared" si="299"/>
        <v>19일</v>
      </c>
      <c r="AHP24" s="180"/>
      <c r="AHQ24" s="124" t="str">
        <f t="shared" si="300"/>
        <v>금</v>
      </c>
      <c r="AHR24" s="133" t="str">
        <f t="shared" si="413"/>
        <v/>
      </c>
      <c r="AHS24" s="184"/>
      <c r="AHT24" s="184"/>
      <c r="AHU24" s="184"/>
      <c r="AHV24" s="184"/>
      <c r="AHW24" s="184"/>
      <c r="AHX24" s="184"/>
      <c r="AHY24" s="176"/>
      <c r="AHZ24" s="177"/>
      <c r="AIA24" s="129" t="str">
        <f>IF($B24="","",IF(AND(AHQ$3&lt;&gt;"",$B24-기준일시_입력!$AO$7&lt;=0,AHS24="",AHV24="",AHY24=""),"X",IF(AHY24="연차","☆",IF(AHY24="월차","★",IF(AHY24="병가","♨",IF(AHY24="출장","◎",IF(AHY24="교육","■",IF(AND(AHY24="",AHS24&lt;=기준일시_입력!$J$15,AHV24&gt;=기준일시_입력!$N$15),"○",IF(AND(AHY24="",AHS24&lt;&gt;"",AHS24&gt;기준일시_입력!$J$15),"▼",IF(AND(AHY24="",AHV24&lt;&gt;"",AHV24&lt;기준일시_입력!$N$15),"△",""))))))))))</f>
        <v/>
      </c>
      <c r="AIB24" s="128">
        <f>IFERROR(IF(OR(AHS24="",AHV24=""),0,IF(AND(AID24&lt;기준일시_입력!$J$17,AIE24&gt;기준일시_입력!$N$17),기준일시_입력!$N$17-기준일시_입력!$J$17,IF(AND(AID24&gt;=기준일시_입력!$J$17,AIE24&gt;기준일시_입력!$N$17),기준일시_입력!$N$17-AID24,IF(AIE24&lt;기준일시_입력!$J$17,0,IF(AND(AID24&lt;기준일시_입력!$J$17,AIE24&lt;=기준일시_입력!$N$17),AIE24-기준일시_입력!$J$17,IF(AND(AID24&gt;=기준일시_입력!$J$17,AIE24&lt;=기준일시_입력!$N$17),AIE24-AID24,0)))))),0)</f>
        <v>0</v>
      </c>
      <c r="AIC24" s="128">
        <f t="shared" si="302"/>
        <v>0</v>
      </c>
      <c r="AID24" s="128">
        <f>IF(OR(AHS24="",AHV24=""),0,IF(AHS24&lt;기준일시_입력!$J$15,기준일시_입력!$J$15,AHS24))</f>
        <v>0</v>
      </c>
      <c r="AIE24" s="128">
        <f t="shared" si="303"/>
        <v>0</v>
      </c>
      <c r="AIF24" s="128">
        <f>IFERROR(IF(AND(AID24&lt;SMALL(기준일시_입력!$J$21:$J$39,AIF$5),AIE24&gt;SMALL(기준일시_입력!$N$21:$N$39,AIF$5)),INDEX(기준일시_입력!$AJ$21:$AJ$39,AIF$5*2-1),IF(AND(AID24&gt;=SMALL(기준일시_입력!$J$21:$J$39,AIF$5),AID24&lt;SMALL(기준일시_입력!$N$21:$N$39,AIF$5)),SMALL(기준일시_입력!$N$21:$N$39,AIF$5)-AID24,0)),0)</f>
        <v>0</v>
      </c>
      <c r="AIG24" s="128">
        <f>IFERROR(IF(AND(AID24&lt;SMALL(기준일시_입력!$J$21:$J$39,AIG$5),AIE24&gt;SMALL(기준일시_입력!$N$21:$N$39,AIG$5)),INDEX(기준일시_입력!$AJ$21:$AJ$39,AIG$5*2-1),IF(AND(AID24&gt;=SMALL(기준일시_입력!$J$21:$J$39,AIG$5),AID24&lt;SMALL(기준일시_입력!$N$21:$N$39,AIG$5)),SMALL(기준일시_입력!$N$21:$N$39,AIG$5)-AID24,0)),0)</f>
        <v>0</v>
      </c>
      <c r="AIH24" s="128">
        <f>IFERROR(IF(AND(AID24&lt;SMALL(기준일시_입력!$J$21:$J$39,AIH$5),AIE24&gt;SMALL(기준일시_입력!$N$21:$N$39,AIH$5)),INDEX(기준일시_입력!$AJ$21:$AJ$39,AIH$5*2-1),IF(AND(AID24&gt;=SMALL(기준일시_입력!$J$21:$J$39,AIH$5),AID24&lt;SMALL(기준일시_입력!$N$21:$N$39,AIH$5)),SMALL(기준일시_입력!$N$21:$N$39,AIH$5)-AID24,0)),0)</f>
        <v>0</v>
      </c>
      <c r="AII24" s="128">
        <f>IFERROR(IF(AND(AID24&lt;SMALL(기준일시_입력!$J$21:$J$39,AII$5),AIE24&gt;SMALL(기준일시_입력!$N$21:$N$39,AII$5)),INDEX(기준일시_입력!$AJ$21:$AJ$39,AII$5*2-1),IF(AND(AID24&gt;=SMALL(기준일시_입력!$J$21:$J$39,AII$5),AID24&lt;SMALL(기준일시_입력!$N$21:$N$39,AII$5)),SMALL(기준일시_입력!$N$21:$N$39,AII$5)-AID24,0)),0)</f>
        <v>0</v>
      </c>
      <c r="AIJ24" s="128">
        <f>IFERROR(IF(AND(AID24&lt;SMALL(기준일시_입력!$J$21:$J$39,AIJ$5),AIE24&gt;SMALL(기준일시_입력!$N$21:$N$39,AIJ$5)),INDEX(기준일시_입력!$AJ$21:$AJ$39,AIJ$5*2-1),IF(AND(AID24&gt;=SMALL(기준일시_입력!$J$21:$J$39,AIJ$5),AID24&lt;SMALL(기준일시_입력!$N$21:$N$39,AIJ$5)),SMALL(기준일시_입력!$N$21:$N$39,AIJ$5)-AID24,0)),0)</f>
        <v>0</v>
      </c>
      <c r="AIK24" s="128">
        <f>IFERROR(IF(AND(AID24&lt;SMALL(기준일시_입력!$J$21:$J$39,AIK$5),AIE24&gt;SMALL(기준일시_입력!$N$21:$N$39,AIK$5)),INDEX(기준일시_입력!$AJ$21:$AJ$39,AIK$5*2-1),IF(AND(AID24&gt;=SMALL(기준일시_입력!$J$21:$J$39,AIK$5),AID24&lt;SMALL(기준일시_입력!$N$21:$N$39,AIK$5)),SMALL(기준일시_입력!$N$21:$N$39,AIK$5)-AID24,0)),0)</f>
        <v>0</v>
      </c>
      <c r="AIL24" s="128">
        <f>IFERROR(IF(AND(AID24&lt;SMALL(기준일시_입력!$J$21:$J$39,AIL$5),AIE24&gt;SMALL(기준일시_입력!$N$21:$N$39,AIL$5)),INDEX(기준일시_입력!$AJ$21:$AJ$39,AIL$5*2-1),IF(AND(AID24&gt;=SMALL(기준일시_입력!$J$21:$J$39,AIL$5),AID24&lt;SMALL(기준일시_입력!$N$21:$N$39,AIL$5)),SMALL(기준일시_입력!$N$21:$N$39,AIL$5)-AID24,0)),0)</f>
        <v>0</v>
      </c>
      <c r="AIM24" s="128">
        <f>IFERROR(IF(AND(AID24&lt;SMALL(기준일시_입력!$J$21:$J$39,AIM$5),AIE24&gt;SMALL(기준일시_입력!$N$21:$N$39,AIM$5)),INDEX(기준일시_입력!$AJ$21:$AJ$39,AIM$5*2-1),IF(AND(AID24&gt;=SMALL(기준일시_입력!$J$21:$J$39,AIM$5),AID24&lt;SMALL(기준일시_입력!$N$21:$N$39,AIM$5)),SMALL(기준일시_입력!$N$21:$N$39,AIM$5)-AID24,0)),0)</f>
        <v>0</v>
      </c>
      <c r="AIN24" s="128">
        <f>IFERROR(IF(AND(AID24&lt;SMALL(기준일시_입력!$J$21:$J$39,AIN$5),AIE24&gt;SMALL(기준일시_입력!$N$21:$N$39,AIN$5)),INDEX(기준일시_입력!$AJ$21:$AJ$39,AIN$5*2-1),IF(AND(AID24&gt;=SMALL(기준일시_입력!$J$21:$J$39,AIN$5),AID24&lt;SMALL(기준일시_입력!$N$21:$N$39,AIN$5)),SMALL(기준일시_입력!$N$21:$N$39,AIN$5)-AID24,0)),0)</f>
        <v>0</v>
      </c>
      <c r="AIO24" s="128">
        <f>IFERROR(IF(AND(AID24&lt;SMALL(기준일시_입력!$J$21:$J$39,AIO$5),AIE24&gt;SMALL(기준일시_입력!$N$21:$N$39,AIO$5)),INDEX(기준일시_입력!$AJ$21:$AJ$39,AIO$5*2-1),IF(AND(AID24&gt;=SMALL(기준일시_입력!$J$21:$J$39,AIO$5),AID24&lt;SMALL(기준일시_입력!$N$21:$N$39,AIO$5)),SMALL(기준일시_입력!$N$21:$N$39,AIO$5)-AID24,0)),0)</f>
        <v>0</v>
      </c>
      <c r="AIP24" s="125"/>
      <c r="AIQ24" s="180" t="str">
        <f t="shared" si="304"/>
        <v>19일</v>
      </c>
      <c r="AIR24" s="180"/>
      <c r="AIS24" s="124" t="str">
        <f t="shared" si="305"/>
        <v>금</v>
      </c>
      <c r="AIT24" s="133" t="str">
        <f t="shared" si="414"/>
        <v/>
      </c>
      <c r="AIU24" s="184"/>
      <c r="AIV24" s="184"/>
      <c r="AIW24" s="184"/>
      <c r="AIX24" s="184"/>
      <c r="AIY24" s="184"/>
      <c r="AIZ24" s="184"/>
      <c r="AJA24" s="176"/>
      <c r="AJB24" s="177"/>
      <c r="AJC24" s="129" t="str">
        <f>IF($B24="","",IF(AND(AIS$3&lt;&gt;"",$B24-기준일시_입력!$AO$7&lt;=0,AIU24="",AIX24="",AJA24=""),"X",IF(AJA24="연차","☆",IF(AJA24="월차","★",IF(AJA24="병가","♨",IF(AJA24="출장","◎",IF(AJA24="교육","■",IF(AND(AJA24="",AIU24&lt;=기준일시_입력!$J$15,AIX24&gt;=기준일시_입력!$N$15),"○",IF(AND(AJA24="",AIU24&lt;&gt;"",AIU24&gt;기준일시_입력!$J$15),"▼",IF(AND(AJA24="",AIX24&lt;&gt;"",AIX24&lt;기준일시_입력!$N$15),"△",""))))))))))</f>
        <v/>
      </c>
      <c r="AJD24" s="128">
        <f>IFERROR(IF(OR(AIU24="",AIX24=""),0,IF(AND(AJF24&lt;기준일시_입력!$J$17,AJG24&gt;기준일시_입력!$N$17),기준일시_입력!$N$17-기준일시_입력!$J$17,IF(AND(AJF24&gt;=기준일시_입력!$J$17,AJG24&gt;기준일시_입력!$N$17),기준일시_입력!$N$17-AJF24,IF(AJG24&lt;기준일시_입력!$J$17,0,IF(AND(AJF24&lt;기준일시_입력!$J$17,AJG24&lt;=기준일시_입력!$N$17),AJG24-기준일시_입력!$J$17,IF(AND(AJF24&gt;=기준일시_입력!$J$17,AJG24&lt;=기준일시_입력!$N$17),AJG24-AJF24,0)))))),0)</f>
        <v>0</v>
      </c>
      <c r="AJE24" s="128">
        <f t="shared" si="307"/>
        <v>0</v>
      </c>
      <c r="AJF24" s="128">
        <f>IF(OR(AIU24="",AIX24=""),0,IF(AIU24&lt;기준일시_입력!$J$15,기준일시_입력!$J$15,AIU24))</f>
        <v>0</v>
      </c>
      <c r="AJG24" s="128">
        <f t="shared" si="308"/>
        <v>0</v>
      </c>
      <c r="AJH24" s="128">
        <f>IFERROR(IF(AND(AJF24&lt;SMALL(기준일시_입력!$J$21:$J$39,AJH$5),AJG24&gt;SMALL(기준일시_입력!$N$21:$N$39,AJH$5)),INDEX(기준일시_입력!$AJ$21:$AJ$39,AJH$5*2-1),IF(AND(AJF24&gt;=SMALL(기준일시_입력!$J$21:$J$39,AJH$5),AJF24&lt;SMALL(기준일시_입력!$N$21:$N$39,AJH$5)),SMALL(기준일시_입력!$N$21:$N$39,AJH$5)-AJF24,0)),0)</f>
        <v>0</v>
      </c>
      <c r="AJI24" s="128">
        <f>IFERROR(IF(AND(AJF24&lt;SMALL(기준일시_입력!$J$21:$J$39,AJI$5),AJG24&gt;SMALL(기준일시_입력!$N$21:$N$39,AJI$5)),INDEX(기준일시_입력!$AJ$21:$AJ$39,AJI$5*2-1),IF(AND(AJF24&gt;=SMALL(기준일시_입력!$J$21:$J$39,AJI$5),AJF24&lt;SMALL(기준일시_입력!$N$21:$N$39,AJI$5)),SMALL(기준일시_입력!$N$21:$N$39,AJI$5)-AJF24,0)),0)</f>
        <v>0</v>
      </c>
      <c r="AJJ24" s="128">
        <f>IFERROR(IF(AND(AJF24&lt;SMALL(기준일시_입력!$J$21:$J$39,AJJ$5),AJG24&gt;SMALL(기준일시_입력!$N$21:$N$39,AJJ$5)),INDEX(기준일시_입력!$AJ$21:$AJ$39,AJJ$5*2-1),IF(AND(AJF24&gt;=SMALL(기준일시_입력!$J$21:$J$39,AJJ$5),AJF24&lt;SMALL(기준일시_입력!$N$21:$N$39,AJJ$5)),SMALL(기준일시_입력!$N$21:$N$39,AJJ$5)-AJF24,0)),0)</f>
        <v>0</v>
      </c>
      <c r="AJK24" s="128">
        <f>IFERROR(IF(AND(AJF24&lt;SMALL(기준일시_입력!$J$21:$J$39,AJK$5),AJG24&gt;SMALL(기준일시_입력!$N$21:$N$39,AJK$5)),INDEX(기준일시_입력!$AJ$21:$AJ$39,AJK$5*2-1),IF(AND(AJF24&gt;=SMALL(기준일시_입력!$J$21:$J$39,AJK$5),AJF24&lt;SMALL(기준일시_입력!$N$21:$N$39,AJK$5)),SMALL(기준일시_입력!$N$21:$N$39,AJK$5)-AJF24,0)),0)</f>
        <v>0</v>
      </c>
      <c r="AJL24" s="128">
        <f>IFERROR(IF(AND(AJF24&lt;SMALL(기준일시_입력!$J$21:$J$39,AJL$5),AJG24&gt;SMALL(기준일시_입력!$N$21:$N$39,AJL$5)),INDEX(기준일시_입력!$AJ$21:$AJ$39,AJL$5*2-1),IF(AND(AJF24&gt;=SMALL(기준일시_입력!$J$21:$J$39,AJL$5),AJF24&lt;SMALL(기준일시_입력!$N$21:$N$39,AJL$5)),SMALL(기준일시_입력!$N$21:$N$39,AJL$5)-AJF24,0)),0)</f>
        <v>0</v>
      </c>
      <c r="AJM24" s="128">
        <f>IFERROR(IF(AND(AJF24&lt;SMALL(기준일시_입력!$J$21:$J$39,AJM$5),AJG24&gt;SMALL(기준일시_입력!$N$21:$N$39,AJM$5)),INDEX(기준일시_입력!$AJ$21:$AJ$39,AJM$5*2-1),IF(AND(AJF24&gt;=SMALL(기준일시_입력!$J$21:$J$39,AJM$5),AJF24&lt;SMALL(기준일시_입력!$N$21:$N$39,AJM$5)),SMALL(기준일시_입력!$N$21:$N$39,AJM$5)-AJF24,0)),0)</f>
        <v>0</v>
      </c>
      <c r="AJN24" s="128">
        <f>IFERROR(IF(AND(AJF24&lt;SMALL(기준일시_입력!$J$21:$J$39,AJN$5),AJG24&gt;SMALL(기준일시_입력!$N$21:$N$39,AJN$5)),INDEX(기준일시_입력!$AJ$21:$AJ$39,AJN$5*2-1),IF(AND(AJF24&gt;=SMALL(기준일시_입력!$J$21:$J$39,AJN$5),AJF24&lt;SMALL(기준일시_입력!$N$21:$N$39,AJN$5)),SMALL(기준일시_입력!$N$21:$N$39,AJN$5)-AJF24,0)),0)</f>
        <v>0</v>
      </c>
      <c r="AJO24" s="128">
        <f>IFERROR(IF(AND(AJF24&lt;SMALL(기준일시_입력!$J$21:$J$39,AJO$5),AJG24&gt;SMALL(기준일시_입력!$N$21:$N$39,AJO$5)),INDEX(기준일시_입력!$AJ$21:$AJ$39,AJO$5*2-1),IF(AND(AJF24&gt;=SMALL(기준일시_입력!$J$21:$J$39,AJO$5),AJF24&lt;SMALL(기준일시_입력!$N$21:$N$39,AJO$5)),SMALL(기준일시_입력!$N$21:$N$39,AJO$5)-AJF24,0)),0)</f>
        <v>0</v>
      </c>
      <c r="AJP24" s="128">
        <f>IFERROR(IF(AND(AJF24&lt;SMALL(기준일시_입력!$J$21:$J$39,AJP$5),AJG24&gt;SMALL(기준일시_입력!$N$21:$N$39,AJP$5)),INDEX(기준일시_입력!$AJ$21:$AJ$39,AJP$5*2-1),IF(AND(AJF24&gt;=SMALL(기준일시_입력!$J$21:$J$39,AJP$5),AJF24&lt;SMALL(기준일시_입력!$N$21:$N$39,AJP$5)),SMALL(기준일시_입력!$N$21:$N$39,AJP$5)-AJF24,0)),0)</f>
        <v>0</v>
      </c>
      <c r="AJQ24" s="128">
        <f>IFERROR(IF(AND(AJF24&lt;SMALL(기준일시_입력!$J$21:$J$39,AJQ$5),AJG24&gt;SMALL(기준일시_입력!$N$21:$N$39,AJQ$5)),INDEX(기준일시_입력!$AJ$21:$AJ$39,AJQ$5*2-1),IF(AND(AJF24&gt;=SMALL(기준일시_입력!$J$21:$J$39,AJQ$5),AJF24&lt;SMALL(기준일시_입력!$N$21:$N$39,AJQ$5)),SMALL(기준일시_입력!$N$21:$N$39,AJQ$5)-AJF24,0)),0)</f>
        <v>0</v>
      </c>
      <c r="AJR24" s="125"/>
      <c r="AJS24" s="180" t="str">
        <f t="shared" si="309"/>
        <v>19일</v>
      </c>
      <c r="AJT24" s="180"/>
      <c r="AJU24" s="124" t="str">
        <f t="shared" si="310"/>
        <v>금</v>
      </c>
      <c r="AJV24" s="133" t="str">
        <f t="shared" si="414"/>
        <v/>
      </c>
      <c r="AJW24" s="184"/>
      <c r="AJX24" s="184"/>
      <c r="AJY24" s="184"/>
      <c r="AJZ24" s="184"/>
      <c r="AKA24" s="184"/>
      <c r="AKB24" s="184"/>
      <c r="AKC24" s="176"/>
      <c r="AKD24" s="177"/>
      <c r="AKE24" s="129" t="str">
        <f>IF($B24="","",IF(AND(AJU$3&lt;&gt;"",$B24-기준일시_입력!$AO$7&lt;=0,AJW24="",AJZ24="",AKC24=""),"X",IF(AKC24="연차","☆",IF(AKC24="월차","★",IF(AKC24="병가","♨",IF(AKC24="출장","◎",IF(AKC24="교육","■",IF(AND(AKC24="",AJW24&lt;=기준일시_입력!$J$15,AJZ24&gt;=기준일시_입력!$N$15),"○",IF(AND(AKC24="",AJW24&lt;&gt;"",AJW24&gt;기준일시_입력!$J$15),"▼",IF(AND(AKC24="",AJZ24&lt;&gt;"",AJZ24&lt;기준일시_입력!$N$15),"△",""))))))))))</f>
        <v/>
      </c>
      <c r="AKF24" s="128">
        <f>IFERROR(IF(OR(AJW24="",AJZ24=""),0,IF(AND(AKH24&lt;기준일시_입력!$J$17,AKI24&gt;기준일시_입력!$N$17),기준일시_입력!$N$17-기준일시_입력!$J$17,IF(AND(AKH24&gt;=기준일시_입력!$J$17,AKI24&gt;기준일시_입력!$N$17),기준일시_입력!$N$17-AKH24,IF(AKI24&lt;기준일시_입력!$J$17,0,IF(AND(AKH24&lt;기준일시_입력!$J$17,AKI24&lt;=기준일시_입력!$N$17),AKI24-기준일시_입력!$J$17,IF(AND(AKH24&gt;=기준일시_입력!$J$17,AKI24&lt;=기준일시_입력!$N$17),AKI24-AKH24,0)))))),0)</f>
        <v>0</v>
      </c>
      <c r="AKG24" s="128">
        <f t="shared" si="312"/>
        <v>0</v>
      </c>
      <c r="AKH24" s="128">
        <f>IF(OR(AJW24="",AJZ24=""),0,IF(AJW24&lt;기준일시_입력!$J$15,기준일시_입력!$J$15,AJW24))</f>
        <v>0</v>
      </c>
      <c r="AKI24" s="128">
        <f t="shared" si="313"/>
        <v>0</v>
      </c>
      <c r="AKJ24" s="128">
        <f>IFERROR(IF(AND(AKH24&lt;SMALL(기준일시_입력!$J$21:$J$39,AKJ$5),AKI24&gt;SMALL(기준일시_입력!$N$21:$N$39,AKJ$5)),INDEX(기준일시_입력!$AJ$21:$AJ$39,AKJ$5*2-1),IF(AND(AKH24&gt;=SMALL(기준일시_입력!$J$21:$J$39,AKJ$5),AKH24&lt;SMALL(기준일시_입력!$N$21:$N$39,AKJ$5)),SMALL(기준일시_입력!$N$21:$N$39,AKJ$5)-AKH24,0)),0)</f>
        <v>0</v>
      </c>
      <c r="AKK24" s="128">
        <f>IFERROR(IF(AND(AKH24&lt;SMALL(기준일시_입력!$J$21:$J$39,AKK$5),AKI24&gt;SMALL(기준일시_입력!$N$21:$N$39,AKK$5)),INDEX(기준일시_입력!$AJ$21:$AJ$39,AKK$5*2-1),IF(AND(AKH24&gt;=SMALL(기준일시_입력!$J$21:$J$39,AKK$5),AKH24&lt;SMALL(기준일시_입력!$N$21:$N$39,AKK$5)),SMALL(기준일시_입력!$N$21:$N$39,AKK$5)-AKH24,0)),0)</f>
        <v>0</v>
      </c>
      <c r="AKL24" s="128">
        <f>IFERROR(IF(AND(AKH24&lt;SMALL(기준일시_입력!$J$21:$J$39,AKL$5),AKI24&gt;SMALL(기준일시_입력!$N$21:$N$39,AKL$5)),INDEX(기준일시_입력!$AJ$21:$AJ$39,AKL$5*2-1),IF(AND(AKH24&gt;=SMALL(기준일시_입력!$J$21:$J$39,AKL$5),AKH24&lt;SMALL(기준일시_입력!$N$21:$N$39,AKL$5)),SMALL(기준일시_입력!$N$21:$N$39,AKL$5)-AKH24,0)),0)</f>
        <v>0</v>
      </c>
      <c r="AKM24" s="128">
        <f>IFERROR(IF(AND(AKH24&lt;SMALL(기준일시_입력!$J$21:$J$39,AKM$5),AKI24&gt;SMALL(기준일시_입력!$N$21:$N$39,AKM$5)),INDEX(기준일시_입력!$AJ$21:$AJ$39,AKM$5*2-1),IF(AND(AKH24&gt;=SMALL(기준일시_입력!$J$21:$J$39,AKM$5),AKH24&lt;SMALL(기준일시_입력!$N$21:$N$39,AKM$5)),SMALL(기준일시_입력!$N$21:$N$39,AKM$5)-AKH24,0)),0)</f>
        <v>0</v>
      </c>
      <c r="AKN24" s="128">
        <f>IFERROR(IF(AND(AKH24&lt;SMALL(기준일시_입력!$J$21:$J$39,AKN$5),AKI24&gt;SMALL(기준일시_입력!$N$21:$N$39,AKN$5)),INDEX(기준일시_입력!$AJ$21:$AJ$39,AKN$5*2-1),IF(AND(AKH24&gt;=SMALL(기준일시_입력!$J$21:$J$39,AKN$5),AKH24&lt;SMALL(기준일시_입력!$N$21:$N$39,AKN$5)),SMALL(기준일시_입력!$N$21:$N$39,AKN$5)-AKH24,0)),0)</f>
        <v>0</v>
      </c>
      <c r="AKO24" s="128">
        <f>IFERROR(IF(AND(AKH24&lt;SMALL(기준일시_입력!$J$21:$J$39,AKO$5),AKI24&gt;SMALL(기준일시_입력!$N$21:$N$39,AKO$5)),INDEX(기준일시_입력!$AJ$21:$AJ$39,AKO$5*2-1),IF(AND(AKH24&gt;=SMALL(기준일시_입력!$J$21:$J$39,AKO$5),AKH24&lt;SMALL(기준일시_입력!$N$21:$N$39,AKO$5)),SMALL(기준일시_입력!$N$21:$N$39,AKO$5)-AKH24,0)),0)</f>
        <v>0</v>
      </c>
      <c r="AKP24" s="128">
        <f>IFERROR(IF(AND(AKH24&lt;SMALL(기준일시_입력!$J$21:$J$39,AKP$5),AKI24&gt;SMALL(기준일시_입력!$N$21:$N$39,AKP$5)),INDEX(기준일시_입력!$AJ$21:$AJ$39,AKP$5*2-1),IF(AND(AKH24&gt;=SMALL(기준일시_입력!$J$21:$J$39,AKP$5),AKH24&lt;SMALL(기준일시_입력!$N$21:$N$39,AKP$5)),SMALL(기준일시_입력!$N$21:$N$39,AKP$5)-AKH24,0)),0)</f>
        <v>0</v>
      </c>
      <c r="AKQ24" s="128">
        <f>IFERROR(IF(AND(AKH24&lt;SMALL(기준일시_입력!$J$21:$J$39,AKQ$5),AKI24&gt;SMALL(기준일시_입력!$N$21:$N$39,AKQ$5)),INDEX(기준일시_입력!$AJ$21:$AJ$39,AKQ$5*2-1),IF(AND(AKH24&gt;=SMALL(기준일시_입력!$J$21:$J$39,AKQ$5),AKH24&lt;SMALL(기준일시_입력!$N$21:$N$39,AKQ$5)),SMALL(기준일시_입력!$N$21:$N$39,AKQ$5)-AKH24,0)),0)</f>
        <v>0</v>
      </c>
      <c r="AKR24" s="128">
        <f>IFERROR(IF(AND(AKH24&lt;SMALL(기준일시_입력!$J$21:$J$39,AKR$5),AKI24&gt;SMALL(기준일시_입력!$N$21:$N$39,AKR$5)),INDEX(기준일시_입력!$AJ$21:$AJ$39,AKR$5*2-1),IF(AND(AKH24&gt;=SMALL(기준일시_입력!$J$21:$J$39,AKR$5),AKH24&lt;SMALL(기준일시_입력!$N$21:$N$39,AKR$5)),SMALL(기준일시_입력!$N$21:$N$39,AKR$5)-AKH24,0)),0)</f>
        <v>0</v>
      </c>
      <c r="AKS24" s="128">
        <f>IFERROR(IF(AND(AKH24&lt;SMALL(기준일시_입력!$J$21:$J$39,AKS$5),AKI24&gt;SMALL(기준일시_입력!$N$21:$N$39,AKS$5)),INDEX(기준일시_입력!$AJ$21:$AJ$39,AKS$5*2-1),IF(AND(AKH24&gt;=SMALL(기준일시_입력!$J$21:$J$39,AKS$5),AKH24&lt;SMALL(기준일시_입력!$N$21:$N$39,AKS$5)),SMALL(기준일시_입력!$N$21:$N$39,AKS$5)-AKH24,0)),0)</f>
        <v>0</v>
      </c>
      <c r="AKT24" s="125"/>
      <c r="AKU24" s="180" t="str">
        <f t="shared" si="314"/>
        <v>19일</v>
      </c>
      <c r="AKV24" s="180"/>
      <c r="AKW24" s="124" t="str">
        <f t="shared" si="315"/>
        <v>금</v>
      </c>
      <c r="AKX24" s="133" t="str">
        <f t="shared" si="414"/>
        <v/>
      </c>
      <c r="AKY24" s="184"/>
      <c r="AKZ24" s="184"/>
      <c r="ALA24" s="184"/>
      <c r="ALB24" s="184"/>
      <c r="ALC24" s="184"/>
      <c r="ALD24" s="184"/>
      <c r="ALE24" s="176"/>
      <c r="ALF24" s="177"/>
      <c r="ALG24" s="129" t="str">
        <f>IF($B24="","",IF(AND(AKW$3&lt;&gt;"",$B24-기준일시_입력!$AO$7&lt;=0,AKY24="",ALB24="",ALE24=""),"X",IF(ALE24="연차","☆",IF(ALE24="월차","★",IF(ALE24="병가","♨",IF(ALE24="출장","◎",IF(ALE24="교육","■",IF(AND(ALE24="",AKY24&lt;=기준일시_입력!$J$15,ALB24&gt;=기준일시_입력!$N$15),"○",IF(AND(ALE24="",AKY24&lt;&gt;"",AKY24&gt;기준일시_입력!$J$15),"▼",IF(AND(ALE24="",ALB24&lt;&gt;"",ALB24&lt;기준일시_입력!$N$15),"△",""))))))))))</f>
        <v/>
      </c>
      <c r="ALH24" s="128">
        <f>IFERROR(IF(OR(AKY24="",ALB24=""),0,IF(AND(ALJ24&lt;기준일시_입력!$J$17,ALK24&gt;기준일시_입력!$N$17),기준일시_입력!$N$17-기준일시_입력!$J$17,IF(AND(ALJ24&gt;=기준일시_입력!$J$17,ALK24&gt;기준일시_입력!$N$17),기준일시_입력!$N$17-ALJ24,IF(ALK24&lt;기준일시_입력!$J$17,0,IF(AND(ALJ24&lt;기준일시_입력!$J$17,ALK24&lt;=기준일시_입력!$N$17),ALK24-기준일시_입력!$J$17,IF(AND(ALJ24&gt;=기준일시_입력!$J$17,ALK24&lt;=기준일시_입력!$N$17),ALK24-ALJ24,0)))))),0)</f>
        <v>0</v>
      </c>
      <c r="ALI24" s="128">
        <f t="shared" si="317"/>
        <v>0</v>
      </c>
      <c r="ALJ24" s="128">
        <f>IF(OR(AKY24="",ALB24=""),0,IF(AKY24&lt;기준일시_입력!$J$15,기준일시_입력!$J$15,AKY24))</f>
        <v>0</v>
      </c>
      <c r="ALK24" s="128">
        <f t="shared" si="318"/>
        <v>0</v>
      </c>
      <c r="ALL24" s="128">
        <f>IFERROR(IF(AND(ALJ24&lt;SMALL(기준일시_입력!$J$21:$J$39,ALL$5),ALK24&gt;SMALL(기준일시_입력!$N$21:$N$39,ALL$5)),INDEX(기준일시_입력!$AJ$21:$AJ$39,ALL$5*2-1),IF(AND(ALJ24&gt;=SMALL(기준일시_입력!$J$21:$J$39,ALL$5),ALJ24&lt;SMALL(기준일시_입력!$N$21:$N$39,ALL$5)),SMALL(기준일시_입력!$N$21:$N$39,ALL$5)-ALJ24,0)),0)</f>
        <v>0</v>
      </c>
      <c r="ALM24" s="128">
        <f>IFERROR(IF(AND(ALJ24&lt;SMALL(기준일시_입력!$J$21:$J$39,ALM$5),ALK24&gt;SMALL(기준일시_입력!$N$21:$N$39,ALM$5)),INDEX(기준일시_입력!$AJ$21:$AJ$39,ALM$5*2-1),IF(AND(ALJ24&gt;=SMALL(기준일시_입력!$J$21:$J$39,ALM$5),ALJ24&lt;SMALL(기준일시_입력!$N$21:$N$39,ALM$5)),SMALL(기준일시_입력!$N$21:$N$39,ALM$5)-ALJ24,0)),0)</f>
        <v>0</v>
      </c>
      <c r="ALN24" s="128">
        <f>IFERROR(IF(AND(ALJ24&lt;SMALL(기준일시_입력!$J$21:$J$39,ALN$5),ALK24&gt;SMALL(기준일시_입력!$N$21:$N$39,ALN$5)),INDEX(기준일시_입력!$AJ$21:$AJ$39,ALN$5*2-1),IF(AND(ALJ24&gt;=SMALL(기준일시_입력!$J$21:$J$39,ALN$5),ALJ24&lt;SMALL(기준일시_입력!$N$21:$N$39,ALN$5)),SMALL(기준일시_입력!$N$21:$N$39,ALN$5)-ALJ24,0)),0)</f>
        <v>0</v>
      </c>
      <c r="ALO24" s="128">
        <f>IFERROR(IF(AND(ALJ24&lt;SMALL(기준일시_입력!$J$21:$J$39,ALO$5),ALK24&gt;SMALL(기준일시_입력!$N$21:$N$39,ALO$5)),INDEX(기준일시_입력!$AJ$21:$AJ$39,ALO$5*2-1),IF(AND(ALJ24&gt;=SMALL(기준일시_입력!$J$21:$J$39,ALO$5),ALJ24&lt;SMALL(기준일시_입력!$N$21:$N$39,ALO$5)),SMALL(기준일시_입력!$N$21:$N$39,ALO$5)-ALJ24,0)),0)</f>
        <v>0</v>
      </c>
      <c r="ALP24" s="128">
        <f>IFERROR(IF(AND(ALJ24&lt;SMALL(기준일시_입력!$J$21:$J$39,ALP$5),ALK24&gt;SMALL(기준일시_입력!$N$21:$N$39,ALP$5)),INDEX(기준일시_입력!$AJ$21:$AJ$39,ALP$5*2-1),IF(AND(ALJ24&gt;=SMALL(기준일시_입력!$J$21:$J$39,ALP$5),ALJ24&lt;SMALL(기준일시_입력!$N$21:$N$39,ALP$5)),SMALL(기준일시_입력!$N$21:$N$39,ALP$5)-ALJ24,0)),0)</f>
        <v>0</v>
      </c>
      <c r="ALQ24" s="128">
        <f>IFERROR(IF(AND(ALJ24&lt;SMALL(기준일시_입력!$J$21:$J$39,ALQ$5),ALK24&gt;SMALL(기준일시_입력!$N$21:$N$39,ALQ$5)),INDEX(기준일시_입력!$AJ$21:$AJ$39,ALQ$5*2-1),IF(AND(ALJ24&gt;=SMALL(기준일시_입력!$J$21:$J$39,ALQ$5),ALJ24&lt;SMALL(기준일시_입력!$N$21:$N$39,ALQ$5)),SMALL(기준일시_입력!$N$21:$N$39,ALQ$5)-ALJ24,0)),0)</f>
        <v>0</v>
      </c>
      <c r="ALR24" s="128">
        <f>IFERROR(IF(AND(ALJ24&lt;SMALL(기준일시_입력!$J$21:$J$39,ALR$5),ALK24&gt;SMALL(기준일시_입력!$N$21:$N$39,ALR$5)),INDEX(기준일시_입력!$AJ$21:$AJ$39,ALR$5*2-1),IF(AND(ALJ24&gt;=SMALL(기준일시_입력!$J$21:$J$39,ALR$5),ALJ24&lt;SMALL(기준일시_입력!$N$21:$N$39,ALR$5)),SMALL(기준일시_입력!$N$21:$N$39,ALR$5)-ALJ24,0)),0)</f>
        <v>0</v>
      </c>
      <c r="ALS24" s="128">
        <f>IFERROR(IF(AND(ALJ24&lt;SMALL(기준일시_입력!$J$21:$J$39,ALS$5),ALK24&gt;SMALL(기준일시_입력!$N$21:$N$39,ALS$5)),INDEX(기준일시_입력!$AJ$21:$AJ$39,ALS$5*2-1),IF(AND(ALJ24&gt;=SMALL(기준일시_입력!$J$21:$J$39,ALS$5),ALJ24&lt;SMALL(기준일시_입력!$N$21:$N$39,ALS$5)),SMALL(기준일시_입력!$N$21:$N$39,ALS$5)-ALJ24,0)),0)</f>
        <v>0</v>
      </c>
      <c r="ALT24" s="128">
        <f>IFERROR(IF(AND(ALJ24&lt;SMALL(기준일시_입력!$J$21:$J$39,ALT$5),ALK24&gt;SMALL(기준일시_입력!$N$21:$N$39,ALT$5)),INDEX(기준일시_입력!$AJ$21:$AJ$39,ALT$5*2-1),IF(AND(ALJ24&gt;=SMALL(기준일시_입력!$J$21:$J$39,ALT$5),ALJ24&lt;SMALL(기준일시_입력!$N$21:$N$39,ALT$5)),SMALL(기준일시_입력!$N$21:$N$39,ALT$5)-ALJ24,0)),0)</f>
        <v>0</v>
      </c>
      <c r="ALU24" s="128">
        <f>IFERROR(IF(AND(ALJ24&lt;SMALL(기준일시_입력!$J$21:$J$39,ALU$5),ALK24&gt;SMALL(기준일시_입력!$N$21:$N$39,ALU$5)),INDEX(기준일시_입력!$AJ$21:$AJ$39,ALU$5*2-1),IF(AND(ALJ24&gt;=SMALL(기준일시_입력!$J$21:$J$39,ALU$5),ALJ24&lt;SMALL(기준일시_입력!$N$21:$N$39,ALU$5)),SMALL(기준일시_입력!$N$21:$N$39,ALU$5)-ALJ24,0)),0)</f>
        <v>0</v>
      </c>
      <c r="ALV24" s="125"/>
      <c r="ALW24" s="180" t="str">
        <f t="shared" si="319"/>
        <v>19일</v>
      </c>
      <c r="ALX24" s="180"/>
      <c r="ALY24" s="124" t="str">
        <f t="shared" si="320"/>
        <v>금</v>
      </c>
      <c r="ALZ24" s="133" t="str">
        <f t="shared" si="415"/>
        <v/>
      </c>
      <c r="AMA24" s="184"/>
      <c r="AMB24" s="184"/>
      <c r="AMC24" s="184"/>
      <c r="AMD24" s="184"/>
      <c r="AME24" s="184"/>
      <c r="AMF24" s="184"/>
      <c r="AMG24" s="176"/>
      <c r="AMH24" s="177"/>
      <c r="AMI24" s="129" t="str">
        <f>IF($B24="","",IF(AND(ALY$3&lt;&gt;"",$B24-기준일시_입력!$AO$7&lt;=0,AMA24="",AMD24="",AMG24=""),"X",IF(AMG24="연차","☆",IF(AMG24="월차","★",IF(AMG24="병가","♨",IF(AMG24="출장","◎",IF(AMG24="교육","■",IF(AND(AMG24="",AMA24&lt;=기준일시_입력!$J$15,AMD24&gt;=기준일시_입력!$N$15),"○",IF(AND(AMG24="",AMA24&lt;&gt;"",AMA24&gt;기준일시_입력!$J$15),"▼",IF(AND(AMG24="",AMD24&lt;&gt;"",AMD24&lt;기준일시_입력!$N$15),"△",""))))))))))</f>
        <v/>
      </c>
      <c r="AMJ24" s="128">
        <f>IFERROR(IF(OR(AMA24="",AMD24=""),0,IF(AND(AML24&lt;기준일시_입력!$J$17,AMM24&gt;기준일시_입력!$N$17),기준일시_입력!$N$17-기준일시_입력!$J$17,IF(AND(AML24&gt;=기준일시_입력!$J$17,AMM24&gt;기준일시_입력!$N$17),기준일시_입력!$N$17-AML24,IF(AMM24&lt;기준일시_입력!$J$17,0,IF(AND(AML24&lt;기준일시_입력!$J$17,AMM24&lt;=기준일시_입력!$N$17),AMM24-기준일시_입력!$J$17,IF(AND(AML24&gt;=기준일시_입력!$J$17,AMM24&lt;=기준일시_입력!$N$17),AMM24-AML24,0)))))),0)</f>
        <v>0</v>
      </c>
      <c r="AMK24" s="128">
        <f t="shared" si="322"/>
        <v>0</v>
      </c>
      <c r="AML24" s="128">
        <f>IF(OR(AMA24="",AMD24=""),0,IF(AMA24&lt;기준일시_입력!$J$15,기준일시_입력!$J$15,AMA24))</f>
        <v>0</v>
      </c>
      <c r="AMM24" s="128">
        <f t="shared" si="323"/>
        <v>0</v>
      </c>
      <c r="AMN24" s="128">
        <f>IFERROR(IF(AND(AML24&lt;SMALL(기준일시_입력!$J$21:$J$39,AMN$5),AMM24&gt;SMALL(기준일시_입력!$N$21:$N$39,AMN$5)),INDEX(기준일시_입력!$AJ$21:$AJ$39,AMN$5*2-1),IF(AND(AML24&gt;=SMALL(기준일시_입력!$J$21:$J$39,AMN$5),AML24&lt;SMALL(기준일시_입력!$N$21:$N$39,AMN$5)),SMALL(기준일시_입력!$N$21:$N$39,AMN$5)-AML24,0)),0)</f>
        <v>0</v>
      </c>
      <c r="AMO24" s="128">
        <f>IFERROR(IF(AND(AML24&lt;SMALL(기준일시_입력!$J$21:$J$39,AMO$5),AMM24&gt;SMALL(기준일시_입력!$N$21:$N$39,AMO$5)),INDEX(기준일시_입력!$AJ$21:$AJ$39,AMO$5*2-1),IF(AND(AML24&gt;=SMALL(기준일시_입력!$J$21:$J$39,AMO$5),AML24&lt;SMALL(기준일시_입력!$N$21:$N$39,AMO$5)),SMALL(기준일시_입력!$N$21:$N$39,AMO$5)-AML24,0)),0)</f>
        <v>0</v>
      </c>
      <c r="AMP24" s="128">
        <f>IFERROR(IF(AND(AML24&lt;SMALL(기준일시_입력!$J$21:$J$39,AMP$5),AMM24&gt;SMALL(기준일시_입력!$N$21:$N$39,AMP$5)),INDEX(기준일시_입력!$AJ$21:$AJ$39,AMP$5*2-1),IF(AND(AML24&gt;=SMALL(기준일시_입력!$J$21:$J$39,AMP$5),AML24&lt;SMALL(기준일시_입력!$N$21:$N$39,AMP$5)),SMALL(기준일시_입력!$N$21:$N$39,AMP$5)-AML24,0)),0)</f>
        <v>0</v>
      </c>
      <c r="AMQ24" s="128">
        <f>IFERROR(IF(AND(AML24&lt;SMALL(기준일시_입력!$J$21:$J$39,AMQ$5),AMM24&gt;SMALL(기준일시_입력!$N$21:$N$39,AMQ$5)),INDEX(기준일시_입력!$AJ$21:$AJ$39,AMQ$5*2-1),IF(AND(AML24&gt;=SMALL(기준일시_입력!$J$21:$J$39,AMQ$5),AML24&lt;SMALL(기준일시_입력!$N$21:$N$39,AMQ$5)),SMALL(기준일시_입력!$N$21:$N$39,AMQ$5)-AML24,0)),0)</f>
        <v>0</v>
      </c>
      <c r="AMR24" s="128">
        <f>IFERROR(IF(AND(AML24&lt;SMALL(기준일시_입력!$J$21:$J$39,AMR$5),AMM24&gt;SMALL(기준일시_입력!$N$21:$N$39,AMR$5)),INDEX(기준일시_입력!$AJ$21:$AJ$39,AMR$5*2-1),IF(AND(AML24&gt;=SMALL(기준일시_입력!$J$21:$J$39,AMR$5),AML24&lt;SMALL(기준일시_입력!$N$21:$N$39,AMR$5)),SMALL(기준일시_입력!$N$21:$N$39,AMR$5)-AML24,0)),0)</f>
        <v>0</v>
      </c>
      <c r="AMS24" s="128">
        <f>IFERROR(IF(AND(AML24&lt;SMALL(기준일시_입력!$J$21:$J$39,AMS$5),AMM24&gt;SMALL(기준일시_입력!$N$21:$N$39,AMS$5)),INDEX(기준일시_입력!$AJ$21:$AJ$39,AMS$5*2-1),IF(AND(AML24&gt;=SMALL(기준일시_입력!$J$21:$J$39,AMS$5),AML24&lt;SMALL(기준일시_입력!$N$21:$N$39,AMS$5)),SMALL(기준일시_입력!$N$21:$N$39,AMS$5)-AML24,0)),0)</f>
        <v>0</v>
      </c>
      <c r="AMT24" s="128">
        <f>IFERROR(IF(AND(AML24&lt;SMALL(기준일시_입력!$J$21:$J$39,AMT$5),AMM24&gt;SMALL(기준일시_입력!$N$21:$N$39,AMT$5)),INDEX(기준일시_입력!$AJ$21:$AJ$39,AMT$5*2-1),IF(AND(AML24&gt;=SMALL(기준일시_입력!$J$21:$J$39,AMT$5),AML24&lt;SMALL(기준일시_입력!$N$21:$N$39,AMT$5)),SMALL(기준일시_입력!$N$21:$N$39,AMT$5)-AML24,0)),0)</f>
        <v>0</v>
      </c>
      <c r="AMU24" s="128">
        <f>IFERROR(IF(AND(AML24&lt;SMALL(기준일시_입력!$J$21:$J$39,AMU$5),AMM24&gt;SMALL(기준일시_입력!$N$21:$N$39,AMU$5)),INDEX(기준일시_입력!$AJ$21:$AJ$39,AMU$5*2-1),IF(AND(AML24&gt;=SMALL(기준일시_입력!$J$21:$J$39,AMU$5),AML24&lt;SMALL(기준일시_입력!$N$21:$N$39,AMU$5)),SMALL(기준일시_입력!$N$21:$N$39,AMU$5)-AML24,0)),0)</f>
        <v>0</v>
      </c>
      <c r="AMV24" s="128">
        <f>IFERROR(IF(AND(AML24&lt;SMALL(기준일시_입력!$J$21:$J$39,AMV$5),AMM24&gt;SMALL(기준일시_입력!$N$21:$N$39,AMV$5)),INDEX(기준일시_입력!$AJ$21:$AJ$39,AMV$5*2-1),IF(AND(AML24&gt;=SMALL(기준일시_입력!$J$21:$J$39,AMV$5),AML24&lt;SMALL(기준일시_입력!$N$21:$N$39,AMV$5)),SMALL(기준일시_입력!$N$21:$N$39,AMV$5)-AML24,0)),0)</f>
        <v>0</v>
      </c>
      <c r="AMW24" s="128">
        <f>IFERROR(IF(AND(AML24&lt;SMALL(기준일시_입력!$J$21:$J$39,AMW$5),AMM24&gt;SMALL(기준일시_입력!$N$21:$N$39,AMW$5)),INDEX(기준일시_입력!$AJ$21:$AJ$39,AMW$5*2-1),IF(AND(AML24&gt;=SMALL(기준일시_입력!$J$21:$J$39,AMW$5),AML24&lt;SMALL(기준일시_입력!$N$21:$N$39,AMW$5)),SMALL(기준일시_입력!$N$21:$N$39,AMW$5)-AML24,0)),0)</f>
        <v>0</v>
      </c>
      <c r="AMX24" s="125"/>
      <c r="AMY24" s="180" t="str">
        <f t="shared" si="324"/>
        <v>19일</v>
      </c>
      <c r="AMZ24" s="180"/>
      <c r="ANA24" s="124" t="str">
        <f t="shared" si="325"/>
        <v>금</v>
      </c>
      <c r="ANB24" s="133" t="str">
        <f t="shared" si="415"/>
        <v/>
      </c>
      <c r="ANC24" s="184"/>
      <c r="AND24" s="184"/>
      <c r="ANE24" s="184"/>
      <c r="ANF24" s="184"/>
      <c r="ANG24" s="184"/>
      <c r="ANH24" s="184"/>
      <c r="ANI24" s="176"/>
      <c r="ANJ24" s="177"/>
      <c r="ANK24" s="129" t="str">
        <f>IF($B24="","",IF(AND(ANA$3&lt;&gt;"",$B24-기준일시_입력!$AO$7&lt;=0,ANC24="",ANF24="",ANI24=""),"X",IF(ANI24="연차","☆",IF(ANI24="월차","★",IF(ANI24="병가","♨",IF(ANI24="출장","◎",IF(ANI24="교육","■",IF(AND(ANI24="",ANC24&lt;=기준일시_입력!$J$15,ANF24&gt;=기준일시_입력!$N$15),"○",IF(AND(ANI24="",ANC24&lt;&gt;"",ANC24&gt;기준일시_입력!$J$15),"▼",IF(AND(ANI24="",ANF24&lt;&gt;"",ANF24&lt;기준일시_입력!$N$15),"△",""))))))))))</f>
        <v/>
      </c>
      <c r="ANL24" s="128">
        <f>IFERROR(IF(OR(ANC24="",ANF24=""),0,IF(AND(ANN24&lt;기준일시_입력!$J$17,ANO24&gt;기준일시_입력!$N$17),기준일시_입력!$N$17-기준일시_입력!$J$17,IF(AND(ANN24&gt;=기준일시_입력!$J$17,ANO24&gt;기준일시_입력!$N$17),기준일시_입력!$N$17-ANN24,IF(ANO24&lt;기준일시_입력!$J$17,0,IF(AND(ANN24&lt;기준일시_입력!$J$17,ANO24&lt;=기준일시_입력!$N$17),ANO24-기준일시_입력!$J$17,IF(AND(ANN24&gt;=기준일시_입력!$J$17,ANO24&lt;=기준일시_입력!$N$17),ANO24-ANN24,0)))))),0)</f>
        <v>0</v>
      </c>
      <c r="ANM24" s="128">
        <f t="shared" si="327"/>
        <v>0</v>
      </c>
      <c r="ANN24" s="128">
        <f>IF(OR(ANC24="",ANF24=""),0,IF(ANC24&lt;기준일시_입력!$J$15,기준일시_입력!$J$15,ANC24))</f>
        <v>0</v>
      </c>
      <c r="ANO24" s="128">
        <f t="shared" si="328"/>
        <v>0</v>
      </c>
      <c r="ANP24" s="128">
        <f>IFERROR(IF(AND(ANN24&lt;SMALL(기준일시_입력!$J$21:$J$39,ANP$5),ANO24&gt;SMALL(기준일시_입력!$N$21:$N$39,ANP$5)),INDEX(기준일시_입력!$AJ$21:$AJ$39,ANP$5*2-1),IF(AND(ANN24&gt;=SMALL(기준일시_입력!$J$21:$J$39,ANP$5),ANN24&lt;SMALL(기준일시_입력!$N$21:$N$39,ANP$5)),SMALL(기준일시_입력!$N$21:$N$39,ANP$5)-ANN24,0)),0)</f>
        <v>0</v>
      </c>
      <c r="ANQ24" s="128">
        <f>IFERROR(IF(AND(ANN24&lt;SMALL(기준일시_입력!$J$21:$J$39,ANQ$5),ANO24&gt;SMALL(기준일시_입력!$N$21:$N$39,ANQ$5)),INDEX(기준일시_입력!$AJ$21:$AJ$39,ANQ$5*2-1),IF(AND(ANN24&gt;=SMALL(기준일시_입력!$J$21:$J$39,ANQ$5),ANN24&lt;SMALL(기준일시_입력!$N$21:$N$39,ANQ$5)),SMALL(기준일시_입력!$N$21:$N$39,ANQ$5)-ANN24,0)),0)</f>
        <v>0</v>
      </c>
      <c r="ANR24" s="128">
        <f>IFERROR(IF(AND(ANN24&lt;SMALL(기준일시_입력!$J$21:$J$39,ANR$5),ANO24&gt;SMALL(기준일시_입력!$N$21:$N$39,ANR$5)),INDEX(기준일시_입력!$AJ$21:$AJ$39,ANR$5*2-1),IF(AND(ANN24&gt;=SMALL(기준일시_입력!$J$21:$J$39,ANR$5),ANN24&lt;SMALL(기준일시_입력!$N$21:$N$39,ANR$5)),SMALL(기준일시_입력!$N$21:$N$39,ANR$5)-ANN24,0)),0)</f>
        <v>0</v>
      </c>
      <c r="ANS24" s="128">
        <f>IFERROR(IF(AND(ANN24&lt;SMALL(기준일시_입력!$J$21:$J$39,ANS$5),ANO24&gt;SMALL(기준일시_입력!$N$21:$N$39,ANS$5)),INDEX(기준일시_입력!$AJ$21:$AJ$39,ANS$5*2-1),IF(AND(ANN24&gt;=SMALL(기준일시_입력!$J$21:$J$39,ANS$5),ANN24&lt;SMALL(기준일시_입력!$N$21:$N$39,ANS$5)),SMALL(기준일시_입력!$N$21:$N$39,ANS$5)-ANN24,0)),0)</f>
        <v>0</v>
      </c>
      <c r="ANT24" s="128">
        <f>IFERROR(IF(AND(ANN24&lt;SMALL(기준일시_입력!$J$21:$J$39,ANT$5),ANO24&gt;SMALL(기준일시_입력!$N$21:$N$39,ANT$5)),INDEX(기준일시_입력!$AJ$21:$AJ$39,ANT$5*2-1),IF(AND(ANN24&gt;=SMALL(기준일시_입력!$J$21:$J$39,ANT$5),ANN24&lt;SMALL(기준일시_입력!$N$21:$N$39,ANT$5)),SMALL(기준일시_입력!$N$21:$N$39,ANT$5)-ANN24,0)),0)</f>
        <v>0</v>
      </c>
      <c r="ANU24" s="128">
        <f>IFERROR(IF(AND(ANN24&lt;SMALL(기준일시_입력!$J$21:$J$39,ANU$5),ANO24&gt;SMALL(기준일시_입력!$N$21:$N$39,ANU$5)),INDEX(기준일시_입력!$AJ$21:$AJ$39,ANU$5*2-1),IF(AND(ANN24&gt;=SMALL(기준일시_입력!$J$21:$J$39,ANU$5),ANN24&lt;SMALL(기준일시_입력!$N$21:$N$39,ANU$5)),SMALL(기준일시_입력!$N$21:$N$39,ANU$5)-ANN24,0)),0)</f>
        <v>0</v>
      </c>
      <c r="ANV24" s="128">
        <f>IFERROR(IF(AND(ANN24&lt;SMALL(기준일시_입력!$J$21:$J$39,ANV$5),ANO24&gt;SMALL(기준일시_입력!$N$21:$N$39,ANV$5)),INDEX(기준일시_입력!$AJ$21:$AJ$39,ANV$5*2-1),IF(AND(ANN24&gt;=SMALL(기준일시_입력!$J$21:$J$39,ANV$5),ANN24&lt;SMALL(기준일시_입력!$N$21:$N$39,ANV$5)),SMALL(기준일시_입력!$N$21:$N$39,ANV$5)-ANN24,0)),0)</f>
        <v>0</v>
      </c>
      <c r="ANW24" s="128">
        <f>IFERROR(IF(AND(ANN24&lt;SMALL(기준일시_입력!$J$21:$J$39,ANW$5),ANO24&gt;SMALL(기준일시_입력!$N$21:$N$39,ANW$5)),INDEX(기준일시_입력!$AJ$21:$AJ$39,ANW$5*2-1),IF(AND(ANN24&gt;=SMALL(기준일시_입력!$J$21:$J$39,ANW$5),ANN24&lt;SMALL(기준일시_입력!$N$21:$N$39,ANW$5)),SMALL(기준일시_입력!$N$21:$N$39,ANW$5)-ANN24,0)),0)</f>
        <v>0</v>
      </c>
      <c r="ANX24" s="128">
        <f>IFERROR(IF(AND(ANN24&lt;SMALL(기준일시_입력!$J$21:$J$39,ANX$5),ANO24&gt;SMALL(기준일시_입력!$N$21:$N$39,ANX$5)),INDEX(기준일시_입력!$AJ$21:$AJ$39,ANX$5*2-1),IF(AND(ANN24&gt;=SMALL(기준일시_입력!$J$21:$J$39,ANX$5),ANN24&lt;SMALL(기준일시_입력!$N$21:$N$39,ANX$5)),SMALL(기준일시_입력!$N$21:$N$39,ANX$5)-ANN24,0)),0)</f>
        <v>0</v>
      </c>
      <c r="ANY24" s="128">
        <f>IFERROR(IF(AND(ANN24&lt;SMALL(기준일시_입력!$J$21:$J$39,ANY$5),ANO24&gt;SMALL(기준일시_입력!$N$21:$N$39,ANY$5)),INDEX(기준일시_입력!$AJ$21:$AJ$39,ANY$5*2-1),IF(AND(ANN24&gt;=SMALL(기준일시_입력!$J$21:$J$39,ANY$5),ANN24&lt;SMALL(기준일시_입력!$N$21:$N$39,ANY$5)),SMALL(기준일시_입력!$N$21:$N$39,ANY$5)-ANN24,0)),0)</f>
        <v>0</v>
      </c>
      <c r="ANZ24" s="125"/>
      <c r="AOA24" s="180" t="str">
        <f t="shared" si="329"/>
        <v>19일</v>
      </c>
      <c r="AOB24" s="180"/>
      <c r="AOC24" s="124" t="str">
        <f t="shared" si="330"/>
        <v>금</v>
      </c>
      <c r="AOD24" s="133" t="str">
        <f t="shared" si="415"/>
        <v/>
      </c>
      <c r="AOE24" s="184"/>
      <c r="AOF24" s="184"/>
      <c r="AOG24" s="184"/>
      <c r="AOH24" s="184"/>
      <c r="AOI24" s="184"/>
      <c r="AOJ24" s="184"/>
      <c r="AOK24" s="176"/>
      <c r="AOL24" s="177"/>
      <c r="AOM24" s="129" t="str">
        <f>IF($B24="","",IF(AND(AOC$3&lt;&gt;"",$B24-기준일시_입력!$AO$7&lt;=0,AOE24="",AOH24="",AOK24=""),"X",IF(AOK24="연차","☆",IF(AOK24="월차","★",IF(AOK24="병가","♨",IF(AOK24="출장","◎",IF(AOK24="교육","■",IF(AND(AOK24="",AOE24&lt;=기준일시_입력!$J$15,AOH24&gt;=기준일시_입력!$N$15),"○",IF(AND(AOK24="",AOE24&lt;&gt;"",AOE24&gt;기준일시_입력!$J$15),"▼",IF(AND(AOK24="",AOH24&lt;&gt;"",AOH24&lt;기준일시_입력!$N$15),"△",""))))))))))</f>
        <v/>
      </c>
      <c r="AON24" s="128">
        <f>IFERROR(IF(OR(AOE24="",AOH24=""),0,IF(AND(AOP24&lt;기준일시_입력!$J$17,AOQ24&gt;기준일시_입력!$N$17),기준일시_입력!$N$17-기준일시_입력!$J$17,IF(AND(AOP24&gt;=기준일시_입력!$J$17,AOQ24&gt;기준일시_입력!$N$17),기준일시_입력!$N$17-AOP24,IF(AOQ24&lt;기준일시_입력!$J$17,0,IF(AND(AOP24&lt;기준일시_입력!$J$17,AOQ24&lt;=기준일시_입력!$N$17),AOQ24-기준일시_입력!$J$17,IF(AND(AOP24&gt;=기준일시_입력!$J$17,AOQ24&lt;=기준일시_입력!$N$17),AOQ24-AOP24,0)))))),0)</f>
        <v>0</v>
      </c>
      <c r="AOO24" s="128">
        <f t="shared" si="332"/>
        <v>0</v>
      </c>
      <c r="AOP24" s="128">
        <f>IF(OR(AOE24="",AOH24=""),0,IF(AOE24&lt;기준일시_입력!$J$15,기준일시_입력!$J$15,AOE24))</f>
        <v>0</v>
      </c>
      <c r="AOQ24" s="128">
        <f t="shared" si="333"/>
        <v>0</v>
      </c>
      <c r="AOR24" s="128">
        <f>IFERROR(IF(AND(AOP24&lt;SMALL(기준일시_입력!$J$21:$J$39,AOR$5),AOQ24&gt;SMALL(기준일시_입력!$N$21:$N$39,AOR$5)),INDEX(기준일시_입력!$AJ$21:$AJ$39,AOR$5*2-1),IF(AND(AOP24&gt;=SMALL(기준일시_입력!$J$21:$J$39,AOR$5),AOP24&lt;SMALL(기준일시_입력!$N$21:$N$39,AOR$5)),SMALL(기준일시_입력!$N$21:$N$39,AOR$5)-AOP24,0)),0)</f>
        <v>0</v>
      </c>
      <c r="AOS24" s="128">
        <f>IFERROR(IF(AND(AOP24&lt;SMALL(기준일시_입력!$J$21:$J$39,AOS$5),AOQ24&gt;SMALL(기준일시_입력!$N$21:$N$39,AOS$5)),INDEX(기준일시_입력!$AJ$21:$AJ$39,AOS$5*2-1),IF(AND(AOP24&gt;=SMALL(기준일시_입력!$J$21:$J$39,AOS$5),AOP24&lt;SMALL(기준일시_입력!$N$21:$N$39,AOS$5)),SMALL(기준일시_입력!$N$21:$N$39,AOS$5)-AOP24,0)),0)</f>
        <v>0</v>
      </c>
      <c r="AOT24" s="128">
        <f>IFERROR(IF(AND(AOP24&lt;SMALL(기준일시_입력!$J$21:$J$39,AOT$5),AOQ24&gt;SMALL(기준일시_입력!$N$21:$N$39,AOT$5)),INDEX(기준일시_입력!$AJ$21:$AJ$39,AOT$5*2-1),IF(AND(AOP24&gt;=SMALL(기준일시_입력!$J$21:$J$39,AOT$5),AOP24&lt;SMALL(기준일시_입력!$N$21:$N$39,AOT$5)),SMALL(기준일시_입력!$N$21:$N$39,AOT$5)-AOP24,0)),0)</f>
        <v>0</v>
      </c>
      <c r="AOU24" s="128">
        <f>IFERROR(IF(AND(AOP24&lt;SMALL(기준일시_입력!$J$21:$J$39,AOU$5),AOQ24&gt;SMALL(기준일시_입력!$N$21:$N$39,AOU$5)),INDEX(기준일시_입력!$AJ$21:$AJ$39,AOU$5*2-1),IF(AND(AOP24&gt;=SMALL(기준일시_입력!$J$21:$J$39,AOU$5),AOP24&lt;SMALL(기준일시_입력!$N$21:$N$39,AOU$5)),SMALL(기준일시_입력!$N$21:$N$39,AOU$5)-AOP24,0)),0)</f>
        <v>0</v>
      </c>
      <c r="AOV24" s="128">
        <f>IFERROR(IF(AND(AOP24&lt;SMALL(기준일시_입력!$J$21:$J$39,AOV$5),AOQ24&gt;SMALL(기준일시_입력!$N$21:$N$39,AOV$5)),INDEX(기준일시_입력!$AJ$21:$AJ$39,AOV$5*2-1),IF(AND(AOP24&gt;=SMALL(기준일시_입력!$J$21:$J$39,AOV$5),AOP24&lt;SMALL(기준일시_입력!$N$21:$N$39,AOV$5)),SMALL(기준일시_입력!$N$21:$N$39,AOV$5)-AOP24,0)),0)</f>
        <v>0</v>
      </c>
      <c r="AOW24" s="128">
        <f>IFERROR(IF(AND(AOP24&lt;SMALL(기준일시_입력!$J$21:$J$39,AOW$5),AOQ24&gt;SMALL(기준일시_입력!$N$21:$N$39,AOW$5)),INDEX(기준일시_입력!$AJ$21:$AJ$39,AOW$5*2-1),IF(AND(AOP24&gt;=SMALL(기준일시_입력!$J$21:$J$39,AOW$5),AOP24&lt;SMALL(기준일시_입력!$N$21:$N$39,AOW$5)),SMALL(기준일시_입력!$N$21:$N$39,AOW$5)-AOP24,0)),0)</f>
        <v>0</v>
      </c>
      <c r="AOX24" s="128">
        <f>IFERROR(IF(AND(AOP24&lt;SMALL(기준일시_입력!$J$21:$J$39,AOX$5),AOQ24&gt;SMALL(기준일시_입력!$N$21:$N$39,AOX$5)),INDEX(기준일시_입력!$AJ$21:$AJ$39,AOX$5*2-1),IF(AND(AOP24&gt;=SMALL(기준일시_입력!$J$21:$J$39,AOX$5),AOP24&lt;SMALL(기준일시_입력!$N$21:$N$39,AOX$5)),SMALL(기준일시_입력!$N$21:$N$39,AOX$5)-AOP24,0)),0)</f>
        <v>0</v>
      </c>
      <c r="AOY24" s="128">
        <f>IFERROR(IF(AND(AOP24&lt;SMALL(기준일시_입력!$J$21:$J$39,AOY$5),AOQ24&gt;SMALL(기준일시_입력!$N$21:$N$39,AOY$5)),INDEX(기준일시_입력!$AJ$21:$AJ$39,AOY$5*2-1),IF(AND(AOP24&gt;=SMALL(기준일시_입력!$J$21:$J$39,AOY$5),AOP24&lt;SMALL(기준일시_입력!$N$21:$N$39,AOY$5)),SMALL(기준일시_입력!$N$21:$N$39,AOY$5)-AOP24,0)),0)</f>
        <v>0</v>
      </c>
      <c r="AOZ24" s="128">
        <f>IFERROR(IF(AND(AOP24&lt;SMALL(기준일시_입력!$J$21:$J$39,AOZ$5),AOQ24&gt;SMALL(기준일시_입력!$N$21:$N$39,AOZ$5)),INDEX(기준일시_입력!$AJ$21:$AJ$39,AOZ$5*2-1),IF(AND(AOP24&gt;=SMALL(기준일시_입력!$J$21:$J$39,AOZ$5),AOP24&lt;SMALL(기준일시_입력!$N$21:$N$39,AOZ$5)),SMALL(기준일시_입력!$N$21:$N$39,AOZ$5)-AOP24,0)),0)</f>
        <v>0</v>
      </c>
      <c r="APA24" s="128">
        <f>IFERROR(IF(AND(AOP24&lt;SMALL(기준일시_입력!$J$21:$J$39,APA$5),AOQ24&gt;SMALL(기준일시_입력!$N$21:$N$39,APA$5)),INDEX(기준일시_입력!$AJ$21:$AJ$39,APA$5*2-1),IF(AND(AOP24&gt;=SMALL(기준일시_입력!$J$21:$J$39,APA$5),AOP24&lt;SMALL(기준일시_입력!$N$21:$N$39,APA$5)),SMALL(기준일시_입력!$N$21:$N$39,APA$5)-AOP24,0)),0)</f>
        <v>0</v>
      </c>
      <c r="APB24" s="125"/>
      <c r="APC24" s="180" t="str">
        <f t="shared" si="334"/>
        <v>19일</v>
      </c>
      <c r="APD24" s="180"/>
      <c r="APE24" s="124" t="str">
        <f t="shared" si="335"/>
        <v>금</v>
      </c>
      <c r="APF24" s="133" t="str">
        <f t="shared" si="416"/>
        <v/>
      </c>
      <c r="APG24" s="184"/>
      <c r="APH24" s="184"/>
      <c r="API24" s="184"/>
      <c r="APJ24" s="184"/>
      <c r="APK24" s="184"/>
      <c r="APL24" s="184"/>
      <c r="APM24" s="176"/>
      <c r="APN24" s="177"/>
      <c r="APO24" s="129" t="str">
        <f>IF($B24="","",IF(AND(APE$3&lt;&gt;"",$B24-기준일시_입력!$AO$7&lt;=0,APG24="",APJ24="",APM24=""),"X",IF(APM24="연차","☆",IF(APM24="월차","★",IF(APM24="병가","♨",IF(APM24="출장","◎",IF(APM24="교육","■",IF(AND(APM24="",APG24&lt;=기준일시_입력!$J$15,APJ24&gt;=기준일시_입력!$N$15),"○",IF(AND(APM24="",APG24&lt;&gt;"",APG24&gt;기준일시_입력!$J$15),"▼",IF(AND(APM24="",APJ24&lt;&gt;"",APJ24&lt;기준일시_입력!$N$15),"△",""))))))))))</f>
        <v/>
      </c>
      <c r="APP24" s="128">
        <f>IFERROR(IF(OR(APG24="",APJ24=""),0,IF(AND(APR24&lt;기준일시_입력!$J$17,APS24&gt;기준일시_입력!$N$17),기준일시_입력!$N$17-기준일시_입력!$J$17,IF(AND(APR24&gt;=기준일시_입력!$J$17,APS24&gt;기준일시_입력!$N$17),기준일시_입력!$N$17-APR24,IF(APS24&lt;기준일시_입력!$J$17,0,IF(AND(APR24&lt;기준일시_입력!$J$17,APS24&lt;=기준일시_입력!$N$17),APS24-기준일시_입력!$J$17,IF(AND(APR24&gt;=기준일시_입력!$J$17,APS24&lt;=기준일시_입력!$N$17),APS24-APR24,0)))))),0)</f>
        <v>0</v>
      </c>
      <c r="APQ24" s="128">
        <f t="shared" si="337"/>
        <v>0</v>
      </c>
      <c r="APR24" s="128">
        <f>IF(OR(APG24="",APJ24=""),0,IF(APG24&lt;기준일시_입력!$J$15,기준일시_입력!$J$15,APG24))</f>
        <v>0</v>
      </c>
      <c r="APS24" s="128">
        <f t="shared" si="338"/>
        <v>0</v>
      </c>
      <c r="APT24" s="128">
        <f>IFERROR(IF(AND(APR24&lt;SMALL(기준일시_입력!$J$21:$J$39,APT$5),APS24&gt;SMALL(기준일시_입력!$N$21:$N$39,APT$5)),INDEX(기준일시_입력!$AJ$21:$AJ$39,APT$5*2-1),IF(AND(APR24&gt;=SMALL(기준일시_입력!$J$21:$J$39,APT$5),APR24&lt;SMALL(기준일시_입력!$N$21:$N$39,APT$5)),SMALL(기준일시_입력!$N$21:$N$39,APT$5)-APR24,0)),0)</f>
        <v>0</v>
      </c>
      <c r="APU24" s="128">
        <f>IFERROR(IF(AND(APR24&lt;SMALL(기준일시_입력!$J$21:$J$39,APU$5),APS24&gt;SMALL(기준일시_입력!$N$21:$N$39,APU$5)),INDEX(기준일시_입력!$AJ$21:$AJ$39,APU$5*2-1),IF(AND(APR24&gt;=SMALL(기준일시_입력!$J$21:$J$39,APU$5),APR24&lt;SMALL(기준일시_입력!$N$21:$N$39,APU$5)),SMALL(기준일시_입력!$N$21:$N$39,APU$5)-APR24,0)),0)</f>
        <v>0</v>
      </c>
      <c r="APV24" s="128">
        <f>IFERROR(IF(AND(APR24&lt;SMALL(기준일시_입력!$J$21:$J$39,APV$5),APS24&gt;SMALL(기준일시_입력!$N$21:$N$39,APV$5)),INDEX(기준일시_입력!$AJ$21:$AJ$39,APV$5*2-1),IF(AND(APR24&gt;=SMALL(기준일시_입력!$J$21:$J$39,APV$5),APR24&lt;SMALL(기준일시_입력!$N$21:$N$39,APV$5)),SMALL(기준일시_입력!$N$21:$N$39,APV$5)-APR24,0)),0)</f>
        <v>0</v>
      </c>
      <c r="APW24" s="128">
        <f>IFERROR(IF(AND(APR24&lt;SMALL(기준일시_입력!$J$21:$J$39,APW$5),APS24&gt;SMALL(기준일시_입력!$N$21:$N$39,APW$5)),INDEX(기준일시_입력!$AJ$21:$AJ$39,APW$5*2-1),IF(AND(APR24&gt;=SMALL(기준일시_입력!$J$21:$J$39,APW$5),APR24&lt;SMALL(기준일시_입력!$N$21:$N$39,APW$5)),SMALL(기준일시_입력!$N$21:$N$39,APW$5)-APR24,0)),0)</f>
        <v>0</v>
      </c>
      <c r="APX24" s="128">
        <f>IFERROR(IF(AND(APR24&lt;SMALL(기준일시_입력!$J$21:$J$39,APX$5),APS24&gt;SMALL(기준일시_입력!$N$21:$N$39,APX$5)),INDEX(기준일시_입력!$AJ$21:$AJ$39,APX$5*2-1),IF(AND(APR24&gt;=SMALL(기준일시_입력!$J$21:$J$39,APX$5),APR24&lt;SMALL(기준일시_입력!$N$21:$N$39,APX$5)),SMALL(기준일시_입력!$N$21:$N$39,APX$5)-APR24,0)),0)</f>
        <v>0</v>
      </c>
      <c r="APY24" s="128">
        <f>IFERROR(IF(AND(APR24&lt;SMALL(기준일시_입력!$J$21:$J$39,APY$5),APS24&gt;SMALL(기준일시_입력!$N$21:$N$39,APY$5)),INDEX(기준일시_입력!$AJ$21:$AJ$39,APY$5*2-1),IF(AND(APR24&gt;=SMALL(기준일시_입력!$J$21:$J$39,APY$5),APR24&lt;SMALL(기준일시_입력!$N$21:$N$39,APY$5)),SMALL(기준일시_입력!$N$21:$N$39,APY$5)-APR24,0)),0)</f>
        <v>0</v>
      </c>
      <c r="APZ24" s="128">
        <f>IFERROR(IF(AND(APR24&lt;SMALL(기준일시_입력!$J$21:$J$39,APZ$5),APS24&gt;SMALL(기준일시_입력!$N$21:$N$39,APZ$5)),INDEX(기준일시_입력!$AJ$21:$AJ$39,APZ$5*2-1),IF(AND(APR24&gt;=SMALL(기준일시_입력!$J$21:$J$39,APZ$5),APR24&lt;SMALL(기준일시_입력!$N$21:$N$39,APZ$5)),SMALL(기준일시_입력!$N$21:$N$39,APZ$5)-APR24,0)),0)</f>
        <v>0</v>
      </c>
      <c r="AQA24" s="128">
        <f>IFERROR(IF(AND(APR24&lt;SMALL(기준일시_입력!$J$21:$J$39,AQA$5),APS24&gt;SMALL(기준일시_입력!$N$21:$N$39,AQA$5)),INDEX(기준일시_입력!$AJ$21:$AJ$39,AQA$5*2-1),IF(AND(APR24&gt;=SMALL(기준일시_입력!$J$21:$J$39,AQA$5),APR24&lt;SMALL(기준일시_입력!$N$21:$N$39,AQA$5)),SMALL(기준일시_입력!$N$21:$N$39,AQA$5)-APR24,0)),0)</f>
        <v>0</v>
      </c>
      <c r="AQB24" s="128">
        <f>IFERROR(IF(AND(APR24&lt;SMALL(기준일시_입력!$J$21:$J$39,AQB$5),APS24&gt;SMALL(기준일시_입력!$N$21:$N$39,AQB$5)),INDEX(기준일시_입력!$AJ$21:$AJ$39,AQB$5*2-1),IF(AND(APR24&gt;=SMALL(기준일시_입력!$J$21:$J$39,AQB$5),APR24&lt;SMALL(기준일시_입력!$N$21:$N$39,AQB$5)),SMALL(기준일시_입력!$N$21:$N$39,AQB$5)-APR24,0)),0)</f>
        <v>0</v>
      </c>
      <c r="AQC24" s="128">
        <f>IFERROR(IF(AND(APR24&lt;SMALL(기준일시_입력!$J$21:$J$39,AQC$5),APS24&gt;SMALL(기준일시_입력!$N$21:$N$39,AQC$5)),INDEX(기준일시_입력!$AJ$21:$AJ$39,AQC$5*2-1),IF(AND(APR24&gt;=SMALL(기준일시_입력!$J$21:$J$39,AQC$5),APR24&lt;SMALL(기준일시_입력!$N$21:$N$39,AQC$5)),SMALL(기준일시_입력!$N$21:$N$39,AQC$5)-APR24,0)),0)</f>
        <v>0</v>
      </c>
      <c r="AQD24" s="125"/>
      <c r="AQE24" s="180" t="str">
        <f t="shared" si="339"/>
        <v>19일</v>
      </c>
      <c r="AQF24" s="180"/>
      <c r="AQG24" s="124" t="str">
        <f t="shared" si="340"/>
        <v>금</v>
      </c>
      <c r="AQH24" s="133" t="str">
        <f t="shared" si="416"/>
        <v/>
      </c>
      <c r="AQI24" s="184"/>
      <c r="AQJ24" s="184"/>
      <c r="AQK24" s="184"/>
      <c r="AQL24" s="184"/>
      <c r="AQM24" s="184"/>
      <c r="AQN24" s="184"/>
      <c r="AQO24" s="176"/>
      <c r="AQP24" s="177"/>
      <c r="AQQ24" s="129" t="str">
        <f>IF($B24="","",IF(AND(AQG$3&lt;&gt;"",$B24-기준일시_입력!$AO$7&lt;=0,AQI24="",AQL24="",AQO24=""),"X",IF(AQO24="연차","☆",IF(AQO24="월차","★",IF(AQO24="병가","♨",IF(AQO24="출장","◎",IF(AQO24="교육","■",IF(AND(AQO24="",AQI24&lt;=기준일시_입력!$J$15,AQL24&gt;=기준일시_입력!$N$15),"○",IF(AND(AQO24="",AQI24&lt;&gt;"",AQI24&gt;기준일시_입력!$J$15),"▼",IF(AND(AQO24="",AQL24&lt;&gt;"",AQL24&lt;기준일시_입력!$N$15),"△",""))))))))))</f>
        <v/>
      </c>
      <c r="AQR24" s="128">
        <f>IFERROR(IF(OR(AQI24="",AQL24=""),0,IF(AND(AQT24&lt;기준일시_입력!$J$17,AQU24&gt;기준일시_입력!$N$17),기준일시_입력!$N$17-기준일시_입력!$J$17,IF(AND(AQT24&gt;=기준일시_입력!$J$17,AQU24&gt;기준일시_입력!$N$17),기준일시_입력!$N$17-AQT24,IF(AQU24&lt;기준일시_입력!$J$17,0,IF(AND(AQT24&lt;기준일시_입력!$J$17,AQU24&lt;=기준일시_입력!$N$17),AQU24-기준일시_입력!$J$17,IF(AND(AQT24&gt;=기준일시_입력!$J$17,AQU24&lt;=기준일시_입력!$N$17),AQU24-AQT24,0)))))),0)</f>
        <v>0</v>
      </c>
      <c r="AQS24" s="128">
        <f t="shared" si="342"/>
        <v>0</v>
      </c>
      <c r="AQT24" s="128">
        <f>IF(OR(AQI24="",AQL24=""),0,IF(AQI24&lt;기준일시_입력!$J$15,기준일시_입력!$J$15,AQI24))</f>
        <v>0</v>
      </c>
      <c r="AQU24" s="128">
        <f t="shared" si="343"/>
        <v>0</v>
      </c>
      <c r="AQV24" s="128">
        <f>IFERROR(IF(AND(AQT24&lt;SMALL(기준일시_입력!$J$21:$J$39,AQV$5),AQU24&gt;SMALL(기준일시_입력!$N$21:$N$39,AQV$5)),INDEX(기준일시_입력!$AJ$21:$AJ$39,AQV$5*2-1),IF(AND(AQT24&gt;=SMALL(기준일시_입력!$J$21:$J$39,AQV$5),AQT24&lt;SMALL(기준일시_입력!$N$21:$N$39,AQV$5)),SMALL(기준일시_입력!$N$21:$N$39,AQV$5)-AQT24,0)),0)</f>
        <v>0</v>
      </c>
      <c r="AQW24" s="128">
        <f>IFERROR(IF(AND(AQT24&lt;SMALL(기준일시_입력!$J$21:$J$39,AQW$5),AQU24&gt;SMALL(기준일시_입력!$N$21:$N$39,AQW$5)),INDEX(기준일시_입력!$AJ$21:$AJ$39,AQW$5*2-1),IF(AND(AQT24&gt;=SMALL(기준일시_입력!$J$21:$J$39,AQW$5),AQT24&lt;SMALL(기준일시_입력!$N$21:$N$39,AQW$5)),SMALL(기준일시_입력!$N$21:$N$39,AQW$5)-AQT24,0)),0)</f>
        <v>0</v>
      </c>
      <c r="AQX24" s="128">
        <f>IFERROR(IF(AND(AQT24&lt;SMALL(기준일시_입력!$J$21:$J$39,AQX$5),AQU24&gt;SMALL(기준일시_입력!$N$21:$N$39,AQX$5)),INDEX(기준일시_입력!$AJ$21:$AJ$39,AQX$5*2-1),IF(AND(AQT24&gt;=SMALL(기준일시_입력!$J$21:$J$39,AQX$5),AQT24&lt;SMALL(기준일시_입력!$N$21:$N$39,AQX$5)),SMALL(기준일시_입력!$N$21:$N$39,AQX$5)-AQT24,0)),0)</f>
        <v>0</v>
      </c>
      <c r="AQY24" s="128">
        <f>IFERROR(IF(AND(AQT24&lt;SMALL(기준일시_입력!$J$21:$J$39,AQY$5),AQU24&gt;SMALL(기준일시_입력!$N$21:$N$39,AQY$5)),INDEX(기준일시_입력!$AJ$21:$AJ$39,AQY$5*2-1),IF(AND(AQT24&gt;=SMALL(기준일시_입력!$J$21:$J$39,AQY$5),AQT24&lt;SMALL(기준일시_입력!$N$21:$N$39,AQY$5)),SMALL(기준일시_입력!$N$21:$N$39,AQY$5)-AQT24,0)),0)</f>
        <v>0</v>
      </c>
      <c r="AQZ24" s="128">
        <f>IFERROR(IF(AND(AQT24&lt;SMALL(기준일시_입력!$J$21:$J$39,AQZ$5),AQU24&gt;SMALL(기준일시_입력!$N$21:$N$39,AQZ$5)),INDEX(기준일시_입력!$AJ$21:$AJ$39,AQZ$5*2-1),IF(AND(AQT24&gt;=SMALL(기준일시_입력!$J$21:$J$39,AQZ$5),AQT24&lt;SMALL(기준일시_입력!$N$21:$N$39,AQZ$5)),SMALL(기준일시_입력!$N$21:$N$39,AQZ$5)-AQT24,0)),0)</f>
        <v>0</v>
      </c>
      <c r="ARA24" s="128">
        <f>IFERROR(IF(AND(AQT24&lt;SMALL(기준일시_입력!$J$21:$J$39,ARA$5),AQU24&gt;SMALL(기준일시_입력!$N$21:$N$39,ARA$5)),INDEX(기준일시_입력!$AJ$21:$AJ$39,ARA$5*2-1),IF(AND(AQT24&gt;=SMALL(기준일시_입력!$J$21:$J$39,ARA$5),AQT24&lt;SMALL(기준일시_입력!$N$21:$N$39,ARA$5)),SMALL(기준일시_입력!$N$21:$N$39,ARA$5)-AQT24,0)),0)</f>
        <v>0</v>
      </c>
      <c r="ARB24" s="128">
        <f>IFERROR(IF(AND(AQT24&lt;SMALL(기준일시_입력!$J$21:$J$39,ARB$5),AQU24&gt;SMALL(기준일시_입력!$N$21:$N$39,ARB$5)),INDEX(기준일시_입력!$AJ$21:$AJ$39,ARB$5*2-1),IF(AND(AQT24&gt;=SMALL(기준일시_입력!$J$21:$J$39,ARB$5),AQT24&lt;SMALL(기준일시_입력!$N$21:$N$39,ARB$5)),SMALL(기준일시_입력!$N$21:$N$39,ARB$5)-AQT24,0)),0)</f>
        <v>0</v>
      </c>
      <c r="ARC24" s="128">
        <f>IFERROR(IF(AND(AQT24&lt;SMALL(기준일시_입력!$J$21:$J$39,ARC$5),AQU24&gt;SMALL(기준일시_입력!$N$21:$N$39,ARC$5)),INDEX(기준일시_입력!$AJ$21:$AJ$39,ARC$5*2-1),IF(AND(AQT24&gt;=SMALL(기준일시_입력!$J$21:$J$39,ARC$5),AQT24&lt;SMALL(기준일시_입력!$N$21:$N$39,ARC$5)),SMALL(기준일시_입력!$N$21:$N$39,ARC$5)-AQT24,0)),0)</f>
        <v>0</v>
      </c>
      <c r="ARD24" s="128">
        <f>IFERROR(IF(AND(AQT24&lt;SMALL(기준일시_입력!$J$21:$J$39,ARD$5),AQU24&gt;SMALL(기준일시_입력!$N$21:$N$39,ARD$5)),INDEX(기준일시_입력!$AJ$21:$AJ$39,ARD$5*2-1),IF(AND(AQT24&gt;=SMALL(기준일시_입력!$J$21:$J$39,ARD$5),AQT24&lt;SMALL(기준일시_입력!$N$21:$N$39,ARD$5)),SMALL(기준일시_입력!$N$21:$N$39,ARD$5)-AQT24,0)),0)</f>
        <v>0</v>
      </c>
      <c r="ARE24" s="128">
        <f>IFERROR(IF(AND(AQT24&lt;SMALL(기준일시_입력!$J$21:$J$39,ARE$5),AQU24&gt;SMALL(기준일시_입력!$N$21:$N$39,ARE$5)),INDEX(기준일시_입력!$AJ$21:$AJ$39,ARE$5*2-1),IF(AND(AQT24&gt;=SMALL(기준일시_입력!$J$21:$J$39,ARE$5),AQT24&lt;SMALL(기준일시_입력!$N$21:$N$39,ARE$5)),SMALL(기준일시_입력!$N$21:$N$39,ARE$5)-AQT24,0)),0)</f>
        <v>0</v>
      </c>
      <c r="ARF24" s="125"/>
      <c r="ARG24" s="180" t="str">
        <f t="shared" si="344"/>
        <v>19일</v>
      </c>
      <c r="ARH24" s="180"/>
      <c r="ARI24" s="124" t="str">
        <f t="shared" si="345"/>
        <v>금</v>
      </c>
      <c r="ARJ24" s="133" t="str">
        <f t="shared" si="416"/>
        <v/>
      </c>
      <c r="ARK24" s="184"/>
      <c r="ARL24" s="184"/>
      <c r="ARM24" s="184"/>
      <c r="ARN24" s="184"/>
      <c r="ARO24" s="184"/>
      <c r="ARP24" s="184"/>
      <c r="ARQ24" s="176"/>
      <c r="ARR24" s="177"/>
      <c r="ARS24" s="129" t="str">
        <f>IF($B24="","",IF(AND(ARI$3&lt;&gt;"",$B24-기준일시_입력!$AO$7&lt;=0,ARK24="",ARN24="",ARQ24=""),"X",IF(ARQ24="연차","☆",IF(ARQ24="월차","★",IF(ARQ24="병가","♨",IF(ARQ24="출장","◎",IF(ARQ24="교육","■",IF(AND(ARQ24="",ARK24&lt;=기준일시_입력!$J$15,ARN24&gt;=기준일시_입력!$N$15),"○",IF(AND(ARQ24="",ARK24&lt;&gt;"",ARK24&gt;기준일시_입력!$J$15),"▼",IF(AND(ARQ24="",ARN24&lt;&gt;"",ARN24&lt;기준일시_입력!$N$15),"△",""))))))))))</f>
        <v/>
      </c>
      <c r="ART24" s="128">
        <f>IFERROR(IF(OR(ARK24="",ARN24=""),0,IF(AND(ARV24&lt;기준일시_입력!$J$17,ARW24&gt;기준일시_입력!$N$17),기준일시_입력!$N$17-기준일시_입력!$J$17,IF(AND(ARV24&gt;=기준일시_입력!$J$17,ARW24&gt;기준일시_입력!$N$17),기준일시_입력!$N$17-ARV24,IF(ARW24&lt;기준일시_입력!$J$17,0,IF(AND(ARV24&lt;기준일시_입력!$J$17,ARW24&lt;=기준일시_입력!$N$17),ARW24-기준일시_입력!$J$17,IF(AND(ARV24&gt;=기준일시_입력!$J$17,ARW24&lt;=기준일시_입력!$N$17),ARW24-ARV24,0)))))),0)</f>
        <v>0</v>
      </c>
      <c r="ARU24" s="128">
        <f t="shared" si="347"/>
        <v>0</v>
      </c>
      <c r="ARV24" s="128">
        <f>IF(OR(ARK24="",ARN24=""),0,IF(ARK24&lt;기준일시_입력!$J$15,기준일시_입력!$J$15,ARK24))</f>
        <v>0</v>
      </c>
      <c r="ARW24" s="128">
        <f t="shared" si="348"/>
        <v>0</v>
      </c>
      <c r="ARX24" s="128">
        <f>IFERROR(IF(AND(ARV24&lt;SMALL(기준일시_입력!$J$21:$J$39,ARX$5),ARW24&gt;SMALL(기준일시_입력!$N$21:$N$39,ARX$5)),INDEX(기준일시_입력!$AJ$21:$AJ$39,ARX$5*2-1),IF(AND(ARV24&gt;=SMALL(기준일시_입력!$J$21:$J$39,ARX$5),ARV24&lt;SMALL(기준일시_입력!$N$21:$N$39,ARX$5)),SMALL(기준일시_입력!$N$21:$N$39,ARX$5)-ARV24,0)),0)</f>
        <v>0</v>
      </c>
      <c r="ARY24" s="128">
        <f>IFERROR(IF(AND(ARV24&lt;SMALL(기준일시_입력!$J$21:$J$39,ARY$5),ARW24&gt;SMALL(기준일시_입력!$N$21:$N$39,ARY$5)),INDEX(기준일시_입력!$AJ$21:$AJ$39,ARY$5*2-1),IF(AND(ARV24&gt;=SMALL(기준일시_입력!$J$21:$J$39,ARY$5),ARV24&lt;SMALL(기준일시_입력!$N$21:$N$39,ARY$5)),SMALL(기준일시_입력!$N$21:$N$39,ARY$5)-ARV24,0)),0)</f>
        <v>0</v>
      </c>
      <c r="ARZ24" s="128">
        <f>IFERROR(IF(AND(ARV24&lt;SMALL(기준일시_입력!$J$21:$J$39,ARZ$5),ARW24&gt;SMALL(기준일시_입력!$N$21:$N$39,ARZ$5)),INDEX(기준일시_입력!$AJ$21:$AJ$39,ARZ$5*2-1),IF(AND(ARV24&gt;=SMALL(기준일시_입력!$J$21:$J$39,ARZ$5),ARV24&lt;SMALL(기준일시_입력!$N$21:$N$39,ARZ$5)),SMALL(기준일시_입력!$N$21:$N$39,ARZ$5)-ARV24,0)),0)</f>
        <v>0</v>
      </c>
      <c r="ASA24" s="128">
        <f>IFERROR(IF(AND(ARV24&lt;SMALL(기준일시_입력!$J$21:$J$39,ASA$5),ARW24&gt;SMALL(기준일시_입력!$N$21:$N$39,ASA$5)),INDEX(기준일시_입력!$AJ$21:$AJ$39,ASA$5*2-1),IF(AND(ARV24&gt;=SMALL(기준일시_입력!$J$21:$J$39,ASA$5),ARV24&lt;SMALL(기준일시_입력!$N$21:$N$39,ASA$5)),SMALL(기준일시_입력!$N$21:$N$39,ASA$5)-ARV24,0)),0)</f>
        <v>0</v>
      </c>
      <c r="ASB24" s="128">
        <f>IFERROR(IF(AND(ARV24&lt;SMALL(기준일시_입력!$J$21:$J$39,ASB$5),ARW24&gt;SMALL(기준일시_입력!$N$21:$N$39,ASB$5)),INDEX(기준일시_입력!$AJ$21:$AJ$39,ASB$5*2-1),IF(AND(ARV24&gt;=SMALL(기준일시_입력!$J$21:$J$39,ASB$5),ARV24&lt;SMALL(기준일시_입력!$N$21:$N$39,ASB$5)),SMALL(기준일시_입력!$N$21:$N$39,ASB$5)-ARV24,0)),0)</f>
        <v>0</v>
      </c>
      <c r="ASC24" s="128">
        <f>IFERROR(IF(AND(ARV24&lt;SMALL(기준일시_입력!$J$21:$J$39,ASC$5),ARW24&gt;SMALL(기준일시_입력!$N$21:$N$39,ASC$5)),INDEX(기준일시_입력!$AJ$21:$AJ$39,ASC$5*2-1),IF(AND(ARV24&gt;=SMALL(기준일시_입력!$J$21:$J$39,ASC$5),ARV24&lt;SMALL(기준일시_입력!$N$21:$N$39,ASC$5)),SMALL(기준일시_입력!$N$21:$N$39,ASC$5)-ARV24,0)),0)</f>
        <v>0</v>
      </c>
      <c r="ASD24" s="128">
        <f>IFERROR(IF(AND(ARV24&lt;SMALL(기준일시_입력!$J$21:$J$39,ASD$5),ARW24&gt;SMALL(기준일시_입력!$N$21:$N$39,ASD$5)),INDEX(기준일시_입력!$AJ$21:$AJ$39,ASD$5*2-1),IF(AND(ARV24&gt;=SMALL(기준일시_입력!$J$21:$J$39,ASD$5),ARV24&lt;SMALL(기준일시_입력!$N$21:$N$39,ASD$5)),SMALL(기준일시_입력!$N$21:$N$39,ASD$5)-ARV24,0)),0)</f>
        <v>0</v>
      </c>
      <c r="ASE24" s="128">
        <f>IFERROR(IF(AND(ARV24&lt;SMALL(기준일시_입력!$J$21:$J$39,ASE$5),ARW24&gt;SMALL(기준일시_입력!$N$21:$N$39,ASE$5)),INDEX(기준일시_입력!$AJ$21:$AJ$39,ASE$5*2-1),IF(AND(ARV24&gt;=SMALL(기준일시_입력!$J$21:$J$39,ASE$5),ARV24&lt;SMALL(기준일시_입력!$N$21:$N$39,ASE$5)),SMALL(기준일시_입력!$N$21:$N$39,ASE$5)-ARV24,0)),0)</f>
        <v>0</v>
      </c>
      <c r="ASF24" s="128">
        <f>IFERROR(IF(AND(ARV24&lt;SMALL(기준일시_입력!$J$21:$J$39,ASF$5),ARW24&gt;SMALL(기준일시_입력!$N$21:$N$39,ASF$5)),INDEX(기준일시_입력!$AJ$21:$AJ$39,ASF$5*2-1),IF(AND(ARV24&gt;=SMALL(기준일시_입력!$J$21:$J$39,ASF$5),ARV24&lt;SMALL(기준일시_입력!$N$21:$N$39,ASF$5)),SMALL(기준일시_입력!$N$21:$N$39,ASF$5)-ARV24,0)),0)</f>
        <v>0</v>
      </c>
      <c r="ASG24" s="128">
        <f>IFERROR(IF(AND(ARV24&lt;SMALL(기준일시_입력!$J$21:$J$39,ASG$5),ARW24&gt;SMALL(기준일시_입력!$N$21:$N$39,ASG$5)),INDEX(기준일시_입력!$AJ$21:$AJ$39,ASG$5*2-1),IF(AND(ARV24&gt;=SMALL(기준일시_입력!$J$21:$J$39,ASG$5),ARV24&lt;SMALL(기준일시_입력!$N$21:$N$39,ASG$5)),SMALL(기준일시_입력!$N$21:$N$39,ASG$5)-ARV24,0)),0)</f>
        <v>0</v>
      </c>
      <c r="ASH24" s="125"/>
      <c r="ASI24" s="180" t="str">
        <f t="shared" si="349"/>
        <v>19일</v>
      </c>
      <c r="ASJ24" s="180"/>
      <c r="ASK24" s="124" t="str">
        <f t="shared" si="350"/>
        <v>금</v>
      </c>
      <c r="ASL24" s="133" t="str">
        <f t="shared" si="417"/>
        <v/>
      </c>
      <c r="ASM24" s="184"/>
      <c r="ASN24" s="184"/>
      <c r="ASO24" s="184"/>
      <c r="ASP24" s="184"/>
      <c r="ASQ24" s="184"/>
      <c r="ASR24" s="184"/>
      <c r="ASS24" s="176"/>
      <c r="AST24" s="177"/>
      <c r="ASU24" s="129" t="str">
        <f>IF($B24="","",IF(AND(ASK$3&lt;&gt;"",$B24-기준일시_입력!$AO$7&lt;=0,ASM24="",ASP24="",ASS24=""),"X",IF(ASS24="연차","☆",IF(ASS24="월차","★",IF(ASS24="병가","♨",IF(ASS24="출장","◎",IF(ASS24="교육","■",IF(AND(ASS24="",ASM24&lt;=기준일시_입력!$J$15,ASP24&gt;=기준일시_입력!$N$15),"○",IF(AND(ASS24="",ASM24&lt;&gt;"",ASM24&gt;기준일시_입력!$J$15),"▼",IF(AND(ASS24="",ASP24&lt;&gt;"",ASP24&lt;기준일시_입력!$N$15),"△",""))))))))))</f>
        <v/>
      </c>
      <c r="ASV24" s="128">
        <f>IFERROR(IF(OR(ASM24="",ASP24=""),0,IF(AND(ASX24&lt;기준일시_입력!$J$17,ASY24&gt;기준일시_입력!$N$17),기준일시_입력!$N$17-기준일시_입력!$J$17,IF(AND(ASX24&gt;=기준일시_입력!$J$17,ASY24&gt;기준일시_입력!$N$17),기준일시_입력!$N$17-ASX24,IF(ASY24&lt;기준일시_입력!$J$17,0,IF(AND(ASX24&lt;기준일시_입력!$J$17,ASY24&lt;=기준일시_입력!$N$17),ASY24-기준일시_입력!$J$17,IF(AND(ASX24&gt;=기준일시_입력!$J$17,ASY24&lt;=기준일시_입력!$N$17),ASY24-ASX24,0)))))),0)</f>
        <v>0</v>
      </c>
      <c r="ASW24" s="128">
        <f t="shared" si="352"/>
        <v>0</v>
      </c>
      <c r="ASX24" s="128">
        <f>IF(OR(ASM24="",ASP24=""),0,IF(ASM24&lt;기준일시_입력!$J$15,기준일시_입력!$J$15,ASM24))</f>
        <v>0</v>
      </c>
      <c r="ASY24" s="128">
        <f t="shared" si="353"/>
        <v>0</v>
      </c>
      <c r="ASZ24" s="128">
        <f>IFERROR(IF(AND(ASX24&lt;SMALL(기준일시_입력!$J$21:$J$39,ASZ$5),ASY24&gt;SMALL(기준일시_입력!$N$21:$N$39,ASZ$5)),INDEX(기준일시_입력!$AJ$21:$AJ$39,ASZ$5*2-1),IF(AND(ASX24&gt;=SMALL(기준일시_입력!$J$21:$J$39,ASZ$5),ASX24&lt;SMALL(기준일시_입력!$N$21:$N$39,ASZ$5)),SMALL(기준일시_입력!$N$21:$N$39,ASZ$5)-ASX24,0)),0)</f>
        <v>0</v>
      </c>
      <c r="ATA24" s="128">
        <f>IFERROR(IF(AND(ASX24&lt;SMALL(기준일시_입력!$J$21:$J$39,ATA$5),ASY24&gt;SMALL(기준일시_입력!$N$21:$N$39,ATA$5)),INDEX(기준일시_입력!$AJ$21:$AJ$39,ATA$5*2-1),IF(AND(ASX24&gt;=SMALL(기준일시_입력!$J$21:$J$39,ATA$5),ASX24&lt;SMALL(기준일시_입력!$N$21:$N$39,ATA$5)),SMALL(기준일시_입력!$N$21:$N$39,ATA$5)-ASX24,0)),0)</f>
        <v>0</v>
      </c>
      <c r="ATB24" s="128">
        <f>IFERROR(IF(AND(ASX24&lt;SMALL(기준일시_입력!$J$21:$J$39,ATB$5),ASY24&gt;SMALL(기준일시_입력!$N$21:$N$39,ATB$5)),INDEX(기준일시_입력!$AJ$21:$AJ$39,ATB$5*2-1),IF(AND(ASX24&gt;=SMALL(기준일시_입력!$J$21:$J$39,ATB$5),ASX24&lt;SMALL(기준일시_입력!$N$21:$N$39,ATB$5)),SMALL(기준일시_입력!$N$21:$N$39,ATB$5)-ASX24,0)),0)</f>
        <v>0</v>
      </c>
      <c r="ATC24" s="128">
        <f>IFERROR(IF(AND(ASX24&lt;SMALL(기준일시_입력!$J$21:$J$39,ATC$5),ASY24&gt;SMALL(기준일시_입력!$N$21:$N$39,ATC$5)),INDEX(기준일시_입력!$AJ$21:$AJ$39,ATC$5*2-1),IF(AND(ASX24&gt;=SMALL(기준일시_입력!$J$21:$J$39,ATC$5),ASX24&lt;SMALL(기준일시_입력!$N$21:$N$39,ATC$5)),SMALL(기준일시_입력!$N$21:$N$39,ATC$5)-ASX24,0)),0)</f>
        <v>0</v>
      </c>
      <c r="ATD24" s="128">
        <f>IFERROR(IF(AND(ASX24&lt;SMALL(기준일시_입력!$J$21:$J$39,ATD$5),ASY24&gt;SMALL(기준일시_입력!$N$21:$N$39,ATD$5)),INDEX(기준일시_입력!$AJ$21:$AJ$39,ATD$5*2-1),IF(AND(ASX24&gt;=SMALL(기준일시_입력!$J$21:$J$39,ATD$5),ASX24&lt;SMALL(기준일시_입력!$N$21:$N$39,ATD$5)),SMALL(기준일시_입력!$N$21:$N$39,ATD$5)-ASX24,0)),0)</f>
        <v>0</v>
      </c>
      <c r="ATE24" s="128">
        <f>IFERROR(IF(AND(ASX24&lt;SMALL(기준일시_입력!$J$21:$J$39,ATE$5),ASY24&gt;SMALL(기준일시_입력!$N$21:$N$39,ATE$5)),INDEX(기준일시_입력!$AJ$21:$AJ$39,ATE$5*2-1),IF(AND(ASX24&gt;=SMALL(기준일시_입력!$J$21:$J$39,ATE$5),ASX24&lt;SMALL(기준일시_입력!$N$21:$N$39,ATE$5)),SMALL(기준일시_입력!$N$21:$N$39,ATE$5)-ASX24,0)),0)</f>
        <v>0</v>
      </c>
      <c r="ATF24" s="128">
        <f>IFERROR(IF(AND(ASX24&lt;SMALL(기준일시_입력!$J$21:$J$39,ATF$5),ASY24&gt;SMALL(기준일시_입력!$N$21:$N$39,ATF$5)),INDEX(기준일시_입력!$AJ$21:$AJ$39,ATF$5*2-1),IF(AND(ASX24&gt;=SMALL(기준일시_입력!$J$21:$J$39,ATF$5),ASX24&lt;SMALL(기준일시_입력!$N$21:$N$39,ATF$5)),SMALL(기준일시_입력!$N$21:$N$39,ATF$5)-ASX24,0)),0)</f>
        <v>0</v>
      </c>
      <c r="ATG24" s="128">
        <f>IFERROR(IF(AND(ASX24&lt;SMALL(기준일시_입력!$J$21:$J$39,ATG$5),ASY24&gt;SMALL(기준일시_입력!$N$21:$N$39,ATG$5)),INDEX(기준일시_입력!$AJ$21:$AJ$39,ATG$5*2-1),IF(AND(ASX24&gt;=SMALL(기준일시_입력!$J$21:$J$39,ATG$5),ASX24&lt;SMALL(기준일시_입력!$N$21:$N$39,ATG$5)),SMALL(기준일시_입력!$N$21:$N$39,ATG$5)-ASX24,0)),0)</f>
        <v>0</v>
      </c>
      <c r="ATH24" s="128">
        <f>IFERROR(IF(AND(ASX24&lt;SMALL(기준일시_입력!$J$21:$J$39,ATH$5),ASY24&gt;SMALL(기준일시_입력!$N$21:$N$39,ATH$5)),INDEX(기준일시_입력!$AJ$21:$AJ$39,ATH$5*2-1),IF(AND(ASX24&gt;=SMALL(기준일시_입력!$J$21:$J$39,ATH$5),ASX24&lt;SMALL(기준일시_입력!$N$21:$N$39,ATH$5)),SMALL(기준일시_입력!$N$21:$N$39,ATH$5)-ASX24,0)),0)</f>
        <v>0</v>
      </c>
      <c r="ATI24" s="128">
        <f>IFERROR(IF(AND(ASX24&lt;SMALL(기준일시_입력!$J$21:$J$39,ATI$5),ASY24&gt;SMALL(기준일시_입력!$N$21:$N$39,ATI$5)),INDEX(기준일시_입력!$AJ$21:$AJ$39,ATI$5*2-1),IF(AND(ASX24&gt;=SMALL(기준일시_입력!$J$21:$J$39,ATI$5),ASX24&lt;SMALL(기준일시_입력!$N$21:$N$39,ATI$5)),SMALL(기준일시_입력!$N$21:$N$39,ATI$5)-ASX24,0)),0)</f>
        <v>0</v>
      </c>
      <c r="ATJ24" s="125"/>
      <c r="ATK24" s="180" t="str">
        <f t="shared" si="354"/>
        <v>19일</v>
      </c>
      <c r="ATL24" s="180"/>
      <c r="ATM24" s="124" t="str">
        <f t="shared" si="355"/>
        <v>금</v>
      </c>
      <c r="ATN24" s="133" t="str">
        <f t="shared" si="417"/>
        <v/>
      </c>
      <c r="ATO24" s="184"/>
      <c r="ATP24" s="184"/>
      <c r="ATQ24" s="184"/>
      <c r="ATR24" s="184"/>
      <c r="ATS24" s="184"/>
      <c r="ATT24" s="184"/>
      <c r="ATU24" s="176"/>
      <c r="ATV24" s="177"/>
      <c r="ATW24" s="129" t="str">
        <f>IF($B24="","",IF(AND(ATM$3&lt;&gt;"",$B24-기준일시_입력!$AO$7&lt;=0,ATO24="",ATR24="",ATU24=""),"X",IF(ATU24="연차","☆",IF(ATU24="월차","★",IF(ATU24="병가","♨",IF(ATU24="출장","◎",IF(ATU24="교육","■",IF(AND(ATU24="",ATO24&lt;=기준일시_입력!$J$15,ATR24&gt;=기준일시_입력!$N$15),"○",IF(AND(ATU24="",ATO24&lt;&gt;"",ATO24&gt;기준일시_입력!$J$15),"▼",IF(AND(ATU24="",ATR24&lt;&gt;"",ATR24&lt;기준일시_입력!$N$15),"△",""))))))))))</f>
        <v/>
      </c>
      <c r="ATX24" s="128">
        <f>IFERROR(IF(OR(ATO24="",ATR24=""),0,IF(AND(ATZ24&lt;기준일시_입력!$J$17,AUA24&gt;기준일시_입력!$N$17),기준일시_입력!$N$17-기준일시_입력!$J$17,IF(AND(ATZ24&gt;=기준일시_입력!$J$17,AUA24&gt;기준일시_입력!$N$17),기준일시_입력!$N$17-ATZ24,IF(AUA24&lt;기준일시_입력!$J$17,0,IF(AND(ATZ24&lt;기준일시_입력!$J$17,AUA24&lt;=기준일시_입력!$N$17),AUA24-기준일시_입력!$J$17,IF(AND(ATZ24&gt;=기준일시_입력!$J$17,AUA24&lt;=기준일시_입력!$N$17),AUA24-ATZ24,0)))))),0)</f>
        <v>0</v>
      </c>
      <c r="ATY24" s="128">
        <f t="shared" si="357"/>
        <v>0</v>
      </c>
      <c r="ATZ24" s="128">
        <f>IF(OR(ATO24="",ATR24=""),0,IF(ATO24&lt;기준일시_입력!$J$15,기준일시_입력!$J$15,ATO24))</f>
        <v>0</v>
      </c>
      <c r="AUA24" s="128">
        <f t="shared" si="358"/>
        <v>0</v>
      </c>
      <c r="AUB24" s="128">
        <f>IFERROR(IF(AND(ATZ24&lt;SMALL(기준일시_입력!$J$21:$J$39,AUB$5),AUA24&gt;SMALL(기준일시_입력!$N$21:$N$39,AUB$5)),INDEX(기준일시_입력!$AJ$21:$AJ$39,AUB$5*2-1),IF(AND(ATZ24&gt;=SMALL(기준일시_입력!$J$21:$J$39,AUB$5),ATZ24&lt;SMALL(기준일시_입력!$N$21:$N$39,AUB$5)),SMALL(기준일시_입력!$N$21:$N$39,AUB$5)-ATZ24,0)),0)</f>
        <v>0</v>
      </c>
      <c r="AUC24" s="128">
        <f>IFERROR(IF(AND(ATZ24&lt;SMALL(기준일시_입력!$J$21:$J$39,AUC$5),AUA24&gt;SMALL(기준일시_입력!$N$21:$N$39,AUC$5)),INDEX(기준일시_입력!$AJ$21:$AJ$39,AUC$5*2-1),IF(AND(ATZ24&gt;=SMALL(기준일시_입력!$J$21:$J$39,AUC$5),ATZ24&lt;SMALL(기준일시_입력!$N$21:$N$39,AUC$5)),SMALL(기준일시_입력!$N$21:$N$39,AUC$5)-ATZ24,0)),0)</f>
        <v>0</v>
      </c>
      <c r="AUD24" s="128">
        <f>IFERROR(IF(AND(ATZ24&lt;SMALL(기준일시_입력!$J$21:$J$39,AUD$5),AUA24&gt;SMALL(기준일시_입력!$N$21:$N$39,AUD$5)),INDEX(기준일시_입력!$AJ$21:$AJ$39,AUD$5*2-1),IF(AND(ATZ24&gt;=SMALL(기준일시_입력!$J$21:$J$39,AUD$5),ATZ24&lt;SMALL(기준일시_입력!$N$21:$N$39,AUD$5)),SMALL(기준일시_입력!$N$21:$N$39,AUD$5)-ATZ24,0)),0)</f>
        <v>0</v>
      </c>
      <c r="AUE24" s="128">
        <f>IFERROR(IF(AND(ATZ24&lt;SMALL(기준일시_입력!$J$21:$J$39,AUE$5),AUA24&gt;SMALL(기준일시_입력!$N$21:$N$39,AUE$5)),INDEX(기준일시_입력!$AJ$21:$AJ$39,AUE$5*2-1),IF(AND(ATZ24&gt;=SMALL(기준일시_입력!$J$21:$J$39,AUE$5),ATZ24&lt;SMALL(기준일시_입력!$N$21:$N$39,AUE$5)),SMALL(기준일시_입력!$N$21:$N$39,AUE$5)-ATZ24,0)),0)</f>
        <v>0</v>
      </c>
      <c r="AUF24" s="128">
        <f>IFERROR(IF(AND(ATZ24&lt;SMALL(기준일시_입력!$J$21:$J$39,AUF$5),AUA24&gt;SMALL(기준일시_입력!$N$21:$N$39,AUF$5)),INDEX(기준일시_입력!$AJ$21:$AJ$39,AUF$5*2-1),IF(AND(ATZ24&gt;=SMALL(기준일시_입력!$J$21:$J$39,AUF$5),ATZ24&lt;SMALL(기준일시_입력!$N$21:$N$39,AUF$5)),SMALL(기준일시_입력!$N$21:$N$39,AUF$5)-ATZ24,0)),0)</f>
        <v>0</v>
      </c>
      <c r="AUG24" s="128">
        <f>IFERROR(IF(AND(ATZ24&lt;SMALL(기준일시_입력!$J$21:$J$39,AUG$5),AUA24&gt;SMALL(기준일시_입력!$N$21:$N$39,AUG$5)),INDEX(기준일시_입력!$AJ$21:$AJ$39,AUG$5*2-1),IF(AND(ATZ24&gt;=SMALL(기준일시_입력!$J$21:$J$39,AUG$5),ATZ24&lt;SMALL(기준일시_입력!$N$21:$N$39,AUG$5)),SMALL(기준일시_입력!$N$21:$N$39,AUG$5)-ATZ24,0)),0)</f>
        <v>0</v>
      </c>
      <c r="AUH24" s="128">
        <f>IFERROR(IF(AND(ATZ24&lt;SMALL(기준일시_입력!$J$21:$J$39,AUH$5),AUA24&gt;SMALL(기준일시_입력!$N$21:$N$39,AUH$5)),INDEX(기준일시_입력!$AJ$21:$AJ$39,AUH$5*2-1),IF(AND(ATZ24&gt;=SMALL(기준일시_입력!$J$21:$J$39,AUH$5),ATZ24&lt;SMALL(기준일시_입력!$N$21:$N$39,AUH$5)),SMALL(기준일시_입력!$N$21:$N$39,AUH$5)-ATZ24,0)),0)</f>
        <v>0</v>
      </c>
      <c r="AUI24" s="128">
        <f>IFERROR(IF(AND(ATZ24&lt;SMALL(기준일시_입력!$J$21:$J$39,AUI$5),AUA24&gt;SMALL(기준일시_입력!$N$21:$N$39,AUI$5)),INDEX(기준일시_입력!$AJ$21:$AJ$39,AUI$5*2-1),IF(AND(ATZ24&gt;=SMALL(기준일시_입력!$J$21:$J$39,AUI$5),ATZ24&lt;SMALL(기준일시_입력!$N$21:$N$39,AUI$5)),SMALL(기준일시_입력!$N$21:$N$39,AUI$5)-ATZ24,0)),0)</f>
        <v>0</v>
      </c>
      <c r="AUJ24" s="128">
        <f>IFERROR(IF(AND(ATZ24&lt;SMALL(기준일시_입력!$J$21:$J$39,AUJ$5),AUA24&gt;SMALL(기준일시_입력!$N$21:$N$39,AUJ$5)),INDEX(기준일시_입력!$AJ$21:$AJ$39,AUJ$5*2-1),IF(AND(ATZ24&gt;=SMALL(기준일시_입력!$J$21:$J$39,AUJ$5),ATZ24&lt;SMALL(기준일시_입력!$N$21:$N$39,AUJ$5)),SMALL(기준일시_입력!$N$21:$N$39,AUJ$5)-ATZ24,0)),0)</f>
        <v>0</v>
      </c>
      <c r="AUK24" s="128">
        <f>IFERROR(IF(AND(ATZ24&lt;SMALL(기준일시_입력!$J$21:$J$39,AUK$5),AUA24&gt;SMALL(기준일시_입력!$N$21:$N$39,AUK$5)),INDEX(기준일시_입력!$AJ$21:$AJ$39,AUK$5*2-1),IF(AND(ATZ24&gt;=SMALL(기준일시_입력!$J$21:$J$39,AUK$5),ATZ24&lt;SMALL(기준일시_입력!$N$21:$N$39,AUK$5)),SMALL(기준일시_입력!$N$21:$N$39,AUK$5)-ATZ24,0)),0)</f>
        <v>0</v>
      </c>
      <c r="AUL24" s="125"/>
      <c r="AUM24" s="180" t="str">
        <f t="shared" si="359"/>
        <v>19일</v>
      </c>
      <c r="AUN24" s="180"/>
      <c r="AUO24" s="124" t="str">
        <f t="shared" si="360"/>
        <v>금</v>
      </c>
      <c r="AUP24" s="133" t="str">
        <f t="shared" si="417"/>
        <v/>
      </c>
      <c r="AUQ24" s="184"/>
      <c r="AUR24" s="184"/>
      <c r="AUS24" s="184"/>
      <c r="AUT24" s="184"/>
      <c r="AUU24" s="184"/>
      <c r="AUV24" s="184"/>
      <c r="AUW24" s="176"/>
      <c r="AUX24" s="177"/>
      <c r="AUY24" s="129" t="str">
        <f>IF($B24="","",IF(AND(AUO$3&lt;&gt;"",$B24-기준일시_입력!$AO$7&lt;=0,AUQ24="",AUT24="",AUW24=""),"X",IF(AUW24="연차","☆",IF(AUW24="월차","★",IF(AUW24="병가","♨",IF(AUW24="출장","◎",IF(AUW24="교육","■",IF(AND(AUW24="",AUQ24&lt;=기준일시_입력!$J$15,AUT24&gt;=기준일시_입력!$N$15),"○",IF(AND(AUW24="",AUQ24&lt;&gt;"",AUQ24&gt;기준일시_입력!$J$15),"▼",IF(AND(AUW24="",AUT24&lt;&gt;"",AUT24&lt;기준일시_입력!$N$15),"△",""))))))))))</f>
        <v/>
      </c>
      <c r="AUZ24" s="128">
        <f>IFERROR(IF(OR(AUQ24="",AUT24=""),0,IF(AND(AVB24&lt;기준일시_입력!$J$17,AVC24&gt;기준일시_입력!$N$17),기준일시_입력!$N$17-기준일시_입력!$J$17,IF(AND(AVB24&gt;=기준일시_입력!$J$17,AVC24&gt;기준일시_입력!$N$17),기준일시_입력!$N$17-AVB24,IF(AVC24&lt;기준일시_입력!$J$17,0,IF(AND(AVB24&lt;기준일시_입력!$J$17,AVC24&lt;=기준일시_입력!$N$17),AVC24-기준일시_입력!$J$17,IF(AND(AVB24&gt;=기준일시_입력!$J$17,AVC24&lt;=기준일시_입력!$N$17),AVC24-AVB24,0)))))),0)</f>
        <v>0</v>
      </c>
      <c r="AVA24" s="128">
        <f t="shared" si="362"/>
        <v>0</v>
      </c>
      <c r="AVB24" s="128">
        <f>IF(OR(AUQ24="",AUT24=""),0,IF(AUQ24&lt;기준일시_입력!$J$15,기준일시_입력!$J$15,AUQ24))</f>
        <v>0</v>
      </c>
      <c r="AVC24" s="128">
        <f t="shared" si="363"/>
        <v>0</v>
      </c>
      <c r="AVD24" s="128">
        <f>IFERROR(IF(AND(AVB24&lt;SMALL(기준일시_입력!$J$21:$J$39,AVD$5),AVC24&gt;SMALL(기준일시_입력!$N$21:$N$39,AVD$5)),INDEX(기준일시_입력!$AJ$21:$AJ$39,AVD$5*2-1),IF(AND(AVB24&gt;=SMALL(기준일시_입력!$J$21:$J$39,AVD$5),AVB24&lt;SMALL(기준일시_입력!$N$21:$N$39,AVD$5)),SMALL(기준일시_입력!$N$21:$N$39,AVD$5)-AVB24,0)),0)</f>
        <v>0</v>
      </c>
      <c r="AVE24" s="128">
        <f>IFERROR(IF(AND(AVB24&lt;SMALL(기준일시_입력!$J$21:$J$39,AVE$5),AVC24&gt;SMALL(기준일시_입력!$N$21:$N$39,AVE$5)),INDEX(기준일시_입력!$AJ$21:$AJ$39,AVE$5*2-1),IF(AND(AVB24&gt;=SMALL(기준일시_입력!$J$21:$J$39,AVE$5),AVB24&lt;SMALL(기준일시_입력!$N$21:$N$39,AVE$5)),SMALL(기준일시_입력!$N$21:$N$39,AVE$5)-AVB24,0)),0)</f>
        <v>0</v>
      </c>
      <c r="AVF24" s="128">
        <f>IFERROR(IF(AND(AVB24&lt;SMALL(기준일시_입력!$J$21:$J$39,AVF$5),AVC24&gt;SMALL(기준일시_입력!$N$21:$N$39,AVF$5)),INDEX(기준일시_입력!$AJ$21:$AJ$39,AVF$5*2-1),IF(AND(AVB24&gt;=SMALL(기준일시_입력!$J$21:$J$39,AVF$5),AVB24&lt;SMALL(기준일시_입력!$N$21:$N$39,AVF$5)),SMALL(기준일시_입력!$N$21:$N$39,AVF$5)-AVB24,0)),0)</f>
        <v>0</v>
      </c>
      <c r="AVG24" s="128">
        <f>IFERROR(IF(AND(AVB24&lt;SMALL(기준일시_입력!$J$21:$J$39,AVG$5),AVC24&gt;SMALL(기준일시_입력!$N$21:$N$39,AVG$5)),INDEX(기준일시_입력!$AJ$21:$AJ$39,AVG$5*2-1),IF(AND(AVB24&gt;=SMALL(기준일시_입력!$J$21:$J$39,AVG$5),AVB24&lt;SMALL(기준일시_입력!$N$21:$N$39,AVG$5)),SMALL(기준일시_입력!$N$21:$N$39,AVG$5)-AVB24,0)),0)</f>
        <v>0</v>
      </c>
      <c r="AVH24" s="128">
        <f>IFERROR(IF(AND(AVB24&lt;SMALL(기준일시_입력!$J$21:$J$39,AVH$5),AVC24&gt;SMALL(기준일시_입력!$N$21:$N$39,AVH$5)),INDEX(기준일시_입력!$AJ$21:$AJ$39,AVH$5*2-1),IF(AND(AVB24&gt;=SMALL(기준일시_입력!$J$21:$J$39,AVH$5),AVB24&lt;SMALL(기준일시_입력!$N$21:$N$39,AVH$5)),SMALL(기준일시_입력!$N$21:$N$39,AVH$5)-AVB24,0)),0)</f>
        <v>0</v>
      </c>
      <c r="AVI24" s="128">
        <f>IFERROR(IF(AND(AVB24&lt;SMALL(기준일시_입력!$J$21:$J$39,AVI$5),AVC24&gt;SMALL(기준일시_입력!$N$21:$N$39,AVI$5)),INDEX(기준일시_입력!$AJ$21:$AJ$39,AVI$5*2-1),IF(AND(AVB24&gt;=SMALL(기준일시_입력!$J$21:$J$39,AVI$5),AVB24&lt;SMALL(기준일시_입력!$N$21:$N$39,AVI$5)),SMALL(기준일시_입력!$N$21:$N$39,AVI$5)-AVB24,0)),0)</f>
        <v>0</v>
      </c>
      <c r="AVJ24" s="128">
        <f>IFERROR(IF(AND(AVB24&lt;SMALL(기준일시_입력!$J$21:$J$39,AVJ$5),AVC24&gt;SMALL(기준일시_입력!$N$21:$N$39,AVJ$5)),INDEX(기준일시_입력!$AJ$21:$AJ$39,AVJ$5*2-1),IF(AND(AVB24&gt;=SMALL(기준일시_입력!$J$21:$J$39,AVJ$5),AVB24&lt;SMALL(기준일시_입력!$N$21:$N$39,AVJ$5)),SMALL(기준일시_입력!$N$21:$N$39,AVJ$5)-AVB24,0)),0)</f>
        <v>0</v>
      </c>
      <c r="AVK24" s="128">
        <f>IFERROR(IF(AND(AVB24&lt;SMALL(기준일시_입력!$J$21:$J$39,AVK$5),AVC24&gt;SMALL(기준일시_입력!$N$21:$N$39,AVK$5)),INDEX(기준일시_입력!$AJ$21:$AJ$39,AVK$5*2-1),IF(AND(AVB24&gt;=SMALL(기준일시_입력!$J$21:$J$39,AVK$5),AVB24&lt;SMALL(기준일시_입력!$N$21:$N$39,AVK$5)),SMALL(기준일시_입력!$N$21:$N$39,AVK$5)-AVB24,0)),0)</f>
        <v>0</v>
      </c>
      <c r="AVL24" s="128">
        <f>IFERROR(IF(AND(AVB24&lt;SMALL(기준일시_입력!$J$21:$J$39,AVL$5),AVC24&gt;SMALL(기준일시_입력!$N$21:$N$39,AVL$5)),INDEX(기준일시_입력!$AJ$21:$AJ$39,AVL$5*2-1),IF(AND(AVB24&gt;=SMALL(기준일시_입력!$J$21:$J$39,AVL$5),AVB24&lt;SMALL(기준일시_입력!$N$21:$N$39,AVL$5)),SMALL(기준일시_입력!$N$21:$N$39,AVL$5)-AVB24,0)),0)</f>
        <v>0</v>
      </c>
      <c r="AVM24" s="128">
        <f>IFERROR(IF(AND(AVB24&lt;SMALL(기준일시_입력!$J$21:$J$39,AVM$5),AVC24&gt;SMALL(기준일시_입력!$N$21:$N$39,AVM$5)),INDEX(기준일시_입력!$AJ$21:$AJ$39,AVM$5*2-1),IF(AND(AVB24&gt;=SMALL(기준일시_입력!$J$21:$J$39,AVM$5),AVB24&lt;SMALL(기준일시_입력!$N$21:$N$39,AVM$5)),SMALL(기준일시_입력!$N$21:$N$39,AVM$5)-AVB24,0)),0)</f>
        <v>0</v>
      </c>
      <c r="AVN24" s="125"/>
      <c r="AVO24" s="180" t="str">
        <f t="shared" si="364"/>
        <v>19일</v>
      </c>
      <c r="AVP24" s="180"/>
      <c r="AVQ24" s="124" t="str">
        <f t="shared" si="365"/>
        <v>금</v>
      </c>
      <c r="AVR24" s="133" t="str">
        <f t="shared" si="418"/>
        <v/>
      </c>
      <c r="AVS24" s="184"/>
      <c r="AVT24" s="184"/>
      <c r="AVU24" s="184"/>
      <c r="AVV24" s="184"/>
      <c r="AVW24" s="184"/>
      <c r="AVX24" s="184"/>
      <c r="AVY24" s="176"/>
      <c r="AVZ24" s="177"/>
      <c r="AWA24" s="129" t="str">
        <f>IF($B24="","",IF(AND(AVQ$3&lt;&gt;"",$B24-기준일시_입력!$AO$7&lt;=0,AVS24="",AVV24="",AVY24=""),"X",IF(AVY24="연차","☆",IF(AVY24="월차","★",IF(AVY24="병가","♨",IF(AVY24="출장","◎",IF(AVY24="교육","■",IF(AND(AVY24="",AVS24&lt;=기준일시_입력!$J$15,AVV24&gt;=기준일시_입력!$N$15),"○",IF(AND(AVY24="",AVS24&lt;&gt;"",AVS24&gt;기준일시_입력!$J$15),"▼",IF(AND(AVY24="",AVV24&lt;&gt;"",AVV24&lt;기준일시_입력!$N$15),"△",""))))))))))</f>
        <v/>
      </c>
      <c r="AWB24" s="128">
        <f>IFERROR(IF(OR(AVS24="",AVV24=""),0,IF(AND(AWD24&lt;기준일시_입력!$J$17,AWE24&gt;기준일시_입력!$N$17),기준일시_입력!$N$17-기준일시_입력!$J$17,IF(AND(AWD24&gt;=기준일시_입력!$J$17,AWE24&gt;기준일시_입력!$N$17),기준일시_입력!$N$17-AWD24,IF(AWE24&lt;기준일시_입력!$J$17,0,IF(AND(AWD24&lt;기준일시_입력!$J$17,AWE24&lt;=기준일시_입력!$N$17),AWE24-기준일시_입력!$J$17,IF(AND(AWD24&gt;=기준일시_입력!$J$17,AWE24&lt;=기준일시_입력!$N$17),AWE24-AWD24,0)))))),0)</f>
        <v>0</v>
      </c>
      <c r="AWC24" s="128">
        <f t="shared" si="367"/>
        <v>0</v>
      </c>
      <c r="AWD24" s="128">
        <f>IF(OR(AVS24="",AVV24=""),0,IF(AVS24&lt;기준일시_입력!$J$15,기준일시_입력!$J$15,AVS24))</f>
        <v>0</v>
      </c>
      <c r="AWE24" s="128">
        <f t="shared" si="368"/>
        <v>0</v>
      </c>
      <c r="AWF24" s="128">
        <f>IFERROR(IF(AND(AWD24&lt;SMALL(기준일시_입력!$J$21:$J$39,AWF$5),AWE24&gt;SMALL(기준일시_입력!$N$21:$N$39,AWF$5)),INDEX(기준일시_입력!$AJ$21:$AJ$39,AWF$5*2-1),IF(AND(AWD24&gt;=SMALL(기준일시_입력!$J$21:$J$39,AWF$5),AWD24&lt;SMALL(기준일시_입력!$N$21:$N$39,AWF$5)),SMALL(기준일시_입력!$N$21:$N$39,AWF$5)-AWD24,0)),0)</f>
        <v>0</v>
      </c>
      <c r="AWG24" s="128">
        <f>IFERROR(IF(AND(AWD24&lt;SMALL(기준일시_입력!$J$21:$J$39,AWG$5),AWE24&gt;SMALL(기준일시_입력!$N$21:$N$39,AWG$5)),INDEX(기준일시_입력!$AJ$21:$AJ$39,AWG$5*2-1),IF(AND(AWD24&gt;=SMALL(기준일시_입력!$J$21:$J$39,AWG$5),AWD24&lt;SMALL(기준일시_입력!$N$21:$N$39,AWG$5)),SMALL(기준일시_입력!$N$21:$N$39,AWG$5)-AWD24,0)),0)</f>
        <v>0</v>
      </c>
      <c r="AWH24" s="128">
        <f>IFERROR(IF(AND(AWD24&lt;SMALL(기준일시_입력!$J$21:$J$39,AWH$5),AWE24&gt;SMALL(기준일시_입력!$N$21:$N$39,AWH$5)),INDEX(기준일시_입력!$AJ$21:$AJ$39,AWH$5*2-1),IF(AND(AWD24&gt;=SMALL(기준일시_입력!$J$21:$J$39,AWH$5),AWD24&lt;SMALL(기준일시_입력!$N$21:$N$39,AWH$5)),SMALL(기준일시_입력!$N$21:$N$39,AWH$5)-AWD24,0)),0)</f>
        <v>0</v>
      </c>
      <c r="AWI24" s="128">
        <f>IFERROR(IF(AND(AWD24&lt;SMALL(기준일시_입력!$J$21:$J$39,AWI$5),AWE24&gt;SMALL(기준일시_입력!$N$21:$N$39,AWI$5)),INDEX(기준일시_입력!$AJ$21:$AJ$39,AWI$5*2-1),IF(AND(AWD24&gt;=SMALL(기준일시_입력!$J$21:$J$39,AWI$5),AWD24&lt;SMALL(기준일시_입력!$N$21:$N$39,AWI$5)),SMALL(기준일시_입력!$N$21:$N$39,AWI$5)-AWD24,0)),0)</f>
        <v>0</v>
      </c>
      <c r="AWJ24" s="128">
        <f>IFERROR(IF(AND(AWD24&lt;SMALL(기준일시_입력!$J$21:$J$39,AWJ$5),AWE24&gt;SMALL(기준일시_입력!$N$21:$N$39,AWJ$5)),INDEX(기준일시_입력!$AJ$21:$AJ$39,AWJ$5*2-1),IF(AND(AWD24&gt;=SMALL(기준일시_입력!$J$21:$J$39,AWJ$5),AWD24&lt;SMALL(기준일시_입력!$N$21:$N$39,AWJ$5)),SMALL(기준일시_입력!$N$21:$N$39,AWJ$5)-AWD24,0)),0)</f>
        <v>0</v>
      </c>
      <c r="AWK24" s="128">
        <f>IFERROR(IF(AND(AWD24&lt;SMALL(기준일시_입력!$J$21:$J$39,AWK$5),AWE24&gt;SMALL(기준일시_입력!$N$21:$N$39,AWK$5)),INDEX(기준일시_입력!$AJ$21:$AJ$39,AWK$5*2-1),IF(AND(AWD24&gt;=SMALL(기준일시_입력!$J$21:$J$39,AWK$5),AWD24&lt;SMALL(기준일시_입력!$N$21:$N$39,AWK$5)),SMALL(기준일시_입력!$N$21:$N$39,AWK$5)-AWD24,0)),0)</f>
        <v>0</v>
      </c>
      <c r="AWL24" s="128">
        <f>IFERROR(IF(AND(AWD24&lt;SMALL(기준일시_입력!$J$21:$J$39,AWL$5),AWE24&gt;SMALL(기준일시_입력!$N$21:$N$39,AWL$5)),INDEX(기준일시_입력!$AJ$21:$AJ$39,AWL$5*2-1),IF(AND(AWD24&gt;=SMALL(기준일시_입력!$J$21:$J$39,AWL$5),AWD24&lt;SMALL(기준일시_입력!$N$21:$N$39,AWL$5)),SMALL(기준일시_입력!$N$21:$N$39,AWL$5)-AWD24,0)),0)</f>
        <v>0</v>
      </c>
      <c r="AWM24" s="128">
        <f>IFERROR(IF(AND(AWD24&lt;SMALL(기준일시_입력!$J$21:$J$39,AWM$5),AWE24&gt;SMALL(기준일시_입력!$N$21:$N$39,AWM$5)),INDEX(기준일시_입력!$AJ$21:$AJ$39,AWM$5*2-1),IF(AND(AWD24&gt;=SMALL(기준일시_입력!$J$21:$J$39,AWM$5),AWD24&lt;SMALL(기준일시_입력!$N$21:$N$39,AWM$5)),SMALL(기준일시_입력!$N$21:$N$39,AWM$5)-AWD24,0)),0)</f>
        <v>0</v>
      </c>
      <c r="AWN24" s="128">
        <f>IFERROR(IF(AND(AWD24&lt;SMALL(기준일시_입력!$J$21:$J$39,AWN$5),AWE24&gt;SMALL(기준일시_입력!$N$21:$N$39,AWN$5)),INDEX(기준일시_입력!$AJ$21:$AJ$39,AWN$5*2-1),IF(AND(AWD24&gt;=SMALL(기준일시_입력!$J$21:$J$39,AWN$5),AWD24&lt;SMALL(기준일시_입력!$N$21:$N$39,AWN$5)),SMALL(기준일시_입력!$N$21:$N$39,AWN$5)-AWD24,0)),0)</f>
        <v>0</v>
      </c>
      <c r="AWO24" s="128">
        <f>IFERROR(IF(AND(AWD24&lt;SMALL(기준일시_입력!$J$21:$J$39,AWO$5),AWE24&gt;SMALL(기준일시_입력!$N$21:$N$39,AWO$5)),INDEX(기준일시_입력!$AJ$21:$AJ$39,AWO$5*2-1),IF(AND(AWD24&gt;=SMALL(기준일시_입력!$J$21:$J$39,AWO$5),AWD24&lt;SMALL(기준일시_입력!$N$21:$N$39,AWO$5)),SMALL(기준일시_입력!$N$21:$N$39,AWO$5)-AWD24,0)),0)</f>
        <v>0</v>
      </c>
      <c r="AWP24" s="125"/>
      <c r="AWQ24" s="180" t="str">
        <f t="shared" si="369"/>
        <v>19일</v>
      </c>
      <c r="AWR24" s="180"/>
      <c r="AWS24" s="124" t="str">
        <f t="shared" si="370"/>
        <v>금</v>
      </c>
      <c r="AWT24" s="133" t="str">
        <f t="shared" si="418"/>
        <v/>
      </c>
      <c r="AWU24" s="184"/>
      <c r="AWV24" s="184"/>
      <c r="AWW24" s="184"/>
      <c r="AWX24" s="184"/>
      <c r="AWY24" s="184"/>
      <c r="AWZ24" s="184"/>
      <c r="AXA24" s="176"/>
      <c r="AXB24" s="177"/>
      <c r="AXC24" s="129" t="str">
        <f>IF($B24="","",IF(AND(AWS$3&lt;&gt;"",$B24-기준일시_입력!$AO$7&lt;=0,AWU24="",AWX24="",AXA24=""),"X",IF(AXA24="연차","☆",IF(AXA24="월차","★",IF(AXA24="병가","♨",IF(AXA24="출장","◎",IF(AXA24="교육","■",IF(AND(AXA24="",AWU24&lt;=기준일시_입력!$J$15,AWX24&gt;=기준일시_입력!$N$15),"○",IF(AND(AXA24="",AWU24&lt;&gt;"",AWU24&gt;기준일시_입력!$J$15),"▼",IF(AND(AXA24="",AWX24&lt;&gt;"",AWX24&lt;기준일시_입력!$N$15),"△",""))))))))))</f>
        <v/>
      </c>
      <c r="AXD24" s="128">
        <f>IFERROR(IF(OR(AWU24="",AWX24=""),0,IF(AND(AXF24&lt;기준일시_입력!$J$17,AXG24&gt;기준일시_입력!$N$17),기준일시_입력!$N$17-기준일시_입력!$J$17,IF(AND(AXF24&gt;=기준일시_입력!$J$17,AXG24&gt;기준일시_입력!$N$17),기준일시_입력!$N$17-AXF24,IF(AXG24&lt;기준일시_입력!$J$17,0,IF(AND(AXF24&lt;기준일시_입력!$J$17,AXG24&lt;=기준일시_입력!$N$17),AXG24-기준일시_입력!$J$17,IF(AND(AXF24&gt;=기준일시_입력!$J$17,AXG24&lt;=기준일시_입력!$N$17),AXG24-AXF24,0)))))),0)</f>
        <v>0</v>
      </c>
      <c r="AXE24" s="128">
        <f t="shared" si="372"/>
        <v>0</v>
      </c>
      <c r="AXF24" s="128">
        <f>IF(OR(AWU24="",AWX24=""),0,IF(AWU24&lt;기준일시_입력!$J$15,기준일시_입력!$J$15,AWU24))</f>
        <v>0</v>
      </c>
      <c r="AXG24" s="128">
        <f t="shared" si="373"/>
        <v>0</v>
      </c>
      <c r="AXH24" s="128">
        <f>IFERROR(IF(AND(AXF24&lt;SMALL(기준일시_입력!$J$21:$J$39,AXH$5),AXG24&gt;SMALL(기준일시_입력!$N$21:$N$39,AXH$5)),INDEX(기준일시_입력!$AJ$21:$AJ$39,AXH$5*2-1),IF(AND(AXF24&gt;=SMALL(기준일시_입력!$J$21:$J$39,AXH$5),AXF24&lt;SMALL(기준일시_입력!$N$21:$N$39,AXH$5)),SMALL(기준일시_입력!$N$21:$N$39,AXH$5)-AXF24,0)),0)</f>
        <v>0</v>
      </c>
      <c r="AXI24" s="128">
        <f>IFERROR(IF(AND(AXF24&lt;SMALL(기준일시_입력!$J$21:$J$39,AXI$5),AXG24&gt;SMALL(기준일시_입력!$N$21:$N$39,AXI$5)),INDEX(기준일시_입력!$AJ$21:$AJ$39,AXI$5*2-1),IF(AND(AXF24&gt;=SMALL(기준일시_입력!$J$21:$J$39,AXI$5),AXF24&lt;SMALL(기준일시_입력!$N$21:$N$39,AXI$5)),SMALL(기준일시_입력!$N$21:$N$39,AXI$5)-AXF24,0)),0)</f>
        <v>0</v>
      </c>
      <c r="AXJ24" s="128">
        <f>IFERROR(IF(AND(AXF24&lt;SMALL(기준일시_입력!$J$21:$J$39,AXJ$5),AXG24&gt;SMALL(기준일시_입력!$N$21:$N$39,AXJ$5)),INDEX(기준일시_입력!$AJ$21:$AJ$39,AXJ$5*2-1),IF(AND(AXF24&gt;=SMALL(기준일시_입력!$J$21:$J$39,AXJ$5),AXF24&lt;SMALL(기준일시_입력!$N$21:$N$39,AXJ$5)),SMALL(기준일시_입력!$N$21:$N$39,AXJ$5)-AXF24,0)),0)</f>
        <v>0</v>
      </c>
      <c r="AXK24" s="128">
        <f>IFERROR(IF(AND(AXF24&lt;SMALL(기준일시_입력!$J$21:$J$39,AXK$5),AXG24&gt;SMALL(기준일시_입력!$N$21:$N$39,AXK$5)),INDEX(기준일시_입력!$AJ$21:$AJ$39,AXK$5*2-1),IF(AND(AXF24&gt;=SMALL(기준일시_입력!$J$21:$J$39,AXK$5),AXF24&lt;SMALL(기준일시_입력!$N$21:$N$39,AXK$5)),SMALL(기준일시_입력!$N$21:$N$39,AXK$5)-AXF24,0)),0)</f>
        <v>0</v>
      </c>
      <c r="AXL24" s="128">
        <f>IFERROR(IF(AND(AXF24&lt;SMALL(기준일시_입력!$J$21:$J$39,AXL$5),AXG24&gt;SMALL(기준일시_입력!$N$21:$N$39,AXL$5)),INDEX(기준일시_입력!$AJ$21:$AJ$39,AXL$5*2-1),IF(AND(AXF24&gt;=SMALL(기준일시_입력!$J$21:$J$39,AXL$5),AXF24&lt;SMALL(기준일시_입력!$N$21:$N$39,AXL$5)),SMALL(기준일시_입력!$N$21:$N$39,AXL$5)-AXF24,0)),0)</f>
        <v>0</v>
      </c>
      <c r="AXM24" s="128">
        <f>IFERROR(IF(AND(AXF24&lt;SMALL(기준일시_입력!$J$21:$J$39,AXM$5),AXG24&gt;SMALL(기준일시_입력!$N$21:$N$39,AXM$5)),INDEX(기준일시_입력!$AJ$21:$AJ$39,AXM$5*2-1),IF(AND(AXF24&gt;=SMALL(기준일시_입력!$J$21:$J$39,AXM$5),AXF24&lt;SMALL(기준일시_입력!$N$21:$N$39,AXM$5)),SMALL(기준일시_입력!$N$21:$N$39,AXM$5)-AXF24,0)),0)</f>
        <v>0</v>
      </c>
      <c r="AXN24" s="128">
        <f>IFERROR(IF(AND(AXF24&lt;SMALL(기준일시_입력!$J$21:$J$39,AXN$5),AXG24&gt;SMALL(기준일시_입력!$N$21:$N$39,AXN$5)),INDEX(기준일시_입력!$AJ$21:$AJ$39,AXN$5*2-1),IF(AND(AXF24&gt;=SMALL(기준일시_입력!$J$21:$J$39,AXN$5),AXF24&lt;SMALL(기준일시_입력!$N$21:$N$39,AXN$5)),SMALL(기준일시_입력!$N$21:$N$39,AXN$5)-AXF24,0)),0)</f>
        <v>0</v>
      </c>
      <c r="AXO24" s="128">
        <f>IFERROR(IF(AND(AXF24&lt;SMALL(기준일시_입력!$J$21:$J$39,AXO$5),AXG24&gt;SMALL(기준일시_입력!$N$21:$N$39,AXO$5)),INDEX(기준일시_입력!$AJ$21:$AJ$39,AXO$5*2-1),IF(AND(AXF24&gt;=SMALL(기준일시_입력!$J$21:$J$39,AXO$5),AXF24&lt;SMALL(기준일시_입력!$N$21:$N$39,AXO$5)),SMALL(기준일시_입력!$N$21:$N$39,AXO$5)-AXF24,0)),0)</f>
        <v>0</v>
      </c>
      <c r="AXP24" s="128">
        <f>IFERROR(IF(AND(AXF24&lt;SMALL(기준일시_입력!$J$21:$J$39,AXP$5),AXG24&gt;SMALL(기준일시_입력!$N$21:$N$39,AXP$5)),INDEX(기준일시_입력!$AJ$21:$AJ$39,AXP$5*2-1),IF(AND(AXF24&gt;=SMALL(기준일시_입력!$J$21:$J$39,AXP$5),AXF24&lt;SMALL(기준일시_입력!$N$21:$N$39,AXP$5)),SMALL(기준일시_입력!$N$21:$N$39,AXP$5)-AXF24,0)),0)</f>
        <v>0</v>
      </c>
      <c r="AXQ24" s="128">
        <f>IFERROR(IF(AND(AXF24&lt;SMALL(기준일시_입력!$J$21:$J$39,AXQ$5),AXG24&gt;SMALL(기준일시_입력!$N$21:$N$39,AXQ$5)),INDEX(기준일시_입력!$AJ$21:$AJ$39,AXQ$5*2-1),IF(AND(AXF24&gt;=SMALL(기준일시_입력!$J$21:$J$39,AXQ$5),AXF24&lt;SMALL(기준일시_입력!$N$21:$N$39,AXQ$5)),SMALL(기준일시_입력!$N$21:$N$39,AXQ$5)-AXF24,0)),0)</f>
        <v>0</v>
      </c>
      <c r="AXR24" s="125"/>
      <c r="AXS24" s="180" t="str">
        <f t="shared" si="374"/>
        <v>19일</v>
      </c>
      <c r="AXT24" s="180"/>
      <c r="AXU24" s="124" t="str">
        <f t="shared" si="375"/>
        <v>금</v>
      </c>
      <c r="AXV24" s="133" t="str">
        <f t="shared" si="418"/>
        <v/>
      </c>
      <c r="AXW24" s="184"/>
      <c r="AXX24" s="184"/>
      <c r="AXY24" s="184"/>
      <c r="AXZ24" s="184"/>
      <c r="AYA24" s="184"/>
      <c r="AYB24" s="184"/>
      <c r="AYC24" s="176"/>
      <c r="AYD24" s="177"/>
      <c r="AYE24" s="129" t="str">
        <f>IF($B24="","",IF(AND(AXU$3&lt;&gt;"",$B24-기준일시_입력!$AO$7&lt;=0,AXW24="",AXZ24="",AYC24=""),"X",IF(AYC24="연차","☆",IF(AYC24="월차","★",IF(AYC24="병가","♨",IF(AYC24="출장","◎",IF(AYC24="교육","■",IF(AND(AYC24="",AXW24&lt;=기준일시_입력!$J$15,AXZ24&gt;=기준일시_입력!$N$15),"○",IF(AND(AYC24="",AXW24&lt;&gt;"",AXW24&gt;기준일시_입력!$J$15),"▼",IF(AND(AYC24="",AXZ24&lt;&gt;"",AXZ24&lt;기준일시_입력!$N$15),"△",""))))))))))</f>
        <v/>
      </c>
      <c r="AYF24" s="128">
        <f>IFERROR(IF(OR(AXW24="",AXZ24=""),0,IF(AND(AYH24&lt;기준일시_입력!$J$17,AYI24&gt;기준일시_입력!$N$17),기준일시_입력!$N$17-기준일시_입력!$J$17,IF(AND(AYH24&gt;=기준일시_입력!$J$17,AYI24&gt;기준일시_입력!$N$17),기준일시_입력!$N$17-AYH24,IF(AYI24&lt;기준일시_입력!$J$17,0,IF(AND(AYH24&lt;기준일시_입력!$J$17,AYI24&lt;=기준일시_입력!$N$17),AYI24-기준일시_입력!$J$17,IF(AND(AYH24&gt;=기준일시_입력!$J$17,AYI24&lt;=기준일시_입력!$N$17),AYI24-AYH24,0)))))),0)</f>
        <v>0</v>
      </c>
      <c r="AYG24" s="128">
        <f t="shared" si="377"/>
        <v>0</v>
      </c>
      <c r="AYH24" s="128">
        <f>IF(OR(AXW24="",AXZ24=""),0,IF(AXW24&lt;기준일시_입력!$J$15,기준일시_입력!$J$15,AXW24))</f>
        <v>0</v>
      </c>
      <c r="AYI24" s="128">
        <f t="shared" si="378"/>
        <v>0</v>
      </c>
      <c r="AYJ24" s="128">
        <f>IFERROR(IF(AND(AYH24&lt;SMALL(기준일시_입력!$J$21:$J$39,AYJ$5),AYI24&gt;SMALL(기준일시_입력!$N$21:$N$39,AYJ$5)),INDEX(기준일시_입력!$AJ$21:$AJ$39,AYJ$5*2-1),IF(AND(AYH24&gt;=SMALL(기준일시_입력!$J$21:$J$39,AYJ$5),AYH24&lt;SMALL(기준일시_입력!$N$21:$N$39,AYJ$5)),SMALL(기준일시_입력!$N$21:$N$39,AYJ$5)-AYH24,0)),0)</f>
        <v>0</v>
      </c>
      <c r="AYK24" s="128">
        <f>IFERROR(IF(AND(AYH24&lt;SMALL(기준일시_입력!$J$21:$J$39,AYK$5),AYI24&gt;SMALL(기준일시_입력!$N$21:$N$39,AYK$5)),INDEX(기준일시_입력!$AJ$21:$AJ$39,AYK$5*2-1),IF(AND(AYH24&gt;=SMALL(기준일시_입력!$J$21:$J$39,AYK$5),AYH24&lt;SMALL(기준일시_입력!$N$21:$N$39,AYK$5)),SMALL(기준일시_입력!$N$21:$N$39,AYK$5)-AYH24,0)),0)</f>
        <v>0</v>
      </c>
      <c r="AYL24" s="128">
        <f>IFERROR(IF(AND(AYH24&lt;SMALL(기준일시_입력!$J$21:$J$39,AYL$5),AYI24&gt;SMALL(기준일시_입력!$N$21:$N$39,AYL$5)),INDEX(기준일시_입력!$AJ$21:$AJ$39,AYL$5*2-1),IF(AND(AYH24&gt;=SMALL(기준일시_입력!$J$21:$J$39,AYL$5),AYH24&lt;SMALL(기준일시_입력!$N$21:$N$39,AYL$5)),SMALL(기준일시_입력!$N$21:$N$39,AYL$5)-AYH24,0)),0)</f>
        <v>0</v>
      </c>
      <c r="AYM24" s="128">
        <f>IFERROR(IF(AND(AYH24&lt;SMALL(기준일시_입력!$J$21:$J$39,AYM$5),AYI24&gt;SMALL(기준일시_입력!$N$21:$N$39,AYM$5)),INDEX(기준일시_입력!$AJ$21:$AJ$39,AYM$5*2-1),IF(AND(AYH24&gt;=SMALL(기준일시_입력!$J$21:$J$39,AYM$5),AYH24&lt;SMALL(기준일시_입력!$N$21:$N$39,AYM$5)),SMALL(기준일시_입력!$N$21:$N$39,AYM$5)-AYH24,0)),0)</f>
        <v>0</v>
      </c>
      <c r="AYN24" s="128">
        <f>IFERROR(IF(AND(AYH24&lt;SMALL(기준일시_입력!$J$21:$J$39,AYN$5),AYI24&gt;SMALL(기준일시_입력!$N$21:$N$39,AYN$5)),INDEX(기준일시_입력!$AJ$21:$AJ$39,AYN$5*2-1),IF(AND(AYH24&gt;=SMALL(기준일시_입력!$J$21:$J$39,AYN$5),AYH24&lt;SMALL(기준일시_입력!$N$21:$N$39,AYN$5)),SMALL(기준일시_입력!$N$21:$N$39,AYN$5)-AYH24,0)),0)</f>
        <v>0</v>
      </c>
      <c r="AYO24" s="128">
        <f>IFERROR(IF(AND(AYH24&lt;SMALL(기준일시_입력!$J$21:$J$39,AYO$5),AYI24&gt;SMALL(기준일시_입력!$N$21:$N$39,AYO$5)),INDEX(기준일시_입력!$AJ$21:$AJ$39,AYO$5*2-1),IF(AND(AYH24&gt;=SMALL(기준일시_입력!$J$21:$J$39,AYO$5),AYH24&lt;SMALL(기준일시_입력!$N$21:$N$39,AYO$5)),SMALL(기준일시_입력!$N$21:$N$39,AYO$5)-AYH24,0)),0)</f>
        <v>0</v>
      </c>
      <c r="AYP24" s="128">
        <f>IFERROR(IF(AND(AYH24&lt;SMALL(기준일시_입력!$J$21:$J$39,AYP$5),AYI24&gt;SMALL(기준일시_입력!$N$21:$N$39,AYP$5)),INDEX(기준일시_입력!$AJ$21:$AJ$39,AYP$5*2-1),IF(AND(AYH24&gt;=SMALL(기준일시_입력!$J$21:$J$39,AYP$5),AYH24&lt;SMALL(기준일시_입력!$N$21:$N$39,AYP$5)),SMALL(기준일시_입력!$N$21:$N$39,AYP$5)-AYH24,0)),0)</f>
        <v>0</v>
      </c>
      <c r="AYQ24" s="128">
        <f>IFERROR(IF(AND(AYH24&lt;SMALL(기준일시_입력!$J$21:$J$39,AYQ$5),AYI24&gt;SMALL(기준일시_입력!$N$21:$N$39,AYQ$5)),INDEX(기준일시_입력!$AJ$21:$AJ$39,AYQ$5*2-1),IF(AND(AYH24&gt;=SMALL(기준일시_입력!$J$21:$J$39,AYQ$5),AYH24&lt;SMALL(기준일시_입력!$N$21:$N$39,AYQ$5)),SMALL(기준일시_입력!$N$21:$N$39,AYQ$5)-AYH24,0)),0)</f>
        <v>0</v>
      </c>
      <c r="AYR24" s="128">
        <f>IFERROR(IF(AND(AYH24&lt;SMALL(기준일시_입력!$J$21:$J$39,AYR$5),AYI24&gt;SMALL(기준일시_입력!$N$21:$N$39,AYR$5)),INDEX(기준일시_입력!$AJ$21:$AJ$39,AYR$5*2-1),IF(AND(AYH24&gt;=SMALL(기준일시_입력!$J$21:$J$39,AYR$5),AYH24&lt;SMALL(기준일시_입력!$N$21:$N$39,AYR$5)),SMALL(기준일시_입력!$N$21:$N$39,AYR$5)-AYH24,0)),0)</f>
        <v>0</v>
      </c>
      <c r="AYS24" s="128">
        <f>IFERROR(IF(AND(AYH24&lt;SMALL(기준일시_입력!$J$21:$J$39,AYS$5),AYI24&gt;SMALL(기준일시_입력!$N$21:$N$39,AYS$5)),INDEX(기준일시_입력!$AJ$21:$AJ$39,AYS$5*2-1),IF(AND(AYH24&gt;=SMALL(기준일시_입력!$J$21:$J$39,AYS$5),AYH24&lt;SMALL(기준일시_입력!$N$21:$N$39,AYS$5)),SMALL(기준일시_입력!$N$21:$N$39,AYS$5)-AYH24,0)),0)</f>
        <v>0</v>
      </c>
      <c r="AYT24" s="125"/>
      <c r="AYU24" s="180" t="str">
        <f t="shared" si="379"/>
        <v>19일</v>
      </c>
      <c r="AYV24" s="180"/>
      <c r="AYW24" s="124" t="str">
        <f t="shared" si="380"/>
        <v>금</v>
      </c>
      <c r="AYX24" s="133" t="str">
        <f t="shared" si="419"/>
        <v/>
      </c>
      <c r="AYY24" s="184"/>
      <c r="AYZ24" s="184"/>
      <c r="AZA24" s="184"/>
      <c r="AZB24" s="184"/>
      <c r="AZC24" s="184"/>
      <c r="AZD24" s="184"/>
      <c r="AZE24" s="176"/>
      <c r="AZF24" s="177"/>
      <c r="AZG24" s="129" t="str">
        <f>IF($B24="","",IF(AND(AYW$3&lt;&gt;"",$B24-기준일시_입력!$AO$7&lt;=0,AYY24="",AZB24="",AZE24=""),"X",IF(AZE24="연차","☆",IF(AZE24="월차","★",IF(AZE24="병가","♨",IF(AZE24="출장","◎",IF(AZE24="교육","■",IF(AND(AZE24="",AYY24&lt;=기준일시_입력!$J$15,AZB24&gt;=기준일시_입력!$N$15),"○",IF(AND(AZE24="",AYY24&lt;&gt;"",AYY24&gt;기준일시_입력!$J$15),"▼",IF(AND(AZE24="",AZB24&lt;&gt;"",AZB24&lt;기준일시_입력!$N$15),"△",""))))))))))</f>
        <v/>
      </c>
      <c r="AZH24" s="128">
        <f>IFERROR(IF(OR(AYY24="",AZB24=""),0,IF(AND(AZJ24&lt;기준일시_입력!$J$17,AZK24&gt;기준일시_입력!$N$17),기준일시_입력!$N$17-기준일시_입력!$J$17,IF(AND(AZJ24&gt;=기준일시_입력!$J$17,AZK24&gt;기준일시_입력!$N$17),기준일시_입력!$N$17-AZJ24,IF(AZK24&lt;기준일시_입력!$J$17,0,IF(AND(AZJ24&lt;기준일시_입력!$J$17,AZK24&lt;=기준일시_입력!$N$17),AZK24-기준일시_입력!$J$17,IF(AND(AZJ24&gt;=기준일시_입력!$J$17,AZK24&lt;=기준일시_입력!$N$17),AZK24-AZJ24,0)))))),0)</f>
        <v>0</v>
      </c>
      <c r="AZI24" s="128">
        <f t="shared" si="382"/>
        <v>0</v>
      </c>
      <c r="AZJ24" s="128">
        <f>IF(OR(AYY24="",AZB24=""),0,IF(AYY24&lt;기준일시_입력!$J$15,기준일시_입력!$J$15,AYY24))</f>
        <v>0</v>
      </c>
      <c r="AZK24" s="128">
        <f t="shared" si="383"/>
        <v>0</v>
      </c>
      <c r="AZL24" s="128">
        <f>IFERROR(IF(AND(AZJ24&lt;SMALL(기준일시_입력!$J$21:$J$39,AZL$5),AZK24&gt;SMALL(기준일시_입력!$N$21:$N$39,AZL$5)),INDEX(기준일시_입력!$AJ$21:$AJ$39,AZL$5*2-1),IF(AND(AZJ24&gt;=SMALL(기준일시_입력!$J$21:$J$39,AZL$5),AZJ24&lt;SMALL(기준일시_입력!$N$21:$N$39,AZL$5)),SMALL(기준일시_입력!$N$21:$N$39,AZL$5)-AZJ24,0)),0)</f>
        <v>0</v>
      </c>
      <c r="AZM24" s="128">
        <f>IFERROR(IF(AND(AZJ24&lt;SMALL(기준일시_입력!$J$21:$J$39,AZM$5),AZK24&gt;SMALL(기준일시_입력!$N$21:$N$39,AZM$5)),INDEX(기준일시_입력!$AJ$21:$AJ$39,AZM$5*2-1),IF(AND(AZJ24&gt;=SMALL(기준일시_입력!$J$21:$J$39,AZM$5),AZJ24&lt;SMALL(기준일시_입력!$N$21:$N$39,AZM$5)),SMALL(기준일시_입력!$N$21:$N$39,AZM$5)-AZJ24,0)),0)</f>
        <v>0</v>
      </c>
      <c r="AZN24" s="128">
        <f>IFERROR(IF(AND(AZJ24&lt;SMALL(기준일시_입력!$J$21:$J$39,AZN$5),AZK24&gt;SMALL(기준일시_입력!$N$21:$N$39,AZN$5)),INDEX(기준일시_입력!$AJ$21:$AJ$39,AZN$5*2-1),IF(AND(AZJ24&gt;=SMALL(기준일시_입력!$J$21:$J$39,AZN$5),AZJ24&lt;SMALL(기준일시_입력!$N$21:$N$39,AZN$5)),SMALL(기준일시_입력!$N$21:$N$39,AZN$5)-AZJ24,0)),0)</f>
        <v>0</v>
      </c>
      <c r="AZO24" s="128">
        <f>IFERROR(IF(AND(AZJ24&lt;SMALL(기준일시_입력!$J$21:$J$39,AZO$5),AZK24&gt;SMALL(기준일시_입력!$N$21:$N$39,AZO$5)),INDEX(기준일시_입력!$AJ$21:$AJ$39,AZO$5*2-1),IF(AND(AZJ24&gt;=SMALL(기준일시_입력!$J$21:$J$39,AZO$5),AZJ24&lt;SMALL(기준일시_입력!$N$21:$N$39,AZO$5)),SMALL(기준일시_입력!$N$21:$N$39,AZO$5)-AZJ24,0)),0)</f>
        <v>0</v>
      </c>
      <c r="AZP24" s="128">
        <f>IFERROR(IF(AND(AZJ24&lt;SMALL(기준일시_입력!$J$21:$J$39,AZP$5),AZK24&gt;SMALL(기준일시_입력!$N$21:$N$39,AZP$5)),INDEX(기준일시_입력!$AJ$21:$AJ$39,AZP$5*2-1),IF(AND(AZJ24&gt;=SMALL(기준일시_입력!$J$21:$J$39,AZP$5),AZJ24&lt;SMALL(기준일시_입력!$N$21:$N$39,AZP$5)),SMALL(기준일시_입력!$N$21:$N$39,AZP$5)-AZJ24,0)),0)</f>
        <v>0</v>
      </c>
      <c r="AZQ24" s="128">
        <f>IFERROR(IF(AND(AZJ24&lt;SMALL(기준일시_입력!$J$21:$J$39,AZQ$5),AZK24&gt;SMALL(기준일시_입력!$N$21:$N$39,AZQ$5)),INDEX(기준일시_입력!$AJ$21:$AJ$39,AZQ$5*2-1),IF(AND(AZJ24&gt;=SMALL(기준일시_입력!$J$21:$J$39,AZQ$5),AZJ24&lt;SMALL(기준일시_입력!$N$21:$N$39,AZQ$5)),SMALL(기준일시_입력!$N$21:$N$39,AZQ$5)-AZJ24,0)),0)</f>
        <v>0</v>
      </c>
      <c r="AZR24" s="128">
        <f>IFERROR(IF(AND(AZJ24&lt;SMALL(기준일시_입력!$J$21:$J$39,AZR$5),AZK24&gt;SMALL(기준일시_입력!$N$21:$N$39,AZR$5)),INDEX(기준일시_입력!$AJ$21:$AJ$39,AZR$5*2-1),IF(AND(AZJ24&gt;=SMALL(기준일시_입력!$J$21:$J$39,AZR$5),AZJ24&lt;SMALL(기준일시_입력!$N$21:$N$39,AZR$5)),SMALL(기준일시_입력!$N$21:$N$39,AZR$5)-AZJ24,0)),0)</f>
        <v>0</v>
      </c>
      <c r="AZS24" s="128">
        <f>IFERROR(IF(AND(AZJ24&lt;SMALL(기준일시_입력!$J$21:$J$39,AZS$5),AZK24&gt;SMALL(기준일시_입력!$N$21:$N$39,AZS$5)),INDEX(기준일시_입력!$AJ$21:$AJ$39,AZS$5*2-1),IF(AND(AZJ24&gt;=SMALL(기준일시_입력!$J$21:$J$39,AZS$5),AZJ24&lt;SMALL(기준일시_입력!$N$21:$N$39,AZS$5)),SMALL(기준일시_입력!$N$21:$N$39,AZS$5)-AZJ24,0)),0)</f>
        <v>0</v>
      </c>
      <c r="AZT24" s="128">
        <f>IFERROR(IF(AND(AZJ24&lt;SMALL(기준일시_입력!$J$21:$J$39,AZT$5),AZK24&gt;SMALL(기준일시_입력!$N$21:$N$39,AZT$5)),INDEX(기준일시_입력!$AJ$21:$AJ$39,AZT$5*2-1),IF(AND(AZJ24&gt;=SMALL(기준일시_입력!$J$21:$J$39,AZT$5),AZJ24&lt;SMALL(기준일시_입력!$N$21:$N$39,AZT$5)),SMALL(기준일시_입력!$N$21:$N$39,AZT$5)-AZJ24,0)),0)</f>
        <v>0</v>
      </c>
      <c r="AZU24" s="128">
        <f>IFERROR(IF(AND(AZJ24&lt;SMALL(기준일시_입력!$J$21:$J$39,AZU$5),AZK24&gt;SMALL(기준일시_입력!$N$21:$N$39,AZU$5)),INDEX(기준일시_입력!$AJ$21:$AJ$39,AZU$5*2-1),IF(AND(AZJ24&gt;=SMALL(기준일시_입력!$J$21:$J$39,AZU$5),AZJ24&lt;SMALL(기준일시_입력!$N$21:$N$39,AZU$5)),SMALL(기준일시_입력!$N$21:$N$39,AZU$5)-AZJ24,0)),0)</f>
        <v>0</v>
      </c>
      <c r="AZV24" s="125"/>
      <c r="AZW24" s="180" t="str">
        <f t="shared" si="384"/>
        <v>19일</v>
      </c>
      <c r="AZX24" s="180"/>
      <c r="AZY24" s="124" t="str">
        <f t="shared" si="385"/>
        <v>금</v>
      </c>
      <c r="AZZ24" s="133" t="str">
        <f t="shared" si="419"/>
        <v/>
      </c>
      <c r="BAA24" s="184"/>
      <c r="BAB24" s="184"/>
      <c r="BAC24" s="184"/>
      <c r="BAD24" s="184"/>
      <c r="BAE24" s="184"/>
      <c r="BAF24" s="184"/>
      <c r="BAG24" s="176"/>
      <c r="BAH24" s="177"/>
      <c r="BAI24" s="129" t="str">
        <f>IF($B24="","",IF(AND(AZY$3&lt;&gt;"",$B24-기준일시_입력!$AO$7&lt;=0,BAA24="",BAD24="",BAG24=""),"X",IF(BAG24="연차","☆",IF(BAG24="월차","★",IF(BAG24="병가","♨",IF(BAG24="출장","◎",IF(BAG24="교육","■",IF(AND(BAG24="",BAA24&lt;=기준일시_입력!$J$15,BAD24&gt;=기준일시_입력!$N$15),"○",IF(AND(BAG24="",BAA24&lt;&gt;"",BAA24&gt;기준일시_입력!$J$15),"▼",IF(AND(BAG24="",BAD24&lt;&gt;"",BAD24&lt;기준일시_입력!$N$15),"△",""))))))))))</f>
        <v/>
      </c>
      <c r="BAJ24" s="128">
        <f>IFERROR(IF(OR(BAA24="",BAD24=""),0,IF(AND(BAL24&lt;기준일시_입력!$J$17,BAM24&gt;기준일시_입력!$N$17),기준일시_입력!$N$17-기준일시_입력!$J$17,IF(AND(BAL24&gt;=기준일시_입력!$J$17,BAM24&gt;기준일시_입력!$N$17),기준일시_입력!$N$17-BAL24,IF(BAM24&lt;기준일시_입력!$J$17,0,IF(AND(BAL24&lt;기준일시_입력!$J$17,BAM24&lt;=기준일시_입력!$N$17),BAM24-기준일시_입력!$J$17,IF(AND(BAL24&gt;=기준일시_입력!$J$17,BAM24&lt;=기준일시_입력!$N$17),BAM24-BAL24,0)))))),0)</f>
        <v>0</v>
      </c>
      <c r="BAK24" s="128">
        <f t="shared" si="387"/>
        <v>0</v>
      </c>
      <c r="BAL24" s="128">
        <f>IF(OR(BAA24="",BAD24=""),0,IF(BAA24&lt;기준일시_입력!$J$15,기준일시_입력!$J$15,BAA24))</f>
        <v>0</v>
      </c>
      <c r="BAM24" s="128">
        <f t="shared" si="388"/>
        <v>0</v>
      </c>
      <c r="BAN24" s="128">
        <f>IFERROR(IF(AND(BAL24&lt;SMALL(기준일시_입력!$J$21:$J$39,BAN$5),BAM24&gt;SMALL(기준일시_입력!$N$21:$N$39,BAN$5)),INDEX(기준일시_입력!$AJ$21:$AJ$39,BAN$5*2-1),IF(AND(BAL24&gt;=SMALL(기준일시_입력!$J$21:$J$39,BAN$5),BAL24&lt;SMALL(기준일시_입력!$N$21:$N$39,BAN$5)),SMALL(기준일시_입력!$N$21:$N$39,BAN$5)-BAL24,0)),0)</f>
        <v>0</v>
      </c>
      <c r="BAO24" s="128">
        <f>IFERROR(IF(AND(BAL24&lt;SMALL(기준일시_입력!$J$21:$J$39,BAO$5),BAM24&gt;SMALL(기준일시_입력!$N$21:$N$39,BAO$5)),INDEX(기준일시_입력!$AJ$21:$AJ$39,BAO$5*2-1),IF(AND(BAL24&gt;=SMALL(기준일시_입력!$J$21:$J$39,BAO$5),BAL24&lt;SMALL(기준일시_입력!$N$21:$N$39,BAO$5)),SMALL(기준일시_입력!$N$21:$N$39,BAO$5)-BAL24,0)),0)</f>
        <v>0</v>
      </c>
      <c r="BAP24" s="128">
        <f>IFERROR(IF(AND(BAL24&lt;SMALL(기준일시_입력!$J$21:$J$39,BAP$5),BAM24&gt;SMALL(기준일시_입력!$N$21:$N$39,BAP$5)),INDEX(기준일시_입력!$AJ$21:$AJ$39,BAP$5*2-1),IF(AND(BAL24&gt;=SMALL(기준일시_입력!$J$21:$J$39,BAP$5),BAL24&lt;SMALL(기준일시_입력!$N$21:$N$39,BAP$5)),SMALL(기준일시_입력!$N$21:$N$39,BAP$5)-BAL24,0)),0)</f>
        <v>0</v>
      </c>
      <c r="BAQ24" s="128">
        <f>IFERROR(IF(AND(BAL24&lt;SMALL(기준일시_입력!$J$21:$J$39,BAQ$5),BAM24&gt;SMALL(기준일시_입력!$N$21:$N$39,BAQ$5)),INDEX(기준일시_입력!$AJ$21:$AJ$39,BAQ$5*2-1),IF(AND(BAL24&gt;=SMALL(기준일시_입력!$J$21:$J$39,BAQ$5),BAL24&lt;SMALL(기준일시_입력!$N$21:$N$39,BAQ$5)),SMALL(기준일시_입력!$N$21:$N$39,BAQ$5)-BAL24,0)),0)</f>
        <v>0</v>
      </c>
      <c r="BAR24" s="128">
        <f>IFERROR(IF(AND(BAL24&lt;SMALL(기준일시_입력!$J$21:$J$39,BAR$5),BAM24&gt;SMALL(기준일시_입력!$N$21:$N$39,BAR$5)),INDEX(기준일시_입력!$AJ$21:$AJ$39,BAR$5*2-1),IF(AND(BAL24&gt;=SMALL(기준일시_입력!$J$21:$J$39,BAR$5),BAL24&lt;SMALL(기준일시_입력!$N$21:$N$39,BAR$5)),SMALL(기준일시_입력!$N$21:$N$39,BAR$5)-BAL24,0)),0)</f>
        <v>0</v>
      </c>
      <c r="BAS24" s="128">
        <f>IFERROR(IF(AND(BAL24&lt;SMALL(기준일시_입력!$J$21:$J$39,BAS$5),BAM24&gt;SMALL(기준일시_입력!$N$21:$N$39,BAS$5)),INDEX(기준일시_입력!$AJ$21:$AJ$39,BAS$5*2-1),IF(AND(BAL24&gt;=SMALL(기준일시_입력!$J$21:$J$39,BAS$5),BAL24&lt;SMALL(기준일시_입력!$N$21:$N$39,BAS$5)),SMALL(기준일시_입력!$N$21:$N$39,BAS$5)-BAL24,0)),0)</f>
        <v>0</v>
      </c>
      <c r="BAT24" s="128">
        <f>IFERROR(IF(AND(BAL24&lt;SMALL(기준일시_입력!$J$21:$J$39,BAT$5),BAM24&gt;SMALL(기준일시_입력!$N$21:$N$39,BAT$5)),INDEX(기준일시_입력!$AJ$21:$AJ$39,BAT$5*2-1),IF(AND(BAL24&gt;=SMALL(기준일시_입력!$J$21:$J$39,BAT$5),BAL24&lt;SMALL(기준일시_입력!$N$21:$N$39,BAT$5)),SMALL(기준일시_입력!$N$21:$N$39,BAT$5)-BAL24,0)),0)</f>
        <v>0</v>
      </c>
      <c r="BAU24" s="128">
        <f>IFERROR(IF(AND(BAL24&lt;SMALL(기준일시_입력!$J$21:$J$39,BAU$5),BAM24&gt;SMALL(기준일시_입력!$N$21:$N$39,BAU$5)),INDEX(기준일시_입력!$AJ$21:$AJ$39,BAU$5*2-1),IF(AND(BAL24&gt;=SMALL(기준일시_입력!$J$21:$J$39,BAU$5),BAL24&lt;SMALL(기준일시_입력!$N$21:$N$39,BAU$5)),SMALL(기준일시_입력!$N$21:$N$39,BAU$5)-BAL24,0)),0)</f>
        <v>0</v>
      </c>
      <c r="BAV24" s="128">
        <f>IFERROR(IF(AND(BAL24&lt;SMALL(기준일시_입력!$J$21:$J$39,BAV$5),BAM24&gt;SMALL(기준일시_입력!$N$21:$N$39,BAV$5)),INDEX(기준일시_입력!$AJ$21:$AJ$39,BAV$5*2-1),IF(AND(BAL24&gt;=SMALL(기준일시_입력!$J$21:$J$39,BAV$5),BAL24&lt;SMALL(기준일시_입력!$N$21:$N$39,BAV$5)),SMALL(기준일시_입력!$N$21:$N$39,BAV$5)-BAL24,0)),0)</f>
        <v>0</v>
      </c>
      <c r="BAW24" s="128">
        <f>IFERROR(IF(AND(BAL24&lt;SMALL(기준일시_입력!$J$21:$J$39,BAW$5),BAM24&gt;SMALL(기준일시_입력!$N$21:$N$39,BAW$5)),INDEX(기준일시_입력!$AJ$21:$AJ$39,BAW$5*2-1),IF(AND(BAL24&gt;=SMALL(기준일시_입력!$J$21:$J$39,BAW$5),BAL24&lt;SMALL(기준일시_입력!$N$21:$N$39,BAW$5)),SMALL(기준일시_입력!$N$21:$N$39,BAW$5)-BAL24,0)),0)</f>
        <v>0</v>
      </c>
      <c r="BAX24" s="125"/>
      <c r="BAY24" s="180" t="str">
        <f t="shared" si="389"/>
        <v>19일</v>
      </c>
      <c r="BAZ24" s="180"/>
      <c r="BBA24" s="124" t="str">
        <f t="shared" si="390"/>
        <v>금</v>
      </c>
      <c r="BBB24" s="133" t="str">
        <f t="shared" si="419"/>
        <v/>
      </c>
      <c r="BBC24" s="184"/>
      <c r="BBD24" s="184"/>
      <c r="BBE24" s="184"/>
      <c r="BBF24" s="184"/>
      <c r="BBG24" s="184"/>
      <c r="BBH24" s="184"/>
      <c r="BBI24" s="176"/>
      <c r="BBJ24" s="177"/>
      <c r="BBK24" s="129" t="str">
        <f>IF($B24="","",IF(AND(BBA$3&lt;&gt;"",$B24-기준일시_입력!$AO$7&lt;=0,BBC24="",BBF24="",BBI24=""),"X",IF(BBI24="연차","☆",IF(BBI24="월차","★",IF(BBI24="병가","♨",IF(BBI24="출장","◎",IF(BBI24="교육","■",IF(AND(BBI24="",BBC24&lt;=기준일시_입력!$J$15,BBF24&gt;=기준일시_입력!$N$15),"○",IF(AND(BBI24="",BBC24&lt;&gt;"",BBC24&gt;기준일시_입력!$J$15),"▼",IF(AND(BBI24="",BBF24&lt;&gt;"",BBF24&lt;기준일시_입력!$N$15),"△",""))))))))))</f>
        <v/>
      </c>
      <c r="BBL24" s="128">
        <f>IFERROR(IF(OR(BBC24="",BBF24=""),0,IF(AND(BBN24&lt;기준일시_입력!$J$17,BBO24&gt;기준일시_입력!$N$17),기준일시_입력!$N$17-기준일시_입력!$J$17,IF(AND(BBN24&gt;=기준일시_입력!$J$17,BBO24&gt;기준일시_입력!$N$17),기준일시_입력!$N$17-BBN24,IF(BBO24&lt;기준일시_입력!$J$17,0,IF(AND(BBN24&lt;기준일시_입력!$J$17,BBO24&lt;=기준일시_입력!$N$17),BBO24-기준일시_입력!$J$17,IF(AND(BBN24&gt;=기준일시_입력!$J$17,BBO24&lt;=기준일시_입력!$N$17),BBO24-BBN24,0)))))),0)</f>
        <v>0</v>
      </c>
      <c r="BBM24" s="128">
        <f t="shared" si="392"/>
        <v>0</v>
      </c>
      <c r="BBN24" s="128">
        <f>IF(OR(BBC24="",BBF24=""),0,IF(BBC24&lt;기준일시_입력!$J$15,기준일시_입력!$J$15,BBC24))</f>
        <v>0</v>
      </c>
      <c r="BBO24" s="128">
        <f t="shared" si="393"/>
        <v>0</v>
      </c>
      <c r="BBP24" s="128">
        <f>IFERROR(IF(AND(BBN24&lt;SMALL(기준일시_입력!$J$21:$J$39,BBP$5),BBO24&gt;SMALL(기준일시_입력!$N$21:$N$39,BBP$5)),INDEX(기준일시_입력!$AJ$21:$AJ$39,BBP$5*2-1),IF(AND(BBN24&gt;=SMALL(기준일시_입력!$J$21:$J$39,BBP$5),BBN24&lt;SMALL(기준일시_입력!$N$21:$N$39,BBP$5)),SMALL(기준일시_입력!$N$21:$N$39,BBP$5)-BBN24,0)),0)</f>
        <v>0</v>
      </c>
      <c r="BBQ24" s="128">
        <f>IFERROR(IF(AND(BBN24&lt;SMALL(기준일시_입력!$J$21:$J$39,BBQ$5),BBO24&gt;SMALL(기준일시_입력!$N$21:$N$39,BBQ$5)),INDEX(기준일시_입력!$AJ$21:$AJ$39,BBQ$5*2-1),IF(AND(BBN24&gt;=SMALL(기준일시_입력!$J$21:$J$39,BBQ$5),BBN24&lt;SMALL(기준일시_입력!$N$21:$N$39,BBQ$5)),SMALL(기준일시_입력!$N$21:$N$39,BBQ$5)-BBN24,0)),0)</f>
        <v>0</v>
      </c>
      <c r="BBR24" s="128">
        <f>IFERROR(IF(AND(BBN24&lt;SMALL(기준일시_입력!$J$21:$J$39,BBR$5),BBO24&gt;SMALL(기준일시_입력!$N$21:$N$39,BBR$5)),INDEX(기준일시_입력!$AJ$21:$AJ$39,BBR$5*2-1),IF(AND(BBN24&gt;=SMALL(기준일시_입력!$J$21:$J$39,BBR$5),BBN24&lt;SMALL(기준일시_입력!$N$21:$N$39,BBR$5)),SMALL(기준일시_입력!$N$21:$N$39,BBR$5)-BBN24,0)),0)</f>
        <v>0</v>
      </c>
      <c r="BBS24" s="128">
        <f>IFERROR(IF(AND(BBN24&lt;SMALL(기준일시_입력!$J$21:$J$39,BBS$5),BBO24&gt;SMALL(기준일시_입력!$N$21:$N$39,BBS$5)),INDEX(기준일시_입력!$AJ$21:$AJ$39,BBS$5*2-1),IF(AND(BBN24&gt;=SMALL(기준일시_입력!$J$21:$J$39,BBS$5),BBN24&lt;SMALL(기준일시_입력!$N$21:$N$39,BBS$5)),SMALL(기준일시_입력!$N$21:$N$39,BBS$5)-BBN24,0)),0)</f>
        <v>0</v>
      </c>
      <c r="BBT24" s="128">
        <f>IFERROR(IF(AND(BBN24&lt;SMALL(기준일시_입력!$J$21:$J$39,BBT$5),BBO24&gt;SMALL(기준일시_입력!$N$21:$N$39,BBT$5)),INDEX(기준일시_입력!$AJ$21:$AJ$39,BBT$5*2-1),IF(AND(BBN24&gt;=SMALL(기준일시_입력!$J$21:$J$39,BBT$5),BBN24&lt;SMALL(기준일시_입력!$N$21:$N$39,BBT$5)),SMALL(기준일시_입력!$N$21:$N$39,BBT$5)-BBN24,0)),0)</f>
        <v>0</v>
      </c>
      <c r="BBU24" s="128">
        <f>IFERROR(IF(AND(BBN24&lt;SMALL(기준일시_입력!$J$21:$J$39,BBU$5),BBO24&gt;SMALL(기준일시_입력!$N$21:$N$39,BBU$5)),INDEX(기준일시_입력!$AJ$21:$AJ$39,BBU$5*2-1),IF(AND(BBN24&gt;=SMALL(기준일시_입력!$J$21:$J$39,BBU$5),BBN24&lt;SMALL(기준일시_입력!$N$21:$N$39,BBU$5)),SMALL(기준일시_입력!$N$21:$N$39,BBU$5)-BBN24,0)),0)</f>
        <v>0</v>
      </c>
      <c r="BBV24" s="128">
        <f>IFERROR(IF(AND(BBN24&lt;SMALL(기준일시_입력!$J$21:$J$39,BBV$5),BBO24&gt;SMALL(기준일시_입력!$N$21:$N$39,BBV$5)),INDEX(기준일시_입력!$AJ$21:$AJ$39,BBV$5*2-1),IF(AND(BBN24&gt;=SMALL(기준일시_입력!$J$21:$J$39,BBV$5),BBN24&lt;SMALL(기준일시_입력!$N$21:$N$39,BBV$5)),SMALL(기준일시_입력!$N$21:$N$39,BBV$5)-BBN24,0)),0)</f>
        <v>0</v>
      </c>
      <c r="BBW24" s="128">
        <f>IFERROR(IF(AND(BBN24&lt;SMALL(기준일시_입력!$J$21:$J$39,BBW$5),BBO24&gt;SMALL(기준일시_입력!$N$21:$N$39,BBW$5)),INDEX(기준일시_입력!$AJ$21:$AJ$39,BBW$5*2-1),IF(AND(BBN24&gt;=SMALL(기준일시_입력!$J$21:$J$39,BBW$5),BBN24&lt;SMALL(기준일시_입력!$N$21:$N$39,BBW$5)),SMALL(기준일시_입력!$N$21:$N$39,BBW$5)-BBN24,0)),0)</f>
        <v>0</v>
      </c>
      <c r="BBX24" s="128">
        <f>IFERROR(IF(AND(BBN24&lt;SMALL(기준일시_입력!$J$21:$J$39,BBX$5),BBO24&gt;SMALL(기준일시_입력!$N$21:$N$39,BBX$5)),INDEX(기준일시_입력!$AJ$21:$AJ$39,BBX$5*2-1),IF(AND(BBN24&gt;=SMALL(기준일시_입력!$J$21:$J$39,BBX$5),BBN24&lt;SMALL(기준일시_입력!$N$21:$N$39,BBX$5)),SMALL(기준일시_입력!$N$21:$N$39,BBX$5)-BBN24,0)),0)</f>
        <v>0</v>
      </c>
      <c r="BBY24" s="128">
        <f>IFERROR(IF(AND(BBN24&lt;SMALL(기준일시_입력!$J$21:$J$39,BBY$5),BBO24&gt;SMALL(기준일시_입력!$N$21:$N$39,BBY$5)),INDEX(기준일시_입력!$AJ$21:$AJ$39,BBY$5*2-1),IF(AND(BBN24&gt;=SMALL(기준일시_입력!$J$21:$J$39,BBY$5),BBN24&lt;SMALL(기준일시_입력!$N$21:$N$39,BBY$5)),SMALL(기준일시_입력!$N$21:$N$39,BBY$5)-BBN24,0)),0)</f>
        <v>0</v>
      </c>
      <c r="BBZ24" s="125"/>
      <c r="BCA24" s="8">
        <v>0</v>
      </c>
    </row>
    <row r="25" spans="1:1431" x14ac:dyDescent="0.2">
      <c r="A25" s="8">
        <v>20</v>
      </c>
      <c r="B25" s="4">
        <f>IF(DAY(기준일시_입력!$AM$7)-$A25&lt;0,"",기준일시_입력!$AM$7-(DAY(기준일시_입력!$AM$7)-$A25))</f>
        <v>42420</v>
      </c>
      <c r="C25" s="180" t="str">
        <f t="shared" si="394"/>
        <v>20일</v>
      </c>
      <c r="D25" s="180"/>
      <c r="E25" s="5" t="str">
        <f t="shared" si="395"/>
        <v>토</v>
      </c>
      <c r="F25" s="20"/>
      <c r="G25" s="184"/>
      <c r="H25" s="184"/>
      <c r="I25" s="184"/>
      <c r="J25" s="184"/>
      <c r="K25" s="184"/>
      <c r="L25" s="184"/>
      <c r="M25" s="176"/>
      <c r="N25" s="177"/>
      <c r="O25" s="129" t="str">
        <f>IF($B25="","",IF(AND(E$3&lt;&gt;"",$B25-기준일시_입력!$AO$7&lt;=0,G25="",J25="",M25=""),"X",IF(M25="연차","☆",IF(M25="월차","★",IF(M25="병가","♨",IF(M25="출장","◎",IF(M25="교육","■",IF(AND(M25="",G25&lt;=기준일시_입력!$J$15,J25&gt;=기준일시_입력!$N$15),"○",IF(AND(M25="",G25&lt;&gt;"",G25&gt;기준일시_입력!$J$15),"▼",IF(AND(M25="",J25&lt;&gt;"",J25&lt;기준일시_입력!$N$15),"△",""))))))))))</f>
        <v/>
      </c>
      <c r="P25" s="15">
        <f>IFERROR(IF(OR(G25="",J25=""),0,IF(AND(R25&lt;기준일시_입력!$J$17,S25&gt;기준일시_입력!$N$17),기준일시_입력!$N$17-기준일시_입력!$J$17,IF(AND(R25&gt;=기준일시_입력!$J$17,S25&gt;기준일시_입력!$N$17),기준일시_입력!$N$17-R25,IF(S25&lt;기준일시_입력!$J$17,0,IF(AND(R25&lt;기준일시_입력!$J$17,S25&lt;=기준일시_입력!$N$17),S25-기준일시_입력!$J$17,IF(AND(R25&gt;=기준일시_입력!$J$17,S25&lt;=기준일시_입력!$N$17),S25-R25,0)))))),0)</f>
        <v>0</v>
      </c>
      <c r="Q25" s="15">
        <f t="shared" si="398"/>
        <v>0</v>
      </c>
      <c r="R25" s="15">
        <f>IF(OR(G25="",J25=""),0,IF(G25&lt;기준일시_입력!$J$15,기준일시_입력!$J$15,G25))</f>
        <v>0</v>
      </c>
      <c r="S25" s="15">
        <f t="shared" si="150"/>
        <v>0</v>
      </c>
      <c r="T25" s="15">
        <f>IFERROR(IF(AND(R25&lt;SMALL(기준일시_입력!$J$21:$J$39,T$5),S25&gt;SMALL(기준일시_입력!$N$21:$N$39,T$5)),INDEX(기준일시_입력!$AJ$21:$AJ$39,T$5*2-1),IF(AND(R25&gt;=SMALL(기준일시_입력!$J$21:$J$39,T$5),R25&lt;SMALL(기준일시_입력!$N$21:$N$39,T$5)),SMALL(기준일시_입력!$N$21:$N$39,T$5)-R25,0)),0)</f>
        <v>0</v>
      </c>
      <c r="U25" s="15">
        <f>IFERROR(IF(AND(R25&lt;SMALL(기준일시_입력!$J$21:$J$39,U$5),S25&gt;SMALL(기준일시_입력!$N$21:$N$39,U$5)),INDEX(기준일시_입력!$AJ$21:$AJ$39,U$5*2-1),IF(AND(R25&gt;=SMALL(기준일시_입력!$J$21:$J$39,U$5),R25&lt;SMALL(기준일시_입력!$N$21:$N$39,U$5)),SMALL(기준일시_입력!$N$21:$N$39,U$5)-R25,0)),0)</f>
        <v>0</v>
      </c>
      <c r="V25" s="15">
        <f>IFERROR(IF(AND(R25&lt;SMALL(기준일시_입력!$J$21:$J$39,V$5),S25&gt;SMALL(기준일시_입력!$N$21:$N$39,V$5)),INDEX(기준일시_입력!$AJ$21:$AJ$39,V$5*2-1),IF(AND(R25&gt;=SMALL(기준일시_입력!$J$21:$J$39,V$5),R25&lt;SMALL(기준일시_입력!$N$21:$N$39,V$5)),SMALL(기준일시_입력!$N$21:$N$39,V$5)-R25,0)),0)</f>
        <v>0</v>
      </c>
      <c r="W25" s="15">
        <f>IFERROR(IF(AND(R25&lt;SMALL(기준일시_입력!$J$21:$J$39,W$5),S25&gt;SMALL(기준일시_입력!$N$21:$N$39,W$5)),INDEX(기준일시_입력!$AJ$21:$AJ$39,W$5*2-1),IF(AND(R25&gt;=SMALL(기준일시_입력!$J$21:$J$39,W$5),R25&lt;SMALL(기준일시_입력!$N$21:$N$39,W$5)),SMALL(기준일시_입력!$N$21:$N$39,W$5)-R25,0)),0)</f>
        <v>0</v>
      </c>
      <c r="X25" s="15">
        <f>IFERROR(IF(AND(R25&lt;SMALL(기준일시_입력!$J$21:$J$39,X$5),S25&gt;SMALL(기준일시_입력!$N$21:$N$39,X$5)),INDEX(기준일시_입력!$AJ$21:$AJ$39,X$5*2-1),IF(AND(R25&gt;=SMALL(기준일시_입력!$J$21:$J$39,X$5),R25&lt;SMALL(기준일시_입력!$N$21:$N$39,X$5)),SMALL(기준일시_입력!$N$21:$N$39,X$5)-R25,0)),0)</f>
        <v>0</v>
      </c>
      <c r="Y25" s="15">
        <f>IFERROR(IF(AND(R25&lt;SMALL(기준일시_입력!$J$21:$J$39,Y$5),S25&gt;SMALL(기준일시_입력!$N$21:$N$39,Y$5)),INDEX(기준일시_입력!$AJ$21:$AJ$39,Y$5*2-1),IF(AND(R25&gt;=SMALL(기준일시_입력!$J$21:$J$39,Y$5),R25&lt;SMALL(기준일시_입력!$N$21:$N$39,Y$5)),SMALL(기준일시_입력!$N$21:$N$39,Y$5)-R25,0)),0)</f>
        <v>0</v>
      </c>
      <c r="Z25" s="15">
        <f>IFERROR(IF(AND(R25&lt;SMALL(기준일시_입력!$J$21:$J$39,Z$5),S25&gt;SMALL(기준일시_입력!$N$21:$N$39,Z$5)),INDEX(기준일시_입력!$AJ$21:$AJ$39,Z$5*2-1),IF(AND(R25&gt;=SMALL(기준일시_입력!$J$21:$J$39,Z$5),R25&lt;SMALL(기준일시_입력!$N$21:$N$39,Z$5)),SMALL(기준일시_입력!$N$21:$N$39,Z$5)-R25,0)),0)</f>
        <v>0</v>
      </c>
      <c r="AA25" s="15">
        <f>IFERROR(IF(AND(R25&lt;SMALL(기준일시_입력!$J$21:$J$39,AA$5),S25&gt;SMALL(기준일시_입력!$N$21:$N$39,AA$5)),INDEX(기준일시_입력!$AJ$21:$AJ$39,AA$5*2-1),IF(AND(R25&gt;=SMALL(기준일시_입력!$J$21:$J$39,AA$5),R25&lt;SMALL(기준일시_입력!$N$21:$N$39,AA$5)),SMALL(기준일시_입력!$N$21:$N$39,AA$5)-R25,0)),0)</f>
        <v>0</v>
      </c>
      <c r="AB25" s="15">
        <f>IFERROR(IF(AND(R25&lt;SMALL(기준일시_입력!$J$21:$J$39,AB$5),S25&gt;SMALL(기준일시_입력!$N$21:$N$39,AB$5)),INDEX(기준일시_입력!$AJ$21:$AJ$39,AB$5*2-1),IF(AND(R25&gt;=SMALL(기준일시_입력!$J$21:$J$39,AB$5),R25&lt;SMALL(기준일시_입력!$N$21:$N$39,AB$5)),SMALL(기준일시_입력!$N$21:$N$39,AB$5)-R25,0)),0)</f>
        <v>0</v>
      </c>
      <c r="AC25" s="15">
        <f>IFERROR(IF(AND(R25&lt;SMALL(기준일시_입력!$J$21:$J$39,AC$5),S25&gt;SMALL(기준일시_입력!$N$21:$N$39,AC$5)),INDEX(기준일시_입력!$AJ$21:$AJ$39,AC$5*2-1),IF(AND(R25&gt;=SMALL(기준일시_입력!$J$21:$J$39,AC$5),R25&lt;SMALL(기준일시_입력!$N$21:$N$39,AC$5)),SMALL(기준일시_입력!$N$21:$N$39,AC$5)-R25,0)),0)</f>
        <v>0</v>
      </c>
      <c r="AD25" s="10"/>
      <c r="AE25" s="180" t="str">
        <f t="shared" si="151"/>
        <v>20일</v>
      </c>
      <c r="AF25" s="180"/>
      <c r="AG25" s="5" t="str">
        <f t="shared" si="152"/>
        <v>토</v>
      </c>
      <c r="AH25" s="67" t="str">
        <f t="shared" si="396"/>
        <v/>
      </c>
      <c r="AI25" s="184"/>
      <c r="AJ25" s="184"/>
      <c r="AK25" s="184"/>
      <c r="AL25" s="184"/>
      <c r="AM25" s="184"/>
      <c r="AN25" s="184"/>
      <c r="AO25" s="176"/>
      <c r="AP25" s="177"/>
      <c r="AQ25" s="129" t="str">
        <f>IF($B25="","",IF(AND(AG$3&lt;&gt;"",$B25-기준일시_입력!$AO$7&lt;=0,AI25="",AL25="",AO25=""),"X",IF(AO25="연차","☆",IF(AO25="월차","★",IF(AO25="병가","♨",IF(AO25="출장","◎",IF(AO25="교육","■",IF(AND(AO25="",AI25&lt;=기준일시_입력!$J$15,AL25&gt;=기준일시_입력!$N$15),"○",IF(AND(AO25="",AI25&lt;&gt;"",AI25&gt;기준일시_입력!$J$15),"▼",IF(AND(AO25="",AL25&lt;&gt;"",AL25&lt;기준일시_입력!$N$15),"△",""))))))))))</f>
        <v/>
      </c>
      <c r="AR25" s="15">
        <f>IFERROR(IF(OR(AI25="",AL25=""),0,IF(AND(AT25&lt;기준일시_입력!$J$17,AU25&gt;기준일시_입력!$N$17),기준일시_입력!$N$17-기준일시_입력!$J$17,IF(AND(AT25&gt;=기준일시_입력!$J$17,AU25&gt;기준일시_입력!$N$17),기준일시_입력!$N$17-AT25,IF(AU25&lt;기준일시_입력!$J$17,0,IF(AND(AT25&lt;기준일시_입력!$J$17,AU25&lt;=기준일시_입력!$N$17),AU25-기준일시_입력!$J$17,IF(AND(AT25&gt;=기준일시_입력!$J$17,AU25&lt;=기준일시_입력!$N$17),AU25-AT25,0)))))),0)</f>
        <v>0</v>
      </c>
      <c r="AS25" s="15">
        <f t="shared" si="399"/>
        <v>0</v>
      </c>
      <c r="AT25" s="15">
        <f>IF(OR(AI25="",AL25=""),0,IF(AI25&lt;기준일시_입력!$J$15,기준일시_입력!$J$15,AI25))</f>
        <v>0</v>
      </c>
      <c r="AU25" s="15">
        <f t="shared" si="153"/>
        <v>0</v>
      </c>
      <c r="AV25" s="15">
        <f>IFERROR(IF(AND(AT25&lt;SMALL(기준일시_입력!$J$21:$J$39,AV$5),AU25&gt;SMALL(기준일시_입력!$N$21:$N$39,AV$5)),INDEX(기준일시_입력!$AJ$21:$AJ$39,AV$5*2-1),IF(AND(AT25&gt;=SMALL(기준일시_입력!$J$21:$J$39,AV$5),AT25&lt;SMALL(기준일시_입력!$N$21:$N$39,AV$5)),SMALL(기준일시_입력!$N$21:$N$39,AV$5)-AT25,0)),0)</f>
        <v>0</v>
      </c>
      <c r="AW25" s="15">
        <f>IFERROR(IF(AND(AT25&lt;SMALL(기준일시_입력!$J$21:$J$39,AW$5),AU25&gt;SMALL(기준일시_입력!$N$21:$N$39,AW$5)),INDEX(기준일시_입력!$AJ$21:$AJ$39,AW$5*2-1),IF(AND(AT25&gt;=SMALL(기준일시_입력!$J$21:$J$39,AW$5),AT25&lt;SMALL(기준일시_입력!$N$21:$N$39,AW$5)),SMALL(기준일시_입력!$N$21:$N$39,AW$5)-AT25,0)),0)</f>
        <v>0</v>
      </c>
      <c r="AX25" s="15">
        <f>IFERROR(IF(AND(AT25&lt;SMALL(기준일시_입력!$J$21:$J$39,AX$5),AU25&gt;SMALL(기준일시_입력!$N$21:$N$39,AX$5)),INDEX(기준일시_입력!$AJ$21:$AJ$39,AX$5*2-1),IF(AND(AT25&gt;=SMALL(기준일시_입력!$J$21:$J$39,AX$5),AT25&lt;SMALL(기준일시_입력!$N$21:$N$39,AX$5)),SMALL(기준일시_입력!$N$21:$N$39,AX$5)-AT25,0)),0)</f>
        <v>0</v>
      </c>
      <c r="AY25" s="15">
        <f>IFERROR(IF(AND(AT25&lt;SMALL(기준일시_입력!$J$21:$J$39,AY$5),AU25&gt;SMALL(기준일시_입력!$N$21:$N$39,AY$5)),INDEX(기준일시_입력!$AJ$21:$AJ$39,AY$5*2-1),IF(AND(AT25&gt;=SMALL(기준일시_입력!$J$21:$J$39,AY$5),AT25&lt;SMALL(기준일시_입력!$N$21:$N$39,AY$5)),SMALL(기준일시_입력!$N$21:$N$39,AY$5)-AT25,0)),0)</f>
        <v>0</v>
      </c>
      <c r="AZ25" s="15">
        <f>IFERROR(IF(AND(AT25&lt;SMALL(기준일시_입력!$J$21:$J$39,AZ$5),AU25&gt;SMALL(기준일시_입력!$N$21:$N$39,AZ$5)),INDEX(기준일시_입력!$AJ$21:$AJ$39,AZ$5*2-1),IF(AND(AT25&gt;=SMALL(기준일시_입력!$J$21:$J$39,AZ$5),AT25&lt;SMALL(기준일시_입력!$N$21:$N$39,AZ$5)),SMALL(기준일시_입력!$N$21:$N$39,AZ$5)-AT25,0)),0)</f>
        <v>0</v>
      </c>
      <c r="BA25" s="15">
        <f>IFERROR(IF(AND(AT25&lt;SMALL(기준일시_입력!$J$21:$J$39,BA$5),AU25&gt;SMALL(기준일시_입력!$N$21:$N$39,BA$5)),INDEX(기준일시_입력!$AJ$21:$AJ$39,BA$5*2-1),IF(AND(AT25&gt;=SMALL(기준일시_입력!$J$21:$J$39,BA$5),AT25&lt;SMALL(기준일시_입력!$N$21:$N$39,BA$5)),SMALL(기준일시_입력!$N$21:$N$39,BA$5)-AT25,0)),0)</f>
        <v>0</v>
      </c>
      <c r="BB25" s="15">
        <f>IFERROR(IF(AND(AT25&lt;SMALL(기준일시_입력!$J$21:$J$39,BB$5),AU25&gt;SMALL(기준일시_입력!$N$21:$N$39,BB$5)),INDEX(기준일시_입력!$AJ$21:$AJ$39,BB$5*2-1),IF(AND(AT25&gt;=SMALL(기준일시_입력!$J$21:$J$39,BB$5),AT25&lt;SMALL(기준일시_입력!$N$21:$N$39,BB$5)),SMALL(기준일시_입력!$N$21:$N$39,BB$5)-AT25,0)),0)</f>
        <v>0</v>
      </c>
      <c r="BC25" s="15">
        <f>IFERROR(IF(AND(AT25&lt;SMALL(기준일시_입력!$J$21:$J$39,BC$5),AU25&gt;SMALL(기준일시_입력!$N$21:$N$39,BC$5)),INDEX(기준일시_입력!$AJ$21:$AJ$39,BC$5*2-1),IF(AND(AT25&gt;=SMALL(기준일시_입력!$J$21:$J$39,BC$5),AT25&lt;SMALL(기준일시_입력!$N$21:$N$39,BC$5)),SMALL(기준일시_입력!$N$21:$N$39,BC$5)-AT25,0)),0)</f>
        <v>0</v>
      </c>
      <c r="BD25" s="15">
        <f>IFERROR(IF(AND(AT25&lt;SMALL(기준일시_입력!$J$21:$J$39,BD$5),AU25&gt;SMALL(기준일시_입력!$N$21:$N$39,BD$5)),INDEX(기준일시_입력!$AJ$21:$AJ$39,BD$5*2-1),IF(AND(AT25&gt;=SMALL(기준일시_입력!$J$21:$J$39,BD$5),AT25&lt;SMALL(기준일시_입력!$N$21:$N$39,BD$5)),SMALL(기준일시_입력!$N$21:$N$39,BD$5)-AT25,0)),0)</f>
        <v>0</v>
      </c>
      <c r="BE25" s="15">
        <f>IFERROR(IF(AND(AT25&lt;SMALL(기준일시_입력!$J$21:$J$39,BE$5),AU25&gt;SMALL(기준일시_입력!$N$21:$N$39,BE$5)),INDEX(기준일시_입력!$AJ$21:$AJ$39,BE$5*2-1),IF(AND(AT25&gt;=SMALL(기준일시_입력!$J$21:$J$39,BE$5),AT25&lt;SMALL(기준일시_입력!$N$21:$N$39,BE$5)),SMALL(기준일시_입력!$N$21:$N$39,BE$5)-AT25,0)),0)</f>
        <v>0</v>
      </c>
      <c r="BF25" s="6"/>
      <c r="BG25" s="180" t="str">
        <f t="shared" si="154"/>
        <v>20일</v>
      </c>
      <c r="BH25" s="180"/>
      <c r="BI25" s="5" t="str">
        <f t="shared" si="155"/>
        <v>토</v>
      </c>
      <c r="BJ25" s="67" t="str">
        <f t="shared" si="397"/>
        <v/>
      </c>
      <c r="BK25" s="184"/>
      <c r="BL25" s="184"/>
      <c r="BM25" s="184"/>
      <c r="BN25" s="184"/>
      <c r="BO25" s="184"/>
      <c r="BP25" s="184"/>
      <c r="BQ25" s="176"/>
      <c r="BR25" s="177"/>
      <c r="BS25" s="129" t="str">
        <f>IF($B25="","",IF(AND(BI$3&lt;&gt;"",$B25-기준일시_입력!$AO$7&lt;=0,BK25="",BN25="",BQ25=""),"X",IF(BQ25="연차","☆",IF(BQ25="월차","★",IF(BQ25="병가","♨",IF(BQ25="출장","◎",IF(BQ25="교육","■",IF(AND(BQ25="",BK25&lt;=기준일시_입력!$J$15,BN25&gt;=기준일시_입력!$N$15),"○",IF(AND(BQ25="",BK25&lt;&gt;"",BK25&gt;기준일시_입력!$J$15),"▼",IF(AND(BQ25="",BN25&lt;&gt;"",BN25&lt;기준일시_입력!$N$15),"△",""))))))))))</f>
        <v/>
      </c>
      <c r="BT25" s="15">
        <f>IFERROR(IF(OR(BK25="",BN25=""),0,IF(AND(BV25&lt;기준일시_입력!$J$17,BW25&gt;기준일시_입력!$N$17),기준일시_입력!$N$17-기준일시_입력!$J$17,IF(AND(BV25&gt;=기준일시_입력!$J$17,BW25&gt;기준일시_입력!$N$17),기준일시_입력!$N$17-BV25,IF(BW25&lt;기준일시_입력!$J$17,0,IF(AND(BV25&lt;기준일시_입력!$J$17,BW25&lt;=기준일시_입력!$N$17),BW25-기준일시_입력!$J$17,IF(AND(BV25&gt;=기준일시_입력!$J$17,BW25&lt;=기준일시_입력!$N$17),BW25-BV25,0)))))),0)</f>
        <v>0</v>
      </c>
      <c r="BU25" s="15">
        <f t="shared" si="400"/>
        <v>0</v>
      </c>
      <c r="BV25" s="15">
        <f>IF(OR(BK25="",BN25=""),0,IF(BK25&lt;기준일시_입력!$J$15,기준일시_입력!$J$15,BK25))</f>
        <v>0</v>
      </c>
      <c r="BW25" s="15">
        <f t="shared" si="156"/>
        <v>0</v>
      </c>
      <c r="BX25" s="15">
        <f>IFERROR(IF(AND(BV25&lt;SMALL(기준일시_입력!$J$21:$J$39,BX$5),BW25&gt;SMALL(기준일시_입력!$N$21:$N$39,BX$5)),INDEX(기준일시_입력!$AJ$21:$AJ$39,BX$5*2-1),IF(AND(BV25&gt;=SMALL(기준일시_입력!$J$21:$J$39,BX$5),BV25&lt;SMALL(기준일시_입력!$N$21:$N$39,BX$5)),SMALL(기준일시_입력!$N$21:$N$39,BX$5)-BV25,0)),0)</f>
        <v>0</v>
      </c>
      <c r="BY25" s="15">
        <f>IFERROR(IF(AND(BV25&lt;SMALL(기준일시_입력!$J$21:$J$39,BY$5),BW25&gt;SMALL(기준일시_입력!$N$21:$N$39,BY$5)),INDEX(기준일시_입력!$AJ$21:$AJ$39,BY$5*2-1),IF(AND(BV25&gt;=SMALL(기준일시_입력!$J$21:$J$39,BY$5),BV25&lt;SMALL(기준일시_입력!$N$21:$N$39,BY$5)),SMALL(기준일시_입력!$N$21:$N$39,BY$5)-BV25,0)),0)</f>
        <v>0</v>
      </c>
      <c r="BZ25" s="15">
        <f>IFERROR(IF(AND(BV25&lt;SMALL(기준일시_입력!$J$21:$J$39,BZ$5),BW25&gt;SMALL(기준일시_입력!$N$21:$N$39,BZ$5)),INDEX(기준일시_입력!$AJ$21:$AJ$39,BZ$5*2-1),IF(AND(BV25&gt;=SMALL(기준일시_입력!$J$21:$J$39,BZ$5),BV25&lt;SMALL(기준일시_입력!$N$21:$N$39,BZ$5)),SMALL(기준일시_입력!$N$21:$N$39,BZ$5)-BV25,0)),0)</f>
        <v>0</v>
      </c>
      <c r="CA25" s="15">
        <f>IFERROR(IF(AND(BV25&lt;SMALL(기준일시_입력!$J$21:$J$39,CA$5),BW25&gt;SMALL(기준일시_입력!$N$21:$N$39,CA$5)),INDEX(기준일시_입력!$AJ$21:$AJ$39,CA$5*2-1),IF(AND(BV25&gt;=SMALL(기준일시_입력!$J$21:$J$39,CA$5),BV25&lt;SMALL(기준일시_입력!$N$21:$N$39,CA$5)),SMALL(기준일시_입력!$N$21:$N$39,CA$5)-BV25,0)),0)</f>
        <v>0</v>
      </c>
      <c r="CB25" s="15">
        <f>IFERROR(IF(AND(BV25&lt;SMALL(기준일시_입력!$J$21:$J$39,CB$5),BW25&gt;SMALL(기준일시_입력!$N$21:$N$39,CB$5)),INDEX(기준일시_입력!$AJ$21:$AJ$39,CB$5*2-1),IF(AND(BV25&gt;=SMALL(기준일시_입력!$J$21:$J$39,CB$5),BV25&lt;SMALL(기준일시_입력!$N$21:$N$39,CB$5)),SMALL(기준일시_입력!$N$21:$N$39,CB$5)-BV25,0)),0)</f>
        <v>0</v>
      </c>
      <c r="CC25" s="15">
        <f>IFERROR(IF(AND(BV25&lt;SMALL(기준일시_입력!$J$21:$J$39,CC$5),BW25&gt;SMALL(기준일시_입력!$N$21:$N$39,CC$5)),INDEX(기준일시_입력!$AJ$21:$AJ$39,CC$5*2-1),IF(AND(BV25&gt;=SMALL(기준일시_입력!$J$21:$J$39,CC$5),BV25&lt;SMALL(기준일시_입력!$N$21:$N$39,CC$5)),SMALL(기준일시_입력!$N$21:$N$39,CC$5)-BV25,0)),0)</f>
        <v>0</v>
      </c>
      <c r="CD25" s="15">
        <f>IFERROR(IF(AND(BV25&lt;SMALL(기준일시_입력!$J$21:$J$39,CD$5),BW25&gt;SMALL(기준일시_입력!$N$21:$N$39,CD$5)),INDEX(기준일시_입력!$AJ$21:$AJ$39,CD$5*2-1),IF(AND(BV25&gt;=SMALL(기준일시_입력!$J$21:$J$39,CD$5),BV25&lt;SMALL(기준일시_입력!$N$21:$N$39,CD$5)),SMALL(기준일시_입력!$N$21:$N$39,CD$5)-BV25,0)),0)</f>
        <v>0</v>
      </c>
      <c r="CE25" s="15">
        <f>IFERROR(IF(AND(BV25&lt;SMALL(기준일시_입력!$J$21:$J$39,CE$5),BW25&gt;SMALL(기준일시_입력!$N$21:$N$39,CE$5)),INDEX(기준일시_입력!$AJ$21:$AJ$39,CE$5*2-1),IF(AND(BV25&gt;=SMALL(기준일시_입력!$J$21:$J$39,CE$5),BV25&lt;SMALL(기준일시_입력!$N$21:$N$39,CE$5)),SMALL(기준일시_입력!$N$21:$N$39,CE$5)-BV25,0)),0)</f>
        <v>0</v>
      </c>
      <c r="CF25" s="15">
        <f>IFERROR(IF(AND(BV25&lt;SMALL(기준일시_입력!$J$21:$J$39,CF$5),BW25&gt;SMALL(기준일시_입력!$N$21:$N$39,CF$5)),INDEX(기준일시_입력!$AJ$21:$AJ$39,CF$5*2-1),IF(AND(BV25&gt;=SMALL(기준일시_입력!$J$21:$J$39,CF$5),BV25&lt;SMALL(기준일시_입력!$N$21:$N$39,CF$5)),SMALL(기준일시_입력!$N$21:$N$39,CF$5)-BV25,0)),0)</f>
        <v>0</v>
      </c>
      <c r="CG25" s="15">
        <f>IFERROR(IF(AND(BV25&lt;SMALL(기준일시_입력!$J$21:$J$39,CG$5),BW25&gt;SMALL(기준일시_입력!$N$21:$N$39,CG$5)),INDEX(기준일시_입력!$AJ$21:$AJ$39,CG$5*2-1),IF(AND(BV25&gt;=SMALL(기준일시_입력!$J$21:$J$39,CG$5),BV25&lt;SMALL(기준일시_입력!$N$21:$N$39,CG$5)),SMALL(기준일시_입력!$N$21:$N$39,CG$5)-BV25,0)),0)</f>
        <v>0</v>
      </c>
      <c r="CH25" s="6"/>
      <c r="CI25" s="180" t="str">
        <f t="shared" si="157"/>
        <v>20일</v>
      </c>
      <c r="CJ25" s="180"/>
      <c r="CK25" s="5" t="str">
        <f t="shared" si="158"/>
        <v>토</v>
      </c>
      <c r="CL25" s="67" t="str">
        <f t="shared" si="404"/>
        <v/>
      </c>
      <c r="CM25" s="184"/>
      <c r="CN25" s="184"/>
      <c r="CO25" s="184"/>
      <c r="CP25" s="184"/>
      <c r="CQ25" s="184"/>
      <c r="CR25" s="184"/>
      <c r="CS25" s="176"/>
      <c r="CT25" s="177"/>
      <c r="CU25" s="129" t="str">
        <f>IF($B25="","",IF(AND(CK$3&lt;&gt;"",$B25-기준일시_입력!$AO$7&lt;=0,CM25="",CP25="",CS25=""),"X",IF(CS25="연차","☆",IF(CS25="월차","★",IF(CS25="병가","♨",IF(CS25="출장","◎",IF(CS25="교육","■",IF(AND(CS25="",CM25&lt;=기준일시_입력!$J$15,CP25&gt;=기준일시_입력!$N$15),"○",IF(AND(CS25="",CM25&lt;&gt;"",CM25&gt;기준일시_입력!$J$15),"▼",IF(AND(CS25="",CP25&lt;&gt;"",CP25&lt;기준일시_입력!$N$15),"△",""))))))))))</f>
        <v/>
      </c>
      <c r="CV25" s="15">
        <f>IFERROR(IF(OR(CM25="",CP25=""),0,IF(AND(CX25&lt;기준일시_입력!$J$17,CY25&gt;기준일시_입력!$N$17),기준일시_입력!$N$17-기준일시_입력!$J$17,IF(AND(CX25&gt;=기준일시_입력!$J$17,CY25&gt;기준일시_입력!$N$17),기준일시_입력!$N$17-CX25,IF(CY25&lt;기준일시_입력!$J$17,0,IF(AND(CX25&lt;기준일시_입력!$J$17,CY25&lt;=기준일시_입력!$N$17),CY25-기준일시_입력!$J$17,IF(AND(CX25&gt;=기준일시_입력!$J$17,CY25&lt;=기준일시_입력!$N$17),CY25-CX25,0)))))),0)</f>
        <v>0</v>
      </c>
      <c r="CW25" s="15">
        <f t="shared" si="401"/>
        <v>0</v>
      </c>
      <c r="CX25" s="15">
        <f>IF(OR(CM25="",CP25=""),0,IF(CM25&lt;기준일시_입력!$J$15,기준일시_입력!$J$15,CM25))</f>
        <v>0</v>
      </c>
      <c r="CY25" s="15">
        <f t="shared" si="160"/>
        <v>0</v>
      </c>
      <c r="CZ25" s="15">
        <f>IFERROR(IF(AND(CX25&lt;SMALL(기준일시_입력!$J$21:$J$39,CZ$5),CY25&gt;SMALL(기준일시_입력!$N$21:$N$39,CZ$5)),INDEX(기준일시_입력!$AJ$21:$AJ$39,CZ$5*2-1),IF(AND(CX25&gt;=SMALL(기준일시_입력!$J$21:$J$39,CZ$5),CX25&lt;SMALL(기준일시_입력!$N$21:$N$39,CZ$5)),SMALL(기준일시_입력!$N$21:$N$39,CZ$5)-CX25,0)),0)</f>
        <v>0</v>
      </c>
      <c r="DA25" s="15">
        <f>IFERROR(IF(AND(CX25&lt;SMALL(기준일시_입력!$J$21:$J$39,DA$5),CY25&gt;SMALL(기준일시_입력!$N$21:$N$39,DA$5)),INDEX(기준일시_입력!$AJ$21:$AJ$39,DA$5*2-1),IF(AND(CX25&gt;=SMALL(기준일시_입력!$J$21:$J$39,DA$5),CX25&lt;SMALL(기준일시_입력!$N$21:$N$39,DA$5)),SMALL(기준일시_입력!$N$21:$N$39,DA$5)-CX25,0)),0)</f>
        <v>0</v>
      </c>
      <c r="DB25" s="15">
        <f>IFERROR(IF(AND(CX25&lt;SMALL(기준일시_입력!$J$21:$J$39,DB$5),CY25&gt;SMALL(기준일시_입력!$N$21:$N$39,DB$5)),INDEX(기준일시_입력!$AJ$21:$AJ$39,DB$5*2-1),IF(AND(CX25&gt;=SMALL(기준일시_입력!$J$21:$J$39,DB$5),CX25&lt;SMALL(기준일시_입력!$N$21:$N$39,DB$5)),SMALL(기준일시_입력!$N$21:$N$39,DB$5)-CX25,0)),0)</f>
        <v>0</v>
      </c>
      <c r="DC25" s="15">
        <f>IFERROR(IF(AND(CX25&lt;SMALL(기준일시_입력!$J$21:$J$39,DC$5),CY25&gt;SMALL(기준일시_입력!$N$21:$N$39,DC$5)),INDEX(기준일시_입력!$AJ$21:$AJ$39,DC$5*2-1),IF(AND(CX25&gt;=SMALL(기준일시_입력!$J$21:$J$39,DC$5),CX25&lt;SMALL(기준일시_입력!$N$21:$N$39,DC$5)),SMALL(기준일시_입력!$N$21:$N$39,DC$5)-CX25,0)),0)</f>
        <v>0</v>
      </c>
      <c r="DD25" s="15">
        <f>IFERROR(IF(AND(CX25&lt;SMALL(기준일시_입력!$J$21:$J$39,DD$5),CY25&gt;SMALL(기준일시_입력!$N$21:$N$39,DD$5)),INDEX(기준일시_입력!$AJ$21:$AJ$39,DD$5*2-1),IF(AND(CX25&gt;=SMALL(기준일시_입력!$J$21:$J$39,DD$5),CX25&lt;SMALL(기준일시_입력!$N$21:$N$39,DD$5)),SMALL(기준일시_입력!$N$21:$N$39,DD$5)-CX25,0)),0)</f>
        <v>0</v>
      </c>
      <c r="DE25" s="15">
        <f>IFERROR(IF(AND(CX25&lt;SMALL(기준일시_입력!$J$21:$J$39,DE$5),CY25&gt;SMALL(기준일시_입력!$N$21:$N$39,DE$5)),INDEX(기준일시_입력!$AJ$21:$AJ$39,DE$5*2-1),IF(AND(CX25&gt;=SMALL(기준일시_입력!$J$21:$J$39,DE$5),CX25&lt;SMALL(기준일시_입력!$N$21:$N$39,DE$5)),SMALL(기준일시_입력!$N$21:$N$39,DE$5)-CX25,0)),0)</f>
        <v>0</v>
      </c>
      <c r="DF25" s="15">
        <f>IFERROR(IF(AND(CX25&lt;SMALL(기준일시_입력!$J$21:$J$39,DF$5),CY25&gt;SMALL(기준일시_입력!$N$21:$N$39,DF$5)),INDEX(기준일시_입력!$AJ$21:$AJ$39,DF$5*2-1),IF(AND(CX25&gt;=SMALL(기준일시_입력!$J$21:$J$39,DF$5),CX25&lt;SMALL(기준일시_입력!$N$21:$N$39,DF$5)),SMALL(기준일시_입력!$N$21:$N$39,DF$5)-CX25,0)),0)</f>
        <v>0</v>
      </c>
      <c r="DG25" s="15">
        <f>IFERROR(IF(AND(CX25&lt;SMALL(기준일시_입력!$J$21:$J$39,DG$5),CY25&gt;SMALL(기준일시_입력!$N$21:$N$39,DG$5)),INDEX(기준일시_입력!$AJ$21:$AJ$39,DG$5*2-1),IF(AND(CX25&gt;=SMALL(기준일시_입력!$J$21:$J$39,DG$5),CX25&lt;SMALL(기준일시_입력!$N$21:$N$39,DG$5)),SMALL(기준일시_입력!$N$21:$N$39,DG$5)-CX25,0)),0)</f>
        <v>0</v>
      </c>
      <c r="DH25" s="15">
        <f>IFERROR(IF(AND(CX25&lt;SMALL(기준일시_입력!$J$21:$J$39,DH$5),CY25&gt;SMALL(기준일시_입력!$N$21:$N$39,DH$5)),INDEX(기준일시_입력!$AJ$21:$AJ$39,DH$5*2-1),IF(AND(CX25&gt;=SMALL(기준일시_입력!$J$21:$J$39,DH$5),CX25&lt;SMALL(기준일시_입력!$N$21:$N$39,DH$5)),SMALL(기준일시_입력!$N$21:$N$39,DH$5)-CX25,0)),0)</f>
        <v>0</v>
      </c>
      <c r="DI25" s="15">
        <f>IFERROR(IF(AND(CX25&lt;SMALL(기준일시_입력!$J$21:$J$39,DI$5),CY25&gt;SMALL(기준일시_입력!$N$21:$N$39,DI$5)),INDEX(기준일시_입력!$AJ$21:$AJ$39,DI$5*2-1),IF(AND(CX25&gt;=SMALL(기준일시_입력!$J$21:$J$39,DI$5),CX25&lt;SMALL(기준일시_입력!$N$21:$N$39,DI$5)),SMALL(기준일시_입력!$N$21:$N$39,DI$5)-CX25,0)),0)</f>
        <v>0</v>
      </c>
      <c r="DJ25" s="6"/>
      <c r="DK25" s="180" t="str">
        <f t="shared" si="161"/>
        <v>20일</v>
      </c>
      <c r="DL25" s="180"/>
      <c r="DM25" s="5" t="str">
        <f t="shared" si="162"/>
        <v>토</v>
      </c>
      <c r="DN25" s="67" t="str">
        <f t="shared" si="404"/>
        <v/>
      </c>
      <c r="DO25" s="184"/>
      <c r="DP25" s="184"/>
      <c r="DQ25" s="184"/>
      <c r="DR25" s="184"/>
      <c r="DS25" s="184"/>
      <c r="DT25" s="184"/>
      <c r="DU25" s="176"/>
      <c r="DV25" s="177"/>
      <c r="DW25" s="129" t="str">
        <f>IF($B25="","",IF(AND(DM$3&lt;&gt;"",$B25-기준일시_입력!$AO$7&lt;=0,DO25="",DR25="",DU25=""),"X",IF(DU25="연차","☆",IF(DU25="월차","★",IF(DU25="병가","♨",IF(DU25="출장","◎",IF(DU25="교육","■",IF(AND(DU25="",DO25&lt;=기준일시_입력!$J$15,DR25&gt;=기준일시_입력!$N$15),"○",IF(AND(DU25="",DO25&lt;&gt;"",DO25&gt;기준일시_입력!$J$15),"▼",IF(AND(DU25="",DR25&lt;&gt;"",DR25&lt;기준일시_입력!$N$15),"△",""))))))))))</f>
        <v/>
      </c>
      <c r="DX25" s="15">
        <f>IFERROR(IF(OR(DO25="",DR25=""),0,IF(AND(DZ25&lt;기준일시_입력!$J$17,EA25&gt;기준일시_입력!$N$17),기준일시_입력!$N$17-기준일시_입력!$J$17,IF(AND(DZ25&gt;=기준일시_입력!$J$17,EA25&gt;기준일시_입력!$N$17),기준일시_입력!$N$17-DZ25,IF(EA25&lt;기준일시_입력!$J$17,0,IF(AND(DZ25&lt;기준일시_입력!$J$17,EA25&lt;=기준일시_입력!$N$17),EA25-기준일시_입력!$J$17,IF(AND(DZ25&gt;=기준일시_입력!$J$17,EA25&lt;=기준일시_입력!$N$17),EA25-DZ25,0)))))),0)</f>
        <v>0</v>
      </c>
      <c r="DY25" s="15">
        <f t="shared" si="402"/>
        <v>0</v>
      </c>
      <c r="DZ25" s="15">
        <f>IF(OR(DO25="",DR25=""),0,IF(DO25&lt;기준일시_입력!$J$15,기준일시_입력!$J$15,DO25))</f>
        <v>0</v>
      </c>
      <c r="EA25" s="15">
        <f t="shared" si="164"/>
        <v>0</v>
      </c>
      <c r="EB25" s="15">
        <f>IFERROR(IF(AND(DZ25&lt;SMALL(기준일시_입력!$J$21:$J$39,EB$5),EA25&gt;SMALL(기준일시_입력!$N$21:$N$39,EB$5)),INDEX(기준일시_입력!$AJ$21:$AJ$39,EB$5*2-1),IF(AND(DZ25&gt;=SMALL(기준일시_입력!$J$21:$J$39,EB$5),DZ25&lt;SMALL(기준일시_입력!$N$21:$N$39,EB$5)),SMALL(기준일시_입력!$N$21:$N$39,EB$5)-DZ25,0)),0)</f>
        <v>0</v>
      </c>
      <c r="EC25" s="15">
        <f>IFERROR(IF(AND(DZ25&lt;SMALL(기준일시_입력!$J$21:$J$39,EC$5),EA25&gt;SMALL(기준일시_입력!$N$21:$N$39,EC$5)),INDEX(기준일시_입력!$AJ$21:$AJ$39,EC$5*2-1),IF(AND(DZ25&gt;=SMALL(기준일시_입력!$J$21:$J$39,EC$5),DZ25&lt;SMALL(기준일시_입력!$N$21:$N$39,EC$5)),SMALL(기준일시_입력!$N$21:$N$39,EC$5)-DZ25,0)),0)</f>
        <v>0</v>
      </c>
      <c r="ED25" s="15">
        <f>IFERROR(IF(AND(DZ25&lt;SMALL(기준일시_입력!$J$21:$J$39,ED$5),EA25&gt;SMALL(기준일시_입력!$N$21:$N$39,ED$5)),INDEX(기준일시_입력!$AJ$21:$AJ$39,ED$5*2-1),IF(AND(DZ25&gt;=SMALL(기준일시_입력!$J$21:$J$39,ED$5),DZ25&lt;SMALL(기준일시_입력!$N$21:$N$39,ED$5)),SMALL(기준일시_입력!$N$21:$N$39,ED$5)-DZ25,0)),0)</f>
        <v>0</v>
      </c>
      <c r="EE25" s="15">
        <f>IFERROR(IF(AND(DZ25&lt;SMALL(기준일시_입력!$J$21:$J$39,EE$5),EA25&gt;SMALL(기준일시_입력!$N$21:$N$39,EE$5)),INDEX(기준일시_입력!$AJ$21:$AJ$39,EE$5*2-1),IF(AND(DZ25&gt;=SMALL(기준일시_입력!$J$21:$J$39,EE$5),DZ25&lt;SMALL(기준일시_입력!$N$21:$N$39,EE$5)),SMALL(기준일시_입력!$N$21:$N$39,EE$5)-DZ25,0)),0)</f>
        <v>0</v>
      </c>
      <c r="EF25" s="15">
        <f>IFERROR(IF(AND(DZ25&lt;SMALL(기준일시_입력!$J$21:$J$39,EF$5),EA25&gt;SMALL(기준일시_입력!$N$21:$N$39,EF$5)),INDEX(기준일시_입력!$AJ$21:$AJ$39,EF$5*2-1),IF(AND(DZ25&gt;=SMALL(기준일시_입력!$J$21:$J$39,EF$5),DZ25&lt;SMALL(기준일시_입력!$N$21:$N$39,EF$5)),SMALL(기준일시_입력!$N$21:$N$39,EF$5)-DZ25,0)),0)</f>
        <v>0</v>
      </c>
      <c r="EG25" s="15">
        <f>IFERROR(IF(AND(DZ25&lt;SMALL(기준일시_입력!$J$21:$J$39,EG$5),EA25&gt;SMALL(기준일시_입력!$N$21:$N$39,EG$5)),INDEX(기준일시_입력!$AJ$21:$AJ$39,EG$5*2-1),IF(AND(DZ25&gt;=SMALL(기준일시_입력!$J$21:$J$39,EG$5),DZ25&lt;SMALL(기준일시_입력!$N$21:$N$39,EG$5)),SMALL(기준일시_입력!$N$21:$N$39,EG$5)-DZ25,0)),0)</f>
        <v>0</v>
      </c>
      <c r="EH25" s="15">
        <f>IFERROR(IF(AND(DZ25&lt;SMALL(기준일시_입력!$J$21:$J$39,EH$5),EA25&gt;SMALL(기준일시_입력!$N$21:$N$39,EH$5)),INDEX(기준일시_입력!$AJ$21:$AJ$39,EH$5*2-1),IF(AND(DZ25&gt;=SMALL(기준일시_입력!$J$21:$J$39,EH$5),DZ25&lt;SMALL(기준일시_입력!$N$21:$N$39,EH$5)),SMALL(기준일시_입력!$N$21:$N$39,EH$5)-DZ25,0)),0)</f>
        <v>0</v>
      </c>
      <c r="EI25" s="15">
        <f>IFERROR(IF(AND(DZ25&lt;SMALL(기준일시_입력!$J$21:$J$39,EI$5),EA25&gt;SMALL(기준일시_입력!$N$21:$N$39,EI$5)),INDEX(기준일시_입력!$AJ$21:$AJ$39,EI$5*2-1),IF(AND(DZ25&gt;=SMALL(기준일시_입력!$J$21:$J$39,EI$5),DZ25&lt;SMALL(기준일시_입력!$N$21:$N$39,EI$5)),SMALL(기준일시_입력!$N$21:$N$39,EI$5)-DZ25,0)),0)</f>
        <v>0</v>
      </c>
      <c r="EJ25" s="15">
        <f>IFERROR(IF(AND(DZ25&lt;SMALL(기준일시_입력!$J$21:$J$39,EJ$5),EA25&gt;SMALL(기준일시_입력!$N$21:$N$39,EJ$5)),INDEX(기준일시_입력!$AJ$21:$AJ$39,EJ$5*2-1),IF(AND(DZ25&gt;=SMALL(기준일시_입력!$J$21:$J$39,EJ$5),DZ25&lt;SMALL(기준일시_입력!$N$21:$N$39,EJ$5)),SMALL(기준일시_입력!$N$21:$N$39,EJ$5)-DZ25,0)),0)</f>
        <v>0</v>
      </c>
      <c r="EK25" s="15">
        <f>IFERROR(IF(AND(DZ25&lt;SMALL(기준일시_입력!$J$21:$J$39,EK$5),EA25&gt;SMALL(기준일시_입력!$N$21:$N$39,EK$5)),INDEX(기준일시_입력!$AJ$21:$AJ$39,EK$5*2-1),IF(AND(DZ25&gt;=SMALL(기준일시_입력!$J$21:$J$39,EK$5),DZ25&lt;SMALL(기준일시_입력!$N$21:$N$39,EK$5)),SMALL(기준일시_입력!$N$21:$N$39,EK$5)-DZ25,0)),0)</f>
        <v>0</v>
      </c>
      <c r="EL25" s="6"/>
      <c r="EM25" s="180" t="str">
        <f t="shared" si="165"/>
        <v>20일</v>
      </c>
      <c r="EN25" s="180"/>
      <c r="EO25" s="5" t="str">
        <f t="shared" si="166"/>
        <v>토</v>
      </c>
      <c r="EP25" s="67" t="str">
        <f t="shared" si="404"/>
        <v/>
      </c>
      <c r="EQ25" s="184"/>
      <c r="ER25" s="184"/>
      <c r="ES25" s="184"/>
      <c r="ET25" s="184"/>
      <c r="EU25" s="184"/>
      <c r="EV25" s="184"/>
      <c r="EW25" s="176"/>
      <c r="EX25" s="177"/>
      <c r="EY25" s="129" t="str">
        <f>IF($B25="","",IF(AND(EO$3&lt;&gt;"",$B25-기준일시_입력!$AO$7&lt;=0,EQ25="",ET25="",EW25=""),"X",IF(EW25="연차","☆",IF(EW25="월차","★",IF(EW25="병가","♨",IF(EW25="출장","◎",IF(EW25="교육","■",IF(AND(EW25="",EQ25&lt;=기준일시_입력!$J$15,ET25&gt;=기준일시_입력!$N$15),"○",IF(AND(EW25="",EQ25&lt;&gt;"",EQ25&gt;기준일시_입력!$J$15),"▼",IF(AND(EW25="",ET25&lt;&gt;"",ET25&lt;기준일시_입력!$N$15),"△",""))))))))))</f>
        <v/>
      </c>
      <c r="EZ25" s="15">
        <f>IFERROR(IF(OR(EQ25="",ET25=""),0,IF(AND(FB25&lt;기준일시_입력!$J$17,FC25&gt;기준일시_입력!$N$17),기준일시_입력!$N$17-기준일시_입력!$J$17,IF(AND(FB25&gt;=기준일시_입력!$J$17,FC25&gt;기준일시_입력!$N$17),기준일시_입력!$N$17-FB25,IF(FC25&lt;기준일시_입력!$J$17,0,IF(AND(FB25&lt;기준일시_입력!$J$17,FC25&lt;=기준일시_입력!$N$17),FC25-기준일시_입력!$J$17,IF(AND(FB25&gt;=기준일시_입력!$J$17,FC25&lt;=기준일시_입력!$N$17),FC25-FB25,0)))))),0)</f>
        <v>0</v>
      </c>
      <c r="FA25" s="15">
        <f t="shared" si="403"/>
        <v>0</v>
      </c>
      <c r="FB25" s="15">
        <f>IF(OR(EQ25="",ET25=""),0,IF(EQ25&lt;기준일시_입력!$J$15,기준일시_입력!$J$15,EQ25))</f>
        <v>0</v>
      </c>
      <c r="FC25" s="15">
        <f t="shared" si="168"/>
        <v>0</v>
      </c>
      <c r="FD25" s="15">
        <f>IFERROR(IF(AND(FB25&lt;SMALL(기준일시_입력!$J$21:$J$39,FD$5),FC25&gt;SMALL(기준일시_입력!$N$21:$N$39,FD$5)),INDEX(기준일시_입력!$AJ$21:$AJ$39,FD$5*2-1),IF(AND(FB25&gt;=SMALL(기준일시_입력!$J$21:$J$39,FD$5),FB25&lt;SMALL(기준일시_입력!$N$21:$N$39,FD$5)),SMALL(기준일시_입력!$N$21:$N$39,FD$5)-FB25,0)),0)</f>
        <v>0</v>
      </c>
      <c r="FE25" s="15">
        <f>IFERROR(IF(AND(FB25&lt;SMALL(기준일시_입력!$J$21:$J$39,FE$5),FC25&gt;SMALL(기준일시_입력!$N$21:$N$39,FE$5)),INDEX(기준일시_입력!$AJ$21:$AJ$39,FE$5*2-1),IF(AND(FB25&gt;=SMALL(기준일시_입력!$J$21:$J$39,FE$5),FB25&lt;SMALL(기준일시_입력!$N$21:$N$39,FE$5)),SMALL(기준일시_입력!$N$21:$N$39,FE$5)-FB25,0)),0)</f>
        <v>0</v>
      </c>
      <c r="FF25" s="15">
        <f>IFERROR(IF(AND(FB25&lt;SMALL(기준일시_입력!$J$21:$J$39,FF$5),FC25&gt;SMALL(기준일시_입력!$N$21:$N$39,FF$5)),INDEX(기준일시_입력!$AJ$21:$AJ$39,FF$5*2-1),IF(AND(FB25&gt;=SMALL(기준일시_입력!$J$21:$J$39,FF$5),FB25&lt;SMALL(기준일시_입력!$N$21:$N$39,FF$5)),SMALL(기준일시_입력!$N$21:$N$39,FF$5)-FB25,0)),0)</f>
        <v>0</v>
      </c>
      <c r="FG25" s="15">
        <f>IFERROR(IF(AND(FB25&lt;SMALL(기준일시_입력!$J$21:$J$39,FG$5),FC25&gt;SMALL(기준일시_입력!$N$21:$N$39,FG$5)),INDEX(기준일시_입력!$AJ$21:$AJ$39,FG$5*2-1),IF(AND(FB25&gt;=SMALL(기준일시_입력!$J$21:$J$39,FG$5),FB25&lt;SMALL(기준일시_입력!$N$21:$N$39,FG$5)),SMALL(기준일시_입력!$N$21:$N$39,FG$5)-FB25,0)),0)</f>
        <v>0</v>
      </c>
      <c r="FH25" s="15">
        <f>IFERROR(IF(AND(FB25&lt;SMALL(기준일시_입력!$J$21:$J$39,FH$5),FC25&gt;SMALL(기준일시_입력!$N$21:$N$39,FH$5)),INDEX(기준일시_입력!$AJ$21:$AJ$39,FH$5*2-1),IF(AND(FB25&gt;=SMALL(기준일시_입력!$J$21:$J$39,FH$5),FB25&lt;SMALL(기준일시_입력!$N$21:$N$39,FH$5)),SMALL(기준일시_입력!$N$21:$N$39,FH$5)-FB25,0)),0)</f>
        <v>0</v>
      </c>
      <c r="FI25" s="15">
        <f>IFERROR(IF(AND(FB25&lt;SMALL(기준일시_입력!$J$21:$J$39,FI$5),FC25&gt;SMALL(기준일시_입력!$N$21:$N$39,FI$5)),INDEX(기준일시_입력!$AJ$21:$AJ$39,FI$5*2-1),IF(AND(FB25&gt;=SMALL(기준일시_입력!$J$21:$J$39,FI$5),FB25&lt;SMALL(기준일시_입력!$N$21:$N$39,FI$5)),SMALL(기준일시_입력!$N$21:$N$39,FI$5)-FB25,0)),0)</f>
        <v>0</v>
      </c>
      <c r="FJ25" s="15">
        <f>IFERROR(IF(AND(FB25&lt;SMALL(기준일시_입력!$J$21:$J$39,FJ$5),FC25&gt;SMALL(기준일시_입력!$N$21:$N$39,FJ$5)),INDEX(기준일시_입력!$AJ$21:$AJ$39,FJ$5*2-1),IF(AND(FB25&gt;=SMALL(기준일시_입력!$J$21:$J$39,FJ$5),FB25&lt;SMALL(기준일시_입력!$N$21:$N$39,FJ$5)),SMALL(기준일시_입력!$N$21:$N$39,FJ$5)-FB25,0)),0)</f>
        <v>0</v>
      </c>
      <c r="FK25" s="15">
        <f>IFERROR(IF(AND(FB25&lt;SMALL(기준일시_입력!$J$21:$J$39,FK$5),FC25&gt;SMALL(기준일시_입력!$N$21:$N$39,FK$5)),INDEX(기준일시_입력!$AJ$21:$AJ$39,FK$5*2-1),IF(AND(FB25&gt;=SMALL(기준일시_입력!$J$21:$J$39,FK$5),FB25&lt;SMALL(기준일시_입력!$N$21:$N$39,FK$5)),SMALL(기준일시_입력!$N$21:$N$39,FK$5)-FB25,0)),0)</f>
        <v>0</v>
      </c>
      <c r="FL25" s="15">
        <f>IFERROR(IF(AND(FB25&lt;SMALL(기준일시_입력!$J$21:$J$39,FL$5),FC25&gt;SMALL(기준일시_입력!$N$21:$N$39,FL$5)),INDEX(기준일시_입력!$AJ$21:$AJ$39,FL$5*2-1),IF(AND(FB25&gt;=SMALL(기준일시_입력!$J$21:$J$39,FL$5),FB25&lt;SMALL(기준일시_입력!$N$21:$N$39,FL$5)),SMALL(기준일시_입력!$N$21:$N$39,FL$5)-FB25,0)),0)</f>
        <v>0</v>
      </c>
      <c r="FM25" s="15">
        <f>IFERROR(IF(AND(FB25&lt;SMALL(기준일시_입력!$J$21:$J$39,FM$5),FC25&gt;SMALL(기준일시_입력!$N$21:$N$39,FM$5)),INDEX(기준일시_입력!$AJ$21:$AJ$39,FM$5*2-1),IF(AND(FB25&gt;=SMALL(기준일시_입력!$J$21:$J$39,FM$5),FB25&lt;SMALL(기준일시_입력!$N$21:$N$39,FM$5)),SMALL(기준일시_입력!$N$21:$N$39,FM$5)-FB25,0)),0)</f>
        <v>0</v>
      </c>
      <c r="FN25" s="6"/>
      <c r="FO25" s="180" t="str">
        <f t="shared" si="169"/>
        <v>20일</v>
      </c>
      <c r="FP25" s="180"/>
      <c r="FQ25" s="124" t="str">
        <f t="shared" si="170"/>
        <v>토</v>
      </c>
      <c r="FR25" s="133" t="str">
        <f t="shared" si="405"/>
        <v/>
      </c>
      <c r="FS25" s="184"/>
      <c r="FT25" s="184"/>
      <c r="FU25" s="184"/>
      <c r="FV25" s="184"/>
      <c r="FW25" s="184"/>
      <c r="FX25" s="184"/>
      <c r="FY25" s="176"/>
      <c r="FZ25" s="177"/>
      <c r="GA25" s="129" t="str">
        <f>IF($B25="","",IF(AND(FQ$3&lt;&gt;"",$B25-기준일시_입력!$AO$7&lt;=0,FS25="",FV25="",FY25=""),"X",IF(FY25="연차","☆",IF(FY25="월차","★",IF(FY25="병가","♨",IF(FY25="출장","◎",IF(FY25="교육","■",IF(AND(FY25="",FS25&lt;=기준일시_입력!$J$15,FV25&gt;=기준일시_입력!$N$15),"○",IF(AND(FY25="",FS25&lt;&gt;"",FS25&gt;기준일시_입력!$J$15),"▼",IF(AND(FY25="",FV25&lt;&gt;"",FV25&lt;기준일시_입력!$N$15),"△",""))))))))))</f>
        <v/>
      </c>
      <c r="GB25" s="128">
        <f>IFERROR(IF(OR(FS25="",FV25=""),0,IF(AND(GD25&lt;기준일시_입력!$J$17,GE25&gt;기준일시_입력!$N$17),기준일시_입력!$N$17-기준일시_입력!$J$17,IF(AND(GD25&gt;=기준일시_입력!$J$17,GE25&gt;기준일시_입력!$N$17),기준일시_입력!$N$17-GD25,IF(GE25&lt;기준일시_입력!$J$17,0,IF(AND(GD25&lt;기준일시_입력!$J$17,GE25&lt;=기준일시_입력!$N$17),GE25-기준일시_입력!$J$17,IF(AND(GD25&gt;=기준일시_입력!$J$17,GE25&lt;=기준일시_입력!$N$17),GE25-GD25,0)))))),0)</f>
        <v>0</v>
      </c>
      <c r="GC25" s="128">
        <f t="shared" si="172"/>
        <v>0</v>
      </c>
      <c r="GD25" s="128">
        <f>IF(OR(FS25="",FV25=""),0,IF(FS25&lt;기준일시_입력!$J$15,기준일시_입력!$J$15,FS25))</f>
        <v>0</v>
      </c>
      <c r="GE25" s="128">
        <f t="shared" si="173"/>
        <v>0</v>
      </c>
      <c r="GF25" s="128">
        <f>IFERROR(IF(AND(GD25&lt;SMALL(기준일시_입력!$J$21:$J$39,GF$5),GE25&gt;SMALL(기준일시_입력!$N$21:$N$39,GF$5)),INDEX(기준일시_입력!$AJ$21:$AJ$39,GF$5*2-1),IF(AND(GD25&gt;=SMALL(기준일시_입력!$J$21:$J$39,GF$5),GD25&lt;SMALL(기준일시_입력!$N$21:$N$39,GF$5)),SMALL(기준일시_입력!$N$21:$N$39,GF$5)-GD25,0)),0)</f>
        <v>0</v>
      </c>
      <c r="GG25" s="128">
        <f>IFERROR(IF(AND(GD25&lt;SMALL(기준일시_입력!$J$21:$J$39,GG$5),GE25&gt;SMALL(기준일시_입력!$N$21:$N$39,GG$5)),INDEX(기준일시_입력!$AJ$21:$AJ$39,GG$5*2-1),IF(AND(GD25&gt;=SMALL(기준일시_입력!$J$21:$J$39,GG$5),GD25&lt;SMALL(기준일시_입력!$N$21:$N$39,GG$5)),SMALL(기준일시_입력!$N$21:$N$39,GG$5)-GD25,0)),0)</f>
        <v>0</v>
      </c>
      <c r="GH25" s="128">
        <f>IFERROR(IF(AND(GD25&lt;SMALL(기준일시_입력!$J$21:$J$39,GH$5),GE25&gt;SMALL(기준일시_입력!$N$21:$N$39,GH$5)),INDEX(기준일시_입력!$AJ$21:$AJ$39,GH$5*2-1),IF(AND(GD25&gt;=SMALL(기준일시_입력!$J$21:$J$39,GH$5),GD25&lt;SMALL(기준일시_입력!$N$21:$N$39,GH$5)),SMALL(기준일시_입력!$N$21:$N$39,GH$5)-GD25,0)),0)</f>
        <v>0</v>
      </c>
      <c r="GI25" s="128">
        <f>IFERROR(IF(AND(GD25&lt;SMALL(기준일시_입력!$J$21:$J$39,GI$5),GE25&gt;SMALL(기준일시_입력!$N$21:$N$39,GI$5)),INDEX(기준일시_입력!$AJ$21:$AJ$39,GI$5*2-1),IF(AND(GD25&gt;=SMALL(기준일시_입력!$J$21:$J$39,GI$5),GD25&lt;SMALL(기준일시_입력!$N$21:$N$39,GI$5)),SMALL(기준일시_입력!$N$21:$N$39,GI$5)-GD25,0)),0)</f>
        <v>0</v>
      </c>
      <c r="GJ25" s="128">
        <f>IFERROR(IF(AND(GD25&lt;SMALL(기준일시_입력!$J$21:$J$39,GJ$5),GE25&gt;SMALL(기준일시_입력!$N$21:$N$39,GJ$5)),INDEX(기준일시_입력!$AJ$21:$AJ$39,GJ$5*2-1),IF(AND(GD25&gt;=SMALL(기준일시_입력!$J$21:$J$39,GJ$5),GD25&lt;SMALL(기준일시_입력!$N$21:$N$39,GJ$5)),SMALL(기준일시_입력!$N$21:$N$39,GJ$5)-GD25,0)),0)</f>
        <v>0</v>
      </c>
      <c r="GK25" s="128">
        <f>IFERROR(IF(AND(GD25&lt;SMALL(기준일시_입력!$J$21:$J$39,GK$5),GE25&gt;SMALL(기준일시_입력!$N$21:$N$39,GK$5)),INDEX(기준일시_입력!$AJ$21:$AJ$39,GK$5*2-1),IF(AND(GD25&gt;=SMALL(기준일시_입력!$J$21:$J$39,GK$5),GD25&lt;SMALL(기준일시_입력!$N$21:$N$39,GK$5)),SMALL(기준일시_입력!$N$21:$N$39,GK$5)-GD25,0)),0)</f>
        <v>0</v>
      </c>
      <c r="GL25" s="128">
        <f>IFERROR(IF(AND(GD25&lt;SMALL(기준일시_입력!$J$21:$J$39,GL$5),GE25&gt;SMALL(기준일시_입력!$N$21:$N$39,GL$5)),INDEX(기준일시_입력!$AJ$21:$AJ$39,GL$5*2-1),IF(AND(GD25&gt;=SMALL(기준일시_입력!$J$21:$J$39,GL$5),GD25&lt;SMALL(기준일시_입력!$N$21:$N$39,GL$5)),SMALL(기준일시_입력!$N$21:$N$39,GL$5)-GD25,0)),0)</f>
        <v>0</v>
      </c>
      <c r="GM25" s="128">
        <f>IFERROR(IF(AND(GD25&lt;SMALL(기준일시_입력!$J$21:$J$39,GM$5),GE25&gt;SMALL(기준일시_입력!$N$21:$N$39,GM$5)),INDEX(기준일시_입력!$AJ$21:$AJ$39,GM$5*2-1),IF(AND(GD25&gt;=SMALL(기준일시_입력!$J$21:$J$39,GM$5),GD25&lt;SMALL(기준일시_입력!$N$21:$N$39,GM$5)),SMALL(기준일시_입력!$N$21:$N$39,GM$5)-GD25,0)),0)</f>
        <v>0</v>
      </c>
      <c r="GN25" s="128">
        <f>IFERROR(IF(AND(GD25&lt;SMALL(기준일시_입력!$J$21:$J$39,GN$5),GE25&gt;SMALL(기준일시_입력!$N$21:$N$39,GN$5)),INDEX(기준일시_입력!$AJ$21:$AJ$39,GN$5*2-1),IF(AND(GD25&gt;=SMALL(기준일시_입력!$J$21:$J$39,GN$5),GD25&lt;SMALL(기준일시_입력!$N$21:$N$39,GN$5)),SMALL(기준일시_입력!$N$21:$N$39,GN$5)-GD25,0)),0)</f>
        <v>0</v>
      </c>
      <c r="GO25" s="128">
        <f>IFERROR(IF(AND(GD25&lt;SMALL(기준일시_입력!$J$21:$J$39,GO$5),GE25&gt;SMALL(기준일시_입력!$N$21:$N$39,GO$5)),INDEX(기준일시_입력!$AJ$21:$AJ$39,GO$5*2-1),IF(AND(GD25&gt;=SMALL(기준일시_입력!$J$21:$J$39,GO$5),GD25&lt;SMALL(기준일시_입력!$N$21:$N$39,GO$5)),SMALL(기준일시_입력!$N$21:$N$39,GO$5)-GD25,0)),0)</f>
        <v>0</v>
      </c>
      <c r="GP25" s="125"/>
      <c r="GQ25" s="180" t="str">
        <f t="shared" si="174"/>
        <v>20일</v>
      </c>
      <c r="GR25" s="180"/>
      <c r="GS25" s="124" t="str">
        <f t="shared" si="175"/>
        <v>토</v>
      </c>
      <c r="GT25" s="133" t="str">
        <f t="shared" si="405"/>
        <v/>
      </c>
      <c r="GU25" s="184"/>
      <c r="GV25" s="184"/>
      <c r="GW25" s="184"/>
      <c r="GX25" s="184"/>
      <c r="GY25" s="184"/>
      <c r="GZ25" s="184"/>
      <c r="HA25" s="176"/>
      <c r="HB25" s="177"/>
      <c r="HC25" s="129" t="str">
        <f>IF($B25="","",IF(AND(GS$3&lt;&gt;"",$B25-기준일시_입력!$AO$7&lt;=0,GU25="",GX25="",HA25=""),"X",IF(HA25="연차","☆",IF(HA25="월차","★",IF(HA25="병가","♨",IF(HA25="출장","◎",IF(HA25="교육","■",IF(AND(HA25="",GU25&lt;=기준일시_입력!$J$15,GX25&gt;=기준일시_입력!$N$15),"○",IF(AND(HA25="",GU25&lt;&gt;"",GU25&gt;기준일시_입력!$J$15),"▼",IF(AND(HA25="",GX25&lt;&gt;"",GX25&lt;기준일시_입력!$N$15),"△",""))))))))))</f>
        <v/>
      </c>
      <c r="HD25" s="128">
        <f>IFERROR(IF(OR(GU25="",GX25=""),0,IF(AND(HF25&lt;기준일시_입력!$J$17,HG25&gt;기준일시_입력!$N$17),기준일시_입력!$N$17-기준일시_입력!$J$17,IF(AND(HF25&gt;=기준일시_입력!$J$17,HG25&gt;기준일시_입력!$N$17),기준일시_입력!$N$17-HF25,IF(HG25&lt;기준일시_입력!$J$17,0,IF(AND(HF25&lt;기준일시_입력!$J$17,HG25&lt;=기준일시_입력!$N$17),HG25-기준일시_입력!$J$17,IF(AND(HF25&gt;=기준일시_입력!$J$17,HG25&lt;=기준일시_입력!$N$17),HG25-HF25,0)))))),0)</f>
        <v>0</v>
      </c>
      <c r="HE25" s="128">
        <f t="shared" si="177"/>
        <v>0</v>
      </c>
      <c r="HF25" s="128">
        <f>IF(OR(GU25="",GX25=""),0,IF(GU25&lt;기준일시_입력!$J$15,기준일시_입력!$J$15,GU25))</f>
        <v>0</v>
      </c>
      <c r="HG25" s="128">
        <f t="shared" si="178"/>
        <v>0</v>
      </c>
      <c r="HH25" s="128">
        <f>IFERROR(IF(AND(HF25&lt;SMALL(기준일시_입력!$J$21:$J$39,HH$5),HG25&gt;SMALL(기준일시_입력!$N$21:$N$39,HH$5)),INDEX(기준일시_입력!$AJ$21:$AJ$39,HH$5*2-1),IF(AND(HF25&gt;=SMALL(기준일시_입력!$J$21:$J$39,HH$5),HF25&lt;SMALL(기준일시_입력!$N$21:$N$39,HH$5)),SMALL(기준일시_입력!$N$21:$N$39,HH$5)-HF25,0)),0)</f>
        <v>0</v>
      </c>
      <c r="HI25" s="128">
        <f>IFERROR(IF(AND(HF25&lt;SMALL(기준일시_입력!$J$21:$J$39,HI$5),HG25&gt;SMALL(기준일시_입력!$N$21:$N$39,HI$5)),INDEX(기준일시_입력!$AJ$21:$AJ$39,HI$5*2-1),IF(AND(HF25&gt;=SMALL(기준일시_입력!$J$21:$J$39,HI$5),HF25&lt;SMALL(기준일시_입력!$N$21:$N$39,HI$5)),SMALL(기준일시_입력!$N$21:$N$39,HI$5)-HF25,0)),0)</f>
        <v>0</v>
      </c>
      <c r="HJ25" s="128">
        <f>IFERROR(IF(AND(HF25&lt;SMALL(기준일시_입력!$J$21:$J$39,HJ$5),HG25&gt;SMALL(기준일시_입력!$N$21:$N$39,HJ$5)),INDEX(기준일시_입력!$AJ$21:$AJ$39,HJ$5*2-1),IF(AND(HF25&gt;=SMALL(기준일시_입력!$J$21:$J$39,HJ$5),HF25&lt;SMALL(기준일시_입력!$N$21:$N$39,HJ$5)),SMALL(기준일시_입력!$N$21:$N$39,HJ$5)-HF25,0)),0)</f>
        <v>0</v>
      </c>
      <c r="HK25" s="128">
        <f>IFERROR(IF(AND(HF25&lt;SMALL(기준일시_입력!$J$21:$J$39,HK$5),HG25&gt;SMALL(기준일시_입력!$N$21:$N$39,HK$5)),INDEX(기준일시_입력!$AJ$21:$AJ$39,HK$5*2-1),IF(AND(HF25&gt;=SMALL(기준일시_입력!$J$21:$J$39,HK$5),HF25&lt;SMALL(기준일시_입력!$N$21:$N$39,HK$5)),SMALL(기준일시_입력!$N$21:$N$39,HK$5)-HF25,0)),0)</f>
        <v>0</v>
      </c>
      <c r="HL25" s="128">
        <f>IFERROR(IF(AND(HF25&lt;SMALL(기준일시_입력!$J$21:$J$39,HL$5),HG25&gt;SMALL(기준일시_입력!$N$21:$N$39,HL$5)),INDEX(기준일시_입력!$AJ$21:$AJ$39,HL$5*2-1),IF(AND(HF25&gt;=SMALL(기준일시_입력!$J$21:$J$39,HL$5),HF25&lt;SMALL(기준일시_입력!$N$21:$N$39,HL$5)),SMALL(기준일시_입력!$N$21:$N$39,HL$5)-HF25,0)),0)</f>
        <v>0</v>
      </c>
      <c r="HM25" s="128">
        <f>IFERROR(IF(AND(HF25&lt;SMALL(기준일시_입력!$J$21:$J$39,HM$5),HG25&gt;SMALL(기준일시_입력!$N$21:$N$39,HM$5)),INDEX(기준일시_입력!$AJ$21:$AJ$39,HM$5*2-1),IF(AND(HF25&gt;=SMALL(기준일시_입력!$J$21:$J$39,HM$5),HF25&lt;SMALL(기준일시_입력!$N$21:$N$39,HM$5)),SMALL(기준일시_입력!$N$21:$N$39,HM$5)-HF25,0)),0)</f>
        <v>0</v>
      </c>
      <c r="HN25" s="128">
        <f>IFERROR(IF(AND(HF25&lt;SMALL(기준일시_입력!$J$21:$J$39,HN$5),HG25&gt;SMALL(기준일시_입력!$N$21:$N$39,HN$5)),INDEX(기준일시_입력!$AJ$21:$AJ$39,HN$5*2-1),IF(AND(HF25&gt;=SMALL(기준일시_입력!$J$21:$J$39,HN$5),HF25&lt;SMALL(기준일시_입력!$N$21:$N$39,HN$5)),SMALL(기준일시_입력!$N$21:$N$39,HN$5)-HF25,0)),0)</f>
        <v>0</v>
      </c>
      <c r="HO25" s="128">
        <f>IFERROR(IF(AND(HF25&lt;SMALL(기준일시_입력!$J$21:$J$39,HO$5),HG25&gt;SMALL(기준일시_입력!$N$21:$N$39,HO$5)),INDEX(기준일시_입력!$AJ$21:$AJ$39,HO$5*2-1),IF(AND(HF25&gt;=SMALL(기준일시_입력!$J$21:$J$39,HO$5),HF25&lt;SMALL(기준일시_입력!$N$21:$N$39,HO$5)),SMALL(기준일시_입력!$N$21:$N$39,HO$5)-HF25,0)),0)</f>
        <v>0</v>
      </c>
      <c r="HP25" s="128">
        <f>IFERROR(IF(AND(HF25&lt;SMALL(기준일시_입력!$J$21:$J$39,HP$5),HG25&gt;SMALL(기준일시_입력!$N$21:$N$39,HP$5)),INDEX(기준일시_입력!$AJ$21:$AJ$39,HP$5*2-1),IF(AND(HF25&gt;=SMALL(기준일시_입력!$J$21:$J$39,HP$5),HF25&lt;SMALL(기준일시_입력!$N$21:$N$39,HP$5)),SMALL(기준일시_입력!$N$21:$N$39,HP$5)-HF25,0)),0)</f>
        <v>0</v>
      </c>
      <c r="HQ25" s="128">
        <f>IFERROR(IF(AND(HF25&lt;SMALL(기준일시_입력!$J$21:$J$39,HQ$5),HG25&gt;SMALL(기준일시_입력!$N$21:$N$39,HQ$5)),INDEX(기준일시_입력!$AJ$21:$AJ$39,HQ$5*2-1),IF(AND(HF25&gt;=SMALL(기준일시_입력!$J$21:$J$39,HQ$5),HF25&lt;SMALL(기준일시_입력!$N$21:$N$39,HQ$5)),SMALL(기준일시_입력!$N$21:$N$39,HQ$5)-HF25,0)),0)</f>
        <v>0</v>
      </c>
      <c r="HR25" s="125"/>
      <c r="HS25" s="180" t="str">
        <f t="shared" si="179"/>
        <v>20일</v>
      </c>
      <c r="HT25" s="180"/>
      <c r="HU25" s="124" t="str">
        <f t="shared" si="180"/>
        <v>토</v>
      </c>
      <c r="HV25" s="133" t="str">
        <f t="shared" si="405"/>
        <v/>
      </c>
      <c r="HW25" s="184"/>
      <c r="HX25" s="184"/>
      <c r="HY25" s="184"/>
      <c r="HZ25" s="184"/>
      <c r="IA25" s="184"/>
      <c r="IB25" s="184"/>
      <c r="IC25" s="176"/>
      <c r="ID25" s="177"/>
      <c r="IE25" s="129" t="str">
        <f>IF($B25="","",IF(AND(HU$3&lt;&gt;"",$B25-기준일시_입력!$AO$7&lt;=0,HW25="",HZ25="",IC25=""),"X",IF(IC25="연차","☆",IF(IC25="월차","★",IF(IC25="병가","♨",IF(IC25="출장","◎",IF(IC25="교육","■",IF(AND(IC25="",HW25&lt;=기준일시_입력!$J$15,HZ25&gt;=기준일시_입력!$N$15),"○",IF(AND(IC25="",HW25&lt;&gt;"",HW25&gt;기준일시_입력!$J$15),"▼",IF(AND(IC25="",HZ25&lt;&gt;"",HZ25&lt;기준일시_입력!$N$15),"△",""))))))))))</f>
        <v/>
      </c>
      <c r="IF25" s="128">
        <f>IFERROR(IF(OR(HW25="",HZ25=""),0,IF(AND(IH25&lt;기준일시_입력!$J$17,II25&gt;기준일시_입력!$N$17),기준일시_입력!$N$17-기준일시_입력!$J$17,IF(AND(IH25&gt;=기준일시_입력!$J$17,II25&gt;기준일시_입력!$N$17),기준일시_입력!$N$17-IH25,IF(II25&lt;기준일시_입력!$J$17,0,IF(AND(IH25&lt;기준일시_입력!$J$17,II25&lt;=기준일시_입력!$N$17),II25-기준일시_입력!$J$17,IF(AND(IH25&gt;=기준일시_입력!$J$17,II25&lt;=기준일시_입력!$N$17),II25-IH25,0)))))),0)</f>
        <v>0</v>
      </c>
      <c r="IG25" s="128">
        <f t="shared" si="182"/>
        <v>0</v>
      </c>
      <c r="IH25" s="128">
        <f>IF(OR(HW25="",HZ25=""),0,IF(HW25&lt;기준일시_입력!$J$15,기준일시_입력!$J$15,HW25))</f>
        <v>0</v>
      </c>
      <c r="II25" s="128">
        <f t="shared" si="183"/>
        <v>0</v>
      </c>
      <c r="IJ25" s="128">
        <f>IFERROR(IF(AND(IH25&lt;SMALL(기준일시_입력!$J$21:$J$39,IJ$5),II25&gt;SMALL(기준일시_입력!$N$21:$N$39,IJ$5)),INDEX(기준일시_입력!$AJ$21:$AJ$39,IJ$5*2-1),IF(AND(IH25&gt;=SMALL(기준일시_입력!$J$21:$J$39,IJ$5),IH25&lt;SMALL(기준일시_입력!$N$21:$N$39,IJ$5)),SMALL(기준일시_입력!$N$21:$N$39,IJ$5)-IH25,0)),0)</f>
        <v>0</v>
      </c>
      <c r="IK25" s="128">
        <f>IFERROR(IF(AND(IH25&lt;SMALL(기준일시_입력!$J$21:$J$39,IK$5),II25&gt;SMALL(기준일시_입력!$N$21:$N$39,IK$5)),INDEX(기준일시_입력!$AJ$21:$AJ$39,IK$5*2-1),IF(AND(IH25&gt;=SMALL(기준일시_입력!$J$21:$J$39,IK$5),IH25&lt;SMALL(기준일시_입력!$N$21:$N$39,IK$5)),SMALL(기준일시_입력!$N$21:$N$39,IK$5)-IH25,0)),0)</f>
        <v>0</v>
      </c>
      <c r="IL25" s="128">
        <f>IFERROR(IF(AND(IH25&lt;SMALL(기준일시_입력!$J$21:$J$39,IL$5),II25&gt;SMALL(기준일시_입력!$N$21:$N$39,IL$5)),INDEX(기준일시_입력!$AJ$21:$AJ$39,IL$5*2-1),IF(AND(IH25&gt;=SMALL(기준일시_입력!$J$21:$J$39,IL$5),IH25&lt;SMALL(기준일시_입력!$N$21:$N$39,IL$5)),SMALL(기준일시_입력!$N$21:$N$39,IL$5)-IH25,0)),0)</f>
        <v>0</v>
      </c>
      <c r="IM25" s="128">
        <f>IFERROR(IF(AND(IH25&lt;SMALL(기준일시_입력!$J$21:$J$39,IM$5),II25&gt;SMALL(기준일시_입력!$N$21:$N$39,IM$5)),INDEX(기준일시_입력!$AJ$21:$AJ$39,IM$5*2-1),IF(AND(IH25&gt;=SMALL(기준일시_입력!$J$21:$J$39,IM$5),IH25&lt;SMALL(기준일시_입력!$N$21:$N$39,IM$5)),SMALL(기준일시_입력!$N$21:$N$39,IM$5)-IH25,0)),0)</f>
        <v>0</v>
      </c>
      <c r="IN25" s="128">
        <f>IFERROR(IF(AND(IH25&lt;SMALL(기준일시_입력!$J$21:$J$39,IN$5),II25&gt;SMALL(기준일시_입력!$N$21:$N$39,IN$5)),INDEX(기준일시_입력!$AJ$21:$AJ$39,IN$5*2-1),IF(AND(IH25&gt;=SMALL(기준일시_입력!$J$21:$J$39,IN$5),IH25&lt;SMALL(기준일시_입력!$N$21:$N$39,IN$5)),SMALL(기준일시_입력!$N$21:$N$39,IN$5)-IH25,0)),0)</f>
        <v>0</v>
      </c>
      <c r="IO25" s="128">
        <f>IFERROR(IF(AND(IH25&lt;SMALL(기준일시_입력!$J$21:$J$39,IO$5),II25&gt;SMALL(기준일시_입력!$N$21:$N$39,IO$5)),INDEX(기준일시_입력!$AJ$21:$AJ$39,IO$5*2-1),IF(AND(IH25&gt;=SMALL(기준일시_입력!$J$21:$J$39,IO$5),IH25&lt;SMALL(기준일시_입력!$N$21:$N$39,IO$5)),SMALL(기준일시_입력!$N$21:$N$39,IO$5)-IH25,0)),0)</f>
        <v>0</v>
      </c>
      <c r="IP25" s="128">
        <f>IFERROR(IF(AND(IH25&lt;SMALL(기준일시_입력!$J$21:$J$39,IP$5),II25&gt;SMALL(기준일시_입력!$N$21:$N$39,IP$5)),INDEX(기준일시_입력!$AJ$21:$AJ$39,IP$5*2-1),IF(AND(IH25&gt;=SMALL(기준일시_입력!$J$21:$J$39,IP$5),IH25&lt;SMALL(기준일시_입력!$N$21:$N$39,IP$5)),SMALL(기준일시_입력!$N$21:$N$39,IP$5)-IH25,0)),0)</f>
        <v>0</v>
      </c>
      <c r="IQ25" s="128">
        <f>IFERROR(IF(AND(IH25&lt;SMALL(기준일시_입력!$J$21:$J$39,IQ$5),II25&gt;SMALL(기준일시_입력!$N$21:$N$39,IQ$5)),INDEX(기준일시_입력!$AJ$21:$AJ$39,IQ$5*2-1),IF(AND(IH25&gt;=SMALL(기준일시_입력!$J$21:$J$39,IQ$5),IH25&lt;SMALL(기준일시_입력!$N$21:$N$39,IQ$5)),SMALL(기준일시_입력!$N$21:$N$39,IQ$5)-IH25,0)),0)</f>
        <v>0</v>
      </c>
      <c r="IR25" s="128">
        <f>IFERROR(IF(AND(IH25&lt;SMALL(기준일시_입력!$J$21:$J$39,IR$5),II25&gt;SMALL(기준일시_입력!$N$21:$N$39,IR$5)),INDEX(기준일시_입력!$AJ$21:$AJ$39,IR$5*2-1),IF(AND(IH25&gt;=SMALL(기준일시_입력!$J$21:$J$39,IR$5),IH25&lt;SMALL(기준일시_입력!$N$21:$N$39,IR$5)),SMALL(기준일시_입력!$N$21:$N$39,IR$5)-IH25,0)),0)</f>
        <v>0</v>
      </c>
      <c r="IS25" s="128">
        <f>IFERROR(IF(AND(IH25&lt;SMALL(기준일시_입력!$J$21:$J$39,IS$5),II25&gt;SMALL(기준일시_입력!$N$21:$N$39,IS$5)),INDEX(기준일시_입력!$AJ$21:$AJ$39,IS$5*2-1),IF(AND(IH25&gt;=SMALL(기준일시_입력!$J$21:$J$39,IS$5),IH25&lt;SMALL(기준일시_입력!$N$21:$N$39,IS$5)),SMALL(기준일시_입력!$N$21:$N$39,IS$5)-IH25,0)),0)</f>
        <v>0</v>
      </c>
      <c r="IT25" s="125"/>
      <c r="IU25" s="180" t="str">
        <f t="shared" si="184"/>
        <v>20일</v>
      </c>
      <c r="IV25" s="180"/>
      <c r="IW25" s="124" t="str">
        <f t="shared" si="185"/>
        <v>토</v>
      </c>
      <c r="IX25" s="133" t="str">
        <f t="shared" si="406"/>
        <v/>
      </c>
      <c r="IY25" s="184"/>
      <c r="IZ25" s="184"/>
      <c r="JA25" s="184"/>
      <c r="JB25" s="184"/>
      <c r="JC25" s="184"/>
      <c r="JD25" s="184"/>
      <c r="JE25" s="176"/>
      <c r="JF25" s="177"/>
      <c r="JG25" s="129" t="str">
        <f>IF($B25="","",IF(AND(IW$3&lt;&gt;"",$B25-기준일시_입력!$AO$7&lt;=0,IY25="",JB25="",JE25=""),"X",IF(JE25="연차","☆",IF(JE25="월차","★",IF(JE25="병가","♨",IF(JE25="출장","◎",IF(JE25="교육","■",IF(AND(JE25="",IY25&lt;=기준일시_입력!$J$15,JB25&gt;=기준일시_입력!$N$15),"○",IF(AND(JE25="",IY25&lt;&gt;"",IY25&gt;기준일시_입력!$J$15),"▼",IF(AND(JE25="",JB25&lt;&gt;"",JB25&lt;기준일시_입력!$N$15),"△",""))))))))))</f>
        <v/>
      </c>
      <c r="JH25" s="128">
        <f>IFERROR(IF(OR(IY25="",JB25=""),0,IF(AND(JJ25&lt;기준일시_입력!$J$17,JK25&gt;기준일시_입력!$N$17),기준일시_입력!$N$17-기준일시_입력!$J$17,IF(AND(JJ25&gt;=기준일시_입력!$J$17,JK25&gt;기준일시_입력!$N$17),기준일시_입력!$N$17-JJ25,IF(JK25&lt;기준일시_입력!$J$17,0,IF(AND(JJ25&lt;기준일시_입력!$J$17,JK25&lt;=기준일시_입력!$N$17),JK25-기준일시_입력!$J$17,IF(AND(JJ25&gt;=기준일시_입력!$J$17,JK25&lt;=기준일시_입력!$N$17),JK25-JJ25,0)))))),0)</f>
        <v>0</v>
      </c>
      <c r="JI25" s="128">
        <f t="shared" si="187"/>
        <v>0</v>
      </c>
      <c r="JJ25" s="128">
        <f>IF(OR(IY25="",JB25=""),0,IF(IY25&lt;기준일시_입력!$J$15,기준일시_입력!$J$15,IY25))</f>
        <v>0</v>
      </c>
      <c r="JK25" s="128">
        <f t="shared" si="188"/>
        <v>0</v>
      </c>
      <c r="JL25" s="128">
        <f>IFERROR(IF(AND(JJ25&lt;SMALL(기준일시_입력!$J$21:$J$39,JL$5),JK25&gt;SMALL(기준일시_입력!$N$21:$N$39,JL$5)),INDEX(기준일시_입력!$AJ$21:$AJ$39,JL$5*2-1),IF(AND(JJ25&gt;=SMALL(기준일시_입력!$J$21:$J$39,JL$5),JJ25&lt;SMALL(기준일시_입력!$N$21:$N$39,JL$5)),SMALL(기준일시_입력!$N$21:$N$39,JL$5)-JJ25,0)),0)</f>
        <v>0</v>
      </c>
      <c r="JM25" s="128">
        <f>IFERROR(IF(AND(JJ25&lt;SMALL(기준일시_입력!$J$21:$J$39,JM$5),JK25&gt;SMALL(기준일시_입력!$N$21:$N$39,JM$5)),INDEX(기준일시_입력!$AJ$21:$AJ$39,JM$5*2-1),IF(AND(JJ25&gt;=SMALL(기준일시_입력!$J$21:$J$39,JM$5),JJ25&lt;SMALL(기준일시_입력!$N$21:$N$39,JM$5)),SMALL(기준일시_입력!$N$21:$N$39,JM$5)-JJ25,0)),0)</f>
        <v>0</v>
      </c>
      <c r="JN25" s="128">
        <f>IFERROR(IF(AND(JJ25&lt;SMALL(기준일시_입력!$J$21:$J$39,JN$5),JK25&gt;SMALL(기준일시_입력!$N$21:$N$39,JN$5)),INDEX(기준일시_입력!$AJ$21:$AJ$39,JN$5*2-1),IF(AND(JJ25&gt;=SMALL(기준일시_입력!$J$21:$J$39,JN$5),JJ25&lt;SMALL(기준일시_입력!$N$21:$N$39,JN$5)),SMALL(기준일시_입력!$N$21:$N$39,JN$5)-JJ25,0)),0)</f>
        <v>0</v>
      </c>
      <c r="JO25" s="128">
        <f>IFERROR(IF(AND(JJ25&lt;SMALL(기준일시_입력!$J$21:$J$39,JO$5),JK25&gt;SMALL(기준일시_입력!$N$21:$N$39,JO$5)),INDEX(기준일시_입력!$AJ$21:$AJ$39,JO$5*2-1),IF(AND(JJ25&gt;=SMALL(기준일시_입력!$J$21:$J$39,JO$5),JJ25&lt;SMALL(기준일시_입력!$N$21:$N$39,JO$5)),SMALL(기준일시_입력!$N$21:$N$39,JO$5)-JJ25,0)),0)</f>
        <v>0</v>
      </c>
      <c r="JP25" s="128">
        <f>IFERROR(IF(AND(JJ25&lt;SMALL(기준일시_입력!$J$21:$J$39,JP$5),JK25&gt;SMALL(기준일시_입력!$N$21:$N$39,JP$5)),INDEX(기준일시_입력!$AJ$21:$AJ$39,JP$5*2-1),IF(AND(JJ25&gt;=SMALL(기준일시_입력!$J$21:$J$39,JP$5),JJ25&lt;SMALL(기준일시_입력!$N$21:$N$39,JP$5)),SMALL(기준일시_입력!$N$21:$N$39,JP$5)-JJ25,0)),0)</f>
        <v>0</v>
      </c>
      <c r="JQ25" s="128">
        <f>IFERROR(IF(AND(JJ25&lt;SMALL(기준일시_입력!$J$21:$J$39,JQ$5),JK25&gt;SMALL(기준일시_입력!$N$21:$N$39,JQ$5)),INDEX(기준일시_입력!$AJ$21:$AJ$39,JQ$5*2-1),IF(AND(JJ25&gt;=SMALL(기준일시_입력!$J$21:$J$39,JQ$5),JJ25&lt;SMALL(기준일시_입력!$N$21:$N$39,JQ$5)),SMALL(기준일시_입력!$N$21:$N$39,JQ$5)-JJ25,0)),0)</f>
        <v>0</v>
      </c>
      <c r="JR25" s="128">
        <f>IFERROR(IF(AND(JJ25&lt;SMALL(기준일시_입력!$J$21:$J$39,JR$5),JK25&gt;SMALL(기준일시_입력!$N$21:$N$39,JR$5)),INDEX(기준일시_입력!$AJ$21:$AJ$39,JR$5*2-1),IF(AND(JJ25&gt;=SMALL(기준일시_입력!$J$21:$J$39,JR$5),JJ25&lt;SMALL(기준일시_입력!$N$21:$N$39,JR$5)),SMALL(기준일시_입력!$N$21:$N$39,JR$5)-JJ25,0)),0)</f>
        <v>0</v>
      </c>
      <c r="JS25" s="128">
        <f>IFERROR(IF(AND(JJ25&lt;SMALL(기준일시_입력!$J$21:$J$39,JS$5),JK25&gt;SMALL(기준일시_입력!$N$21:$N$39,JS$5)),INDEX(기준일시_입력!$AJ$21:$AJ$39,JS$5*2-1),IF(AND(JJ25&gt;=SMALL(기준일시_입력!$J$21:$J$39,JS$5),JJ25&lt;SMALL(기준일시_입력!$N$21:$N$39,JS$5)),SMALL(기준일시_입력!$N$21:$N$39,JS$5)-JJ25,0)),0)</f>
        <v>0</v>
      </c>
      <c r="JT25" s="128">
        <f>IFERROR(IF(AND(JJ25&lt;SMALL(기준일시_입력!$J$21:$J$39,JT$5),JK25&gt;SMALL(기준일시_입력!$N$21:$N$39,JT$5)),INDEX(기준일시_입력!$AJ$21:$AJ$39,JT$5*2-1),IF(AND(JJ25&gt;=SMALL(기준일시_입력!$J$21:$J$39,JT$5),JJ25&lt;SMALL(기준일시_입력!$N$21:$N$39,JT$5)),SMALL(기준일시_입력!$N$21:$N$39,JT$5)-JJ25,0)),0)</f>
        <v>0</v>
      </c>
      <c r="JU25" s="128">
        <f>IFERROR(IF(AND(JJ25&lt;SMALL(기준일시_입력!$J$21:$J$39,JU$5),JK25&gt;SMALL(기준일시_입력!$N$21:$N$39,JU$5)),INDEX(기준일시_입력!$AJ$21:$AJ$39,JU$5*2-1),IF(AND(JJ25&gt;=SMALL(기준일시_입력!$J$21:$J$39,JU$5),JJ25&lt;SMALL(기준일시_입력!$N$21:$N$39,JU$5)),SMALL(기준일시_입력!$N$21:$N$39,JU$5)-JJ25,0)),0)</f>
        <v>0</v>
      </c>
      <c r="JV25" s="125"/>
      <c r="JW25" s="180" t="str">
        <f t="shared" si="189"/>
        <v>20일</v>
      </c>
      <c r="JX25" s="180"/>
      <c r="JY25" s="124" t="str">
        <f t="shared" si="190"/>
        <v>토</v>
      </c>
      <c r="JZ25" s="133" t="str">
        <f t="shared" si="406"/>
        <v/>
      </c>
      <c r="KA25" s="184"/>
      <c r="KB25" s="184"/>
      <c r="KC25" s="184"/>
      <c r="KD25" s="184"/>
      <c r="KE25" s="184"/>
      <c r="KF25" s="184"/>
      <c r="KG25" s="176"/>
      <c r="KH25" s="177"/>
      <c r="KI25" s="129" t="str">
        <f>IF($B25="","",IF(AND(JY$3&lt;&gt;"",$B25-기준일시_입력!$AO$7&lt;=0,KA25="",KD25="",KG25=""),"X",IF(KG25="연차","☆",IF(KG25="월차","★",IF(KG25="병가","♨",IF(KG25="출장","◎",IF(KG25="교육","■",IF(AND(KG25="",KA25&lt;=기준일시_입력!$J$15,KD25&gt;=기준일시_입력!$N$15),"○",IF(AND(KG25="",KA25&lt;&gt;"",KA25&gt;기준일시_입력!$J$15),"▼",IF(AND(KG25="",KD25&lt;&gt;"",KD25&lt;기준일시_입력!$N$15),"△",""))))))))))</f>
        <v/>
      </c>
      <c r="KJ25" s="128">
        <f>IFERROR(IF(OR(KA25="",KD25=""),0,IF(AND(KL25&lt;기준일시_입력!$J$17,KM25&gt;기준일시_입력!$N$17),기준일시_입력!$N$17-기준일시_입력!$J$17,IF(AND(KL25&gt;=기준일시_입력!$J$17,KM25&gt;기준일시_입력!$N$17),기준일시_입력!$N$17-KL25,IF(KM25&lt;기준일시_입력!$J$17,0,IF(AND(KL25&lt;기준일시_입력!$J$17,KM25&lt;=기준일시_입력!$N$17),KM25-기준일시_입력!$J$17,IF(AND(KL25&gt;=기준일시_입력!$J$17,KM25&lt;=기준일시_입력!$N$17),KM25-KL25,0)))))),0)</f>
        <v>0</v>
      </c>
      <c r="KK25" s="128">
        <f t="shared" si="192"/>
        <v>0</v>
      </c>
      <c r="KL25" s="128">
        <f>IF(OR(KA25="",KD25=""),0,IF(KA25&lt;기준일시_입력!$J$15,기준일시_입력!$J$15,KA25))</f>
        <v>0</v>
      </c>
      <c r="KM25" s="128">
        <f t="shared" si="193"/>
        <v>0</v>
      </c>
      <c r="KN25" s="128">
        <f>IFERROR(IF(AND(KL25&lt;SMALL(기준일시_입력!$J$21:$J$39,KN$5),KM25&gt;SMALL(기준일시_입력!$N$21:$N$39,KN$5)),INDEX(기준일시_입력!$AJ$21:$AJ$39,KN$5*2-1),IF(AND(KL25&gt;=SMALL(기준일시_입력!$J$21:$J$39,KN$5),KL25&lt;SMALL(기준일시_입력!$N$21:$N$39,KN$5)),SMALL(기준일시_입력!$N$21:$N$39,KN$5)-KL25,0)),0)</f>
        <v>0</v>
      </c>
      <c r="KO25" s="128">
        <f>IFERROR(IF(AND(KL25&lt;SMALL(기준일시_입력!$J$21:$J$39,KO$5),KM25&gt;SMALL(기준일시_입력!$N$21:$N$39,KO$5)),INDEX(기준일시_입력!$AJ$21:$AJ$39,KO$5*2-1),IF(AND(KL25&gt;=SMALL(기준일시_입력!$J$21:$J$39,KO$5),KL25&lt;SMALL(기준일시_입력!$N$21:$N$39,KO$5)),SMALL(기준일시_입력!$N$21:$N$39,KO$5)-KL25,0)),0)</f>
        <v>0</v>
      </c>
      <c r="KP25" s="128">
        <f>IFERROR(IF(AND(KL25&lt;SMALL(기준일시_입력!$J$21:$J$39,KP$5),KM25&gt;SMALL(기준일시_입력!$N$21:$N$39,KP$5)),INDEX(기준일시_입력!$AJ$21:$AJ$39,KP$5*2-1),IF(AND(KL25&gt;=SMALL(기준일시_입력!$J$21:$J$39,KP$5),KL25&lt;SMALL(기준일시_입력!$N$21:$N$39,KP$5)),SMALL(기준일시_입력!$N$21:$N$39,KP$5)-KL25,0)),0)</f>
        <v>0</v>
      </c>
      <c r="KQ25" s="128">
        <f>IFERROR(IF(AND(KL25&lt;SMALL(기준일시_입력!$J$21:$J$39,KQ$5),KM25&gt;SMALL(기준일시_입력!$N$21:$N$39,KQ$5)),INDEX(기준일시_입력!$AJ$21:$AJ$39,KQ$5*2-1),IF(AND(KL25&gt;=SMALL(기준일시_입력!$J$21:$J$39,KQ$5),KL25&lt;SMALL(기준일시_입력!$N$21:$N$39,KQ$5)),SMALL(기준일시_입력!$N$21:$N$39,KQ$5)-KL25,0)),0)</f>
        <v>0</v>
      </c>
      <c r="KR25" s="128">
        <f>IFERROR(IF(AND(KL25&lt;SMALL(기준일시_입력!$J$21:$J$39,KR$5),KM25&gt;SMALL(기준일시_입력!$N$21:$N$39,KR$5)),INDEX(기준일시_입력!$AJ$21:$AJ$39,KR$5*2-1),IF(AND(KL25&gt;=SMALL(기준일시_입력!$J$21:$J$39,KR$5),KL25&lt;SMALL(기준일시_입력!$N$21:$N$39,KR$5)),SMALL(기준일시_입력!$N$21:$N$39,KR$5)-KL25,0)),0)</f>
        <v>0</v>
      </c>
      <c r="KS25" s="128">
        <f>IFERROR(IF(AND(KL25&lt;SMALL(기준일시_입력!$J$21:$J$39,KS$5),KM25&gt;SMALL(기준일시_입력!$N$21:$N$39,KS$5)),INDEX(기준일시_입력!$AJ$21:$AJ$39,KS$5*2-1),IF(AND(KL25&gt;=SMALL(기준일시_입력!$J$21:$J$39,KS$5),KL25&lt;SMALL(기준일시_입력!$N$21:$N$39,KS$5)),SMALL(기준일시_입력!$N$21:$N$39,KS$5)-KL25,0)),0)</f>
        <v>0</v>
      </c>
      <c r="KT25" s="128">
        <f>IFERROR(IF(AND(KL25&lt;SMALL(기준일시_입력!$J$21:$J$39,KT$5),KM25&gt;SMALL(기준일시_입력!$N$21:$N$39,KT$5)),INDEX(기준일시_입력!$AJ$21:$AJ$39,KT$5*2-1),IF(AND(KL25&gt;=SMALL(기준일시_입력!$J$21:$J$39,KT$5),KL25&lt;SMALL(기준일시_입력!$N$21:$N$39,KT$5)),SMALL(기준일시_입력!$N$21:$N$39,KT$5)-KL25,0)),0)</f>
        <v>0</v>
      </c>
      <c r="KU25" s="128">
        <f>IFERROR(IF(AND(KL25&lt;SMALL(기준일시_입력!$J$21:$J$39,KU$5),KM25&gt;SMALL(기준일시_입력!$N$21:$N$39,KU$5)),INDEX(기준일시_입력!$AJ$21:$AJ$39,KU$5*2-1),IF(AND(KL25&gt;=SMALL(기준일시_입력!$J$21:$J$39,KU$5),KL25&lt;SMALL(기준일시_입력!$N$21:$N$39,KU$5)),SMALL(기준일시_입력!$N$21:$N$39,KU$5)-KL25,0)),0)</f>
        <v>0</v>
      </c>
      <c r="KV25" s="128">
        <f>IFERROR(IF(AND(KL25&lt;SMALL(기준일시_입력!$J$21:$J$39,KV$5),KM25&gt;SMALL(기준일시_입력!$N$21:$N$39,KV$5)),INDEX(기준일시_입력!$AJ$21:$AJ$39,KV$5*2-1),IF(AND(KL25&gt;=SMALL(기준일시_입력!$J$21:$J$39,KV$5),KL25&lt;SMALL(기준일시_입력!$N$21:$N$39,KV$5)),SMALL(기준일시_입력!$N$21:$N$39,KV$5)-KL25,0)),0)</f>
        <v>0</v>
      </c>
      <c r="KW25" s="128">
        <f>IFERROR(IF(AND(KL25&lt;SMALL(기준일시_입력!$J$21:$J$39,KW$5),KM25&gt;SMALL(기준일시_입력!$N$21:$N$39,KW$5)),INDEX(기준일시_입력!$AJ$21:$AJ$39,KW$5*2-1),IF(AND(KL25&gt;=SMALL(기준일시_입력!$J$21:$J$39,KW$5),KL25&lt;SMALL(기준일시_입력!$N$21:$N$39,KW$5)),SMALL(기준일시_입력!$N$21:$N$39,KW$5)-KL25,0)),0)</f>
        <v>0</v>
      </c>
      <c r="KX25" s="125"/>
      <c r="KY25" s="180" t="str">
        <f t="shared" si="194"/>
        <v>20일</v>
      </c>
      <c r="KZ25" s="180"/>
      <c r="LA25" s="124" t="str">
        <f t="shared" si="195"/>
        <v>토</v>
      </c>
      <c r="LB25" s="133" t="str">
        <f t="shared" si="406"/>
        <v/>
      </c>
      <c r="LC25" s="184"/>
      <c r="LD25" s="184"/>
      <c r="LE25" s="184"/>
      <c r="LF25" s="184"/>
      <c r="LG25" s="184"/>
      <c r="LH25" s="184"/>
      <c r="LI25" s="176"/>
      <c r="LJ25" s="177"/>
      <c r="LK25" s="129" t="str">
        <f>IF($B25="","",IF(AND(LA$3&lt;&gt;"",$B25-기준일시_입력!$AO$7&lt;=0,LC25="",LF25="",LI25=""),"X",IF(LI25="연차","☆",IF(LI25="월차","★",IF(LI25="병가","♨",IF(LI25="출장","◎",IF(LI25="교육","■",IF(AND(LI25="",LC25&lt;=기준일시_입력!$J$15,LF25&gt;=기준일시_입력!$N$15),"○",IF(AND(LI25="",LC25&lt;&gt;"",LC25&gt;기준일시_입력!$J$15),"▼",IF(AND(LI25="",LF25&lt;&gt;"",LF25&lt;기준일시_입력!$N$15),"△",""))))))))))</f>
        <v/>
      </c>
      <c r="LL25" s="128">
        <f>IFERROR(IF(OR(LC25="",LF25=""),0,IF(AND(LN25&lt;기준일시_입력!$J$17,LO25&gt;기준일시_입력!$N$17),기준일시_입력!$N$17-기준일시_입력!$J$17,IF(AND(LN25&gt;=기준일시_입력!$J$17,LO25&gt;기준일시_입력!$N$17),기준일시_입력!$N$17-LN25,IF(LO25&lt;기준일시_입력!$J$17,0,IF(AND(LN25&lt;기준일시_입력!$J$17,LO25&lt;=기준일시_입력!$N$17),LO25-기준일시_입력!$J$17,IF(AND(LN25&gt;=기준일시_입력!$J$17,LO25&lt;=기준일시_입력!$N$17),LO25-LN25,0)))))),0)</f>
        <v>0</v>
      </c>
      <c r="LM25" s="128">
        <f t="shared" si="197"/>
        <v>0</v>
      </c>
      <c r="LN25" s="128">
        <f>IF(OR(LC25="",LF25=""),0,IF(LC25&lt;기준일시_입력!$J$15,기준일시_입력!$J$15,LC25))</f>
        <v>0</v>
      </c>
      <c r="LO25" s="128">
        <f t="shared" si="198"/>
        <v>0</v>
      </c>
      <c r="LP25" s="128">
        <f>IFERROR(IF(AND(LN25&lt;SMALL(기준일시_입력!$J$21:$J$39,LP$5),LO25&gt;SMALL(기준일시_입력!$N$21:$N$39,LP$5)),INDEX(기준일시_입력!$AJ$21:$AJ$39,LP$5*2-1),IF(AND(LN25&gt;=SMALL(기준일시_입력!$J$21:$J$39,LP$5),LN25&lt;SMALL(기준일시_입력!$N$21:$N$39,LP$5)),SMALL(기준일시_입력!$N$21:$N$39,LP$5)-LN25,0)),0)</f>
        <v>0</v>
      </c>
      <c r="LQ25" s="128">
        <f>IFERROR(IF(AND(LN25&lt;SMALL(기준일시_입력!$J$21:$J$39,LQ$5),LO25&gt;SMALL(기준일시_입력!$N$21:$N$39,LQ$5)),INDEX(기준일시_입력!$AJ$21:$AJ$39,LQ$5*2-1),IF(AND(LN25&gt;=SMALL(기준일시_입력!$J$21:$J$39,LQ$5),LN25&lt;SMALL(기준일시_입력!$N$21:$N$39,LQ$5)),SMALL(기준일시_입력!$N$21:$N$39,LQ$5)-LN25,0)),0)</f>
        <v>0</v>
      </c>
      <c r="LR25" s="128">
        <f>IFERROR(IF(AND(LN25&lt;SMALL(기준일시_입력!$J$21:$J$39,LR$5),LO25&gt;SMALL(기준일시_입력!$N$21:$N$39,LR$5)),INDEX(기준일시_입력!$AJ$21:$AJ$39,LR$5*2-1),IF(AND(LN25&gt;=SMALL(기준일시_입력!$J$21:$J$39,LR$5),LN25&lt;SMALL(기준일시_입력!$N$21:$N$39,LR$5)),SMALL(기준일시_입력!$N$21:$N$39,LR$5)-LN25,0)),0)</f>
        <v>0</v>
      </c>
      <c r="LS25" s="128">
        <f>IFERROR(IF(AND(LN25&lt;SMALL(기준일시_입력!$J$21:$J$39,LS$5),LO25&gt;SMALL(기준일시_입력!$N$21:$N$39,LS$5)),INDEX(기준일시_입력!$AJ$21:$AJ$39,LS$5*2-1),IF(AND(LN25&gt;=SMALL(기준일시_입력!$J$21:$J$39,LS$5),LN25&lt;SMALL(기준일시_입력!$N$21:$N$39,LS$5)),SMALL(기준일시_입력!$N$21:$N$39,LS$5)-LN25,0)),0)</f>
        <v>0</v>
      </c>
      <c r="LT25" s="128">
        <f>IFERROR(IF(AND(LN25&lt;SMALL(기준일시_입력!$J$21:$J$39,LT$5),LO25&gt;SMALL(기준일시_입력!$N$21:$N$39,LT$5)),INDEX(기준일시_입력!$AJ$21:$AJ$39,LT$5*2-1),IF(AND(LN25&gt;=SMALL(기준일시_입력!$J$21:$J$39,LT$5),LN25&lt;SMALL(기준일시_입력!$N$21:$N$39,LT$5)),SMALL(기준일시_입력!$N$21:$N$39,LT$5)-LN25,0)),0)</f>
        <v>0</v>
      </c>
      <c r="LU25" s="128">
        <f>IFERROR(IF(AND(LN25&lt;SMALL(기준일시_입력!$J$21:$J$39,LU$5),LO25&gt;SMALL(기준일시_입력!$N$21:$N$39,LU$5)),INDEX(기준일시_입력!$AJ$21:$AJ$39,LU$5*2-1),IF(AND(LN25&gt;=SMALL(기준일시_입력!$J$21:$J$39,LU$5),LN25&lt;SMALL(기준일시_입력!$N$21:$N$39,LU$5)),SMALL(기준일시_입력!$N$21:$N$39,LU$5)-LN25,0)),0)</f>
        <v>0</v>
      </c>
      <c r="LV25" s="128">
        <f>IFERROR(IF(AND(LN25&lt;SMALL(기준일시_입력!$J$21:$J$39,LV$5),LO25&gt;SMALL(기준일시_입력!$N$21:$N$39,LV$5)),INDEX(기준일시_입력!$AJ$21:$AJ$39,LV$5*2-1),IF(AND(LN25&gt;=SMALL(기준일시_입력!$J$21:$J$39,LV$5),LN25&lt;SMALL(기준일시_입력!$N$21:$N$39,LV$5)),SMALL(기준일시_입력!$N$21:$N$39,LV$5)-LN25,0)),0)</f>
        <v>0</v>
      </c>
      <c r="LW25" s="128">
        <f>IFERROR(IF(AND(LN25&lt;SMALL(기준일시_입력!$J$21:$J$39,LW$5),LO25&gt;SMALL(기준일시_입력!$N$21:$N$39,LW$5)),INDEX(기준일시_입력!$AJ$21:$AJ$39,LW$5*2-1),IF(AND(LN25&gt;=SMALL(기준일시_입력!$J$21:$J$39,LW$5),LN25&lt;SMALL(기준일시_입력!$N$21:$N$39,LW$5)),SMALL(기준일시_입력!$N$21:$N$39,LW$5)-LN25,0)),0)</f>
        <v>0</v>
      </c>
      <c r="LX25" s="128">
        <f>IFERROR(IF(AND(LN25&lt;SMALL(기준일시_입력!$J$21:$J$39,LX$5),LO25&gt;SMALL(기준일시_입력!$N$21:$N$39,LX$5)),INDEX(기준일시_입력!$AJ$21:$AJ$39,LX$5*2-1),IF(AND(LN25&gt;=SMALL(기준일시_입력!$J$21:$J$39,LX$5),LN25&lt;SMALL(기준일시_입력!$N$21:$N$39,LX$5)),SMALL(기준일시_입력!$N$21:$N$39,LX$5)-LN25,0)),0)</f>
        <v>0</v>
      </c>
      <c r="LY25" s="128">
        <f>IFERROR(IF(AND(LN25&lt;SMALL(기준일시_입력!$J$21:$J$39,LY$5),LO25&gt;SMALL(기준일시_입력!$N$21:$N$39,LY$5)),INDEX(기준일시_입력!$AJ$21:$AJ$39,LY$5*2-1),IF(AND(LN25&gt;=SMALL(기준일시_입력!$J$21:$J$39,LY$5),LN25&lt;SMALL(기준일시_입력!$N$21:$N$39,LY$5)),SMALL(기준일시_입력!$N$21:$N$39,LY$5)-LN25,0)),0)</f>
        <v>0</v>
      </c>
      <c r="LZ25" s="125"/>
      <c r="MA25" s="180" t="str">
        <f t="shared" si="199"/>
        <v>20일</v>
      </c>
      <c r="MB25" s="180"/>
      <c r="MC25" s="124" t="str">
        <f t="shared" si="200"/>
        <v>토</v>
      </c>
      <c r="MD25" s="133" t="str">
        <f t="shared" si="407"/>
        <v/>
      </c>
      <c r="ME25" s="184"/>
      <c r="MF25" s="184"/>
      <c r="MG25" s="184"/>
      <c r="MH25" s="184"/>
      <c r="MI25" s="184"/>
      <c r="MJ25" s="184"/>
      <c r="MK25" s="176"/>
      <c r="ML25" s="177"/>
      <c r="MM25" s="129" t="str">
        <f>IF($B25="","",IF(AND(MC$3&lt;&gt;"",$B25-기준일시_입력!$AO$7&lt;=0,ME25="",MH25="",MK25=""),"X",IF(MK25="연차","☆",IF(MK25="월차","★",IF(MK25="병가","♨",IF(MK25="출장","◎",IF(MK25="교육","■",IF(AND(MK25="",ME25&lt;=기준일시_입력!$J$15,MH25&gt;=기준일시_입력!$N$15),"○",IF(AND(MK25="",ME25&lt;&gt;"",ME25&gt;기준일시_입력!$J$15),"▼",IF(AND(MK25="",MH25&lt;&gt;"",MH25&lt;기준일시_입력!$N$15),"△",""))))))))))</f>
        <v/>
      </c>
      <c r="MN25" s="128">
        <f>IFERROR(IF(OR(ME25="",MH25=""),0,IF(AND(MP25&lt;기준일시_입력!$J$17,MQ25&gt;기준일시_입력!$N$17),기준일시_입력!$N$17-기준일시_입력!$J$17,IF(AND(MP25&gt;=기준일시_입력!$J$17,MQ25&gt;기준일시_입력!$N$17),기준일시_입력!$N$17-MP25,IF(MQ25&lt;기준일시_입력!$J$17,0,IF(AND(MP25&lt;기준일시_입력!$J$17,MQ25&lt;=기준일시_입력!$N$17),MQ25-기준일시_입력!$J$17,IF(AND(MP25&gt;=기준일시_입력!$J$17,MQ25&lt;=기준일시_입력!$N$17),MQ25-MP25,0)))))),0)</f>
        <v>0</v>
      </c>
      <c r="MO25" s="128">
        <f t="shared" si="202"/>
        <v>0</v>
      </c>
      <c r="MP25" s="128">
        <f>IF(OR(ME25="",MH25=""),0,IF(ME25&lt;기준일시_입력!$J$15,기준일시_입력!$J$15,ME25))</f>
        <v>0</v>
      </c>
      <c r="MQ25" s="128">
        <f t="shared" si="203"/>
        <v>0</v>
      </c>
      <c r="MR25" s="128">
        <f>IFERROR(IF(AND(MP25&lt;SMALL(기준일시_입력!$J$21:$J$39,MR$5),MQ25&gt;SMALL(기준일시_입력!$N$21:$N$39,MR$5)),INDEX(기준일시_입력!$AJ$21:$AJ$39,MR$5*2-1),IF(AND(MP25&gt;=SMALL(기준일시_입력!$J$21:$J$39,MR$5),MP25&lt;SMALL(기준일시_입력!$N$21:$N$39,MR$5)),SMALL(기준일시_입력!$N$21:$N$39,MR$5)-MP25,0)),0)</f>
        <v>0</v>
      </c>
      <c r="MS25" s="128">
        <f>IFERROR(IF(AND(MP25&lt;SMALL(기준일시_입력!$J$21:$J$39,MS$5),MQ25&gt;SMALL(기준일시_입력!$N$21:$N$39,MS$5)),INDEX(기준일시_입력!$AJ$21:$AJ$39,MS$5*2-1),IF(AND(MP25&gt;=SMALL(기준일시_입력!$J$21:$J$39,MS$5),MP25&lt;SMALL(기준일시_입력!$N$21:$N$39,MS$5)),SMALL(기준일시_입력!$N$21:$N$39,MS$5)-MP25,0)),0)</f>
        <v>0</v>
      </c>
      <c r="MT25" s="128">
        <f>IFERROR(IF(AND(MP25&lt;SMALL(기준일시_입력!$J$21:$J$39,MT$5),MQ25&gt;SMALL(기준일시_입력!$N$21:$N$39,MT$5)),INDEX(기준일시_입력!$AJ$21:$AJ$39,MT$5*2-1),IF(AND(MP25&gt;=SMALL(기준일시_입력!$J$21:$J$39,MT$5),MP25&lt;SMALL(기준일시_입력!$N$21:$N$39,MT$5)),SMALL(기준일시_입력!$N$21:$N$39,MT$5)-MP25,0)),0)</f>
        <v>0</v>
      </c>
      <c r="MU25" s="128">
        <f>IFERROR(IF(AND(MP25&lt;SMALL(기준일시_입력!$J$21:$J$39,MU$5),MQ25&gt;SMALL(기준일시_입력!$N$21:$N$39,MU$5)),INDEX(기준일시_입력!$AJ$21:$AJ$39,MU$5*2-1),IF(AND(MP25&gt;=SMALL(기준일시_입력!$J$21:$J$39,MU$5),MP25&lt;SMALL(기준일시_입력!$N$21:$N$39,MU$5)),SMALL(기준일시_입력!$N$21:$N$39,MU$5)-MP25,0)),0)</f>
        <v>0</v>
      </c>
      <c r="MV25" s="128">
        <f>IFERROR(IF(AND(MP25&lt;SMALL(기준일시_입력!$J$21:$J$39,MV$5),MQ25&gt;SMALL(기준일시_입력!$N$21:$N$39,MV$5)),INDEX(기준일시_입력!$AJ$21:$AJ$39,MV$5*2-1),IF(AND(MP25&gt;=SMALL(기준일시_입력!$J$21:$J$39,MV$5),MP25&lt;SMALL(기준일시_입력!$N$21:$N$39,MV$5)),SMALL(기준일시_입력!$N$21:$N$39,MV$5)-MP25,0)),0)</f>
        <v>0</v>
      </c>
      <c r="MW25" s="128">
        <f>IFERROR(IF(AND(MP25&lt;SMALL(기준일시_입력!$J$21:$J$39,MW$5),MQ25&gt;SMALL(기준일시_입력!$N$21:$N$39,MW$5)),INDEX(기준일시_입력!$AJ$21:$AJ$39,MW$5*2-1),IF(AND(MP25&gt;=SMALL(기준일시_입력!$J$21:$J$39,MW$5),MP25&lt;SMALL(기준일시_입력!$N$21:$N$39,MW$5)),SMALL(기준일시_입력!$N$21:$N$39,MW$5)-MP25,0)),0)</f>
        <v>0</v>
      </c>
      <c r="MX25" s="128">
        <f>IFERROR(IF(AND(MP25&lt;SMALL(기준일시_입력!$J$21:$J$39,MX$5),MQ25&gt;SMALL(기준일시_입력!$N$21:$N$39,MX$5)),INDEX(기준일시_입력!$AJ$21:$AJ$39,MX$5*2-1),IF(AND(MP25&gt;=SMALL(기준일시_입력!$J$21:$J$39,MX$5),MP25&lt;SMALL(기준일시_입력!$N$21:$N$39,MX$5)),SMALL(기준일시_입력!$N$21:$N$39,MX$5)-MP25,0)),0)</f>
        <v>0</v>
      </c>
      <c r="MY25" s="128">
        <f>IFERROR(IF(AND(MP25&lt;SMALL(기준일시_입력!$J$21:$J$39,MY$5),MQ25&gt;SMALL(기준일시_입력!$N$21:$N$39,MY$5)),INDEX(기준일시_입력!$AJ$21:$AJ$39,MY$5*2-1),IF(AND(MP25&gt;=SMALL(기준일시_입력!$J$21:$J$39,MY$5),MP25&lt;SMALL(기준일시_입력!$N$21:$N$39,MY$5)),SMALL(기준일시_입력!$N$21:$N$39,MY$5)-MP25,0)),0)</f>
        <v>0</v>
      </c>
      <c r="MZ25" s="128">
        <f>IFERROR(IF(AND(MP25&lt;SMALL(기준일시_입력!$J$21:$J$39,MZ$5),MQ25&gt;SMALL(기준일시_입력!$N$21:$N$39,MZ$5)),INDEX(기준일시_입력!$AJ$21:$AJ$39,MZ$5*2-1),IF(AND(MP25&gt;=SMALL(기준일시_입력!$J$21:$J$39,MZ$5),MP25&lt;SMALL(기준일시_입력!$N$21:$N$39,MZ$5)),SMALL(기준일시_입력!$N$21:$N$39,MZ$5)-MP25,0)),0)</f>
        <v>0</v>
      </c>
      <c r="NA25" s="128">
        <f>IFERROR(IF(AND(MP25&lt;SMALL(기준일시_입력!$J$21:$J$39,NA$5),MQ25&gt;SMALL(기준일시_입력!$N$21:$N$39,NA$5)),INDEX(기준일시_입력!$AJ$21:$AJ$39,NA$5*2-1),IF(AND(MP25&gt;=SMALL(기준일시_입력!$J$21:$J$39,NA$5),MP25&lt;SMALL(기준일시_입력!$N$21:$N$39,NA$5)),SMALL(기준일시_입력!$N$21:$N$39,NA$5)-MP25,0)),0)</f>
        <v>0</v>
      </c>
      <c r="NB25" s="125"/>
      <c r="NC25" s="180" t="str">
        <f t="shared" si="204"/>
        <v>20일</v>
      </c>
      <c r="ND25" s="180"/>
      <c r="NE25" s="124" t="str">
        <f t="shared" si="205"/>
        <v>토</v>
      </c>
      <c r="NF25" s="133" t="str">
        <f t="shared" si="407"/>
        <v/>
      </c>
      <c r="NG25" s="184"/>
      <c r="NH25" s="184"/>
      <c r="NI25" s="184"/>
      <c r="NJ25" s="184"/>
      <c r="NK25" s="184"/>
      <c r="NL25" s="184"/>
      <c r="NM25" s="176"/>
      <c r="NN25" s="177"/>
      <c r="NO25" s="129" t="str">
        <f>IF($B25="","",IF(AND(NE$3&lt;&gt;"",$B25-기준일시_입력!$AO$7&lt;=0,NG25="",NJ25="",NM25=""),"X",IF(NM25="연차","☆",IF(NM25="월차","★",IF(NM25="병가","♨",IF(NM25="출장","◎",IF(NM25="교육","■",IF(AND(NM25="",NG25&lt;=기준일시_입력!$J$15,NJ25&gt;=기준일시_입력!$N$15),"○",IF(AND(NM25="",NG25&lt;&gt;"",NG25&gt;기준일시_입력!$J$15),"▼",IF(AND(NM25="",NJ25&lt;&gt;"",NJ25&lt;기준일시_입력!$N$15),"△",""))))))))))</f>
        <v/>
      </c>
      <c r="NP25" s="128">
        <f>IFERROR(IF(OR(NG25="",NJ25=""),0,IF(AND(NR25&lt;기준일시_입력!$J$17,NS25&gt;기준일시_입력!$N$17),기준일시_입력!$N$17-기준일시_입력!$J$17,IF(AND(NR25&gt;=기준일시_입력!$J$17,NS25&gt;기준일시_입력!$N$17),기준일시_입력!$N$17-NR25,IF(NS25&lt;기준일시_입력!$J$17,0,IF(AND(NR25&lt;기준일시_입력!$J$17,NS25&lt;=기준일시_입력!$N$17),NS25-기준일시_입력!$J$17,IF(AND(NR25&gt;=기준일시_입력!$J$17,NS25&lt;=기준일시_입력!$N$17),NS25-NR25,0)))))),0)</f>
        <v>0</v>
      </c>
      <c r="NQ25" s="128">
        <f t="shared" si="207"/>
        <v>0</v>
      </c>
      <c r="NR25" s="128">
        <f>IF(OR(NG25="",NJ25=""),0,IF(NG25&lt;기준일시_입력!$J$15,기준일시_입력!$J$15,NG25))</f>
        <v>0</v>
      </c>
      <c r="NS25" s="128">
        <f t="shared" si="208"/>
        <v>0</v>
      </c>
      <c r="NT25" s="128">
        <f>IFERROR(IF(AND(NR25&lt;SMALL(기준일시_입력!$J$21:$J$39,NT$5),NS25&gt;SMALL(기준일시_입력!$N$21:$N$39,NT$5)),INDEX(기준일시_입력!$AJ$21:$AJ$39,NT$5*2-1),IF(AND(NR25&gt;=SMALL(기준일시_입력!$J$21:$J$39,NT$5),NR25&lt;SMALL(기준일시_입력!$N$21:$N$39,NT$5)),SMALL(기준일시_입력!$N$21:$N$39,NT$5)-NR25,0)),0)</f>
        <v>0</v>
      </c>
      <c r="NU25" s="128">
        <f>IFERROR(IF(AND(NR25&lt;SMALL(기준일시_입력!$J$21:$J$39,NU$5),NS25&gt;SMALL(기준일시_입력!$N$21:$N$39,NU$5)),INDEX(기준일시_입력!$AJ$21:$AJ$39,NU$5*2-1),IF(AND(NR25&gt;=SMALL(기준일시_입력!$J$21:$J$39,NU$5),NR25&lt;SMALL(기준일시_입력!$N$21:$N$39,NU$5)),SMALL(기준일시_입력!$N$21:$N$39,NU$5)-NR25,0)),0)</f>
        <v>0</v>
      </c>
      <c r="NV25" s="128">
        <f>IFERROR(IF(AND(NR25&lt;SMALL(기준일시_입력!$J$21:$J$39,NV$5),NS25&gt;SMALL(기준일시_입력!$N$21:$N$39,NV$5)),INDEX(기준일시_입력!$AJ$21:$AJ$39,NV$5*2-1),IF(AND(NR25&gt;=SMALL(기준일시_입력!$J$21:$J$39,NV$5),NR25&lt;SMALL(기준일시_입력!$N$21:$N$39,NV$5)),SMALL(기준일시_입력!$N$21:$N$39,NV$5)-NR25,0)),0)</f>
        <v>0</v>
      </c>
      <c r="NW25" s="128">
        <f>IFERROR(IF(AND(NR25&lt;SMALL(기준일시_입력!$J$21:$J$39,NW$5),NS25&gt;SMALL(기준일시_입력!$N$21:$N$39,NW$5)),INDEX(기준일시_입력!$AJ$21:$AJ$39,NW$5*2-1),IF(AND(NR25&gt;=SMALL(기준일시_입력!$J$21:$J$39,NW$5),NR25&lt;SMALL(기준일시_입력!$N$21:$N$39,NW$5)),SMALL(기준일시_입력!$N$21:$N$39,NW$5)-NR25,0)),0)</f>
        <v>0</v>
      </c>
      <c r="NX25" s="128">
        <f>IFERROR(IF(AND(NR25&lt;SMALL(기준일시_입력!$J$21:$J$39,NX$5),NS25&gt;SMALL(기준일시_입력!$N$21:$N$39,NX$5)),INDEX(기준일시_입력!$AJ$21:$AJ$39,NX$5*2-1),IF(AND(NR25&gt;=SMALL(기준일시_입력!$J$21:$J$39,NX$5),NR25&lt;SMALL(기준일시_입력!$N$21:$N$39,NX$5)),SMALL(기준일시_입력!$N$21:$N$39,NX$5)-NR25,0)),0)</f>
        <v>0</v>
      </c>
      <c r="NY25" s="128">
        <f>IFERROR(IF(AND(NR25&lt;SMALL(기준일시_입력!$J$21:$J$39,NY$5),NS25&gt;SMALL(기준일시_입력!$N$21:$N$39,NY$5)),INDEX(기준일시_입력!$AJ$21:$AJ$39,NY$5*2-1),IF(AND(NR25&gt;=SMALL(기준일시_입력!$J$21:$J$39,NY$5),NR25&lt;SMALL(기준일시_입력!$N$21:$N$39,NY$5)),SMALL(기준일시_입력!$N$21:$N$39,NY$5)-NR25,0)),0)</f>
        <v>0</v>
      </c>
      <c r="NZ25" s="128">
        <f>IFERROR(IF(AND(NR25&lt;SMALL(기준일시_입력!$J$21:$J$39,NZ$5),NS25&gt;SMALL(기준일시_입력!$N$21:$N$39,NZ$5)),INDEX(기준일시_입력!$AJ$21:$AJ$39,NZ$5*2-1),IF(AND(NR25&gt;=SMALL(기준일시_입력!$J$21:$J$39,NZ$5),NR25&lt;SMALL(기준일시_입력!$N$21:$N$39,NZ$5)),SMALL(기준일시_입력!$N$21:$N$39,NZ$5)-NR25,0)),0)</f>
        <v>0</v>
      </c>
      <c r="OA25" s="128">
        <f>IFERROR(IF(AND(NR25&lt;SMALL(기준일시_입력!$J$21:$J$39,OA$5),NS25&gt;SMALL(기준일시_입력!$N$21:$N$39,OA$5)),INDEX(기준일시_입력!$AJ$21:$AJ$39,OA$5*2-1),IF(AND(NR25&gt;=SMALL(기준일시_입력!$J$21:$J$39,OA$5),NR25&lt;SMALL(기준일시_입력!$N$21:$N$39,OA$5)),SMALL(기준일시_입력!$N$21:$N$39,OA$5)-NR25,0)),0)</f>
        <v>0</v>
      </c>
      <c r="OB25" s="128">
        <f>IFERROR(IF(AND(NR25&lt;SMALL(기준일시_입력!$J$21:$J$39,OB$5),NS25&gt;SMALL(기준일시_입력!$N$21:$N$39,OB$5)),INDEX(기준일시_입력!$AJ$21:$AJ$39,OB$5*2-1),IF(AND(NR25&gt;=SMALL(기준일시_입력!$J$21:$J$39,OB$5),NR25&lt;SMALL(기준일시_입력!$N$21:$N$39,OB$5)),SMALL(기준일시_입력!$N$21:$N$39,OB$5)-NR25,0)),0)</f>
        <v>0</v>
      </c>
      <c r="OC25" s="128">
        <f>IFERROR(IF(AND(NR25&lt;SMALL(기준일시_입력!$J$21:$J$39,OC$5),NS25&gt;SMALL(기준일시_입력!$N$21:$N$39,OC$5)),INDEX(기준일시_입력!$AJ$21:$AJ$39,OC$5*2-1),IF(AND(NR25&gt;=SMALL(기준일시_입력!$J$21:$J$39,OC$5),NR25&lt;SMALL(기준일시_입력!$N$21:$N$39,OC$5)),SMALL(기준일시_입력!$N$21:$N$39,OC$5)-NR25,0)),0)</f>
        <v>0</v>
      </c>
      <c r="OD25" s="125"/>
      <c r="OE25" s="180" t="str">
        <f t="shared" si="209"/>
        <v>20일</v>
      </c>
      <c r="OF25" s="180"/>
      <c r="OG25" s="124" t="str">
        <f t="shared" si="210"/>
        <v>토</v>
      </c>
      <c r="OH25" s="133" t="str">
        <f t="shared" si="407"/>
        <v/>
      </c>
      <c r="OI25" s="184"/>
      <c r="OJ25" s="184"/>
      <c r="OK25" s="184"/>
      <c r="OL25" s="184"/>
      <c r="OM25" s="184"/>
      <c r="ON25" s="184"/>
      <c r="OO25" s="176"/>
      <c r="OP25" s="177"/>
      <c r="OQ25" s="129" t="str">
        <f>IF($B25="","",IF(AND(OG$3&lt;&gt;"",$B25-기준일시_입력!$AO$7&lt;=0,OI25="",OL25="",OO25=""),"X",IF(OO25="연차","☆",IF(OO25="월차","★",IF(OO25="병가","♨",IF(OO25="출장","◎",IF(OO25="교육","■",IF(AND(OO25="",OI25&lt;=기준일시_입력!$J$15,OL25&gt;=기준일시_입력!$N$15),"○",IF(AND(OO25="",OI25&lt;&gt;"",OI25&gt;기준일시_입력!$J$15),"▼",IF(AND(OO25="",OL25&lt;&gt;"",OL25&lt;기준일시_입력!$N$15),"△",""))))))))))</f>
        <v/>
      </c>
      <c r="OR25" s="128">
        <f>IFERROR(IF(OR(OI25="",OL25=""),0,IF(AND(OT25&lt;기준일시_입력!$J$17,OU25&gt;기준일시_입력!$N$17),기준일시_입력!$N$17-기준일시_입력!$J$17,IF(AND(OT25&gt;=기준일시_입력!$J$17,OU25&gt;기준일시_입력!$N$17),기준일시_입력!$N$17-OT25,IF(OU25&lt;기준일시_입력!$J$17,0,IF(AND(OT25&lt;기준일시_입력!$J$17,OU25&lt;=기준일시_입력!$N$17),OU25-기준일시_입력!$J$17,IF(AND(OT25&gt;=기준일시_입력!$J$17,OU25&lt;=기준일시_입력!$N$17),OU25-OT25,0)))))),0)</f>
        <v>0</v>
      </c>
      <c r="OS25" s="128">
        <f t="shared" si="212"/>
        <v>0</v>
      </c>
      <c r="OT25" s="128">
        <f>IF(OR(OI25="",OL25=""),0,IF(OI25&lt;기준일시_입력!$J$15,기준일시_입력!$J$15,OI25))</f>
        <v>0</v>
      </c>
      <c r="OU25" s="128">
        <f t="shared" si="213"/>
        <v>0</v>
      </c>
      <c r="OV25" s="128">
        <f>IFERROR(IF(AND(OT25&lt;SMALL(기준일시_입력!$J$21:$J$39,OV$5),OU25&gt;SMALL(기준일시_입력!$N$21:$N$39,OV$5)),INDEX(기준일시_입력!$AJ$21:$AJ$39,OV$5*2-1),IF(AND(OT25&gt;=SMALL(기준일시_입력!$J$21:$J$39,OV$5),OT25&lt;SMALL(기준일시_입력!$N$21:$N$39,OV$5)),SMALL(기준일시_입력!$N$21:$N$39,OV$5)-OT25,0)),0)</f>
        <v>0</v>
      </c>
      <c r="OW25" s="128">
        <f>IFERROR(IF(AND(OT25&lt;SMALL(기준일시_입력!$J$21:$J$39,OW$5),OU25&gt;SMALL(기준일시_입력!$N$21:$N$39,OW$5)),INDEX(기준일시_입력!$AJ$21:$AJ$39,OW$5*2-1),IF(AND(OT25&gt;=SMALL(기준일시_입력!$J$21:$J$39,OW$5),OT25&lt;SMALL(기준일시_입력!$N$21:$N$39,OW$5)),SMALL(기준일시_입력!$N$21:$N$39,OW$5)-OT25,0)),0)</f>
        <v>0</v>
      </c>
      <c r="OX25" s="128">
        <f>IFERROR(IF(AND(OT25&lt;SMALL(기준일시_입력!$J$21:$J$39,OX$5),OU25&gt;SMALL(기준일시_입력!$N$21:$N$39,OX$5)),INDEX(기준일시_입력!$AJ$21:$AJ$39,OX$5*2-1),IF(AND(OT25&gt;=SMALL(기준일시_입력!$J$21:$J$39,OX$5),OT25&lt;SMALL(기준일시_입력!$N$21:$N$39,OX$5)),SMALL(기준일시_입력!$N$21:$N$39,OX$5)-OT25,0)),0)</f>
        <v>0</v>
      </c>
      <c r="OY25" s="128">
        <f>IFERROR(IF(AND(OT25&lt;SMALL(기준일시_입력!$J$21:$J$39,OY$5),OU25&gt;SMALL(기준일시_입력!$N$21:$N$39,OY$5)),INDEX(기준일시_입력!$AJ$21:$AJ$39,OY$5*2-1),IF(AND(OT25&gt;=SMALL(기준일시_입력!$J$21:$J$39,OY$5),OT25&lt;SMALL(기준일시_입력!$N$21:$N$39,OY$5)),SMALL(기준일시_입력!$N$21:$N$39,OY$5)-OT25,0)),0)</f>
        <v>0</v>
      </c>
      <c r="OZ25" s="128">
        <f>IFERROR(IF(AND(OT25&lt;SMALL(기준일시_입력!$J$21:$J$39,OZ$5),OU25&gt;SMALL(기준일시_입력!$N$21:$N$39,OZ$5)),INDEX(기준일시_입력!$AJ$21:$AJ$39,OZ$5*2-1),IF(AND(OT25&gt;=SMALL(기준일시_입력!$J$21:$J$39,OZ$5),OT25&lt;SMALL(기준일시_입력!$N$21:$N$39,OZ$5)),SMALL(기준일시_입력!$N$21:$N$39,OZ$5)-OT25,0)),0)</f>
        <v>0</v>
      </c>
      <c r="PA25" s="128">
        <f>IFERROR(IF(AND(OT25&lt;SMALL(기준일시_입력!$J$21:$J$39,PA$5),OU25&gt;SMALL(기준일시_입력!$N$21:$N$39,PA$5)),INDEX(기준일시_입력!$AJ$21:$AJ$39,PA$5*2-1),IF(AND(OT25&gt;=SMALL(기준일시_입력!$J$21:$J$39,PA$5),OT25&lt;SMALL(기준일시_입력!$N$21:$N$39,PA$5)),SMALL(기준일시_입력!$N$21:$N$39,PA$5)-OT25,0)),0)</f>
        <v>0</v>
      </c>
      <c r="PB25" s="128">
        <f>IFERROR(IF(AND(OT25&lt;SMALL(기준일시_입력!$J$21:$J$39,PB$5),OU25&gt;SMALL(기준일시_입력!$N$21:$N$39,PB$5)),INDEX(기준일시_입력!$AJ$21:$AJ$39,PB$5*2-1),IF(AND(OT25&gt;=SMALL(기준일시_입력!$J$21:$J$39,PB$5),OT25&lt;SMALL(기준일시_입력!$N$21:$N$39,PB$5)),SMALL(기준일시_입력!$N$21:$N$39,PB$5)-OT25,0)),0)</f>
        <v>0</v>
      </c>
      <c r="PC25" s="128">
        <f>IFERROR(IF(AND(OT25&lt;SMALL(기준일시_입력!$J$21:$J$39,PC$5),OU25&gt;SMALL(기준일시_입력!$N$21:$N$39,PC$5)),INDEX(기준일시_입력!$AJ$21:$AJ$39,PC$5*2-1),IF(AND(OT25&gt;=SMALL(기준일시_입력!$J$21:$J$39,PC$5),OT25&lt;SMALL(기준일시_입력!$N$21:$N$39,PC$5)),SMALL(기준일시_입력!$N$21:$N$39,PC$5)-OT25,0)),0)</f>
        <v>0</v>
      </c>
      <c r="PD25" s="128">
        <f>IFERROR(IF(AND(OT25&lt;SMALL(기준일시_입력!$J$21:$J$39,PD$5),OU25&gt;SMALL(기준일시_입력!$N$21:$N$39,PD$5)),INDEX(기준일시_입력!$AJ$21:$AJ$39,PD$5*2-1),IF(AND(OT25&gt;=SMALL(기준일시_입력!$J$21:$J$39,PD$5),OT25&lt;SMALL(기준일시_입력!$N$21:$N$39,PD$5)),SMALL(기준일시_입력!$N$21:$N$39,PD$5)-OT25,0)),0)</f>
        <v>0</v>
      </c>
      <c r="PE25" s="128">
        <f>IFERROR(IF(AND(OT25&lt;SMALL(기준일시_입력!$J$21:$J$39,PE$5),OU25&gt;SMALL(기준일시_입력!$N$21:$N$39,PE$5)),INDEX(기준일시_입력!$AJ$21:$AJ$39,PE$5*2-1),IF(AND(OT25&gt;=SMALL(기준일시_입력!$J$21:$J$39,PE$5),OT25&lt;SMALL(기준일시_입력!$N$21:$N$39,PE$5)),SMALL(기준일시_입력!$N$21:$N$39,PE$5)-OT25,0)),0)</f>
        <v>0</v>
      </c>
      <c r="PF25" s="125"/>
      <c r="PG25" s="180" t="str">
        <f t="shared" si="214"/>
        <v>20일</v>
      </c>
      <c r="PH25" s="180"/>
      <c r="PI25" s="124" t="str">
        <f t="shared" si="215"/>
        <v>토</v>
      </c>
      <c r="PJ25" s="133" t="str">
        <f t="shared" si="408"/>
        <v/>
      </c>
      <c r="PK25" s="184"/>
      <c r="PL25" s="184"/>
      <c r="PM25" s="184"/>
      <c r="PN25" s="184"/>
      <c r="PO25" s="184"/>
      <c r="PP25" s="184"/>
      <c r="PQ25" s="176"/>
      <c r="PR25" s="177"/>
      <c r="PS25" s="129" t="str">
        <f>IF($B25="","",IF(AND(PI$3&lt;&gt;"",$B25-기준일시_입력!$AO$7&lt;=0,PK25="",PN25="",PQ25=""),"X",IF(PQ25="연차","☆",IF(PQ25="월차","★",IF(PQ25="병가","♨",IF(PQ25="출장","◎",IF(PQ25="교육","■",IF(AND(PQ25="",PK25&lt;=기준일시_입력!$J$15,PN25&gt;=기준일시_입력!$N$15),"○",IF(AND(PQ25="",PK25&lt;&gt;"",PK25&gt;기준일시_입력!$J$15),"▼",IF(AND(PQ25="",PN25&lt;&gt;"",PN25&lt;기준일시_입력!$N$15),"△",""))))))))))</f>
        <v/>
      </c>
      <c r="PT25" s="128">
        <f>IFERROR(IF(OR(PK25="",PN25=""),0,IF(AND(PV25&lt;기준일시_입력!$J$17,PW25&gt;기준일시_입력!$N$17),기준일시_입력!$N$17-기준일시_입력!$J$17,IF(AND(PV25&gt;=기준일시_입력!$J$17,PW25&gt;기준일시_입력!$N$17),기준일시_입력!$N$17-PV25,IF(PW25&lt;기준일시_입력!$J$17,0,IF(AND(PV25&lt;기준일시_입력!$J$17,PW25&lt;=기준일시_입력!$N$17),PW25-기준일시_입력!$J$17,IF(AND(PV25&gt;=기준일시_입력!$J$17,PW25&lt;=기준일시_입력!$N$17),PW25-PV25,0)))))),0)</f>
        <v>0</v>
      </c>
      <c r="PU25" s="128">
        <f t="shared" si="217"/>
        <v>0</v>
      </c>
      <c r="PV25" s="128">
        <f>IF(OR(PK25="",PN25=""),0,IF(PK25&lt;기준일시_입력!$J$15,기준일시_입력!$J$15,PK25))</f>
        <v>0</v>
      </c>
      <c r="PW25" s="128">
        <f t="shared" si="218"/>
        <v>0</v>
      </c>
      <c r="PX25" s="128">
        <f>IFERROR(IF(AND(PV25&lt;SMALL(기준일시_입력!$J$21:$J$39,PX$5),PW25&gt;SMALL(기준일시_입력!$N$21:$N$39,PX$5)),INDEX(기준일시_입력!$AJ$21:$AJ$39,PX$5*2-1),IF(AND(PV25&gt;=SMALL(기준일시_입력!$J$21:$J$39,PX$5),PV25&lt;SMALL(기준일시_입력!$N$21:$N$39,PX$5)),SMALL(기준일시_입력!$N$21:$N$39,PX$5)-PV25,0)),0)</f>
        <v>0</v>
      </c>
      <c r="PY25" s="128">
        <f>IFERROR(IF(AND(PV25&lt;SMALL(기준일시_입력!$J$21:$J$39,PY$5),PW25&gt;SMALL(기준일시_입력!$N$21:$N$39,PY$5)),INDEX(기준일시_입력!$AJ$21:$AJ$39,PY$5*2-1),IF(AND(PV25&gt;=SMALL(기준일시_입력!$J$21:$J$39,PY$5),PV25&lt;SMALL(기준일시_입력!$N$21:$N$39,PY$5)),SMALL(기준일시_입력!$N$21:$N$39,PY$5)-PV25,0)),0)</f>
        <v>0</v>
      </c>
      <c r="PZ25" s="128">
        <f>IFERROR(IF(AND(PV25&lt;SMALL(기준일시_입력!$J$21:$J$39,PZ$5),PW25&gt;SMALL(기준일시_입력!$N$21:$N$39,PZ$5)),INDEX(기준일시_입력!$AJ$21:$AJ$39,PZ$5*2-1),IF(AND(PV25&gt;=SMALL(기준일시_입력!$J$21:$J$39,PZ$5),PV25&lt;SMALL(기준일시_입력!$N$21:$N$39,PZ$5)),SMALL(기준일시_입력!$N$21:$N$39,PZ$5)-PV25,0)),0)</f>
        <v>0</v>
      </c>
      <c r="QA25" s="128">
        <f>IFERROR(IF(AND(PV25&lt;SMALL(기준일시_입력!$J$21:$J$39,QA$5),PW25&gt;SMALL(기준일시_입력!$N$21:$N$39,QA$5)),INDEX(기준일시_입력!$AJ$21:$AJ$39,QA$5*2-1),IF(AND(PV25&gt;=SMALL(기준일시_입력!$J$21:$J$39,QA$5),PV25&lt;SMALL(기준일시_입력!$N$21:$N$39,QA$5)),SMALL(기준일시_입력!$N$21:$N$39,QA$5)-PV25,0)),0)</f>
        <v>0</v>
      </c>
      <c r="QB25" s="128">
        <f>IFERROR(IF(AND(PV25&lt;SMALL(기준일시_입력!$J$21:$J$39,QB$5),PW25&gt;SMALL(기준일시_입력!$N$21:$N$39,QB$5)),INDEX(기준일시_입력!$AJ$21:$AJ$39,QB$5*2-1),IF(AND(PV25&gt;=SMALL(기준일시_입력!$J$21:$J$39,QB$5),PV25&lt;SMALL(기준일시_입력!$N$21:$N$39,QB$5)),SMALL(기준일시_입력!$N$21:$N$39,QB$5)-PV25,0)),0)</f>
        <v>0</v>
      </c>
      <c r="QC25" s="128">
        <f>IFERROR(IF(AND(PV25&lt;SMALL(기준일시_입력!$J$21:$J$39,QC$5),PW25&gt;SMALL(기준일시_입력!$N$21:$N$39,QC$5)),INDEX(기준일시_입력!$AJ$21:$AJ$39,QC$5*2-1),IF(AND(PV25&gt;=SMALL(기준일시_입력!$J$21:$J$39,QC$5),PV25&lt;SMALL(기준일시_입력!$N$21:$N$39,QC$5)),SMALL(기준일시_입력!$N$21:$N$39,QC$5)-PV25,0)),0)</f>
        <v>0</v>
      </c>
      <c r="QD25" s="128">
        <f>IFERROR(IF(AND(PV25&lt;SMALL(기준일시_입력!$J$21:$J$39,QD$5),PW25&gt;SMALL(기준일시_입력!$N$21:$N$39,QD$5)),INDEX(기준일시_입력!$AJ$21:$AJ$39,QD$5*2-1),IF(AND(PV25&gt;=SMALL(기준일시_입력!$J$21:$J$39,QD$5),PV25&lt;SMALL(기준일시_입력!$N$21:$N$39,QD$5)),SMALL(기준일시_입력!$N$21:$N$39,QD$5)-PV25,0)),0)</f>
        <v>0</v>
      </c>
      <c r="QE25" s="128">
        <f>IFERROR(IF(AND(PV25&lt;SMALL(기준일시_입력!$J$21:$J$39,QE$5),PW25&gt;SMALL(기준일시_입력!$N$21:$N$39,QE$5)),INDEX(기준일시_입력!$AJ$21:$AJ$39,QE$5*2-1),IF(AND(PV25&gt;=SMALL(기준일시_입력!$J$21:$J$39,QE$5),PV25&lt;SMALL(기준일시_입력!$N$21:$N$39,QE$5)),SMALL(기준일시_입력!$N$21:$N$39,QE$5)-PV25,0)),0)</f>
        <v>0</v>
      </c>
      <c r="QF25" s="128">
        <f>IFERROR(IF(AND(PV25&lt;SMALL(기준일시_입력!$J$21:$J$39,QF$5),PW25&gt;SMALL(기준일시_입력!$N$21:$N$39,QF$5)),INDEX(기준일시_입력!$AJ$21:$AJ$39,QF$5*2-1),IF(AND(PV25&gt;=SMALL(기준일시_입력!$J$21:$J$39,QF$5),PV25&lt;SMALL(기준일시_입력!$N$21:$N$39,QF$5)),SMALL(기준일시_입력!$N$21:$N$39,QF$5)-PV25,0)),0)</f>
        <v>0</v>
      </c>
      <c r="QG25" s="128">
        <f>IFERROR(IF(AND(PV25&lt;SMALL(기준일시_입력!$J$21:$J$39,QG$5),PW25&gt;SMALL(기준일시_입력!$N$21:$N$39,QG$5)),INDEX(기준일시_입력!$AJ$21:$AJ$39,QG$5*2-1),IF(AND(PV25&gt;=SMALL(기준일시_입력!$J$21:$J$39,QG$5),PV25&lt;SMALL(기준일시_입력!$N$21:$N$39,QG$5)),SMALL(기준일시_입력!$N$21:$N$39,QG$5)-PV25,0)),0)</f>
        <v>0</v>
      </c>
      <c r="QH25" s="125"/>
      <c r="QI25" s="180" t="str">
        <f t="shared" si="219"/>
        <v>20일</v>
      </c>
      <c r="QJ25" s="180"/>
      <c r="QK25" s="124" t="str">
        <f t="shared" si="220"/>
        <v>토</v>
      </c>
      <c r="QL25" s="133" t="str">
        <f t="shared" si="408"/>
        <v/>
      </c>
      <c r="QM25" s="184"/>
      <c r="QN25" s="184"/>
      <c r="QO25" s="184"/>
      <c r="QP25" s="184"/>
      <c r="QQ25" s="184"/>
      <c r="QR25" s="184"/>
      <c r="QS25" s="176"/>
      <c r="QT25" s="177"/>
      <c r="QU25" s="129" t="str">
        <f>IF($B25="","",IF(AND(QK$3&lt;&gt;"",$B25-기준일시_입력!$AO$7&lt;=0,QM25="",QP25="",QS25=""),"X",IF(QS25="연차","☆",IF(QS25="월차","★",IF(QS25="병가","♨",IF(QS25="출장","◎",IF(QS25="교육","■",IF(AND(QS25="",QM25&lt;=기준일시_입력!$J$15,QP25&gt;=기준일시_입력!$N$15),"○",IF(AND(QS25="",QM25&lt;&gt;"",QM25&gt;기준일시_입력!$J$15),"▼",IF(AND(QS25="",QP25&lt;&gt;"",QP25&lt;기준일시_입력!$N$15),"△",""))))))))))</f>
        <v/>
      </c>
      <c r="QV25" s="128">
        <f>IFERROR(IF(OR(QM25="",QP25=""),0,IF(AND(QX25&lt;기준일시_입력!$J$17,QY25&gt;기준일시_입력!$N$17),기준일시_입력!$N$17-기준일시_입력!$J$17,IF(AND(QX25&gt;=기준일시_입력!$J$17,QY25&gt;기준일시_입력!$N$17),기준일시_입력!$N$17-QX25,IF(QY25&lt;기준일시_입력!$J$17,0,IF(AND(QX25&lt;기준일시_입력!$J$17,QY25&lt;=기준일시_입력!$N$17),QY25-기준일시_입력!$J$17,IF(AND(QX25&gt;=기준일시_입력!$J$17,QY25&lt;=기준일시_입력!$N$17),QY25-QX25,0)))))),0)</f>
        <v>0</v>
      </c>
      <c r="QW25" s="128">
        <f t="shared" si="222"/>
        <v>0</v>
      </c>
      <c r="QX25" s="128">
        <f>IF(OR(QM25="",QP25=""),0,IF(QM25&lt;기준일시_입력!$J$15,기준일시_입력!$J$15,QM25))</f>
        <v>0</v>
      </c>
      <c r="QY25" s="128">
        <f t="shared" si="223"/>
        <v>0</v>
      </c>
      <c r="QZ25" s="128">
        <f>IFERROR(IF(AND(QX25&lt;SMALL(기준일시_입력!$J$21:$J$39,QZ$5),QY25&gt;SMALL(기준일시_입력!$N$21:$N$39,QZ$5)),INDEX(기준일시_입력!$AJ$21:$AJ$39,QZ$5*2-1),IF(AND(QX25&gt;=SMALL(기준일시_입력!$J$21:$J$39,QZ$5),QX25&lt;SMALL(기준일시_입력!$N$21:$N$39,QZ$5)),SMALL(기준일시_입력!$N$21:$N$39,QZ$5)-QX25,0)),0)</f>
        <v>0</v>
      </c>
      <c r="RA25" s="128">
        <f>IFERROR(IF(AND(QX25&lt;SMALL(기준일시_입력!$J$21:$J$39,RA$5),QY25&gt;SMALL(기준일시_입력!$N$21:$N$39,RA$5)),INDEX(기준일시_입력!$AJ$21:$AJ$39,RA$5*2-1),IF(AND(QX25&gt;=SMALL(기준일시_입력!$J$21:$J$39,RA$5),QX25&lt;SMALL(기준일시_입력!$N$21:$N$39,RA$5)),SMALL(기준일시_입력!$N$21:$N$39,RA$5)-QX25,0)),0)</f>
        <v>0</v>
      </c>
      <c r="RB25" s="128">
        <f>IFERROR(IF(AND(QX25&lt;SMALL(기준일시_입력!$J$21:$J$39,RB$5),QY25&gt;SMALL(기준일시_입력!$N$21:$N$39,RB$5)),INDEX(기준일시_입력!$AJ$21:$AJ$39,RB$5*2-1),IF(AND(QX25&gt;=SMALL(기준일시_입력!$J$21:$J$39,RB$5),QX25&lt;SMALL(기준일시_입력!$N$21:$N$39,RB$5)),SMALL(기준일시_입력!$N$21:$N$39,RB$5)-QX25,0)),0)</f>
        <v>0</v>
      </c>
      <c r="RC25" s="128">
        <f>IFERROR(IF(AND(QX25&lt;SMALL(기준일시_입력!$J$21:$J$39,RC$5),QY25&gt;SMALL(기준일시_입력!$N$21:$N$39,RC$5)),INDEX(기준일시_입력!$AJ$21:$AJ$39,RC$5*2-1),IF(AND(QX25&gt;=SMALL(기준일시_입력!$J$21:$J$39,RC$5),QX25&lt;SMALL(기준일시_입력!$N$21:$N$39,RC$5)),SMALL(기준일시_입력!$N$21:$N$39,RC$5)-QX25,0)),0)</f>
        <v>0</v>
      </c>
      <c r="RD25" s="128">
        <f>IFERROR(IF(AND(QX25&lt;SMALL(기준일시_입력!$J$21:$J$39,RD$5),QY25&gt;SMALL(기준일시_입력!$N$21:$N$39,RD$5)),INDEX(기준일시_입력!$AJ$21:$AJ$39,RD$5*2-1),IF(AND(QX25&gt;=SMALL(기준일시_입력!$J$21:$J$39,RD$5),QX25&lt;SMALL(기준일시_입력!$N$21:$N$39,RD$5)),SMALL(기준일시_입력!$N$21:$N$39,RD$5)-QX25,0)),0)</f>
        <v>0</v>
      </c>
      <c r="RE25" s="128">
        <f>IFERROR(IF(AND(QX25&lt;SMALL(기준일시_입력!$J$21:$J$39,RE$5),QY25&gt;SMALL(기준일시_입력!$N$21:$N$39,RE$5)),INDEX(기준일시_입력!$AJ$21:$AJ$39,RE$5*2-1),IF(AND(QX25&gt;=SMALL(기준일시_입력!$J$21:$J$39,RE$5),QX25&lt;SMALL(기준일시_입력!$N$21:$N$39,RE$5)),SMALL(기준일시_입력!$N$21:$N$39,RE$5)-QX25,0)),0)</f>
        <v>0</v>
      </c>
      <c r="RF25" s="128">
        <f>IFERROR(IF(AND(QX25&lt;SMALL(기준일시_입력!$J$21:$J$39,RF$5),QY25&gt;SMALL(기준일시_입력!$N$21:$N$39,RF$5)),INDEX(기준일시_입력!$AJ$21:$AJ$39,RF$5*2-1),IF(AND(QX25&gt;=SMALL(기준일시_입력!$J$21:$J$39,RF$5),QX25&lt;SMALL(기준일시_입력!$N$21:$N$39,RF$5)),SMALL(기준일시_입력!$N$21:$N$39,RF$5)-QX25,0)),0)</f>
        <v>0</v>
      </c>
      <c r="RG25" s="128">
        <f>IFERROR(IF(AND(QX25&lt;SMALL(기준일시_입력!$J$21:$J$39,RG$5),QY25&gt;SMALL(기준일시_입력!$N$21:$N$39,RG$5)),INDEX(기준일시_입력!$AJ$21:$AJ$39,RG$5*2-1),IF(AND(QX25&gt;=SMALL(기준일시_입력!$J$21:$J$39,RG$5),QX25&lt;SMALL(기준일시_입력!$N$21:$N$39,RG$5)),SMALL(기준일시_입력!$N$21:$N$39,RG$5)-QX25,0)),0)</f>
        <v>0</v>
      </c>
      <c r="RH25" s="128">
        <f>IFERROR(IF(AND(QX25&lt;SMALL(기준일시_입력!$J$21:$J$39,RH$5),QY25&gt;SMALL(기준일시_입력!$N$21:$N$39,RH$5)),INDEX(기준일시_입력!$AJ$21:$AJ$39,RH$5*2-1),IF(AND(QX25&gt;=SMALL(기준일시_입력!$J$21:$J$39,RH$5),QX25&lt;SMALL(기준일시_입력!$N$21:$N$39,RH$5)),SMALL(기준일시_입력!$N$21:$N$39,RH$5)-QX25,0)),0)</f>
        <v>0</v>
      </c>
      <c r="RI25" s="128">
        <f>IFERROR(IF(AND(QX25&lt;SMALL(기준일시_입력!$J$21:$J$39,RI$5),QY25&gt;SMALL(기준일시_입력!$N$21:$N$39,RI$5)),INDEX(기준일시_입력!$AJ$21:$AJ$39,RI$5*2-1),IF(AND(QX25&gt;=SMALL(기준일시_입력!$J$21:$J$39,RI$5),QX25&lt;SMALL(기준일시_입력!$N$21:$N$39,RI$5)),SMALL(기준일시_입력!$N$21:$N$39,RI$5)-QX25,0)),0)</f>
        <v>0</v>
      </c>
      <c r="RJ25" s="125"/>
      <c r="RK25" s="180" t="str">
        <f t="shared" si="224"/>
        <v>20일</v>
      </c>
      <c r="RL25" s="180"/>
      <c r="RM25" s="124" t="str">
        <f t="shared" si="225"/>
        <v>토</v>
      </c>
      <c r="RN25" s="133" t="str">
        <f t="shared" si="408"/>
        <v/>
      </c>
      <c r="RO25" s="184"/>
      <c r="RP25" s="184"/>
      <c r="RQ25" s="184"/>
      <c r="RR25" s="184"/>
      <c r="RS25" s="184"/>
      <c r="RT25" s="184"/>
      <c r="RU25" s="176"/>
      <c r="RV25" s="177"/>
      <c r="RW25" s="129" t="str">
        <f>IF($B25="","",IF(AND(RM$3&lt;&gt;"",$B25-기준일시_입력!$AO$7&lt;=0,RO25="",RR25="",RU25=""),"X",IF(RU25="연차","☆",IF(RU25="월차","★",IF(RU25="병가","♨",IF(RU25="출장","◎",IF(RU25="교육","■",IF(AND(RU25="",RO25&lt;=기준일시_입력!$J$15,RR25&gt;=기준일시_입력!$N$15),"○",IF(AND(RU25="",RO25&lt;&gt;"",RO25&gt;기준일시_입력!$J$15),"▼",IF(AND(RU25="",RR25&lt;&gt;"",RR25&lt;기준일시_입력!$N$15),"△",""))))))))))</f>
        <v/>
      </c>
      <c r="RX25" s="128">
        <f>IFERROR(IF(OR(RO25="",RR25=""),0,IF(AND(RZ25&lt;기준일시_입력!$J$17,SA25&gt;기준일시_입력!$N$17),기준일시_입력!$N$17-기준일시_입력!$J$17,IF(AND(RZ25&gt;=기준일시_입력!$J$17,SA25&gt;기준일시_입력!$N$17),기준일시_입력!$N$17-RZ25,IF(SA25&lt;기준일시_입력!$J$17,0,IF(AND(RZ25&lt;기준일시_입력!$J$17,SA25&lt;=기준일시_입력!$N$17),SA25-기준일시_입력!$J$17,IF(AND(RZ25&gt;=기준일시_입력!$J$17,SA25&lt;=기준일시_입력!$N$17),SA25-RZ25,0)))))),0)</f>
        <v>0</v>
      </c>
      <c r="RY25" s="128">
        <f t="shared" si="227"/>
        <v>0</v>
      </c>
      <c r="RZ25" s="128">
        <f>IF(OR(RO25="",RR25=""),0,IF(RO25&lt;기준일시_입력!$J$15,기준일시_입력!$J$15,RO25))</f>
        <v>0</v>
      </c>
      <c r="SA25" s="128">
        <f t="shared" si="228"/>
        <v>0</v>
      </c>
      <c r="SB25" s="128">
        <f>IFERROR(IF(AND(RZ25&lt;SMALL(기준일시_입력!$J$21:$J$39,SB$5),SA25&gt;SMALL(기준일시_입력!$N$21:$N$39,SB$5)),INDEX(기준일시_입력!$AJ$21:$AJ$39,SB$5*2-1),IF(AND(RZ25&gt;=SMALL(기준일시_입력!$J$21:$J$39,SB$5),RZ25&lt;SMALL(기준일시_입력!$N$21:$N$39,SB$5)),SMALL(기준일시_입력!$N$21:$N$39,SB$5)-RZ25,0)),0)</f>
        <v>0</v>
      </c>
      <c r="SC25" s="128">
        <f>IFERROR(IF(AND(RZ25&lt;SMALL(기준일시_입력!$J$21:$J$39,SC$5),SA25&gt;SMALL(기준일시_입력!$N$21:$N$39,SC$5)),INDEX(기준일시_입력!$AJ$21:$AJ$39,SC$5*2-1),IF(AND(RZ25&gt;=SMALL(기준일시_입력!$J$21:$J$39,SC$5),RZ25&lt;SMALL(기준일시_입력!$N$21:$N$39,SC$5)),SMALL(기준일시_입력!$N$21:$N$39,SC$5)-RZ25,0)),0)</f>
        <v>0</v>
      </c>
      <c r="SD25" s="128">
        <f>IFERROR(IF(AND(RZ25&lt;SMALL(기준일시_입력!$J$21:$J$39,SD$5),SA25&gt;SMALL(기준일시_입력!$N$21:$N$39,SD$5)),INDEX(기준일시_입력!$AJ$21:$AJ$39,SD$5*2-1),IF(AND(RZ25&gt;=SMALL(기준일시_입력!$J$21:$J$39,SD$5),RZ25&lt;SMALL(기준일시_입력!$N$21:$N$39,SD$5)),SMALL(기준일시_입력!$N$21:$N$39,SD$5)-RZ25,0)),0)</f>
        <v>0</v>
      </c>
      <c r="SE25" s="128">
        <f>IFERROR(IF(AND(RZ25&lt;SMALL(기준일시_입력!$J$21:$J$39,SE$5),SA25&gt;SMALL(기준일시_입력!$N$21:$N$39,SE$5)),INDEX(기준일시_입력!$AJ$21:$AJ$39,SE$5*2-1),IF(AND(RZ25&gt;=SMALL(기준일시_입력!$J$21:$J$39,SE$5),RZ25&lt;SMALL(기준일시_입력!$N$21:$N$39,SE$5)),SMALL(기준일시_입력!$N$21:$N$39,SE$5)-RZ25,0)),0)</f>
        <v>0</v>
      </c>
      <c r="SF25" s="128">
        <f>IFERROR(IF(AND(RZ25&lt;SMALL(기준일시_입력!$J$21:$J$39,SF$5),SA25&gt;SMALL(기준일시_입력!$N$21:$N$39,SF$5)),INDEX(기준일시_입력!$AJ$21:$AJ$39,SF$5*2-1),IF(AND(RZ25&gt;=SMALL(기준일시_입력!$J$21:$J$39,SF$5),RZ25&lt;SMALL(기준일시_입력!$N$21:$N$39,SF$5)),SMALL(기준일시_입력!$N$21:$N$39,SF$5)-RZ25,0)),0)</f>
        <v>0</v>
      </c>
      <c r="SG25" s="128">
        <f>IFERROR(IF(AND(RZ25&lt;SMALL(기준일시_입력!$J$21:$J$39,SG$5),SA25&gt;SMALL(기준일시_입력!$N$21:$N$39,SG$5)),INDEX(기준일시_입력!$AJ$21:$AJ$39,SG$5*2-1),IF(AND(RZ25&gt;=SMALL(기준일시_입력!$J$21:$J$39,SG$5),RZ25&lt;SMALL(기준일시_입력!$N$21:$N$39,SG$5)),SMALL(기준일시_입력!$N$21:$N$39,SG$5)-RZ25,0)),0)</f>
        <v>0</v>
      </c>
      <c r="SH25" s="128">
        <f>IFERROR(IF(AND(RZ25&lt;SMALL(기준일시_입력!$J$21:$J$39,SH$5),SA25&gt;SMALL(기준일시_입력!$N$21:$N$39,SH$5)),INDEX(기준일시_입력!$AJ$21:$AJ$39,SH$5*2-1),IF(AND(RZ25&gt;=SMALL(기준일시_입력!$J$21:$J$39,SH$5),RZ25&lt;SMALL(기준일시_입력!$N$21:$N$39,SH$5)),SMALL(기준일시_입력!$N$21:$N$39,SH$5)-RZ25,0)),0)</f>
        <v>0</v>
      </c>
      <c r="SI25" s="128">
        <f>IFERROR(IF(AND(RZ25&lt;SMALL(기준일시_입력!$J$21:$J$39,SI$5),SA25&gt;SMALL(기준일시_입력!$N$21:$N$39,SI$5)),INDEX(기준일시_입력!$AJ$21:$AJ$39,SI$5*2-1),IF(AND(RZ25&gt;=SMALL(기준일시_입력!$J$21:$J$39,SI$5),RZ25&lt;SMALL(기준일시_입력!$N$21:$N$39,SI$5)),SMALL(기준일시_입력!$N$21:$N$39,SI$5)-RZ25,0)),0)</f>
        <v>0</v>
      </c>
      <c r="SJ25" s="128">
        <f>IFERROR(IF(AND(RZ25&lt;SMALL(기준일시_입력!$J$21:$J$39,SJ$5),SA25&gt;SMALL(기준일시_입력!$N$21:$N$39,SJ$5)),INDEX(기준일시_입력!$AJ$21:$AJ$39,SJ$5*2-1),IF(AND(RZ25&gt;=SMALL(기준일시_입력!$J$21:$J$39,SJ$5),RZ25&lt;SMALL(기준일시_입력!$N$21:$N$39,SJ$5)),SMALL(기준일시_입력!$N$21:$N$39,SJ$5)-RZ25,0)),0)</f>
        <v>0</v>
      </c>
      <c r="SK25" s="128">
        <f>IFERROR(IF(AND(RZ25&lt;SMALL(기준일시_입력!$J$21:$J$39,SK$5),SA25&gt;SMALL(기준일시_입력!$N$21:$N$39,SK$5)),INDEX(기준일시_입력!$AJ$21:$AJ$39,SK$5*2-1),IF(AND(RZ25&gt;=SMALL(기준일시_입력!$J$21:$J$39,SK$5),RZ25&lt;SMALL(기준일시_입력!$N$21:$N$39,SK$5)),SMALL(기준일시_입력!$N$21:$N$39,SK$5)-RZ25,0)),0)</f>
        <v>0</v>
      </c>
      <c r="SL25" s="125"/>
      <c r="SM25" s="180" t="str">
        <f t="shared" si="229"/>
        <v>20일</v>
      </c>
      <c r="SN25" s="180"/>
      <c r="SO25" s="124" t="str">
        <f t="shared" si="230"/>
        <v>토</v>
      </c>
      <c r="SP25" s="133" t="str">
        <f t="shared" si="409"/>
        <v/>
      </c>
      <c r="SQ25" s="184"/>
      <c r="SR25" s="184"/>
      <c r="SS25" s="184"/>
      <c r="ST25" s="184"/>
      <c r="SU25" s="184"/>
      <c r="SV25" s="184"/>
      <c r="SW25" s="176"/>
      <c r="SX25" s="177"/>
      <c r="SY25" s="129" t="str">
        <f>IF($B25="","",IF(AND(SO$3&lt;&gt;"",$B25-기준일시_입력!$AO$7&lt;=0,SQ25="",ST25="",SW25=""),"X",IF(SW25="연차","☆",IF(SW25="월차","★",IF(SW25="병가","♨",IF(SW25="출장","◎",IF(SW25="교육","■",IF(AND(SW25="",SQ25&lt;=기준일시_입력!$J$15,ST25&gt;=기준일시_입력!$N$15),"○",IF(AND(SW25="",SQ25&lt;&gt;"",SQ25&gt;기준일시_입력!$J$15),"▼",IF(AND(SW25="",ST25&lt;&gt;"",ST25&lt;기준일시_입력!$N$15),"△",""))))))))))</f>
        <v/>
      </c>
      <c r="SZ25" s="128">
        <f>IFERROR(IF(OR(SQ25="",ST25=""),0,IF(AND(TB25&lt;기준일시_입력!$J$17,TC25&gt;기준일시_입력!$N$17),기준일시_입력!$N$17-기준일시_입력!$J$17,IF(AND(TB25&gt;=기준일시_입력!$J$17,TC25&gt;기준일시_입력!$N$17),기준일시_입력!$N$17-TB25,IF(TC25&lt;기준일시_입력!$J$17,0,IF(AND(TB25&lt;기준일시_입력!$J$17,TC25&lt;=기준일시_입력!$N$17),TC25-기준일시_입력!$J$17,IF(AND(TB25&gt;=기준일시_입력!$J$17,TC25&lt;=기준일시_입력!$N$17),TC25-TB25,0)))))),0)</f>
        <v>0</v>
      </c>
      <c r="TA25" s="128">
        <f t="shared" si="232"/>
        <v>0</v>
      </c>
      <c r="TB25" s="128">
        <f>IF(OR(SQ25="",ST25=""),0,IF(SQ25&lt;기준일시_입력!$J$15,기준일시_입력!$J$15,SQ25))</f>
        <v>0</v>
      </c>
      <c r="TC25" s="128">
        <f t="shared" si="233"/>
        <v>0</v>
      </c>
      <c r="TD25" s="128">
        <f>IFERROR(IF(AND(TB25&lt;SMALL(기준일시_입력!$J$21:$J$39,TD$5),TC25&gt;SMALL(기준일시_입력!$N$21:$N$39,TD$5)),INDEX(기준일시_입력!$AJ$21:$AJ$39,TD$5*2-1),IF(AND(TB25&gt;=SMALL(기준일시_입력!$J$21:$J$39,TD$5),TB25&lt;SMALL(기준일시_입력!$N$21:$N$39,TD$5)),SMALL(기준일시_입력!$N$21:$N$39,TD$5)-TB25,0)),0)</f>
        <v>0</v>
      </c>
      <c r="TE25" s="128">
        <f>IFERROR(IF(AND(TB25&lt;SMALL(기준일시_입력!$J$21:$J$39,TE$5),TC25&gt;SMALL(기준일시_입력!$N$21:$N$39,TE$5)),INDEX(기준일시_입력!$AJ$21:$AJ$39,TE$5*2-1),IF(AND(TB25&gt;=SMALL(기준일시_입력!$J$21:$J$39,TE$5),TB25&lt;SMALL(기준일시_입력!$N$21:$N$39,TE$5)),SMALL(기준일시_입력!$N$21:$N$39,TE$5)-TB25,0)),0)</f>
        <v>0</v>
      </c>
      <c r="TF25" s="128">
        <f>IFERROR(IF(AND(TB25&lt;SMALL(기준일시_입력!$J$21:$J$39,TF$5),TC25&gt;SMALL(기준일시_입력!$N$21:$N$39,TF$5)),INDEX(기준일시_입력!$AJ$21:$AJ$39,TF$5*2-1),IF(AND(TB25&gt;=SMALL(기준일시_입력!$J$21:$J$39,TF$5),TB25&lt;SMALL(기준일시_입력!$N$21:$N$39,TF$5)),SMALL(기준일시_입력!$N$21:$N$39,TF$5)-TB25,0)),0)</f>
        <v>0</v>
      </c>
      <c r="TG25" s="128">
        <f>IFERROR(IF(AND(TB25&lt;SMALL(기준일시_입력!$J$21:$J$39,TG$5),TC25&gt;SMALL(기준일시_입력!$N$21:$N$39,TG$5)),INDEX(기준일시_입력!$AJ$21:$AJ$39,TG$5*2-1),IF(AND(TB25&gt;=SMALL(기준일시_입력!$J$21:$J$39,TG$5),TB25&lt;SMALL(기준일시_입력!$N$21:$N$39,TG$5)),SMALL(기준일시_입력!$N$21:$N$39,TG$5)-TB25,0)),0)</f>
        <v>0</v>
      </c>
      <c r="TH25" s="128">
        <f>IFERROR(IF(AND(TB25&lt;SMALL(기준일시_입력!$J$21:$J$39,TH$5),TC25&gt;SMALL(기준일시_입력!$N$21:$N$39,TH$5)),INDEX(기준일시_입력!$AJ$21:$AJ$39,TH$5*2-1),IF(AND(TB25&gt;=SMALL(기준일시_입력!$J$21:$J$39,TH$5),TB25&lt;SMALL(기준일시_입력!$N$21:$N$39,TH$5)),SMALL(기준일시_입력!$N$21:$N$39,TH$5)-TB25,0)),0)</f>
        <v>0</v>
      </c>
      <c r="TI25" s="128">
        <f>IFERROR(IF(AND(TB25&lt;SMALL(기준일시_입력!$J$21:$J$39,TI$5),TC25&gt;SMALL(기준일시_입력!$N$21:$N$39,TI$5)),INDEX(기준일시_입력!$AJ$21:$AJ$39,TI$5*2-1),IF(AND(TB25&gt;=SMALL(기준일시_입력!$J$21:$J$39,TI$5),TB25&lt;SMALL(기준일시_입력!$N$21:$N$39,TI$5)),SMALL(기준일시_입력!$N$21:$N$39,TI$5)-TB25,0)),0)</f>
        <v>0</v>
      </c>
      <c r="TJ25" s="128">
        <f>IFERROR(IF(AND(TB25&lt;SMALL(기준일시_입력!$J$21:$J$39,TJ$5),TC25&gt;SMALL(기준일시_입력!$N$21:$N$39,TJ$5)),INDEX(기준일시_입력!$AJ$21:$AJ$39,TJ$5*2-1),IF(AND(TB25&gt;=SMALL(기준일시_입력!$J$21:$J$39,TJ$5),TB25&lt;SMALL(기준일시_입력!$N$21:$N$39,TJ$5)),SMALL(기준일시_입력!$N$21:$N$39,TJ$5)-TB25,0)),0)</f>
        <v>0</v>
      </c>
      <c r="TK25" s="128">
        <f>IFERROR(IF(AND(TB25&lt;SMALL(기준일시_입력!$J$21:$J$39,TK$5),TC25&gt;SMALL(기준일시_입력!$N$21:$N$39,TK$5)),INDEX(기준일시_입력!$AJ$21:$AJ$39,TK$5*2-1),IF(AND(TB25&gt;=SMALL(기준일시_입력!$J$21:$J$39,TK$5),TB25&lt;SMALL(기준일시_입력!$N$21:$N$39,TK$5)),SMALL(기준일시_입력!$N$21:$N$39,TK$5)-TB25,0)),0)</f>
        <v>0</v>
      </c>
      <c r="TL25" s="128">
        <f>IFERROR(IF(AND(TB25&lt;SMALL(기준일시_입력!$J$21:$J$39,TL$5),TC25&gt;SMALL(기준일시_입력!$N$21:$N$39,TL$5)),INDEX(기준일시_입력!$AJ$21:$AJ$39,TL$5*2-1),IF(AND(TB25&gt;=SMALL(기준일시_입력!$J$21:$J$39,TL$5),TB25&lt;SMALL(기준일시_입력!$N$21:$N$39,TL$5)),SMALL(기준일시_입력!$N$21:$N$39,TL$5)-TB25,0)),0)</f>
        <v>0</v>
      </c>
      <c r="TM25" s="128">
        <f>IFERROR(IF(AND(TB25&lt;SMALL(기준일시_입력!$J$21:$J$39,TM$5),TC25&gt;SMALL(기준일시_입력!$N$21:$N$39,TM$5)),INDEX(기준일시_입력!$AJ$21:$AJ$39,TM$5*2-1),IF(AND(TB25&gt;=SMALL(기준일시_입력!$J$21:$J$39,TM$5),TB25&lt;SMALL(기준일시_입력!$N$21:$N$39,TM$5)),SMALL(기준일시_입력!$N$21:$N$39,TM$5)-TB25,0)),0)</f>
        <v>0</v>
      </c>
      <c r="TN25" s="125"/>
      <c r="TO25" s="180" t="str">
        <f t="shared" si="234"/>
        <v>20일</v>
      </c>
      <c r="TP25" s="180"/>
      <c r="TQ25" s="124" t="str">
        <f t="shared" si="235"/>
        <v>토</v>
      </c>
      <c r="TR25" s="133" t="str">
        <f t="shared" si="409"/>
        <v/>
      </c>
      <c r="TS25" s="184"/>
      <c r="TT25" s="184"/>
      <c r="TU25" s="184"/>
      <c r="TV25" s="184"/>
      <c r="TW25" s="184"/>
      <c r="TX25" s="184"/>
      <c r="TY25" s="176"/>
      <c r="TZ25" s="177"/>
      <c r="UA25" s="129" t="str">
        <f>IF($B25="","",IF(AND(TQ$3&lt;&gt;"",$B25-기준일시_입력!$AO$7&lt;=0,TS25="",TV25="",TY25=""),"X",IF(TY25="연차","☆",IF(TY25="월차","★",IF(TY25="병가","♨",IF(TY25="출장","◎",IF(TY25="교육","■",IF(AND(TY25="",TS25&lt;=기준일시_입력!$J$15,TV25&gt;=기준일시_입력!$N$15),"○",IF(AND(TY25="",TS25&lt;&gt;"",TS25&gt;기준일시_입력!$J$15),"▼",IF(AND(TY25="",TV25&lt;&gt;"",TV25&lt;기준일시_입력!$N$15),"△",""))))))))))</f>
        <v/>
      </c>
      <c r="UB25" s="128">
        <f>IFERROR(IF(OR(TS25="",TV25=""),0,IF(AND(UD25&lt;기준일시_입력!$J$17,UE25&gt;기준일시_입력!$N$17),기준일시_입력!$N$17-기준일시_입력!$J$17,IF(AND(UD25&gt;=기준일시_입력!$J$17,UE25&gt;기준일시_입력!$N$17),기준일시_입력!$N$17-UD25,IF(UE25&lt;기준일시_입력!$J$17,0,IF(AND(UD25&lt;기준일시_입력!$J$17,UE25&lt;=기준일시_입력!$N$17),UE25-기준일시_입력!$J$17,IF(AND(UD25&gt;=기준일시_입력!$J$17,UE25&lt;=기준일시_입력!$N$17),UE25-UD25,0)))))),0)</f>
        <v>0</v>
      </c>
      <c r="UC25" s="128">
        <f t="shared" si="237"/>
        <v>0</v>
      </c>
      <c r="UD25" s="128">
        <f>IF(OR(TS25="",TV25=""),0,IF(TS25&lt;기준일시_입력!$J$15,기준일시_입력!$J$15,TS25))</f>
        <v>0</v>
      </c>
      <c r="UE25" s="128">
        <f t="shared" si="238"/>
        <v>0</v>
      </c>
      <c r="UF25" s="128">
        <f>IFERROR(IF(AND(UD25&lt;SMALL(기준일시_입력!$J$21:$J$39,UF$5),UE25&gt;SMALL(기준일시_입력!$N$21:$N$39,UF$5)),INDEX(기준일시_입력!$AJ$21:$AJ$39,UF$5*2-1),IF(AND(UD25&gt;=SMALL(기준일시_입력!$J$21:$J$39,UF$5),UD25&lt;SMALL(기준일시_입력!$N$21:$N$39,UF$5)),SMALL(기준일시_입력!$N$21:$N$39,UF$5)-UD25,0)),0)</f>
        <v>0</v>
      </c>
      <c r="UG25" s="128">
        <f>IFERROR(IF(AND(UD25&lt;SMALL(기준일시_입력!$J$21:$J$39,UG$5),UE25&gt;SMALL(기준일시_입력!$N$21:$N$39,UG$5)),INDEX(기준일시_입력!$AJ$21:$AJ$39,UG$5*2-1),IF(AND(UD25&gt;=SMALL(기준일시_입력!$J$21:$J$39,UG$5),UD25&lt;SMALL(기준일시_입력!$N$21:$N$39,UG$5)),SMALL(기준일시_입력!$N$21:$N$39,UG$5)-UD25,0)),0)</f>
        <v>0</v>
      </c>
      <c r="UH25" s="128">
        <f>IFERROR(IF(AND(UD25&lt;SMALL(기준일시_입력!$J$21:$J$39,UH$5),UE25&gt;SMALL(기준일시_입력!$N$21:$N$39,UH$5)),INDEX(기준일시_입력!$AJ$21:$AJ$39,UH$5*2-1),IF(AND(UD25&gt;=SMALL(기준일시_입력!$J$21:$J$39,UH$5),UD25&lt;SMALL(기준일시_입력!$N$21:$N$39,UH$5)),SMALL(기준일시_입력!$N$21:$N$39,UH$5)-UD25,0)),0)</f>
        <v>0</v>
      </c>
      <c r="UI25" s="128">
        <f>IFERROR(IF(AND(UD25&lt;SMALL(기준일시_입력!$J$21:$J$39,UI$5),UE25&gt;SMALL(기준일시_입력!$N$21:$N$39,UI$5)),INDEX(기준일시_입력!$AJ$21:$AJ$39,UI$5*2-1),IF(AND(UD25&gt;=SMALL(기준일시_입력!$J$21:$J$39,UI$5),UD25&lt;SMALL(기준일시_입력!$N$21:$N$39,UI$5)),SMALL(기준일시_입력!$N$21:$N$39,UI$5)-UD25,0)),0)</f>
        <v>0</v>
      </c>
      <c r="UJ25" s="128">
        <f>IFERROR(IF(AND(UD25&lt;SMALL(기준일시_입력!$J$21:$J$39,UJ$5),UE25&gt;SMALL(기준일시_입력!$N$21:$N$39,UJ$5)),INDEX(기준일시_입력!$AJ$21:$AJ$39,UJ$5*2-1),IF(AND(UD25&gt;=SMALL(기준일시_입력!$J$21:$J$39,UJ$5),UD25&lt;SMALL(기준일시_입력!$N$21:$N$39,UJ$5)),SMALL(기준일시_입력!$N$21:$N$39,UJ$5)-UD25,0)),0)</f>
        <v>0</v>
      </c>
      <c r="UK25" s="128">
        <f>IFERROR(IF(AND(UD25&lt;SMALL(기준일시_입력!$J$21:$J$39,UK$5),UE25&gt;SMALL(기준일시_입력!$N$21:$N$39,UK$5)),INDEX(기준일시_입력!$AJ$21:$AJ$39,UK$5*2-1),IF(AND(UD25&gt;=SMALL(기준일시_입력!$J$21:$J$39,UK$5),UD25&lt;SMALL(기준일시_입력!$N$21:$N$39,UK$5)),SMALL(기준일시_입력!$N$21:$N$39,UK$5)-UD25,0)),0)</f>
        <v>0</v>
      </c>
      <c r="UL25" s="128">
        <f>IFERROR(IF(AND(UD25&lt;SMALL(기준일시_입력!$J$21:$J$39,UL$5),UE25&gt;SMALL(기준일시_입력!$N$21:$N$39,UL$5)),INDEX(기준일시_입력!$AJ$21:$AJ$39,UL$5*2-1),IF(AND(UD25&gt;=SMALL(기준일시_입력!$J$21:$J$39,UL$5),UD25&lt;SMALL(기준일시_입력!$N$21:$N$39,UL$5)),SMALL(기준일시_입력!$N$21:$N$39,UL$5)-UD25,0)),0)</f>
        <v>0</v>
      </c>
      <c r="UM25" s="128">
        <f>IFERROR(IF(AND(UD25&lt;SMALL(기준일시_입력!$J$21:$J$39,UM$5),UE25&gt;SMALL(기준일시_입력!$N$21:$N$39,UM$5)),INDEX(기준일시_입력!$AJ$21:$AJ$39,UM$5*2-1),IF(AND(UD25&gt;=SMALL(기준일시_입력!$J$21:$J$39,UM$5),UD25&lt;SMALL(기준일시_입력!$N$21:$N$39,UM$5)),SMALL(기준일시_입력!$N$21:$N$39,UM$5)-UD25,0)),0)</f>
        <v>0</v>
      </c>
      <c r="UN25" s="128">
        <f>IFERROR(IF(AND(UD25&lt;SMALL(기준일시_입력!$J$21:$J$39,UN$5),UE25&gt;SMALL(기준일시_입력!$N$21:$N$39,UN$5)),INDEX(기준일시_입력!$AJ$21:$AJ$39,UN$5*2-1),IF(AND(UD25&gt;=SMALL(기준일시_입력!$J$21:$J$39,UN$5),UD25&lt;SMALL(기준일시_입력!$N$21:$N$39,UN$5)),SMALL(기준일시_입력!$N$21:$N$39,UN$5)-UD25,0)),0)</f>
        <v>0</v>
      </c>
      <c r="UO25" s="128">
        <f>IFERROR(IF(AND(UD25&lt;SMALL(기준일시_입력!$J$21:$J$39,UO$5),UE25&gt;SMALL(기준일시_입력!$N$21:$N$39,UO$5)),INDEX(기준일시_입력!$AJ$21:$AJ$39,UO$5*2-1),IF(AND(UD25&gt;=SMALL(기준일시_입력!$J$21:$J$39,UO$5),UD25&lt;SMALL(기준일시_입력!$N$21:$N$39,UO$5)),SMALL(기준일시_입력!$N$21:$N$39,UO$5)-UD25,0)),0)</f>
        <v>0</v>
      </c>
      <c r="UP25" s="125"/>
      <c r="UQ25" s="180" t="str">
        <f t="shared" si="239"/>
        <v>20일</v>
      </c>
      <c r="UR25" s="180"/>
      <c r="US25" s="124" t="str">
        <f t="shared" si="240"/>
        <v>토</v>
      </c>
      <c r="UT25" s="133" t="str">
        <f t="shared" si="409"/>
        <v/>
      </c>
      <c r="UU25" s="184"/>
      <c r="UV25" s="184"/>
      <c r="UW25" s="184"/>
      <c r="UX25" s="184"/>
      <c r="UY25" s="184"/>
      <c r="UZ25" s="184"/>
      <c r="VA25" s="176"/>
      <c r="VB25" s="177"/>
      <c r="VC25" s="129" t="str">
        <f>IF($B25="","",IF(AND(US$3&lt;&gt;"",$B25-기준일시_입력!$AO$7&lt;=0,UU25="",UX25="",VA25=""),"X",IF(VA25="연차","☆",IF(VA25="월차","★",IF(VA25="병가","♨",IF(VA25="출장","◎",IF(VA25="교육","■",IF(AND(VA25="",UU25&lt;=기준일시_입력!$J$15,UX25&gt;=기준일시_입력!$N$15),"○",IF(AND(VA25="",UU25&lt;&gt;"",UU25&gt;기준일시_입력!$J$15),"▼",IF(AND(VA25="",UX25&lt;&gt;"",UX25&lt;기준일시_입력!$N$15),"△",""))))))))))</f>
        <v/>
      </c>
      <c r="VD25" s="128">
        <f>IFERROR(IF(OR(UU25="",UX25=""),0,IF(AND(VF25&lt;기준일시_입력!$J$17,VG25&gt;기준일시_입력!$N$17),기준일시_입력!$N$17-기준일시_입력!$J$17,IF(AND(VF25&gt;=기준일시_입력!$J$17,VG25&gt;기준일시_입력!$N$17),기준일시_입력!$N$17-VF25,IF(VG25&lt;기준일시_입력!$J$17,0,IF(AND(VF25&lt;기준일시_입력!$J$17,VG25&lt;=기준일시_입력!$N$17),VG25-기준일시_입력!$J$17,IF(AND(VF25&gt;=기준일시_입력!$J$17,VG25&lt;=기준일시_입력!$N$17),VG25-VF25,0)))))),0)</f>
        <v>0</v>
      </c>
      <c r="VE25" s="128">
        <f t="shared" si="242"/>
        <v>0</v>
      </c>
      <c r="VF25" s="128">
        <f>IF(OR(UU25="",UX25=""),0,IF(UU25&lt;기준일시_입력!$J$15,기준일시_입력!$J$15,UU25))</f>
        <v>0</v>
      </c>
      <c r="VG25" s="128">
        <f t="shared" si="243"/>
        <v>0</v>
      </c>
      <c r="VH25" s="128">
        <f>IFERROR(IF(AND(VF25&lt;SMALL(기준일시_입력!$J$21:$J$39,VH$5),VG25&gt;SMALL(기준일시_입력!$N$21:$N$39,VH$5)),INDEX(기준일시_입력!$AJ$21:$AJ$39,VH$5*2-1),IF(AND(VF25&gt;=SMALL(기준일시_입력!$J$21:$J$39,VH$5),VF25&lt;SMALL(기준일시_입력!$N$21:$N$39,VH$5)),SMALL(기준일시_입력!$N$21:$N$39,VH$5)-VF25,0)),0)</f>
        <v>0</v>
      </c>
      <c r="VI25" s="128">
        <f>IFERROR(IF(AND(VF25&lt;SMALL(기준일시_입력!$J$21:$J$39,VI$5),VG25&gt;SMALL(기준일시_입력!$N$21:$N$39,VI$5)),INDEX(기준일시_입력!$AJ$21:$AJ$39,VI$5*2-1),IF(AND(VF25&gt;=SMALL(기준일시_입력!$J$21:$J$39,VI$5),VF25&lt;SMALL(기준일시_입력!$N$21:$N$39,VI$5)),SMALL(기준일시_입력!$N$21:$N$39,VI$5)-VF25,0)),0)</f>
        <v>0</v>
      </c>
      <c r="VJ25" s="128">
        <f>IFERROR(IF(AND(VF25&lt;SMALL(기준일시_입력!$J$21:$J$39,VJ$5),VG25&gt;SMALL(기준일시_입력!$N$21:$N$39,VJ$5)),INDEX(기준일시_입력!$AJ$21:$AJ$39,VJ$5*2-1),IF(AND(VF25&gt;=SMALL(기준일시_입력!$J$21:$J$39,VJ$5),VF25&lt;SMALL(기준일시_입력!$N$21:$N$39,VJ$5)),SMALL(기준일시_입력!$N$21:$N$39,VJ$5)-VF25,0)),0)</f>
        <v>0</v>
      </c>
      <c r="VK25" s="128">
        <f>IFERROR(IF(AND(VF25&lt;SMALL(기준일시_입력!$J$21:$J$39,VK$5),VG25&gt;SMALL(기준일시_입력!$N$21:$N$39,VK$5)),INDEX(기준일시_입력!$AJ$21:$AJ$39,VK$5*2-1),IF(AND(VF25&gt;=SMALL(기준일시_입력!$J$21:$J$39,VK$5),VF25&lt;SMALL(기준일시_입력!$N$21:$N$39,VK$5)),SMALL(기준일시_입력!$N$21:$N$39,VK$5)-VF25,0)),0)</f>
        <v>0</v>
      </c>
      <c r="VL25" s="128">
        <f>IFERROR(IF(AND(VF25&lt;SMALL(기준일시_입력!$J$21:$J$39,VL$5),VG25&gt;SMALL(기준일시_입력!$N$21:$N$39,VL$5)),INDEX(기준일시_입력!$AJ$21:$AJ$39,VL$5*2-1),IF(AND(VF25&gt;=SMALL(기준일시_입력!$J$21:$J$39,VL$5),VF25&lt;SMALL(기준일시_입력!$N$21:$N$39,VL$5)),SMALL(기준일시_입력!$N$21:$N$39,VL$5)-VF25,0)),0)</f>
        <v>0</v>
      </c>
      <c r="VM25" s="128">
        <f>IFERROR(IF(AND(VF25&lt;SMALL(기준일시_입력!$J$21:$J$39,VM$5),VG25&gt;SMALL(기준일시_입력!$N$21:$N$39,VM$5)),INDEX(기준일시_입력!$AJ$21:$AJ$39,VM$5*2-1),IF(AND(VF25&gt;=SMALL(기준일시_입력!$J$21:$J$39,VM$5),VF25&lt;SMALL(기준일시_입력!$N$21:$N$39,VM$5)),SMALL(기준일시_입력!$N$21:$N$39,VM$5)-VF25,0)),0)</f>
        <v>0</v>
      </c>
      <c r="VN25" s="128">
        <f>IFERROR(IF(AND(VF25&lt;SMALL(기준일시_입력!$J$21:$J$39,VN$5),VG25&gt;SMALL(기준일시_입력!$N$21:$N$39,VN$5)),INDEX(기준일시_입력!$AJ$21:$AJ$39,VN$5*2-1),IF(AND(VF25&gt;=SMALL(기준일시_입력!$J$21:$J$39,VN$5),VF25&lt;SMALL(기준일시_입력!$N$21:$N$39,VN$5)),SMALL(기준일시_입력!$N$21:$N$39,VN$5)-VF25,0)),0)</f>
        <v>0</v>
      </c>
      <c r="VO25" s="128">
        <f>IFERROR(IF(AND(VF25&lt;SMALL(기준일시_입력!$J$21:$J$39,VO$5),VG25&gt;SMALL(기준일시_입력!$N$21:$N$39,VO$5)),INDEX(기준일시_입력!$AJ$21:$AJ$39,VO$5*2-1),IF(AND(VF25&gt;=SMALL(기준일시_입력!$J$21:$J$39,VO$5),VF25&lt;SMALL(기준일시_입력!$N$21:$N$39,VO$5)),SMALL(기준일시_입력!$N$21:$N$39,VO$5)-VF25,0)),0)</f>
        <v>0</v>
      </c>
      <c r="VP25" s="128">
        <f>IFERROR(IF(AND(VF25&lt;SMALL(기준일시_입력!$J$21:$J$39,VP$5),VG25&gt;SMALL(기준일시_입력!$N$21:$N$39,VP$5)),INDEX(기준일시_입력!$AJ$21:$AJ$39,VP$5*2-1),IF(AND(VF25&gt;=SMALL(기준일시_입력!$J$21:$J$39,VP$5),VF25&lt;SMALL(기준일시_입력!$N$21:$N$39,VP$5)),SMALL(기준일시_입력!$N$21:$N$39,VP$5)-VF25,0)),0)</f>
        <v>0</v>
      </c>
      <c r="VQ25" s="128">
        <f>IFERROR(IF(AND(VF25&lt;SMALL(기준일시_입력!$J$21:$J$39,VQ$5),VG25&gt;SMALL(기준일시_입력!$N$21:$N$39,VQ$5)),INDEX(기준일시_입력!$AJ$21:$AJ$39,VQ$5*2-1),IF(AND(VF25&gt;=SMALL(기준일시_입력!$J$21:$J$39,VQ$5),VF25&lt;SMALL(기준일시_입력!$N$21:$N$39,VQ$5)),SMALL(기준일시_입력!$N$21:$N$39,VQ$5)-VF25,0)),0)</f>
        <v>0</v>
      </c>
      <c r="VR25" s="125"/>
      <c r="VS25" s="180" t="str">
        <f t="shared" si="244"/>
        <v>20일</v>
      </c>
      <c r="VT25" s="180"/>
      <c r="VU25" s="124" t="str">
        <f t="shared" si="245"/>
        <v>토</v>
      </c>
      <c r="VV25" s="133" t="str">
        <f t="shared" si="410"/>
        <v/>
      </c>
      <c r="VW25" s="184"/>
      <c r="VX25" s="184"/>
      <c r="VY25" s="184"/>
      <c r="VZ25" s="184"/>
      <c r="WA25" s="184"/>
      <c r="WB25" s="184"/>
      <c r="WC25" s="176"/>
      <c r="WD25" s="177"/>
      <c r="WE25" s="129" t="str">
        <f>IF($B25="","",IF(AND(VU$3&lt;&gt;"",$B25-기준일시_입력!$AO$7&lt;=0,VW25="",VZ25="",WC25=""),"X",IF(WC25="연차","☆",IF(WC25="월차","★",IF(WC25="병가","♨",IF(WC25="출장","◎",IF(WC25="교육","■",IF(AND(WC25="",VW25&lt;=기준일시_입력!$J$15,VZ25&gt;=기준일시_입력!$N$15),"○",IF(AND(WC25="",VW25&lt;&gt;"",VW25&gt;기준일시_입력!$J$15),"▼",IF(AND(WC25="",VZ25&lt;&gt;"",VZ25&lt;기준일시_입력!$N$15),"△",""))))))))))</f>
        <v/>
      </c>
      <c r="WF25" s="128">
        <f>IFERROR(IF(OR(VW25="",VZ25=""),0,IF(AND(WH25&lt;기준일시_입력!$J$17,WI25&gt;기준일시_입력!$N$17),기준일시_입력!$N$17-기준일시_입력!$J$17,IF(AND(WH25&gt;=기준일시_입력!$J$17,WI25&gt;기준일시_입력!$N$17),기준일시_입력!$N$17-WH25,IF(WI25&lt;기준일시_입력!$J$17,0,IF(AND(WH25&lt;기준일시_입력!$J$17,WI25&lt;=기준일시_입력!$N$17),WI25-기준일시_입력!$J$17,IF(AND(WH25&gt;=기준일시_입력!$J$17,WI25&lt;=기준일시_입력!$N$17),WI25-WH25,0)))))),0)</f>
        <v>0</v>
      </c>
      <c r="WG25" s="128">
        <f t="shared" si="247"/>
        <v>0</v>
      </c>
      <c r="WH25" s="128">
        <f>IF(OR(VW25="",VZ25=""),0,IF(VW25&lt;기준일시_입력!$J$15,기준일시_입력!$J$15,VW25))</f>
        <v>0</v>
      </c>
      <c r="WI25" s="128">
        <f t="shared" si="248"/>
        <v>0</v>
      </c>
      <c r="WJ25" s="128">
        <f>IFERROR(IF(AND(WH25&lt;SMALL(기준일시_입력!$J$21:$J$39,WJ$5),WI25&gt;SMALL(기준일시_입력!$N$21:$N$39,WJ$5)),INDEX(기준일시_입력!$AJ$21:$AJ$39,WJ$5*2-1),IF(AND(WH25&gt;=SMALL(기준일시_입력!$J$21:$J$39,WJ$5),WH25&lt;SMALL(기준일시_입력!$N$21:$N$39,WJ$5)),SMALL(기준일시_입력!$N$21:$N$39,WJ$5)-WH25,0)),0)</f>
        <v>0</v>
      </c>
      <c r="WK25" s="128">
        <f>IFERROR(IF(AND(WH25&lt;SMALL(기준일시_입력!$J$21:$J$39,WK$5),WI25&gt;SMALL(기준일시_입력!$N$21:$N$39,WK$5)),INDEX(기준일시_입력!$AJ$21:$AJ$39,WK$5*2-1),IF(AND(WH25&gt;=SMALL(기준일시_입력!$J$21:$J$39,WK$5),WH25&lt;SMALL(기준일시_입력!$N$21:$N$39,WK$5)),SMALL(기준일시_입력!$N$21:$N$39,WK$5)-WH25,0)),0)</f>
        <v>0</v>
      </c>
      <c r="WL25" s="128">
        <f>IFERROR(IF(AND(WH25&lt;SMALL(기준일시_입력!$J$21:$J$39,WL$5),WI25&gt;SMALL(기준일시_입력!$N$21:$N$39,WL$5)),INDEX(기준일시_입력!$AJ$21:$AJ$39,WL$5*2-1),IF(AND(WH25&gt;=SMALL(기준일시_입력!$J$21:$J$39,WL$5),WH25&lt;SMALL(기준일시_입력!$N$21:$N$39,WL$5)),SMALL(기준일시_입력!$N$21:$N$39,WL$5)-WH25,0)),0)</f>
        <v>0</v>
      </c>
      <c r="WM25" s="128">
        <f>IFERROR(IF(AND(WH25&lt;SMALL(기준일시_입력!$J$21:$J$39,WM$5),WI25&gt;SMALL(기준일시_입력!$N$21:$N$39,WM$5)),INDEX(기준일시_입력!$AJ$21:$AJ$39,WM$5*2-1),IF(AND(WH25&gt;=SMALL(기준일시_입력!$J$21:$J$39,WM$5),WH25&lt;SMALL(기준일시_입력!$N$21:$N$39,WM$5)),SMALL(기준일시_입력!$N$21:$N$39,WM$5)-WH25,0)),0)</f>
        <v>0</v>
      </c>
      <c r="WN25" s="128">
        <f>IFERROR(IF(AND(WH25&lt;SMALL(기준일시_입력!$J$21:$J$39,WN$5),WI25&gt;SMALL(기준일시_입력!$N$21:$N$39,WN$5)),INDEX(기준일시_입력!$AJ$21:$AJ$39,WN$5*2-1),IF(AND(WH25&gt;=SMALL(기준일시_입력!$J$21:$J$39,WN$5),WH25&lt;SMALL(기준일시_입력!$N$21:$N$39,WN$5)),SMALL(기준일시_입력!$N$21:$N$39,WN$5)-WH25,0)),0)</f>
        <v>0</v>
      </c>
      <c r="WO25" s="128">
        <f>IFERROR(IF(AND(WH25&lt;SMALL(기준일시_입력!$J$21:$J$39,WO$5),WI25&gt;SMALL(기준일시_입력!$N$21:$N$39,WO$5)),INDEX(기준일시_입력!$AJ$21:$AJ$39,WO$5*2-1),IF(AND(WH25&gt;=SMALL(기준일시_입력!$J$21:$J$39,WO$5),WH25&lt;SMALL(기준일시_입력!$N$21:$N$39,WO$5)),SMALL(기준일시_입력!$N$21:$N$39,WO$5)-WH25,0)),0)</f>
        <v>0</v>
      </c>
      <c r="WP25" s="128">
        <f>IFERROR(IF(AND(WH25&lt;SMALL(기준일시_입력!$J$21:$J$39,WP$5),WI25&gt;SMALL(기준일시_입력!$N$21:$N$39,WP$5)),INDEX(기준일시_입력!$AJ$21:$AJ$39,WP$5*2-1),IF(AND(WH25&gt;=SMALL(기준일시_입력!$J$21:$J$39,WP$5),WH25&lt;SMALL(기준일시_입력!$N$21:$N$39,WP$5)),SMALL(기준일시_입력!$N$21:$N$39,WP$5)-WH25,0)),0)</f>
        <v>0</v>
      </c>
      <c r="WQ25" s="128">
        <f>IFERROR(IF(AND(WH25&lt;SMALL(기준일시_입력!$J$21:$J$39,WQ$5),WI25&gt;SMALL(기준일시_입력!$N$21:$N$39,WQ$5)),INDEX(기준일시_입력!$AJ$21:$AJ$39,WQ$5*2-1),IF(AND(WH25&gt;=SMALL(기준일시_입력!$J$21:$J$39,WQ$5),WH25&lt;SMALL(기준일시_입력!$N$21:$N$39,WQ$5)),SMALL(기준일시_입력!$N$21:$N$39,WQ$5)-WH25,0)),0)</f>
        <v>0</v>
      </c>
      <c r="WR25" s="128">
        <f>IFERROR(IF(AND(WH25&lt;SMALL(기준일시_입력!$J$21:$J$39,WR$5),WI25&gt;SMALL(기준일시_입력!$N$21:$N$39,WR$5)),INDEX(기준일시_입력!$AJ$21:$AJ$39,WR$5*2-1),IF(AND(WH25&gt;=SMALL(기준일시_입력!$J$21:$J$39,WR$5),WH25&lt;SMALL(기준일시_입력!$N$21:$N$39,WR$5)),SMALL(기준일시_입력!$N$21:$N$39,WR$5)-WH25,0)),0)</f>
        <v>0</v>
      </c>
      <c r="WS25" s="128">
        <f>IFERROR(IF(AND(WH25&lt;SMALL(기준일시_입력!$J$21:$J$39,WS$5),WI25&gt;SMALL(기준일시_입력!$N$21:$N$39,WS$5)),INDEX(기준일시_입력!$AJ$21:$AJ$39,WS$5*2-1),IF(AND(WH25&gt;=SMALL(기준일시_입력!$J$21:$J$39,WS$5),WH25&lt;SMALL(기준일시_입력!$N$21:$N$39,WS$5)),SMALL(기준일시_입력!$N$21:$N$39,WS$5)-WH25,0)),0)</f>
        <v>0</v>
      </c>
      <c r="WT25" s="125"/>
      <c r="WU25" s="180" t="str">
        <f t="shared" si="249"/>
        <v>20일</v>
      </c>
      <c r="WV25" s="180"/>
      <c r="WW25" s="124" t="str">
        <f t="shared" si="250"/>
        <v>토</v>
      </c>
      <c r="WX25" s="133" t="str">
        <f t="shared" si="410"/>
        <v/>
      </c>
      <c r="WY25" s="184"/>
      <c r="WZ25" s="184"/>
      <c r="XA25" s="184"/>
      <c r="XB25" s="184"/>
      <c r="XC25" s="184"/>
      <c r="XD25" s="184"/>
      <c r="XE25" s="176"/>
      <c r="XF25" s="177"/>
      <c r="XG25" s="129" t="str">
        <f>IF($B25="","",IF(AND(WW$3&lt;&gt;"",$B25-기준일시_입력!$AO$7&lt;=0,WY25="",XB25="",XE25=""),"X",IF(XE25="연차","☆",IF(XE25="월차","★",IF(XE25="병가","♨",IF(XE25="출장","◎",IF(XE25="교육","■",IF(AND(XE25="",WY25&lt;=기준일시_입력!$J$15,XB25&gt;=기준일시_입력!$N$15),"○",IF(AND(XE25="",WY25&lt;&gt;"",WY25&gt;기준일시_입력!$J$15),"▼",IF(AND(XE25="",XB25&lt;&gt;"",XB25&lt;기준일시_입력!$N$15),"△",""))))))))))</f>
        <v/>
      </c>
      <c r="XH25" s="128">
        <f>IFERROR(IF(OR(WY25="",XB25=""),0,IF(AND(XJ25&lt;기준일시_입력!$J$17,XK25&gt;기준일시_입력!$N$17),기준일시_입력!$N$17-기준일시_입력!$J$17,IF(AND(XJ25&gt;=기준일시_입력!$J$17,XK25&gt;기준일시_입력!$N$17),기준일시_입력!$N$17-XJ25,IF(XK25&lt;기준일시_입력!$J$17,0,IF(AND(XJ25&lt;기준일시_입력!$J$17,XK25&lt;=기준일시_입력!$N$17),XK25-기준일시_입력!$J$17,IF(AND(XJ25&gt;=기준일시_입력!$J$17,XK25&lt;=기준일시_입력!$N$17),XK25-XJ25,0)))))),0)</f>
        <v>0</v>
      </c>
      <c r="XI25" s="128">
        <f t="shared" si="252"/>
        <v>0</v>
      </c>
      <c r="XJ25" s="128">
        <f>IF(OR(WY25="",XB25=""),0,IF(WY25&lt;기준일시_입력!$J$15,기준일시_입력!$J$15,WY25))</f>
        <v>0</v>
      </c>
      <c r="XK25" s="128">
        <f t="shared" si="253"/>
        <v>0</v>
      </c>
      <c r="XL25" s="128">
        <f>IFERROR(IF(AND(XJ25&lt;SMALL(기준일시_입력!$J$21:$J$39,XL$5),XK25&gt;SMALL(기준일시_입력!$N$21:$N$39,XL$5)),INDEX(기준일시_입력!$AJ$21:$AJ$39,XL$5*2-1),IF(AND(XJ25&gt;=SMALL(기준일시_입력!$J$21:$J$39,XL$5),XJ25&lt;SMALL(기준일시_입력!$N$21:$N$39,XL$5)),SMALL(기준일시_입력!$N$21:$N$39,XL$5)-XJ25,0)),0)</f>
        <v>0</v>
      </c>
      <c r="XM25" s="128">
        <f>IFERROR(IF(AND(XJ25&lt;SMALL(기준일시_입력!$J$21:$J$39,XM$5),XK25&gt;SMALL(기준일시_입력!$N$21:$N$39,XM$5)),INDEX(기준일시_입력!$AJ$21:$AJ$39,XM$5*2-1),IF(AND(XJ25&gt;=SMALL(기준일시_입력!$J$21:$J$39,XM$5),XJ25&lt;SMALL(기준일시_입력!$N$21:$N$39,XM$5)),SMALL(기준일시_입력!$N$21:$N$39,XM$5)-XJ25,0)),0)</f>
        <v>0</v>
      </c>
      <c r="XN25" s="128">
        <f>IFERROR(IF(AND(XJ25&lt;SMALL(기준일시_입력!$J$21:$J$39,XN$5),XK25&gt;SMALL(기준일시_입력!$N$21:$N$39,XN$5)),INDEX(기준일시_입력!$AJ$21:$AJ$39,XN$5*2-1),IF(AND(XJ25&gt;=SMALL(기준일시_입력!$J$21:$J$39,XN$5),XJ25&lt;SMALL(기준일시_입력!$N$21:$N$39,XN$5)),SMALL(기준일시_입력!$N$21:$N$39,XN$5)-XJ25,0)),0)</f>
        <v>0</v>
      </c>
      <c r="XO25" s="128">
        <f>IFERROR(IF(AND(XJ25&lt;SMALL(기준일시_입력!$J$21:$J$39,XO$5),XK25&gt;SMALL(기준일시_입력!$N$21:$N$39,XO$5)),INDEX(기준일시_입력!$AJ$21:$AJ$39,XO$5*2-1),IF(AND(XJ25&gt;=SMALL(기준일시_입력!$J$21:$J$39,XO$5),XJ25&lt;SMALL(기준일시_입력!$N$21:$N$39,XO$5)),SMALL(기준일시_입력!$N$21:$N$39,XO$5)-XJ25,0)),0)</f>
        <v>0</v>
      </c>
      <c r="XP25" s="128">
        <f>IFERROR(IF(AND(XJ25&lt;SMALL(기준일시_입력!$J$21:$J$39,XP$5),XK25&gt;SMALL(기준일시_입력!$N$21:$N$39,XP$5)),INDEX(기준일시_입력!$AJ$21:$AJ$39,XP$5*2-1),IF(AND(XJ25&gt;=SMALL(기준일시_입력!$J$21:$J$39,XP$5),XJ25&lt;SMALL(기준일시_입력!$N$21:$N$39,XP$5)),SMALL(기준일시_입력!$N$21:$N$39,XP$5)-XJ25,0)),0)</f>
        <v>0</v>
      </c>
      <c r="XQ25" s="128">
        <f>IFERROR(IF(AND(XJ25&lt;SMALL(기준일시_입력!$J$21:$J$39,XQ$5),XK25&gt;SMALL(기준일시_입력!$N$21:$N$39,XQ$5)),INDEX(기준일시_입력!$AJ$21:$AJ$39,XQ$5*2-1),IF(AND(XJ25&gt;=SMALL(기준일시_입력!$J$21:$J$39,XQ$5),XJ25&lt;SMALL(기준일시_입력!$N$21:$N$39,XQ$5)),SMALL(기준일시_입력!$N$21:$N$39,XQ$5)-XJ25,0)),0)</f>
        <v>0</v>
      </c>
      <c r="XR25" s="128">
        <f>IFERROR(IF(AND(XJ25&lt;SMALL(기준일시_입력!$J$21:$J$39,XR$5),XK25&gt;SMALL(기준일시_입력!$N$21:$N$39,XR$5)),INDEX(기준일시_입력!$AJ$21:$AJ$39,XR$5*2-1),IF(AND(XJ25&gt;=SMALL(기준일시_입력!$J$21:$J$39,XR$5),XJ25&lt;SMALL(기준일시_입력!$N$21:$N$39,XR$5)),SMALL(기준일시_입력!$N$21:$N$39,XR$5)-XJ25,0)),0)</f>
        <v>0</v>
      </c>
      <c r="XS25" s="128">
        <f>IFERROR(IF(AND(XJ25&lt;SMALL(기준일시_입력!$J$21:$J$39,XS$5),XK25&gt;SMALL(기준일시_입력!$N$21:$N$39,XS$5)),INDEX(기준일시_입력!$AJ$21:$AJ$39,XS$5*2-1),IF(AND(XJ25&gt;=SMALL(기준일시_입력!$J$21:$J$39,XS$5),XJ25&lt;SMALL(기준일시_입력!$N$21:$N$39,XS$5)),SMALL(기준일시_입력!$N$21:$N$39,XS$5)-XJ25,0)),0)</f>
        <v>0</v>
      </c>
      <c r="XT25" s="128">
        <f>IFERROR(IF(AND(XJ25&lt;SMALL(기준일시_입력!$J$21:$J$39,XT$5),XK25&gt;SMALL(기준일시_입력!$N$21:$N$39,XT$5)),INDEX(기준일시_입력!$AJ$21:$AJ$39,XT$5*2-1),IF(AND(XJ25&gt;=SMALL(기준일시_입력!$J$21:$J$39,XT$5),XJ25&lt;SMALL(기준일시_입력!$N$21:$N$39,XT$5)),SMALL(기준일시_입력!$N$21:$N$39,XT$5)-XJ25,0)),0)</f>
        <v>0</v>
      </c>
      <c r="XU25" s="128">
        <f>IFERROR(IF(AND(XJ25&lt;SMALL(기준일시_입력!$J$21:$J$39,XU$5),XK25&gt;SMALL(기준일시_입력!$N$21:$N$39,XU$5)),INDEX(기준일시_입력!$AJ$21:$AJ$39,XU$5*2-1),IF(AND(XJ25&gt;=SMALL(기준일시_입력!$J$21:$J$39,XU$5),XJ25&lt;SMALL(기준일시_입력!$N$21:$N$39,XU$5)),SMALL(기준일시_입력!$N$21:$N$39,XU$5)-XJ25,0)),0)</f>
        <v>0</v>
      </c>
      <c r="XV25" s="125"/>
      <c r="XW25" s="180" t="str">
        <f t="shared" si="254"/>
        <v>20일</v>
      </c>
      <c r="XX25" s="180"/>
      <c r="XY25" s="124" t="str">
        <f t="shared" si="255"/>
        <v>토</v>
      </c>
      <c r="XZ25" s="133" t="str">
        <f t="shared" si="410"/>
        <v/>
      </c>
      <c r="YA25" s="184"/>
      <c r="YB25" s="184"/>
      <c r="YC25" s="184"/>
      <c r="YD25" s="184"/>
      <c r="YE25" s="184"/>
      <c r="YF25" s="184"/>
      <c r="YG25" s="176"/>
      <c r="YH25" s="177"/>
      <c r="YI25" s="129" t="str">
        <f>IF($B25="","",IF(AND(XY$3&lt;&gt;"",$B25-기준일시_입력!$AO$7&lt;=0,YA25="",YD25="",YG25=""),"X",IF(YG25="연차","☆",IF(YG25="월차","★",IF(YG25="병가","♨",IF(YG25="출장","◎",IF(YG25="교육","■",IF(AND(YG25="",YA25&lt;=기준일시_입력!$J$15,YD25&gt;=기준일시_입력!$N$15),"○",IF(AND(YG25="",YA25&lt;&gt;"",YA25&gt;기준일시_입력!$J$15),"▼",IF(AND(YG25="",YD25&lt;&gt;"",YD25&lt;기준일시_입력!$N$15),"△",""))))))))))</f>
        <v/>
      </c>
      <c r="YJ25" s="128">
        <f>IFERROR(IF(OR(YA25="",YD25=""),0,IF(AND(YL25&lt;기준일시_입력!$J$17,YM25&gt;기준일시_입력!$N$17),기준일시_입력!$N$17-기준일시_입력!$J$17,IF(AND(YL25&gt;=기준일시_입력!$J$17,YM25&gt;기준일시_입력!$N$17),기준일시_입력!$N$17-YL25,IF(YM25&lt;기준일시_입력!$J$17,0,IF(AND(YL25&lt;기준일시_입력!$J$17,YM25&lt;=기준일시_입력!$N$17),YM25-기준일시_입력!$J$17,IF(AND(YL25&gt;=기준일시_입력!$J$17,YM25&lt;=기준일시_입력!$N$17),YM25-YL25,0)))))),0)</f>
        <v>0</v>
      </c>
      <c r="YK25" s="128">
        <f t="shared" si="257"/>
        <v>0</v>
      </c>
      <c r="YL25" s="128">
        <f>IF(OR(YA25="",YD25=""),0,IF(YA25&lt;기준일시_입력!$J$15,기준일시_입력!$J$15,YA25))</f>
        <v>0</v>
      </c>
      <c r="YM25" s="128">
        <f t="shared" si="258"/>
        <v>0</v>
      </c>
      <c r="YN25" s="128">
        <f>IFERROR(IF(AND(YL25&lt;SMALL(기준일시_입력!$J$21:$J$39,YN$5),YM25&gt;SMALL(기준일시_입력!$N$21:$N$39,YN$5)),INDEX(기준일시_입력!$AJ$21:$AJ$39,YN$5*2-1),IF(AND(YL25&gt;=SMALL(기준일시_입력!$J$21:$J$39,YN$5),YL25&lt;SMALL(기준일시_입력!$N$21:$N$39,YN$5)),SMALL(기준일시_입력!$N$21:$N$39,YN$5)-YL25,0)),0)</f>
        <v>0</v>
      </c>
      <c r="YO25" s="128">
        <f>IFERROR(IF(AND(YL25&lt;SMALL(기준일시_입력!$J$21:$J$39,YO$5),YM25&gt;SMALL(기준일시_입력!$N$21:$N$39,YO$5)),INDEX(기준일시_입력!$AJ$21:$AJ$39,YO$5*2-1),IF(AND(YL25&gt;=SMALL(기준일시_입력!$J$21:$J$39,YO$5),YL25&lt;SMALL(기준일시_입력!$N$21:$N$39,YO$5)),SMALL(기준일시_입력!$N$21:$N$39,YO$5)-YL25,0)),0)</f>
        <v>0</v>
      </c>
      <c r="YP25" s="128">
        <f>IFERROR(IF(AND(YL25&lt;SMALL(기준일시_입력!$J$21:$J$39,YP$5),YM25&gt;SMALL(기준일시_입력!$N$21:$N$39,YP$5)),INDEX(기준일시_입력!$AJ$21:$AJ$39,YP$5*2-1),IF(AND(YL25&gt;=SMALL(기준일시_입력!$J$21:$J$39,YP$5),YL25&lt;SMALL(기준일시_입력!$N$21:$N$39,YP$5)),SMALL(기준일시_입력!$N$21:$N$39,YP$5)-YL25,0)),0)</f>
        <v>0</v>
      </c>
      <c r="YQ25" s="128">
        <f>IFERROR(IF(AND(YL25&lt;SMALL(기준일시_입력!$J$21:$J$39,YQ$5),YM25&gt;SMALL(기준일시_입력!$N$21:$N$39,YQ$5)),INDEX(기준일시_입력!$AJ$21:$AJ$39,YQ$5*2-1),IF(AND(YL25&gt;=SMALL(기준일시_입력!$J$21:$J$39,YQ$5),YL25&lt;SMALL(기준일시_입력!$N$21:$N$39,YQ$5)),SMALL(기준일시_입력!$N$21:$N$39,YQ$5)-YL25,0)),0)</f>
        <v>0</v>
      </c>
      <c r="YR25" s="128">
        <f>IFERROR(IF(AND(YL25&lt;SMALL(기준일시_입력!$J$21:$J$39,YR$5),YM25&gt;SMALL(기준일시_입력!$N$21:$N$39,YR$5)),INDEX(기준일시_입력!$AJ$21:$AJ$39,YR$5*2-1),IF(AND(YL25&gt;=SMALL(기준일시_입력!$J$21:$J$39,YR$5),YL25&lt;SMALL(기준일시_입력!$N$21:$N$39,YR$5)),SMALL(기준일시_입력!$N$21:$N$39,YR$5)-YL25,0)),0)</f>
        <v>0</v>
      </c>
      <c r="YS25" s="128">
        <f>IFERROR(IF(AND(YL25&lt;SMALL(기준일시_입력!$J$21:$J$39,YS$5),YM25&gt;SMALL(기준일시_입력!$N$21:$N$39,YS$5)),INDEX(기준일시_입력!$AJ$21:$AJ$39,YS$5*2-1),IF(AND(YL25&gt;=SMALL(기준일시_입력!$J$21:$J$39,YS$5),YL25&lt;SMALL(기준일시_입력!$N$21:$N$39,YS$5)),SMALL(기준일시_입력!$N$21:$N$39,YS$5)-YL25,0)),0)</f>
        <v>0</v>
      </c>
      <c r="YT25" s="128">
        <f>IFERROR(IF(AND(YL25&lt;SMALL(기준일시_입력!$J$21:$J$39,YT$5),YM25&gt;SMALL(기준일시_입력!$N$21:$N$39,YT$5)),INDEX(기준일시_입력!$AJ$21:$AJ$39,YT$5*2-1),IF(AND(YL25&gt;=SMALL(기준일시_입력!$J$21:$J$39,YT$5),YL25&lt;SMALL(기준일시_입력!$N$21:$N$39,YT$5)),SMALL(기준일시_입력!$N$21:$N$39,YT$5)-YL25,0)),0)</f>
        <v>0</v>
      </c>
      <c r="YU25" s="128">
        <f>IFERROR(IF(AND(YL25&lt;SMALL(기준일시_입력!$J$21:$J$39,YU$5),YM25&gt;SMALL(기준일시_입력!$N$21:$N$39,YU$5)),INDEX(기준일시_입력!$AJ$21:$AJ$39,YU$5*2-1),IF(AND(YL25&gt;=SMALL(기준일시_입력!$J$21:$J$39,YU$5),YL25&lt;SMALL(기준일시_입력!$N$21:$N$39,YU$5)),SMALL(기준일시_입력!$N$21:$N$39,YU$5)-YL25,0)),0)</f>
        <v>0</v>
      </c>
      <c r="YV25" s="128">
        <f>IFERROR(IF(AND(YL25&lt;SMALL(기준일시_입력!$J$21:$J$39,YV$5),YM25&gt;SMALL(기준일시_입력!$N$21:$N$39,YV$5)),INDEX(기준일시_입력!$AJ$21:$AJ$39,YV$5*2-1),IF(AND(YL25&gt;=SMALL(기준일시_입력!$J$21:$J$39,YV$5),YL25&lt;SMALL(기준일시_입력!$N$21:$N$39,YV$5)),SMALL(기준일시_입력!$N$21:$N$39,YV$5)-YL25,0)),0)</f>
        <v>0</v>
      </c>
      <c r="YW25" s="128">
        <f>IFERROR(IF(AND(YL25&lt;SMALL(기준일시_입력!$J$21:$J$39,YW$5),YM25&gt;SMALL(기준일시_입력!$N$21:$N$39,YW$5)),INDEX(기준일시_입력!$AJ$21:$AJ$39,YW$5*2-1),IF(AND(YL25&gt;=SMALL(기준일시_입력!$J$21:$J$39,YW$5),YL25&lt;SMALL(기준일시_입력!$N$21:$N$39,YW$5)),SMALL(기준일시_입력!$N$21:$N$39,YW$5)-YL25,0)),0)</f>
        <v>0</v>
      </c>
      <c r="YX25" s="125"/>
      <c r="YY25" s="180" t="str">
        <f t="shared" si="259"/>
        <v>20일</v>
      </c>
      <c r="YZ25" s="180"/>
      <c r="ZA25" s="124" t="str">
        <f t="shared" si="260"/>
        <v>토</v>
      </c>
      <c r="ZB25" s="133" t="str">
        <f t="shared" si="411"/>
        <v/>
      </c>
      <c r="ZC25" s="184"/>
      <c r="ZD25" s="184"/>
      <c r="ZE25" s="184"/>
      <c r="ZF25" s="184"/>
      <c r="ZG25" s="184"/>
      <c r="ZH25" s="184"/>
      <c r="ZI25" s="176"/>
      <c r="ZJ25" s="177"/>
      <c r="ZK25" s="129" t="str">
        <f>IF($B25="","",IF(AND(ZA$3&lt;&gt;"",$B25-기준일시_입력!$AO$7&lt;=0,ZC25="",ZF25="",ZI25=""),"X",IF(ZI25="연차","☆",IF(ZI25="월차","★",IF(ZI25="병가","♨",IF(ZI25="출장","◎",IF(ZI25="교육","■",IF(AND(ZI25="",ZC25&lt;=기준일시_입력!$J$15,ZF25&gt;=기준일시_입력!$N$15),"○",IF(AND(ZI25="",ZC25&lt;&gt;"",ZC25&gt;기준일시_입력!$J$15),"▼",IF(AND(ZI25="",ZF25&lt;&gt;"",ZF25&lt;기준일시_입력!$N$15),"△",""))))))))))</f>
        <v/>
      </c>
      <c r="ZL25" s="128">
        <f>IFERROR(IF(OR(ZC25="",ZF25=""),0,IF(AND(ZN25&lt;기준일시_입력!$J$17,ZO25&gt;기준일시_입력!$N$17),기준일시_입력!$N$17-기준일시_입력!$J$17,IF(AND(ZN25&gt;=기준일시_입력!$J$17,ZO25&gt;기준일시_입력!$N$17),기준일시_입력!$N$17-ZN25,IF(ZO25&lt;기준일시_입력!$J$17,0,IF(AND(ZN25&lt;기준일시_입력!$J$17,ZO25&lt;=기준일시_입력!$N$17),ZO25-기준일시_입력!$J$17,IF(AND(ZN25&gt;=기준일시_입력!$J$17,ZO25&lt;=기준일시_입력!$N$17),ZO25-ZN25,0)))))),0)</f>
        <v>0</v>
      </c>
      <c r="ZM25" s="128">
        <f t="shared" si="262"/>
        <v>0</v>
      </c>
      <c r="ZN25" s="128">
        <f>IF(OR(ZC25="",ZF25=""),0,IF(ZC25&lt;기준일시_입력!$J$15,기준일시_입력!$J$15,ZC25))</f>
        <v>0</v>
      </c>
      <c r="ZO25" s="128">
        <f t="shared" si="263"/>
        <v>0</v>
      </c>
      <c r="ZP25" s="128">
        <f>IFERROR(IF(AND(ZN25&lt;SMALL(기준일시_입력!$J$21:$J$39,ZP$5),ZO25&gt;SMALL(기준일시_입력!$N$21:$N$39,ZP$5)),INDEX(기준일시_입력!$AJ$21:$AJ$39,ZP$5*2-1),IF(AND(ZN25&gt;=SMALL(기준일시_입력!$J$21:$J$39,ZP$5),ZN25&lt;SMALL(기준일시_입력!$N$21:$N$39,ZP$5)),SMALL(기준일시_입력!$N$21:$N$39,ZP$5)-ZN25,0)),0)</f>
        <v>0</v>
      </c>
      <c r="ZQ25" s="128">
        <f>IFERROR(IF(AND(ZN25&lt;SMALL(기준일시_입력!$J$21:$J$39,ZQ$5),ZO25&gt;SMALL(기준일시_입력!$N$21:$N$39,ZQ$5)),INDEX(기준일시_입력!$AJ$21:$AJ$39,ZQ$5*2-1),IF(AND(ZN25&gt;=SMALL(기준일시_입력!$J$21:$J$39,ZQ$5),ZN25&lt;SMALL(기준일시_입력!$N$21:$N$39,ZQ$5)),SMALL(기준일시_입력!$N$21:$N$39,ZQ$5)-ZN25,0)),0)</f>
        <v>0</v>
      </c>
      <c r="ZR25" s="128">
        <f>IFERROR(IF(AND(ZN25&lt;SMALL(기준일시_입력!$J$21:$J$39,ZR$5),ZO25&gt;SMALL(기준일시_입력!$N$21:$N$39,ZR$5)),INDEX(기준일시_입력!$AJ$21:$AJ$39,ZR$5*2-1),IF(AND(ZN25&gt;=SMALL(기준일시_입력!$J$21:$J$39,ZR$5),ZN25&lt;SMALL(기준일시_입력!$N$21:$N$39,ZR$5)),SMALL(기준일시_입력!$N$21:$N$39,ZR$5)-ZN25,0)),0)</f>
        <v>0</v>
      </c>
      <c r="ZS25" s="128">
        <f>IFERROR(IF(AND(ZN25&lt;SMALL(기준일시_입력!$J$21:$J$39,ZS$5),ZO25&gt;SMALL(기준일시_입력!$N$21:$N$39,ZS$5)),INDEX(기준일시_입력!$AJ$21:$AJ$39,ZS$5*2-1),IF(AND(ZN25&gt;=SMALL(기준일시_입력!$J$21:$J$39,ZS$5),ZN25&lt;SMALL(기준일시_입력!$N$21:$N$39,ZS$5)),SMALL(기준일시_입력!$N$21:$N$39,ZS$5)-ZN25,0)),0)</f>
        <v>0</v>
      </c>
      <c r="ZT25" s="128">
        <f>IFERROR(IF(AND(ZN25&lt;SMALL(기준일시_입력!$J$21:$J$39,ZT$5),ZO25&gt;SMALL(기준일시_입력!$N$21:$N$39,ZT$5)),INDEX(기준일시_입력!$AJ$21:$AJ$39,ZT$5*2-1),IF(AND(ZN25&gt;=SMALL(기준일시_입력!$J$21:$J$39,ZT$5),ZN25&lt;SMALL(기준일시_입력!$N$21:$N$39,ZT$5)),SMALL(기준일시_입력!$N$21:$N$39,ZT$5)-ZN25,0)),0)</f>
        <v>0</v>
      </c>
      <c r="ZU25" s="128">
        <f>IFERROR(IF(AND(ZN25&lt;SMALL(기준일시_입력!$J$21:$J$39,ZU$5),ZO25&gt;SMALL(기준일시_입력!$N$21:$N$39,ZU$5)),INDEX(기준일시_입력!$AJ$21:$AJ$39,ZU$5*2-1),IF(AND(ZN25&gt;=SMALL(기준일시_입력!$J$21:$J$39,ZU$5),ZN25&lt;SMALL(기준일시_입력!$N$21:$N$39,ZU$5)),SMALL(기준일시_입력!$N$21:$N$39,ZU$5)-ZN25,0)),0)</f>
        <v>0</v>
      </c>
      <c r="ZV25" s="128">
        <f>IFERROR(IF(AND(ZN25&lt;SMALL(기준일시_입력!$J$21:$J$39,ZV$5),ZO25&gt;SMALL(기준일시_입력!$N$21:$N$39,ZV$5)),INDEX(기준일시_입력!$AJ$21:$AJ$39,ZV$5*2-1),IF(AND(ZN25&gt;=SMALL(기준일시_입력!$J$21:$J$39,ZV$5),ZN25&lt;SMALL(기준일시_입력!$N$21:$N$39,ZV$5)),SMALL(기준일시_입력!$N$21:$N$39,ZV$5)-ZN25,0)),0)</f>
        <v>0</v>
      </c>
      <c r="ZW25" s="128">
        <f>IFERROR(IF(AND(ZN25&lt;SMALL(기준일시_입력!$J$21:$J$39,ZW$5),ZO25&gt;SMALL(기준일시_입력!$N$21:$N$39,ZW$5)),INDEX(기준일시_입력!$AJ$21:$AJ$39,ZW$5*2-1),IF(AND(ZN25&gt;=SMALL(기준일시_입력!$J$21:$J$39,ZW$5),ZN25&lt;SMALL(기준일시_입력!$N$21:$N$39,ZW$5)),SMALL(기준일시_입력!$N$21:$N$39,ZW$5)-ZN25,0)),0)</f>
        <v>0</v>
      </c>
      <c r="ZX25" s="128">
        <f>IFERROR(IF(AND(ZN25&lt;SMALL(기준일시_입력!$J$21:$J$39,ZX$5),ZO25&gt;SMALL(기준일시_입력!$N$21:$N$39,ZX$5)),INDEX(기준일시_입력!$AJ$21:$AJ$39,ZX$5*2-1),IF(AND(ZN25&gt;=SMALL(기준일시_입력!$J$21:$J$39,ZX$5),ZN25&lt;SMALL(기준일시_입력!$N$21:$N$39,ZX$5)),SMALL(기준일시_입력!$N$21:$N$39,ZX$5)-ZN25,0)),0)</f>
        <v>0</v>
      </c>
      <c r="ZY25" s="128">
        <f>IFERROR(IF(AND(ZN25&lt;SMALL(기준일시_입력!$J$21:$J$39,ZY$5),ZO25&gt;SMALL(기준일시_입력!$N$21:$N$39,ZY$5)),INDEX(기준일시_입력!$AJ$21:$AJ$39,ZY$5*2-1),IF(AND(ZN25&gt;=SMALL(기준일시_입력!$J$21:$J$39,ZY$5),ZN25&lt;SMALL(기준일시_입력!$N$21:$N$39,ZY$5)),SMALL(기준일시_입력!$N$21:$N$39,ZY$5)-ZN25,0)),0)</f>
        <v>0</v>
      </c>
      <c r="ZZ25" s="125"/>
      <c r="AAA25" s="180" t="str">
        <f t="shared" si="264"/>
        <v>20일</v>
      </c>
      <c r="AAB25" s="180"/>
      <c r="AAC25" s="124" t="str">
        <f t="shared" si="265"/>
        <v>토</v>
      </c>
      <c r="AAD25" s="133" t="str">
        <f t="shared" si="411"/>
        <v/>
      </c>
      <c r="AAE25" s="184"/>
      <c r="AAF25" s="184"/>
      <c r="AAG25" s="184"/>
      <c r="AAH25" s="184"/>
      <c r="AAI25" s="184"/>
      <c r="AAJ25" s="184"/>
      <c r="AAK25" s="176"/>
      <c r="AAL25" s="177"/>
      <c r="AAM25" s="129" t="str">
        <f>IF($B25="","",IF(AND(AAC$3&lt;&gt;"",$B25-기준일시_입력!$AO$7&lt;=0,AAE25="",AAH25="",AAK25=""),"X",IF(AAK25="연차","☆",IF(AAK25="월차","★",IF(AAK25="병가","♨",IF(AAK25="출장","◎",IF(AAK25="교육","■",IF(AND(AAK25="",AAE25&lt;=기준일시_입력!$J$15,AAH25&gt;=기준일시_입력!$N$15),"○",IF(AND(AAK25="",AAE25&lt;&gt;"",AAE25&gt;기준일시_입력!$J$15),"▼",IF(AND(AAK25="",AAH25&lt;&gt;"",AAH25&lt;기준일시_입력!$N$15),"△",""))))))))))</f>
        <v/>
      </c>
      <c r="AAN25" s="128">
        <f>IFERROR(IF(OR(AAE25="",AAH25=""),0,IF(AND(AAP25&lt;기준일시_입력!$J$17,AAQ25&gt;기준일시_입력!$N$17),기준일시_입력!$N$17-기준일시_입력!$J$17,IF(AND(AAP25&gt;=기준일시_입력!$J$17,AAQ25&gt;기준일시_입력!$N$17),기준일시_입력!$N$17-AAP25,IF(AAQ25&lt;기준일시_입력!$J$17,0,IF(AND(AAP25&lt;기준일시_입력!$J$17,AAQ25&lt;=기준일시_입력!$N$17),AAQ25-기준일시_입력!$J$17,IF(AND(AAP25&gt;=기준일시_입력!$J$17,AAQ25&lt;=기준일시_입력!$N$17),AAQ25-AAP25,0)))))),0)</f>
        <v>0</v>
      </c>
      <c r="AAO25" s="128">
        <f t="shared" si="267"/>
        <v>0</v>
      </c>
      <c r="AAP25" s="128">
        <f>IF(OR(AAE25="",AAH25=""),0,IF(AAE25&lt;기준일시_입력!$J$15,기준일시_입력!$J$15,AAE25))</f>
        <v>0</v>
      </c>
      <c r="AAQ25" s="128">
        <f t="shared" si="268"/>
        <v>0</v>
      </c>
      <c r="AAR25" s="128">
        <f>IFERROR(IF(AND(AAP25&lt;SMALL(기준일시_입력!$J$21:$J$39,AAR$5),AAQ25&gt;SMALL(기준일시_입력!$N$21:$N$39,AAR$5)),INDEX(기준일시_입력!$AJ$21:$AJ$39,AAR$5*2-1),IF(AND(AAP25&gt;=SMALL(기준일시_입력!$J$21:$J$39,AAR$5),AAP25&lt;SMALL(기준일시_입력!$N$21:$N$39,AAR$5)),SMALL(기준일시_입력!$N$21:$N$39,AAR$5)-AAP25,0)),0)</f>
        <v>0</v>
      </c>
      <c r="AAS25" s="128">
        <f>IFERROR(IF(AND(AAP25&lt;SMALL(기준일시_입력!$J$21:$J$39,AAS$5),AAQ25&gt;SMALL(기준일시_입력!$N$21:$N$39,AAS$5)),INDEX(기준일시_입력!$AJ$21:$AJ$39,AAS$5*2-1),IF(AND(AAP25&gt;=SMALL(기준일시_입력!$J$21:$J$39,AAS$5),AAP25&lt;SMALL(기준일시_입력!$N$21:$N$39,AAS$5)),SMALL(기준일시_입력!$N$21:$N$39,AAS$5)-AAP25,0)),0)</f>
        <v>0</v>
      </c>
      <c r="AAT25" s="128">
        <f>IFERROR(IF(AND(AAP25&lt;SMALL(기준일시_입력!$J$21:$J$39,AAT$5),AAQ25&gt;SMALL(기준일시_입력!$N$21:$N$39,AAT$5)),INDEX(기준일시_입력!$AJ$21:$AJ$39,AAT$5*2-1),IF(AND(AAP25&gt;=SMALL(기준일시_입력!$J$21:$J$39,AAT$5),AAP25&lt;SMALL(기준일시_입력!$N$21:$N$39,AAT$5)),SMALL(기준일시_입력!$N$21:$N$39,AAT$5)-AAP25,0)),0)</f>
        <v>0</v>
      </c>
      <c r="AAU25" s="128">
        <f>IFERROR(IF(AND(AAP25&lt;SMALL(기준일시_입력!$J$21:$J$39,AAU$5),AAQ25&gt;SMALL(기준일시_입력!$N$21:$N$39,AAU$5)),INDEX(기준일시_입력!$AJ$21:$AJ$39,AAU$5*2-1),IF(AND(AAP25&gt;=SMALL(기준일시_입력!$J$21:$J$39,AAU$5),AAP25&lt;SMALL(기준일시_입력!$N$21:$N$39,AAU$5)),SMALL(기준일시_입력!$N$21:$N$39,AAU$5)-AAP25,0)),0)</f>
        <v>0</v>
      </c>
      <c r="AAV25" s="128">
        <f>IFERROR(IF(AND(AAP25&lt;SMALL(기준일시_입력!$J$21:$J$39,AAV$5),AAQ25&gt;SMALL(기준일시_입력!$N$21:$N$39,AAV$5)),INDEX(기준일시_입력!$AJ$21:$AJ$39,AAV$5*2-1),IF(AND(AAP25&gt;=SMALL(기준일시_입력!$J$21:$J$39,AAV$5),AAP25&lt;SMALL(기준일시_입력!$N$21:$N$39,AAV$5)),SMALL(기준일시_입력!$N$21:$N$39,AAV$5)-AAP25,0)),0)</f>
        <v>0</v>
      </c>
      <c r="AAW25" s="128">
        <f>IFERROR(IF(AND(AAP25&lt;SMALL(기준일시_입력!$J$21:$J$39,AAW$5),AAQ25&gt;SMALL(기준일시_입력!$N$21:$N$39,AAW$5)),INDEX(기준일시_입력!$AJ$21:$AJ$39,AAW$5*2-1),IF(AND(AAP25&gt;=SMALL(기준일시_입력!$J$21:$J$39,AAW$5),AAP25&lt;SMALL(기준일시_입력!$N$21:$N$39,AAW$5)),SMALL(기준일시_입력!$N$21:$N$39,AAW$5)-AAP25,0)),0)</f>
        <v>0</v>
      </c>
      <c r="AAX25" s="128">
        <f>IFERROR(IF(AND(AAP25&lt;SMALL(기준일시_입력!$J$21:$J$39,AAX$5),AAQ25&gt;SMALL(기준일시_입력!$N$21:$N$39,AAX$5)),INDEX(기준일시_입력!$AJ$21:$AJ$39,AAX$5*2-1),IF(AND(AAP25&gt;=SMALL(기준일시_입력!$J$21:$J$39,AAX$5),AAP25&lt;SMALL(기준일시_입력!$N$21:$N$39,AAX$5)),SMALL(기준일시_입력!$N$21:$N$39,AAX$5)-AAP25,0)),0)</f>
        <v>0</v>
      </c>
      <c r="AAY25" s="128">
        <f>IFERROR(IF(AND(AAP25&lt;SMALL(기준일시_입력!$J$21:$J$39,AAY$5),AAQ25&gt;SMALL(기준일시_입력!$N$21:$N$39,AAY$5)),INDEX(기준일시_입력!$AJ$21:$AJ$39,AAY$5*2-1),IF(AND(AAP25&gt;=SMALL(기준일시_입력!$J$21:$J$39,AAY$5),AAP25&lt;SMALL(기준일시_입력!$N$21:$N$39,AAY$5)),SMALL(기준일시_입력!$N$21:$N$39,AAY$5)-AAP25,0)),0)</f>
        <v>0</v>
      </c>
      <c r="AAZ25" s="128">
        <f>IFERROR(IF(AND(AAP25&lt;SMALL(기준일시_입력!$J$21:$J$39,AAZ$5),AAQ25&gt;SMALL(기준일시_입력!$N$21:$N$39,AAZ$5)),INDEX(기준일시_입력!$AJ$21:$AJ$39,AAZ$5*2-1),IF(AND(AAP25&gt;=SMALL(기준일시_입력!$J$21:$J$39,AAZ$5),AAP25&lt;SMALL(기준일시_입력!$N$21:$N$39,AAZ$5)),SMALL(기준일시_입력!$N$21:$N$39,AAZ$5)-AAP25,0)),0)</f>
        <v>0</v>
      </c>
      <c r="ABA25" s="128">
        <f>IFERROR(IF(AND(AAP25&lt;SMALL(기준일시_입력!$J$21:$J$39,ABA$5),AAQ25&gt;SMALL(기준일시_입력!$N$21:$N$39,ABA$5)),INDEX(기준일시_입력!$AJ$21:$AJ$39,ABA$5*2-1),IF(AND(AAP25&gt;=SMALL(기준일시_입력!$J$21:$J$39,ABA$5),AAP25&lt;SMALL(기준일시_입력!$N$21:$N$39,ABA$5)),SMALL(기준일시_입력!$N$21:$N$39,ABA$5)-AAP25,0)),0)</f>
        <v>0</v>
      </c>
      <c r="ABB25" s="125"/>
      <c r="ABC25" s="180" t="str">
        <f t="shared" si="269"/>
        <v>20일</v>
      </c>
      <c r="ABD25" s="180"/>
      <c r="ABE25" s="124" t="str">
        <f t="shared" si="270"/>
        <v>토</v>
      </c>
      <c r="ABF25" s="133" t="str">
        <f t="shared" si="411"/>
        <v/>
      </c>
      <c r="ABG25" s="184"/>
      <c r="ABH25" s="184"/>
      <c r="ABI25" s="184"/>
      <c r="ABJ25" s="184"/>
      <c r="ABK25" s="184"/>
      <c r="ABL25" s="184"/>
      <c r="ABM25" s="176"/>
      <c r="ABN25" s="177"/>
      <c r="ABO25" s="129" t="str">
        <f>IF($B25="","",IF(AND(ABE$3&lt;&gt;"",$B25-기준일시_입력!$AO$7&lt;=0,ABG25="",ABJ25="",ABM25=""),"X",IF(ABM25="연차","☆",IF(ABM25="월차","★",IF(ABM25="병가","♨",IF(ABM25="출장","◎",IF(ABM25="교육","■",IF(AND(ABM25="",ABG25&lt;=기준일시_입력!$J$15,ABJ25&gt;=기준일시_입력!$N$15),"○",IF(AND(ABM25="",ABG25&lt;&gt;"",ABG25&gt;기준일시_입력!$J$15),"▼",IF(AND(ABM25="",ABJ25&lt;&gt;"",ABJ25&lt;기준일시_입력!$N$15),"△",""))))))))))</f>
        <v/>
      </c>
      <c r="ABP25" s="128">
        <f>IFERROR(IF(OR(ABG25="",ABJ25=""),0,IF(AND(ABR25&lt;기준일시_입력!$J$17,ABS25&gt;기준일시_입력!$N$17),기준일시_입력!$N$17-기준일시_입력!$J$17,IF(AND(ABR25&gt;=기준일시_입력!$J$17,ABS25&gt;기준일시_입력!$N$17),기준일시_입력!$N$17-ABR25,IF(ABS25&lt;기준일시_입력!$J$17,0,IF(AND(ABR25&lt;기준일시_입력!$J$17,ABS25&lt;=기준일시_입력!$N$17),ABS25-기준일시_입력!$J$17,IF(AND(ABR25&gt;=기준일시_입력!$J$17,ABS25&lt;=기준일시_입력!$N$17),ABS25-ABR25,0)))))),0)</f>
        <v>0</v>
      </c>
      <c r="ABQ25" s="128">
        <f t="shared" si="272"/>
        <v>0</v>
      </c>
      <c r="ABR25" s="128">
        <f>IF(OR(ABG25="",ABJ25=""),0,IF(ABG25&lt;기준일시_입력!$J$15,기준일시_입력!$J$15,ABG25))</f>
        <v>0</v>
      </c>
      <c r="ABS25" s="128">
        <f t="shared" si="273"/>
        <v>0</v>
      </c>
      <c r="ABT25" s="128">
        <f>IFERROR(IF(AND(ABR25&lt;SMALL(기준일시_입력!$J$21:$J$39,ABT$5),ABS25&gt;SMALL(기준일시_입력!$N$21:$N$39,ABT$5)),INDEX(기준일시_입력!$AJ$21:$AJ$39,ABT$5*2-1),IF(AND(ABR25&gt;=SMALL(기준일시_입력!$J$21:$J$39,ABT$5),ABR25&lt;SMALL(기준일시_입력!$N$21:$N$39,ABT$5)),SMALL(기준일시_입력!$N$21:$N$39,ABT$5)-ABR25,0)),0)</f>
        <v>0</v>
      </c>
      <c r="ABU25" s="128">
        <f>IFERROR(IF(AND(ABR25&lt;SMALL(기준일시_입력!$J$21:$J$39,ABU$5),ABS25&gt;SMALL(기준일시_입력!$N$21:$N$39,ABU$5)),INDEX(기준일시_입력!$AJ$21:$AJ$39,ABU$5*2-1),IF(AND(ABR25&gt;=SMALL(기준일시_입력!$J$21:$J$39,ABU$5),ABR25&lt;SMALL(기준일시_입력!$N$21:$N$39,ABU$5)),SMALL(기준일시_입력!$N$21:$N$39,ABU$5)-ABR25,0)),0)</f>
        <v>0</v>
      </c>
      <c r="ABV25" s="128">
        <f>IFERROR(IF(AND(ABR25&lt;SMALL(기준일시_입력!$J$21:$J$39,ABV$5),ABS25&gt;SMALL(기준일시_입력!$N$21:$N$39,ABV$5)),INDEX(기준일시_입력!$AJ$21:$AJ$39,ABV$5*2-1),IF(AND(ABR25&gt;=SMALL(기준일시_입력!$J$21:$J$39,ABV$5),ABR25&lt;SMALL(기준일시_입력!$N$21:$N$39,ABV$5)),SMALL(기준일시_입력!$N$21:$N$39,ABV$5)-ABR25,0)),0)</f>
        <v>0</v>
      </c>
      <c r="ABW25" s="128">
        <f>IFERROR(IF(AND(ABR25&lt;SMALL(기준일시_입력!$J$21:$J$39,ABW$5),ABS25&gt;SMALL(기준일시_입력!$N$21:$N$39,ABW$5)),INDEX(기준일시_입력!$AJ$21:$AJ$39,ABW$5*2-1),IF(AND(ABR25&gt;=SMALL(기준일시_입력!$J$21:$J$39,ABW$5),ABR25&lt;SMALL(기준일시_입력!$N$21:$N$39,ABW$5)),SMALL(기준일시_입력!$N$21:$N$39,ABW$5)-ABR25,0)),0)</f>
        <v>0</v>
      </c>
      <c r="ABX25" s="128">
        <f>IFERROR(IF(AND(ABR25&lt;SMALL(기준일시_입력!$J$21:$J$39,ABX$5),ABS25&gt;SMALL(기준일시_입력!$N$21:$N$39,ABX$5)),INDEX(기준일시_입력!$AJ$21:$AJ$39,ABX$5*2-1),IF(AND(ABR25&gt;=SMALL(기준일시_입력!$J$21:$J$39,ABX$5),ABR25&lt;SMALL(기준일시_입력!$N$21:$N$39,ABX$5)),SMALL(기준일시_입력!$N$21:$N$39,ABX$5)-ABR25,0)),0)</f>
        <v>0</v>
      </c>
      <c r="ABY25" s="128">
        <f>IFERROR(IF(AND(ABR25&lt;SMALL(기준일시_입력!$J$21:$J$39,ABY$5),ABS25&gt;SMALL(기준일시_입력!$N$21:$N$39,ABY$5)),INDEX(기준일시_입력!$AJ$21:$AJ$39,ABY$5*2-1),IF(AND(ABR25&gt;=SMALL(기준일시_입력!$J$21:$J$39,ABY$5),ABR25&lt;SMALL(기준일시_입력!$N$21:$N$39,ABY$5)),SMALL(기준일시_입력!$N$21:$N$39,ABY$5)-ABR25,0)),0)</f>
        <v>0</v>
      </c>
      <c r="ABZ25" s="128">
        <f>IFERROR(IF(AND(ABR25&lt;SMALL(기준일시_입력!$J$21:$J$39,ABZ$5),ABS25&gt;SMALL(기준일시_입력!$N$21:$N$39,ABZ$5)),INDEX(기준일시_입력!$AJ$21:$AJ$39,ABZ$5*2-1),IF(AND(ABR25&gt;=SMALL(기준일시_입력!$J$21:$J$39,ABZ$5),ABR25&lt;SMALL(기준일시_입력!$N$21:$N$39,ABZ$5)),SMALL(기준일시_입력!$N$21:$N$39,ABZ$5)-ABR25,0)),0)</f>
        <v>0</v>
      </c>
      <c r="ACA25" s="128">
        <f>IFERROR(IF(AND(ABR25&lt;SMALL(기준일시_입력!$J$21:$J$39,ACA$5),ABS25&gt;SMALL(기준일시_입력!$N$21:$N$39,ACA$5)),INDEX(기준일시_입력!$AJ$21:$AJ$39,ACA$5*2-1),IF(AND(ABR25&gt;=SMALL(기준일시_입력!$J$21:$J$39,ACA$5),ABR25&lt;SMALL(기준일시_입력!$N$21:$N$39,ACA$5)),SMALL(기준일시_입력!$N$21:$N$39,ACA$5)-ABR25,0)),0)</f>
        <v>0</v>
      </c>
      <c r="ACB25" s="128">
        <f>IFERROR(IF(AND(ABR25&lt;SMALL(기준일시_입력!$J$21:$J$39,ACB$5),ABS25&gt;SMALL(기준일시_입력!$N$21:$N$39,ACB$5)),INDEX(기준일시_입력!$AJ$21:$AJ$39,ACB$5*2-1),IF(AND(ABR25&gt;=SMALL(기준일시_입력!$J$21:$J$39,ACB$5),ABR25&lt;SMALL(기준일시_입력!$N$21:$N$39,ACB$5)),SMALL(기준일시_입력!$N$21:$N$39,ACB$5)-ABR25,0)),0)</f>
        <v>0</v>
      </c>
      <c r="ACC25" s="128">
        <f>IFERROR(IF(AND(ABR25&lt;SMALL(기준일시_입력!$J$21:$J$39,ACC$5),ABS25&gt;SMALL(기준일시_입력!$N$21:$N$39,ACC$5)),INDEX(기준일시_입력!$AJ$21:$AJ$39,ACC$5*2-1),IF(AND(ABR25&gt;=SMALL(기준일시_입력!$J$21:$J$39,ACC$5),ABR25&lt;SMALL(기준일시_입력!$N$21:$N$39,ACC$5)),SMALL(기준일시_입력!$N$21:$N$39,ACC$5)-ABR25,0)),0)</f>
        <v>0</v>
      </c>
      <c r="ACD25" s="125"/>
      <c r="ACE25" s="180" t="str">
        <f t="shared" si="274"/>
        <v>20일</v>
      </c>
      <c r="ACF25" s="180"/>
      <c r="ACG25" s="124" t="str">
        <f t="shared" si="275"/>
        <v>토</v>
      </c>
      <c r="ACH25" s="133" t="str">
        <f t="shared" si="412"/>
        <v/>
      </c>
      <c r="ACI25" s="184"/>
      <c r="ACJ25" s="184"/>
      <c r="ACK25" s="184"/>
      <c r="ACL25" s="184"/>
      <c r="ACM25" s="184"/>
      <c r="ACN25" s="184"/>
      <c r="ACO25" s="176"/>
      <c r="ACP25" s="177"/>
      <c r="ACQ25" s="129" t="str">
        <f>IF($B25="","",IF(AND(ACG$3&lt;&gt;"",$B25-기준일시_입력!$AO$7&lt;=0,ACI25="",ACL25="",ACO25=""),"X",IF(ACO25="연차","☆",IF(ACO25="월차","★",IF(ACO25="병가","♨",IF(ACO25="출장","◎",IF(ACO25="교육","■",IF(AND(ACO25="",ACI25&lt;=기준일시_입력!$J$15,ACL25&gt;=기준일시_입력!$N$15),"○",IF(AND(ACO25="",ACI25&lt;&gt;"",ACI25&gt;기준일시_입력!$J$15),"▼",IF(AND(ACO25="",ACL25&lt;&gt;"",ACL25&lt;기준일시_입력!$N$15),"△",""))))))))))</f>
        <v/>
      </c>
      <c r="ACR25" s="128">
        <f>IFERROR(IF(OR(ACI25="",ACL25=""),0,IF(AND(ACT25&lt;기준일시_입력!$J$17,ACU25&gt;기준일시_입력!$N$17),기준일시_입력!$N$17-기준일시_입력!$J$17,IF(AND(ACT25&gt;=기준일시_입력!$J$17,ACU25&gt;기준일시_입력!$N$17),기준일시_입력!$N$17-ACT25,IF(ACU25&lt;기준일시_입력!$J$17,0,IF(AND(ACT25&lt;기준일시_입력!$J$17,ACU25&lt;=기준일시_입력!$N$17),ACU25-기준일시_입력!$J$17,IF(AND(ACT25&gt;=기준일시_입력!$J$17,ACU25&lt;=기준일시_입력!$N$17),ACU25-ACT25,0)))))),0)</f>
        <v>0</v>
      </c>
      <c r="ACS25" s="128">
        <f t="shared" si="277"/>
        <v>0</v>
      </c>
      <c r="ACT25" s="128">
        <f>IF(OR(ACI25="",ACL25=""),0,IF(ACI25&lt;기준일시_입력!$J$15,기준일시_입력!$J$15,ACI25))</f>
        <v>0</v>
      </c>
      <c r="ACU25" s="128">
        <f t="shared" si="278"/>
        <v>0</v>
      </c>
      <c r="ACV25" s="128">
        <f>IFERROR(IF(AND(ACT25&lt;SMALL(기준일시_입력!$J$21:$J$39,ACV$5),ACU25&gt;SMALL(기준일시_입력!$N$21:$N$39,ACV$5)),INDEX(기준일시_입력!$AJ$21:$AJ$39,ACV$5*2-1),IF(AND(ACT25&gt;=SMALL(기준일시_입력!$J$21:$J$39,ACV$5),ACT25&lt;SMALL(기준일시_입력!$N$21:$N$39,ACV$5)),SMALL(기준일시_입력!$N$21:$N$39,ACV$5)-ACT25,0)),0)</f>
        <v>0</v>
      </c>
      <c r="ACW25" s="128">
        <f>IFERROR(IF(AND(ACT25&lt;SMALL(기준일시_입력!$J$21:$J$39,ACW$5),ACU25&gt;SMALL(기준일시_입력!$N$21:$N$39,ACW$5)),INDEX(기준일시_입력!$AJ$21:$AJ$39,ACW$5*2-1),IF(AND(ACT25&gt;=SMALL(기준일시_입력!$J$21:$J$39,ACW$5),ACT25&lt;SMALL(기준일시_입력!$N$21:$N$39,ACW$5)),SMALL(기준일시_입력!$N$21:$N$39,ACW$5)-ACT25,0)),0)</f>
        <v>0</v>
      </c>
      <c r="ACX25" s="128">
        <f>IFERROR(IF(AND(ACT25&lt;SMALL(기준일시_입력!$J$21:$J$39,ACX$5),ACU25&gt;SMALL(기준일시_입력!$N$21:$N$39,ACX$5)),INDEX(기준일시_입력!$AJ$21:$AJ$39,ACX$5*2-1),IF(AND(ACT25&gt;=SMALL(기준일시_입력!$J$21:$J$39,ACX$5),ACT25&lt;SMALL(기준일시_입력!$N$21:$N$39,ACX$5)),SMALL(기준일시_입력!$N$21:$N$39,ACX$5)-ACT25,0)),0)</f>
        <v>0</v>
      </c>
      <c r="ACY25" s="128">
        <f>IFERROR(IF(AND(ACT25&lt;SMALL(기준일시_입력!$J$21:$J$39,ACY$5),ACU25&gt;SMALL(기준일시_입력!$N$21:$N$39,ACY$5)),INDEX(기준일시_입력!$AJ$21:$AJ$39,ACY$5*2-1),IF(AND(ACT25&gt;=SMALL(기준일시_입력!$J$21:$J$39,ACY$5),ACT25&lt;SMALL(기준일시_입력!$N$21:$N$39,ACY$5)),SMALL(기준일시_입력!$N$21:$N$39,ACY$5)-ACT25,0)),0)</f>
        <v>0</v>
      </c>
      <c r="ACZ25" s="128">
        <f>IFERROR(IF(AND(ACT25&lt;SMALL(기준일시_입력!$J$21:$J$39,ACZ$5),ACU25&gt;SMALL(기준일시_입력!$N$21:$N$39,ACZ$5)),INDEX(기준일시_입력!$AJ$21:$AJ$39,ACZ$5*2-1),IF(AND(ACT25&gt;=SMALL(기준일시_입력!$J$21:$J$39,ACZ$5),ACT25&lt;SMALL(기준일시_입력!$N$21:$N$39,ACZ$5)),SMALL(기준일시_입력!$N$21:$N$39,ACZ$5)-ACT25,0)),0)</f>
        <v>0</v>
      </c>
      <c r="ADA25" s="128">
        <f>IFERROR(IF(AND(ACT25&lt;SMALL(기준일시_입력!$J$21:$J$39,ADA$5),ACU25&gt;SMALL(기준일시_입력!$N$21:$N$39,ADA$5)),INDEX(기준일시_입력!$AJ$21:$AJ$39,ADA$5*2-1),IF(AND(ACT25&gt;=SMALL(기준일시_입력!$J$21:$J$39,ADA$5),ACT25&lt;SMALL(기준일시_입력!$N$21:$N$39,ADA$5)),SMALL(기준일시_입력!$N$21:$N$39,ADA$5)-ACT25,0)),0)</f>
        <v>0</v>
      </c>
      <c r="ADB25" s="128">
        <f>IFERROR(IF(AND(ACT25&lt;SMALL(기준일시_입력!$J$21:$J$39,ADB$5),ACU25&gt;SMALL(기준일시_입력!$N$21:$N$39,ADB$5)),INDEX(기준일시_입력!$AJ$21:$AJ$39,ADB$5*2-1),IF(AND(ACT25&gt;=SMALL(기준일시_입력!$J$21:$J$39,ADB$5),ACT25&lt;SMALL(기준일시_입력!$N$21:$N$39,ADB$5)),SMALL(기준일시_입력!$N$21:$N$39,ADB$5)-ACT25,0)),0)</f>
        <v>0</v>
      </c>
      <c r="ADC25" s="128">
        <f>IFERROR(IF(AND(ACT25&lt;SMALL(기준일시_입력!$J$21:$J$39,ADC$5),ACU25&gt;SMALL(기준일시_입력!$N$21:$N$39,ADC$5)),INDEX(기준일시_입력!$AJ$21:$AJ$39,ADC$5*2-1),IF(AND(ACT25&gt;=SMALL(기준일시_입력!$J$21:$J$39,ADC$5),ACT25&lt;SMALL(기준일시_입력!$N$21:$N$39,ADC$5)),SMALL(기준일시_입력!$N$21:$N$39,ADC$5)-ACT25,0)),0)</f>
        <v>0</v>
      </c>
      <c r="ADD25" s="128">
        <f>IFERROR(IF(AND(ACT25&lt;SMALL(기준일시_입력!$J$21:$J$39,ADD$5),ACU25&gt;SMALL(기준일시_입력!$N$21:$N$39,ADD$5)),INDEX(기준일시_입력!$AJ$21:$AJ$39,ADD$5*2-1),IF(AND(ACT25&gt;=SMALL(기준일시_입력!$J$21:$J$39,ADD$5),ACT25&lt;SMALL(기준일시_입력!$N$21:$N$39,ADD$5)),SMALL(기준일시_입력!$N$21:$N$39,ADD$5)-ACT25,0)),0)</f>
        <v>0</v>
      </c>
      <c r="ADE25" s="128">
        <f>IFERROR(IF(AND(ACT25&lt;SMALL(기준일시_입력!$J$21:$J$39,ADE$5),ACU25&gt;SMALL(기준일시_입력!$N$21:$N$39,ADE$5)),INDEX(기준일시_입력!$AJ$21:$AJ$39,ADE$5*2-1),IF(AND(ACT25&gt;=SMALL(기준일시_입력!$J$21:$J$39,ADE$5),ACT25&lt;SMALL(기준일시_입력!$N$21:$N$39,ADE$5)),SMALL(기준일시_입력!$N$21:$N$39,ADE$5)-ACT25,0)),0)</f>
        <v>0</v>
      </c>
      <c r="ADF25" s="125"/>
      <c r="ADG25" s="180" t="str">
        <f t="shared" si="279"/>
        <v>20일</v>
      </c>
      <c r="ADH25" s="180"/>
      <c r="ADI25" s="124" t="str">
        <f t="shared" si="280"/>
        <v>토</v>
      </c>
      <c r="ADJ25" s="133" t="str">
        <f t="shared" si="412"/>
        <v/>
      </c>
      <c r="ADK25" s="184"/>
      <c r="ADL25" s="184"/>
      <c r="ADM25" s="184"/>
      <c r="ADN25" s="184"/>
      <c r="ADO25" s="184"/>
      <c r="ADP25" s="184"/>
      <c r="ADQ25" s="176"/>
      <c r="ADR25" s="177"/>
      <c r="ADS25" s="129" t="str">
        <f>IF($B25="","",IF(AND(ADI$3&lt;&gt;"",$B25-기준일시_입력!$AO$7&lt;=0,ADK25="",ADN25="",ADQ25=""),"X",IF(ADQ25="연차","☆",IF(ADQ25="월차","★",IF(ADQ25="병가","♨",IF(ADQ25="출장","◎",IF(ADQ25="교육","■",IF(AND(ADQ25="",ADK25&lt;=기준일시_입력!$J$15,ADN25&gt;=기준일시_입력!$N$15),"○",IF(AND(ADQ25="",ADK25&lt;&gt;"",ADK25&gt;기준일시_입력!$J$15),"▼",IF(AND(ADQ25="",ADN25&lt;&gt;"",ADN25&lt;기준일시_입력!$N$15),"△",""))))))))))</f>
        <v/>
      </c>
      <c r="ADT25" s="128">
        <f>IFERROR(IF(OR(ADK25="",ADN25=""),0,IF(AND(ADV25&lt;기준일시_입력!$J$17,ADW25&gt;기준일시_입력!$N$17),기준일시_입력!$N$17-기준일시_입력!$J$17,IF(AND(ADV25&gt;=기준일시_입력!$J$17,ADW25&gt;기준일시_입력!$N$17),기준일시_입력!$N$17-ADV25,IF(ADW25&lt;기준일시_입력!$J$17,0,IF(AND(ADV25&lt;기준일시_입력!$J$17,ADW25&lt;=기준일시_입력!$N$17),ADW25-기준일시_입력!$J$17,IF(AND(ADV25&gt;=기준일시_입력!$J$17,ADW25&lt;=기준일시_입력!$N$17),ADW25-ADV25,0)))))),0)</f>
        <v>0</v>
      </c>
      <c r="ADU25" s="128">
        <f t="shared" si="282"/>
        <v>0</v>
      </c>
      <c r="ADV25" s="128">
        <f>IF(OR(ADK25="",ADN25=""),0,IF(ADK25&lt;기준일시_입력!$J$15,기준일시_입력!$J$15,ADK25))</f>
        <v>0</v>
      </c>
      <c r="ADW25" s="128">
        <f t="shared" si="283"/>
        <v>0</v>
      </c>
      <c r="ADX25" s="128">
        <f>IFERROR(IF(AND(ADV25&lt;SMALL(기준일시_입력!$J$21:$J$39,ADX$5),ADW25&gt;SMALL(기준일시_입력!$N$21:$N$39,ADX$5)),INDEX(기준일시_입력!$AJ$21:$AJ$39,ADX$5*2-1),IF(AND(ADV25&gt;=SMALL(기준일시_입력!$J$21:$J$39,ADX$5),ADV25&lt;SMALL(기준일시_입력!$N$21:$N$39,ADX$5)),SMALL(기준일시_입력!$N$21:$N$39,ADX$5)-ADV25,0)),0)</f>
        <v>0</v>
      </c>
      <c r="ADY25" s="128">
        <f>IFERROR(IF(AND(ADV25&lt;SMALL(기준일시_입력!$J$21:$J$39,ADY$5),ADW25&gt;SMALL(기준일시_입력!$N$21:$N$39,ADY$5)),INDEX(기준일시_입력!$AJ$21:$AJ$39,ADY$5*2-1),IF(AND(ADV25&gt;=SMALL(기준일시_입력!$J$21:$J$39,ADY$5),ADV25&lt;SMALL(기준일시_입력!$N$21:$N$39,ADY$5)),SMALL(기준일시_입력!$N$21:$N$39,ADY$5)-ADV25,0)),0)</f>
        <v>0</v>
      </c>
      <c r="ADZ25" s="128">
        <f>IFERROR(IF(AND(ADV25&lt;SMALL(기준일시_입력!$J$21:$J$39,ADZ$5),ADW25&gt;SMALL(기준일시_입력!$N$21:$N$39,ADZ$5)),INDEX(기준일시_입력!$AJ$21:$AJ$39,ADZ$5*2-1),IF(AND(ADV25&gt;=SMALL(기준일시_입력!$J$21:$J$39,ADZ$5),ADV25&lt;SMALL(기준일시_입력!$N$21:$N$39,ADZ$5)),SMALL(기준일시_입력!$N$21:$N$39,ADZ$5)-ADV25,0)),0)</f>
        <v>0</v>
      </c>
      <c r="AEA25" s="128">
        <f>IFERROR(IF(AND(ADV25&lt;SMALL(기준일시_입력!$J$21:$J$39,AEA$5),ADW25&gt;SMALL(기준일시_입력!$N$21:$N$39,AEA$5)),INDEX(기준일시_입력!$AJ$21:$AJ$39,AEA$5*2-1),IF(AND(ADV25&gt;=SMALL(기준일시_입력!$J$21:$J$39,AEA$5),ADV25&lt;SMALL(기준일시_입력!$N$21:$N$39,AEA$5)),SMALL(기준일시_입력!$N$21:$N$39,AEA$5)-ADV25,0)),0)</f>
        <v>0</v>
      </c>
      <c r="AEB25" s="128">
        <f>IFERROR(IF(AND(ADV25&lt;SMALL(기준일시_입력!$J$21:$J$39,AEB$5),ADW25&gt;SMALL(기준일시_입력!$N$21:$N$39,AEB$5)),INDEX(기준일시_입력!$AJ$21:$AJ$39,AEB$5*2-1),IF(AND(ADV25&gt;=SMALL(기준일시_입력!$J$21:$J$39,AEB$5),ADV25&lt;SMALL(기준일시_입력!$N$21:$N$39,AEB$5)),SMALL(기준일시_입력!$N$21:$N$39,AEB$5)-ADV25,0)),0)</f>
        <v>0</v>
      </c>
      <c r="AEC25" s="128">
        <f>IFERROR(IF(AND(ADV25&lt;SMALL(기준일시_입력!$J$21:$J$39,AEC$5),ADW25&gt;SMALL(기준일시_입력!$N$21:$N$39,AEC$5)),INDEX(기준일시_입력!$AJ$21:$AJ$39,AEC$5*2-1),IF(AND(ADV25&gt;=SMALL(기준일시_입력!$J$21:$J$39,AEC$5),ADV25&lt;SMALL(기준일시_입력!$N$21:$N$39,AEC$5)),SMALL(기준일시_입력!$N$21:$N$39,AEC$5)-ADV25,0)),0)</f>
        <v>0</v>
      </c>
      <c r="AED25" s="128">
        <f>IFERROR(IF(AND(ADV25&lt;SMALL(기준일시_입력!$J$21:$J$39,AED$5),ADW25&gt;SMALL(기준일시_입력!$N$21:$N$39,AED$5)),INDEX(기준일시_입력!$AJ$21:$AJ$39,AED$5*2-1),IF(AND(ADV25&gt;=SMALL(기준일시_입력!$J$21:$J$39,AED$5),ADV25&lt;SMALL(기준일시_입력!$N$21:$N$39,AED$5)),SMALL(기준일시_입력!$N$21:$N$39,AED$5)-ADV25,0)),0)</f>
        <v>0</v>
      </c>
      <c r="AEE25" s="128">
        <f>IFERROR(IF(AND(ADV25&lt;SMALL(기준일시_입력!$J$21:$J$39,AEE$5),ADW25&gt;SMALL(기준일시_입력!$N$21:$N$39,AEE$5)),INDEX(기준일시_입력!$AJ$21:$AJ$39,AEE$5*2-1),IF(AND(ADV25&gt;=SMALL(기준일시_입력!$J$21:$J$39,AEE$5),ADV25&lt;SMALL(기준일시_입력!$N$21:$N$39,AEE$5)),SMALL(기준일시_입력!$N$21:$N$39,AEE$5)-ADV25,0)),0)</f>
        <v>0</v>
      </c>
      <c r="AEF25" s="128">
        <f>IFERROR(IF(AND(ADV25&lt;SMALL(기준일시_입력!$J$21:$J$39,AEF$5),ADW25&gt;SMALL(기준일시_입력!$N$21:$N$39,AEF$5)),INDEX(기준일시_입력!$AJ$21:$AJ$39,AEF$5*2-1),IF(AND(ADV25&gt;=SMALL(기준일시_입력!$J$21:$J$39,AEF$5),ADV25&lt;SMALL(기준일시_입력!$N$21:$N$39,AEF$5)),SMALL(기준일시_입력!$N$21:$N$39,AEF$5)-ADV25,0)),0)</f>
        <v>0</v>
      </c>
      <c r="AEG25" s="128">
        <f>IFERROR(IF(AND(ADV25&lt;SMALL(기준일시_입력!$J$21:$J$39,AEG$5),ADW25&gt;SMALL(기준일시_입력!$N$21:$N$39,AEG$5)),INDEX(기준일시_입력!$AJ$21:$AJ$39,AEG$5*2-1),IF(AND(ADV25&gt;=SMALL(기준일시_입력!$J$21:$J$39,AEG$5),ADV25&lt;SMALL(기준일시_입력!$N$21:$N$39,AEG$5)),SMALL(기준일시_입력!$N$21:$N$39,AEG$5)-ADV25,0)),0)</f>
        <v>0</v>
      </c>
      <c r="AEH25" s="125"/>
      <c r="AEI25" s="180" t="str">
        <f t="shared" si="284"/>
        <v>20일</v>
      </c>
      <c r="AEJ25" s="180"/>
      <c r="AEK25" s="124" t="str">
        <f t="shared" si="285"/>
        <v>토</v>
      </c>
      <c r="AEL25" s="133" t="str">
        <f t="shared" si="412"/>
        <v/>
      </c>
      <c r="AEM25" s="184"/>
      <c r="AEN25" s="184"/>
      <c r="AEO25" s="184"/>
      <c r="AEP25" s="184"/>
      <c r="AEQ25" s="184"/>
      <c r="AER25" s="184"/>
      <c r="AES25" s="176"/>
      <c r="AET25" s="177"/>
      <c r="AEU25" s="129" t="str">
        <f>IF($B25="","",IF(AND(AEK$3&lt;&gt;"",$B25-기준일시_입력!$AO$7&lt;=0,AEM25="",AEP25="",AES25=""),"X",IF(AES25="연차","☆",IF(AES25="월차","★",IF(AES25="병가","♨",IF(AES25="출장","◎",IF(AES25="교육","■",IF(AND(AES25="",AEM25&lt;=기준일시_입력!$J$15,AEP25&gt;=기준일시_입력!$N$15),"○",IF(AND(AES25="",AEM25&lt;&gt;"",AEM25&gt;기준일시_입력!$J$15),"▼",IF(AND(AES25="",AEP25&lt;&gt;"",AEP25&lt;기준일시_입력!$N$15),"△",""))))))))))</f>
        <v/>
      </c>
      <c r="AEV25" s="128">
        <f>IFERROR(IF(OR(AEM25="",AEP25=""),0,IF(AND(AEX25&lt;기준일시_입력!$J$17,AEY25&gt;기준일시_입력!$N$17),기준일시_입력!$N$17-기준일시_입력!$J$17,IF(AND(AEX25&gt;=기준일시_입력!$J$17,AEY25&gt;기준일시_입력!$N$17),기준일시_입력!$N$17-AEX25,IF(AEY25&lt;기준일시_입력!$J$17,0,IF(AND(AEX25&lt;기준일시_입력!$J$17,AEY25&lt;=기준일시_입력!$N$17),AEY25-기준일시_입력!$J$17,IF(AND(AEX25&gt;=기준일시_입력!$J$17,AEY25&lt;=기준일시_입력!$N$17),AEY25-AEX25,0)))))),0)</f>
        <v>0</v>
      </c>
      <c r="AEW25" s="128">
        <f t="shared" si="287"/>
        <v>0</v>
      </c>
      <c r="AEX25" s="128">
        <f>IF(OR(AEM25="",AEP25=""),0,IF(AEM25&lt;기준일시_입력!$J$15,기준일시_입력!$J$15,AEM25))</f>
        <v>0</v>
      </c>
      <c r="AEY25" s="128">
        <f t="shared" si="288"/>
        <v>0</v>
      </c>
      <c r="AEZ25" s="128">
        <f>IFERROR(IF(AND(AEX25&lt;SMALL(기준일시_입력!$J$21:$J$39,AEZ$5),AEY25&gt;SMALL(기준일시_입력!$N$21:$N$39,AEZ$5)),INDEX(기준일시_입력!$AJ$21:$AJ$39,AEZ$5*2-1),IF(AND(AEX25&gt;=SMALL(기준일시_입력!$J$21:$J$39,AEZ$5),AEX25&lt;SMALL(기준일시_입력!$N$21:$N$39,AEZ$5)),SMALL(기준일시_입력!$N$21:$N$39,AEZ$5)-AEX25,0)),0)</f>
        <v>0</v>
      </c>
      <c r="AFA25" s="128">
        <f>IFERROR(IF(AND(AEX25&lt;SMALL(기준일시_입력!$J$21:$J$39,AFA$5),AEY25&gt;SMALL(기준일시_입력!$N$21:$N$39,AFA$5)),INDEX(기준일시_입력!$AJ$21:$AJ$39,AFA$5*2-1),IF(AND(AEX25&gt;=SMALL(기준일시_입력!$J$21:$J$39,AFA$5),AEX25&lt;SMALL(기준일시_입력!$N$21:$N$39,AFA$5)),SMALL(기준일시_입력!$N$21:$N$39,AFA$5)-AEX25,0)),0)</f>
        <v>0</v>
      </c>
      <c r="AFB25" s="128">
        <f>IFERROR(IF(AND(AEX25&lt;SMALL(기준일시_입력!$J$21:$J$39,AFB$5),AEY25&gt;SMALL(기준일시_입력!$N$21:$N$39,AFB$5)),INDEX(기준일시_입력!$AJ$21:$AJ$39,AFB$5*2-1),IF(AND(AEX25&gt;=SMALL(기준일시_입력!$J$21:$J$39,AFB$5),AEX25&lt;SMALL(기준일시_입력!$N$21:$N$39,AFB$5)),SMALL(기준일시_입력!$N$21:$N$39,AFB$5)-AEX25,0)),0)</f>
        <v>0</v>
      </c>
      <c r="AFC25" s="128">
        <f>IFERROR(IF(AND(AEX25&lt;SMALL(기준일시_입력!$J$21:$J$39,AFC$5),AEY25&gt;SMALL(기준일시_입력!$N$21:$N$39,AFC$5)),INDEX(기준일시_입력!$AJ$21:$AJ$39,AFC$5*2-1),IF(AND(AEX25&gt;=SMALL(기준일시_입력!$J$21:$J$39,AFC$5),AEX25&lt;SMALL(기준일시_입력!$N$21:$N$39,AFC$5)),SMALL(기준일시_입력!$N$21:$N$39,AFC$5)-AEX25,0)),0)</f>
        <v>0</v>
      </c>
      <c r="AFD25" s="128">
        <f>IFERROR(IF(AND(AEX25&lt;SMALL(기준일시_입력!$J$21:$J$39,AFD$5),AEY25&gt;SMALL(기준일시_입력!$N$21:$N$39,AFD$5)),INDEX(기준일시_입력!$AJ$21:$AJ$39,AFD$5*2-1),IF(AND(AEX25&gt;=SMALL(기준일시_입력!$J$21:$J$39,AFD$5),AEX25&lt;SMALL(기준일시_입력!$N$21:$N$39,AFD$5)),SMALL(기준일시_입력!$N$21:$N$39,AFD$5)-AEX25,0)),0)</f>
        <v>0</v>
      </c>
      <c r="AFE25" s="128">
        <f>IFERROR(IF(AND(AEX25&lt;SMALL(기준일시_입력!$J$21:$J$39,AFE$5),AEY25&gt;SMALL(기준일시_입력!$N$21:$N$39,AFE$5)),INDEX(기준일시_입력!$AJ$21:$AJ$39,AFE$5*2-1),IF(AND(AEX25&gt;=SMALL(기준일시_입력!$J$21:$J$39,AFE$5),AEX25&lt;SMALL(기준일시_입력!$N$21:$N$39,AFE$5)),SMALL(기준일시_입력!$N$21:$N$39,AFE$5)-AEX25,0)),0)</f>
        <v>0</v>
      </c>
      <c r="AFF25" s="128">
        <f>IFERROR(IF(AND(AEX25&lt;SMALL(기준일시_입력!$J$21:$J$39,AFF$5),AEY25&gt;SMALL(기준일시_입력!$N$21:$N$39,AFF$5)),INDEX(기준일시_입력!$AJ$21:$AJ$39,AFF$5*2-1),IF(AND(AEX25&gt;=SMALL(기준일시_입력!$J$21:$J$39,AFF$5),AEX25&lt;SMALL(기준일시_입력!$N$21:$N$39,AFF$5)),SMALL(기준일시_입력!$N$21:$N$39,AFF$5)-AEX25,0)),0)</f>
        <v>0</v>
      </c>
      <c r="AFG25" s="128">
        <f>IFERROR(IF(AND(AEX25&lt;SMALL(기준일시_입력!$J$21:$J$39,AFG$5),AEY25&gt;SMALL(기준일시_입력!$N$21:$N$39,AFG$5)),INDEX(기준일시_입력!$AJ$21:$AJ$39,AFG$5*2-1),IF(AND(AEX25&gt;=SMALL(기준일시_입력!$J$21:$J$39,AFG$5),AEX25&lt;SMALL(기준일시_입력!$N$21:$N$39,AFG$5)),SMALL(기준일시_입력!$N$21:$N$39,AFG$5)-AEX25,0)),0)</f>
        <v>0</v>
      </c>
      <c r="AFH25" s="128">
        <f>IFERROR(IF(AND(AEX25&lt;SMALL(기준일시_입력!$J$21:$J$39,AFH$5),AEY25&gt;SMALL(기준일시_입력!$N$21:$N$39,AFH$5)),INDEX(기준일시_입력!$AJ$21:$AJ$39,AFH$5*2-1),IF(AND(AEX25&gt;=SMALL(기준일시_입력!$J$21:$J$39,AFH$5),AEX25&lt;SMALL(기준일시_입력!$N$21:$N$39,AFH$5)),SMALL(기준일시_입력!$N$21:$N$39,AFH$5)-AEX25,0)),0)</f>
        <v>0</v>
      </c>
      <c r="AFI25" s="128">
        <f>IFERROR(IF(AND(AEX25&lt;SMALL(기준일시_입력!$J$21:$J$39,AFI$5),AEY25&gt;SMALL(기준일시_입력!$N$21:$N$39,AFI$5)),INDEX(기준일시_입력!$AJ$21:$AJ$39,AFI$5*2-1),IF(AND(AEX25&gt;=SMALL(기준일시_입력!$J$21:$J$39,AFI$5),AEX25&lt;SMALL(기준일시_입력!$N$21:$N$39,AFI$5)),SMALL(기준일시_입력!$N$21:$N$39,AFI$5)-AEX25,0)),0)</f>
        <v>0</v>
      </c>
      <c r="AFJ25" s="125"/>
      <c r="AFK25" s="180" t="str">
        <f t="shared" si="289"/>
        <v>20일</v>
      </c>
      <c r="AFL25" s="180"/>
      <c r="AFM25" s="124" t="str">
        <f t="shared" si="290"/>
        <v>토</v>
      </c>
      <c r="AFN25" s="133" t="str">
        <f t="shared" si="413"/>
        <v/>
      </c>
      <c r="AFO25" s="184"/>
      <c r="AFP25" s="184"/>
      <c r="AFQ25" s="184"/>
      <c r="AFR25" s="184"/>
      <c r="AFS25" s="184"/>
      <c r="AFT25" s="184"/>
      <c r="AFU25" s="176"/>
      <c r="AFV25" s="177"/>
      <c r="AFW25" s="129" t="str">
        <f>IF($B25="","",IF(AND(AFM$3&lt;&gt;"",$B25-기준일시_입력!$AO$7&lt;=0,AFO25="",AFR25="",AFU25=""),"X",IF(AFU25="연차","☆",IF(AFU25="월차","★",IF(AFU25="병가","♨",IF(AFU25="출장","◎",IF(AFU25="교육","■",IF(AND(AFU25="",AFO25&lt;=기준일시_입력!$J$15,AFR25&gt;=기준일시_입력!$N$15),"○",IF(AND(AFU25="",AFO25&lt;&gt;"",AFO25&gt;기준일시_입력!$J$15),"▼",IF(AND(AFU25="",AFR25&lt;&gt;"",AFR25&lt;기준일시_입력!$N$15),"△",""))))))))))</f>
        <v/>
      </c>
      <c r="AFX25" s="128">
        <f>IFERROR(IF(OR(AFO25="",AFR25=""),0,IF(AND(AFZ25&lt;기준일시_입력!$J$17,AGA25&gt;기준일시_입력!$N$17),기준일시_입력!$N$17-기준일시_입력!$J$17,IF(AND(AFZ25&gt;=기준일시_입력!$J$17,AGA25&gt;기준일시_입력!$N$17),기준일시_입력!$N$17-AFZ25,IF(AGA25&lt;기준일시_입력!$J$17,0,IF(AND(AFZ25&lt;기준일시_입력!$J$17,AGA25&lt;=기준일시_입력!$N$17),AGA25-기준일시_입력!$J$17,IF(AND(AFZ25&gt;=기준일시_입력!$J$17,AGA25&lt;=기준일시_입력!$N$17),AGA25-AFZ25,0)))))),0)</f>
        <v>0</v>
      </c>
      <c r="AFY25" s="128">
        <f t="shared" si="292"/>
        <v>0</v>
      </c>
      <c r="AFZ25" s="128">
        <f>IF(OR(AFO25="",AFR25=""),0,IF(AFO25&lt;기준일시_입력!$J$15,기준일시_입력!$J$15,AFO25))</f>
        <v>0</v>
      </c>
      <c r="AGA25" s="128">
        <f t="shared" si="293"/>
        <v>0</v>
      </c>
      <c r="AGB25" s="128">
        <f>IFERROR(IF(AND(AFZ25&lt;SMALL(기준일시_입력!$J$21:$J$39,AGB$5),AGA25&gt;SMALL(기준일시_입력!$N$21:$N$39,AGB$5)),INDEX(기준일시_입력!$AJ$21:$AJ$39,AGB$5*2-1),IF(AND(AFZ25&gt;=SMALL(기준일시_입력!$J$21:$J$39,AGB$5),AFZ25&lt;SMALL(기준일시_입력!$N$21:$N$39,AGB$5)),SMALL(기준일시_입력!$N$21:$N$39,AGB$5)-AFZ25,0)),0)</f>
        <v>0</v>
      </c>
      <c r="AGC25" s="128">
        <f>IFERROR(IF(AND(AFZ25&lt;SMALL(기준일시_입력!$J$21:$J$39,AGC$5),AGA25&gt;SMALL(기준일시_입력!$N$21:$N$39,AGC$5)),INDEX(기준일시_입력!$AJ$21:$AJ$39,AGC$5*2-1),IF(AND(AFZ25&gt;=SMALL(기준일시_입력!$J$21:$J$39,AGC$5),AFZ25&lt;SMALL(기준일시_입력!$N$21:$N$39,AGC$5)),SMALL(기준일시_입력!$N$21:$N$39,AGC$5)-AFZ25,0)),0)</f>
        <v>0</v>
      </c>
      <c r="AGD25" s="128">
        <f>IFERROR(IF(AND(AFZ25&lt;SMALL(기준일시_입력!$J$21:$J$39,AGD$5),AGA25&gt;SMALL(기준일시_입력!$N$21:$N$39,AGD$5)),INDEX(기준일시_입력!$AJ$21:$AJ$39,AGD$5*2-1),IF(AND(AFZ25&gt;=SMALL(기준일시_입력!$J$21:$J$39,AGD$5),AFZ25&lt;SMALL(기준일시_입력!$N$21:$N$39,AGD$5)),SMALL(기준일시_입력!$N$21:$N$39,AGD$5)-AFZ25,0)),0)</f>
        <v>0</v>
      </c>
      <c r="AGE25" s="128">
        <f>IFERROR(IF(AND(AFZ25&lt;SMALL(기준일시_입력!$J$21:$J$39,AGE$5),AGA25&gt;SMALL(기준일시_입력!$N$21:$N$39,AGE$5)),INDEX(기준일시_입력!$AJ$21:$AJ$39,AGE$5*2-1),IF(AND(AFZ25&gt;=SMALL(기준일시_입력!$J$21:$J$39,AGE$5),AFZ25&lt;SMALL(기준일시_입력!$N$21:$N$39,AGE$5)),SMALL(기준일시_입력!$N$21:$N$39,AGE$5)-AFZ25,0)),0)</f>
        <v>0</v>
      </c>
      <c r="AGF25" s="128">
        <f>IFERROR(IF(AND(AFZ25&lt;SMALL(기준일시_입력!$J$21:$J$39,AGF$5),AGA25&gt;SMALL(기준일시_입력!$N$21:$N$39,AGF$5)),INDEX(기준일시_입력!$AJ$21:$AJ$39,AGF$5*2-1),IF(AND(AFZ25&gt;=SMALL(기준일시_입력!$J$21:$J$39,AGF$5),AFZ25&lt;SMALL(기준일시_입력!$N$21:$N$39,AGF$5)),SMALL(기준일시_입력!$N$21:$N$39,AGF$5)-AFZ25,0)),0)</f>
        <v>0</v>
      </c>
      <c r="AGG25" s="128">
        <f>IFERROR(IF(AND(AFZ25&lt;SMALL(기준일시_입력!$J$21:$J$39,AGG$5),AGA25&gt;SMALL(기준일시_입력!$N$21:$N$39,AGG$5)),INDEX(기준일시_입력!$AJ$21:$AJ$39,AGG$5*2-1),IF(AND(AFZ25&gt;=SMALL(기준일시_입력!$J$21:$J$39,AGG$5),AFZ25&lt;SMALL(기준일시_입력!$N$21:$N$39,AGG$5)),SMALL(기준일시_입력!$N$21:$N$39,AGG$5)-AFZ25,0)),0)</f>
        <v>0</v>
      </c>
      <c r="AGH25" s="128">
        <f>IFERROR(IF(AND(AFZ25&lt;SMALL(기준일시_입력!$J$21:$J$39,AGH$5),AGA25&gt;SMALL(기준일시_입력!$N$21:$N$39,AGH$5)),INDEX(기준일시_입력!$AJ$21:$AJ$39,AGH$5*2-1),IF(AND(AFZ25&gt;=SMALL(기준일시_입력!$J$21:$J$39,AGH$5),AFZ25&lt;SMALL(기준일시_입력!$N$21:$N$39,AGH$5)),SMALL(기준일시_입력!$N$21:$N$39,AGH$5)-AFZ25,0)),0)</f>
        <v>0</v>
      </c>
      <c r="AGI25" s="128">
        <f>IFERROR(IF(AND(AFZ25&lt;SMALL(기준일시_입력!$J$21:$J$39,AGI$5),AGA25&gt;SMALL(기준일시_입력!$N$21:$N$39,AGI$5)),INDEX(기준일시_입력!$AJ$21:$AJ$39,AGI$5*2-1),IF(AND(AFZ25&gt;=SMALL(기준일시_입력!$J$21:$J$39,AGI$5),AFZ25&lt;SMALL(기준일시_입력!$N$21:$N$39,AGI$5)),SMALL(기준일시_입력!$N$21:$N$39,AGI$5)-AFZ25,0)),0)</f>
        <v>0</v>
      </c>
      <c r="AGJ25" s="128">
        <f>IFERROR(IF(AND(AFZ25&lt;SMALL(기준일시_입력!$J$21:$J$39,AGJ$5),AGA25&gt;SMALL(기준일시_입력!$N$21:$N$39,AGJ$5)),INDEX(기준일시_입력!$AJ$21:$AJ$39,AGJ$5*2-1),IF(AND(AFZ25&gt;=SMALL(기준일시_입력!$J$21:$J$39,AGJ$5),AFZ25&lt;SMALL(기준일시_입력!$N$21:$N$39,AGJ$5)),SMALL(기준일시_입력!$N$21:$N$39,AGJ$5)-AFZ25,0)),0)</f>
        <v>0</v>
      </c>
      <c r="AGK25" s="128">
        <f>IFERROR(IF(AND(AFZ25&lt;SMALL(기준일시_입력!$J$21:$J$39,AGK$5),AGA25&gt;SMALL(기준일시_입력!$N$21:$N$39,AGK$5)),INDEX(기준일시_입력!$AJ$21:$AJ$39,AGK$5*2-1),IF(AND(AFZ25&gt;=SMALL(기준일시_입력!$J$21:$J$39,AGK$5),AFZ25&lt;SMALL(기준일시_입력!$N$21:$N$39,AGK$5)),SMALL(기준일시_입력!$N$21:$N$39,AGK$5)-AFZ25,0)),0)</f>
        <v>0</v>
      </c>
      <c r="AGL25" s="125"/>
      <c r="AGM25" s="180" t="str">
        <f t="shared" si="294"/>
        <v>20일</v>
      </c>
      <c r="AGN25" s="180"/>
      <c r="AGO25" s="124" t="str">
        <f t="shared" si="295"/>
        <v>토</v>
      </c>
      <c r="AGP25" s="133" t="str">
        <f t="shared" si="413"/>
        <v/>
      </c>
      <c r="AGQ25" s="184"/>
      <c r="AGR25" s="184"/>
      <c r="AGS25" s="184"/>
      <c r="AGT25" s="184"/>
      <c r="AGU25" s="184"/>
      <c r="AGV25" s="184"/>
      <c r="AGW25" s="176"/>
      <c r="AGX25" s="177"/>
      <c r="AGY25" s="129" t="str">
        <f>IF($B25="","",IF(AND(AGO$3&lt;&gt;"",$B25-기준일시_입력!$AO$7&lt;=0,AGQ25="",AGT25="",AGW25=""),"X",IF(AGW25="연차","☆",IF(AGW25="월차","★",IF(AGW25="병가","♨",IF(AGW25="출장","◎",IF(AGW25="교육","■",IF(AND(AGW25="",AGQ25&lt;=기준일시_입력!$J$15,AGT25&gt;=기준일시_입력!$N$15),"○",IF(AND(AGW25="",AGQ25&lt;&gt;"",AGQ25&gt;기준일시_입력!$J$15),"▼",IF(AND(AGW25="",AGT25&lt;&gt;"",AGT25&lt;기준일시_입력!$N$15),"△",""))))))))))</f>
        <v/>
      </c>
      <c r="AGZ25" s="128">
        <f>IFERROR(IF(OR(AGQ25="",AGT25=""),0,IF(AND(AHB25&lt;기준일시_입력!$J$17,AHC25&gt;기준일시_입력!$N$17),기준일시_입력!$N$17-기준일시_입력!$J$17,IF(AND(AHB25&gt;=기준일시_입력!$J$17,AHC25&gt;기준일시_입력!$N$17),기준일시_입력!$N$17-AHB25,IF(AHC25&lt;기준일시_입력!$J$17,0,IF(AND(AHB25&lt;기준일시_입력!$J$17,AHC25&lt;=기준일시_입력!$N$17),AHC25-기준일시_입력!$J$17,IF(AND(AHB25&gt;=기준일시_입력!$J$17,AHC25&lt;=기준일시_입력!$N$17),AHC25-AHB25,0)))))),0)</f>
        <v>0</v>
      </c>
      <c r="AHA25" s="128">
        <f t="shared" si="297"/>
        <v>0</v>
      </c>
      <c r="AHB25" s="128">
        <f>IF(OR(AGQ25="",AGT25=""),0,IF(AGQ25&lt;기준일시_입력!$J$15,기준일시_입력!$J$15,AGQ25))</f>
        <v>0</v>
      </c>
      <c r="AHC25" s="128">
        <f t="shared" si="298"/>
        <v>0</v>
      </c>
      <c r="AHD25" s="128">
        <f>IFERROR(IF(AND(AHB25&lt;SMALL(기준일시_입력!$J$21:$J$39,AHD$5),AHC25&gt;SMALL(기준일시_입력!$N$21:$N$39,AHD$5)),INDEX(기준일시_입력!$AJ$21:$AJ$39,AHD$5*2-1),IF(AND(AHB25&gt;=SMALL(기준일시_입력!$J$21:$J$39,AHD$5),AHB25&lt;SMALL(기준일시_입력!$N$21:$N$39,AHD$5)),SMALL(기준일시_입력!$N$21:$N$39,AHD$5)-AHB25,0)),0)</f>
        <v>0</v>
      </c>
      <c r="AHE25" s="128">
        <f>IFERROR(IF(AND(AHB25&lt;SMALL(기준일시_입력!$J$21:$J$39,AHE$5),AHC25&gt;SMALL(기준일시_입력!$N$21:$N$39,AHE$5)),INDEX(기준일시_입력!$AJ$21:$AJ$39,AHE$5*2-1),IF(AND(AHB25&gt;=SMALL(기준일시_입력!$J$21:$J$39,AHE$5),AHB25&lt;SMALL(기준일시_입력!$N$21:$N$39,AHE$5)),SMALL(기준일시_입력!$N$21:$N$39,AHE$5)-AHB25,0)),0)</f>
        <v>0</v>
      </c>
      <c r="AHF25" s="128">
        <f>IFERROR(IF(AND(AHB25&lt;SMALL(기준일시_입력!$J$21:$J$39,AHF$5),AHC25&gt;SMALL(기준일시_입력!$N$21:$N$39,AHF$5)),INDEX(기준일시_입력!$AJ$21:$AJ$39,AHF$5*2-1),IF(AND(AHB25&gt;=SMALL(기준일시_입력!$J$21:$J$39,AHF$5),AHB25&lt;SMALL(기준일시_입력!$N$21:$N$39,AHF$5)),SMALL(기준일시_입력!$N$21:$N$39,AHF$5)-AHB25,0)),0)</f>
        <v>0</v>
      </c>
      <c r="AHG25" s="128">
        <f>IFERROR(IF(AND(AHB25&lt;SMALL(기준일시_입력!$J$21:$J$39,AHG$5),AHC25&gt;SMALL(기준일시_입력!$N$21:$N$39,AHG$5)),INDEX(기준일시_입력!$AJ$21:$AJ$39,AHG$5*2-1),IF(AND(AHB25&gt;=SMALL(기준일시_입력!$J$21:$J$39,AHG$5),AHB25&lt;SMALL(기준일시_입력!$N$21:$N$39,AHG$5)),SMALL(기준일시_입력!$N$21:$N$39,AHG$5)-AHB25,0)),0)</f>
        <v>0</v>
      </c>
      <c r="AHH25" s="128">
        <f>IFERROR(IF(AND(AHB25&lt;SMALL(기준일시_입력!$J$21:$J$39,AHH$5),AHC25&gt;SMALL(기준일시_입력!$N$21:$N$39,AHH$5)),INDEX(기준일시_입력!$AJ$21:$AJ$39,AHH$5*2-1),IF(AND(AHB25&gt;=SMALL(기준일시_입력!$J$21:$J$39,AHH$5),AHB25&lt;SMALL(기준일시_입력!$N$21:$N$39,AHH$5)),SMALL(기준일시_입력!$N$21:$N$39,AHH$5)-AHB25,0)),0)</f>
        <v>0</v>
      </c>
      <c r="AHI25" s="128">
        <f>IFERROR(IF(AND(AHB25&lt;SMALL(기준일시_입력!$J$21:$J$39,AHI$5),AHC25&gt;SMALL(기준일시_입력!$N$21:$N$39,AHI$5)),INDEX(기준일시_입력!$AJ$21:$AJ$39,AHI$5*2-1),IF(AND(AHB25&gt;=SMALL(기준일시_입력!$J$21:$J$39,AHI$5),AHB25&lt;SMALL(기준일시_입력!$N$21:$N$39,AHI$5)),SMALL(기준일시_입력!$N$21:$N$39,AHI$5)-AHB25,0)),0)</f>
        <v>0</v>
      </c>
      <c r="AHJ25" s="128">
        <f>IFERROR(IF(AND(AHB25&lt;SMALL(기준일시_입력!$J$21:$J$39,AHJ$5),AHC25&gt;SMALL(기준일시_입력!$N$21:$N$39,AHJ$5)),INDEX(기준일시_입력!$AJ$21:$AJ$39,AHJ$5*2-1),IF(AND(AHB25&gt;=SMALL(기준일시_입력!$J$21:$J$39,AHJ$5),AHB25&lt;SMALL(기준일시_입력!$N$21:$N$39,AHJ$5)),SMALL(기준일시_입력!$N$21:$N$39,AHJ$5)-AHB25,0)),0)</f>
        <v>0</v>
      </c>
      <c r="AHK25" s="128">
        <f>IFERROR(IF(AND(AHB25&lt;SMALL(기준일시_입력!$J$21:$J$39,AHK$5),AHC25&gt;SMALL(기준일시_입력!$N$21:$N$39,AHK$5)),INDEX(기준일시_입력!$AJ$21:$AJ$39,AHK$5*2-1),IF(AND(AHB25&gt;=SMALL(기준일시_입력!$J$21:$J$39,AHK$5),AHB25&lt;SMALL(기준일시_입력!$N$21:$N$39,AHK$5)),SMALL(기준일시_입력!$N$21:$N$39,AHK$5)-AHB25,0)),0)</f>
        <v>0</v>
      </c>
      <c r="AHL25" s="128">
        <f>IFERROR(IF(AND(AHB25&lt;SMALL(기준일시_입력!$J$21:$J$39,AHL$5),AHC25&gt;SMALL(기준일시_입력!$N$21:$N$39,AHL$5)),INDEX(기준일시_입력!$AJ$21:$AJ$39,AHL$5*2-1),IF(AND(AHB25&gt;=SMALL(기준일시_입력!$J$21:$J$39,AHL$5),AHB25&lt;SMALL(기준일시_입력!$N$21:$N$39,AHL$5)),SMALL(기준일시_입력!$N$21:$N$39,AHL$5)-AHB25,0)),0)</f>
        <v>0</v>
      </c>
      <c r="AHM25" s="128">
        <f>IFERROR(IF(AND(AHB25&lt;SMALL(기준일시_입력!$J$21:$J$39,AHM$5),AHC25&gt;SMALL(기준일시_입력!$N$21:$N$39,AHM$5)),INDEX(기준일시_입력!$AJ$21:$AJ$39,AHM$5*2-1),IF(AND(AHB25&gt;=SMALL(기준일시_입력!$J$21:$J$39,AHM$5),AHB25&lt;SMALL(기준일시_입력!$N$21:$N$39,AHM$5)),SMALL(기준일시_입력!$N$21:$N$39,AHM$5)-AHB25,0)),0)</f>
        <v>0</v>
      </c>
      <c r="AHN25" s="125"/>
      <c r="AHO25" s="180" t="str">
        <f t="shared" si="299"/>
        <v>20일</v>
      </c>
      <c r="AHP25" s="180"/>
      <c r="AHQ25" s="124" t="str">
        <f t="shared" si="300"/>
        <v>토</v>
      </c>
      <c r="AHR25" s="133" t="str">
        <f t="shared" si="413"/>
        <v/>
      </c>
      <c r="AHS25" s="184"/>
      <c r="AHT25" s="184"/>
      <c r="AHU25" s="184"/>
      <c r="AHV25" s="184"/>
      <c r="AHW25" s="184"/>
      <c r="AHX25" s="184"/>
      <c r="AHY25" s="176"/>
      <c r="AHZ25" s="177"/>
      <c r="AIA25" s="129" t="str">
        <f>IF($B25="","",IF(AND(AHQ$3&lt;&gt;"",$B25-기준일시_입력!$AO$7&lt;=0,AHS25="",AHV25="",AHY25=""),"X",IF(AHY25="연차","☆",IF(AHY25="월차","★",IF(AHY25="병가","♨",IF(AHY25="출장","◎",IF(AHY25="교육","■",IF(AND(AHY25="",AHS25&lt;=기준일시_입력!$J$15,AHV25&gt;=기준일시_입력!$N$15),"○",IF(AND(AHY25="",AHS25&lt;&gt;"",AHS25&gt;기준일시_입력!$J$15),"▼",IF(AND(AHY25="",AHV25&lt;&gt;"",AHV25&lt;기준일시_입력!$N$15),"△",""))))))))))</f>
        <v/>
      </c>
      <c r="AIB25" s="128">
        <f>IFERROR(IF(OR(AHS25="",AHV25=""),0,IF(AND(AID25&lt;기준일시_입력!$J$17,AIE25&gt;기준일시_입력!$N$17),기준일시_입력!$N$17-기준일시_입력!$J$17,IF(AND(AID25&gt;=기준일시_입력!$J$17,AIE25&gt;기준일시_입력!$N$17),기준일시_입력!$N$17-AID25,IF(AIE25&lt;기준일시_입력!$J$17,0,IF(AND(AID25&lt;기준일시_입력!$J$17,AIE25&lt;=기준일시_입력!$N$17),AIE25-기준일시_입력!$J$17,IF(AND(AID25&gt;=기준일시_입력!$J$17,AIE25&lt;=기준일시_입력!$N$17),AIE25-AID25,0)))))),0)</f>
        <v>0</v>
      </c>
      <c r="AIC25" s="128">
        <f t="shared" si="302"/>
        <v>0</v>
      </c>
      <c r="AID25" s="128">
        <f>IF(OR(AHS25="",AHV25=""),0,IF(AHS25&lt;기준일시_입력!$J$15,기준일시_입력!$J$15,AHS25))</f>
        <v>0</v>
      </c>
      <c r="AIE25" s="128">
        <f t="shared" si="303"/>
        <v>0</v>
      </c>
      <c r="AIF25" s="128">
        <f>IFERROR(IF(AND(AID25&lt;SMALL(기준일시_입력!$J$21:$J$39,AIF$5),AIE25&gt;SMALL(기준일시_입력!$N$21:$N$39,AIF$5)),INDEX(기준일시_입력!$AJ$21:$AJ$39,AIF$5*2-1),IF(AND(AID25&gt;=SMALL(기준일시_입력!$J$21:$J$39,AIF$5),AID25&lt;SMALL(기준일시_입력!$N$21:$N$39,AIF$5)),SMALL(기준일시_입력!$N$21:$N$39,AIF$5)-AID25,0)),0)</f>
        <v>0</v>
      </c>
      <c r="AIG25" s="128">
        <f>IFERROR(IF(AND(AID25&lt;SMALL(기준일시_입력!$J$21:$J$39,AIG$5),AIE25&gt;SMALL(기준일시_입력!$N$21:$N$39,AIG$5)),INDEX(기준일시_입력!$AJ$21:$AJ$39,AIG$5*2-1),IF(AND(AID25&gt;=SMALL(기준일시_입력!$J$21:$J$39,AIG$5),AID25&lt;SMALL(기준일시_입력!$N$21:$N$39,AIG$5)),SMALL(기준일시_입력!$N$21:$N$39,AIG$5)-AID25,0)),0)</f>
        <v>0</v>
      </c>
      <c r="AIH25" s="128">
        <f>IFERROR(IF(AND(AID25&lt;SMALL(기준일시_입력!$J$21:$J$39,AIH$5),AIE25&gt;SMALL(기준일시_입력!$N$21:$N$39,AIH$5)),INDEX(기준일시_입력!$AJ$21:$AJ$39,AIH$5*2-1),IF(AND(AID25&gt;=SMALL(기준일시_입력!$J$21:$J$39,AIH$5),AID25&lt;SMALL(기준일시_입력!$N$21:$N$39,AIH$5)),SMALL(기준일시_입력!$N$21:$N$39,AIH$5)-AID25,0)),0)</f>
        <v>0</v>
      </c>
      <c r="AII25" s="128">
        <f>IFERROR(IF(AND(AID25&lt;SMALL(기준일시_입력!$J$21:$J$39,AII$5),AIE25&gt;SMALL(기준일시_입력!$N$21:$N$39,AII$5)),INDEX(기준일시_입력!$AJ$21:$AJ$39,AII$5*2-1),IF(AND(AID25&gt;=SMALL(기준일시_입력!$J$21:$J$39,AII$5),AID25&lt;SMALL(기준일시_입력!$N$21:$N$39,AII$5)),SMALL(기준일시_입력!$N$21:$N$39,AII$5)-AID25,0)),0)</f>
        <v>0</v>
      </c>
      <c r="AIJ25" s="128">
        <f>IFERROR(IF(AND(AID25&lt;SMALL(기준일시_입력!$J$21:$J$39,AIJ$5),AIE25&gt;SMALL(기준일시_입력!$N$21:$N$39,AIJ$5)),INDEX(기준일시_입력!$AJ$21:$AJ$39,AIJ$5*2-1),IF(AND(AID25&gt;=SMALL(기준일시_입력!$J$21:$J$39,AIJ$5),AID25&lt;SMALL(기준일시_입력!$N$21:$N$39,AIJ$5)),SMALL(기준일시_입력!$N$21:$N$39,AIJ$5)-AID25,0)),0)</f>
        <v>0</v>
      </c>
      <c r="AIK25" s="128">
        <f>IFERROR(IF(AND(AID25&lt;SMALL(기준일시_입력!$J$21:$J$39,AIK$5),AIE25&gt;SMALL(기준일시_입력!$N$21:$N$39,AIK$5)),INDEX(기준일시_입력!$AJ$21:$AJ$39,AIK$5*2-1),IF(AND(AID25&gt;=SMALL(기준일시_입력!$J$21:$J$39,AIK$5),AID25&lt;SMALL(기준일시_입력!$N$21:$N$39,AIK$5)),SMALL(기준일시_입력!$N$21:$N$39,AIK$5)-AID25,0)),0)</f>
        <v>0</v>
      </c>
      <c r="AIL25" s="128">
        <f>IFERROR(IF(AND(AID25&lt;SMALL(기준일시_입력!$J$21:$J$39,AIL$5),AIE25&gt;SMALL(기준일시_입력!$N$21:$N$39,AIL$5)),INDEX(기준일시_입력!$AJ$21:$AJ$39,AIL$5*2-1),IF(AND(AID25&gt;=SMALL(기준일시_입력!$J$21:$J$39,AIL$5),AID25&lt;SMALL(기준일시_입력!$N$21:$N$39,AIL$5)),SMALL(기준일시_입력!$N$21:$N$39,AIL$5)-AID25,0)),0)</f>
        <v>0</v>
      </c>
      <c r="AIM25" s="128">
        <f>IFERROR(IF(AND(AID25&lt;SMALL(기준일시_입력!$J$21:$J$39,AIM$5),AIE25&gt;SMALL(기준일시_입력!$N$21:$N$39,AIM$5)),INDEX(기준일시_입력!$AJ$21:$AJ$39,AIM$5*2-1),IF(AND(AID25&gt;=SMALL(기준일시_입력!$J$21:$J$39,AIM$5),AID25&lt;SMALL(기준일시_입력!$N$21:$N$39,AIM$5)),SMALL(기준일시_입력!$N$21:$N$39,AIM$5)-AID25,0)),0)</f>
        <v>0</v>
      </c>
      <c r="AIN25" s="128">
        <f>IFERROR(IF(AND(AID25&lt;SMALL(기준일시_입력!$J$21:$J$39,AIN$5),AIE25&gt;SMALL(기준일시_입력!$N$21:$N$39,AIN$5)),INDEX(기준일시_입력!$AJ$21:$AJ$39,AIN$5*2-1),IF(AND(AID25&gt;=SMALL(기준일시_입력!$J$21:$J$39,AIN$5),AID25&lt;SMALL(기준일시_입력!$N$21:$N$39,AIN$5)),SMALL(기준일시_입력!$N$21:$N$39,AIN$5)-AID25,0)),0)</f>
        <v>0</v>
      </c>
      <c r="AIO25" s="128">
        <f>IFERROR(IF(AND(AID25&lt;SMALL(기준일시_입력!$J$21:$J$39,AIO$5),AIE25&gt;SMALL(기준일시_입력!$N$21:$N$39,AIO$5)),INDEX(기준일시_입력!$AJ$21:$AJ$39,AIO$5*2-1),IF(AND(AID25&gt;=SMALL(기준일시_입력!$J$21:$J$39,AIO$5),AID25&lt;SMALL(기준일시_입력!$N$21:$N$39,AIO$5)),SMALL(기준일시_입력!$N$21:$N$39,AIO$5)-AID25,0)),0)</f>
        <v>0</v>
      </c>
      <c r="AIP25" s="125"/>
      <c r="AIQ25" s="180" t="str">
        <f t="shared" si="304"/>
        <v>20일</v>
      </c>
      <c r="AIR25" s="180"/>
      <c r="AIS25" s="124" t="str">
        <f t="shared" si="305"/>
        <v>토</v>
      </c>
      <c r="AIT25" s="133" t="str">
        <f t="shared" si="414"/>
        <v/>
      </c>
      <c r="AIU25" s="184"/>
      <c r="AIV25" s="184"/>
      <c r="AIW25" s="184"/>
      <c r="AIX25" s="184"/>
      <c r="AIY25" s="184"/>
      <c r="AIZ25" s="184"/>
      <c r="AJA25" s="176"/>
      <c r="AJB25" s="177"/>
      <c r="AJC25" s="129" t="str">
        <f>IF($B25="","",IF(AND(AIS$3&lt;&gt;"",$B25-기준일시_입력!$AO$7&lt;=0,AIU25="",AIX25="",AJA25=""),"X",IF(AJA25="연차","☆",IF(AJA25="월차","★",IF(AJA25="병가","♨",IF(AJA25="출장","◎",IF(AJA25="교육","■",IF(AND(AJA25="",AIU25&lt;=기준일시_입력!$J$15,AIX25&gt;=기준일시_입력!$N$15),"○",IF(AND(AJA25="",AIU25&lt;&gt;"",AIU25&gt;기준일시_입력!$J$15),"▼",IF(AND(AJA25="",AIX25&lt;&gt;"",AIX25&lt;기준일시_입력!$N$15),"△",""))))))))))</f>
        <v/>
      </c>
      <c r="AJD25" s="128">
        <f>IFERROR(IF(OR(AIU25="",AIX25=""),0,IF(AND(AJF25&lt;기준일시_입력!$J$17,AJG25&gt;기준일시_입력!$N$17),기준일시_입력!$N$17-기준일시_입력!$J$17,IF(AND(AJF25&gt;=기준일시_입력!$J$17,AJG25&gt;기준일시_입력!$N$17),기준일시_입력!$N$17-AJF25,IF(AJG25&lt;기준일시_입력!$J$17,0,IF(AND(AJF25&lt;기준일시_입력!$J$17,AJG25&lt;=기준일시_입력!$N$17),AJG25-기준일시_입력!$J$17,IF(AND(AJF25&gt;=기준일시_입력!$J$17,AJG25&lt;=기준일시_입력!$N$17),AJG25-AJF25,0)))))),0)</f>
        <v>0</v>
      </c>
      <c r="AJE25" s="128">
        <f t="shared" si="307"/>
        <v>0</v>
      </c>
      <c r="AJF25" s="128">
        <f>IF(OR(AIU25="",AIX25=""),0,IF(AIU25&lt;기준일시_입력!$J$15,기준일시_입력!$J$15,AIU25))</f>
        <v>0</v>
      </c>
      <c r="AJG25" s="128">
        <f t="shared" si="308"/>
        <v>0</v>
      </c>
      <c r="AJH25" s="128">
        <f>IFERROR(IF(AND(AJF25&lt;SMALL(기준일시_입력!$J$21:$J$39,AJH$5),AJG25&gt;SMALL(기준일시_입력!$N$21:$N$39,AJH$5)),INDEX(기준일시_입력!$AJ$21:$AJ$39,AJH$5*2-1),IF(AND(AJF25&gt;=SMALL(기준일시_입력!$J$21:$J$39,AJH$5),AJF25&lt;SMALL(기준일시_입력!$N$21:$N$39,AJH$5)),SMALL(기준일시_입력!$N$21:$N$39,AJH$5)-AJF25,0)),0)</f>
        <v>0</v>
      </c>
      <c r="AJI25" s="128">
        <f>IFERROR(IF(AND(AJF25&lt;SMALL(기준일시_입력!$J$21:$J$39,AJI$5),AJG25&gt;SMALL(기준일시_입력!$N$21:$N$39,AJI$5)),INDEX(기준일시_입력!$AJ$21:$AJ$39,AJI$5*2-1),IF(AND(AJF25&gt;=SMALL(기준일시_입력!$J$21:$J$39,AJI$5),AJF25&lt;SMALL(기준일시_입력!$N$21:$N$39,AJI$5)),SMALL(기준일시_입력!$N$21:$N$39,AJI$5)-AJF25,0)),0)</f>
        <v>0</v>
      </c>
      <c r="AJJ25" s="128">
        <f>IFERROR(IF(AND(AJF25&lt;SMALL(기준일시_입력!$J$21:$J$39,AJJ$5),AJG25&gt;SMALL(기준일시_입력!$N$21:$N$39,AJJ$5)),INDEX(기준일시_입력!$AJ$21:$AJ$39,AJJ$5*2-1),IF(AND(AJF25&gt;=SMALL(기준일시_입력!$J$21:$J$39,AJJ$5),AJF25&lt;SMALL(기준일시_입력!$N$21:$N$39,AJJ$5)),SMALL(기준일시_입력!$N$21:$N$39,AJJ$5)-AJF25,0)),0)</f>
        <v>0</v>
      </c>
      <c r="AJK25" s="128">
        <f>IFERROR(IF(AND(AJF25&lt;SMALL(기준일시_입력!$J$21:$J$39,AJK$5),AJG25&gt;SMALL(기준일시_입력!$N$21:$N$39,AJK$5)),INDEX(기준일시_입력!$AJ$21:$AJ$39,AJK$5*2-1),IF(AND(AJF25&gt;=SMALL(기준일시_입력!$J$21:$J$39,AJK$5),AJF25&lt;SMALL(기준일시_입력!$N$21:$N$39,AJK$5)),SMALL(기준일시_입력!$N$21:$N$39,AJK$5)-AJF25,0)),0)</f>
        <v>0</v>
      </c>
      <c r="AJL25" s="128">
        <f>IFERROR(IF(AND(AJF25&lt;SMALL(기준일시_입력!$J$21:$J$39,AJL$5),AJG25&gt;SMALL(기준일시_입력!$N$21:$N$39,AJL$5)),INDEX(기준일시_입력!$AJ$21:$AJ$39,AJL$5*2-1),IF(AND(AJF25&gt;=SMALL(기준일시_입력!$J$21:$J$39,AJL$5),AJF25&lt;SMALL(기준일시_입력!$N$21:$N$39,AJL$5)),SMALL(기준일시_입력!$N$21:$N$39,AJL$5)-AJF25,0)),0)</f>
        <v>0</v>
      </c>
      <c r="AJM25" s="128">
        <f>IFERROR(IF(AND(AJF25&lt;SMALL(기준일시_입력!$J$21:$J$39,AJM$5),AJG25&gt;SMALL(기준일시_입력!$N$21:$N$39,AJM$5)),INDEX(기준일시_입력!$AJ$21:$AJ$39,AJM$5*2-1),IF(AND(AJF25&gt;=SMALL(기준일시_입력!$J$21:$J$39,AJM$5),AJF25&lt;SMALL(기준일시_입력!$N$21:$N$39,AJM$5)),SMALL(기준일시_입력!$N$21:$N$39,AJM$5)-AJF25,0)),0)</f>
        <v>0</v>
      </c>
      <c r="AJN25" s="128">
        <f>IFERROR(IF(AND(AJF25&lt;SMALL(기준일시_입력!$J$21:$J$39,AJN$5),AJG25&gt;SMALL(기준일시_입력!$N$21:$N$39,AJN$5)),INDEX(기준일시_입력!$AJ$21:$AJ$39,AJN$5*2-1),IF(AND(AJF25&gt;=SMALL(기준일시_입력!$J$21:$J$39,AJN$5),AJF25&lt;SMALL(기준일시_입력!$N$21:$N$39,AJN$5)),SMALL(기준일시_입력!$N$21:$N$39,AJN$5)-AJF25,0)),0)</f>
        <v>0</v>
      </c>
      <c r="AJO25" s="128">
        <f>IFERROR(IF(AND(AJF25&lt;SMALL(기준일시_입력!$J$21:$J$39,AJO$5),AJG25&gt;SMALL(기준일시_입력!$N$21:$N$39,AJO$5)),INDEX(기준일시_입력!$AJ$21:$AJ$39,AJO$5*2-1),IF(AND(AJF25&gt;=SMALL(기준일시_입력!$J$21:$J$39,AJO$5),AJF25&lt;SMALL(기준일시_입력!$N$21:$N$39,AJO$5)),SMALL(기준일시_입력!$N$21:$N$39,AJO$5)-AJF25,0)),0)</f>
        <v>0</v>
      </c>
      <c r="AJP25" s="128">
        <f>IFERROR(IF(AND(AJF25&lt;SMALL(기준일시_입력!$J$21:$J$39,AJP$5),AJG25&gt;SMALL(기준일시_입력!$N$21:$N$39,AJP$5)),INDEX(기준일시_입력!$AJ$21:$AJ$39,AJP$5*2-1),IF(AND(AJF25&gt;=SMALL(기준일시_입력!$J$21:$J$39,AJP$5),AJF25&lt;SMALL(기준일시_입력!$N$21:$N$39,AJP$5)),SMALL(기준일시_입력!$N$21:$N$39,AJP$5)-AJF25,0)),0)</f>
        <v>0</v>
      </c>
      <c r="AJQ25" s="128">
        <f>IFERROR(IF(AND(AJF25&lt;SMALL(기준일시_입력!$J$21:$J$39,AJQ$5),AJG25&gt;SMALL(기준일시_입력!$N$21:$N$39,AJQ$5)),INDEX(기준일시_입력!$AJ$21:$AJ$39,AJQ$5*2-1),IF(AND(AJF25&gt;=SMALL(기준일시_입력!$J$21:$J$39,AJQ$5),AJF25&lt;SMALL(기준일시_입력!$N$21:$N$39,AJQ$5)),SMALL(기준일시_입력!$N$21:$N$39,AJQ$5)-AJF25,0)),0)</f>
        <v>0</v>
      </c>
      <c r="AJR25" s="125"/>
      <c r="AJS25" s="180" t="str">
        <f t="shared" si="309"/>
        <v>20일</v>
      </c>
      <c r="AJT25" s="180"/>
      <c r="AJU25" s="124" t="str">
        <f t="shared" si="310"/>
        <v>토</v>
      </c>
      <c r="AJV25" s="133" t="str">
        <f t="shared" si="414"/>
        <v/>
      </c>
      <c r="AJW25" s="184"/>
      <c r="AJX25" s="184"/>
      <c r="AJY25" s="184"/>
      <c r="AJZ25" s="184"/>
      <c r="AKA25" s="184"/>
      <c r="AKB25" s="184"/>
      <c r="AKC25" s="176"/>
      <c r="AKD25" s="177"/>
      <c r="AKE25" s="129" t="str">
        <f>IF($B25="","",IF(AND(AJU$3&lt;&gt;"",$B25-기준일시_입력!$AO$7&lt;=0,AJW25="",AJZ25="",AKC25=""),"X",IF(AKC25="연차","☆",IF(AKC25="월차","★",IF(AKC25="병가","♨",IF(AKC25="출장","◎",IF(AKC25="교육","■",IF(AND(AKC25="",AJW25&lt;=기준일시_입력!$J$15,AJZ25&gt;=기준일시_입력!$N$15),"○",IF(AND(AKC25="",AJW25&lt;&gt;"",AJW25&gt;기준일시_입력!$J$15),"▼",IF(AND(AKC25="",AJZ25&lt;&gt;"",AJZ25&lt;기준일시_입력!$N$15),"△",""))))))))))</f>
        <v/>
      </c>
      <c r="AKF25" s="128">
        <f>IFERROR(IF(OR(AJW25="",AJZ25=""),0,IF(AND(AKH25&lt;기준일시_입력!$J$17,AKI25&gt;기준일시_입력!$N$17),기준일시_입력!$N$17-기준일시_입력!$J$17,IF(AND(AKH25&gt;=기준일시_입력!$J$17,AKI25&gt;기준일시_입력!$N$17),기준일시_입력!$N$17-AKH25,IF(AKI25&lt;기준일시_입력!$J$17,0,IF(AND(AKH25&lt;기준일시_입력!$J$17,AKI25&lt;=기준일시_입력!$N$17),AKI25-기준일시_입력!$J$17,IF(AND(AKH25&gt;=기준일시_입력!$J$17,AKI25&lt;=기준일시_입력!$N$17),AKI25-AKH25,0)))))),0)</f>
        <v>0</v>
      </c>
      <c r="AKG25" s="128">
        <f t="shared" si="312"/>
        <v>0</v>
      </c>
      <c r="AKH25" s="128">
        <f>IF(OR(AJW25="",AJZ25=""),0,IF(AJW25&lt;기준일시_입력!$J$15,기준일시_입력!$J$15,AJW25))</f>
        <v>0</v>
      </c>
      <c r="AKI25" s="128">
        <f t="shared" si="313"/>
        <v>0</v>
      </c>
      <c r="AKJ25" s="128">
        <f>IFERROR(IF(AND(AKH25&lt;SMALL(기준일시_입력!$J$21:$J$39,AKJ$5),AKI25&gt;SMALL(기준일시_입력!$N$21:$N$39,AKJ$5)),INDEX(기준일시_입력!$AJ$21:$AJ$39,AKJ$5*2-1),IF(AND(AKH25&gt;=SMALL(기준일시_입력!$J$21:$J$39,AKJ$5),AKH25&lt;SMALL(기준일시_입력!$N$21:$N$39,AKJ$5)),SMALL(기준일시_입력!$N$21:$N$39,AKJ$5)-AKH25,0)),0)</f>
        <v>0</v>
      </c>
      <c r="AKK25" s="128">
        <f>IFERROR(IF(AND(AKH25&lt;SMALL(기준일시_입력!$J$21:$J$39,AKK$5),AKI25&gt;SMALL(기준일시_입력!$N$21:$N$39,AKK$5)),INDEX(기준일시_입력!$AJ$21:$AJ$39,AKK$5*2-1),IF(AND(AKH25&gt;=SMALL(기준일시_입력!$J$21:$J$39,AKK$5),AKH25&lt;SMALL(기준일시_입력!$N$21:$N$39,AKK$5)),SMALL(기준일시_입력!$N$21:$N$39,AKK$5)-AKH25,0)),0)</f>
        <v>0</v>
      </c>
      <c r="AKL25" s="128">
        <f>IFERROR(IF(AND(AKH25&lt;SMALL(기준일시_입력!$J$21:$J$39,AKL$5),AKI25&gt;SMALL(기준일시_입력!$N$21:$N$39,AKL$5)),INDEX(기준일시_입력!$AJ$21:$AJ$39,AKL$5*2-1),IF(AND(AKH25&gt;=SMALL(기준일시_입력!$J$21:$J$39,AKL$5),AKH25&lt;SMALL(기준일시_입력!$N$21:$N$39,AKL$5)),SMALL(기준일시_입력!$N$21:$N$39,AKL$5)-AKH25,0)),0)</f>
        <v>0</v>
      </c>
      <c r="AKM25" s="128">
        <f>IFERROR(IF(AND(AKH25&lt;SMALL(기준일시_입력!$J$21:$J$39,AKM$5),AKI25&gt;SMALL(기준일시_입력!$N$21:$N$39,AKM$5)),INDEX(기준일시_입력!$AJ$21:$AJ$39,AKM$5*2-1),IF(AND(AKH25&gt;=SMALL(기준일시_입력!$J$21:$J$39,AKM$5),AKH25&lt;SMALL(기준일시_입력!$N$21:$N$39,AKM$5)),SMALL(기준일시_입력!$N$21:$N$39,AKM$5)-AKH25,0)),0)</f>
        <v>0</v>
      </c>
      <c r="AKN25" s="128">
        <f>IFERROR(IF(AND(AKH25&lt;SMALL(기준일시_입력!$J$21:$J$39,AKN$5),AKI25&gt;SMALL(기준일시_입력!$N$21:$N$39,AKN$5)),INDEX(기준일시_입력!$AJ$21:$AJ$39,AKN$5*2-1),IF(AND(AKH25&gt;=SMALL(기준일시_입력!$J$21:$J$39,AKN$5),AKH25&lt;SMALL(기준일시_입력!$N$21:$N$39,AKN$5)),SMALL(기준일시_입력!$N$21:$N$39,AKN$5)-AKH25,0)),0)</f>
        <v>0</v>
      </c>
      <c r="AKO25" s="128">
        <f>IFERROR(IF(AND(AKH25&lt;SMALL(기준일시_입력!$J$21:$J$39,AKO$5),AKI25&gt;SMALL(기준일시_입력!$N$21:$N$39,AKO$5)),INDEX(기준일시_입력!$AJ$21:$AJ$39,AKO$5*2-1),IF(AND(AKH25&gt;=SMALL(기준일시_입력!$J$21:$J$39,AKO$5),AKH25&lt;SMALL(기준일시_입력!$N$21:$N$39,AKO$5)),SMALL(기준일시_입력!$N$21:$N$39,AKO$5)-AKH25,0)),0)</f>
        <v>0</v>
      </c>
      <c r="AKP25" s="128">
        <f>IFERROR(IF(AND(AKH25&lt;SMALL(기준일시_입력!$J$21:$J$39,AKP$5),AKI25&gt;SMALL(기준일시_입력!$N$21:$N$39,AKP$5)),INDEX(기준일시_입력!$AJ$21:$AJ$39,AKP$5*2-1),IF(AND(AKH25&gt;=SMALL(기준일시_입력!$J$21:$J$39,AKP$5),AKH25&lt;SMALL(기준일시_입력!$N$21:$N$39,AKP$5)),SMALL(기준일시_입력!$N$21:$N$39,AKP$5)-AKH25,0)),0)</f>
        <v>0</v>
      </c>
      <c r="AKQ25" s="128">
        <f>IFERROR(IF(AND(AKH25&lt;SMALL(기준일시_입력!$J$21:$J$39,AKQ$5),AKI25&gt;SMALL(기준일시_입력!$N$21:$N$39,AKQ$5)),INDEX(기준일시_입력!$AJ$21:$AJ$39,AKQ$5*2-1),IF(AND(AKH25&gt;=SMALL(기준일시_입력!$J$21:$J$39,AKQ$5),AKH25&lt;SMALL(기준일시_입력!$N$21:$N$39,AKQ$5)),SMALL(기준일시_입력!$N$21:$N$39,AKQ$5)-AKH25,0)),0)</f>
        <v>0</v>
      </c>
      <c r="AKR25" s="128">
        <f>IFERROR(IF(AND(AKH25&lt;SMALL(기준일시_입력!$J$21:$J$39,AKR$5),AKI25&gt;SMALL(기준일시_입력!$N$21:$N$39,AKR$5)),INDEX(기준일시_입력!$AJ$21:$AJ$39,AKR$5*2-1),IF(AND(AKH25&gt;=SMALL(기준일시_입력!$J$21:$J$39,AKR$5),AKH25&lt;SMALL(기준일시_입력!$N$21:$N$39,AKR$5)),SMALL(기준일시_입력!$N$21:$N$39,AKR$5)-AKH25,0)),0)</f>
        <v>0</v>
      </c>
      <c r="AKS25" s="128">
        <f>IFERROR(IF(AND(AKH25&lt;SMALL(기준일시_입력!$J$21:$J$39,AKS$5),AKI25&gt;SMALL(기준일시_입력!$N$21:$N$39,AKS$5)),INDEX(기준일시_입력!$AJ$21:$AJ$39,AKS$5*2-1),IF(AND(AKH25&gt;=SMALL(기준일시_입력!$J$21:$J$39,AKS$5),AKH25&lt;SMALL(기준일시_입력!$N$21:$N$39,AKS$5)),SMALL(기준일시_입력!$N$21:$N$39,AKS$5)-AKH25,0)),0)</f>
        <v>0</v>
      </c>
      <c r="AKT25" s="125"/>
      <c r="AKU25" s="180" t="str">
        <f t="shared" si="314"/>
        <v>20일</v>
      </c>
      <c r="AKV25" s="180"/>
      <c r="AKW25" s="124" t="str">
        <f t="shared" si="315"/>
        <v>토</v>
      </c>
      <c r="AKX25" s="133" t="str">
        <f t="shared" si="414"/>
        <v/>
      </c>
      <c r="AKY25" s="184"/>
      <c r="AKZ25" s="184"/>
      <c r="ALA25" s="184"/>
      <c r="ALB25" s="184"/>
      <c r="ALC25" s="184"/>
      <c r="ALD25" s="184"/>
      <c r="ALE25" s="176"/>
      <c r="ALF25" s="177"/>
      <c r="ALG25" s="129" t="str">
        <f>IF($B25="","",IF(AND(AKW$3&lt;&gt;"",$B25-기준일시_입력!$AO$7&lt;=0,AKY25="",ALB25="",ALE25=""),"X",IF(ALE25="연차","☆",IF(ALE25="월차","★",IF(ALE25="병가","♨",IF(ALE25="출장","◎",IF(ALE25="교육","■",IF(AND(ALE25="",AKY25&lt;=기준일시_입력!$J$15,ALB25&gt;=기준일시_입력!$N$15),"○",IF(AND(ALE25="",AKY25&lt;&gt;"",AKY25&gt;기준일시_입력!$J$15),"▼",IF(AND(ALE25="",ALB25&lt;&gt;"",ALB25&lt;기준일시_입력!$N$15),"△",""))))))))))</f>
        <v/>
      </c>
      <c r="ALH25" s="128">
        <f>IFERROR(IF(OR(AKY25="",ALB25=""),0,IF(AND(ALJ25&lt;기준일시_입력!$J$17,ALK25&gt;기준일시_입력!$N$17),기준일시_입력!$N$17-기준일시_입력!$J$17,IF(AND(ALJ25&gt;=기준일시_입력!$J$17,ALK25&gt;기준일시_입력!$N$17),기준일시_입력!$N$17-ALJ25,IF(ALK25&lt;기준일시_입력!$J$17,0,IF(AND(ALJ25&lt;기준일시_입력!$J$17,ALK25&lt;=기준일시_입력!$N$17),ALK25-기준일시_입력!$J$17,IF(AND(ALJ25&gt;=기준일시_입력!$J$17,ALK25&lt;=기준일시_입력!$N$17),ALK25-ALJ25,0)))))),0)</f>
        <v>0</v>
      </c>
      <c r="ALI25" s="128">
        <f t="shared" si="317"/>
        <v>0</v>
      </c>
      <c r="ALJ25" s="128">
        <f>IF(OR(AKY25="",ALB25=""),0,IF(AKY25&lt;기준일시_입력!$J$15,기준일시_입력!$J$15,AKY25))</f>
        <v>0</v>
      </c>
      <c r="ALK25" s="128">
        <f t="shared" si="318"/>
        <v>0</v>
      </c>
      <c r="ALL25" s="128">
        <f>IFERROR(IF(AND(ALJ25&lt;SMALL(기준일시_입력!$J$21:$J$39,ALL$5),ALK25&gt;SMALL(기준일시_입력!$N$21:$N$39,ALL$5)),INDEX(기준일시_입력!$AJ$21:$AJ$39,ALL$5*2-1),IF(AND(ALJ25&gt;=SMALL(기준일시_입력!$J$21:$J$39,ALL$5),ALJ25&lt;SMALL(기준일시_입력!$N$21:$N$39,ALL$5)),SMALL(기준일시_입력!$N$21:$N$39,ALL$5)-ALJ25,0)),0)</f>
        <v>0</v>
      </c>
      <c r="ALM25" s="128">
        <f>IFERROR(IF(AND(ALJ25&lt;SMALL(기준일시_입력!$J$21:$J$39,ALM$5),ALK25&gt;SMALL(기준일시_입력!$N$21:$N$39,ALM$5)),INDEX(기준일시_입력!$AJ$21:$AJ$39,ALM$5*2-1),IF(AND(ALJ25&gt;=SMALL(기준일시_입력!$J$21:$J$39,ALM$5),ALJ25&lt;SMALL(기준일시_입력!$N$21:$N$39,ALM$5)),SMALL(기준일시_입력!$N$21:$N$39,ALM$5)-ALJ25,0)),0)</f>
        <v>0</v>
      </c>
      <c r="ALN25" s="128">
        <f>IFERROR(IF(AND(ALJ25&lt;SMALL(기준일시_입력!$J$21:$J$39,ALN$5),ALK25&gt;SMALL(기준일시_입력!$N$21:$N$39,ALN$5)),INDEX(기준일시_입력!$AJ$21:$AJ$39,ALN$5*2-1),IF(AND(ALJ25&gt;=SMALL(기준일시_입력!$J$21:$J$39,ALN$5),ALJ25&lt;SMALL(기준일시_입력!$N$21:$N$39,ALN$5)),SMALL(기준일시_입력!$N$21:$N$39,ALN$5)-ALJ25,0)),0)</f>
        <v>0</v>
      </c>
      <c r="ALO25" s="128">
        <f>IFERROR(IF(AND(ALJ25&lt;SMALL(기준일시_입력!$J$21:$J$39,ALO$5),ALK25&gt;SMALL(기준일시_입력!$N$21:$N$39,ALO$5)),INDEX(기준일시_입력!$AJ$21:$AJ$39,ALO$5*2-1),IF(AND(ALJ25&gt;=SMALL(기준일시_입력!$J$21:$J$39,ALO$5),ALJ25&lt;SMALL(기준일시_입력!$N$21:$N$39,ALO$5)),SMALL(기준일시_입력!$N$21:$N$39,ALO$5)-ALJ25,0)),0)</f>
        <v>0</v>
      </c>
      <c r="ALP25" s="128">
        <f>IFERROR(IF(AND(ALJ25&lt;SMALL(기준일시_입력!$J$21:$J$39,ALP$5),ALK25&gt;SMALL(기준일시_입력!$N$21:$N$39,ALP$5)),INDEX(기준일시_입력!$AJ$21:$AJ$39,ALP$5*2-1),IF(AND(ALJ25&gt;=SMALL(기준일시_입력!$J$21:$J$39,ALP$5),ALJ25&lt;SMALL(기준일시_입력!$N$21:$N$39,ALP$5)),SMALL(기준일시_입력!$N$21:$N$39,ALP$5)-ALJ25,0)),0)</f>
        <v>0</v>
      </c>
      <c r="ALQ25" s="128">
        <f>IFERROR(IF(AND(ALJ25&lt;SMALL(기준일시_입력!$J$21:$J$39,ALQ$5),ALK25&gt;SMALL(기준일시_입력!$N$21:$N$39,ALQ$5)),INDEX(기준일시_입력!$AJ$21:$AJ$39,ALQ$5*2-1),IF(AND(ALJ25&gt;=SMALL(기준일시_입력!$J$21:$J$39,ALQ$5),ALJ25&lt;SMALL(기준일시_입력!$N$21:$N$39,ALQ$5)),SMALL(기준일시_입력!$N$21:$N$39,ALQ$5)-ALJ25,0)),0)</f>
        <v>0</v>
      </c>
      <c r="ALR25" s="128">
        <f>IFERROR(IF(AND(ALJ25&lt;SMALL(기준일시_입력!$J$21:$J$39,ALR$5),ALK25&gt;SMALL(기준일시_입력!$N$21:$N$39,ALR$5)),INDEX(기준일시_입력!$AJ$21:$AJ$39,ALR$5*2-1),IF(AND(ALJ25&gt;=SMALL(기준일시_입력!$J$21:$J$39,ALR$5),ALJ25&lt;SMALL(기준일시_입력!$N$21:$N$39,ALR$5)),SMALL(기준일시_입력!$N$21:$N$39,ALR$5)-ALJ25,0)),0)</f>
        <v>0</v>
      </c>
      <c r="ALS25" s="128">
        <f>IFERROR(IF(AND(ALJ25&lt;SMALL(기준일시_입력!$J$21:$J$39,ALS$5),ALK25&gt;SMALL(기준일시_입력!$N$21:$N$39,ALS$5)),INDEX(기준일시_입력!$AJ$21:$AJ$39,ALS$5*2-1),IF(AND(ALJ25&gt;=SMALL(기준일시_입력!$J$21:$J$39,ALS$5),ALJ25&lt;SMALL(기준일시_입력!$N$21:$N$39,ALS$5)),SMALL(기준일시_입력!$N$21:$N$39,ALS$5)-ALJ25,0)),0)</f>
        <v>0</v>
      </c>
      <c r="ALT25" s="128">
        <f>IFERROR(IF(AND(ALJ25&lt;SMALL(기준일시_입력!$J$21:$J$39,ALT$5),ALK25&gt;SMALL(기준일시_입력!$N$21:$N$39,ALT$5)),INDEX(기준일시_입력!$AJ$21:$AJ$39,ALT$5*2-1),IF(AND(ALJ25&gt;=SMALL(기준일시_입력!$J$21:$J$39,ALT$5),ALJ25&lt;SMALL(기준일시_입력!$N$21:$N$39,ALT$5)),SMALL(기준일시_입력!$N$21:$N$39,ALT$5)-ALJ25,0)),0)</f>
        <v>0</v>
      </c>
      <c r="ALU25" s="128">
        <f>IFERROR(IF(AND(ALJ25&lt;SMALL(기준일시_입력!$J$21:$J$39,ALU$5),ALK25&gt;SMALL(기준일시_입력!$N$21:$N$39,ALU$5)),INDEX(기준일시_입력!$AJ$21:$AJ$39,ALU$5*2-1),IF(AND(ALJ25&gt;=SMALL(기준일시_입력!$J$21:$J$39,ALU$5),ALJ25&lt;SMALL(기준일시_입력!$N$21:$N$39,ALU$5)),SMALL(기준일시_입력!$N$21:$N$39,ALU$5)-ALJ25,0)),0)</f>
        <v>0</v>
      </c>
      <c r="ALV25" s="125"/>
      <c r="ALW25" s="180" t="str">
        <f t="shared" si="319"/>
        <v>20일</v>
      </c>
      <c r="ALX25" s="180"/>
      <c r="ALY25" s="124" t="str">
        <f t="shared" si="320"/>
        <v>토</v>
      </c>
      <c r="ALZ25" s="133" t="str">
        <f t="shared" si="415"/>
        <v/>
      </c>
      <c r="AMA25" s="184"/>
      <c r="AMB25" s="184"/>
      <c r="AMC25" s="184"/>
      <c r="AMD25" s="184"/>
      <c r="AME25" s="184"/>
      <c r="AMF25" s="184"/>
      <c r="AMG25" s="176"/>
      <c r="AMH25" s="177"/>
      <c r="AMI25" s="129" t="str">
        <f>IF($B25="","",IF(AND(ALY$3&lt;&gt;"",$B25-기준일시_입력!$AO$7&lt;=0,AMA25="",AMD25="",AMG25=""),"X",IF(AMG25="연차","☆",IF(AMG25="월차","★",IF(AMG25="병가","♨",IF(AMG25="출장","◎",IF(AMG25="교육","■",IF(AND(AMG25="",AMA25&lt;=기준일시_입력!$J$15,AMD25&gt;=기준일시_입력!$N$15),"○",IF(AND(AMG25="",AMA25&lt;&gt;"",AMA25&gt;기준일시_입력!$J$15),"▼",IF(AND(AMG25="",AMD25&lt;&gt;"",AMD25&lt;기준일시_입력!$N$15),"△",""))))))))))</f>
        <v/>
      </c>
      <c r="AMJ25" s="128">
        <f>IFERROR(IF(OR(AMA25="",AMD25=""),0,IF(AND(AML25&lt;기준일시_입력!$J$17,AMM25&gt;기준일시_입력!$N$17),기준일시_입력!$N$17-기준일시_입력!$J$17,IF(AND(AML25&gt;=기준일시_입력!$J$17,AMM25&gt;기준일시_입력!$N$17),기준일시_입력!$N$17-AML25,IF(AMM25&lt;기준일시_입력!$J$17,0,IF(AND(AML25&lt;기준일시_입력!$J$17,AMM25&lt;=기준일시_입력!$N$17),AMM25-기준일시_입력!$J$17,IF(AND(AML25&gt;=기준일시_입력!$J$17,AMM25&lt;=기준일시_입력!$N$17),AMM25-AML25,0)))))),0)</f>
        <v>0</v>
      </c>
      <c r="AMK25" s="128">
        <f t="shared" si="322"/>
        <v>0</v>
      </c>
      <c r="AML25" s="128">
        <f>IF(OR(AMA25="",AMD25=""),0,IF(AMA25&lt;기준일시_입력!$J$15,기준일시_입력!$J$15,AMA25))</f>
        <v>0</v>
      </c>
      <c r="AMM25" s="128">
        <f t="shared" si="323"/>
        <v>0</v>
      </c>
      <c r="AMN25" s="128">
        <f>IFERROR(IF(AND(AML25&lt;SMALL(기준일시_입력!$J$21:$J$39,AMN$5),AMM25&gt;SMALL(기준일시_입력!$N$21:$N$39,AMN$5)),INDEX(기준일시_입력!$AJ$21:$AJ$39,AMN$5*2-1),IF(AND(AML25&gt;=SMALL(기준일시_입력!$J$21:$J$39,AMN$5),AML25&lt;SMALL(기준일시_입력!$N$21:$N$39,AMN$5)),SMALL(기준일시_입력!$N$21:$N$39,AMN$5)-AML25,0)),0)</f>
        <v>0</v>
      </c>
      <c r="AMO25" s="128">
        <f>IFERROR(IF(AND(AML25&lt;SMALL(기준일시_입력!$J$21:$J$39,AMO$5),AMM25&gt;SMALL(기준일시_입력!$N$21:$N$39,AMO$5)),INDEX(기준일시_입력!$AJ$21:$AJ$39,AMO$5*2-1),IF(AND(AML25&gt;=SMALL(기준일시_입력!$J$21:$J$39,AMO$5),AML25&lt;SMALL(기준일시_입력!$N$21:$N$39,AMO$5)),SMALL(기준일시_입력!$N$21:$N$39,AMO$5)-AML25,0)),0)</f>
        <v>0</v>
      </c>
      <c r="AMP25" s="128">
        <f>IFERROR(IF(AND(AML25&lt;SMALL(기준일시_입력!$J$21:$J$39,AMP$5),AMM25&gt;SMALL(기준일시_입력!$N$21:$N$39,AMP$5)),INDEX(기준일시_입력!$AJ$21:$AJ$39,AMP$5*2-1),IF(AND(AML25&gt;=SMALL(기준일시_입력!$J$21:$J$39,AMP$5),AML25&lt;SMALL(기준일시_입력!$N$21:$N$39,AMP$5)),SMALL(기준일시_입력!$N$21:$N$39,AMP$5)-AML25,0)),0)</f>
        <v>0</v>
      </c>
      <c r="AMQ25" s="128">
        <f>IFERROR(IF(AND(AML25&lt;SMALL(기준일시_입력!$J$21:$J$39,AMQ$5),AMM25&gt;SMALL(기준일시_입력!$N$21:$N$39,AMQ$5)),INDEX(기준일시_입력!$AJ$21:$AJ$39,AMQ$5*2-1),IF(AND(AML25&gt;=SMALL(기준일시_입력!$J$21:$J$39,AMQ$5),AML25&lt;SMALL(기준일시_입력!$N$21:$N$39,AMQ$5)),SMALL(기준일시_입력!$N$21:$N$39,AMQ$5)-AML25,0)),0)</f>
        <v>0</v>
      </c>
      <c r="AMR25" s="128">
        <f>IFERROR(IF(AND(AML25&lt;SMALL(기준일시_입력!$J$21:$J$39,AMR$5),AMM25&gt;SMALL(기준일시_입력!$N$21:$N$39,AMR$5)),INDEX(기준일시_입력!$AJ$21:$AJ$39,AMR$5*2-1),IF(AND(AML25&gt;=SMALL(기준일시_입력!$J$21:$J$39,AMR$5),AML25&lt;SMALL(기준일시_입력!$N$21:$N$39,AMR$5)),SMALL(기준일시_입력!$N$21:$N$39,AMR$5)-AML25,0)),0)</f>
        <v>0</v>
      </c>
      <c r="AMS25" s="128">
        <f>IFERROR(IF(AND(AML25&lt;SMALL(기준일시_입력!$J$21:$J$39,AMS$5),AMM25&gt;SMALL(기준일시_입력!$N$21:$N$39,AMS$5)),INDEX(기준일시_입력!$AJ$21:$AJ$39,AMS$5*2-1),IF(AND(AML25&gt;=SMALL(기준일시_입력!$J$21:$J$39,AMS$5),AML25&lt;SMALL(기준일시_입력!$N$21:$N$39,AMS$5)),SMALL(기준일시_입력!$N$21:$N$39,AMS$5)-AML25,0)),0)</f>
        <v>0</v>
      </c>
      <c r="AMT25" s="128">
        <f>IFERROR(IF(AND(AML25&lt;SMALL(기준일시_입력!$J$21:$J$39,AMT$5),AMM25&gt;SMALL(기준일시_입력!$N$21:$N$39,AMT$5)),INDEX(기준일시_입력!$AJ$21:$AJ$39,AMT$5*2-1),IF(AND(AML25&gt;=SMALL(기준일시_입력!$J$21:$J$39,AMT$5),AML25&lt;SMALL(기준일시_입력!$N$21:$N$39,AMT$5)),SMALL(기준일시_입력!$N$21:$N$39,AMT$5)-AML25,0)),0)</f>
        <v>0</v>
      </c>
      <c r="AMU25" s="128">
        <f>IFERROR(IF(AND(AML25&lt;SMALL(기준일시_입력!$J$21:$J$39,AMU$5),AMM25&gt;SMALL(기준일시_입력!$N$21:$N$39,AMU$5)),INDEX(기준일시_입력!$AJ$21:$AJ$39,AMU$5*2-1),IF(AND(AML25&gt;=SMALL(기준일시_입력!$J$21:$J$39,AMU$5),AML25&lt;SMALL(기준일시_입력!$N$21:$N$39,AMU$5)),SMALL(기준일시_입력!$N$21:$N$39,AMU$5)-AML25,0)),0)</f>
        <v>0</v>
      </c>
      <c r="AMV25" s="128">
        <f>IFERROR(IF(AND(AML25&lt;SMALL(기준일시_입력!$J$21:$J$39,AMV$5),AMM25&gt;SMALL(기준일시_입력!$N$21:$N$39,AMV$5)),INDEX(기준일시_입력!$AJ$21:$AJ$39,AMV$5*2-1),IF(AND(AML25&gt;=SMALL(기준일시_입력!$J$21:$J$39,AMV$5),AML25&lt;SMALL(기준일시_입력!$N$21:$N$39,AMV$5)),SMALL(기준일시_입력!$N$21:$N$39,AMV$5)-AML25,0)),0)</f>
        <v>0</v>
      </c>
      <c r="AMW25" s="128">
        <f>IFERROR(IF(AND(AML25&lt;SMALL(기준일시_입력!$J$21:$J$39,AMW$5),AMM25&gt;SMALL(기준일시_입력!$N$21:$N$39,AMW$5)),INDEX(기준일시_입력!$AJ$21:$AJ$39,AMW$5*2-1),IF(AND(AML25&gt;=SMALL(기준일시_입력!$J$21:$J$39,AMW$5),AML25&lt;SMALL(기준일시_입력!$N$21:$N$39,AMW$5)),SMALL(기준일시_입력!$N$21:$N$39,AMW$5)-AML25,0)),0)</f>
        <v>0</v>
      </c>
      <c r="AMX25" s="125"/>
      <c r="AMY25" s="180" t="str">
        <f t="shared" si="324"/>
        <v>20일</v>
      </c>
      <c r="AMZ25" s="180"/>
      <c r="ANA25" s="124" t="str">
        <f t="shared" si="325"/>
        <v>토</v>
      </c>
      <c r="ANB25" s="133" t="str">
        <f t="shared" si="415"/>
        <v/>
      </c>
      <c r="ANC25" s="184"/>
      <c r="AND25" s="184"/>
      <c r="ANE25" s="184"/>
      <c r="ANF25" s="184"/>
      <c r="ANG25" s="184"/>
      <c r="ANH25" s="184"/>
      <c r="ANI25" s="176"/>
      <c r="ANJ25" s="177"/>
      <c r="ANK25" s="129" t="str">
        <f>IF($B25="","",IF(AND(ANA$3&lt;&gt;"",$B25-기준일시_입력!$AO$7&lt;=0,ANC25="",ANF25="",ANI25=""),"X",IF(ANI25="연차","☆",IF(ANI25="월차","★",IF(ANI25="병가","♨",IF(ANI25="출장","◎",IF(ANI25="교육","■",IF(AND(ANI25="",ANC25&lt;=기준일시_입력!$J$15,ANF25&gt;=기준일시_입력!$N$15),"○",IF(AND(ANI25="",ANC25&lt;&gt;"",ANC25&gt;기준일시_입력!$J$15),"▼",IF(AND(ANI25="",ANF25&lt;&gt;"",ANF25&lt;기준일시_입력!$N$15),"△",""))))))))))</f>
        <v/>
      </c>
      <c r="ANL25" s="128">
        <f>IFERROR(IF(OR(ANC25="",ANF25=""),0,IF(AND(ANN25&lt;기준일시_입력!$J$17,ANO25&gt;기준일시_입력!$N$17),기준일시_입력!$N$17-기준일시_입력!$J$17,IF(AND(ANN25&gt;=기준일시_입력!$J$17,ANO25&gt;기준일시_입력!$N$17),기준일시_입력!$N$17-ANN25,IF(ANO25&lt;기준일시_입력!$J$17,0,IF(AND(ANN25&lt;기준일시_입력!$J$17,ANO25&lt;=기준일시_입력!$N$17),ANO25-기준일시_입력!$J$17,IF(AND(ANN25&gt;=기준일시_입력!$J$17,ANO25&lt;=기준일시_입력!$N$17),ANO25-ANN25,0)))))),0)</f>
        <v>0</v>
      </c>
      <c r="ANM25" s="128">
        <f t="shared" si="327"/>
        <v>0</v>
      </c>
      <c r="ANN25" s="128">
        <f>IF(OR(ANC25="",ANF25=""),0,IF(ANC25&lt;기준일시_입력!$J$15,기준일시_입력!$J$15,ANC25))</f>
        <v>0</v>
      </c>
      <c r="ANO25" s="128">
        <f t="shared" si="328"/>
        <v>0</v>
      </c>
      <c r="ANP25" s="128">
        <f>IFERROR(IF(AND(ANN25&lt;SMALL(기준일시_입력!$J$21:$J$39,ANP$5),ANO25&gt;SMALL(기준일시_입력!$N$21:$N$39,ANP$5)),INDEX(기준일시_입력!$AJ$21:$AJ$39,ANP$5*2-1),IF(AND(ANN25&gt;=SMALL(기준일시_입력!$J$21:$J$39,ANP$5),ANN25&lt;SMALL(기준일시_입력!$N$21:$N$39,ANP$5)),SMALL(기준일시_입력!$N$21:$N$39,ANP$5)-ANN25,0)),0)</f>
        <v>0</v>
      </c>
      <c r="ANQ25" s="128">
        <f>IFERROR(IF(AND(ANN25&lt;SMALL(기준일시_입력!$J$21:$J$39,ANQ$5),ANO25&gt;SMALL(기준일시_입력!$N$21:$N$39,ANQ$5)),INDEX(기준일시_입력!$AJ$21:$AJ$39,ANQ$5*2-1),IF(AND(ANN25&gt;=SMALL(기준일시_입력!$J$21:$J$39,ANQ$5),ANN25&lt;SMALL(기준일시_입력!$N$21:$N$39,ANQ$5)),SMALL(기준일시_입력!$N$21:$N$39,ANQ$5)-ANN25,0)),0)</f>
        <v>0</v>
      </c>
      <c r="ANR25" s="128">
        <f>IFERROR(IF(AND(ANN25&lt;SMALL(기준일시_입력!$J$21:$J$39,ANR$5),ANO25&gt;SMALL(기준일시_입력!$N$21:$N$39,ANR$5)),INDEX(기준일시_입력!$AJ$21:$AJ$39,ANR$5*2-1),IF(AND(ANN25&gt;=SMALL(기준일시_입력!$J$21:$J$39,ANR$5),ANN25&lt;SMALL(기준일시_입력!$N$21:$N$39,ANR$5)),SMALL(기준일시_입력!$N$21:$N$39,ANR$5)-ANN25,0)),0)</f>
        <v>0</v>
      </c>
      <c r="ANS25" s="128">
        <f>IFERROR(IF(AND(ANN25&lt;SMALL(기준일시_입력!$J$21:$J$39,ANS$5),ANO25&gt;SMALL(기준일시_입력!$N$21:$N$39,ANS$5)),INDEX(기준일시_입력!$AJ$21:$AJ$39,ANS$5*2-1),IF(AND(ANN25&gt;=SMALL(기준일시_입력!$J$21:$J$39,ANS$5),ANN25&lt;SMALL(기준일시_입력!$N$21:$N$39,ANS$5)),SMALL(기준일시_입력!$N$21:$N$39,ANS$5)-ANN25,0)),0)</f>
        <v>0</v>
      </c>
      <c r="ANT25" s="128">
        <f>IFERROR(IF(AND(ANN25&lt;SMALL(기준일시_입력!$J$21:$J$39,ANT$5),ANO25&gt;SMALL(기준일시_입력!$N$21:$N$39,ANT$5)),INDEX(기준일시_입력!$AJ$21:$AJ$39,ANT$5*2-1),IF(AND(ANN25&gt;=SMALL(기준일시_입력!$J$21:$J$39,ANT$5),ANN25&lt;SMALL(기준일시_입력!$N$21:$N$39,ANT$5)),SMALL(기준일시_입력!$N$21:$N$39,ANT$5)-ANN25,0)),0)</f>
        <v>0</v>
      </c>
      <c r="ANU25" s="128">
        <f>IFERROR(IF(AND(ANN25&lt;SMALL(기준일시_입력!$J$21:$J$39,ANU$5),ANO25&gt;SMALL(기준일시_입력!$N$21:$N$39,ANU$5)),INDEX(기준일시_입력!$AJ$21:$AJ$39,ANU$5*2-1),IF(AND(ANN25&gt;=SMALL(기준일시_입력!$J$21:$J$39,ANU$5),ANN25&lt;SMALL(기준일시_입력!$N$21:$N$39,ANU$5)),SMALL(기준일시_입력!$N$21:$N$39,ANU$5)-ANN25,0)),0)</f>
        <v>0</v>
      </c>
      <c r="ANV25" s="128">
        <f>IFERROR(IF(AND(ANN25&lt;SMALL(기준일시_입력!$J$21:$J$39,ANV$5),ANO25&gt;SMALL(기준일시_입력!$N$21:$N$39,ANV$5)),INDEX(기준일시_입력!$AJ$21:$AJ$39,ANV$5*2-1),IF(AND(ANN25&gt;=SMALL(기준일시_입력!$J$21:$J$39,ANV$5),ANN25&lt;SMALL(기준일시_입력!$N$21:$N$39,ANV$5)),SMALL(기준일시_입력!$N$21:$N$39,ANV$5)-ANN25,0)),0)</f>
        <v>0</v>
      </c>
      <c r="ANW25" s="128">
        <f>IFERROR(IF(AND(ANN25&lt;SMALL(기준일시_입력!$J$21:$J$39,ANW$5),ANO25&gt;SMALL(기준일시_입력!$N$21:$N$39,ANW$5)),INDEX(기준일시_입력!$AJ$21:$AJ$39,ANW$5*2-1),IF(AND(ANN25&gt;=SMALL(기준일시_입력!$J$21:$J$39,ANW$5),ANN25&lt;SMALL(기준일시_입력!$N$21:$N$39,ANW$5)),SMALL(기준일시_입력!$N$21:$N$39,ANW$5)-ANN25,0)),0)</f>
        <v>0</v>
      </c>
      <c r="ANX25" s="128">
        <f>IFERROR(IF(AND(ANN25&lt;SMALL(기준일시_입력!$J$21:$J$39,ANX$5),ANO25&gt;SMALL(기준일시_입력!$N$21:$N$39,ANX$5)),INDEX(기준일시_입력!$AJ$21:$AJ$39,ANX$5*2-1),IF(AND(ANN25&gt;=SMALL(기준일시_입력!$J$21:$J$39,ANX$5),ANN25&lt;SMALL(기준일시_입력!$N$21:$N$39,ANX$5)),SMALL(기준일시_입력!$N$21:$N$39,ANX$5)-ANN25,0)),0)</f>
        <v>0</v>
      </c>
      <c r="ANY25" s="128">
        <f>IFERROR(IF(AND(ANN25&lt;SMALL(기준일시_입력!$J$21:$J$39,ANY$5),ANO25&gt;SMALL(기준일시_입력!$N$21:$N$39,ANY$5)),INDEX(기준일시_입력!$AJ$21:$AJ$39,ANY$5*2-1),IF(AND(ANN25&gt;=SMALL(기준일시_입력!$J$21:$J$39,ANY$5),ANN25&lt;SMALL(기준일시_입력!$N$21:$N$39,ANY$5)),SMALL(기준일시_입력!$N$21:$N$39,ANY$5)-ANN25,0)),0)</f>
        <v>0</v>
      </c>
      <c r="ANZ25" s="125"/>
      <c r="AOA25" s="180" t="str">
        <f t="shared" si="329"/>
        <v>20일</v>
      </c>
      <c r="AOB25" s="180"/>
      <c r="AOC25" s="124" t="str">
        <f t="shared" si="330"/>
        <v>토</v>
      </c>
      <c r="AOD25" s="133" t="str">
        <f t="shared" si="415"/>
        <v/>
      </c>
      <c r="AOE25" s="184"/>
      <c r="AOF25" s="184"/>
      <c r="AOG25" s="184"/>
      <c r="AOH25" s="184"/>
      <c r="AOI25" s="184"/>
      <c r="AOJ25" s="184"/>
      <c r="AOK25" s="176"/>
      <c r="AOL25" s="177"/>
      <c r="AOM25" s="129" t="str">
        <f>IF($B25="","",IF(AND(AOC$3&lt;&gt;"",$B25-기준일시_입력!$AO$7&lt;=0,AOE25="",AOH25="",AOK25=""),"X",IF(AOK25="연차","☆",IF(AOK25="월차","★",IF(AOK25="병가","♨",IF(AOK25="출장","◎",IF(AOK25="교육","■",IF(AND(AOK25="",AOE25&lt;=기준일시_입력!$J$15,AOH25&gt;=기준일시_입력!$N$15),"○",IF(AND(AOK25="",AOE25&lt;&gt;"",AOE25&gt;기준일시_입력!$J$15),"▼",IF(AND(AOK25="",AOH25&lt;&gt;"",AOH25&lt;기준일시_입력!$N$15),"△",""))))))))))</f>
        <v/>
      </c>
      <c r="AON25" s="128">
        <f>IFERROR(IF(OR(AOE25="",AOH25=""),0,IF(AND(AOP25&lt;기준일시_입력!$J$17,AOQ25&gt;기준일시_입력!$N$17),기준일시_입력!$N$17-기준일시_입력!$J$17,IF(AND(AOP25&gt;=기준일시_입력!$J$17,AOQ25&gt;기준일시_입력!$N$17),기준일시_입력!$N$17-AOP25,IF(AOQ25&lt;기준일시_입력!$J$17,0,IF(AND(AOP25&lt;기준일시_입력!$J$17,AOQ25&lt;=기준일시_입력!$N$17),AOQ25-기준일시_입력!$J$17,IF(AND(AOP25&gt;=기준일시_입력!$J$17,AOQ25&lt;=기준일시_입력!$N$17),AOQ25-AOP25,0)))))),0)</f>
        <v>0</v>
      </c>
      <c r="AOO25" s="128">
        <f t="shared" si="332"/>
        <v>0</v>
      </c>
      <c r="AOP25" s="128">
        <f>IF(OR(AOE25="",AOH25=""),0,IF(AOE25&lt;기준일시_입력!$J$15,기준일시_입력!$J$15,AOE25))</f>
        <v>0</v>
      </c>
      <c r="AOQ25" s="128">
        <f t="shared" si="333"/>
        <v>0</v>
      </c>
      <c r="AOR25" s="128">
        <f>IFERROR(IF(AND(AOP25&lt;SMALL(기준일시_입력!$J$21:$J$39,AOR$5),AOQ25&gt;SMALL(기준일시_입력!$N$21:$N$39,AOR$5)),INDEX(기준일시_입력!$AJ$21:$AJ$39,AOR$5*2-1),IF(AND(AOP25&gt;=SMALL(기준일시_입력!$J$21:$J$39,AOR$5),AOP25&lt;SMALL(기준일시_입력!$N$21:$N$39,AOR$5)),SMALL(기준일시_입력!$N$21:$N$39,AOR$5)-AOP25,0)),0)</f>
        <v>0</v>
      </c>
      <c r="AOS25" s="128">
        <f>IFERROR(IF(AND(AOP25&lt;SMALL(기준일시_입력!$J$21:$J$39,AOS$5),AOQ25&gt;SMALL(기준일시_입력!$N$21:$N$39,AOS$5)),INDEX(기준일시_입력!$AJ$21:$AJ$39,AOS$5*2-1),IF(AND(AOP25&gt;=SMALL(기준일시_입력!$J$21:$J$39,AOS$5),AOP25&lt;SMALL(기준일시_입력!$N$21:$N$39,AOS$5)),SMALL(기준일시_입력!$N$21:$N$39,AOS$5)-AOP25,0)),0)</f>
        <v>0</v>
      </c>
      <c r="AOT25" s="128">
        <f>IFERROR(IF(AND(AOP25&lt;SMALL(기준일시_입력!$J$21:$J$39,AOT$5),AOQ25&gt;SMALL(기준일시_입력!$N$21:$N$39,AOT$5)),INDEX(기준일시_입력!$AJ$21:$AJ$39,AOT$5*2-1),IF(AND(AOP25&gt;=SMALL(기준일시_입력!$J$21:$J$39,AOT$5),AOP25&lt;SMALL(기준일시_입력!$N$21:$N$39,AOT$5)),SMALL(기준일시_입력!$N$21:$N$39,AOT$5)-AOP25,0)),0)</f>
        <v>0</v>
      </c>
      <c r="AOU25" s="128">
        <f>IFERROR(IF(AND(AOP25&lt;SMALL(기준일시_입력!$J$21:$J$39,AOU$5),AOQ25&gt;SMALL(기준일시_입력!$N$21:$N$39,AOU$5)),INDEX(기준일시_입력!$AJ$21:$AJ$39,AOU$5*2-1),IF(AND(AOP25&gt;=SMALL(기준일시_입력!$J$21:$J$39,AOU$5),AOP25&lt;SMALL(기준일시_입력!$N$21:$N$39,AOU$5)),SMALL(기준일시_입력!$N$21:$N$39,AOU$5)-AOP25,0)),0)</f>
        <v>0</v>
      </c>
      <c r="AOV25" s="128">
        <f>IFERROR(IF(AND(AOP25&lt;SMALL(기준일시_입력!$J$21:$J$39,AOV$5),AOQ25&gt;SMALL(기준일시_입력!$N$21:$N$39,AOV$5)),INDEX(기준일시_입력!$AJ$21:$AJ$39,AOV$5*2-1),IF(AND(AOP25&gt;=SMALL(기준일시_입력!$J$21:$J$39,AOV$5),AOP25&lt;SMALL(기준일시_입력!$N$21:$N$39,AOV$5)),SMALL(기준일시_입력!$N$21:$N$39,AOV$5)-AOP25,0)),0)</f>
        <v>0</v>
      </c>
      <c r="AOW25" s="128">
        <f>IFERROR(IF(AND(AOP25&lt;SMALL(기준일시_입력!$J$21:$J$39,AOW$5),AOQ25&gt;SMALL(기준일시_입력!$N$21:$N$39,AOW$5)),INDEX(기준일시_입력!$AJ$21:$AJ$39,AOW$5*2-1),IF(AND(AOP25&gt;=SMALL(기준일시_입력!$J$21:$J$39,AOW$5),AOP25&lt;SMALL(기준일시_입력!$N$21:$N$39,AOW$5)),SMALL(기준일시_입력!$N$21:$N$39,AOW$5)-AOP25,0)),0)</f>
        <v>0</v>
      </c>
      <c r="AOX25" s="128">
        <f>IFERROR(IF(AND(AOP25&lt;SMALL(기준일시_입력!$J$21:$J$39,AOX$5),AOQ25&gt;SMALL(기준일시_입력!$N$21:$N$39,AOX$5)),INDEX(기준일시_입력!$AJ$21:$AJ$39,AOX$5*2-1),IF(AND(AOP25&gt;=SMALL(기준일시_입력!$J$21:$J$39,AOX$5),AOP25&lt;SMALL(기준일시_입력!$N$21:$N$39,AOX$5)),SMALL(기준일시_입력!$N$21:$N$39,AOX$5)-AOP25,0)),0)</f>
        <v>0</v>
      </c>
      <c r="AOY25" s="128">
        <f>IFERROR(IF(AND(AOP25&lt;SMALL(기준일시_입력!$J$21:$J$39,AOY$5),AOQ25&gt;SMALL(기준일시_입력!$N$21:$N$39,AOY$5)),INDEX(기준일시_입력!$AJ$21:$AJ$39,AOY$5*2-1),IF(AND(AOP25&gt;=SMALL(기준일시_입력!$J$21:$J$39,AOY$5),AOP25&lt;SMALL(기준일시_입력!$N$21:$N$39,AOY$5)),SMALL(기준일시_입력!$N$21:$N$39,AOY$5)-AOP25,0)),0)</f>
        <v>0</v>
      </c>
      <c r="AOZ25" s="128">
        <f>IFERROR(IF(AND(AOP25&lt;SMALL(기준일시_입력!$J$21:$J$39,AOZ$5),AOQ25&gt;SMALL(기준일시_입력!$N$21:$N$39,AOZ$5)),INDEX(기준일시_입력!$AJ$21:$AJ$39,AOZ$5*2-1),IF(AND(AOP25&gt;=SMALL(기준일시_입력!$J$21:$J$39,AOZ$5),AOP25&lt;SMALL(기준일시_입력!$N$21:$N$39,AOZ$5)),SMALL(기준일시_입력!$N$21:$N$39,AOZ$5)-AOP25,0)),0)</f>
        <v>0</v>
      </c>
      <c r="APA25" s="128">
        <f>IFERROR(IF(AND(AOP25&lt;SMALL(기준일시_입력!$J$21:$J$39,APA$5),AOQ25&gt;SMALL(기준일시_입력!$N$21:$N$39,APA$5)),INDEX(기준일시_입력!$AJ$21:$AJ$39,APA$5*2-1),IF(AND(AOP25&gt;=SMALL(기준일시_입력!$J$21:$J$39,APA$5),AOP25&lt;SMALL(기준일시_입력!$N$21:$N$39,APA$5)),SMALL(기준일시_입력!$N$21:$N$39,APA$5)-AOP25,0)),0)</f>
        <v>0</v>
      </c>
      <c r="APB25" s="125"/>
      <c r="APC25" s="180" t="str">
        <f t="shared" si="334"/>
        <v>20일</v>
      </c>
      <c r="APD25" s="180"/>
      <c r="APE25" s="124" t="str">
        <f t="shared" si="335"/>
        <v>토</v>
      </c>
      <c r="APF25" s="133" t="str">
        <f t="shared" si="416"/>
        <v/>
      </c>
      <c r="APG25" s="184"/>
      <c r="APH25" s="184"/>
      <c r="API25" s="184"/>
      <c r="APJ25" s="184"/>
      <c r="APK25" s="184"/>
      <c r="APL25" s="184"/>
      <c r="APM25" s="176"/>
      <c r="APN25" s="177"/>
      <c r="APO25" s="129" t="str">
        <f>IF($B25="","",IF(AND(APE$3&lt;&gt;"",$B25-기준일시_입력!$AO$7&lt;=0,APG25="",APJ25="",APM25=""),"X",IF(APM25="연차","☆",IF(APM25="월차","★",IF(APM25="병가","♨",IF(APM25="출장","◎",IF(APM25="교육","■",IF(AND(APM25="",APG25&lt;=기준일시_입력!$J$15,APJ25&gt;=기준일시_입력!$N$15),"○",IF(AND(APM25="",APG25&lt;&gt;"",APG25&gt;기준일시_입력!$J$15),"▼",IF(AND(APM25="",APJ25&lt;&gt;"",APJ25&lt;기준일시_입력!$N$15),"△",""))))))))))</f>
        <v/>
      </c>
      <c r="APP25" s="128">
        <f>IFERROR(IF(OR(APG25="",APJ25=""),0,IF(AND(APR25&lt;기준일시_입력!$J$17,APS25&gt;기준일시_입력!$N$17),기준일시_입력!$N$17-기준일시_입력!$J$17,IF(AND(APR25&gt;=기준일시_입력!$J$17,APS25&gt;기준일시_입력!$N$17),기준일시_입력!$N$17-APR25,IF(APS25&lt;기준일시_입력!$J$17,0,IF(AND(APR25&lt;기준일시_입력!$J$17,APS25&lt;=기준일시_입력!$N$17),APS25-기준일시_입력!$J$17,IF(AND(APR25&gt;=기준일시_입력!$J$17,APS25&lt;=기준일시_입력!$N$17),APS25-APR25,0)))))),0)</f>
        <v>0</v>
      </c>
      <c r="APQ25" s="128">
        <f t="shared" si="337"/>
        <v>0</v>
      </c>
      <c r="APR25" s="128">
        <f>IF(OR(APG25="",APJ25=""),0,IF(APG25&lt;기준일시_입력!$J$15,기준일시_입력!$J$15,APG25))</f>
        <v>0</v>
      </c>
      <c r="APS25" s="128">
        <f t="shared" si="338"/>
        <v>0</v>
      </c>
      <c r="APT25" s="128">
        <f>IFERROR(IF(AND(APR25&lt;SMALL(기준일시_입력!$J$21:$J$39,APT$5),APS25&gt;SMALL(기준일시_입력!$N$21:$N$39,APT$5)),INDEX(기준일시_입력!$AJ$21:$AJ$39,APT$5*2-1),IF(AND(APR25&gt;=SMALL(기준일시_입력!$J$21:$J$39,APT$5),APR25&lt;SMALL(기준일시_입력!$N$21:$N$39,APT$5)),SMALL(기준일시_입력!$N$21:$N$39,APT$5)-APR25,0)),0)</f>
        <v>0</v>
      </c>
      <c r="APU25" s="128">
        <f>IFERROR(IF(AND(APR25&lt;SMALL(기준일시_입력!$J$21:$J$39,APU$5),APS25&gt;SMALL(기준일시_입력!$N$21:$N$39,APU$5)),INDEX(기준일시_입력!$AJ$21:$AJ$39,APU$5*2-1),IF(AND(APR25&gt;=SMALL(기준일시_입력!$J$21:$J$39,APU$5),APR25&lt;SMALL(기준일시_입력!$N$21:$N$39,APU$5)),SMALL(기준일시_입력!$N$21:$N$39,APU$5)-APR25,0)),0)</f>
        <v>0</v>
      </c>
      <c r="APV25" s="128">
        <f>IFERROR(IF(AND(APR25&lt;SMALL(기준일시_입력!$J$21:$J$39,APV$5),APS25&gt;SMALL(기준일시_입력!$N$21:$N$39,APV$5)),INDEX(기준일시_입력!$AJ$21:$AJ$39,APV$5*2-1),IF(AND(APR25&gt;=SMALL(기준일시_입력!$J$21:$J$39,APV$5),APR25&lt;SMALL(기준일시_입력!$N$21:$N$39,APV$5)),SMALL(기준일시_입력!$N$21:$N$39,APV$5)-APR25,0)),0)</f>
        <v>0</v>
      </c>
      <c r="APW25" s="128">
        <f>IFERROR(IF(AND(APR25&lt;SMALL(기준일시_입력!$J$21:$J$39,APW$5),APS25&gt;SMALL(기준일시_입력!$N$21:$N$39,APW$5)),INDEX(기준일시_입력!$AJ$21:$AJ$39,APW$5*2-1),IF(AND(APR25&gt;=SMALL(기준일시_입력!$J$21:$J$39,APW$5),APR25&lt;SMALL(기준일시_입력!$N$21:$N$39,APW$5)),SMALL(기준일시_입력!$N$21:$N$39,APW$5)-APR25,0)),0)</f>
        <v>0</v>
      </c>
      <c r="APX25" s="128">
        <f>IFERROR(IF(AND(APR25&lt;SMALL(기준일시_입력!$J$21:$J$39,APX$5),APS25&gt;SMALL(기준일시_입력!$N$21:$N$39,APX$5)),INDEX(기준일시_입력!$AJ$21:$AJ$39,APX$5*2-1),IF(AND(APR25&gt;=SMALL(기준일시_입력!$J$21:$J$39,APX$5),APR25&lt;SMALL(기준일시_입력!$N$21:$N$39,APX$5)),SMALL(기준일시_입력!$N$21:$N$39,APX$5)-APR25,0)),0)</f>
        <v>0</v>
      </c>
      <c r="APY25" s="128">
        <f>IFERROR(IF(AND(APR25&lt;SMALL(기준일시_입력!$J$21:$J$39,APY$5),APS25&gt;SMALL(기준일시_입력!$N$21:$N$39,APY$5)),INDEX(기준일시_입력!$AJ$21:$AJ$39,APY$5*2-1),IF(AND(APR25&gt;=SMALL(기준일시_입력!$J$21:$J$39,APY$5),APR25&lt;SMALL(기준일시_입력!$N$21:$N$39,APY$5)),SMALL(기준일시_입력!$N$21:$N$39,APY$5)-APR25,0)),0)</f>
        <v>0</v>
      </c>
      <c r="APZ25" s="128">
        <f>IFERROR(IF(AND(APR25&lt;SMALL(기준일시_입력!$J$21:$J$39,APZ$5),APS25&gt;SMALL(기준일시_입력!$N$21:$N$39,APZ$5)),INDEX(기준일시_입력!$AJ$21:$AJ$39,APZ$5*2-1),IF(AND(APR25&gt;=SMALL(기준일시_입력!$J$21:$J$39,APZ$5),APR25&lt;SMALL(기준일시_입력!$N$21:$N$39,APZ$5)),SMALL(기준일시_입력!$N$21:$N$39,APZ$5)-APR25,0)),0)</f>
        <v>0</v>
      </c>
      <c r="AQA25" s="128">
        <f>IFERROR(IF(AND(APR25&lt;SMALL(기준일시_입력!$J$21:$J$39,AQA$5),APS25&gt;SMALL(기준일시_입력!$N$21:$N$39,AQA$5)),INDEX(기준일시_입력!$AJ$21:$AJ$39,AQA$5*2-1),IF(AND(APR25&gt;=SMALL(기준일시_입력!$J$21:$J$39,AQA$5),APR25&lt;SMALL(기준일시_입력!$N$21:$N$39,AQA$5)),SMALL(기준일시_입력!$N$21:$N$39,AQA$5)-APR25,0)),0)</f>
        <v>0</v>
      </c>
      <c r="AQB25" s="128">
        <f>IFERROR(IF(AND(APR25&lt;SMALL(기준일시_입력!$J$21:$J$39,AQB$5),APS25&gt;SMALL(기준일시_입력!$N$21:$N$39,AQB$5)),INDEX(기준일시_입력!$AJ$21:$AJ$39,AQB$5*2-1),IF(AND(APR25&gt;=SMALL(기준일시_입력!$J$21:$J$39,AQB$5),APR25&lt;SMALL(기준일시_입력!$N$21:$N$39,AQB$5)),SMALL(기준일시_입력!$N$21:$N$39,AQB$5)-APR25,0)),0)</f>
        <v>0</v>
      </c>
      <c r="AQC25" s="128">
        <f>IFERROR(IF(AND(APR25&lt;SMALL(기준일시_입력!$J$21:$J$39,AQC$5),APS25&gt;SMALL(기준일시_입력!$N$21:$N$39,AQC$5)),INDEX(기준일시_입력!$AJ$21:$AJ$39,AQC$5*2-1),IF(AND(APR25&gt;=SMALL(기준일시_입력!$J$21:$J$39,AQC$5),APR25&lt;SMALL(기준일시_입력!$N$21:$N$39,AQC$5)),SMALL(기준일시_입력!$N$21:$N$39,AQC$5)-APR25,0)),0)</f>
        <v>0</v>
      </c>
      <c r="AQD25" s="125"/>
      <c r="AQE25" s="180" t="str">
        <f t="shared" si="339"/>
        <v>20일</v>
      </c>
      <c r="AQF25" s="180"/>
      <c r="AQG25" s="124" t="str">
        <f t="shared" si="340"/>
        <v>토</v>
      </c>
      <c r="AQH25" s="133" t="str">
        <f t="shared" si="416"/>
        <v/>
      </c>
      <c r="AQI25" s="184"/>
      <c r="AQJ25" s="184"/>
      <c r="AQK25" s="184"/>
      <c r="AQL25" s="184"/>
      <c r="AQM25" s="184"/>
      <c r="AQN25" s="184"/>
      <c r="AQO25" s="176"/>
      <c r="AQP25" s="177"/>
      <c r="AQQ25" s="129" t="str">
        <f>IF($B25="","",IF(AND(AQG$3&lt;&gt;"",$B25-기준일시_입력!$AO$7&lt;=0,AQI25="",AQL25="",AQO25=""),"X",IF(AQO25="연차","☆",IF(AQO25="월차","★",IF(AQO25="병가","♨",IF(AQO25="출장","◎",IF(AQO25="교육","■",IF(AND(AQO25="",AQI25&lt;=기준일시_입력!$J$15,AQL25&gt;=기준일시_입력!$N$15),"○",IF(AND(AQO25="",AQI25&lt;&gt;"",AQI25&gt;기준일시_입력!$J$15),"▼",IF(AND(AQO25="",AQL25&lt;&gt;"",AQL25&lt;기준일시_입력!$N$15),"△",""))))))))))</f>
        <v/>
      </c>
      <c r="AQR25" s="128">
        <f>IFERROR(IF(OR(AQI25="",AQL25=""),0,IF(AND(AQT25&lt;기준일시_입력!$J$17,AQU25&gt;기준일시_입력!$N$17),기준일시_입력!$N$17-기준일시_입력!$J$17,IF(AND(AQT25&gt;=기준일시_입력!$J$17,AQU25&gt;기준일시_입력!$N$17),기준일시_입력!$N$17-AQT25,IF(AQU25&lt;기준일시_입력!$J$17,0,IF(AND(AQT25&lt;기준일시_입력!$J$17,AQU25&lt;=기준일시_입력!$N$17),AQU25-기준일시_입력!$J$17,IF(AND(AQT25&gt;=기준일시_입력!$J$17,AQU25&lt;=기준일시_입력!$N$17),AQU25-AQT25,0)))))),0)</f>
        <v>0</v>
      </c>
      <c r="AQS25" s="128">
        <f t="shared" si="342"/>
        <v>0</v>
      </c>
      <c r="AQT25" s="128">
        <f>IF(OR(AQI25="",AQL25=""),0,IF(AQI25&lt;기준일시_입력!$J$15,기준일시_입력!$J$15,AQI25))</f>
        <v>0</v>
      </c>
      <c r="AQU25" s="128">
        <f t="shared" si="343"/>
        <v>0</v>
      </c>
      <c r="AQV25" s="128">
        <f>IFERROR(IF(AND(AQT25&lt;SMALL(기준일시_입력!$J$21:$J$39,AQV$5),AQU25&gt;SMALL(기준일시_입력!$N$21:$N$39,AQV$5)),INDEX(기준일시_입력!$AJ$21:$AJ$39,AQV$5*2-1),IF(AND(AQT25&gt;=SMALL(기준일시_입력!$J$21:$J$39,AQV$5),AQT25&lt;SMALL(기준일시_입력!$N$21:$N$39,AQV$5)),SMALL(기준일시_입력!$N$21:$N$39,AQV$5)-AQT25,0)),0)</f>
        <v>0</v>
      </c>
      <c r="AQW25" s="128">
        <f>IFERROR(IF(AND(AQT25&lt;SMALL(기준일시_입력!$J$21:$J$39,AQW$5),AQU25&gt;SMALL(기준일시_입력!$N$21:$N$39,AQW$5)),INDEX(기준일시_입력!$AJ$21:$AJ$39,AQW$5*2-1),IF(AND(AQT25&gt;=SMALL(기준일시_입력!$J$21:$J$39,AQW$5),AQT25&lt;SMALL(기준일시_입력!$N$21:$N$39,AQW$5)),SMALL(기준일시_입력!$N$21:$N$39,AQW$5)-AQT25,0)),0)</f>
        <v>0</v>
      </c>
      <c r="AQX25" s="128">
        <f>IFERROR(IF(AND(AQT25&lt;SMALL(기준일시_입력!$J$21:$J$39,AQX$5),AQU25&gt;SMALL(기준일시_입력!$N$21:$N$39,AQX$5)),INDEX(기준일시_입력!$AJ$21:$AJ$39,AQX$5*2-1),IF(AND(AQT25&gt;=SMALL(기준일시_입력!$J$21:$J$39,AQX$5),AQT25&lt;SMALL(기준일시_입력!$N$21:$N$39,AQX$5)),SMALL(기준일시_입력!$N$21:$N$39,AQX$5)-AQT25,0)),0)</f>
        <v>0</v>
      </c>
      <c r="AQY25" s="128">
        <f>IFERROR(IF(AND(AQT25&lt;SMALL(기준일시_입력!$J$21:$J$39,AQY$5),AQU25&gt;SMALL(기준일시_입력!$N$21:$N$39,AQY$5)),INDEX(기준일시_입력!$AJ$21:$AJ$39,AQY$5*2-1),IF(AND(AQT25&gt;=SMALL(기준일시_입력!$J$21:$J$39,AQY$5),AQT25&lt;SMALL(기준일시_입력!$N$21:$N$39,AQY$5)),SMALL(기준일시_입력!$N$21:$N$39,AQY$5)-AQT25,0)),0)</f>
        <v>0</v>
      </c>
      <c r="AQZ25" s="128">
        <f>IFERROR(IF(AND(AQT25&lt;SMALL(기준일시_입력!$J$21:$J$39,AQZ$5),AQU25&gt;SMALL(기준일시_입력!$N$21:$N$39,AQZ$5)),INDEX(기준일시_입력!$AJ$21:$AJ$39,AQZ$5*2-1),IF(AND(AQT25&gt;=SMALL(기준일시_입력!$J$21:$J$39,AQZ$5),AQT25&lt;SMALL(기준일시_입력!$N$21:$N$39,AQZ$5)),SMALL(기준일시_입력!$N$21:$N$39,AQZ$5)-AQT25,0)),0)</f>
        <v>0</v>
      </c>
      <c r="ARA25" s="128">
        <f>IFERROR(IF(AND(AQT25&lt;SMALL(기준일시_입력!$J$21:$J$39,ARA$5),AQU25&gt;SMALL(기준일시_입력!$N$21:$N$39,ARA$5)),INDEX(기준일시_입력!$AJ$21:$AJ$39,ARA$5*2-1),IF(AND(AQT25&gt;=SMALL(기준일시_입력!$J$21:$J$39,ARA$5),AQT25&lt;SMALL(기준일시_입력!$N$21:$N$39,ARA$5)),SMALL(기준일시_입력!$N$21:$N$39,ARA$5)-AQT25,0)),0)</f>
        <v>0</v>
      </c>
      <c r="ARB25" s="128">
        <f>IFERROR(IF(AND(AQT25&lt;SMALL(기준일시_입력!$J$21:$J$39,ARB$5),AQU25&gt;SMALL(기준일시_입력!$N$21:$N$39,ARB$5)),INDEX(기준일시_입력!$AJ$21:$AJ$39,ARB$5*2-1),IF(AND(AQT25&gt;=SMALL(기준일시_입력!$J$21:$J$39,ARB$5),AQT25&lt;SMALL(기준일시_입력!$N$21:$N$39,ARB$5)),SMALL(기준일시_입력!$N$21:$N$39,ARB$5)-AQT25,0)),0)</f>
        <v>0</v>
      </c>
      <c r="ARC25" s="128">
        <f>IFERROR(IF(AND(AQT25&lt;SMALL(기준일시_입력!$J$21:$J$39,ARC$5),AQU25&gt;SMALL(기준일시_입력!$N$21:$N$39,ARC$5)),INDEX(기준일시_입력!$AJ$21:$AJ$39,ARC$5*2-1),IF(AND(AQT25&gt;=SMALL(기준일시_입력!$J$21:$J$39,ARC$5),AQT25&lt;SMALL(기준일시_입력!$N$21:$N$39,ARC$5)),SMALL(기준일시_입력!$N$21:$N$39,ARC$5)-AQT25,0)),0)</f>
        <v>0</v>
      </c>
      <c r="ARD25" s="128">
        <f>IFERROR(IF(AND(AQT25&lt;SMALL(기준일시_입력!$J$21:$J$39,ARD$5),AQU25&gt;SMALL(기준일시_입력!$N$21:$N$39,ARD$5)),INDEX(기준일시_입력!$AJ$21:$AJ$39,ARD$5*2-1),IF(AND(AQT25&gt;=SMALL(기준일시_입력!$J$21:$J$39,ARD$5),AQT25&lt;SMALL(기준일시_입력!$N$21:$N$39,ARD$5)),SMALL(기준일시_입력!$N$21:$N$39,ARD$5)-AQT25,0)),0)</f>
        <v>0</v>
      </c>
      <c r="ARE25" s="128">
        <f>IFERROR(IF(AND(AQT25&lt;SMALL(기준일시_입력!$J$21:$J$39,ARE$5),AQU25&gt;SMALL(기준일시_입력!$N$21:$N$39,ARE$5)),INDEX(기준일시_입력!$AJ$21:$AJ$39,ARE$5*2-1),IF(AND(AQT25&gt;=SMALL(기준일시_입력!$J$21:$J$39,ARE$5),AQT25&lt;SMALL(기준일시_입력!$N$21:$N$39,ARE$5)),SMALL(기준일시_입력!$N$21:$N$39,ARE$5)-AQT25,0)),0)</f>
        <v>0</v>
      </c>
      <c r="ARF25" s="125"/>
      <c r="ARG25" s="180" t="str">
        <f t="shared" si="344"/>
        <v>20일</v>
      </c>
      <c r="ARH25" s="180"/>
      <c r="ARI25" s="124" t="str">
        <f t="shared" si="345"/>
        <v>토</v>
      </c>
      <c r="ARJ25" s="133" t="str">
        <f t="shared" si="416"/>
        <v/>
      </c>
      <c r="ARK25" s="184"/>
      <c r="ARL25" s="184"/>
      <c r="ARM25" s="184"/>
      <c r="ARN25" s="184"/>
      <c r="ARO25" s="184"/>
      <c r="ARP25" s="184"/>
      <c r="ARQ25" s="176"/>
      <c r="ARR25" s="177"/>
      <c r="ARS25" s="129" t="str">
        <f>IF($B25="","",IF(AND(ARI$3&lt;&gt;"",$B25-기준일시_입력!$AO$7&lt;=0,ARK25="",ARN25="",ARQ25=""),"X",IF(ARQ25="연차","☆",IF(ARQ25="월차","★",IF(ARQ25="병가","♨",IF(ARQ25="출장","◎",IF(ARQ25="교육","■",IF(AND(ARQ25="",ARK25&lt;=기준일시_입력!$J$15,ARN25&gt;=기준일시_입력!$N$15),"○",IF(AND(ARQ25="",ARK25&lt;&gt;"",ARK25&gt;기준일시_입력!$J$15),"▼",IF(AND(ARQ25="",ARN25&lt;&gt;"",ARN25&lt;기준일시_입력!$N$15),"△",""))))))))))</f>
        <v/>
      </c>
      <c r="ART25" s="128">
        <f>IFERROR(IF(OR(ARK25="",ARN25=""),0,IF(AND(ARV25&lt;기준일시_입력!$J$17,ARW25&gt;기준일시_입력!$N$17),기준일시_입력!$N$17-기준일시_입력!$J$17,IF(AND(ARV25&gt;=기준일시_입력!$J$17,ARW25&gt;기준일시_입력!$N$17),기준일시_입력!$N$17-ARV25,IF(ARW25&lt;기준일시_입력!$J$17,0,IF(AND(ARV25&lt;기준일시_입력!$J$17,ARW25&lt;=기준일시_입력!$N$17),ARW25-기준일시_입력!$J$17,IF(AND(ARV25&gt;=기준일시_입력!$J$17,ARW25&lt;=기준일시_입력!$N$17),ARW25-ARV25,0)))))),0)</f>
        <v>0</v>
      </c>
      <c r="ARU25" s="128">
        <f t="shared" si="347"/>
        <v>0</v>
      </c>
      <c r="ARV25" s="128">
        <f>IF(OR(ARK25="",ARN25=""),0,IF(ARK25&lt;기준일시_입력!$J$15,기준일시_입력!$J$15,ARK25))</f>
        <v>0</v>
      </c>
      <c r="ARW25" s="128">
        <f t="shared" si="348"/>
        <v>0</v>
      </c>
      <c r="ARX25" s="128">
        <f>IFERROR(IF(AND(ARV25&lt;SMALL(기준일시_입력!$J$21:$J$39,ARX$5),ARW25&gt;SMALL(기준일시_입력!$N$21:$N$39,ARX$5)),INDEX(기준일시_입력!$AJ$21:$AJ$39,ARX$5*2-1),IF(AND(ARV25&gt;=SMALL(기준일시_입력!$J$21:$J$39,ARX$5),ARV25&lt;SMALL(기준일시_입력!$N$21:$N$39,ARX$5)),SMALL(기준일시_입력!$N$21:$N$39,ARX$5)-ARV25,0)),0)</f>
        <v>0</v>
      </c>
      <c r="ARY25" s="128">
        <f>IFERROR(IF(AND(ARV25&lt;SMALL(기준일시_입력!$J$21:$J$39,ARY$5),ARW25&gt;SMALL(기준일시_입력!$N$21:$N$39,ARY$5)),INDEX(기준일시_입력!$AJ$21:$AJ$39,ARY$5*2-1),IF(AND(ARV25&gt;=SMALL(기준일시_입력!$J$21:$J$39,ARY$5),ARV25&lt;SMALL(기준일시_입력!$N$21:$N$39,ARY$5)),SMALL(기준일시_입력!$N$21:$N$39,ARY$5)-ARV25,0)),0)</f>
        <v>0</v>
      </c>
      <c r="ARZ25" s="128">
        <f>IFERROR(IF(AND(ARV25&lt;SMALL(기준일시_입력!$J$21:$J$39,ARZ$5),ARW25&gt;SMALL(기준일시_입력!$N$21:$N$39,ARZ$5)),INDEX(기준일시_입력!$AJ$21:$AJ$39,ARZ$5*2-1),IF(AND(ARV25&gt;=SMALL(기준일시_입력!$J$21:$J$39,ARZ$5),ARV25&lt;SMALL(기준일시_입력!$N$21:$N$39,ARZ$5)),SMALL(기준일시_입력!$N$21:$N$39,ARZ$5)-ARV25,0)),0)</f>
        <v>0</v>
      </c>
      <c r="ASA25" s="128">
        <f>IFERROR(IF(AND(ARV25&lt;SMALL(기준일시_입력!$J$21:$J$39,ASA$5),ARW25&gt;SMALL(기준일시_입력!$N$21:$N$39,ASA$5)),INDEX(기준일시_입력!$AJ$21:$AJ$39,ASA$5*2-1),IF(AND(ARV25&gt;=SMALL(기준일시_입력!$J$21:$J$39,ASA$5),ARV25&lt;SMALL(기준일시_입력!$N$21:$N$39,ASA$5)),SMALL(기준일시_입력!$N$21:$N$39,ASA$5)-ARV25,0)),0)</f>
        <v>0</v>
      </c>
      <c r="ASB25" s="128">
        <f>IFERROR(IF(AND(ARV25&lt;SMALL(기준일시_입력!$J$21:$J$39,ASB$5),ARW25&gt;SMALL(기준일시_입력!$N$21:$N$39,ASB$5)),INDEX(기준일시_입력!$AJ$21:$AJ$39,ASB$5*2-1),IF(AND(ARV25&gt;=SMALL(기준일시_입력!$J$21:$J$39,ASB$5),ARV25&lt;SMALL(기준일시_입력!$N$21:$N$39,ASB$5)),SMALL(기준일시_입력!$N$21:$N$39,ASB$5)-ARV25,0)),0)</f>
        <v>0</v>
      </c>
      <c r="ASC25" s="128">
        <f>IFERROR(IF(AND(ARV25&lt;SMALL(기준일시_입력!$J$21:$J$39,ASC$5),ARW25&gt;SMALL(기준일시_입력!$N$21:$N$39,ASC$5)),INDEX(기준일시_입력!$AJ$21:$AJ$39,ASC$5*2-1),IF(AND(ARV25&gt;=SMALL(기준일시_입력!$J$21:$J$39,ASC$5),ARV25&lt;SMALL(기준일시_입력!$N$21:$N$39,ASC$5)),SMALL(기준일시_입력!$N$21:$N$39,ASC$5)-ARV25,0)),0)</f>
        <v>0</v>
      </c>
      <c r="ASD25" s="128">
        <f>IFERROR(IF(AND(ARV25&lt;SMALL(기준일시_입력!$J$21:$J$39,ASD$5),ARW25&gt;SMALL(기준일시_입력!$N$21:$N$39,ASD$5)),INDEX(기준일시_입력!$AJ$21:$AJ$39,ASD$5*2-1),IF(AND(ARV25&gt;=SMALL(기준일시_입력!$J$21:$J$39,ASD$5),ARV25&lt;SMALL(기준일시_입력!$N$21:$N$39,ASD$5)),SMALL(기준일시_입력!$N$21:$N$39,ASD$5)-ARV25,0)),0)</f>
        <v>0</v>
      </c>
      <c r="ASE25" s="128">
        <f>IFERROR(IF(AND(ARV25&lt;SMALL(기준일시_입력!$J$21:$J$39,ASE$5),ARW25&gt;SMALL(기준일시_입력!$N$21:$N$39,ASE$5)),INDEX(기준일시_입력!$AJ$21:$AJ$39,ASE$5*2-1),IF(AND(ARV25&gt;=SMALL(기준일시_입력!$J$21:$J$39,ASE$5),ARV25&lt;SMALL(기준일시_입력!$N$21:$N$39,ASE$5)),SMALL(기준일시_입력!$N$21:$N$39,ASE$5)-ARV25,0)),0)</f>
        <v>0</v>
      </c>
      <c r="ASF25" s="128">
        <f>IFERROR(IF(AND(ARV25&lt;SMALL(기준일시_입력!$J$21:$J$39,ASF$5),ARW25&gt;SMALL(기준일시_입력!$N$21:$N$39,ASF$5)),INDEX(기준일시_입력!$AJ$21:$AJ$39,ASF$5*2-1),IF(AND(ARV25&gt;=SMALL(기준일시_입력!$J$21:$J$39,ASF$5),ARV25&lt;SMALL(기준일시_입력!$N$21:$N$39,ASF$5)),SMALL(기준일시_입력!$N$21:$N$39,ASF$5)-ARV25,0)),0)</f>
        <v>0</v>
      </c>
      <c r="ASG25" s="128">
        <f>IFERROR(IF(AND(ARV25&lt;SMALL(기준일시_입력!$J$21:$J$39,ASG$5),ARW25&gt;SMALL(기준일시_입력!$N$21:$N$39,ASG$5)),INDEX(기준일시_입력!$AJ$21:$AJ$39,ASG$5*2-1),IF(AND(ARV25&gt;=SMALL(기준일시_입력!$J$21:$J$39,ASG$5),ARV25&lt;SMALL(기준일시_입력!$N$21:$N$39,ASG$5)),SMALL(기준일시_입력!$N$21:$N$39,ASG$5)-ARV25,0)),0)</f>
        <v>0</v>
      </c>
      <c r="ASH25" s="125"/>
      <c r="ASI25" s="180" t="str">
        <f t="shared" si="349"/>
        <v>20일</v>
      </c>
      <c r="ASJ25" s="180"/>
      <c r="ASK25" s="124" t="str">
        <f t="shared" si="350"/>
        <v>토</v>
      </c>
      <c r="ASL25" s="133" t="str">
        <f t="shared" si="417"/>
        <v/>
      </c>
      <c r="ASM25" s="184"/>
      <c r="ASN25" s="184"/>
      <c r="ASO25" s="184"/>
      <c r="ASP25" s="184"/>
      <c r="ASQ25" s="184"/>
      <c r="ASR25" s="184"/>
      <c r="ASS25" s="176"/>
      <c r="AST25" s="177"/>
      <c r="ASU25" s="129" t="str">
        <f>IF($B25="","",IF(AND(ASK$3&lt;&gt;"",$B25-기준일시_입력!$AO$7&lt;=0,ASM25="",ASP25="",ASS25=""),"X",IF(ASS25="연차","☆",IF(ASS25="월차","★",IF(ASS25="병가","♨",IF(ASS25="출장","◎",IF(ASS25="교육","■",IF(AND(ASS25="",ASM25&lt;=기준일시_입력!$J$15,ASP25&gt;=기준일시_입력!$N$15),"○",IF(AND(ASS25="",ASM25&lt;&gt;"",ASM25&gt;기준일시_입력!$J$15),"▼",IF(AND(ASS25="",ASP25&lt;&gt;"",ASP25&lt;기준일시_입력!$N$15),"△",""))))))))))</f>
        <v/>
      </c>
      <c r="ASV25" s="128">
        <f>IFERROR(IF(OR(ASM25="",ASP25=""),0,IF(AND(ASX25&lt;기준일시_입력!$J$17,ASY25&gt;기준일시_입력!$N$17),기준일시_입력!$N$17-기준일시_입력!$J$17,IF(AND(ASX25&gt;=기준일시_입력!$J$17,ASY25&gt;기준일시_입력!$N$17),기준일시_입력!$N$17-ASX25,IF(ASY25&lt;기준일시_입력!$J$17,0,IF(AND(ASX25&lt;기준일시_입력!$J$17,ASY25&lt;=기준일시_입력!$N$17),ASY25-기준일시_입력!$J$17,IF(AND(ASX25&gt;=기준일시_입력!$J$17,ASY25&lt;=기준일시_입력!$N$17),ASY25-ASX25,0)))))),0)</f>
        <v>0</v>
      </c>
      <c r="ASW25" s="128">
        <f t="shared" si="352"/>
        <v>0</v>
      </c>
      <c r="ASX25" s="128">
        <f>IF(OR(ASM25="",ASP25=""),0,IF(ASM25&lt;기준일시_입력!$J$15,기준일시_입력!$J$15,ASM25))</f>
        <v>0</v>
      </c>
      <c r="ASY25" s="128">
        <f t="shared" si="353"/>
        <v>0</v>
      </c>
      <c r="ASZ25" s="128">
        <f>IFERROR(IF(AND(ASX25&lt;SMALL(기준일시_입력!$J$21:$J$39,ASZ$5),ASY25&gt;SMALL(기준일시_입력!$N$21:$N$39,ASZ$5)),INDEX(기준일시_입력!$AJ$21:$AJ$39,ASZ$5*2-1),IF(AND(ASX25&gt;=SMALL(기준일시_입력!$J$21:$J$39,ASZ$5),ASX25&lt;SMALL(기준일시_입력!$N$21:$N$39,ASZ$5)),SMALL(기준일시_입력!$N$21:$N$39,ASZ$5)-ASX25,0)),0)</f>
        <v>0</v>
      </c>
      <c r="ATA25" s="128">
        <f>IFERROR(IF(AND(ASX25&lt;SMALL(기준일시_입력!$J$21:$J$39,ATA$5),ASY25&gt;SMALL(기준일시_입력!$N$21:$N$39,ATA$5)),INDEX(기준일시_입력!$AJ$21:$AJ$39,ATA$5*2-1),IF(AND(ASX25&gt;=SMALL(기준일시_입력!$J$21:$J$39,ATA$5),ASX25&lt;SMALL(기준일시_입력!$N$21:$N$39,ATA$5)),SMALL(기준일시_입력!$N$21:$N$39,ATA$5)-ASX25,0)),0)</f>
        <v>0</v>
      </c>
      <c r="ATB25" s="128">
        <f>IFERROR(IF(AND(ASX25&lt;SMALL(기준일시_입력!$J$21:$J$39,ATB$5),ASY25&gt;SMALL(기준일시_입력!$N$21:$N$39,ATB$5)),INDEX(기준일시_입력!$AJ$21:$AJ$39,ATB$5*2-1),IF(AND(ASX25&gt;=SMALL(기준일시_입력!$J$21:$J$39,ATB$5),ASX25&lt;SMALL(기준일시_입력!$N$21:$N$39,ATB$5)),SMALL(기준일시_입력!$N$21:$N$39,ATB$5)-ASX25,0)),0)</f>
        <v>0</v>
      </c>
      <c r="ATC25" s="128">
        <f>IFERROR(IF(AND(ASX25&lt;SMALL(기준일시_입력!$J$21:$J$39,ATC$5),ASY25&gt;SMALL(기준일시_입력!$N$21:$N$39,ATC$5)),INDEX(기준일시_입력!$AJ$21:$AJ$39,ATC$5*2-1),IF(AND(ASX25&gt;=SMALL(기준일시_입력!$J$21:$J$39,ATC$5),ASX25&lt;SMALL(기준일시_입력!$N$21:$N$39,ATC$5)),SMALL(기준일시_입력!$N$21:$N$39,ATC$5)-ASX25,0)),0)</f>
        <v>0</v>
      </c>
      <c r="ATD25" s="128">
        <f>IFERROR(IF(AND(ASX25&lt;SMALL(기준일시_입력!$J$21:$J$39,ATD$5),ASY25&gt;SMALL(기준일시_입력!$N$21:$N$39,ATD$5)),INDEX(기준일시_입력!$AJ$21:$AJ$39,ATD$5*2-1),IF(AND(ASX25&gt;=SMALL(기준일시_입력!$J$21:$J$39,ATD$5),ASX25&lt;SMALL(기준일시_입력!$N$21:$N$39,ATD$5)),SMALL(기준일시_입력!$N$21:$N$39,ATD$5)-ASX25,0)),0)</f>
        <v>0</v>
      </c>
      <c r="ATE25" s="128">
        <f>IFERROR(IF(AND(ASX25&lt;SMALL(기준일시_입력!$J$21:$J$39,ATE$5),ASY25&gt;SMALL(기준일시_입력!$N$21:$N$39,ATE$5)),INDEX(기준일시_입력!$AJ$21:$AJ$39,ATE$5*2-1),IF(AND(ASX25&gt;=SMALL(기준일시_입력!$J$21:$J$39,ATE$5),ASX25&lt;SMALL(기준일시_입력!$N$21:$N$39,ATE$5)),SMALL(기준일시_입력!$N$21:$N$39,ATE$5)-ASX25,0)),0)</f>
        <v>0</v>
      </c>
      <c r="ATF25" s="128">
        <f>IFERROR(IF(AND(ASX25&lt;SMALL(기준일시_입력!$J$21:$J$39,ATF$5),ASY25&gt;SMALL(기준일시_입력!$N$21:$N$39,ATF$5)),INDEX(기준일시_입력!$AJ$21:$AJ$39,ATF$5*2-1),IF(AND(ASX25&gt;=SMALL(기준일시_입력!$J$21:$J$39,ATF$5),ASX25&lt;SMALL(기준일시_입력!$N$21:$N$39,ATF$5)),SMALL(기준일시_입력!$N$21:$N$39,ATF$5)-ASX25,0)),0)</f>
        <v>0</v>
      </c>
      <c r="ATG25" s="128">
        <f>IFERROR(IF(AND(ASX25&lt;SMALL(기준일시_입력!$J$21:$J$39,ATG$5),ASY25&gt;SMALL(기준일시_입력!$N$21:$N$39,ATG$5)),INDEX(기준일시_입력!$AJ$21:$AJ$39,ATG$5*2-1),IF(AND(ASX25&gt;=SMALL(기준일시_입력!$J$21:$J$39,ATG$5),ASX25&lt;SMALL(기준일시_입력!$N$21:$N$39,ATG$5)),SMALL(기준일시_입력!$N$21:$N$39,ATG$5)-ASX25,0)),0)</f>
        <v>0</v>
      </c>
      <c r="ATH25" s="128">
        <f>IFERROR(IF(AND(ASX25&lt;SMALL(기준일시_입력!$J$21:$J$39,ATH$5),ASY25&gt;SMALL(기준일시_입력!$N$21:$N$39,ATH$5)),INDEX(기준일시_입력!$AJ$21:$AJ$39,ATH$5*2-1),IF(AND(ASX25&gt;=SMALL(기준일시_입력!$J$21:$J$39,ATH$5),ASX25&lt;SMALL(기준일시_입력!$N$21:$N$39,ATH$5)),SMALL(기준일시_입력!$N$21:$N$39,ATH$5)-ASX25,0)),0)</f>
        <v>0</v>
      </c>
      <c r="ATI25" s="128">
        <f>IFERROR(IF(AND(ASX25&lt;SMALL(기준일시_입력!$J$21:$J$39,ATI$5),ASY25&gt;SMALL(기준일시_입력!$N$21:$N$39,ATI$5)),INDEX(기준일시_입력!$AJ$21:$AJ$39,ATI$5*2-1),IF(AND(ASX25&gt;=SMALL(기준일시_입력!$J$21:$J$39,ATI$5),ASX25&lt;SMALL(기준일시_입력!$N$21:$N$39,ATI$5)),SMALL(기준일시_입력!$N$21:$N$39,ATI$5)-ASX25,0)),0)</f>
        <v>0</v>
      </c>
      <c r="ATJ25" s="125"/>
      <c r="ATK25" s="180" t="str">
        <f t="shared" si="354"/>
        <v>20일</v>
      </c>
      <c r="ATL25" s="180"/>
      <c r="ATM25" s="124" t="str">
        <f t="shared" si="355"/>
        <v>토</v>
      </c>
      <c r="ATN25" s="133" t="str">
        <f t="shared" si="417"/>
        <v/>
      </c>
      <c r="ATO25" s="184"/>
      <c r="ATP25" s="184"/>
      <c r="ATQ25" s="184"/>
      <c r="ATR25" s="184"/>
      <c r="ATS25" s="184"/>
      <c r="ATT25" s="184"/>
      <c r="ATU25" s="176"/>
      <c r="ATV25" s="177"/>
      <c r="ATW25" s="129" t="str">
        <f>IF($B25="","",IF(AND(ATM$3&lt;&gt;"",$B25-기준일시_입력!$AO$7&lt;=0,ATO25="",ATR25="",ATU25=""),"X",IF(ATU25="연차","☆",IF(ATU25="월차","★",IF(ATU25="병가","♨",IF(ATU25="출장","◎",IF(ATU25="교육","■",IF(AND(ATU25="",ATO25&lt;=기준일시_입력!$J$15,ATR25&gt;=기준일시_입력!$N$15),"○",IF(AND(ATU25="",ATO25&lt;&gt;"",ATO25&gt;기준일시_입력!$J$15),"▼",IF(AND(ATU25="",ATR25&lt;&gt;"",ATR25&lt;기준일시_입력!$N$15),"△",""))))))))))</f>
        <v/>
      </c>
      <c r="ATX25" s="128">
        <f>IFERROR(IF(OR(ATO25="",ATR25=""),0,IF(AND(ATZ25&lt;기준일시_입력!$J$17,AUA25&gt;기준일시_입력!$N$17),기준일시_입력!$N$17-기준일시_입력!$J$17,IF(AND(ATZ25&gt;=기준일시_입력!$J$17,AUA25&gt;기준일시_입력!$N$17),기준일시_입력!$N$17-ATZ25,IF(AUA25&lt;기준일시_입력!$J$17,0,IF(AND(ATZ25&lt;기준일시_입력!$J$17,AUA25&lt;=기준일시_입력!$N$17),AUA25-기준일시_입력!$J$17,IF(AND(ATZ25&gt;=기준일시_입력!$J$17,AUA25&lt;=기준일시_입력!$N$17),AUA25-ATZ25,0)))))),0)</f>
        <v>0</v>
      </c>
      <c r="ATY25" s="128">
        <f t="shared" si="357"/>
        <v>0</v>
      </c>
      <c r="ATZ25" s="128">
        <f>IF(OR(ATO25="",ATR25=""),0,IF(ATO25&lt;기준일시_입력!$J$15,기준일시_입력!$J$15,ATO25))</f>
        <v>0</v>
      </c>
      <c r="AUA25" s="128">
        <f t="shared" si="358"/>
        <v>0</v>
      </c>
      <c r="AUB25" s="128">
        <f>IFERROR(IF(AND(ATZ25&lt;SMALL(기준일시_입력!$J$21:$J$39,AUB$5),AUA25&gt;SMALL(기준일시_입력!$N$21:$N$39,AUB$5)),INDEX(기준일시_입력!$AJ$21:$AJ$39,AUB$5*2-1),IF(AND(ATZ25&gt;=SMALL(기준일시_입력!$J$21:$J$39,AUB$5),ATZ25&lt;SMALL(기준일시_입력!$N$21:$N$39,AUB$5)),SMALL(기준일시_입력!$N$21:$N$39,AUB$5)-ATZ25,0)),0)</f>
        <v>0</v>
      </c>
      <c r="AUC25" s="128">
        <f>IFERROR(IF(AND(ATZ25&lt;SMALL(기준일시_입력!$J$21:$J$39,AUC$5),AUA25&gt;SMALL(기준일시_입력!$N$21:$N$39,AUC$5)),INDEX(기준일시_입력!$AJ$21:$AJ$39,AUC$5*2-1),IF(AND(ATZ25&gt;=SMALL(기준일시_입력!$J$21:$J$39,AUC$5),ATZ25&lt;SMALL(기준일시_입력!$N$21:$N$39,AUC$5)),SMALL(기준일시_입력!$N$21:$N$39,AUC$5)-ATZ25,0)),0)</f>
        <v>0</v>
      </c>
      <c r="AUD25" s="128">
        <f>IFERROR(IF(AND(ATZ25&lt;SMALL(기준일시_입력!$J$21:$J$39,AUD$5),AUA25&gt;SMALL(기준일시_입력!$N$21:$N$39,AUD$5)),INDEX(기준일시_입력!$AJ$21:$AJ$39,AUD$5*2-1),IF(AND(ATZ25&gt;=SMALL(기준일시_입력!$J$21:$J$39,AUD$5),ATZ25&lt;SMALL(기준일시_입력!$N$21:$N$39,AUD$5)),SMALL(기준일시_입력!$N$21:$N$39,AUD$5)-ATZ25,0)),0)</f>
        <v>0</v>
      </c>
      <c r="AUE25" s="128">
        <f>IFERROR(IF(AND(ATZ25&lt;SMALL(기준일시_입력!$J$21:$J$39,AUE$5),AUA25&gt;SMALL(기준일시_입력!$N$21:$N$39,AUE$5)),INDEX(기준일시_입력!$AJ$21:$AJ$39,AUE$5*2-1),IF(AND(ATZ25&gt;=SMALL(기준일시_입력!$J$21:$J$39,AUE$5),ATZ25&lt;SMALL(기준일시_입력!$N$21:$N$39,AUE$5)),SMALL(기준일시_입력!$N$21:$N$39,AUE$5)-ATZ25,0)),0)</f>
        <v>0</v>
      </c>
      <c r="AUF25" s="128">
        <f>IFERROR(IF(AND(ATZ25&lt;SMALL(기준일시_입력!$J$21:$J$39,AUF$5),AUA25&gt;SMALL(기준일시_입력!$N$21:$N$39,AUF$5)),INDEX(기준일시_입력!$AJ$21:$AJ$39,AUF$5*2-1),IF(AND(ATZ25&gt;=SMALL(기준일시_입력!$J$21:$J$39,AUF$5),ATZ25&lt;SMALL(기준일시_입력!$N$21:$N$39,AUF$5)),SMALL(기준일시_입력!$N$21:$N$39,AUF$5)-ATZ25,0)),0)</f>
        <v>0</v>
      </c>
      <c r="AUG25" s="128">
        <f>IFERROR(IF(AND(ATZ25&lt;SMALL(기준일시_입력!$J$21:$J$39,AUG$5),AUA25&gt;SMALL(기준일시_입력!$N$21:$N$39,AUG$5)),INDEX(기준일시_입력!$AJ$21:$AJ$39,AUG$5*2-1),IF(AND(ATZ25&gt;=SMALL(기준일시_입력!$J$21:$J$39,AUG$5),ATZ25&lt;SMALL(기준일시_입력!$N$21:$N$39,AUG$5)),SMALL(기준일시_입력!$N$21:$N$39,AUG$5)-ATZ25,0)),0)</f>
        <v>0</v>
      </c>
      <c r="AUH25" s="128">
        <f>IFERROR(IF(AND(ATZ25&lt;SMALL(기준일시_입력!$J$21:$J$39,AUH$5),AUA25&gt;SMALL(기준일시_입력!$N$21:$N$39,AUH$5)),INDEX(기준일시_입력!$AJ$21:$AJ$39,AUH$5*2-1),IF(AND(ATZ25&gt;=SMALL(기준일시_입력!$J$21:$J$39,AUH$5),ATZ25&lt;SMALL(기준일시_입력!$N$21:$N$39,AUH$5)),SMALL(기준일시_입력!$N$21:$N$39,AUH$5)-ATZ25,0)),0)</f>
        <v>0</v>
      </c>
      <c r="AUI25" s="128">
        <f>IFERROR(IF(AND(ATZ25&lt;SMALL(기준일시_입력!$J$21:$J$39,AUI$5),AUA25&gt;SMALL(기준일시_입력!$N$21:$N$39,AUI$5)),INDEX(기준일시_입력!$AJ$21:$AJ$39,AUI$5*2-1),IF(AND(ATZ25&gt;=SMALL(기준일시_입력!$J$21:$J$39,AUI$5),ATZ25&lt;SMALL(기준일시_입력!$N$21:$N$39,AUI$5)),SMALL(기준일시_입력!$N$21:$N$39,AUI$5)-ATZ25,0)),0)</f>
        <v>0</v>
      </c>
      <c r="AUJ25" s="128">
        <f>IFERROR(IF(AND(ATZ25&lt;SMALL(기준일시_입력!$J$21:$J$39,AUJ$5),AUA25&gt;SMALL(기준일시_입력!$N$21:$N$39,AUJ$5)),INDEX(기준일시_입력!$AJ$21:$AJ$39,AUJ$5*2-1),IF(AND(ATZ25&gt;=SMALL(기준일시_입력!$J$21:$J$39,AUJ$5),ATZ25&lt;SMALL(기준일시_입력!$N$21:$N$39,AUJ$5)),SMALL(기준일시_입력!$N$21:$N$39,AUJ$5)-ATZ25,0)),0)</f>
        <v>0</v>
      </c>
      <c r="AUK25" s="128">
        <f>IFERROR(IF(AND(ATZ25&lt;SMALL(기준일시_입력!$J$21:$J$39,AUK$5),AUA25&gt;SMALL(기준일시_입력!$N$21:$N$39,AUK$5)),INDEX(기준일시_입력!$AJ$21:$AJ$39,AUK$5*2-1),IF(AND(ATZ25&gt;=SMALL(기준일시_입력!$J$21:$J$39,AUK$5),ATZ25&lt;SMALL(기준일시_입력!$N$21:$N$39,AUK$5)),SMALL(기준일시_입력!$N$21:$N$39,AUK$5)-ATZ25,0)),0)</f>
        <v>0</v>
      </c>
      <c r="AUL25" s="125"/>
      <c r="AUM25" s="180" t="str">
        <f t="shared" si="359"/>
        <v>20일</v>
      </c>
      <c r="AUN25" s="180"/>
      <c r="AUO25" s="124" t="str">
        <f t="shared" si="360"/>
        <v>토</v>
      </c>
      <c r="AUP25" s="133" t="str">
        <f t="shared" si="417"/>
        <v/>
      </c>
      <c r="AUQ25" s="184"/>
      <c r="AUR25" s="184"/>
      <c r="AUS25" s="184"/>
      <c r="AUT25" s="184"/>
      <c r="AUU25" s="184"/>
      <c r="AUV25" s="184"/>
      <c r="AUW25" s="176"/>
      <c r="AUX25" s="177"/>
      <c r="AUY25" s="129" t="str">
        <f>IF($B25="","",IF(AND(AUO$3&lt;&gt;"",$B25-기준일시_입력!$AO$7&lt;=0,AUQ25="",AUT25="",AUW25=""),"X",IF(AUW25="연차","☆",IF(AUW25="월차","★",IF(AUW25="병가","♨",IF(AUW25="출장","◎",IF(AUW25="교육","■",IF(AND(AUW25="",AUQ25&lt;=기준일시_입력!$J$15,AUT25&gt;=기준일시_입력!$N$15),"○",IF(AND(AUW25="",AUQ25&lt;&gt;"",AUQ25&gt;기준일시_입력!$J$15),"▼",IF(AND(AUW25="",AUT25&lt;&gt;"",AUT25&lt;기준일시_입력!$N$15),"△",""))))))))))</f>
        <v/>
      </c>
      <c r="AUZ25" s="128">
        <f>IFERROR(IF(OR(AUQ25="",AUT25=""),0,IF(AND(AVB25&lt;기준일시_입력!$J$17,AVC25&gt;기준일시_입력!$N$17),기준일시_입력!$N$17-기준일시_입력!$J$17,IF(AND(AVB25&gt;=기준일시_입력!$J$17,AVC25&gt;기준일시_입력!$N$17),기준일시_입력!$N$17-AVB25,IF(AVC25&lt;기준일시_입력!$J$17,0,IF(AND(AVB25&lt;기준일시_입력!$J$17,AVC25&lt;=기준일시_입력!$N$17),AVC25-기준일시_입력!$J$17,IF(AND(AVB25&gt;=기준일시_입력!$J$17,AVC25&lt;=기준일시_입력!$N$17),AVC25-AVB25,0)))))),0)</f>
        <v>0</v>
      </c>
      <c r="AVA25" s="128">
        <f t="shared" si="362"/>
        <v>0</v>
      </c>
      <c r="AVB25" s="128">
        <f>IF(OR(AUQ25="",AUT25=""),0,IF(AUQ25&lt;기준일시_입력!$J$15,기준일시_입력!$J$15,AUQ25))</f>
        <v>0</v>
      </c>
      <c r="AVC25" s="128">
        <f t="shared" si="363"/>
        <v>0</v>
      </c>
      <c r="AVD25" s="128">
        <f>IFERROR(IF(AND(AVB25&lt;SMALL(기준일시_입력!$J$21:$J$39,AVD$5),AVC25&gt;SMALL(기준일시_입력!$N$21:$N$39,AVD$5)),INDEX(기준일시_입력!$AJ$21:$AJ$39,AVD$5*2-1),IF(AND(AVB25&gt;=SMALL(기준일시_입력!$J$21:$J$39,AVD$5),AVB25&lt;SMALL(기준일시_입력!$N$21:$N$39,AVD$5)),SMALL(기준일시_입력!$N$21:$N$39,AVD$5)-AVB25,0)),0)</f>
        <v>0</v>
      </c>
      <c r="AVE25" s="128">
        <f>IFERROR(IF(AND(AVB25&lt;SMALL(기준일시_입력!$J$21:$J$39,AVE$5),AVC25&gt;SMALL(기준일시_입력!$N$21:$N$39,AVE$5)),INDEX(기준일시_입력!$AJ$21:$AJ$39,AVE$5*2-1),IF(AND(AVB25&gt;=SMALL(기준일시_입력!$J$21:$J$39,AVE$5),AVB25&lt;SMALL(기준일시_입력!$N$21:$N$39,AVE$5)),SMALL(기준일시_입력!$N$21:$N$39,AVE$5)-AVB25,0)),0)</f>
        <v>0</v>
      </c>
      <c r="AVF25" s="128">
        <f>IFERROR(IF(AND(AVB25&lt;SMALL(기준일시_입력!$J$21:$J$39,AVF$5),AVC25&gt;SMALL(기준일시_입력!$N$21:$N$39,AVF$5)),INDEX(기준일시_입력!$AJ$21:$AJ$39,AVF$5*2-1),IF(AND(AVB25&gt;=SMALL(기준일시_입력!$J$21:$J$39,AVF$5),AVB25&lt;SMALL(기준일시_입력!$N$21:$N$39,AVF$5)),SMALL(기준일시_입력!$N$21:$N$39,AVF$5)-AVB25,0)),0)</f>
        <v>0</v>
      </c>
      <c r="AVG25" s="128">
        <f>IFERROR(IF(AND(AVB25&lt;SMALL(기준일시_입력!$J$21:$J$39,AVG$5),AVC25&gt;SMALL(기준일시_입력!$N$21:$N$39,AVG$5)),INDEX(기준일시_입력!$AJ$21:$AJ$39,AVG$5*2-1),IF(AND(AVB25&gt;=SMALL(기준일시_입력!$J$21:$J$39,AVG$5),AVB25&lt;SMALL(기준일시_입력!$N$21:$N$39,AVG$5)),SMALL(기준일시_입력!$N$21:$N$39,AVG$5)-AVB25,0)),0)</f>
        <v>0</v>
      </c>
      <c r="AVH25" s="128">
        <f>IFERROR(IF(AND(AVB25&lt;SMALL(기준일시_입력!$J$21:$J$39,AVH$5),AVC25&gt;SMALL(기준일시_입력!$N$21:$N$39,AVH$5)),INDEX(기준일시_입력!$AJ$21:$AJ$39,AVH$5*2-1),IF(AND(AVB25&gt;=SMALL(기준일시_입력!$J$21:$J$39,AVH$5),AVB25&lt;SMALL(기준일시_입력!$N$21:$N$39,AVH$5)),SMALL(기준일시_입력!$N$21:$N$39,AVH$5)-AVB25,0)),0)</f>
        <v>0</v>
      </c>
      <c r="AVI25" s="128">
        <f>IFERROR(IF(AND(AVB25&lt;SMALL(기준일시_입력!$J$21:$J$39,AVI$5),AVC25&gt;SMALL(기준일시_입력!$N$21:$N$39,AVI$5)),INDEX(기준일시_입력!$AJ$21:$AJ$39,AVI$5*2-1),IF(AND(AVB25&gt;=SMALL(기준일시_입력!$J$21:$J$39,AVI$5),AVB25&lt;SMALL(기준일시_입력!$N$21:$N$39,AVI$5)),SMALL(기준일시_입력!$N$21:$N$39,AVI$5)-AVB25,0)),0)</f>
        <v>0</v>
      </c>
      <c r="AVJ25" s="128">
        <f>IFERROR(IF(AND(AVB25&lt;SMALL(기준일시_입력!$J$21:$J$39,AVJ$5),AVC25&gt;SMALL(기준일시_입력!$N$21:$N$39,AVJ$5)),INDEX(기준일시_입력!$AJ$21:$AJ$39,AVJ$5*2-1),IF(AND(AVB25&gt;=SMALL(기준일시_입력!$J$21:$J$39,AVJ$5),AVB25&lt;SMALL(기준일시_입력!$N$21:$N$39,AVJ$5)),SMALL(기준일시_입력!$N$21:$N$39,AVJ$5)-AVB25,0)),0)</f>
        <v>0</v>
      </c>
      <c r="AVK25" s="128">
        <f>IFERROR(IF(AND(AVB25&lt;SMALL(기준일시_입력!$J$21:$J$39,AVK$5),AVC25&gt;SMALL(기준일시_입력!$N$21:$N$39,AVK$5)),INDEX(기준일시_입력!$AJ$21:$AJ$39,AVK$5*2-1),IF(AND(AVB25&gt;=SMALL(기준일시_입력!$J$21:$J$39,AVK$5),AVB25&lt;SMALL(기준일시_입력!$N$21:$N$39,AVK$5)),SMALL(기준일시_입력!$N$21:$N$39,AVK$5)-AVB25,0)),0)</f>
        <v>0</v>
      </c>
      <c r="AVL25" s="128">
        <f>IFERROR(IF(AND(AVB25&lt;SMALL(기준일시_입력!$J$21:$J$39,AVL$5),AVC25&gt;SMALL(기준일시_입력!$N$21:$N$39,AVL$5)),INDEX(기준일시_입력!$AJ$21:$AJ$39,AVL$5*2-1),IF(AND(AVB25&gt;=SMALL(기준일시_입력!$J$21:$J$39,AVL$5),AVB25&lt;SMALL(기준일시_입력!$N$21:$N$39,AVL$5)),SMALL(기준일시_입력!$N$21:$N$39,AVL$5)-AVB25,0)),0)</f>
        <v>0</v>
      </c>
      <c r="AVM25" s="128">
        <f>IFERROR(IF(AND(AVB25&lt;SMALL(기준일시_입력!$J$21:$J$39,AVM$5),AVC25&gt;SMALL(기준일시_입력!$N$21:$N$39,AVM$5)),INDEX(기준일시_입력!$AJ$21:$AJ$39,AVM$5*2-1),IF(AND(AVB25&gt;=SMALL(기준일시_입력!$J$21:$J$39,AVM$5),AVB25&lt;SMALL(기준일시_입력!$N$21:$N$39,AVM$5)),SMALL(기준일시_입력!$N$21:$N$39,AVM$5)-AVB25,0)),0)</f>
        <v>0</v>
      </c>
      <c r="AVN25" s="125"/>
      <c r="AVO25" s="180" t="str">
        <f t="shared" si="364"/>
        <v>20일</v>
      </c>
      <c r="AVP25" s="180"/>
      <c r="AVQ25" s="124" t="str">
        <f t="shared" si="365"/>
        <v>토</v>
      </c>
      <c r="AVR25" s="133" t="str">
        <f t="shared" si="418"/>
        <v/>
      </c>
      <c r="AVS25" s="184"/>
      <c r="AVT25" s="184"/>
      <c r="AVU25" s="184"/>
      <c r="AVV25" s="184"/>
      <c r="AVW25" s="184"/>
      <c r="AVX25" s="184"/>
      <c r="AVY25" s="176"/>
      <c r="AVZ25" s="177"/>
      <c r="AWA25" s="129" t="str">
        <f>IF($B25="","",IF(AND(AVQ$3&lt;&gt;"",$B25-기준일시_입력!$AO$7&lt;=0,AVS25="",AVV25="",AVY25=""),"X",IF(AVY25="연차","☆",IF(AVY25="월차","★",IF(AVY25="병가","♨",IF(AVY25="출장","◎",IF(AVY25="교육","■",IF(AND(AVY25="",AVS25&lt;=기준일시_입력!$J$15,AVV25&gt;=기준일시_입력!$N$15),"○",IF(AND(AVY25="",AVS25&lt;&gt;"",AVS25&gt;기준일시_입력!$J$15),"▼",IF(AND(AVY25="",AVV25&lt;&gt;"",AVV25&lt;기준일시_입력!$N$15),"△",""))))))))))</f>
        <v/>
      </c>
      <c r="AWB25" s="128">
        <f>IFERROR(IF(OR(AVS25="",AVV25=""),0,IF(AND(AWD25&lt;기준일시_입력!$J$17,AWE25&gt;기준일시_입력!$N$17),기준일시_입력!$N$17-기준일시_입력!$J$17,IF(AND(AWD25&gt;=기준일시_입력!$J$17,AWE25&gt;기준일시_입력!$N$17),기준일시_입력!$N$17-AWD25,IF(AWE25&lt;기준일시_입력!$J$17,0,IF(AND(AWD25&lt;기준일시_입력!$J$17,AWE25&lt;=기준일시_입력!$N$17),AWE25-기준일시_입력!$J$17,IF(AND(AWD25&gt;=기준일시_입력!$J$17,AWE25&lt;=기준일시_입력!$N$17),AWE25-AWD25,0)))))),0)</f>
        <v>0</v>
      </c>
      <c r="AWC25" s="128">
        <f t="shared" si="367"/>
        <v>0</v>
      </c>
      <c r="AWD25" s="128">
        <f>IF(OR(AVS25="",AVV25=""),0,IF(AVS25&lt;기준일시_입력!$J$15,기준일시_입력!$J$15,AVS25))</f>
        <v>0</v>
      </c>
      <c r="AWE25" s="128">
        <f t="shared" si="368"/>
        <v>0</v>
      </c>
      <c r="AWF25" s="128">
        <f>IFERROR(IF(AND(AWD25&lt;SMALL(기준일시_입력!$J$21:$J$39,AWF$5),AWE25&gt;SMALL(기준일시_입력!$N$21:$N$39,AWF$5)),INDEX(기준일시_입력!$AJ$21:$AJ$39,AWF$5*2-1),IF(AND(AWD25&gt;=SMALL(기준일시_입력!$J$21:$J$39,AWF$5),AWD25&lt;SMALL(기준일시_입력!$N$21:$N$39,AWF$5)),SMALL(기준일시_입력!$N$21:$N$39,AWF$5)-AWD25,0)),0)</f>
        <v>0</v>
      </c>
      <c r="AWG25" s="128">
        <f>IFERROR(IF(AND(AWD25&lt;SMALL(기준일시_입력!$J$21:$J$39,AWG$5),AWE25&gt;SMALL(기준일시_입력!$N$21:$N$39,AWG$5)),INDEX(기준일시_입력!$AJ$21:$AJ$39,AWG$5*2-1),IF(AND(AWD25&gt;=SMALL(기준일시_입력!$J$21:$J$39,AWG$5),AWD25&lt;SMALL(기준일시_입력!$N$21:$N$39,AWG$5)),SMALL(기준일시_입력!$N$21:$N$39,AWG$5)-AWD25,0)),0)</f>
        <v>0</v>
      </c>
      <c r="AWH25" s="128">
        <f>IFERROR(IF(AND(AWD25&lt;SMALL(기준일시_입력!$J$21:$J$39,AWH$5),AWE25&gt;SMALL(기준일시_입력!$N$21:$N$39,AWH$5)),INDEX(기준일시_입력!$AJ$21:$AJ$39,AWH$5*2-1),IF(AND(AWD25&gt;=SMALL(기준일시_입력!$J$21:$J$39,AWH$5),AWD25&lt;SMALL(기준일시_입력!$N$21:$N$39,AWH$5)),SMALL(기준일시_입력!$N$21:$N$39,AWH$5)-AWD25,0)),0)</f>
        <v>0</v>
      </c>
      <c r="AWI25" s="128">
        <f>IFERROR(IF(AND(AWD25&lt;SMALL(기준일시_입력!$J$21:$J$39,AWI$5),AWE25&gt;SMALL(기준일시_입력!$N$21:$N$39,AWI$5)),INDEX(기준일시_입력!$AJ$21:$AJ$39,AWI$5*2-1),IF(AND(AWD25&gt;=SMALL(기준일시_입력!$J$21:$J$39,AWI$5),AWD25&lt;SMALL(기준일시_입력!$N$21:$N$39,AWI$5)),SMALL(기준일시_입력!$N$21:$N$39,AWI$5)-AWD25,0)),0)</f>
        <v>0</v>
      </c>
      <c r="AWJ25" s="128">
        <f>IFERROR(IF(AND(AWD25&lt;SMALL(기준일시_입력!$J$21:$J$39,AWJ$5),AWE25&gt;SMALL(기준일시_입력!$N$21:$N$39,AWJ$5)),INDEX(기준일시_입력!$AJ$21:$AJ$39,AWJ$5*2-1),IF(AND(AWD25&gt;=SMALL(기준일시_입력!$J$21:$J$39,AWJ$5),AWD25&lt;SMALL(기준일시_입력!$N$21:$N$39,AWJ$5)),SMALL(기준일시_입력!$N$21:$N$39,AWJ$5)-AWD25,0)),0)</f>
        <v>0</v>
      </c>
      <c r="AWK25" s="128">
        <f>IFERROR(IF(AND(AWD25&lt;SMALL(기준일시_입력!$J$21:$J$39,AWK$5),AWE25&gt;SMALL(기준일시_입력!$N$21:$N$39,AWK$5)),INDEX(기준일시_입력!$AJ$21:$AJ$39,AWK$5*2-1),IF(AND(AWD25&gt;=SMALL(기준일시_입력!$J$21:$J$39,AWK$5),AWD25&lt;SMALL(기준일시_입력!$N$21:$N$39,AWK$5)),SMALL(기준일시_입력!$N$21:$N$39,AWK$5)-AWD25,0)),0)</f>
        <v>0</v>
      </c>
      <c r="AWL25" s="128">
        <f>IFERROR(IF(AND(AWD25&lt;SMALL(기준일시_입력!$J$21:$J$39,AWL$5),AWE25&gt;SMALL(기준일시_입력!$N$21:$N$39,AWL$5)),INDEX(기준일시_입력!$AJ$21:$AJ$39,AWL$5*2-1),IF(AND(AWD25&gt;=SMALL(기준일시_입력!$J$21:$J$39,AWL$5),AWD25&lt;SMALL(기준일시_입력!$N$21:$N$39,AWL$5)),SMALL(기준일시_입력!$N$21:$N$39,AWL$5)-AWD25,0)),0)</f>
        <v>0</v>
      </c>
      <c r="AWM25" s="128">
        <f>IFERROR(IF(AND(AWD25&lt;SMALL(기준일시_입력!$J$21:$J$39,AWM$5),AWE25&gt;SMALL(기준일시_입력!$N$21:$N$39,AWM$5)),INDEX(기준일시_입력!$AJ$21:$AJ$39,AWM$5*2-1),IF(AND(AWD25&gt;=SMALL(기준일시_입력!$J$21:$J$39,AWM$5),AWD25&lt;SMALL(기준일시_입력!$N$21:$N$39,AWM$5)),SMALL(기준일시_입력!$N$21:$N$39,AWM$5)-AWD25,0)),0)</f>
        <v>0</v>
      </c>
      <c r="AWN25" s="128">
        <f>IFERROR(IF(AND(AWD25&lt;SMALL(기준일시_입력!$J$21:$J$39,AWN$5),AWE25&gt;SMALL(기준일시_입력!$N$21:$N$39,AWN$5)),INDEX(기준일시_입력!$AJ$21:$AJ$39,AWN$5*2-1),IF(AND(AWD25&gt;=SMALL(기준일시_입력!$J$21:$J$39,AWN$5),AWD25&lt;SMALL(기준일시_입력!$N$21:$N$39,AWN$5)),SMALL(기준일시_입력!$N$21:$N$39,AWN$5)-AWD25,0)),0)</f>
        <v>0</v>
      </c>
      <c r="AWO25" s="128">
        <f>IFERROR(IF(AND(AWD25&lt;SMALL(기준일시_입력!$J$21:$J$39,AWO$5),AWE25&gt;SMALL(기준일시_입력!$N$21:$N$39,AWO$5)),INDEX(기준일시_입력!$AJ$21:$AJ$39,AWO$5*2-1),IF(AND(AWD25&gt;=SMALL(기준일시_입력!$J$21:$J$39,AWO$5),AWD25&lt;SMALL(기준일시_입력!$N$21:$N$39,AWO$5)),SMALL(기준일시_입력!$N$21:$N$39,AWO$5)-AWD25,0)),0)</f>
        <v>0</v>
      </c>
      <c r="AWP25" s="125"/>
      <c r="AWQ25" s="180" t="str">
        <f t="shared" si="369"/>
        <v>20일</v>
      </c>
      <c r="AWR25" s="180"/>
      <c r="AWS25" s="124" t="str">
        <f t="shared" si="370"/>
        <v>토</v>
      </c>
      <c r="AWT25" s="133" t="str">
        <f t="shared" si="418"/>
        <v/>
      </c>
      <c r="AWU25" s="184"/>
      <c r="AWV25" s="184"/>
      <c r="AWW25" s="184"/>
      <c r="AWX25" s="184"/>
      <c r="AWY25" s="184"/>
      <c r="AWZ25" s="184"/>
      <c r="AXA25" s="176"/>
      <c r="AXB25" s="177"/>
      <c r="AXC25" s="129" t="str">
        <f>IF($B25="","",IF(AND(AWS$3&lt;&gt;"",$B25-기준일시_입력!$AO$7&lt;=0,AWU25="",AWX25="",AXA25=""),"X",IF(AXA25="연차","☆",IF(AXA25="월차","★",IF(AXA25="병가","♨",IF(AXA25="출장","◎",IF(AXA25="교육","■",IF(AND(AXA25="",AWU25&lt;=기준일시_입력!$J$15,AWX25&gt;=기준일시_입력!$N$15),"○",IF(AND(AXA25="",AWU25&lt;&gt;"",AWU25&gt;기준일시_입력!$J$15),"▼",IF(AND(AXA25="",AWX25&lt;&gt;"",AWX25&lt;기준일시_입력!$N$15),"△",""))))))))))</f>
        <v/>
      </c>
      <c r="AXD25" s="128">
        <f>IFERROR(IF(OR(AWU25="",AWX25=""),0,IF(AND(AXF25&lt;기준일시_입력!$J$17,AXG25&gt;기준일시_입력!$N$17),기준일시_입력!$N$17-기준일시_입력!$J$17,IF(AND(AXF25&gt;=기준일시_입력!$J$17,AXG25&gt;기준일시_입력!$N$17),기준일시_입력!$N$17-AXF25,IF(AXG25&lt;기준일시_입력!$J$17,0,IF(AND(AXF25&lt;기준일시_입력!$J$17,AXG25&lt;=기준일시_입력!$N$17),AXG25-기준일시_입력!$J$17,IF(AND(AXF25&gt;=기준일시_입력!$J$17,AXG25&lt;=기준일시_입력!$N$17),AXG25-AXF25,0)))))),0)</f>
        <v>0</v>
      </c>
      <c r="AXE25" s="128">
        <f t="shared" si="372"/>
        <v>0</v>
      </c>
      <c r="AXF25" s="128">
        <f>IF(OR(AWU25="",AWX25=""),0,IF(AWU25&lt;기준일시_입력!$J$15,기준일시_입력!$J$15,AWU25))</f>
        <v>0</v>
      </c>
      <c r="AXG25" s="128">
        <f t="shared" si="373"/>
        <v>0</v>
      </c>
      <c r="AXH25" s="128">
        <f>IFERROR(IF(AND(AXF25&lt;SMALL(기준일시_입력!$J$21:$J$39,AXH$5),AXG25&gt;SMALL(기준일시_입력!$N$21:$N$39,AXH$5)),INDEX(기준일시_입력!$AJ$21:$AJ$39,AXH$5*2-1),IF(AND(AXF25&gt;=SMALL(기준일시_입력!$J$21:$J$39,AXH$5),AXF25&lt;SMALL(기준일시_입력!$N$21:$N$39,AXH$5)),SMALL(기준일시_입력!$N$21:$N$39,AXH$5)-AXF25,0)),0)</f>
        <v>0</v>
      </c>
      <c r="AXI25" s="128">
        <f>IFERROR(IF(AND(AXF25&lt;SMALL(기준일시_입력!$J$21:$J$39,AXI$5),AXG25&gt;SMALL(기준일시_입력!$N$21:$N$39,AXI$5)),INDEX(기준일시_입력!$AJ$21:$AJ$39,AXI$5*2-1),IF(AND(AXF25&gt;=SMALL(기준일시_입력!$J$21:$J$39,AXI$5),AXF25&lt;SMALL(기준일시_입력!$N$21:$N$39,AXI$5)),SMALL(기준일시_입력!$N$21:$N$39,AXI$5)-AXF25,0)),0)</f>
        <v>0</v>
      </c>
      <c r="AXJ25" s="128">
        <f>IFERROR(IF(AND(AXF25&lt;SMALL(기준일시_입력!$J$21:$J$39,AXJ$5),AXG25&gt;SMALL(기준일시_입력!$N$21:$N$39,AXJ$5)),INDEX(기준일시_입력!$AJ$21:$AJ$39,AXJ$5*2-1),IF(AND(AXF25&gt;=SMALL(기준일시_입력!$J$21:$J$39,AXJ$5),AXF25&lt;SMALL(기준일시_입력!$N$21:$N$39,AXJ$5)),SMALL(기준일시_입력!$N$21:$N$39,AXJ$5)-AXF25,0)),0)</f>
        <v>0</v>
      </c>
      <c r="AXK25" s="128">
        <f>IFERROR(IF(AND(AXF25&lt;SMALL(기준일시_입력!$J$21:$J$39,AXK$5),AXG25&gt;SMALL(기준일시_입력!$N$21:$N$39,AXK$5)),INDEX(기준일시_입력!$AJ$21:$AJ$39,AXK$5*2-1),IF(AND(AXF25&gt;=SMALL(기준일시_입력!$J$21:$J$39,AXK$5),AXF25&lt;SMALL(기준일시_입력!$N$21:$N$39,AXK$5)),SMALL(기준일시_입력!$N$21:$N$39,AXK$5)-AXF25,0)),0)</f>
        <v>0</v>
      </c>
      <c r="AXL25" s="128">
        <f>IFERROR(IF(AND(AXF25&lt;SMALL(기준일시_입력!$J$21:$J$39,AXL$5),AXG25&gt;SMALL(기준일시_입력!$N$21:$N$39,AXL$5)),INDEX(기준일시_입력!$AJ$21:$AJ$39,AXL$5*2-1),IF(AND(AXF25&gt;=SMALL(기준일시_입력!$J$21:$J$39,AXL$5),AXF25&lt;SMALL(기준일시_입력!$N$21:$N$39,AXL$5)),SMALL(기준일시_입력!$N$21:$N$39,AXL$5)-AXF25,0)),0)</f>
        <v>0</v>
      </c>
      <c r="AXM25" s="128">
        <f>IFERROR(IF(AND(AXF25&lt;SMALL(기준일시_입력!$J$21:$J$39,AXM$5),AXG25&gt;SMALL(기준일시_입력!$N$21:$N$39,AXM$5)),INDEX(기준일시_입력!$AJ$21:$AJ$39,AXM$5*2-1),IF(AND(AXF25&gt;=SMALL(기준일시_입력!$J$21:$J$39,AXM$5),AXF25&lt;SMALL(기준일시_입력!$N$21:$N$39,AXM$5)),SMALL(기준일시_입력!$N$21:$N$39,AXM$5)-AXF25,0)),0)</f>
        <v>0</v>
      </c>
      <c r="AXN25" s="128">
        <f>IFERROR(IF(AND(AXF25&lt;SMALL(기준일시_입력!$J$21:$J$39,AXN$5),AXG25&gt;SMALL(기준일시_입력!$N$21:$N$39,AXN$5)),INDEX(기준일시_입력!$AJ$21:$AJ$39,AXN$5*2-1),IF(AND(AXF25&gt;=SMALL(기준일시_입력!$J$21:$J$39,AXN$5),AXF25&lt;SMALL(기준일시_입력!$N$21:$N$39,AXN$5)),SMALL(기준일시_입력!$N$21:$N$39,AXN$5)-AXF25,0)),0)</f>
        <v>0</v>
      </c>
      <c r="AXO25" s="128">
        <f>IFERROR(IF(AND(AXF25&lt;SMALL(기준일시_입력!$J$21:$J$39,AXO$5),AXG25&gt;SMALL(기준일시_입력!$N$21:$N$39,AXO$5)),INDEX(기준일시_입력!$AJ$21:$AJ$39,AXO$5*2-1),IF(AND(AXF25&gt;=SMALL(기준일시_입력!$J$21:$J$39,AXO$5),AXF25&lt;SMALL(기준일시_입력!$N$21:$N$39,AXO$5)),SMALL(기준일시_입력!$N$21:$N$39,AXO$5)-AXF25,0)),0)</f>
        <v>0</v>
      </c>
      <c r="AXP25" s="128">
        <f>IFERROR(IF(AND(AXF25&lt;SMALL(기준일시_입력!$J$21:$J$39,AXP$5),AXG25&gt;SMALL(기준일시_입력!$N$21:$N$39,AXP$5)),INDEX(기준일시_입력!$AJ$21:$AJ$39,AXP$5*2-1),IF(AND(AXF25&gt;=SMALL(기준일시_입력!$J$21:$J$39,AXP$5),AXF25&lt;SMALL(기준일시_입력!$N$21:$N$39,AXP$5)),SMALL(기준일시_입력!$N$21:$N$39,AXP$5)-AXF25,0)),0)</f>
        <v>0</v>
      </c>
      <c r="AXQ25" s="128">
        <f>IFERROR(IF(AND(AXF25&lt;SMALL(기준일시_입력!$J$21:$J$39,AXQ$5),AXG25&gt;SMALL(기준일시_입력!$N$21:$N$39,AXQ$5)),INDEX(기준일시_입력!$AJ$21:$AJ$39,AXQ$5*2-1),IF(AND(AXF25&gt;=SMALL(기준일시_입력!$J$21:$J$39,AXQ$5),AXF25&lt;SMALL(기준일시_입력!$N$21:$N$39,AXQ$5)),SMALL(기준일시_입력!$N$21:$N$39,AXQ$5)-AXF25,0)),0)</f>
        <v>0</v>
      </c>
      <c r="AXR25" s="125"/>
      <c r="AXS25" s="180" t="str">
        <f t="shared" si="374"/>
        <v>20일</v>
      </c>
      <c r="AXT25" s="180"/>
      <c r="AXU25" s="124" t="str">
        <f t="shared" si="375"/>
        <v>토</v>
      </c>
      <c r="AXV25" s="133" t="str">
        <f t="shared" si="418"/>
        <v/>
      </c>
      <c r="AXW25" s="184"/>
      <c r="AXX25" s="184"/>
      <c r="AXY25" s="184"/>
      <c r="AXZ25" s="184"/>
      <c r="AYA25" s="184"/>
      <c r="AYB25" s="184"/>
      <c r="AYC25" s="176"/>
      <c r="AYD25" s="177"/>
      <c r="AYE25" s="129" t="str">
        <f>IF($B25="","",IF(AND(AXU$3&lt;&gt;"",$B25-기준일시_입력!$AO$7&lt;=0,AXW25="",AXZ25="",AYC25=""),"X",IF(AYC25="연차","☆",IF(AYC25="월차","★",IF(AYC25="병가","♨",IF(AYC25="출장","◎",IF(AYC25="교육","■",IF(AND(AYC25="",AXW25&lt;=기준일시_입력!$J$15,AXZ25&gt;=기준일시_입력!$N$15),"○",IF(AND(AYC25="",AXW25&lt;&gt;"",AXW25&gt;기준일시_입력!$J$15),"▼",IF(AND(AYC25="",AXZ25&lt;&gt;"",AXZ25&lt;기준일시_입력!$N$15),"△",""))))))))))</f>
        <v/>
      </c>
      <c r="AYF25" s="128">
        <f>IFERROR(IF(OR(AXW25="",AXZ25=""),0,IF(AND(AYH25&lt;기준일시_입력!$J$17,AYI25&gt;기준일시_입력!$N$17),기준일시_입력!$N$17-기준일시_입력!$J$17,IF(AND(AYH25&gt;=기준일시_입력!$J$17,AYI25&gt;기준일시_입력!$N$17),기준일시_입력!$N$17-AYH25,IF(AYI25&lt;기준일시_입력!$J$17,0,IF(AND(AYH25&lt;기준일시_입력!$J$17,AYI25&lt;=기준일시_입력!$N$17),AYI25-기준일시_입력!$J$17,IF(AND(AYH25&gt;=기준일시_입력!$J$17,AYI25&lt;=기준일시_입력!$N$17),AYI25-AYH25,0)))))),0)</f>
        <v>0</v>
      </c>
      <c r="AYG25" s="128">
        <f t="shared" si="377"/>
        <v>0</v>
      </c>
      <c r="AYH25" s="128">
        <f>IF(OR(AXW25="",AXZ25=""),0,IF(AXW25&lt;기준일시_입력!$J$15,기준일시_입력!$J$15,AXW25))</f>
        <v>0</v>
      </c>
      <c r="AYI25" s="128">
        <f t="shared" si="378"/>
        <v>0</v>
      </c>
      <c r="AYJ25" s="128">
        <f>IFERROR(IF(AND(AYH25&lt;SMALL(기준일시_입력!$J$21:$J$39,AYJ$5),AYI25&gt;SMALL(기준일시_입력!$N$21:$N$39,AYJ$5)),INDEX(기준일시_입력!$AJ$21:$AJ$39,AYJ$5*2-1),IF(AND(AYH25&gt;=SMALL(기준일시_입력!$J$21:$J$39,AYJ$5),AYH25&lt;SMALL(기준일시_입력!$N$21:$N$39,AYJ$5)),SMALL(기준일시_입력!$N$21:$N$39,AYJ$5)-AYH25,0)),0)</f>
        <v>0</v>
      </c>
      <c r="AYK25" s="128">
        <f>IFERROR(IF(AND(AYH25&lt;SMALL(기준일시_입력!$J$21:$J$39,AYK$5),AYI25&gt;SMALL(기준일시_입력!$N$21:$N$39,AYK$5)),INDEX(기준일시_입력!$AJ$21:$AJ$39,AYK$5*2-1),IF(AND(AYH25&gt;=SMALL(기준일시_입력!$J$21:$J$39,AYK$5),AYH25&lt;SMALL(기준일시_입력!$N$21:$N$39,AYK$5)),SMALL(기준일시_입력!$N$21:$N$39,AYK$5)-AYH25,0)),0)</f>
        <v>0</v>
      </c>
      <c r="AYL25" s="128">
        <f>IFERROR(IF(AND(AYH25&lt;SMALL(기준일시_입력!$J$21:$J$39,AYL$5),AYI25&gt;SMALL(기준일시_입력!$N$21:$N$39,AYL$5)),INDEX(기준일시_입력!$AJ$21:$AJ$39,AYL$5*2-1),IF(AND(AYH25&gt;=SMALL(기준일시_입력!$J$21:$J$39,AYL$5),AYH25&lt;SMALL(기준일시_입력!$N$21:$N$39,AYL$5)),SMALL(기준일시_입력!$N$21:$N$39,AYL$5)-AYH25,0)),0)</f>
        <v>0</v>
      </c>
      <c r="AYM25" s="128">
        <f>IFERROR(IF(AND(AYH25&lt;SMALL(기준일시_입력!$J$21:$J$39,AYM$5),AYI25&gt;SMALL(기준일시_입력!$N$21:$N$39,AYM$5)),INDEX(기준일시_입력!$AJ$21:$AJ$39,AYM$5*2-1),IF(AND(AYH25&gt;=SMALL(기준일시_입력!$J$21:$J$39,AYM$5),AYH25&lt;SMALL(기준일시_입력!$N$21:$N$39,AYM$5)),SMALL(기준일시_입력!$N$21:$N$39,AYM$5)-AYH25,0)),0)</f>
        <v>0</v>
      </c>
      <c r="AYN25" s="128">
        <f>IFERROR(IF(AND(AYH25&lt;SMALL(기준일시_입력!$J$21:$J$39,AYN$5),AYI25&gt;SMALL(기준일시_입력!$N$21:$N$39,AYN$5)),INDEX(기준일시_입력!$AJ$21:$AJ$39,AYN$5*2-1),IF(AND(AYH25&gt;=SMALL(기준일시_입력!$J$21:$J$39,AYN$5),AYH25&lt;SMALL(기준일시_입력!$N$21:$N$39,AYN$5)),SMALL(기준일시_입력!$N$21:$N$39,AYN$5)-AYH25,0)),0)</f>
        <v>0</v>
      </c>
      <c r="AYO25" s="128">
        <f>IFERROR(IF(AND(AYH25&lt;SMALL(기준일시_입력!$J$21:$J$39,AYO$5),AYI25&gt;SMALL(기준일시_입력!$N$21:$N$39,AYO$5)),INDEX(기준일시_입력!$AJ$21:$AJ$39,AYO$5*2-1),IF(AND(AYH25&gt;=SMALL(기준일시_입력!$J$21:$J$39,AYO$5),AYH25&lt;SMALL(기준일시_입력!$N$21:$N$39,AYO$5)),SMALL(기준일시_입력!$N$21:$N$39,AYO$5)-AYH25,0)),0)</f>
        <v>0</v>
      </c>
      <c r="AYP25" s="128">
        <f>IFERROR(IF(AND(AYH25&lt;SMALL(기준일시_입력!$J$21:$J$39,AYP$5),AYI25&gt;SMALL(기준일시_입력!$N$21:$N$39,AYP$5)),INDEX(기준일시_입력!$AJ$21:$AJ$39,AYP$5*2-1),IF(AND(AYH25&gt;=SMALL(기준일시_입력!$J$21:$J$39,AYP$5),AYH25&lt;SMALL(기준일시_입력!$N$21:$N$39,AYP$5)),SMALL(기준일시_입력!$N$21:$N$39,AYP$5)-AYH25,0)),0)</f>
        <v>0</v>
      </c>
      <c r="AYQ25" s="128">
        <f>IFERROR(IF(AND(AYH25&lt;SMALL(기준일시_입력!$J$21:$J$39,AYQ$5),AYI25&gt;SMALL(기준일시_입력!$N$21:$N$39,AYQ$5)),INDEX(기준일시_입력!$AJ$21:$AJ$39,AYQ$5*2-1),IF(AND(AYH25&gt;=SMALL(기준일시_입력!$J$21:$J$39,AYQ$5),AYH25&lt;SMALL(기준일시_입력!$N$21:$N$39,AYQ$5)),SMALL(기준일시_입력!$N$21:$N$39,AYQ$5)-AYH25,0)),0)</f>
        <v>0</v>
      </c>
      <c r="AYR25" s="128">
        <f>IFERROR(IF(AND(AYH25&lt;SMALL(기준일시_입력!$J$21:$J$39,AYR$5),AYI25&gt;SMALL(기준일시_입력!$N$21:$N$39,AYR$5)),INDEX(기준일시_입력!$AJ$21:$AJ$39,AYR$5*2-1),IF(AND(AYH25&gt;=SMALL(기준일시_입력!$J$21:$J$39,AYR$5),AYH25&lt;SMALL(기준일시_입력!$N$21:$N$39,AYR$5)),SMALL(기준일시_입력!$N$21:$N$39,AYR$5)-AYH25,0)),0)</f>
        <v>0</v>
      </c>
      <c r="AYS25" s="128">
        <f>IFERROR(IF(AND(AYH25&lt;SMALL(기준일시_입력!$J$21:$J$39,AYS$5),AYI25&gt;SMALL(기준일시_입력!$N$21:$N$39,AYS$5)),INDEX(기준일시_입력!$AJ$21:$AJ$39,AYS$5*2-1),IF(AND(AYH25&gt;=SMALL(기준일시_입력!$J$21:$J$39,AYS$5),AYH25&lt;SMALL(기준일시_입력!$N$21:$N$39,AYS$5)),SMALL(기준일시_입력!$N$21:$N$39,AYS$5)-AYH25,0)),0)</f>
        <v>0</v>
      </c>
      <c r="AYT25" s="125"/>
      <c r="AYU25" s="180" t="str">
        <f t="shared" si="379"/>
        <v>20일</v>
      </c>
      <c r="AYV25" s="180"/>
      <c r="AYW25" s="124" t="str">
        <f t="shared" si="380"/>
        <v>토</v>
      </c>
      <c r="AYX25" s="133" t="str">
        <f t="shared" si="419"/>
        <v/>
      </c>
      <c r="AYY25" s="184"/>
      <c r="AYZ25" s="184"/>
      <c r="AZA25" s="184"/>
      <c r="AZB25" s="184"/>
      <c r="AZC25" s="184"/>
      <c r="AZD25" s="184"/>
      <c r="AZE25" s="176"/>
      <c r="AZF25" s="177"/>
      <c r="AZG25" s="129" t="str">
        <f>IF($B25="","",IF(AND(AYW$3&lt;&gt;"",$B25-기준일시_입력!$AO$7&lt;=0,AYY25="",AZB25="",AZE25=""),"X",IF(AZE25="연차","☆",IF(AZE25="월차","★",IF(AZE25="병가","♨",IF(AZE25="출장","◎",IF(AZE25="교육","■",IF(AND(AZE25="",AYY25&lt;=기준일시_입력!$J$15,AZB25&gt;=기준일시_입력!$N$15),"○",IF(AND(AZE25="",AYY25&lt;&gt;"",AYY25&gt;기준일시_입력!$J$15),"▼",IF(AND(AZE25="",AZB25&lt;&gt;"",AZB25&lt;기준일시_입력!$N$15),"△",""))))))))))</f>
        <v/>
      </c>
      <c r="AZH25" s="128">
        <f>IFERROR(IF(OR(AYY25="",AZB25=""),0,IF(AND(AZJ25&lt;기준일시_입력!$J$17,AZK25&gt;기준일시_입력!$N$17),기준일시_입력!$N$17-기준일시_입력!$J$17,IF(AND(AZJ25&gt;=기준일시_입력!$J$17,AZK25&gt;기준일시_입력!$N$17),기준일시_입력!$N$17-AZJ25,IF(AZK25&lt;기준일시_입력!$J$17,0,IF(AND(AZJ25&lt;기준일시_입력!$J$17,AZK25&lt;=기준일시_입력!$N$17),AZK25-기준일시_입력!$J$17,IF(AND(AZJ25&gt;=기준일시_입력!$J$17,AZK25&lt;=기준일시_입력!$N$17),AZK25-AZJ25,0)))))),0)</f>
        <v>0</v>
      </c>
      <c r="AZI25" s="128">
        <f t="shared" si="382"/>
        <v>0</v>
      </c>
      <c r="AZJ25" s="128">
        <f>IF(OR(AYY25="",AZB25=""),0,IF(AYY25&lt;기준일시_입력!$J$15,기준일시_입력!$J$15,AYY25))</f>
        <v>0</v>
      </c>
      <c r="AZK25" s="128">
        <f t="shared" si="383"/>
        <v>0</v>
      </c>
      <c r="AZL25" s="128">
        <f>IFERROR(IF(AND(AZJ25&lt;SMALL(기준일시_입력!$J$21:$J$39,AZL$5),AZK25&gt;SMALL(기준일시_입력!$N$21:$N$39,AZL$5)),INDEX(기준일시_입력!$AJ$21:$AJ$39,AZL$5*2-1),IF(AND(AZJ25&gt;=SMALL(기준일시_입력!$J$21:$J$39,AZL$5),AZJ25&lt;SMALL(기준일시_입력!$N$21:$N$39,AZL$5)),SMALL(기준일시_입력!$N$21:$N$39,AZL$5)-AZJ25,0)),0)</f>
        <v>0</v>
      </c>
      <c r="AZM25" s="128">
        <f>IFERROR(IF(AND(AZJ25&lt;SMALL(기준일시_입력!$J$21:$J$39,AZM$5),AZK25&gt;SMALL(기준일시_입력!$N$21:$N$39,AZM$5)),INDEX(기준일시_입력!$AJ$21:$AJ$39,AZM$5*2-1),IF(AND(AZJ25&gt;=SMALL(기준일시_입력!$J$21:$J$39,AZM$5),AZJ25&lt;SMALL(기준일시_입력!$N$21:$N$39,AZM$5)),SMALL(기준일시_입력!$N$21:$N$39,AZM$5)-AZJ25,0)),0)</f>
        <v>0</v>
      </c>
      <c r="AZN25" s="128">
        <f>IFERROR(IF(AND(AZJ25&lt;SMALL(기준일시_입력!$J$21:$J$39,AZN$5),AZK25&gt;SMALL(기준일시_입력!$N$21:$N$39,AZN$5)),INDEX(기준일시_입력!$AJ$21:$AJ$39,AZN$5*2-1),IF(AND(AZJ25&gt;=SMALL(기준일시_입력!$J$21:$J$39,AZN$5),AZJ25&lt;SMALL(기준일시_입력!$N$21:$N$39,AZN$5)),SMALL(기준일시_입력!$N$21:$N$39,AZN$5)-AZJ25,0)),0)</f>
        <v>0</v>
      </c>
      <c r="AZO25" s="128">
        <f>IFERROR(IF(AND(AZJ25&lt;SMALL(기준일시_입력!$J$21:$J$39,AZO$5),AZK25&gt;SMALL(기준일시_입력!$N$21:$N$39,AZO$5)),INDEX(기준일시_입력!$AJ$21:$AJ$39,AZO$5*2-1),IF(AND(AZJ25&gt;=SMALL(기준일시_입력!$J$21:$J$39,AZO$5),AZJ25&lt;SMALL(기준일시_입력!$N$21:$N$39,AZO$5)),SMALL(기준일시_입력!$N$21:$N$39,AZO$5)-AZJ25,0)),0)</f>
        <v>0</v>
      </c>
      <c r="AZP25" s="128">
        <f>IFERROR(IF(AND(AZJ25&lt;SMALL(기준일시_입력!$J$21:$J$39,AZP$5),AZK25&gt;SMALL(기준일시_입력!$N$21:$N$39,AZP$5)),INDEX(기준일시_입력!$AJ$21:$AJ$39,AZP$5*2-1),IF(AND(AZJ25&gt;=SMALL(기준일시_입력!$J$21:$J$39,AZP$5),AZJ25&lt;SMALL(기준일시_입력!$N$21:$N$39,AZP$5)),SMALL(기준일시_입력!$N$21:$N$39,AZP$5)-AZJ25,0)),0)</f>
        <v>0</v>
      </c>
      <c r="AZQ25" s="128">
        <f>IFERROR(IF(AND(AZJ25&lt;SMALL(기준일시_입력!$J$21:$J$39,AZQ$5),AZK25&gt;SMALL(기준일시_입력!$N$21:$N$39,AZQ$5)),INDEX(기준일시_입력!$AJ$21:$AJ$39,AZQ$5*2-1),IF(AND(AZJ25&gt;=SMALL(기준일시_입력!$J$21:$J$39,AZQ$5),AZJ25&lt;SMALL(기준일시_입력!$N$21:$N$39,AZQ$5)),SMALL(기준일시_입력!$N$21:$N$39,AZQ$5)-AZJ25,0)),0)</f>
        <v>0</v>
      </c>
      <c r="AZR25" s="128">
        <f>IFERROR(IF(AND(AZJ25&lt;SMALL(기준일시_입력!$J$21:$J$39,AZR$5),AZK25&gt;SMALL(기준일시_입력!$N$21:$N$39,AZR$5)),INDEX(기준일시_입력!$AJ$21:$AJ$39,AZR$5*2-1),IF(AND(AZJ25&gt;=SMALL(기준일시_입력!$J$21:$J$39,AZR$5),AZJ25&lt;SMALL(기준일시_입력!$N$21:$N$39,AZR$5)),SMALL(기준일시_입력!$N$21:$N$39,AZR$5)-AZJ25,0)),0)</f>
        <v>0</v>
      </c>
      <c r="AZS25" s="128">
        <f>IFERROR(IF(AND(AZJ25&lt;SMALL(기준일시_입력!$J$21:$J$39,AZS$5),AZK25&gt;SMALL(기준일시_입력!$N$21:$N$39,AZS$5)),INDEX(기준일시_입력!$AJ$21:$AJ$39,AZS$5*2-1),IF(AND(AZJ25&gt;=SMALL(기준일시_입력!$J$21:$J$39,AZS$5),AZJ25&lt;SMALL(기준일시_입력!$N$21:$N$39,AZS$5)),SMALL(기준일시_입력!$N$21:$N$39,AZS$5)-AZJ25,0)),0)</f>
        <v>0</v>
      </c>
      <c r="AZT25" s="128">
        <f>IFERROR(IF(AND(AZJ25&lt;SMALL(기준일시_입력!$J$21:$J$39,AZT$5),AZK25&gt;SMALL(기준일시_입력!$N$21:$N$39,AZT$5)),INDEX(기준일시_입력!$AJ$21:$AJ$39,AZT$5*2-1),IF(AND(AZJ25&gt;=SMALL(기준일시_입력!$J$21:$J$39,AZT$5),AZJ25&lt;SMALL(기준일시_입력!$N$21:$N$39,AZT$5)),SMALL(기준일시_입력!$N$21:$N$39,AZT$5)-AZJ25,0)),0)</f>
        <v>0</v>
      </c>
      <c r="AZU25" s="128">
        <f>IFERROR(IF(AND(AZJ25&lt;SMALL(기준일시_입력!$J$21:$J$39,AZU$5),AZK25&gt;SMALL(기준일시_입력!$N$21:$N$39,AZU$5)),INDEX(기준일시_입력!$AJ$21:$AJ$39,AZU$5*2-1),IF(AND(AZJ25&gt;=SMALL(기준일시_입력!$J$21:$J$39,AZU$5),AZJ25&lt;SMALL(기준일시_입력!$N$21:$N$39,AZU$5)),SMALL(기준일시_입력!$N$21:$N$39,AZU$5)-AZJ25,0)),0)</f>
        <v>0</v>
      </c>
      <c r="AZV25" s="125"/>
      <c r="AZW25" s="180" t="str">
        <f t="shared" si="384"/>
        <v>20일</v>
      </c>
      <c r="AZX25" s="180"/>
      <c r="AZY25" s="124" t="str">
        <f t="shared" si="385"/>
        <v>토</v>
      </c>
      <c r="AZZ25" s="133" t="str">
        <f t="shared" si="419"/>
        <v/>
      </c>
      <c r="BAA25" s="184"/>
      <c r="BAB25" s="184"/>
      <c r="BAC25" s="184"/>
      <c r="BAD25" s="184"/>
      <c r="BAE25" s="184"/>
      <c r="BAF25" s="184"/>
      <c r="BAG25" s="176"/>
      <c r="BAH25" s="177"/>
      <c r="BAI25" s="129" t="str">
        <f>IF($B25="","",IF(AND(AZY$3&lt;&gt;"",$B25-기준일시_입력!$AO$7&lt;=0,BAA25="",BAD25="",BAG25=""),"X",IF(BAG25="연차","☆",IF(BAG25="월차","★",IF(BAG25="병가","♨",IF(BAG25="출장","◎",IF(BAG25="교육","■",IF(AND(BAG25="",BAA25&lt;=기준일시_입력!$J$15,BAD25&gt;=기준일시_입력!$N$15),"○",IF(AND(BAG25="",BAA25&lt;&gt;"",BAA25&gt;기준일시_입력!$J$15),"▼",IF(AND(BAG25="",BAD25&lt;&gt;"",BAD25&lt;기준일시_입력!$N$15),"△",""))))))))))</f>
        <v/>
      </c>
      <c r="BAJ25" s="128">
        <f>IFERROR(IF(OR(BAA25="",BAD25=""),0,IF(AND(BAL25&lt;기준일시_입력!$J$17,BAM25&gt;기준일시_입력!$N$17),기준일시_입력!$N$17-기준일시_입력!$J$17,IF(AND(BAL25&gt;=기준일시_입력!$J$17,BAM25&gt;기준일시_입력!$N$17),기준일시_입력!$N$17-BAL25,IF(BAM25&lt;기준일시_입력!$J$17,0,IF(AND(BAL25&lt;기준일시_입력!$J$17,BAM25&lt;=기준일시_입력!$N$17),BAM25-기준일시_입력!$J$17,IF(AND(BAL25&gt;=기준일시_입력!$J$17,BAM25&lt;=기준일시_입력!$N$17),BAM25-BAL25,0)))))),0)</f>
        <v>0</v>
      </c>
      <c r="BAK25" s="128">
        <f t="shared" si="387"/>
        <v>0</v>
      </c>
      <c r="BAL25" s="128">
        <f>IF(OR(BAA25="",BAD25=""),0,IF(BAA25&lt;기준일시_입력!$J$15,기준일시_입력!$J$15,BAA25))</f>
        <v>0</v>
      </c>
      <c r="BAM25" s="128">
        <f t="shared" si="388"/>
        <v>0</v>
      </c>
      <c r="BAN25" s="128">
        <f>IFERROR(IF(AND(BAL25&lt;SMALL(기준일시_입력!$J$21:$J$39,BAN$5),BAM25&gt;SMALL(기준일시_입력!$N$21:$N$39,BAN$5)),INDEX(기준일시_입력!$AJ$21:$AJ$39,BAN$5*2-1),IF(AND(BAL25&gt;=SMALL(기준일시_입력!$J$21:$J$39,BAN$5),BAL25&lt;SMALL(기준일시_입력!$N$21:$N$39,BAN$5)),SMALL(기준일시_입력!$N$21:$N$39,BAN$5)-BAL25,0)),0)</f>
        <v>0</v>
      </c>
      <c r="BAO25" s="128">
        <f>IFERROR(IF(AND(BAL25&lt;SMALL(기준일시_입력!$J$21:$J$39,BAO$5),BAM25&gt;SMALL(기준일시_입력!$N$21:$N$39,BAO$5)),INDEX(기준일시_입력!$AJ$21:$AJ$39,BAO$5*2-1),IF(AND(BAL25&gt;=SMALL(기준일시_입력!$J$21:$J$39,BAO$5),BAL25&lt;SMALL(기준일시_입력!$N$21:$N$39,BAO$5)),SMALL(기준일시_입력!$N$21:$N$39,BAO$5)-BAL25,0)),0)</f>
        <v>0</v>
      </c>
      <c r="BAP25" s="128">
        <f>IFERROR(IF(AND(BAL25&lt;SMALL(기준일시_입력!$J$21:$J$39,BAP$5),BAM25&gt;SMALL(기준일시_입력!$N$21:$N$39,BAP$5)),INDEX(기준일시_입력!$AJ$21:$AJ$39,BAP$5*2-1),IF(AND(BAL25&gt;=SMALL(기준일시_입력!$J$21:$J$39,BAP$5),BAL25&lt;SMALL(기준일시_입력!$N$21:$N$39,BAP$5)),SMALL(기준일시_입력!$N$21:$N$39,BAP$5)-BAL25,0)),0)</f>
        <v>0</v>
      </c>
      <c r="BAQ25" s="128">
        <f>IFERROR(IF(AND(BAL25&lt;SMALL(기준일시_입력!$J$21:$J$39,BAQ$5),BAM25&gt;SMALL(기준일시_입력!$N$21:$N$39,BAQ$5)),INDEX(기준일시_입력!$AJ$21:$AJ$39,BAQ$5*2-1),IF(AND(BAL25&gt;=SMALL(기준일시_입력!$J$21:$J$39,BAQ$5),BAL25&lt;SMALL(기준일시_입력!$N$21:$N$39,BAQ$5)),SMALL(기준일시_입력!$N$21:$N$39,BAQ$5)-BAL25,0)),0)</f>
        <v>0</v>
      </c>
      <c r="BAR25" s="128">
        <f>IFERROR(IF(AND(BAL25&lt;SMALL(기준일시_입력!$J$21:$J$39,BAR$5),BAM25&gt;SMALL(기준일시_입력!$N$21:$N$39,BAR$5)),INDEX(기준일시_입력!$AJ$21:$AJ$39,BAR$5*2-1),IF(AND(BAL25&gt;=SMALL(기준일시_입력!$J$21:$J$39,BAR$5),BAL25&lt;SMALL(기준일시_입력!$N$21:$N$39,BAR$5)),SMALL(기준일시_입력!$N$21:$N$39,BAR$5)-BAL25,0)),0)</f>
        <v>0</v>
      </c>
      <c r="BAS25" s="128">
        <f>IFERROR(IF(AND(BAL25&lt;SMALL(기준일시_입력!$J$21:$J$39,BAS$5),BAM25&gt;SMALL(기준일시_입력!$N$21:$N$39,BAS$5)),INDEX(기준일시_입력!$AJ$21:$AJ$39,BAS$5*2-1),IF(AND(BAL25&gt;=SMALL(기준일시_입력!$J$21:$J$39,BAS$5),BAL25&lt;SMALL(기준일시_입력!$N$21:$N$39,BAS$5)),SMALL(기준일시_입력!$N$21:$N$39,BAS$5)-BAL25,0)),0)</f>
        <v>0</v>
      </c>
      <c r="BAT25" s="128">
        <f>IFERROR(IF(AND(BAL25&lt;SMALL(기준일시_입력!$J$21:$J$39,BAT$5),BAM25&gt;SMALL(기준일시_입력!$N$21:$N$39,BAT$5)),INDEX(기준일시_입력!$AJ$21:$AJ$39,BAT$5*2-1),IF(AND(BAL25&gt;=SMALL(기준일시_입력!$J$21:$J$39,BAT$5),BAL25&lt;SMALL(기준일시_입력!$N$21:$N$39,BAT$5)),SMALL(기준일시_입력!$N$21:$N$39,BAT$5)-BAL25,0)),0)</f>
        <v>0</v>
      </c>
      <c r="BAU25" s="128">
        <f>IFERROR(IF(AND(BAL25&lt;SMALL(기준일시_입력!$J$21:$J$39,BAU$5),BAM25&gt;SMALL(기준일시_입력!$N$21:$N$39,BAU$5)),INDEX(기준일시_입력!$AJ$21:$AJ$39,BAU$5*2-1),IF(AND(BAL25&gt;=SMALL(기준일시_입력!$J$21:$J$39,BAU$5),BAL25&lt;SMALL(기준일시_입력!$N$21:$N$39,BAU$5)),SMALL(기준일시_입력!$N$21:$N$39,BAU$5)-BAL25,0)),0)</f>
        <v>0</v>
      </c>
      <c r="BAV25" s="128">
        <f>IFERROR(IF(AND(BAL25&lt;SMALL(기준일시_입력!$J$21:$J$39,BAV$5),BAM25&gt;SMALL(기준일시_입력!$N$21:$N$39,BAV$5)),INDEX(기준일시_입력!$AJ$21:$AJ$39,BAV$5*2-1),IF(AND(BAL25&gt;=SMALL(기준일시_입력!$J$21:$J$39,BAV$5),BAL25&lt;SMALL(기준일시_입력!$N$21:$N$39,BAV$5)),SMALL(기준일시_입력!$N$21:$N$39,BAV$5)-BAL25,0)),0)</f>
        <v>0</v>
      </c>
      <c r="BAW25" s="128">
        <f>IFERROR(IF(AND(BAL25&lt;SMALL(기준일시_입력!$J$21:$J$39,BAW$5),BAM25&gt;SMALL(기준일시_입력!$N$21:$N$39,BAW$5)),INDEX(기준일시_입력!$AJ$21:$AJ$39,BAW$5*2-1),IF(AND(BAL25&gt;=SMALL(기준일시_입력!$J$21:$J$39,BAW$5),BAL25&lt;SMALL(기준일시_입력!$N$21:$N$39,BAW$5)),SMALL(기준일시_입력!$N$21:$N$39,BAW$5)-BAL25,0)),0)</f>
        <v>0</v>
      </c>
      <c r="BAX25" s="125"/>
      <c r="BAY25" s="180" t="str">
        <f t="shared" si="389"/>
        <v>20일</v>
      </c>
      <c r="BAZ25" s="180"/>
      <c r="BBA25" s="124" t="str">
        <f t="shared" si="390"/>
        <v>토</v>
      </c>
      <c r="BBB25" s="133" t="str">
        <f t="shared" si="419"/>
        <v/>
      </c>
      <c r="BBC25" s="184"/>
      <c r="BBD25" s="184"/>
      <c r="BBE25" s="184"/>
      <c r="BBF25" s="184"/>
      <c r="BBG25" s="184"/>
      <c r="BBH25" s="184"/>
      <c r="BBI25" s="176"/>
      <c r="BBJ25" s="177"/>
      <c r="BBK25" s="129" t="str">
        <f>IF($B25="","",IF(AND(BBA$3&lt;&gt;"",$B25-기준일시_입력!$AO$7&lt;=0,BBC25="",BBF25="",BBI25=""),"X",IF(BBI25="연차","☆",IF(BBI25="월차","★",IF(BBI25="병가","♨",IF(BBI25="출장","◎",IF(BBI25="교육","■",IF(AND(BBI25="",BBC25&lt;=기준일시_입력!$J$15,BBF25&gt;=기준일시_입력!$N$15),"○",IF(AND(BBI25="",BBC25&lt;&gt;"",BBC25&gt;기준일시_입력!$J$15),"▼",IF(AND(BBI25="",BBF25&lt;&gt;"",BBF25&lt;기준일시_입력!$N$15),"△",""))))))))))</f>
        <v/>
      </c>
      <c r="BBL25" s="128">
        <f>IFERROR(IF(OR(BBC25="",BBF25=""),0,IF(AND(BBN25&lt;기준일시_입력!$J$17,BBO25&gt;기준일시_입력!$N$17),기준일시_입력!$N$17-기준일시_입력!$J$17,IF(AND(BBN25&gt;=기준일시_입력!$J$17,BBO25&gt;기준일시_입력!$N$17),기준일시_입력!$N$17-BBN25,IF(BBO25&lt;기준일시_입력!$J$17,0,IF(AND(BBN25&lt;기준일시_입력!$J$17,BBO25&lt;=기준일시_입력!$N$17),BBO25-기준일시_입력!$J$17,IF(AND(BBN25&gt;=기준일시_입력!$J$17,BBO25&lt;=기준일시_입력!$N$17),BBO25-BBN25,0)))))),0)</f>
        <v>0</v>
      </c>
      <c r="BBM25" s="128">
        <f t="shared" si="392"/>
        <v>0</v>
      </c>
      <c r="BBN25" s="128">
        <f>IF(OR(BBC25="",BBF25=""),0,IF(BBC25&lt;기준일시_입력!$J$15,기준일시_입력!$J$15,BBC25))</f>
        <v>0</v>
      </c>
      <c r="BBO25" s="128">
        <f t="shared" si="393"/>
        <v>0</v>
      </c>
      <c r="BBP25" s="128">
        <f>IFERROR(IF(AND(BBN25&lt;SMALL(기준일시_입력!$J$21:$J$39,BBP$5),BBO25&gt;SMALL(기준일시_입력!$N$21:$N$39,BBP$5)),INDEX(기준일시_입력!$AJ$21:$AJ$39,BBP$5*2-1),IF(AND(BBN25&gt;=SMALL(기준일시_입력!$J$21:$J$39,BBP$5),BBN25&lt;SMALL(기준일시_입력!$N$21:$N$39,BBP$5)),SMALL(기준일시_입력!$N$21:$N$39,BBP$5)-BBN25,0)),0)</f>
        <v>0</v>
      </c>
      <c r="BBQ25" s="128">
        <f>IFERROR(IF(AND(BBN25&lt;SMALL(기준일시_입력!$J$21:$J$39,BBQ$5),BBO25&gt;SMALL(기준일시_입력!$N$21:$N$39,BBQ$5)),INDEX(기준일시_입력!$AJ$21:$AJ$39,BBQ$5*2-1),IF(AND(BBN25&gt;=SMALL(기준일시_입력!$J$21:$J$39,BBQ$5),BBN25&lt;SMALL(기준일시_입력!$N$21:$N$39,BBQ$5)),SMALL(기준일시_입력!$N$21:$N$39,BBQ$5)-BBN25,0)),0)</f>
        <v>0</v>
      </c>
      <c r="BBR25" s="128">
        <f>IFERROR(IF(AND(BBN25&lt;SMALL(기준일시_입력!$J$21:$J$39,BBR$5),BBO25&gt;SMALL(기준일시_입력!$N$21:$N$39,BBR$5)),INDEX(기준일시_입력!$AJ$21:$AJ$39,BBR$5*2-1),IF(AND(BBN25&gt;=SMALL(기준일시_입력!$J$21:$J$39,BBR$5),BBN25&lt;SMALL(기준일시_입력!$N$21:$N$39,BBR$5)),SMALL(기준일시_입력!$N$21:$N$39,BBR$5)-BBN25,0)),0)</f>
        <v>0</v>
      </c>
      <c r="BBS25" s="128">
        <f>IFERROR(IF(AND(BBN25&lt;SMALL(기준일시_입력!$J$21:$J$39,BBS$5),BBO25&gt;SMALL(기준일시_입력!$N$21:$N$39,BBS$5)),INDEX(기준일시_입력!$AJ$21:$AJ$39,BBS$5*2-1),IF(AND(BBN25&gt;=SMALL(기준일시_입력!$J$21:$J$39,BBS$5),BBN25&lt;SMALL(기준일시_입력!$N$21:$N$39,BBS$5)),SMALL(기준일시_입력!$N$21:$N$39,BBS$5)-BBN25,0)),0)</f>
        <v>0</v>
      </c>
      <c r="BBT25" s="128">
        <f>IFERROR(IF(AND(BBN25&lt;SMALL(기준일시_입력!$J$21:$J$39,BBT$5),BBO25&gt;SMALL(기준일시_입력!$N$21:$N$39,BBT$5)),INDEX(기준일시_입력!$AJ$21:$AJ$39,BBT$5*2-1),IF(AND(BBN25&gt;=SMALL(기준일시_입력!$J$21:$J$39,BBT$5),BBN25&lt;SMALL(기준일시_입력!$N$21:$N$39,BBT$5)),SMALL(기준일시_입력!$N$21:$N$39,BBT$5)-BBN25,0)),0)</f>
        <v>0</v>
      </c>
      <c r="BBU25" s="128">
        <f>IFERROR(IF(AND(BBN25&lt;SMALL(기준일시_입력!$J$21:$J$39,BBU$5),BBO25&gt;SMALL(기준일시_입력!$N$21:$N$39,BBU$5)),INDEX(기준일시_입력!$AJ$21:$AJ$39,BBU$5*2-1),IF(AND(BBN25&gt;=SMALL(기준일시_입력!$J$21:$J$39,BBU$5),BBN25&lt;SMALL(기준일시_입력!$N$21:$N$39,BBU$5)),SMALL(기준일시_입력!$N$21:$N$39,BBU$5)-BBN25,0)),0)</f>
        <v>0</v>
      </c>
      <c r="BBV25" s="128">
        <f>IFERROR(IF(AND(BBN25&lt;SMALL(기준일시_입력!$J$21:$J$39,BBV$5),BBO25&gt;SMALL(기준일시_입력!$N$21:$N$39,BBV$5)),INDEX(기준일시_입력!$AJ$21:$AJ$39,BBV$5*2-1),IF(AND(BBN25&gt;=SMALL(기준일시_입력!$J$21:$J$39,BBV$5),BBN25&lt;SMALL(기준일시_입력!$N$21:$N$39,BBV$5)),SMALL(기준일시_입력!$N$21:$N$39,BBV$5)-BBN25,0)),0)</f>
        <v>0</v>
      </c>
      <c r="BBW25" s="128">
        <f>IFERROR(IF(AND(BBN25&lt;SMALL(기준일시_입력!$J$21:$J$39,BBW$5),BBO25&gt;SMALL(기준일시_입력!$N$21:$N$39,BBW$5)),INDEX(기준일시_입력!$AJ$21:$AJ$39,BBW$5*2-1),IF(AND(BBN25&gt;=SMALL(기준일시_입력!$J$21:$J$39,BBW$5),BBN25&lt;SMALL(기준일시_입력!$N$21:$N$39,BBW$5)),SMALL(기준일시_입력!$N$21:$N$39,BBW$5)-BBN25,0)),0)</f>
        <v>0</v>
      </c>
      <c r="BBX25" s="128">
        <f>IFERROR(IF(AND(BBN25&lt;SMALL(기준일시_입력!$J$21:$J$39,BBX$5),BBO25&gt;SMALL(기준일시_입력!$N$21:$N$39,BBX$5)),INDEX(기준일시_입력!$AJ$21:$AJ$39,BBX$5*2-1),IF(AND(BBN25&gt;=SMALL(기준일시_입력!$J$21:$J$39,BBX$5),BBN25&lt;SMALL(기준일시_입력!$N$21:$N$39,BBX$5)),SMALL(기준일시_입력!$N$21:$N$39,BBX$5)-BBN25,0)),0)</f>
        <v>0</v>
      </c>
      <c r="BBY25" s="128">
        <f>IFERROR(IF(AND(BBN25&lt;SMALL(기준일시_입력!$J$21:$J$39,BBY$5),BBO25&gt;SMALL(기준일시_입력!$N$21:$N$39,BBY$5)),INDEX(기준일시_입력!$AJ$21:$AJ$39,BBY$5*2-1),IF(AND(BBN25&gt;=SMALL(기준일시_입력!$J$21:$J$39,BBY$5),BBN25&lt;SMALL(기준일시_입력!$N$21:$N$39,BBY$5)),SMALL(기준일시_입력!$N$21:$N$39,BBY$5)-BBN25,0)),0)</f>
        <v>0</v>
      </c>
      <c r="BBZ25" s="125"/>
      <c r="BCA25" s="8">
        <v>0</v>
      </c>
    </row>
    <row r="26" spans="1:1431" x14ac:dyDescent="0.2">
      <c r="A26" s="8">
        <v>21</v>
      </c>
      <c r="B26" s="4">
        <f>IF(DAY(기준일시_입력!$AM$7)-$A26&lt;0,"",기준일시_입력!$AM$7-(DAY(기준일시_입력!$AM$7)-$A26))</f>
        <v>42421</v>
      </c>
      <c r="C26" s="180" t="str">
        <f t="shared" si="394"/>
        <v>21일</v>
      </c>
      <c r="D26" s="180"/>
      <c r="E26" s="5" t="str">
        <f t="shared" si="395"/>
        <v>일</v>
      </c>
      <c r="F26" s="20"/>
      <c r="G26" s="184"/>
      <c r="H26" s="184"/>
      <c r="I26" s="184"/>
      <c r="J26" s="184"/>
      <c r="K26" s="184"/>
      <c r="L26" s="184"/>
      <c r="M26" s="176"/>
      <c r="N26" s="177"/>
      <c r="O26" s="129" t="str">
        <f>IF($B26="","",IF(AND(E$3&lt;&gt;"",$B26-기준일시_입력!$AO$7&lt;=0,G26="",J26="",M26=""),"X",IF(M26="연차","☆",IF(M26="월차","★",IF(M26="병가","♨",IF(M26="출장","◎",IF(M26="교육","■",IF(AND(M26="",G26&lt;=기준일시_입력!$J$15,J26&gt;=기준일시_입력!$N$15),"○",IF(AND(M26="",G26&lt;&gt;"",G26&gt;기준일시_입력!$J$15),"▼",IF(AND(M26="",J26&lt;&gt;"",J26&lt;기준일시_입력!$N$15),"△",""))))))))))</f>
        <v/>
      </c>
      <c r="P26" s="15">
        <f>IFERROR(IF(OR(G26="",J26=""),0,IF(AND(R26&lt;기준일시_입력!$J$17,S26&gt;기준일시_입력!$N$17),기준일시_입력!$N$17-기준일시_입력!$J$17,IF(AND(R26&gt;=기준일시_입력!$J$17,S26&gt;기준일시_입력!$N$17),기준일시_입력!$N$17-R26,IF(S26&lt;기준일시_입력!$J$17,0,IF(AND(R26&lt;기준일시_입력!$J$17,S26&lt;=기준일시_입력!$N$17),S26-기준일시_입력!$J$17,IF(AND(R26&gt;=기준일시_입력!$J$17,S26&lt;=기준일시_입력!$N$17),S26-R26,0)))))),0)</f>
        <v>0</v>
      </c>
      <c r="Q26" s="15">
        <f t="shared" si="398"/>
        <v>0</v>
      </c>
      <c r="R26" s="15">
        <f>IF(OR(G26="",J26=""),0,IF(G26&lt;기준일시_입력!$J$15,기준일시_입력!$J$15,G26))</f>
        <v>0</v>
      </c>
      <c r="S26" s="15">
        <f t="shared" si="150"/>
        <v>0</v>
      </c>
      <c r="T26" s="15">
        <f>IFERROR(IF(AND(R26&lt;SMALL(기준일시_입력!$J$21:$J$39,T$5),S26&gt;SMALL(기준일시_입력!$N$21:$N$39,T$5)),INDEX(기준일시_입력!$AJ$21:$AJ$39,T$5*2-1),IF(AND(R26&gt;=SMALL(기준일시_입력!$J$21:$J$39,T$5),R26&lt;SMALL(기준일시_입력!$N$21:$N$39,T$5)),SMALL(기준일시_입력!$N$21:$N$39,T$5)-R26,0)),0)</f>
        <v>0</v>
      </c>
      <c r="U26" s="15">
        <f>IFERROR(IF(AND(R26&lt;SMALL(기준일시_입력!$J$21:$J$39,U$5),S26&gt;SMALL(기준일시_입력!$N$21:$N$39,U$5)),INDEX(기준일시_입력!$AJ$21:$AJ$39,U$5*2-1),IF(AND(R26&gt;=SMALL(기준일시_입력!$J$21:$J$39,U$5),R26&lt;SMALL(기준일시_입력!$N$21:$N$39,U$5)),SMALL(기준일시_입력!$N$21:$N$39,U$5)-R26,0)),0)</f>
        <v>0</v>
      </c>
      <c r="V26" s="15">
        <f>IFERROR(IF(AND(R26&lt;SMALL(기준일시_입력!$J$21:$J$39,V$5),S26&gt;SMALL(기준일시_입력!$N$21:$N$39,V$5)),INDEX(기준일시_입력!$AJ$21:$AJ$39,V$5*2-1),IF(AND(R26&gt;=SMALL(기준일시_입력!$J$21:$J$39,V$5),R26&lt;SMALL(기준일시_입력!$N$21:$N$39,V$5)),SMALL(기준일시_입력!$N$21:$N$39,V$5)-R26,0)),0)</f>
        <v>0</v>
      </c>
      <c r="W26" s="15">
        <f>IFERROR(IF(AND(R26&lt;SMALL(기준일시_입력!$J$21:$J$39,W$5),S26&gt;SMALL(기준일시_입력!$N$21:$N$39,W$5)),INDEX(기준일시_입력!$AJ$21:$AJ$39,W$5*2-1),IF(AND(R26&gt;=SMALL(기준일시_입력!$J$21:$J$39,W$5),R26&lt;SMALL(기준일시_입력!$N$21:$N$39,W$5)),SMALL(기준일시_입력!$N$21:$N$39,W$5)-R26,0)),0)</f>
        <v>0</v>
      </c>
      <c r="X26" s="15">
        <f>IFERROR(IF(AND(R26&lt;SMALL(기준일시_입력!$J$21:$J$39,X$5),S26&gt;SMALL(기준일시_입력!$N$21:$N$39,X$5)),INDEX(기준일시_입력!$AJ$21:$AJ$39,X$5*2-1),IF(AND(R26&gt;=SMALL(기준일시_입력!$J$21:$J$39,X$5),R26&lt;SMALL(기준일시_입력!$N$21:$N$39,X$5)),SMALL(기준일시_입력!$N$21:$N$39,X$5)-R26,0)),0)</f>
        <v>0</v>
      </c>
      <c r="Y26" s="15">
        <f>IFERROR(IF(AND(R26&lt;SMALL(기준일시_입력!$J$21:$J$39,Y$5),S26&gt;SMALL(기준일시_입력!$N$21:$N$39,Y$5)),INDEX(기준일시_입력!$AJ$21:$AJ$39,Y$5*2-1),IF(AND(R26&gt;=SMALL(기준일시_입력!$J$21:$J$39,Y$5),R26&lt;SMALL(기준일시_입력!$N$21:$N$39,Y$5)),SMALL(기준일시_입력!$N$21:$N$39,Y$5)-R26,0)),0)</f>
        <v>0</v>
      </c>
      <c r="Z26" s="15">
        <f>IFERROR(IF(AND(R26&lt;SMALL(기준일시_입력!$J$21:$J$39,Z$5),S26&gt;SMALL(기준일시_입력!$N$21:$N$39,Z$5)),INDEX(기준일시_입력!$AJ$21:$AJ$39,Z$5*2-1),IF(AND(R26&gt;=SMALL(기준일시_입력!$J$21:$J$39,Z$5),R26&lt;SMALL(기준일시_입력!$N$21:$N$39,Z$5)),SMALL(기준일시_입력!$N$21:$N$39,Z$5)-R26,0)),0)</f>
        <v>0</v>
      </c>
      <c r="AA26" s="15">
        <f>IFERROR(IF(AND(R26&lt;SMALL(기준일시_입력!$J$21:$J$39,AA$5),S26&gt;SMALL(기준일시_입력!$N$21:$N$39,AA$5)),INDEX(기준일시_입력!$AJ$21:$AJ$39,AA$5*2-1),IF(AND(R26&gt;=SMALL(기준일시_입력!$J$21:$J$39,AA$5),R26&lt;SMALL(기준일시_입력!$N$21:$N$39,AA$5)),SMALL(기준일시_입력!$N$21:$N$39,AA$5)-R26,0)),0)</f>
        <v>0</v>
      </c>
      <c r="AB26" s="15">
        <f>IFERROR(IF(AND(R26&lt;SMALL(기준일시_입력!$J$21:$J$39,AB$5),S26&gt;SMALL(기준일시_입력!$N$21:$N$39,AB$5)),INDEX(기준일시_입력!$AJ$21:$AJ$39,AB$5*2-1),IF(AND(R26&gt;=SMALL(기준일시_입력!$J$21:$J$39,AB$5),R26&lt;SMALL(기준일시_입력!$N$21:$N$39,AB$5)),SMALL(기준일시_입력!$N$21:$N$39,AB$5)-R26,0)),0)</f>
        <v>0</v>
      </c>
      <c r="AC26" s="15">
        <f>IFERROR(IF(AND(R26&lt;SMALL(기준일시_입력!$J$21:$J$39,AC$5),S26&gt;SMALL(기준일시_입력!$N$21:$N$39,AC$5)),INDEX(기준일시_입력!$AJ$21:$AJ$39,AC$5*2-1),IF(AND(R26&gt;=SMALL(기준일시_입력!$J$21:$J$39,AC$5),R26&lt;SMALL(기준일시_입력!$N$21:$N$39,AC$5)),SMALL(기준일시_입력!$N$21:$N$39,AC$5)-R26,0)),0)</f>
        <v>0</v>
      </c>
      <c r="AD26" s="10"/>
      <c r="AE26" s="180" t="str">
        <f t="shared" si="151"/>
        <v>21일</v>
      </c>
      <c r="AF26" s="180"/>
      <c r="AG26" s="5" t="str">
        <f t="shared" si="152"/>
        <v>일</v>
      </c>
      <c r="AH26" s="67" t="str">
        <f t="shared" si="396"/>
        <v/>
      </c>
      <c r="AI26" s="184"/>
      <c r="AJ26" s="184"/>
      <c r="AK26" s="184"/>
      <c r="AL26" s="184"/>
      <c r="AM26" s="184"/>
      <c r="AN26" s="184"/>
      <c r="AO26" s="176"/>
      <c r="AP26" s="177"/>
      <c r="AQ26" s="129" t="str">
        <f>IF($B26="","",IF(AND(AG$3&lt;&gt;"",$B26-기준일시_입력!$AO$7&lt;=0,AI26="",AL26="",AO26=""),"X",IF(AO26="연차","☆",IF(AO26="월차","★",IF(AO26="병가","♨",IF(AO26="출장","◎",IF(AO26="교육","■",IF(AND(AO26="",AI26&lt;=기준일시_입력!$J$15,AL26&gt;=기준일시_입력!$N$15),"○",IF(AND(AO26="",AI26&lt;&gt;"",AI26&gt;기준일시_입력!$J$15),"▼",IF(AND(AO26="",AL26&lt;&gt;"",AL26&lt;기준일시_입력!$N$15),"△",""))))))))))</f>
        <v/>
      </c>
      <c r="AR26" s="15">
        <f>IFERROR(IF(OR(AI26="",AL26=""),0,IF(AND(AT26&lt;기준일시_입력!$J$17,AU26&gt;기준일시_입력!$N$17),기준일시_입력!$N$17-기준일시_입력!$J$17,IF(AND(AT26&gt;=기준일시_입력!$J$17,AU26&gt;기준일시_입력!$N$17),기준일시_입력!$N$17-AT26,IF(AU26&lt;기준일시_입력!$J$17,0,IF(AND(AT26&lt;기준일시_입력!$J$17,AU26&lt;=기준일시_입력!$N$17),AU26-기준일시_입력!$J$17,IF(AND(AT26&gt;=기준일시_입력!$J$17,AU26&lt;=기준일시_입력!$N$17),AU26-AT26,0)))))),0)</f>
        <v>0</v>
      </c>
      <c r="AS26" s="15">
        <f t="shared" si="399"/>
        <v>0</v>
      </c>
      <c r="AT26" s="15">
        <f>IF(OR(AI26="",AL26=""),0,IF(AI26&lt;기준일시_입력!$J$15,기준일시_입력!$J$15,AI26))</f>
        <v>0</v>
      </c>
      <c r="AU26" s="15">
        <f t="shared" si="153"/>
        <v>0</v>
      </c>
      <c r="AV26" s="15">
        <f>IFERROR(IF(AND(AT26&lt;SMALL(기준일시_입력!$J$21:$J$39,AV$5),AU26&gt;SMALL(기준일시_입력!$N$21:$N$39,AV$5)),INDEX(기준일시_입력!$AJ$21:$AJ$39,AV$5*2-1),IF(AND(AT26&gt;=SMALL(기준일시_입력!$J$21:$J$39,AV$5),AT26&lt;SMALL(기준일시_입력!$N$21:$N$39,AV$5)),SMALL(기준일시_입력!$N$21:$N$39,AV$5)-AT26,0)),0)</f>
        <v>0</v>
      </c>
      <c r="AW26" s="15">
        <f>IFERROR(IF(AND(AT26&lt;SMALL(기준일시_입력!$J$21:$J$39,AW$5),AU26&gt;SMALL(기준일시_입력!$N$21:$N$39,AW$5)),INDEX(기준일시_입력!$AJ$21:$AJ$39,AW$5*2-1),IF(AND(AT26&gt;=SMALL(기준일시_입력!$J$21:$J$39,AW$5),AT26&lt;SMALL(기준일시_입력!$N$21:$N$39,AW$5)),SMALL(기준일시_입력!$N$21:$N$39,AW$5)-AT26,0)),0)</f>
        <v>0</v>
      </c>
      <c r="AX26" s="15">
        <f>IFERROR(IF(AND(AT26&lt;SMALL(기준일시_입력!$J$21:$J$39,AX$5),AU26&gt;SMALL(기준일시_입력!$N$21:$N$39,AX$5)),INDEX(기준일시_입력!$AJ$21:$AJ$39,AX$5*2-1),IF(AND(AT26&gt;=SMALL(기준일시_입력!$J$21:$J$39,AX$5),AT26&lt;SMALL(기준일시_입력!$N$21:$N$39,AX$5)),SMALL(기준일시_입력!$N$21:$N$39,AX$5)-AT26,0)),0)</f>
        <v>0</v>
      </c>
      <c r="AY26" s="15">
        <f>IFERROR(IF(AND(AT26&lt;SMALL(기준일시_입력!$J$21:$J$39,AY$5),AU26&gt;SMALL(기준일시_입력!$N$21:$N$39,AY$5)),INDEX(기준일시_입력!$AJ$21:$AJ$39,AY$5*2-1),IF(AND(AT26&gt;=SMALL(기준일시_입력!$J$21:$J$39,AY$5),AT26&lt;SMALL(기준일시_입력!$N$21:$N$39,AY$5)),SMALL(기준일시_입력!$N$21:$N$39,AY$5)-AT26,0)),0)</f>
        <v>0</v>
      </c>
      <c r="AZ26" s="15">
        <f>IFERROR(IF(AND(AT26&lt;SMALL(기준일시_입력!$J$21:$J$39,AZ$5),AU26&gt;SMALL(기준일시_입력!$N$21:$N$39,AZ$5)),INDEX(기준일시_입력!$AJ$21:$AJ$39,AZ$5*2-1),IF(AND(AT26&gt;=SMALL(기준일시_입력!$J$21:$J$39,AZ$5),AT26&lt;SMALL(기준일시_입력!$N$21:$N$39,AZ$5)),SMALL(기준일시_입력!$N$21:$N$39,AZ$5)-AT26,0)),0)</f>
        <v>0</v>
      </c>
      <c r="BA26" s="15">
        <f>IFERROR(IF(AND(AT26&lt;SMALL(기준일시_입력!$J$21:$J$39,BA$5),AU26&gt;SMALL(기준일시_입력!$N$21:$N$39,BA$5)),INDEX(기준일시_입력!$AJ$21:$AJ$39,BA$5*2-1),IF(AND(AT26&gt;=SMALL(기준일시_입력!$J$21:$J$39,BA$5),AT26&lt;SMALL(기준일시_입력!$N$21:$N$39,BA$5)),SMALL(기준일시_입력!$N$21:$N$39,BA$5)-AT26,0)),0)</f>
        <v>0</v>
      </c>
      <c r="BB26" s="15">
        <f>IFERROR(IF(AND(AT26&lt;SMALL(기준일시_입력!$J$21:$J$39,BB$5),AU26&gt;SMALL(기준일시_입력!$N$21:$N$39,BB$5)),INDEX(기준일시_입력!$AJ$21:$AJ$39,BB$5*2-1),IF(AND(AT26&gt;=SMALL(기준일시_입력!$J$21:$J$39,BB$5),AT26&lt;SMALL(기준일시_입력!$N$21:$N$39,BB$5)),SMALL(기준일시_입력!$N$21:$N$39,BB$5)-AT26,0)),0)</f>
        <v>0</v>
      </c>
      <c r="BC26" s="15">
        <f>IFERROR(IF(AND(AT26&lt;SMALL(기준일시_입력!$J$21:$J$39,BC$5),AU26&gt;SMALL(기준일시_입력!$N$21:$N$39,BC$5)),INDEX(기준일시_입력!$AJ$21:$AJ$39,BC$5*2-1),IF(AND(AT26&gt;=SMALL(기준일시_입력!$J$21:$J$39,BC$5),AT26&lt;SMALL(기준일시_입력!$N$21:$N$39,BC$5)),SMALL(기준일시_입력!$N$21:$N$39,BC$5)-AT26,0)),0)</f>
        <v>0</v>
      </c>
      <c r="BD26" s="15">
        <f>IFERROR(IF(AND(AT26&lt;SMALL(기준일시_입력!$J$21:$J$39,BD$5),AU26&gt;SMALL(기준일시_입력!$N$21:$N$39,BD$5)),INDEX(기준일시_입력!$AJ$21:$AJ$39,BD$5*2-1),IF(AND(AT26&gt;=SMALL(기준일시_입력!$J$21:$J$39,BD$5),AT26&lt;SMALL(기준일시_입력!$N$21:$N$39,BD$5)),SMALL(기준일시_입력!$N$21:$N$39,BD$5)-AT26,0)),0)</f>
        <v>0</v>
      </c>
      <c r="BE26" s="15">
        <f>IFERROR(IF(AND(AT26&lt;SMALL(기준일시_입력!$J$21:$J$39,BE$5),AU26&gt;SMALL(기준일시_입력!$N$21:$N$39,BE$5)),INDEX(기준일시_입력!$AJ$21:$AJ$39,BE$5*2-1),IF(AND(AT26&gt;=SMALL(기준일시_입력!$J$21:$J$39,BE$5),AT26&lt;SMALL(기준일시_입력!$N$21:$N$39,BE$5)),SMALL(기준일시_입력!$N$21:$N$39,BE$5)-AT26,0)),0)</f>
        <v>0</v>
      </c>
      <c r="BF26" s="6"/>
      <c r="BG26" s="180" t="str">
        <f t="shared" si="154"/>
        <v>21일</v>
      </c>
      <c r="BH26" s="180"/>
      <c r="BI26" s="5" t="str">
        <f t="shared" si="155"/>
        <v>일</v>
      </c>
      <c r="BJ26" s="67" t="str">
        <f t="shared" si="397"/>
        <v/>
      </c>
      <c r="BK26" s="184"/>
      <c r="BL26" s="184"/>
      <c r="BM26" s="184"/>
      <c r="BN26" s="184"/>
      <c r="BO26" s="184"/>
      <c r="BP26" s="184"/>
      <c r="BQ26" s="176"/>
      <c r="BR26" s="177"/>
      <c r="BS26" s="129" t="str">
        <f>IF($B26="","",IF(AND(BI$3&lt;&gt;"",$B26-기준일시_입력!$AO$7&lt;=0,BK26="",BN26="",BQ26=""),"X",IF(BQ26="연차","☆",IF(BQ26="월차","★",IF(BQ26="병가","♨",IF(BQ26="출장","◎",IF(BQ26="교육","■",IF(AND(BQ26="",BK26&lt;=기준일시_입력!$J$15,BN26&gt;=기준일시_입력!$N$15),"○",IF(AND(BQ26="",BK26&lt;&gt;"",BK26&gt;기준일시_입력!$J$15),"▼",IF(AND(BQ26="",BN26&lt;&gt;"",BN26&lt;기준일시_입력!$N$15),"△",""))))))))))</f>
        <v/>
      </c>
      <c r="BT26" s="15">
        <f>IFERROR(IF(OR(BK26="",BN26=""),0,IF(AND(BV26&lt;기준일시_입력!$J$17,BW26&gt;기준일시_입력!$N$17),기준일시_입력!$N$17-기준일시_입력!$J$17,IF(AND(BV26&gt;=기준일시_입력!$J$17,BW26&gt;기준일시_입력!$N$17),기준일시_입력!$N$17-BV26,IF(BW26&lt;기준일시_입력!$J$17,0,IF(AND(BV26&lt;기준일시_입력!$J$17,BW26&lt;=기준일시_입력!$N$17),BW26-기준일시_입력!$J$17,IF(AND(BV26&gt;=기준일시_입력!$J$17,BW26&lt;=기준일시_입력!$N$17),BW26-BV26,0)))))),0)</f>
        <v>0</v>
      </c>
      <c r="BU26" s="15">
        <f t="shared" si="400"/>
        <v>0</v>
      </c>
      <c r="BV26" s="15">
        <f>IF(OR(BK26="",BN26=""),0,IF(BK26&lt;기준일시_입력!$J$15,기준일시_입력!$J$15,BK26))</f>
        <v>0</v>
      </c>
      <c r="BW26" s="15">
        <f t="shared" si="156"/>
        <v>0</v>
      </c>
      <c r="BX26" s="15">
        <f>IFERROR(IF(AND(BV26&lt;SMALL(기준일시_입력!$J$21:$J$39,BX$5),BW26&gt;SMALL(기준일시_입력!$N$21:$N$39,BX$5)),INDEX(기준일시_입력!$AJ$21:$AJ$39,BX$5*2-1),IF(AND(BV26&gt;=SMALL(기준일시_입력!$J$21:$J$39,BX$5),BV26&lt;SMALL(기준일시_입력!$N$21:$N$39,BX$5)),SMALL(기준일시_입력!$N$21:$N$39,BX$5)-BV26,0)),0)</f>
        <v>0</v>
      </c>
      <c r="BY26" s="15">
        <f>IFERROR(IF(AND(BV26&lt;SMALL(기준일시_입력!$J$21:$J$39,BY$5),BW26&gt;SMALL(기준일시_입력!$N$21:$N$39,BY$5)),INDEX(기준일시_입력!$AJ$21:$AJ$39,BY$5*2-1),IF(AND(BV26&gt;=SMALL(기준일시_입력!$J$21:$J$39,BY$5),BV26&lt;SMALL(기준일시_입력!$N$21:$N$39,BY$5)),SMALL(기준일시_입력!$N$21:$N$39,BY$5)-BV26,0)),0)</f>
        <v>0</v>
      </c>
      <c r="BZ26" s="15">
        <f>IFERROR(IF(AND(BV26&lt;SMALL(기준일시_입력!$J$21:$J$39,BZ$5),BW26&gt;SMALL(기준일시_입력!$N$21:$N$39,BZ$5)),INDEX(기준일시_입력!$AJ$21:$AJ$39,BZ$5*2-1),IF(AND(BV26&gt;=SMALL(기준일시_입력!$J$21:$J$39,BZ$5),BV26&lt;SMALL(기준일시_입력!$N$21:$N$39,BZ$5)),SMALL(기준일시_입력!$N$21:$N$39,BZ$5)-BV26,0)),0)</f>
        <v>0</v>
      </c>
      <c r="CA26" s="15">
        <f>IFERROR(IF(AND(BV26&lt;SMALL(기준일시_입력!$J$21:$J$39,CA$5),BW26&gt;SMALL(기준일시_입력!$N$21:$N$39,CA$5)),INDEX(기준일시_입력!$AJ$21:$AJ$39,CA$5*2-1),IF(AND(BV26&gt;=SMALL(기준일시_입력!$J$21:$J$39,CA$5),BV26&lt;SMALL(기준일시_입력!$N$21:$N$39,CA$5)),SMALL(기준일시_입력!$N$21:$N$39,CA$5)-BV26,0)),0)</f>
        <v>0</v>
      </c>
      <c r="CB26" s="15">
        <f>IFERROR(IF(AND(BV26&lt;SMALL(기준일시_입력!$J$21:$J$39,CB$5),BW26&gt;SMALL(기준일시_입력!$N$21:$N$39,CB$5)),INDEX(기준일시_입력!$AJ$21:$AJ$39,CB$5*2-1),IF(AND(BV26&gt;=SMALL(기준일시_입력!$J$21:$J$39,CB$5),BV26&lt;SMALL(기준일시_입력!$N$21:$N$39,CB$5)),SMALL(기준일시_입력!$N$21:$N$39,CB$5)-BV26,0)),0)</f>
        <v>0</v>
      </c>
      <c r="CC26" s="15">
        <f>IFERROR(IF(AND(BV26&lt;SMALL(기준일시_입력!$J$21:$J$39,CC$5),BW26&gt;SMALL(기준일시_입력!$N$21:$N$39,CC$5)),INDEX(기준일시_입력!$AJ$21:$AJ$39,CC$5*2-1),IF(AND(BV26&gt;=SMALL(기준일시_입력!$J$21:$J$39,CC$5),BV26&lt;SMALL(기준일시_입력!$N$21:$N$39,CC$5)),SMALL(기준일시_입력!$N$21:$N$39,CC$5)-BV26,0)),0)</f>
        <v>0</v>
      </c>
      <c r="CD26" s="15">
        <f>IFERROR(IF(AND(BV26&lt;SMALL(기준일시_입력!$J$21:$J$39,CD$5),BW26&gt;SMALL(기준일시_입력!$N$21:$N$39,CD$5)),INDEX(기준일시_입력!$AJ$21:$AJ$39,CD$5*2-1),IF(AND(BV26&gt;=SMALL(기준일시_입력!$J$21:$J$39,CD$5),BV26&lt;SMALL(기준일시_입력!$N$21:$N$39,CD$5)),SMALL(기준일시_입력!$N$21:$N$39,CD$5)-BV26,0)),0)</f>
        <v>0</v>
      </c>
      <c r="CE26" s="15">
        <f>IFERROR(IF(AND(BV26&lt;SMALL(기준일시_입력!$J$21:$J$39,CE$5),BW26&gt;SMALL(기준일시_입력!$N$21:$N$39,CE$5)),INDEX(기준일시_입력!$AJ$21:$AJ$39,CE$5*2-1),IF(AND(BV26&gt;=SMALL(기준일시_입력!$J$21:$J$39,CE$5),BV26&lt;SMALL(기준일시_입력!$N$21:$N$39,CE$5)),SMALL(기준일시_입력!$N$21:$N$39,CE$5)-BV26,0)),0)</f>
        <v>0</v>
      </c>
      <c r="CF26" s="15">
        <f>IFERROR(IF(AND(BV26&lt;SMALL(기준일시_입력!$J$21:$J$39,CF$5),BW26&gt;SMALL(기준일시_입력!$N$21:$N$39,CF$5)),INDEX(기준일시_입력!$AJ$21:$AJ$39,CF$5*2-1),IF(AND(BV26&gt;=SMALL(기준일시_입력!$J$21:$J$39,CF$5),BV26&lt;SMALL(기준일시_입력!$N$21:$N$39,CF$5)),SMALL(기준일시_입력!$N$21:$N$39,CF$5)-BV26,0)),0)</f>
        <v>0</v>
      </c>
      <c r="CG26" s="15">
        <f>IFERROR(IF(AND(BV26&lt;SMALL(기준일시_입력!$J$21:$J$39,CG$5),BW26&gt;SMALL(기준일시_입력!$N$21:$N$39,CG$5)),INDEX(기준일시_입력!$AJ$21:$AJ$39,CG$5*2-1),IF(AND(BV26&gt;=SMALL(기준일시_입력!$J$21:$J$39,CG$5),BV26&lt;SMALL(기준일시_입력!$N$21:$N$39,CG$5)),SMALL(기준일시_입력!$N$21:$N$39,CG$5)-BV26,0)),0)</f>
        <v>0</v>
      </c>
      <c r="CH26" s="6"/>
      <c r="CI26" s="180" t="str">
        <f t="shared" si="157"/>
        <v>21일</v>
      </c>
      <c r="CJ26" s="180"/>
      <c r="CK26" s="5" t="str">
        <f t="shared" si="158"/>
        <v>일</v>
      </c>
      <c r="CL26" s="67" t="str">
        <f t="shared" si="404"/>
        <v/>
      </c>
      <c r="CM26" s="184"/>
      <c r="CN26" s="184"/>
      <c r="CO26" s="184"/>
      <c r="CP26" s="184"/>
      <c r="CQ26" s="184"/>
      <c r="CR26" s="184"/>
      <c r="CS26" s="176"/>
      <c r="CT26" s="177"/>
      <c r="CU26" s="129" t="str">
        <f>IF($B26="","",IF(AND(CK$3&lt;&gt;"",$B26-기준일시_입력!$AO$7&lt;=0,CM26="",CP26="",CS26=""),"X",IF(CS26="연차","☆",IF(CS26="월차","★",IF(CS26="병가","♨",IF(CS26="출장","◎",IF(CS26="교육","■",IF(AND(CS26="",CM26&lt;=기준일시_입력!$J$15,CP26&gt;=기준일시_입력!$N$15),"○",IF(AND(CS26="",CM26&lt;&gt;"",CM26&gt;기준일시_입력!$J$15),"▼",IF(AND(CS26="",CP26&lt;&gt;"",CP26&lt;기준일시_입력!$N$15),"△",""))))))))))</f>
        <v/>
      </c>
      <c r="CV26" s="15">
        <f>IFERROR(IF(OR(CM26="",CP26=""),0,IF(AND(CX26&lt;기준일시_입력!$J$17,CY26&gt;기준일시_입력!$N$17),기준일시_입력!$N$17-기준일시_입력!$J$17,IF(AND(CX26&gt;=기준일시_입력!$J$17,CY26&gt;기준일시_입력!$N$17),기준일시_입력!$N$17-CX26,IF(CY26&lt;기준일시_입력!$J$17,0,IF(AND(CX26&lt;기준일시_입력!$J$17,CY26&lt;=기준일시_입력!$N$17),CY26-기준일시_입력!$J$17,IF(AND(CX26&gt;=기준일시_입력!$J$17,CY26&lt;=기준일시_입력!$N$17),CY26-CX26,0)))))),0)</f>
        <v>0</v>
      </c>
      <c r="CW26" s="15">
        <f t="shared" si="401"/>
        <v>0</v>
      </c>
      <c r="CX26" s="15">
        <f>IF(OR(CM26="",CP26=""),0,IF(CM26&lt;기준일시_입력!$J$15,기준일시_입력!$J$15,CM26))</f>
        <v>0</v>
      </c>
      <c r="CY26" s="15">
        <f t="shared" si="160"/>
        <v>0</v>
      </c>
      <c r="CZ26" s="15">
        <f>IFERROR(IF(AND(CX26&lt;SMALL(기준일시_입력!$J$21:$J$39,CZ$5),CY26&gt;SMALL(기준일시_입력!$N$21:$N$39,CZ$5)),INDEX(기준일시_입력!$AJ$21:$AJ$39,CZ$5*2-1),IF(AND(CX26&gt;=SMALL(기준일시_입력!$J$21:$J$39,CZ$5),CX26&lt;SMALL(기준일시_입력!$N$21:$N$39,CZ$5)),SMALL(기준일시_입력!$N$21:$N$39,CZ$5)-CX26,0)),0)</f>
        <v>0</v>
      </c>
      <c r="DA26" s="15">
        <f>IFERROR(IF(AND(CX26&lt;SMALL(기준일시_입력!$J$21:$J$39,DA$5),CY26&gt;SMALL(기준일시_입력!$N$21:$N$39,DA$5)),INDEX(기준일시_입력!$AJ$21:$AJ$39,DA$5*2-1),IF(AND(CX26&gt;=SMALL(기준일시_입력!$J$21:$J$39,DA$5),CX26&lt;SMALL(기준일시_입력!$N$21:$N$39,DA$5)),SMALL(기준일시_입력!$N$21:$N$39,DA$5)-CX26,0)),0)</f>
        <v>0</v>
      </c>
      <c r="DB26" s="15">
        <f>IFERROR(IF(AND(CX26&lt;SMALL(기준일시_입력!$J$21:$J$39,DB$5),CY26&gt;SMALL(기준일시_입력!$N$21:$N$39,DB$5)),INDEX(기준일시_입력!$AJ$21:$AJ$39,DB$5*2-1),IF(AND(CX26&gt;=SMALL(기준일시_입력!$J$21:$J$39,DB$5),CX26&lt;SMALL(기준일시_입력!$N$21:$N$39,DB$5)),SMALL(기준일시_입력!$N$21:$N$39,DB$5)-CX26,0)),0)</f>
        <v>0</v>
      </c>
      <c r="DC26" s="15">
        <f>IFERROR(IF(AND(CX26&lt;SMALL(기준일시_입력!$J$21:$J$39,DC$5),CY26&gt;SMALL(기준일시_입력!$N$21:$N$39,DC$5)),INDEX(기준일시_입력!$AJ$21:$AJ$39,DC$5*2-1),IF(AND(CX26&gt;=SMALL(기준일시_입력!$J$21:$J$39,DC$5),CX26&lt;SMALL(기준일시_입력!$N$21:$N$39,DC$5)),SMALL(기준일시_입력!$N$21:$N$39,DC$5)-CX26,0)),0)</f>
        <v>0</v>
      </c>
      <c r="DD26" s="15">
        <f>IFERROR(IF(AND(CX26&lt;SMALL(기준일시_입력!$J$21:$J$39,DD$5),CY26&gt;SMALL(기준일시_입력!$N$21:$N$39,DD$5)),INDEX(기준일시_입력!$AJ$21:$AJ$39,DD$5*2-1),IF(AND(CX26&gt;=SMALL(기준일시_입력!$J$21:$J$39,DD$5),CX26&lt;SMALL(기준일시_입력!$N$21:$N$39,DD$5)),SMALL(기준일시_입력!$N$21:$N$39,DD$5)-CX26,0)),0)</f>
        <v>0</v>
      </c>
      <c r="DE26" s="15">
        <f>IFERROR(IF(AND(CX26&lt;SMALL(기준일시_입력!$J$21:$J$39,DE$5),CY26&gt;SMALL(기준일시_입력!$N$21:$N$39,DE$5)),INDEX(기준일시_입력!$AJ$21:$AJ$39,DE$5*2-1),IF(AND(CX26&gt;=SMALL(기준일시_입력!$J$21:$J$39,DE$5),CX26&lt;SMALL(기준일시_입력!$N$21:$N$39,DE$5)),SMALL(기준일시_입력!$N$21:$N$39,DE$5)-CX26,0)),0)</f>
        <v>0</v>
      </c>
      <c r="DF26" s="15">
        <f>IFERROR(IF(AND(CX26&lt;SMALL(기준일시_입력!$J$21:$J$39,DF$5),CY26&gt;SMALL(기준일시_입력!$N$21:$N$39,DF$5)),INDEX(기준일시_입력!$AJ$21:$AJ$39,DF$5*2-1),IF(AND(CX26&gt;=SMALL(기준일시_입력!$J$21:$J$39,DF$5),CX26&lt;SMALL(기준일시_입력!$N$21:$N$39,DF$5)),SMALL(기준일시_입력!$N$21:$N$39,DF$5)-CX26,0)),0)</f>
        <v>0</v>
      </c>
      <c r="DG26" s="15">
        <f>IFERROR(IF(AND(CX26&lt;SMALL(기준일시_입력!$J$21:$J$39,DG$5),CY26&gt;SMALL(기준일시_입력!$N$21:$N$39,DG$5)),INDEX(기준일시_입력!$AJ$21:$AJ$39,DG$5*2-1),IF(AND(CX26&gt;=SMALL(기준일시_입력!$J$21:$J$39,DG$5),CX26&lt;SMALL(기준일시_입력!$N$21:$N$39,DG$5)),SMALL(기준일시_입력!$N$21:$N$39,DG$5)-CX26,0)),0)</f>
        <v>0</v>
      </c>
      <c r="DH26" s="15">
        <f>IFERROR(IF(AND(CX26&lt;SMALL(기준일시_입력!$J$21:$J$39,DH$5),CY26&gt;SMALL(기준일시_입력!$N$21:$N$39,DH$5)),INDEX(기준일시_입력!$AJ$21:$AJ$39,DH$5*2-1),IF(AND(CX26&gt;=SMALL(기준일시_입력!$J$21:$J$39,DH$5),CX26&lt;SMALL(기준일시_입력!$N$21:$N$39,DH$5)),SMALL(기준일시_입력!$N$21:$N$39,DH$5)-CX26,0)),0)</f>
        <v>0</v>
      </c>
      <c r="DI26" s="15">
        <f>IFERROR(IF(AND(CX26&lt;SMALL(기준일시_입력!$J$21:$J$39,DI$5),CY26&gt;SMALL(기준일시_입력!$N$21:$N$39,DI$5)),INDEX(기준일시_입력!$AJ$21:$AJ$39,DI$5*2-1),IF(AND(CX26&gt;=SMALL(기준일시_입력!$J$21:$J$39,DI$5),CX26&lt;SMALL(기준일시_입력!$N$21:$N$39,DI$5)),SMALL(기준일시_입력!$N$21:$N$39,DI$5)-CX26,0)),0)</f>
        <v>0</v>
      </c>
      <c r="DJ26" s="6"/>
      <c r="DK26" s="180" t="str">
        <f t="shared" si="161"/>
        <v>21일</v>
      </c>
      <c r="DL26" s="180"/>
      <c r="DM26" s="5" t="str">
        <f t="shared" si="162"/>
        <v>일</v>
      </c>
      <c r="DN26" s="67" t="str">
        <f t="shared" si="404"/>
        <v/>
      </c>
      <c r="DO26" s="184"/>
      <c r="DP26" s="184"/>
      <c r="DQ26" s="184"/>
      <c r="DR26" s="184"/>
      <c r="DS26" s="184"/>
      <c r="DT26" s="184"/>
      <c r="DU26" s="176"/>
      <c r="DV26" s="177"/>
      <c r="DW26" s="129" t="str">
        <f>IF($B26="","",IF(AND(DM$3&lt;&gt;"",$B26-기준일시_입력!$AO$7&lt;=0,DO26="",DR26="",DU26=""),"X",IF(DU26="연차","☆",IF(DU26="월차","★",IF(DU26="병가","♨",IF(DU26="출장","◎",IF(DU26="교육","■",IF(AND(DU26="",DO26&lt;=기준일시_입력!$J$15,DR26&gt;=기준일시_입력!$N$15),"○",IF(AND(DU26="",DO26&lt;&gt;"",DO26&gt;기준일시_입력!$J$15),"▼",IF(AND(DU26="",DR26&lt;&gt;"",DR26&lt;기준일시_입력!$N$15),"△",""))))))))))</f>
        <v/>
      </c>
      <c r="DX26" s="15">
        <f>IFERROR(IF(OR(DO26="",DR26=""),0,IF(AND(DZ26&lt;기준일시_입력!$J$17,EA26&gt;기준일시_입력!$N$17),기준일시_입력!$N$17-기준일시_입력!$J$17,IF(AND(DZ26&gt;=기준일시_입력!$J$17,EA26&gt;기준일시_입력!$N$17),기준일시_입력!$N$17-DZ26,IF(EA26&lt;기준일시_입력!$J$17,0,IF(AND(DZ26&lt;기준일시_입력!$J$17,EA26&lt;=기준일시_입력!$N$17),EA26-기준일시_입력!$J$17,IF(AND(DZ26&gt;=기준일시_입력!$J$17,EA26&lt;=기준일시_입력!$N$17),EA26-DZ26,0)))))),0)</f>
        <v>0</v>
      </c>
      <c r="DY26" s="15">
        <f t="shared" si="402"/>
        <v>0</v>
      </c>
      <c r="DZ26" s="15">
        <f>IF(OR(DO26="",DR26=""),0,IF(DO26&lt;기준일시_입력!$J$15,기준일시_입력!$J$15,DO26))</f>
        <v>0</v>
      </c>
      <c r="EA26" s="15">
        <f t="shared" si="164"/>
        <v>0</v>
      </c>
      <c r="EB26" s="15">
        <f>IFERROR(IF(AND(DZ26&lt;SMALL(기준일시_입력!$J$21:$J$39,EB$5),EA26&gt;SMALL(기준일시_입력!$N$21:$N$39,EB$5)),INDEX(기준일시_입력!$AJ$21:$AJ$39,EB$5*2-1),IF(AND(DZ26&gt;=SMALL(기준일시_입력!$J$21:$J$39,EB$5),DZ26&lt;SMALL(기준일시_입력!$N$21:$N$39,EB$5)),SMALL(기준일시_입력!$N$21:$N$39,EB$5)-DZ26,0)),0)</f>
        <v>0</v>
      </c>
      <c r="EC26" s="15">
        <f>IFERROR(IF(AND(DZ26&lt;SMALL(기준일시_입력!$J$21:$J$39,EC$5),EA26&gt;SMALL(기준일시_입력!$N$21:$N$39,EC$5)),INDEX(기준일시_입력!$AJ$21:$AJ$39,EC$5*2-1),IF(AND(DZ26&gt;=SMALL(기준일시_입력!$J$21:$J$39,EC$5),DZ26&lt;SMALL(기준일시_입력!$N$21:$N$39,EC$5)),SMALL(기준일시_입력!$N$21:$N$39,EC$5)-DZ26,0)),0)</f>
        <v>0</v>
      </c>
      <c r="ED26" s="15">
        <f>IFERROR(IF(AND(DZ26&lt;SMALL(기준일시_입력!$J$21:$J$39,ED$5),EA26&gt;SMALL(기준일시_입력!$N$21:$N$39,ED$5)),INDEX(기준일시_입력!$AJ$21:$AJ$39,ED$5*2-1),IF(AND(DZ26&gt;=SMALL(기준일시_입력!$J$21:$J$39,ED$5),DZ26&lt;SMALL(기준일시_입력!$N$21:$N$39,ED$5)),SMALL(기준일시_입력!$N$21:$N$39,ED$5)-DZ26,0)),0)</f>
        <v>0</v>
      </c>
      <c r="EE26" s="15">
        <f>IFERROR(IF(AND(DZ26&lt;SMALL(기준일시_입력!$J$21:$J$39,EE$5),EA26&gt;SMALL(기준일시_입력!$N$21:$N$39,EE$5)),INDEX(기준일시_입력!$AJ$21:$AJ$39,EE$5*2-1),IF(AND(DZ26&gt;=SMALL(기준일시_입력!$J$21:$J$39,EE$5),DZ26&lt;SMALL(기준일시_입력!$N$21:$N$39,EE$5)),SMALL(기준일시_입력!$N$21:$N$39,EE$5)-DZ26,0)),0)</f>
        <v>0</v>
      </c>
      <c r="EF26" s="15">
        <f>IFERROR(IF(AND(DZ26&lt;SMALL(기준일시_입력!$J$21:$J$39,EF$5),EA26&gt;SMALL(기준일시_입력!$N$21:$N$39,EF$5)),INDEX(기준일시_입력!$AJ$21:$AJ$39,EF$5*2-1),IF(AND(DZ26&gt;=SMALL(기준일시_입력!$J$21:$J$39,EF$5),DZ26&lt;SMALL(기준일시_입력!$N$21:$N$39,EF$5)),SMALL(기준일시_입력!$N$21:$N$39,EF$5)-DZ26,0)),0)</f>
        <v>0</v>
      </c>
      <c r="EG26" s="15">
        <f>IFERROR(IF(AND(DZ26&lt;SMALL(기준일시_입력!$J$21:$J$39,EG$5),EA26&gt;SMALL(기준일시_입력!$N$21:$N$39,EG$5)),INDEX(기준일시_입력!$AJ$21:$AJ$39,EG$5*2-1),IF(AND(DZ26&gt;=SMALL(기준일시_입력!$J$21:$J$39,EG$5),DZ26&lt;SMALL(기준일시_입력!$N$21:$N$39,EG$5)),SMALL(기준일시_입력!$N$21:$N$39,EG$5)-DZ26,0)),0)</f>
        <v>0</v>
      </c>
      <c r="EH26" s="15">
        <f>IFERROR(IF(AND(DZ26&lt;SMALL(기준일시_입력!$J$21:$J$39,EH$5),EA26&gt;SMALL(기준일시_입력!$N$21:$N$39,EH$5)),INDEX(기준일시_입력!$AJ$21:$AJ$39,EH$5*2-1),IF(AND(DZ26&gt;=SMALL(기준일시_입력!$J$21:$J$39,EH$5),DZ26&lt;SMALL(기준일시_입력!$N$21:$N$39,EH$5)),SMALL(기준일시_입력!$N$21:$N$39,EH$5)-DZ26,0)),0)</f>
        <v>0</v>
      </c>
      <c r="EI26" s="15">
        <f>IFERROR(IF(AND(DZ26&lt;SMALL(기준일시_입력!$J$21:$J$39,EI$5),EA26&gt;SMALL(기준일시_입력!$N$21:$N$39,EI$5)),INDEX(기준일시_입력!$AJ$21:$AJ$39,EI$5*2-1),IF(AND(DZ26&gt;=SMALL(기준일시_입력!$J$21:$J$39,EI$5),DZ26&lt;SMALL(기준일시_입력!$N$21:$N$39,EI$5)),SMALL(기준일시_입력!$N$21:$N$39,EI$5)-DZ26,0)),0)</f>
        <v>0</v>
      </c>
      <c r="EJ26" s="15">
        <f>IFERROR(IF(AND(DZ26&lt;SMALL(기준일시_입력!$J$21:$J$39,EJ$5),EA26&gt;SMALL(기준일시_입력!$N$21:$N$39,EJ$5)),INDEX(기준일시_입력!$AJ$21:$AJ$39,EJ$5*2-1),IF(AND(DZ26&gt;=SMALL(기준일시_입력!$J$21:$J$39,EJ$5),DZ26&lt;SMALL(기준일시_입력!$N$21:$N$39,EJ$5)),SMALL(기준일시_입력!$N$21:$N$39,EJ$5)-DZ26,0)),0)</f>
        <v>0</v>
      </c>
      <c r="EK26" s="15">
        <f>IFERROR(IF(AND(DZ26&lt;SMALL(기준일시_입력!$J$21:$J$39,EK$5),EA26&gt;SMALL(기준일시_입력!$N$21:$N$39,EK$5)),INDEX(기준일시_입력!$AJ$21:$AJ$39,EK$5*2-1),IF(AND(DZ26&gt;=SMALL(기준일시_입력!$J$21:$J$39,EK$5),DZ26&lt;SMALL(기준일시_입력!$N$21:$N$39,EK$5)),SMALL(기준일시_입력!$N$21:$N$39,EK$5)-DZ26,0)),0)</f>
        <v>0</v>
      </c>
      <c r="EL26" s="6"/>
      <c r="EM26" s="180" t="str">
        <f t="shared" si="165"/>
        <v>21일</v>
      </c>
      <c r="EN26" s="180"/>
      <c r="EO26" s="5" t="str">
        <f t="shared" si="166"/>
        <v>일</v>
      </c>
      <c r="EP26" s="67" t="str">
        <f t="shared" si="404"/>
        <v/>
      </c>
      <c r="EQ26" s="184"/>
      <c r="ER26" s="184"/>
      <c r="ES26" s="184"/>
      <c r="ET26" s="184"/>
      <c r="EU26" s="184"/>
      <c r="EV26" s="184"/>
      <c r="EW26" s="176"/>
      <c r="EX26" s="177"/>
      <c r="EY26" s="129" t="str">
        <f>IF($B26="","",IF(AND(EO$3&lt;&gt;"",$B26-기준일시_입력!$AO$7&lt;=0,EQ26="",ET26="",EW26=""),"X",IF(EW26="연차","☆",IF(EW26="월차","★",IF(EW26="병가","♨",IF(EW26="출장","◎",IF(EW26="교육","■",IF(AND(EW26="",EQ26&lt;=기준일시_입력!$J$15,ET26&gt;=기준일시_입력!$N$15),"○",IF(AND(EW26="",EQ26&lt;&gt;"",EQ26&gt;기준일시_입력!$J$15),"▼",IF(AND(EW26="",ET26&lt;&gt;"",ET26&lt;기준일시_입력!$N$15),"△",""))))))))))</f>
        <v/>
      </c>
      <c r="EZ26" s="15">
        <f>IFERROR(IF(OR(EQ26="",ET26=""),0,IF(AND(FB26&lt;기준일시_입력!$J$17,FC26&gt;기준일시_입력!$N$17),기준일시_입력!$N$17-기준일시_입력!$J$17,IF(AND(FB26&gt;=기준일시_입력!$J$17,FC26&gt;기준일시_입력!$N$17),기준일시_입력!$N$17-FB26,IF(FC26&lt;기준일시_입력!$J$17,0,IF(AND(FB26&lt;기준일시_입력!$J$17,FC26&lt;=기준일시_입력!$N$17),FC26-기준일시_입력!$J$17,IF(AND(FB26&gt;=기준일시_입력!$J$17,FC26&lt;=기준일시_입력!$N$17),FC26-FB26,0)))))),0)</f>
        <v>0</v>
      </c>
      <c r="FA26" s="15">
        <f t="shared" si="403"/>
        <v>0</v>
      </c>
      <c r="FB26" s="15">
        <f>IF(OR(EQ26="",ET26=""),0,IF(EQ26&lt;기준일시_입력!$J$15,기준일시_입력!$J$15,EQ26))</f>
        <v>0</v>
      </c>
      <c r="FC26" s="15">
        <f t="shared" si="168"/>
        <v>0</v>
      </c>
      <c r="FD26" s="15">
        <f>IFERROR(IF(AND(FB26&lt;SMALL(기준일시_입력!$J$21:$J$39,FD$5),FC26&gt;SMALL(기준일시_입력!$N$21:$N$39,FD$5)),INDEX(기준일시_입력!$AJ$21:$AJ$39,FD$5*2-1),IF(AND(FB26&gt;=SMALL(기준일시_입력!$J$21:$J$39,FD$5),FB26&lt;SMALL(기준일시_입력!$N$21:$N$39,FD$5)),SMALL(기준일시_입력!$N$21:$N$39,FD$5)-FB26,0)),0)</f>
        <v>0</v>
      </c>
      <c r="FE26" s="15">
        <f>IFERROR(IF(AND(FB26&lt;SMALL(기준일시_입력!$J$21:$J$39,FE$5),FC26&gt;SMALL(기준일시_입력!$N$21:$N$39,FE$5)),INDEX(기준일시_입력!$AJ$21:$AJ$39,FE$5*2-1),IF(AND(FB26&gt;=SMALL(기준일시_입력!$J$21:$J$39,FE$5),FB26&lt;SMALL(기준일시_입력!$N$21:$N$39,FE$5)),SMALL(기준일시_입력!$N$21:$N$39,FE$5)-FB26,0)),0)</f>
        <v>0</v>
      </c>
      <c r="FF26" s="15">
        <f>IFERROR(IF(AND(FB26&lt;SMALL(기준일시_입력!$J$21:$J$39,FF$5),FC26&gt;SMALL(기준일시_입력!$N$21:$N$39,FF$5)),INDEX(기준일시_입력!$AJ$21:$AJ$39,FF$5*2-1),IF(AND(FB26&gt;=SMALL(기준일시_입력!$J$21:$J$39,FF$5),FB26&lt;SMALL(기준일시_입력!$N$21:$N$39,FF$5)),SMALL(기준일시_입력!$N$21:$N$39,FF$5)-FB26,0)),0)</f>
        <v>0</v>
      </c>
      <c r="FG26" s="15">
        <f>IFERROR(IF(AND(FB26&lt;SMALL(기준일시_입력!$J$21:$J$39,FG$5),FC26&gt;SMALL(기준일시_입력!$N$21:$N$39,FG$5)),INDEX(기준일시_입력!$AJ$21:$AJ$39,FG$5*2-1),IF(AND(FB26&gt;=SMALL(기준일시_입력!$J$21:$J$39,FG$5),FB26&lt;SMALL(기준일시_입력!$N$21:$N$39,FG$5)),SMALL(기준일시_입력!$N$21:$N$39,FG$5)-FB26,0)),0)</f>
        <v>0</v>
      </c>
      <c r="FH26" s="15">
        <f>IFERROR(IF(AND(FB26&lt;SMALL(기준일시_입력!$J$21:$J$39,FH$5),FC26&gt;SMALL(기준일시_입력!$N$21:$N$39,FH$5)),INDEX(기준일시_입력!$AJ$21:$AJ$39,FH$5*2-1),IF(AND(FB26&gt;=SMALL(기준일시_입력!$J$21:$J$39,FH$5),FB26&lt;SMALL(기준일시_입력!$N$21:$N$39,FH$5)),SMALL(기준일시_입력!$N$21:$N$39,FH$5)-FB26,0)),0)</f>
        <v>0</v>
      </c>
      <c r="FI26" s="15">
        <f>IFERROR(IF(AND(FB26&lt;SMALL(기준일시_입력!$J$21:$J$39,FI$5),FC26&gt;SMALL(기준일시_입력!$N$21:$N$39,FI$5)),INDEX(기준일시_입력!$AJ$21:$AJ$39,FI$5*2-1),IF(AND(FB26&gt;=SMALL(기준일시_입력!$J$21:$J$39,FI$5),FB26&lt;SMALL(기준일시_입력!$N$21:$N$39,FI$5)),SMALL(기준일시_입력!$N$21:$N$39,FI$5)-FB26,0)),0)</f>
        <v>0</v>
      </c>
      <c r="FJ26" s="15">
        <f>IFERROR(IF(AND(FB26&lt;SMALL(기준일시_입력!$J$21:$J$39,FJ$5),FC26&gt;SMALL(기준일시_입력!$N$21:$N$39,FJ$5)),INDEX(기준일시_입력!$AJ$21:$AJ$39,FJ$5*2-1),IF(AND(FB26&gt;=SMALL(기준일시_입력!$J$21:$J$39,FJ$5),FB26&lt;SMALL(기준일시_입력!$N$21:$N$39,FJ$5)),SMALL(기준일시_입력!$N$21:$N$39,FJ$5)-FB26,0)),0)</f>
        <v>0</v>
      </c>
      <c r="FK26" s="15">
        <f>IFERROR(IF(AND(FB26&lt;SMALL(기준일시_입력!$J$21:$J$39,FK$5),FC26&gt;SMALL(기준일시_입력!$N$21:$N$39,FK$5)),INDEX(기준일시_입력!$AJ$21:$AJ$39,FK$5*2-1),IF(AND(FB26&gt;=SMALL(기준일시_입력!$J$21:$J$39,FK$5),FB26&lt;SMALL(기준일시_입력!$N$21:$N$39,FK$5)),SMALL(기준일시_입력!$N$21:$N$39,FK$5)-FB26,0)),0)</f>
        <v>0</v>
      </c>
      <c r="FL26" s="15">
        <f>IFERROR(IF(AND(FB26&lt;SMALL(기준일시_입력!$J$21:$J$39,FL$5),FC26&gt;SMALL(기준일시_입력!$N$21:$N$39,FL$5)),INDEX(기준일시_입력!$AJ$21:$AJ$39,FL$5*2-1),IF(AND(FB26&gt;=SMALL(기준일시_입력!$J$21:$J$39,FL$5),FB26&lt;SMALL(기준일시_입력!$N$21:$N$39,FL$5)),SMALL(기준일시_입력!$N$21:$N$39,FL$5)-FB26,0)),0)</f>
        <v>0</v>
      </c>
      <c r="FM26" s="15">
        <f>IFERROR(IF(AND(FB26&lt;SMALL(기준일시_입력!$J$21:$J$39,FM$5),FC26&gt;SMALL(기준일시_입력!$N$21:$N$39,FM$5)),INDEX(기준일시_입력!$AJ$21:$AJ$39,FM$5*2-1),IF(AND(FB26&gt;=SMALL(기준일시_입력!$J$21:$J$39,FM$5),FB26&lt;SMALL(기준일시_입력!$N$21:$N$39,FM$5)),SMALL(기준일시_입력!$N$21:$N$39,FM$5)-FB26,0)),0)</f>
        <v>0</v>
      </c>
      <c r="FN26" s="6"/>
      <c r="FO26" s="180" t="str">
        <f t="shared" si="169"/>
        <v>21일</v>
      </c>
      <c r="FP26" s="180"/>
      <c r="FQ26" s="124" t="str">
        <f t="shared" si="170"/>
        <v>일</v>
      </c>
      <c r="FR26" s="133" t="str">
        <f t="shared" si="405"/>
        <v/>
      </c>
      <c r="FS26" s="184"/>
      <c r="FT26" s="184"/>
      <c r="FU26" s="184"/>
      <c r="FV26" s="184"/>
      <c r="FW26" s="184"/>
      <c r="FX26" s="184"/>
      <c r="FY26" s="176"/>
      <c r="FZ26" s="177"/>
      <c r="GA26" s="129" t="str">
        <f>IF($B26="","",IF(AND(FQ$3&lt;&gt;"",$B26-기준일시_입력!$AO$7&lt;=0,FS26="",FV26="",FY26=""),"X",IF(FY26="연차","☆",IF(FY26="월차","★",IF(FY26="병가","♨",IF(FY26="출장","◎",IF(FY26="교육","■",IF(AND(FY26="",FS26&lt;=기준일시_입력!$J$15,FV26&gt;=기준일시_입력!$N$15),"○",IF(AND(FY26="",FS26&lt;&gt;"",FS26&gt;기준일시_입력!$J$15),"▼",IF(AND(FY26="",FV26&lt;&gt;"",FV26&lt;기준일시_입력!$N$15),"△",""))))))))))</f>
        <v/>
      </c>
      <c r="GB26" s="128">
        <f>IFERROR(IF(OR(FS26="",FV26=""),0,IF(AND(GD26&lt;기준일시_입력!$J$17,GE26&gt;기준일시_입력!$N$17),기준일시_입력!$N$17-기준일시_입력!$J$17,IF(AND(GD26&gt;=기준일시_입력!$J$17,GE26&gt;기준일시_입력!$N$17),기준일시_입력!$N$17-GD26,IF(GE26&lt;기준일시_입력!$J$17,0,IF(AND(GD26&lt;기준일시_입력!$J$17,GE26&lt;=기준일시_입력!$N$17),GE26-기준일시_입력!$J$17,IF(AND(GD26&gt;=기준일시_입력!$J$17,GE26&lt;=기준일시_입력!$N$17),GE26-GD26,0)))))),0)</f>
        <v>0</v>
      </c>
      <c r="GC26" s="128">
        <f t="shared" si="172"/>
        <v>0</v>
      </c>
      <c r="GD26" s="128">
        <f>IF(OR(FS26="",FV26=""),0,IF(FS26&lt;기준일시_입력!$J$15,기준일시_입력!$J$15,FS26))</f>
        <v>0</v>
      </c>
      <c r="GE26" s="128">
        <f t="shared" si="173"/>
        <v>0</v>
      </c>
      <c r="GF26" s="128">
        <f>IFERROR(IF(AND(GD26&lt;SMALL(기준일시_입력!$J$21:$J$39,GF$5),GE26&gt;SMALL(기준일시_입력!$N$21:$N$39,GF$5)),INDEX(기준일시_입력!$AJ$21:$AJ$39,GF$5*2-1),IF(AND(GD26&gt;=SMALL(기준일시_입력!$J$21:$J$39,GF$5),GD26&lt;SMALL(기준일시_입력!$N$21:$N$39,GF$5)),SMALL(기준일시_입력!$N$21:$N$39,GF$5)-GD26,0)),0)</f>
        <v>0</v>
      </c>
      <c r="GG26" s="128">
        <f>IFERROR(IF(AND(GD26&lt;SMALL(기준일시_입력!$J$21:$J$39,GG$5),GE26&gt;SMALL(기준일시_입력!$N$21:$N$39,GG$5)),INDEX(기준일시_입력!$AJ$21:$AJ$39,GG$5*2-1),IF(AND(GD26&gt;=SMALL(기준일시_입력!$J$21:$J$39,GG$5),GD26&lt;SMALL(기준일시_입력!$N$21:$N$39,GG$5)),SMALL(기준일시_입력!$N$21:$N$39,GG$5)-GD26,0)),0)</f>
        <v>0</v>
      </c>
      <c r="GH26" s="128">
        <f>IFERROR(IF(AND(GD26&lt;SMALL(기준일시_입력!$J$21:$J$39,GH$5),GE26&gt;SMALL(기준일시_입력!$N$21:$N$39,GH$5)),INDEX(기준일시_입력!$AJ$21:$AJ$39,GH$5*2-1),IF(AND(GD26&gt;=SMALL(기준일시_입력!$J$21:$J$39,GH$5),GD26&lt;SMALL(기준일시_입력!$N$21:$N$39,GH$5)),SMALL(기준일시_입력!$N$21:$N$39,GH$5)-GD26,0)),0)</f>
        <v>0</v>
      </c>
      <c r="GI26" s="128">
        <f>IFERROR(IF(AND(GD26&lt;SMALL(기준일시_입력!$J$21:$J$39,GI$5),GE26&gt;SMALL(기준일시_입력!$N$21:$N$39,GI$5)),INDEX(기준일시_입력!$AJ$21:$AJ$39,GI$5*2-1),IF(AND(GD26&gt;=SMALL(기준일시_입력!$J$21:$J$39,GI$5),GD26&lt;SMALL(기준일시_입력!$N$21:$N$39,GI$5)),SMALL(기준일시_입력!$N$21:$N$39,GI$5)-GD26,0)),0)</f>
        <v>0</v>
      </c>
      <c r="GJ26" s="128">
        <f>IFERROR(IF(AND(GD26&lt;SMALL(기준일시_입력!$J$21:$J$39,GJ$5),GE26&gt;SMALL(기준일시_입력!$N$21:$N$39,GJ$5)),INDEX(기준일시_입력!$AJ$21:$AJ$39,GJ$5*2-1),IF(AND(GD26&gt;=SMALL(기준일시_입력!$J$21:$J$39,GJ$5),GD26&lt;SMALL(기준일시_입력!$N$21:$N$39,GJ$5)),SMALL(기준일시_입력!$N$21:$N$39,GJ$5)-GD26,0)),0)</f>
        <v>0</v>
      </c>
      <c r="GK26" s="128">
        <f>IFERROR(IF(AND(GD26&lt;SMALL(기준일시_입력!$J$21:$J$39,GK$5),GE26&gt;SMALL(기준일시_입력!$N$21:$N$39,GK$5)),INDEX(기준일시_입력!$AJ$21:$AJ$39,GK$5*2-1),IF(AND(GD26&gt;=SMALL(기준일시_입력!$J$21:$J$39,GK$5),GD26&lt;SMALL(기준일시_입력!$N$21:$N$39,GK$5)),SMALL(기준일시_입력!$N$21:$N$39,GK$5)-GD26,0)),0)</f>
        <v>0</v>
      </c>
      <c r="GL26" s="128">
        <f>IFERROR(IF(AND(GD26&lt;SMALL(기준일시_입력!$J$21:$J$39,GL$5),GE26&gt;SMALL(기준일시_입력!$N$21:$N$39,GL$5)),INDEX(기준일시_입력!$AJ$21:$AJ$39,GL$5*2-1),IF(AND(GD26&gt;=SMALL(기준일시_입력!$J$21:$J$39,GL$5),GD26&lt;SMALL(기준일시_입력!$N$21:$N$39,GL$5)),SMALL(기준일시_입력!$N$21:$N$39,GL$5)-GD26,0)),0)</f>
        <v>0</v>
      </c>
      <c r="GM26" s="128">
        <f>IFERROR(IF(AND(GD26&lt;SMALL(기준일시_입력!$J$21:$J$39,GM$5),GE26&gt;SMALL(기준일시_입력!$N$21:$N$39,GM$5)),INDEX(기준일시_입력!$AJ$21:$AJ$39,GM$5*2-1),IF(AND(GD26&gt;=SMALL(기준일시_입력!$J$21:$J$39,GM$5),GD26&lt;SMALL(기준일시_입력!$N$21:$N$39,GM$5)),SMALL(기준일시_입력!$N$21:$N$39,GM$5)-GD26,0)),0)</f>
        <v>0</v>
      </c>
      <c r="GN26" s="128">
        <f>IFERROR(IF(AND(GD26&lt;SMALL(기준일시_입력!$J$21:$J$39,GN$5),GE26&gt;SMALL(기준일시_입력!$N$21:$N$39,GN$5)),INDEX(기준일시_입력!$AJ$21:$AJ$39,GN$5*2-1),IF(AND(GD26&gt;=SMALL(기준일시_입력!$J$21:$J$39,GN$5),GD26&lt;SMALL(기준일시_입력!$N$21:$N$39,GN$5)),SMALL(기준일시_입력!$N$21:$N$39,GN$5)-GD26,0)),0)</f>
        <v>0</v>
      </c>
      <c r="GO26" s="128">
        <f>IFERROR(IF(AND(GD26&lt;SMALL(기준일시_입력!$J$21:$J$39,GO$5),GE26&gt;SMALL(기준일시_입력!$N$21:$N$39,GO$5)),INDEX(기준일시_입력!$AJ$21:$AJ$39,GO$5*2-1),IF(AND(GD26&gt;=SMALL(기준일시_입력!$J$21:$J$39,GO$5),GD26&lt;SMALL(기준일시_입력!$N$21:$N$39,GO$5)),SMALL(기준일시_입력!$N$21:$N$39,GO$5)-GD26,0)),0)</f>
        <v>0</v>
      </c>
      <c r="GP26" s="125"/>
      <c r="GQ26" s="180" t="str">
        <f t="shared" si="174"/>
        <v>21일</v>
      </c>
      <c r="GR26" s="180"/>
      <c r="GS26" s="124" t="str">
        <f t="shared" si="175"/>
        <v>일</v>
      </c>
      <c r="GT26" s="133" t="str">
        <f t="shared" si="405"/>
        <v/>
      </c>
      <c r="GU26" s="184"/>
      <c r="GV26" s="184"/>
      <c r="GW26" s="184"/>
      <c r="GX26" s="184"/>
      <c r="GY26" s="184"/>
      <c r="GZ26" s="184"/>
      <c r="HA26" s="176"/>
      <c r="HB26" s="177"/>
      <c r="HC26" s="129" t="str">
        <f>IF($B26="","",IF(AND(GS$3&lt;&gt;"",$B26-기준일시_입력!$AO$7&lt;=0,GU26="",GX26="",HA26=""),"X",IF(HA26="연차","☆",IF(HA26="월차","★",IF(HA26="병가","♨",IF(HA26="출장","◎",IF(HA26="교육","■",IF(AND(HA26="",GU26&lt;=기준일시_입력!$J$15,GX26&gt;=기준일시_입력!$N$15),"○",IF(AND(HA26="",GU26&lt;&gt;"",GU26&gt;기준일시_입력!$J$15),"▼",IF(AND(HA26="",GX26&lt;&gt;"",GX26&lt;기준일시_입력!$N$15),"△",""))))))))))</f>
        <v/>
      </c>
      <c r="HD26" s="128">
        <f>IFERROR(IF(OR(GU26="",GX26=""),0,IF(AND(HF26&lt;기준일시_입력!$J$17,HG26&gt;기준일시_입력!$N$17),기준일시_입력!$N$17-기준일시_입력!$J$17,IF(AND(HF26&gt;=기준일시_입력!$J$17,HG26&gt;기준일시_입력!$N$17),기준일시_입력!$N$17-HF26,IF(HG26&lt;기준일시_입력!$J$17,0,IF(AND(HF26&lt;기준일시_입력!$J$17,HG26&lt;=기준일시_입력!$N$17),HG26-기준일시_입력!$J$17,IF(AND(HF26&gt;=기준일시_입력!$J$17,HG26&lt;=기준일시_입력!$N$17),HG26-HF26,0)))))),0)</f>
        <v>0</v>
      </c>
      <c r="HE26" s="128">
        <f t="shared" si="177"/>
        <v>0</v>
      </c>
      <c r="HF26" s="128">
        <f>IF(OR(GU26="",GX26=""),0,IF(GU26&lt;기준일시_입력!$J$15,기준일시_입력!$J$15,GU26))</f>
        <v>0</v>
      </c>
      <c r="HG26" s="128">
        <f t="shared" si="178"/>
        <v>0</v>
      </c>
      <c r="HH26" s="128">
        <f>IFERROR(IF(AND(HF26&lt;SMALL(기준일시_입력!$J$21:$J$39,HH$5),HG26&gt;SMALL(기준일시_입력!$N$21:$N$39,HH$5)),INDEX(기준일시_입력!$AJ$21:$AJ$39,HH$5*2-1),IF(AND(HF26&gt;=SMALL(기준일시_입력!$J$21:$J$39,HH$5),HF26&lt;SMALL(기준일시_입력!$N$21:$N$39,HH$5)),SMALL(기준일시_입력!$N$21:$N$39,HH$5)-HF26,0)),0)</f>
        <v>0</v>
      </c>
      <c r="HI26" s="128">
        <f>IFERROR(IF(AND(HF26&lt;SMALL(기준일시_입력!$J$21:$J$39,HI$5),HG26&gt;SMALL(기준일시_입력!$N$21:$N$39,HI$5)),INDEX(기준일시_입력!$AJ$21:$AJ$39,HI$5*2-1),IF(AND(HF26&gt;=SMALL(기준일시_입력!$J$21:$J$39,HI$5),HF26&lt;SMALL(기준일시_입력!$N$21:$N$39,HI$5)),SMALL(기준일시_입력!$N$21:$N$39,HI$5)-HF26,0)),0)</f>
        <v>0</v>
      </c>
      <c r="HJ26" s="128">
        <f>IFERROR(IF(AND(HF26&lt;SMALL(기준일시_입력!$J$21:$J$39,HJ$5),HG26&gt;SMALL(기준일시_입력!$N$21:$N$39,HJ$5)),INDEX(기준일시_입력!$AJ$21:$AJ$39,HJ$5*2-1),IF(AND(HF26&gt;=SMALL(기준일시_입력!$J$21:$J$39,HJ$5),HF26&lt;SMALL(기준일시_입력!$N$21:$N$39,HJ$5)),SMALL(기준일시_입력!$N$21:$N$39,HJ$5)-HF26,0)),0)</f>
        <v>0</v>
      </c>
      <c r="HK26" s="128">
        <f>IFERROR(IF(AND(HF26&lt;SMALL(기준일시_입력!$J$21:$J$39,HK$5),HG26&gt;SMALL(기준일시_입력!$N$21:$N$39,HK$5)),INDEX(기준일시_입력!$AJ$21:$AJ$39,HK$5*2-1),IF(AND(HF26&gt;=SMALL(기준일시_입력!$J$21:$J$39,HK$5),HF26&lt;SMALL(기준일시_입력!$N$21:$N$39,HK$5)),SMALL(기준일시_입력!$N$21:$N$39,HK$5)-HF26,0)),0)</f>
        <v>0</v>
      </c>
      <c r="HL26" s="128">
        <f>IFERROR(IF(AND(HF26&lt;SMALL(기준일시_입력!$J$21:$J$39,HL$5),HG26&gt;SMALL(기준일시_입력!$N$21:$N$39,HL$5)),INDEX(기준일시_입력!$AJ$21:$AJ$39,HL$5*2-1),IF(AND(HF26&gt;=SMALL(기준일시_입력!$J$21:$J$39,HL$5),HF26&lt;SMALL(기준일시_입력!$N$21:$N$39,HL$5)),SMALL(기준일시_입력!$N$21:$N$39,HL$5)-HF26,0)),0)</f>
        <v>0</v>
      </c>
      <c r="HM26" s="128">
        <f>IFERROR(IF(AND(HF26&lt;SMALL(기준일시_입력!$J$21:$J$39,HM$5),HG26&gt;SMALL(기준일시_입력!$N$21:$N$39,HM$5)),INDEX(기준일시_입력!$AJ$21:$AJ$39,HM$5*2-1),IF(AND(HF26&gt;=SMALL(기준일시_입력!$J$21:$J$39,HM$5),HF26&lt;SMALL(기준일시_입력!$N$21:$N$39,HM$5)),SMALL(기준일시_입력!$N$21:$N$39,HM$5)-HF26,0)),0)</f>
        <v>0</v>
      </c>
      <c r="HN26" s="128">
        <f>IFERROR(IF(AND(HF26&lt;SMALL(기준일시_입력!$J$21:$J$39,HN$5),HG26&gt;SMALL(기준일시_입력!$N$21:$N$39,HN$5)),INDEX(기준일시_입력!$AJ$21:$AJ$39,HN$5*2-1),IF(AND(HF26&gt;=SMALL(기준일시_입력!$J$21:$J$39,HN$5),HF26&lt;SMALL(기준일시_입력!$N$21:$N$39,HN$5)),SMALL(기준일시_입력!$N$21:$N$39,HN$5)-HF26,0)),0)</f>
        <v>0</v>
      </c>
      <c r="HO26" s="128">
        <f>IFERROR(IF(AND(HF26&lt;SMALL(기준일시_입력!$J$21:$J$39,HO$5),HG26&gt;SMALL(기준일시_입력!$N$21:$N$39,HO$5)),INDEX(기준일시_입력!$AJ$21:$AJ$39,HO$5*2-1),IF(AND(HF26&gt;=SMALL(기준일시_입력!$J$21:$J$39,HO$5),HF26&lt;SMALL(기준일시_입력!$N$21:$N$39,HO$5)),SMALL(기준일시_입력!$N$21:$N$39,HO$5)-HF26,0)),0)</f>
        <v>0</v>
      </c>
      <c r="HP26" s="128">
        <f>IFERROR(IF(AND(HF26&lt;SMALL(기준일시_입력!$J$21:$J$39,HP$5),HG26&gt;SMALL(기준일시_입력!$N$21:$N$39,HP$5)),INDEX(기준일시_입력!$AJ$21:$AJ$39,HP$5*2-1),IF(AND(HF26&gt;=SMALL(기준일시_입력!$J$21:$J$39,HP$5),HF26&lt;SMALL(기준일시_입력!$N$21:$N$39,HP$5)),SMALL(기준일시_입력!$N$21:$N$39,HP$5)-HF26,0)),0)</f>
        <v>0</v>
      </c>
      <c r="HQ26" s="128">
        <f>IFERROR(IF(AND(HF26&lt;SMALL(기준일시_입력!$J$21:$J$39,HQ$5),HG26&gt;SMALL(기준일시_입력!$N$21:$N$39,HQ$5)),INDEX(기준일시_입력!$AJ$21:$AJ$39,HQ$5*2-1),IF(AND(HF26&gt;=SMALL(기준일시_입력!$J$21:$J$39,HQ$5),HF26&lt;SMALL(기준일시_입력!$N$21:$N$39,HQ$5)),SMALL(기준일시_입력!$N$21:$N$39,HQ$5)-HF26,0)),0)</f>
        <v>0</v>
      </c>
      <c r="HR26" s="125"/>
      <c r="HS26" s="180" t="str">
        <f t="shared" si="179"/>
        <v>21일</v>
      </c>
      <c r="HT26" s="180"/>
      <c r="HU26" s="124" t="str">
        <f t="shared" si="180"/>
        <v>일</v>
      </c>
      <c r="HV26" s="133" t="str">
        <f t="shared" si="405"/>
        <v/>
      </c>
      <c r="HW26" s="184"/>
      <c r="HX26" s="184"/>
      <c r="HY26" s="184"/>
      <c r="HZ26" s="184"/>
      <c r="IA26" s="184"/>
      <c r="IB26" s="184"/>
      <c r="IC26" s="176"/>
      <c r="ID26" s="177"/>
      <c r="IE26" s="129" t="str">
        <f>IF($B26="","",IF(AND(HU$3&lt;&gt;"",$B26-기준일시_입력!$AO$7&lt;=0,HW26="",HZ26="",IC26=""),"X",IF(IC26="연차","☆",IF(IC26="월차","★",IF(IC26="병가","♨",IF(IC26="출장","◎",IF(IC26="교육","■",IF(AND(IC26="",HW26&lt;=기준일시_입력!$J$15,HZ26&gt;=기준일시_입력!$N$15),"○",IF(AND(IC26="",HW26&lt;&gt;"",HW26&gt;기준일시_입력!$J$15),"▼",IF(AND(IC26="",HZ26&lt;&gt;"",HZ26&lt;기준일시_입력!$N$15),"△",""))))))))))</f>
        <v/>
      </c>
      <c r="IF26" s="128">
        <f>IFERROR(IF(OR(HW26="",HZ26=""),0,IF(AND(IH26&lt;기준일시_입력!$J$17,II26&gt;기준일시_입력!$N$17),기준일시_입력!$N$17-기준일시_입력!$J$17,IF(AND(IH26&gt;=기준일시_입력!$J$17,II26&gt;기준일시_입력!$N$17),기준일시_입력!$N$17-IH26,IF(II26&lt;기준일시_입력!$J$17,0,IF(AND(IH26&lt;기준일시_입력!$J$17,II26&lt;=기준일시_입력!$N$17),II26-기준일시_입력!$J$17,IF(AND(IH26&gt;=기준일시_입력!$J$17,II26&lt;=기준일시_입력!$N$17),II26-IH26,0)))))),0)</f>
        <v>0</v>
      </c>
      <c r="IG26" s="128">
        <f t="shared" si="182"/>
        <v>0</v>
      </c>
      <c r="IH26" s="128">
        <f>IF(OR(HW26="",HZ26=""),0,IF(HW26&lt;기준일시_입력!$J$15,기준일시_입력!$J$15,HW26))</f>
        <v>0</v>
      </c>
      <c r="II26" s="128">
        <f t="shared" si="183"/>
        <v>0</v>
      </c>
      <c r="IJ26" s="128">
        <f>IFERROR(IF(AND(IH26&lt;SMALL(기준일시_입력!$J$21:$J$39,IJ$5),II26&gt;SMALL(기준일시_입력!$N$21:$N$39,IJ$5)),INDEX(기준일시_입력!$AJ$21:$AJ$39,IJ$5*2-1),IF(AND(IH26&gt;=SMALL(기준일시_입력!$J$21:$J$39,IJ$5),IH26&lt;SMALL(기준일시_입력!$N$21:$N$39,IJ$5)),SMALL(기준일시_입력!$N$21:$N$39,IJ$5)-IH26,0)),0)</f>
        <v>0</v>
      </c>
      <c r="IK26" s="128">
        <f>IFERROR(IF(AND(IH26&lt;SMALL(기준일시_입력!$J$21:$J$39,IK$5),II26&gt;SMALL(기준일시_입력!$N$21:$N$39,IK$5)),INDEX(기준일시_입력!$AJ$21:$AJ$39,IK$5*2-1),IF(AND(IH26&gt;=SMALL(기준일시_입력!$J$21:$J$39,IK$5),IH26&lt;SMALL(기준일시_입력!$N$21:$N$39,IK$5)),SMALL(기준일시_입력!$N$21:$N$39,IK$5)-IH26,0)),0)</f>
        <v>0</v>
      </c>
      <c r="IL26" s="128">
        <f>IFERROR(IF(AND(IH26&lt;SMALL(기준일시_입력!$J$21:$J$39,IL$5),II26&gt;SMALL(기준일시_입력!$N$21:$N$39,IL$5)),INDEX(기준일시_입력!$AJ$21:$AJ$39,IL$5*2-1),IF(AND(IH26&gt;=SMALL(기준일시_입력!$J$21:$J$39,IL$5),IH26&lt;SMALL(기준일시_입력!$N$21:$N$39,IL$5)),SMALL(기준일시_입력!$N$21:$N$39,IL$5)-IH26,0)),0)</f>
        <v>0</v>
      </c>
      <c r="IM26" s="128">
        <f>IFERROR(IF(AND(IH26&lt;SMALL(기준일시_입력!$J$21:$J$39,IM$5),II26&gt;SMALL(기준일시_입력!$N$21:$N$39,IM$5)),INDEX(기준일시_입력!$AJ$21:$AJ$39,IM$5*2-1),IF(AND(IH26&gt;=SMALL(기준일시_입력!$J$21:$J$39,IM$5),IH26&lt;SMALL(기준일시_입력!$N$21:$N$39,IM$5)),SMALL(기준일시_입력!$N$21:$N$39,IM$5)-IH26,0)),0)</f>
        <v>0</v>
      </c>
      <c r="IN26" s="128">
        <f>IFERROR(IF(AND(IH26&lt;SMALL(기준일시_입력!$J$21:$J$39,IN$5),II26&gt;SMALL(기준일시_입력!$N$21:$N$39,IN$5)),INDEX(기준일시_입력!$AJ$21:$AJ$39,IN$5*2-1),IF(AND(IH26&gt;=SMALL(기준일시_입력!$J$21:$J$39,IN$5),IH26&lt;SMALL(기준일시_입력!$N$21:$N$39,IN$5)),SMALL(기준일시_입력!$N$21:$N$39,IN$5)-IH26,0)),0)</f>
        <v>0</v>
      </c>
      <c r="IO26" s="128">
        <f>IFERROR(IF(AND(IH26&lt;SMALL(기준일시_입력!$J$21:$J$39,IO$5),II26&gt;SMALL(기준일시_입력!$N$21:$N$39,IO$5)),INDEX(기준일시_입력!$AJ$21:$AJ$39,IO$5*2-1),IF(AND(IH26&gt;=SMALL(기준일시_입력!$J$21:$J$39,IO$5),IH26&lt;SMALL(기준일시_입력!$N$21:$N$39,IO$5)),SMALL(기준일시_입력!$N$21:$N$39,IO$5)-IH26,0)),0)</f>
        <v>0</v>
      </c>
      <c r="IP26" s="128">
        <f>IFERROR(IF(AND(IH26&lt;SMALL(기준일시_입력!$J$21:$J$39,IP$5),II26&gt;SMALL(기준일시_입력!$N$21:$N$39,IP$5)),INDEX(기준일시_입력!$AJ$21:$AJ$39,IP$5*2-1),IF(AND(IH26&gt;=SMALL(기준일시_입력!$J$21:$J$39,IP$5),IH26&lt;SMALL(기준일시_입력!$N$21:$N$39,IP$5)),SMALL(기준일시_입력!$N$21:$N$39,IP$5)-IH26,0)),0)</f>
        <v>0</v>
      </c>
      <c r="IQ26" s="128">
        <f>IFERROR(IF(AND(IH26&lt;SMALL(기준일시_입력!$J$21:$J$39,IQ$5),II26&gt;SMALL(기준일시_입력!$N$21:$N$39,IQ$5)),INDEX(기준일시_입력!$AJ$21:$AJ$39,IQ$5*2-1),IF(AND(IH26&gt;=SMALL(기준일시_입력!$J$21:$J$39,IQ$5),IH26&lt;SMALL(기준일시_입력!$N$21:$N$39,IQ$5)),SMALL(기준일시_입력!$N$21:$N$39,IQ$5)-IH26,0)),0)</f>
        <v>0</v>
      </c>
      <c r="IR26" s="128">
        <f>IFERROR(IF(AND(IH26&lt;SMALL(기준일시_입력!$J$21:$J$39,IR$5),II26&gt;SMALL(기준일시_입력!$N$21:$N$39,IR$5)),INDEX(기준일시_입력!$AJ$21:$AJ$39,IR$5*2-1),IF(AND(IH26&gt;=SMALL(기준일시_입력!$J$21:$J$39,IR$5),IH26&lt;SMALL(기준일시_입력!$N$21:$N$39,IR$5)),SMALL(기준일시_입력!$N$21:$N$39,IR$5)-IH26,0)),0)</f>
        <v>0</v>
      </c>
      <c r="IS26" s="128">
        <f>IFERROR(IF(AND(IH26&lt;SMALL(기준일시_입력!$J$21:$J$39,IS$5),II26&gt;SMALL(기준일시_입력!$N$21:$N$39,IS$5)),INDEX(기준일시_입력!$AJ$21:$AJ$39,IS$5*2-1),IF(AND(IH26&gt;=SMALL(기준일시_입력!$J$21:$J$39,IS$5),IH26&lt;SMALL(기준일시_입력!$N$21:$N$39,IS$5)),SMALL(기준일시_입력!$N$21:$N$39,IS$5)-IH26,0)),0)</f>
        <v>0</v>
      </c>
      <c r="IT26" s="125"/>
      <c r="IU26" s="180" t="str">
        <f t="shared" si="184"/>
        <v>21일</v>
      </c>
      <c r="IV26" s="180"/>
      <c r="IW26" s="124" t="str">
        <f t="shared" si="185"/>
        <v>일</v>
      </c>
      <c r="IX26" s="133" t="str">
        <f t="shared" si="406"/>
        <v/>
      </c>
      <c r="IY26" s="184"/>
      <c r="IZ26" s="184"/>
      <c r="JA26" s="184"/>
      <c r="JB26" s="184"/>
      <c r="JC26" s="184"/>
      <c r="JD26" s="184"/>
      <c r="JE26" s="176"/>
      <c r="JF26" s="177"/>
      <c r="JG26" s="129" t="str">
        <f>IF($B26="","",IF(AND(IW$3&lt;&gt;"",$B26-기준일시_입력!$AO$7&lt;=0,IY26="",JB26="",JE26=""),"X",IF(JE26="연차","☆",IF(JE26="월차","★",IF(JE26="병가","♨",IF(JE26="출장","◎",IF(JE26="교육","■",IF(AND(JE26="",IY26&lt;=기준일시_입력!$J$15,JB26&gt;=기준일시_입력!$N$15),"○",IF(AND(JE26="",IY26&lt;&gt;"",IY26&gt;기준일시_입력!$J$15),"▼",IF(AND(JE26="",JB26&lt;&gt;"",JB26&lt;기준일시_입력!$N$15),"△",""))))))))))</f>
        <v/>
      </c>
      <c r="JH26" s="128">
        <f>IFERROR(IF(OR(IY26="",JB26=""),0,IF(AND(JJ26&lt;기준일시_입력!$J$17,JK26&gt;기준일시_입력!$N$17),기준일시_입력!$N$17-기준일시_입력!$J$17,IF(AND(JJ26&gt;=기준일시_입력!$J$17,JK26&gt;기준일시_입력!$N$17),기준일시_입력!$N$17-JJ26,IF(JK26&lt;기준일시_입력!$J$17,0,IF(AND(JJ26&lt;기준일시_입력!$J$17,JK26&lt;=기준일시_입력!$N$17),JK26-기준일시_입력!$J$17,IF(AND(JJ26&gt;=기준일시_입력!$J$17,JK26&lt;=기준일시_입력!$N$17),JK26-JJ26,0)))))),0)</f>
        <v>0</v>
      </c>
      <c r="JI26" s="128">
        <f t="shared" si="187"/>
        <v>0</v>
      </c>
      <c r="JJ26" s="128">
        <f>IF(OR(IY26="",JB26=""),0,IF(IY26&lt;기준일시_입력!$J$15,기준일시_입력!$J$15,IY26))</f>
        <v>0</v>
      </c>
      <c r="JK26" s="128">
        <f t="shared" si="188"/>
        <v>0</v>
      </c>
      <c r="JL26" s="128">
        <f>IFERROR(IF(AND(JJ26&lt;SMALL(기준일시_입력!$J$21:$J$39,JL$5),JK26&gt;SMALL(기준일시_입력!$N$21:$N$39,JL$5)),INDEX(기준일시_입력!$AJ$21:$AJ$39,JL$5*2-1),IF(AND(JJ26&gt;=SMALL(기준일시_입력!$J$21:$J$39,JL$5),JJ26&lt;SMALL(기준일시_입력!$N$21:$N$39,JL$5)),SMALL(기준일시_입력!$N$21:$N$39,JL$5)-JJ26,0)),0)</f>
        <v>0</v>
      </c>
      <c r="JM26" s="128">
        <f>IFERROR(IF(AND(JJ26&lt;SMALL(기준일시_입력!$J$21:$J$39,JM$5),JK26&gt;SMALL(기준일시_입력!$N$21:$N$39,JM$5)),INDEX(기준일시_입력!$AJ$21:$AJ$39,JM$5*2-1),IF(AND(JJ26&gt;=SMALL(기준일시_입력!$J$21:$J$39,JM$5),JJ26&lt;SMALL(기준일시_입력!$N$21:$N$39,JM$5)),SMALL(기준일시_입력!$N$21:$N$39,JM$5)-JJ26,0)),0)</f>
        <v>0</v>
      </c>
      <c r="JN26" s="128">
        <f>IFERROR(IF(AND(JJ26&lt;SMALL(기준일시_입력!$J$21:$J$39,JN$5),JK26&gt;SMALL(기준일시_입력!$N$21:$N$39,JN$5)),INDEX(기준일시_입력!$AJ$21:$AJ$39,JN$5*2-1),IF(AND(JJ26&gt;=SMALL(기준일시_입력!$J$21:$J$39,JN$5),JJ26&lt;SMALL(기준일시_입력!$N$21:$N$39,JN$5)),SMALL(기준일시_입력!$N$21:$N$39,JN$5)-JJ26,0)),0)</f>
        <v>0</v>
      </c>
      <c r="JO26" s="128">
        <f>IFERROR(IF(AND(JJ26&lt;SMALL(기준일시_입력!$J$21:$J$39,JO$5),JK26&gt;SMALL(기준일시_입력!$N$21:$N$39,JO$5)),INDEX(기준일시_입력!$AJ$21:$AJ$39,JO$5*2-1),IF(AND(JJ26&gt;=SMALL(기준일시_입력!$J$21:$J$39,JO$5),JJ26&lt;SMALL(기준일시_입력!$N$21:$N$39,JO$5)),SMALL(기준일시_입력!$N$21:$N$39,JO$5)-JJ26,0)),0)</f>
        <v>0</v>
      </c>
      <c r="JP26" s="128">
        <f>IFERROR(IF(AND(JJ26&lt;SMALL(기준일시_입력!$J$21:$J$39,JP$5),JK26&gt;SMALL(기준일시_입력!$N$21:$N$39,JP$5)),INDEX(기준일시_입력!$AJ$21:$AJ$39,JP$5*2-1),IF(AND(JJ26&gt;=SMALL(기준일시_입력!$J$21:$J$39,JP$5),JJ26&lt;SMALL(기준일시_입력!$N$21:$N$39,JP$5)),SMALL(기준일시_입력!$N$21:$N$39,JP$5)-JJ26,0)),0)</f>
        <v>0</v>
      </c>
      <c r="JQ26" s="128">
        <f>IFERROR(IF(AND(JJ26&lt;SMALL(기준일시_입력!$J$21:$J$39,JQ$5),JK26&gt;SMALL(기준일시_입력!$N$21:$N$39,JQ$5)),INDEX(기준일시_입력!$AJ$21:$AJ$39,JQ$5*2-1),IF(AND(JJ26&gt;=SMALL(기준일시_입력!$J$21:$J$39,JQ$5),JJ26&lt;SMALL(기준일시_입력!$N$21:$N$39,JQ$5)),SMALL(기준일시_입력!$N$21:$N$39,JQ$5)-JJ26,0)),0)</f>
        <v>0</v>
      </c>
      <c r="JR26" s="128">
        <f>IFERROR(IF(AND(JJ26&lt;SMALL(기준일시_입력!$J$21:$J$39,JR$5),JK26&gt;SMALL(기준일시_입력!$N$21:$N$39,JR$5)),INDEX(기준일시_입력!$AJ$21:$AJ$39,JR$5*2-1),IF(AND(JJ26&gt;=SMALL(기준일시_입력!$J$21:$J$39,JR$5),JJ26&lt;SMALL(기준일시_입력!$N$21:$N$39,JR$5)),SMALL(기준일시_입력!$N$21:$N$39,JR$5)-JJ26,0)),0)</f>
        <v>0</v>
      </c>
      <c r="JS26" s="128">
        <f>IFERROR(IF(AND(JJ26&lt;SMALL(기준일시_입력!$J$21:$J$39,JS$5),JK26&gt;SMALL(기준일시_입력!$N$21:$N$39,JS$5)),INDEX(기준일시_입력!$AJ$21:$AJ$39,JS$5*2-1),IF(AND(JJ26&gt;=SMALL(기준일시_입력!$J$21:$J$39,JS$5),JJ26&lt;SMALL(기준일시_입력!$N$21:$N$39,JS$5)),SMALL(기준일시_입력!$N$21:$N$39,JS$5)-JJ26,0)),0)</f>
        <v>0</v>
      </c>
      <c r="JT26" s="128">
        <f>IFERROR(IF(AND(JJ26&lt;SMALL(기준일시_입력!$J$21:$J$39,JT$5),JK26&gt;SMALL(기준일시_입력!$N$21:$N$39,JT$5)),INDEX(기준일시_입력!$AJ$21:$AJ$39,JT$5*2-1),IF(AND(JJ26&gt;=SMALL(기준일시_입력!$J$21:$J$39,JT$5),JJ26&lt;SMALL(기준일시_입력!$N$21:$N$39,JT$5)),SMALL(기준일시_입력!$N$21:$N$39,JT$5)-JJ26,0)),0)</f>
        <v>0</v>
      </c>
      <c r="JU26" s="128">
        <f>IFERROR(IF(AND(JJ26&lt;SMALL(기준일시_입력!$J$21:$J$39,JU$5),JK26&gt;SMALL(기준일시_입력!$N$21:$N$39,JU$5)),INDEX(기준일시_입력!$AJ$21:$AJ$39,JU$5*2-1),IF(AND(JJ26&gt;=SMALL(기준일시_입력!$J$21:$J$39,JU$5),JJ26&lt;SMALL(기준일시_입력!$N$21:$N$39,JU$5)),SMALL(기준일시_입력!$N$21:$N$39,JU$5)-JJ26,0)),0)</f>
        <v>0</v>
      </c>
      <c r="JV26" s="125"/>
      <c r="JW26" s="180" t="str">
        <f t="shared" si="189"/>
        <v>21일</v>
      </c>
      <c r="JX26" s="180"/>
      <c r="JY26" s="124" t="str">
        <f t="shared" si="190"/>
        <v>일</v>
      </c>
      <c r="JZ26" s="133" t="str">
        <f t="shared" si="406"/>
        <v/>
      </c>
      <c r="KA26" s="184"/>
      <c r="KB26" s="184"/>
      <c r="KC26" s="184"/>
      <c r="KD26" s="184"/>
      <c r="KE26" s="184"/>
      <c r="KF26" s="184"/>
      <c r="KG26" s="176"/>
      <c r="KH26" s="177"/>
      <c r="KI26" s="129" t="str">
        <f>IF($B26="","",IF(AND(JY$3&lt;&gt;"",$B26-기준일시_입력!$AO$7&lt;=0,KA26="",KD26="",KG26=""),"X",IF(KG26="연차","☆",IF(KG26="월차","★",IF(KG26="병가","♨",IF(KG26="출장","◎",IF(KG26="교육","■",IF(AND(KG26="",KA26&lt;=기준일시_입력!$J$15,KD26&gt;=기준일시_입력!$N$15),"○",IF(AND(KG26="",KA26&lt;&gt;"",KA26&gt;기준일시_입력!$J$15),"▼",IF(AND(KG26="",KD26&lt;&gt;"",KD26&lt;기준일시_입력!$N$15),"△",""))))))))))</f>
        <v/>
      </c>
      <c r="KJ26" s="128">
        <f>IFERROR(IF(OR(KA26="",KD26=""),0,IF(AND(KL26&lt;기준일시_입력!$J$17,KM26&gt;기준일시_입력!$N$17),기준일시_입력!$N$17-기준일시_입력!$J$17,IF(AND(KL26&gt;=기준일시_입력!$J$17,KM26&gt;기준일시_입력!$N$17),기준일시_입력!$N$17-KL26,IF(KM26&lt;기준일시_입력!$J$17,0,IF(AND(KL26&lt;기준일시_입력!$J$17,KM26&lt;=기준일시_입력!$N$17),KM26-기준일시_입력!$J$17,IF(AND(KL26&gt;=기준일시_입력!$J$17,KM26&lt;=기준일시_입력!$N$17),KM26-KL26,0)))))),0)</f>
        <v>0</v>
      </c>
      <c r="KK26" s="128">
        <f t="shared" si="192"/>
        <v>0</v>
      </c>
      <c r="KL26" s="128">
        <f>IF(OR(KA26="",KD26=""),0,IF(KA26&lt;기준일시_입력!$J$15,기준일시_입력!$J$15,KA26))</f>
        <v>0</v>
      </c>
      <c r="KM26" s="128">
        <f t="shared" si="193"/>
        <v>0</v>
      </c>
      <c r="KN26" s="128">
        <f>IFERROR(IF(AND(KL26&lt;SMALL(기준일시_입력!$J$21:$J$39,KN$5),KM26&gt;SMALL(기준일시_입력!$N$21:$N$39,KN$5)),INDEX(기준일시_입력!$AJ$21:$AJ$39,KN$5*2-1),IF(AND(KL26&gt;=SMALL(기준일시_입력!$J$21:$J$39,KN$5),KL26&lt;SMALL(기준일시_입력!$N$21:$N$39,KN$5)),SMALL(기준일시_입력!$N$21:$N$39,KN$5)-KL26,0)),0)</f>
        <v>0</v>
      </c>
      <c r="KO26" s="128">
        <f>IFERROR(IF(AND(KL26&lt;SMALL(기준일시_입력!$J$21:$J$39,KO$5),KM26&gt;SMALL(기준일시_입력!$N$21:$N$39,KO$5)),INDEX(기준일시_입력!$AJ$21:$AJ$39,KO$5*2-1),IF(AND(KL26&gt;=SMALL(기준일시_입력!$J$21:$J$39,KO$5),KL26&lt;SMALL(기준일시_입력!$N$21:$N$39,KO$5)),SMALL(기준일시_입력!$N$21:$N$39,KO$5)-KL26,0)),0)</f>
        <v>0</v>
      </c>
      <c r="KP26" s="128">
        <f>IFERROR(IF(AND(KL26&lt;SMALL(기준일시_입력!$J$21:$J$39,KP$5),KM26&gt;SMALL(기준일시_입력!$N$21:$N$39,KP$5)),INDEX(기준일시_입력!$AJ$21:$AJ$39,KP$5*2-1),IF(AND(KL26&gt;=SMALL(기준일시_입력!$J$21:$J$39,KP$5),KL26&lt;SMALL(기준일시_입력!$N$21:$N$39,KP$5)),SMALL(기준일시_입력!$N$21:$N$39,KP$5)-KL26,0)),0)</f>
        <v>0</v>
      </c>
      <c r="KQ26" s="128">
        <f>IFERROR(IF(AND(KL26&lt;SMALL(기준일시_입력!$J$21:$J$39,KQ$5),KM26&gt;SMALL(기준일시_입력!$N$21:$N$39,KQ$5)),INDEX(기준일시_입력!$AJ$21:$AJ$39,KQ$5*2-1),IF(AND(KL26&gt;=SMALL(기준일시_입력!$J$21:$J$39,KQ$5),KL26&lt;SMALL(기준일시_입력!$N$21:$N$39,KQ$5)),SMALL(기준일시_입력!$N$21:$N$39,KQ$5)-KL26,0)),0)</f>
        <v>0</v>
      </c>
      <c r="KR26" s="128">
        <f>IFERROR(IF(AND(KL26&lt;SMALL(기준일시_입력!$J$21:$J$39,KR$5),KM26&gt;SMALL(기준일시_입력!$N$21:$N$39,KR$5)),INDEX(기준일시_입력!$AJ$21:$AJ$39,KR$5*2-1),IF(AND(KL26&gt;=SMALL(기준일시_입력!$J$21:$J$39,KR$5),KL26&lt;SMALL(기준일시_입력!$N$21:$N$39,KR$5)),SMALL(기준일시_입력!$N$21:$N$39,KR$5)-KL26,0)),0)</f>
        <v>0</v>
      </c>
      <c r="KS26" s="128">
        <f>IFERROR(IF(AND(KL26&lt;SMALL(기준일시_입력!$J$21:$J$39,KS$5),KM26&gt;SMALL(기준일시_입력!$N$21:$N$39,KS$5)),INDEX(기준일시_입력!$AJ$21:$AJ$39,KS$5*2-1),IF(AND(KL26&gt;=SMALL(기준일시_입력!$J$21:$J$39,KS$5),KL26&lt;SMALL(기준일시_입력!$N$21:$N$39,KS$5)),SMALL(기준일시_입력!$N$21:$N$39,KS$5)-KL26,0)),0)</f>
        <v>0</v>
      </c>
      <c r="KT26" s="128">
        <f>IFERROR(IF(AND(KL26&lt;SMALL(기준일시_입력!$J$21:$J$39,KT$5),KM26&gt;SMALL(기준일시_입력!$N$21:$N$39,KT$5)),INDEX(기준일시_입력!$AJ$21:$AJ$39,KT$5*2-1),IF(AND(KL26&gt;=SMALL(기준일시_입력!$J$21:$J$39,KT$5),KL26&lt;SMALL(기준일시_입력!$N$21:$N$39,KT$5)),SMALL(기준일시_입력!$N$21:$N$39,KT$5)-KL26,0)),0)</f>
        <v>0</v>
      </c>
      <c r="KU26" s="128">
        <f>IFERROR(IF(AND(KL26&lt;SMALL(기준일시_입력!$J$21:$J$39,KU$5),KM26&gt;SMALL(기준일시_입력!$N$21:$N$39,KU$5)),INDEX(기준일시_입력!$AJ$21:$AJ$39,KU$5*2-1),IF(AND(KL26&gt;=SMALL(기준일시_입력!$J$21:$J$39,KU$5),KL26&lt;SMALL(기준일시_입력!$N$21:$N$39,KU$5)),SMALL(기준일시_입력!$N$21:$N$39,KU$5)-KL26,0)),0)</f>
        <v>0</v>
      </c>
      <c r="KV26" s="128">
        <f>IFERROR(IF(AND(KL26&lt;SMALL(기준일시_입력!$J$21:$J$39,KV$5),KM26&gt;SMALL(기준일시_입력!$N$21:$N$39,KV$5)),INDEX(기준일시_입력!$AJ$21:$AJ$39,KV$5*2-1),IF(AND(KL26&gt;=SMALL(기준일시_입력!$J$21:$J$39,KV$5),KL26&lt;SMALL(기준일시_입력!$N$21:$N$39,KV$5)),SMALL(기준일시_입력!$N$21:$N$39,KV$5)-KL26,0)),0)</f>
        <v>0</v>
      </c>
      <c r="KW26" s="128">
        <f>IFERROR(IF(AND(KL26&lt;SMALL(기준일시_입력!$J$21:$J$39,KW$5),KM26&gt;SMALL(기준일시_입력!$N$21:$N$39,KW$5)),INDEX(기준일시_입력!$AJ$21:$AJ$39,KW$5*2-1),IF(AND(KL26&gt;=SMALL(기준일시_입력!$J$21:$J$39,KW$5),KL26&lt;SMALL(기준일시_입력!$N$21:$N$39,KW$5)),SMALL(기준일시_입력!$N$21:$N$39,KW$5)-KL26,0)),0)</f>
        <v>0</v>
      </c>
      <c r="KX26" s="125"/>
      <c r="KY26" s="180" t="str">
        <f t="shared" si="194"/>
        <v>21일</v>
      </c>
      <c r="KZ26" s="180"/>
      <c r="LA26" s="124" t="str">
        <f t="shared" si="195"/>
        <v>일</v>
      </c>
      <c r="LB26" s="133" t="str">
        <f t="shared" si="406"/>
        <v/>
      </c>
      <c r="LC26" s="184"/>
      <c r="LD26" s="184"/>
      <c r="LE26" s="184"/>
      <c r="LF26" s="184"/>
      <c r="LG26" s="184"/>
      <c r="LH26" s="184"/>
      <c r="LI26" s="176"/>
      <c r="LJ26" s="177"/>
      <c r="LK26" s="129" t="str">
        <f>IF($B26="","",IF(AND(LA$3&lt;&gt;"",$B26-기준일시_입력!$AO$7&lt;=0,LC26="",LF26="",LI26=""),"X",IF(LI26="연차","☆",IF(LI26="월차","★",IF(LI26="병가","♨",IF(LI26="출장","◎",IF(LI26="교육","■",IF(AND(LI26="",LC26&lt;=기준일시_입력!$J$15,LF26&gt;=기준일시_입력!$N$15),"○",IF(AND(LI26="",LC26&lt;&gt;"",LC26&gt;기준일시_입력!$J$15),"▼",IF(AND(LI26="",LF26&lt;&gt;"",LF26&lt;기준일시_입력!$N$15),"△",""))))))))))</f>
        <v/>
      </c>
      <c r="LL26" s="128">
        <f>IFERROR(IF(OR(LC26="",LF26=""),0,IF(AND(LN26&lt;기준일시_입력!$J$17,LO26&gt;기준일시_입력!$N$17),기준일시_입력!$N$17-기준일시_입력!$J$17,IF(AND(LN26&gt;=기준일시_입력!$J$17,LO26&gt;기준일시_입력!$N$17),기준일시_입력!$N$17-LN26,IF(LO26&lt;기준일시_입력!$J$17,0,IF(AND(LN26&lt;기준일시_입력!$J$17,LO26&lt;=기준일시_입력!$N$17),LO26-기준일시_입력!$J$17,IF(AND(LN26&gt;=기준일시_입력!$J$17,LO26&lt;=기준일시_입력!$N$17),LO26-LN26,0)))))),0)</f>
        <v>0</v>
      </c>
      <c r="LM26" s="128">
        <f t="shared" si="197"/>
        <v>0</v>
      </c>
      <c r="LN26" s="128">
        <f>IF(OR(LC26="",LF26=""),0,IF(LC26&lt;기준일시_입력!$J$15,기준일시_입력!$J$15,LC26))</f>
        <v>0</v>
      </c>
      <c r="LO26" s="128">
        <f t="shared" si="198"/>
        <v>0</v>
      </c>
      <c r="LP26" s="128">
        <f>IFERROR(IF(AND(LN26&lt;SMALL(기준일시_입력!$J$21:$J$39,LP$5),LO26&gt;SMALL(기준일시_입력!$N$21:$N$39,LP$5)),INDEX(기준일시_입력!$AJ$21:$AJ$39,LP$5*2-1),IF(AND(LN26&gt;=SMALL(기준일시_입력!$J$21:$J$39,LP$5),LN26&lt;SMALL(기준일시_입력!$N$21:$N$39,LP$5)),SMALL(기준일시_입력!$N$21:$N$39,LP$5)-LN26,0)),0)</f>
        <v>0</v>
      </c>
      <c r="LQ26" s="128">
        <f>IFERROR(IF(AND(LN26&lt;SMALL(기준일시_입력!$J$21:$J$39,LQ$5),LO26&gt;SMALL(기준일시_입력!$N$21:$N$39,LQ$5)),INDEX(기준일시_입력!$AJ$21:$AJ$39,LQ$5*2-1),IF(AND(LN26&gt;=SMALL(기준일시_입력!$J$21:$J$39,LQ$5),LN26&lt;SMALL(기준일시_입력!$N$21:$N$39,LQ$5)),SMALL(기준일시_입력!$N$21:$N$39,LQ$5)-LN26,0)),0)</f>
        <v>0</v>
      </c>
      <c r="LR26" s="128">
        <f>IFERROR(IF(AND(LN26&lt;SMALL(기준일시_입력!$J$21:$J$39,LR$5),LO26&gt;SMALL(기준일시_입력!$N$21:$N$39,LR$5)),INDEX(기준일시_입력!$AJ$21:$AJ$39,LR$5*2-1),IF(AND(LN26&gt;=SMALL(기준일시_입력!$J$21:$J$39,LR$5),LN26&lt;SMALL(기준일시_입력!$N$21:$N$39,LR$5)),SMALL(기준일시_입력!$N$21:$N$39,LR$5)-LN26,0)),0)</f>
        <v>0</v>
      </c>
      <c r="LS26" s="128">
        <f>IFERROR(IF(AND(LN26&lt;SMALL(기준일시_입력!$J$21:$J$39,LS$5),LO26&gt;SMALL(기준일시_입력!$N$21:$N$39,LS$5)),INDEX(기준일시_입력!$AJ$21:$AJ$39,LS$5*2-1),IF(AND(LN26&gt;=SMALL(기준일시_입력!$J$21:$J$39,LS$5),LN26&lt;SMALL(기준일시_입력!$N$21:$N$39,LS$5)),SMALL(기준일시_입력!$N$21:$N$39,LS$5)-LN26,0)),0)</f>
        <v>0</v>
      </c>
      <c r="LT26" s="128">
        <f>IFERROR(IF(AND(LN26&lt;SMALL(기준일시_입력!$J$21:$J$39,LT$5),LO26&gt;SMALL(기준일시_입력!$N$21:$N$39,LT$5)),INDEX(기준일시_입력!$AJ$21:$AJ$39,LT$5*2-1),IF(AND(LN26&gt;=SMALL(기준일시_입력!$J$21:$J$39,LT$5),LN26&lt;SMALL(기준일시_입력!$N$21:$N$39,LT$5)),SMALL(기준일시_입력!$N$21:$N$39,LT$5)-LN26,0)),0)</f>
        <v>0</v>
      </c>
      <c r="LU26" s="128">
        <f>IFERROR(IF(AND(LN26&lt;SMALL(기준일시_입력!$J$21:$J$39,LU$5),LO26&gt;SMALL(기준일시_입력!$N$21:$N$39,LU$5)),INDEX(기준일시_입력!$AJ$21:$AJ$39,LU$5*2-1),IF(AND(LN26&gt;=SMALL(기준일시_입력!$J$21:$J$39,LU$5),LN26&lt;SMALL(기준일시_입력!$N$21:$N$39,LU$5)),SMALL(기준일시_입력!$N$21:$N$39,LU$5)-LN26,0)),0)</f>
        <v>0</v>
      </c>
      <c r="LV26" s="128">
        <f>IFERROR(IF(AND(LN26&lt;SMALL(기준일시_입력!$J$21:$J$39,LV$5),LO26&gt;SMALL(기준일시_입력!$N$21:$N$39,LV$5)),INDEX(기준일시_입력!$AJ$21:$AJ$39,LV$5*2-1),IF(AND(LN26&gt;=SMALL(기준일시_입력!$J$21:$J$39,LV$5),LN26&lt;SMALL(기준일시_입력!$N$21:$N$39,LV$5)),SMALL(기준일시_입력!$N$21:$N$39,LV$5)-LN26,0)),0)</f>
        <v>0</v>
      </c>
      <c r="LW26" s="128">
        <f>IFERROR(IF(AND(LN26&lt;SMALL(기준일시_입력!$J$21:$J$39,LW$5),LO26&gt;SMALL(기준일시_입력!$N$21:$N$39,LW$5)),INDEX(기준일시_입력!$AJ$21:$AJ$39,LW$5*2-1),IF(AND(LN26&gt;=SMALL(기준일시_입력!$J$21:$J$39,LW$5),LN26&lt;SMALL(기준일시_입력!$N$21:$N$39,LW$5)),SMALL(기준일시_입력!$N$21:$N$39,LW$5)-LN26,0)),0)</f>
        <v>0</v>
      </c>
      <c r="LX26" s="128">
        <f>IFERROR(IF(AND(LN26&lt;SMALL(기준일시_입력!$J$21:$J$39,LX$5),LO26&gt;SMALL(기준일시_입력!$N$21:$N$39,LX$5)),INDEX(기준일시_입력!$AJ$21:$AJ$39,LX$5*2-1),IF(AND(LN26&gt;=SMALL(기준일시_입력!$J$21:$J$39,LX$5),LN26&lt;SMALL(기준일시_입력!$N$21:$N$39,LX$5)),SMALL(기준일시_입력!$N$21:$N$39,LX$5)-LN26,0)),0)</f>
        <v>0</v>
      </c>
      <c r="LY26" s="128">
        <f>IFERROR(IF(AND(LN26&lt;SMALL(기준일시_입력!$J$21:$J$39,LY$5),LO26&gt;SMALL(기준일시_입력!$N$21:$N$39,LY$5)),INDEX(기준일시_입력!$AJ$21:$AJ$39,LY$5*2-1),IF(AND(LN26&gt;=SMALL(기준일시_입력!$J$21:$J$39,LY$5),LN26&lt;SMALL(기준일시_입력!$N$21:$N$39,LY$5)),SMALL(기준일시_입력!$N$21:$N$39,LY$5)-LN26,0)),0)</f>
        <v>0</v>
      </c>
      <c r="LZ26" s="125"/>
      <c r="MA26" s="180" t="str">
        <f t="shared" si="199"/>
        <v>21일</v>
      </c>
      <c r="MB26" s="180"/>
      <c r="MC26" s="124" t="str">
        <f t="shared" si="200"/>
        <v>일</v>
      </c>
      <c r="MD26" s="133" t="str">
        <f t="shared" si="407"/>
        <v/>
      </c>
      <c r="ME26" s="184"/>
      <c r="MF26" s="184"/>
      <c r="MG26" s="184"/>
      <c r="MH26" s="184"/>
      <c r="MI26" s="184"/>
      <c r="MJ26" s="184"/>
      <c r="MK26" s="176"/>
      <c r="ML26" s="177"/>
      <c r="MM26" s="129" t="str">
        <f>IF($B26="","",IF(AND(MC$3&lt;&gt;"",$B26-기준일시_입력!$AO$7&lt;=0,ME26="",MH26="",MK26=""),"X",IF(MK26="연차","☆",IF(MK26="월차","★",IF(MK26="병가","♨",IF(MK26="출장","◎",IF(MK26="교육","■",IF(AND(MK26="",ME26&lt;=기준일시_입력!$J$15,MH26&gt;=기준일시_입력!$N$15),"○",IF(AND(MK26="",ME26&lt;&gt;"",ME26&gt;기준일시_입력!$J$15),"▼",IF(AND(MK26="",MH26&lt;&gt;"",MH26&lt;기준일시_입력!$N$15),"△",""))))))))))</f>
        <v/>
      </c>
      <c r="MN26" s="128">
        <f>IFERROR(IF(OR(ME26="",MH26=""),0,IF(AND(MP26&lt;기준일시_입력!$J$17,MQ26&gt;기준일시_입력!$N$17),기준일시_입력!$N$17-기준일시_입력!$J$17,IF(AND(MP26&gt;=기준일시_입력!$J$17,MQ26&gt;기준일시_입력!$N$17),기준일시_입력!$N$17-MP26,IF(MQ26&lt;기준일시_입력!$J$17,0,IF(AND(MP26&lt;기준일시_입력!$J$17,MQ26&lt;=기준일시_입력!$N$17),MQ26-기준일시_입력!$J$17,IF(AND(MP26&gt;=기준일시_입력!$J$17,MQ26&lt;=기준일시_입력!$N$17),MQ26-MP26,0)))))),0)</f>
        <v>0</v>
      </c>
      <c r="MO26" s="128">
        <f t="shared" si="202"/>
        <v>0</v>
      </c>
      <c r="MP26" s="128">
        <f>IF(OR(ME26="",MH26=""),0,IF(ME26&lt;기준일시_입력!$J$15,기준일시_입력!$J$15,ME26))</f>
        <v>0</v>
      </c>
      <c r="MQ26" s="128">
        <f t="shared" si="203"/>
        <v>0</v>
      </c>
      <c r="MR26" s="128">
        <f>IFERROR(IF(AND(MP26&lt;SMALL(기준일시_입력!$J$21:$J$39,MR$5),MQ26&gt;SMALL(기준일시_입력!$N$21:$N$39,MR$5)),INDEX(기준일시_입력!$AJ$21:$AJ$39,MR$5*2-1),IF(AND(MP26&gt;=SMALL(기준일시_입력!$J$21:$J$39,MR$5),MP26&lt;SMALL(기준일시_입력!$N$21:$N$39,MR$5)),SMALL(기준일시_입력!$N$21:$N$39,MR$5)-MP26,0)),0)</f>
        <v>0</v>
      </c>
      <c r="MS26" s="128">
        <f>IFERROR(IF(AND(MP26&lt;SMALL(기준일시_입력!$J$21:$J$39,MS$5),MQ26&gt;SMALL(기준일시_입력!$N$21:$N$39,MS$5)),INDEX(기준일시_입력!$AJ$21:$AJ$39,MS$5*2-1),IF(AND(MP26&gt;=SMALL(기준일시_입력!$J$21:$J$39,MS$5),MP26&lt;SMALL(기준일시_입력!$N$21:$N$39,MS$5)),SMALL(기준일시_입력!$N$21:$N$39,MS$5)-MP26,0)),0)</f>
        <v>0</v>
      </c>
      <c r="MT26" s="128">
        <f>IFERROR(IF(AND(MP26&lt;SMALL(기준일시_입력!$J$21:$J$39,MT$5),MQ26&gt;SMALL(기준일시_입력!$N$21:$N$39,MT$5)),INDEX(기준일시_입력!$AJ$21:$AJ$39,MT$5*2-1),IF(AND(MP26&gt;=SMALL(기준일시_입력!$J$21:$J$39,MT$5),MP26&lt;SMALL(기준일시_입력!$N$21:$N$39,MT$5)),SMALL(기준일시_입력!$N$21:$N$39,MT$5)-MP26,0)),0)</f>
        <v>0</v>
      </c>
      <c r="MU26" s="128">
        <f>IFERROR(IF(AND(MP26&lt;SMALL(기준일시_입력!$J$21:$J$39,MU$5),MQ26&gt;SMALL(기준일시_입력!$N$21:$N$39,MU$5)),INDEX(기준일시_입력!$AJ$21:$AJ$39,MU$5*2-1),IF(AND(MP26&gt;=SMALL(기준일시_입력!$J$21:$J$39,MU$5),MP26&lt;SMALL(기준일시_입력!$N$21:$N$39,MU$5)),SMALL(기준일시_입력!$N$21:$N$39,MU$5)-MP26,0)),0)</f>
        <v>0</v>
      </c>
      <c r="MV26" s="128">
        <f>IFERROR(IF(AND(MP26&lt;SMALL(기준일시_입력!$J$21:$J$39,MV$5),MQ26&gt;SMALL(기준일시_입력!$N$21:$N$39,MV$5)),INDEX(기준일시_입력!$AJ$21:$AJ$39,MV$5*2-1),IF(AND(MP26&gt;=SMALL(기준일시_입력!$J$21:$J$39,MV$5),MP26&lt;SMALL(기준일시_입력!$N$21:$N$39,MV$5)),SMALL(기준일시_입력!$N$21:$N$39,MV$5)-MP26,0)),0)</f>
        <v>0</v>
      </c>
      <c r="MW26" s="128">
        <f>IFERROR(IF(AND(MP26&lt;SMALL(기준일시_입력!$J$21:$J$39,MW$5),MQ26&gt;SMALL(기준일시_입력!$N$21:$N$39,MW$5)),INDEX(기준일시_입력!$AJ$21:$AJ$39,MW$5*2-1),IF(AND(MP26&gt;=SMALL(기준일시_입력!$J$21:$J$39,MW$5),MP26&lt;SMALL(기준일시_입력!$N$21:$N$39,MW$5)),SMALL(기준일시_입력!$N$21:$N$39,MW$5)-MP26,0)),0)</f>
        <v>0</v>
      </c>
      <c r="MX26" s="128">
        <f>IFERROR(IF(AND(MP26&lt;SMALL(기준일시_입력!$J$21:$J$39,MX$5),MQ26&gt;SMALL(기준일시_입력!$N$21:$N$39,MX$5)),INDEX(기준일시_입력!$AJ$21:$AJ$39,MX$5*2-1),IF(AND(MP26&gt;=SMALL(기준일시_입력!$J$21:$J$39,MX$5),MP26&lt;SMALL(기준일시_입력!$N$21:$N$39,MX$5)),SMALL(기준일시_입력!$N$21:$N$39,MX$5)-MP26,0)),0)</f>
        <v>0</v>
      </c>
      <c r="MY26" s="128">
        <f>IFERROR(IF(AND(MP26&lt;SMALL(기준일시_입력!$J$21:$J$39,MY$5),MQ26&gt;SMALL(기준일시_입력!$N$21:$N$39,MY$5)),INDEX(기준일시_입력!$AJ$21:$AJ$39,MY$5*2-1),IF(AND(MP26&gt;=SMALL(기준일시_입력!$J$21:$J$39,MY$5),MP26&lt;SMALL(기준일시_입력!$N$21:$N$39,MY$5)),SMALL(기준일시_입력!$N$21:$N$39,MY$5)-MP26,0)),0)</f>
        <v>0</v>
      </c>
      <c r="MZ26" s="128">
        <f>IFERROR(IF(AND(MP26&lt;SMALL(기준일시_입력!$J$21:$J$39,MZ$5),MQ26&gt;SMALL(기준일시_입력!$N$21:$N$39,MZ$5)),INDEX(기준일시_입력!$AJ$21:$AJ$39,MZ$5*2-1),IF(AND(MP26&gt;=SMALL(기준일시_입력!$J$21:$J$39,MZ$5),MP26&lt;SMALL(기준일시_입력!$N$21:$N$39,MZ$5)),SMALL(기준일시_입력!$N$21:$N$39,MZ$5)-MP26,0)),0)</f>
        <v>0</v>
      </c>
      <c r="NA26" s="128">
        <f>IFERROR(IF(AND(MP26&lt;SMALL(기준일시_입력!$J$21:$J$39,NA$5),MQ26&gt;SMALL(기준일시_입력!$N$21:$N$39,NA$5)),INDEX(기준일시_입력!$AJ$21:$AJ$39,NA$5*2-1),IF(AND(MP26&gt;=SMALL(기준일시_입력!$J$21:$J$39,NA$5),MP26&lt;SMALL(기준일시_입력!$N$21:$N$39,NA$5)),SMALL(기준일시_입력!$N$21:$N$39,NA$5)-MP26,0)),0)</f>
        <v>0</v>
      </c>
      <c r="NB26" s="125"/>
      <c r="NC26" s="180" t="str">
        <f t="shared" si="204"/>
        <v>21일</v>
      </c>
      <c r="ND26" s="180"/>
      <c r="NE26" s="124" t="str">
        <f t="shared" si="205"/>
        <v>일</v>
      </c>
      <c r="NF26" s="133" t="str">
        <f t="shared" si="407"/>
        <v/>
      </c>
      <c r="NG26" s="184"/>
      <c r="NH26" s="184"/>
      <c r="NI26" s="184"/>
      <c r="NJ26" s="184"/>
      <c r="NK26" s="184"/>
      <c r="NL26" s="184"/>
      <c r="NM26" s="176"/>
      <c r="NN26" s="177"/>
      <c r="NO26" s="129" t="str">
        <f>IF($B26="","",IF(AND(NE$3&lt;&gt;"",$B26-기준일시_입력!$AO$7&lt;=0,NG26="",NJ26="",NM26=""),"X",IF(NM26="연차","☆",IF(NM26="월차","★",IF(NM26="병가","♨",IF(NM26="출장","◎",IF(NM26="교육","■",IF(AND(NM26="",NG26&lt;=기준일시_입력!$J$15,NJ26&gt;=기준일시_입력!$N$15),"○",IF(AND(NM26="",NG26&lt;&gt;"",NG26&gt;기준일시_입력!$J$15),"▼",IF(AND(NM26="",NJ26&lt;&gt;"",NJ26&lt;기준일시_입력!$N$15),"△",""))))))))))</f>
        <v/>
      </c>
      <c r="NP26" s="128">
        <f>IFERROR(IF(OR(NG26="",NJ26=""),0,IF(AND(NR26&lt;기준일시_입력!$J$17,NS26&gt;기준일시_입력!$N$17),기준일시_입력!$N$17-기준일시_입력!$J$17,IF(AND(NR26&gt;=기준일시_입력!$J$17,NS26&gt;기준일시_입력!$N$17),기준일시_입력!$N$17-NR26,IF(NS26&lt;기준일시_입력!$J$17,0,IF(AND(NR26&lt;기준일시_입력!$J$17,NS26&lt;=기준일시_입력!$N$17),NS26-기준일시_입력!$J$17,IF(AND(NR26&gt;=기준일시_입력!$J$17,NS26&lt;=기준일시_입력!$N$17),NS26-NR26,0)))))),0)</f>
        <v>0</v>
      </c>
      <c r="NQ26" s="128">
        <f t="shared" si="207"/>
        <v>0</v>
      </c>
      <c r="NR26" s="128">
        <f>IF(OR(NG26="",NJ26=""),0,IF(NG26&lt;기준일시_입력!$J$15,기준일시_입력!$J$15,NG26))</f>
        <v>0</v>
      </c>
      <c r="NS26" s="128">
        <f t="shared" si="208"/>
        <v>0</v>
      </c>
      <c r="NT26" s="128">
        <f>IFERROR(IF(AND(NR26&lt;SMALL(기준일시_입력!$J$21:$J$39,NT$5),NS26&gt;SMALL(기준일시_입력!$N$21:$N$39,NT$5)),INDEX(기준일시_입력!$AJ$21:$AJ$39,NT$5*2-1),IF(AND(NR26&gt;=SMALL(기준일시_입력!$J$21:$J$39,NT$5),NR26&lt;SMALL(기준일시_입력!$N$21:$N$39,NT$5)),SMALL(기준일시_입력!$N$21:$N$39,NT$5)-NR26,0)),0)</f>
        <v>0</v>
      </c>
      <c r="NU26" s="128">
        <f>IFERROR(IF(AND(NR26&lt;SMALL(기준일시_입력!$J$21:$J$39,NU$5),NS26&gt;SMALL(기준일시_입력!$N$21:$N$39,NU$5)),INDEX(기준일시_입력!$AJ$21:$AJ$39,NU$5*2-1),IF(AND(NR26&gt;=SMALL(기준일시_입력!$J$21:$J$39,NU$5),NR26&lt;SMALL(기준일시_입력!$N$21:$N$39,NU$5)),SMALL(기준일시_입력!$N$21:$N$39,NU$5)-NR26,0)),0)</f>
        <v>0</v>
      </c>
      <c r="NV26" s="128">
        <f>IFERROR(IF(AND(NR26&lt;SMALL(기준일시_입력!$J$21:$J$39,NV$5),NS26&gt;SMALL(기준일시_입력!$N$21:$N$39,NV$5)),INDEX(기준일시_입력!$AJ$21:$AJ$39,NV$5*2-1),IF(AND(NR26&gt;=SMALL(기준일시_입력!$J$21:$J$39,NV$5),NR26&lt;SMALL(기준일시_입력!$N$21:$N$39,NV$5)),SMALL(기준일시_입력!$N$21:$N$39,NV$5)-NR26,0)),0)</f>
        <v>0</v>
      </c>
      <c r="NW26" s="128">
        <f>IFERROR(IF(AND(NR26&lt;SMALL(기준일시_입력!$J$21:$J$39,NW$5),NS26&gt;SMALL(기준일시_입력!$N$21:$N$39,NW$5)),INDEX(기준일시_입력!$AJ$21:$AJ$39,NW$5*2-1),IF(AND(NR26&gt;=SMALL(기준일시_입력!$J$21:$J$39,NW$5),NR26&lt;SMALL(기준일시_입력!$N$21:$N$39,NW$5)),SMALL(기준일시_입력!$N$21:$N$39,NW$5)-NR26,0)),0)</f>
        <v>0</v>
      </c>
      <c r="NX26" s="128">
        <f>IFERROR(IF(AND(NR26&lt;SMALL(기준일시_입력!$J$21:$J$39,NX$5),NS26&gt;SMALL(기준일시_입력!$N$21:$N$39,NX$5)),INDEX(기준일시_입력!$AJ$21:$AJ$39,NX$5*2-1),IF(AND(NR26&gt;=SMALL(기준일시_입력!$J$21:$J$39,NX$5),NR26&lt;SMALL(기준일시_입력!$N$21:$N$39,NX$5)),SMALL(기준일시_입력!$N$21:$N$39,NX$5)-NR26,0)),0)</f>
        <v>0</v>
      </c>
      <c r="NY26" s="128">
        <f>IFERROR(IF(AND(NR26&lt;SMALL(기준일시_입력!$J$21:$J$39,NY$5),NS26&gt;SMALL(기준일시_입력!$N$21:$N$39,NY$5)),INDEX(기준일시_입력!$AJ$21:$AJ$39,NY$5*2-1),IF(AND(NR26&gt;=SMALL(기준일시_입력!$J$21:$J$39,NY$5),NR26&lt;SMALL(기준일시_입력!$N$21:$N$39,NY$5)),SMALL(기준일시_입력!$N$21:$N$39,NY$5)-NR26,0)),0)</f>
        <v>0</v>
      </c>
      <c r="NZ26" s="128">
        <f>IFERROR(IF(AND(NR26&lt;SMALL(기준일시_입력!$J$21:$J$39,NZ$5),NS26&gt;SMALL(기준일시_입력!$N$21:$N$39,NZ$5)),INDEX(기준일시_입력!$AJ$21:$AJ$39,NZ$5*2-1),IF(AND(NR26&gt;=SMALL(기준일시_입력!$J$21:$J$39,NZ$5),NR26&lt;SMALL(기준일시_입력!$N$21:$N$39,NZ$5)),SMALL(기준일시_입력!$N$21:$N$39,NZ$5)-NR26,0)),0)</f>
        <v>0</v>
      </c>
      <c r="OA26" s="128">
        <f>IFERROR(IF(AND(NR26&lt;SMALL(기준일시_입력!$J$21:$J$39,OA$5),NS26&gt;SMALL(기준일시_입력!$N$21:$N$39,OA$5)),INDEX(기준일시_입력!$AJ$21:$AJ$39,OA$5*2-1),IF(AND(NR26&gt;=SMALL(기준일시_입력!$J$21:$J$39,OA$5),NR26&lt;SMALL(기준일시_입력!$N$21:$N$39,OA$5)),SMALL(기준일시_입력!$N$21:$N$39,OA$5)-NR26,0)),0)</f>
        <v>0</v>
      </c>
      <c r="OB26" s="128">
        <f>IFERROR(IF(AND(NR26&lt;SMALL(기준일시_입력!$J$21:$J$39,OB$5),NS26&gt;SMALL(기준일시_입력!$N$21:$N$39,OB$5)),INDEX(기준일시_입력!$AJ$21:$AJ$39,OB$5*2-1),IF(AND(NR26&gt;=SMALL(기준일시_입력!$J$21:$J$39,OB$5),NR26&lt;SMALL(기준일시_입력!$N$21:$N$39,OB$5)),SMALL(기준일시_입력!$N$21:$N$39,OB$5)-NR26,0)),0)</f>
        <v>0</v>
      </c>
      <c r="OC26" s="128">
        <f>IFERROR(IF(AND(NR26&lt;SMALL(기준일시_입력!$J$21:$J$39,OC$5),NS26&gt;SMALL(기준일시_입력!$N$21:$N$39,OC$5)),INDEX(기준일시_입력!$AJ$21:$AJ$39,OC$5*2-1),IF(AND(NR26&gt;=SMALL(기준일시_입력!$J$21:$J$39,OC$5),NR26&lt;SMALL(기준일시_입력!$N$21:$N$39,OC$5)),SMALL(기준일시_입력!$N$21:$N$39,OC$5)-NR26,0)),0)</f>
        <v>0</v>
      </c>
      <c r="OD26" s="125"/>
      <c r="OE26" s="180" t="str">
        <f t="shared" si="209"/>
        <v>21일</v>
      </c>
      <c r="OF26" s="180"/>
      <c r="OG26" s="124" t="str">
        <f t="shared" si="210"/>
        <v>일</v>
      </c>
      <c r="OH26" s="133" t="str">
        <f t="shared" si="407"/>
        <v/>
      </c>
      <c r="OI26" s="184"/>
      <c r="OJ26" s="184"/>
      <c r="OK26" s="184"/>
      <c r="OL26" s="184"/>
      <c r="OM26" s="184"/>
      <c r="ON26" s="184"/>
      <c r="OO26" s="176"/>
      <c r="OP26" s="177"/>
      <c r="OQ26" s="129" t="str">
        <f>IF($B26="","",IF(AND(OG$3&lt;&gt;"",$B26-기준일시_입력!$AO$7&lt;=0,OI26="",OL26="",OO26=""),"X",IF(OO26="연차","☆",IF(OO26="월차","★",IF(OO26="병가","♨",IF(OO26="출장","◎",IF(OO26="교육","■",IF(AND(OO26="",OI26&lt;=기준일시_입력!$J$15,OL26&gt;=기준일시_입력!$N$15),"○",IF(AND(OO26="",OI26&lt;&gt;"",OI26&gt;기준일시_입력!$J$15),"▼",IF(AND(OO26="",OL26&lt;&gt;"",OL26&lt;기준일시_입력!$N$15),"△",""))))))))))</f>
        <v/>
      </c>
      <c r="OR26" s="128">
        <f>IFERROR(IF(OR(OI26="",OL26=""),0,IF(AND(OT26&lt;기준일시_입력!$J$17,OU26&gt;기준일시_입력!$N$17),기준일시_입력!$N$17-기준일시_입력!$J$17,IF(AND(OT26&gt;=기준일시_입력!$J$17,OU26&gt;기준일시_입력!$N$17),기준일시_입력!$N$17-OT26,IF(OU26&lt;기준일시_입력!$J$17,0,IF(AND(OT26&lt;기준일시_입력!$J$17,OU26&lt;=기준일시_입력!$N$17),OU26-기준일시_입력!$J$17,IF(AND(OT26&gt;=기준일시_입력!$J$17,OU26&lt;=기준일시_입력!$N$17),OU26-OT26,0)))))),0)</f>
        <v>0</v>
      </c>
      <c r="OS26" s="128">
        <f t="shared" si="212"/>
        <v>0</v>
      </c>
      <c r="OT26" s="128">
        <f>IF(OR(OI26="",OL26=""),0,IF(OI26&lt;기준일시_입력!$J$15,기준일시_입력!$J$15,OI26))</f>
        <v>0</v>
      </c>
      <c r="OU26" s="128">
        <f t="shared" si="213"/>
        <v>0</v>
      </c>
      <c r="OV26" s="128">
        <f>IFERROR(IF(AND(OT26&lt;SMALL(기준일시_입력!$J$21:$J$39,OV$5),OU26&gt;SMALL(기준일시_입력!$N$21:$N$39,OV$5)),INDEX(기준일시_입력!$AJ$21:$AJ$39,OV$5*2-1),IF(AND(OT26&gt;=SMALL(기준일시_입력!$J$21:$J$39,OV$5),OT26&lt;SMALL(기준일시_입력!$N$21:$N$39,OV$5)),SMALL(기준일시_입력!$N$21:$N$39,OV$5)-OT26,0)),0)</f>
        <v>0</v>
      </c>
      <c r="OW26" s="128">
        <f>IFERROR(IF(AND(OT26&lt;SMALL(기준일시_입력!$J$21:$J$39,OW$5),OU26&gt;SMALL(기준일시_입력!$N$21:$N$39,OW$5)),INDEX(기준일시_입력!$AJ$21:$AJ$39,OW$5*2-1),IF(AND(OT26&gt;=SMALL(기준일시_입력!$J$21:$J$39,OW$5),OT26&lt;SMALL(기준일시_입력!$N$21:$N$39,OW$5)),SMALL(기준일시_입력!$N$21:$N$39,OW$5)-OT26,0)),0)</f>
        <v>0</v>
      </c>
      <c r="OX26" s="128">
        <f>IFERROR(IF(AND(OT26&lt;SMALL(기준일시_입력!$J$21:$J$39,OX$5),OU26&gt;SMALL(기준일시_입력!$N$21:$N$39,OX$5)),INDEX(기준일시_입력!$AJ$21:$AJ$39,OX$5*2-1),IF(AND(OT26&gt;=SMALL(기준일시_입력!$J$21:$J$39,OX$5),OT26&lt;SMALL(기준일시_입력!$N$21:$N$39,OX$5)),SMALL(기준일시_입력!$N$21:$N$39,OX$5)-OT26,0)),0)</f>
        <v>0</v>
      </c>
      <c r="OY26" s="128">
        <f>IFERROR(IF(AND(OT26&lt;SMALL(기준일시_입력!$J$21:$J$39,OY$5),OU26&gt;SMALL(기준일시_입력!$N$21:$N$39,OY$5)),INDEX(기준일시_입력!$AJ$21:$AJ$39,OY$5*2-1),IF(AND(OT26&gt;=SMALL(기준일시_입력!$J$21:$J$39,OY$5),OT26&lt;SMALL(기준일시_입력!$N$21:$N$39,OY$5)),SMALL(기준일시_입력!$N$21:$N$39,OY$5)-OT26,0)),0)</f>
        <v>0</v>
      </c>
      <c r="OZ26" s="128">
        <f>IFERROR(IF(AND(OT26&lt;SMALL(기준일시_입력!$J$21:$J$39,OZ$5),OU26&gt;SMALL(기준일시_입력!$N$21:$N$39,OZ$5)),INDEX(기준일시_입력!$AJ$21:$AJ$39,OZ$5*2-1),IF(AND(OT26&gt;=SMALL(기준일시_입력!$J$21:$J$39,OZ$5),OT26&lt;SMALL(기준일시_입력!$N$21:$N$39,OZ$5)),SMALL(기준일시_입력!$N$21:$N$39,OZ$5)-OT26,0)),0)</f>
        <v>0</v>
      </c>
      <c r="PA26" s="128">
        <f>IFERROR(IF(AND(OT26&lt;SMALL(기준일시_입력!$J$21:$J$39,PA$5),OU26&gt;SMALL(기준일시_입력!$N$21:$N$39,PA$5)),INDEX(기준일시_입력!$AJ$21:$AJ$39,PA$5*2-1),IF(AND(OT26&gt;=SMALL(기준일시_입력!$J$21:$J$39,PA$5),OT26&lt;SMALL(기준일시_입력!$N$21:$N$39,PA$5)),SMALL(기준일시_입력!$N$21:$N$39,PA$5)-OT26,0)),0)</f>
        <v>0</v>
      </c>
      <c r="PB26" s="128">
        <f>IFERROR(IF(AND(OT26&lt;SMALL(기준일시_입력!$J$21:$J$39,PB$5),OU26&gt;SMALL(기준일시_입력!$N$21:$N$39,PB$5)),INDEX(기준일시_입력!$AJ$21:$AJ$39,PB$5*2-1),IF(AND(OT26&gt;=SMALL(기준일시_입력!$J$21:$J$39,PB$5),OT26&lt;SMALL(기준일시_입력!$N$21:$N$39,PB$5)),SMALL(기준일시_입력!$N$21:$N$39,PB$5)-OT26,0)),0)</f>
        <v>0</v>
      </c>
      <c r="PC26" s="128">
        <f>IFERROR(IF(AND(OT26&lt;SMALL(기준일시_입력!$J$21:$J$39,PC$5),OU26&gt;SMALL(기준일시_입력!$N$21:$N$39,PC$5)),INDEX(기준일시_입력!$AJ$21:$AJ$39,PC$5*2-1),IF(AND(OT26&gt;=SMALL(기준일시_입력!$J$21:$J$39,PC$5),OT26&lt;SMALL(기준일시_입력!$N$21:$N$39,PC$5)),SMALL(기준일시_입력!$N$21:$N$39,PC$5)-OT26,0)),0)</f>
        <v>0</v>
      </c>
      <c r="PD26" s="128">
        <f>IFERROR(IF(AND(OT26&lt;SMALL(기준일시_입력!$J$21:$J$39,PD$5),OU26&gt;SMALL(기준일시_입력!$N$21:$N$39,PD$5)),INDEX(기준일시_입력!$AJ$21:$AJ$39,PD$5*2-1),IF(AND(OT26&gt;=SMALL(기준일시_입력!$J$21:$J$39,PD$5),OT26&lt;SMALL(기준일시_입력!$N$21:$N$39,PD$5)),SMALL(기준일시_입력!$N$21:$N$39,PD$5)-OT26,0)),0)</f>
        <v>0</v>
      </c>
      <c r="PE26" s="128">
        <f>IFERROR(IF(AND(OT26&lt;SMALL(기준일시_입력!$J$21:$J$39,PE$5),OU26&gt;SMALL(기준일시_입력!$N$21:$N$39,PE$5)),INDEX(기준일시_입력!$AJ$21:$AJ$39,PE$5*2-1),IF(AND(OT26&gt;=SMALL(기준일시_입력!$J$21:$J$39,PE$5),OT26&lt;SMALL(기준일시_입력!$N$21:$N$39,PE$5)),SMALL(기준일시_입력!$N$21:$N$39,PE$5)-OT26,0)),0)</f>
        <v>0</v>
      </c>
      <c r="PF26" s="125"/>
      <c r="PG26" s="180" t="str">
        <f t="shared" si="214"/>
        <v>21일</v>
      </c>
      <c r="PH26" s="180"/>
      <c r="PI26" s="124" t="str">
        <f t="shared" si="215"/>
        <v>일</v>
      </c>
      <c r="PJ26" s="133" t="str">
        <f t="shared" si="408"/>
        <v/>
      </c>
      <c r="PK26" s="184"/>
      <c r="PL26" s="184"/>
      <c r="PM26" s="184"/>
      <c r="PN26" s="184"/>
      <c r="PO26" s="184"/>
      <c r="PP26" s="184"/>
      <c r="PQ26" s="176"/>
      <c r="PR26" s="177"/>
      <c r="PS26" s="129" t="str">
        <f>IF($B26="","",IF(AND(PI$3&lt;&gt;"",$B26-기준일시_입력!$AO$7&lt;=0,PK26="",PN26="",PQ26=""),"X",IF(PQ26="연차","☆",IF(PQ26="월차","★",IF(PQ26="병가","♨",IF(PQ26="출장","◎",IF(PQ26="교육","■",IF(AND(PQ26="",PK26&lt;=기준일시_입력!$J$15,PN26&gt;=기준일시_입력!$N$15),"○",IF(AND(PQ26="",PK26&lt;&gt;"",PK26&gt;기준일시_입력!$J$15),"▼",IF(AND(PQ26="",PN26&lt;&gt;"",PN26&lt;기준일시_입력!$N$15),"△",""))))))))))</f>
        <v/>
      </c>
      <c r="PT26" s="128">
        <f>IFERROR(IF(OR(PK26="",PN26=""),0,IF(AND(PV26&lt;기준일시_입력!$J$17,PW26&gt;기준일시_입력!$N$17),기준일시_입력!$N$17-기준일시_입력!$J$17,IF(AND(PV26&gt;=기준일시_입력!$J$17,PW26&gt;기준일시_입력!$N$17),기준일시_입력!$N$17-PV26,IF(PW26&lt;기준일시_입력!$J$17,0,IF(AND(PV26&lt;기준일시_입력!$J$17,PW26&lt;=기준일시_입력!$N$17),PW26-기준일시_입력!$J$17,IF(AND(PV26&gt;=기준일시_입력!$J$17,PW26&lt;=기준일시_입력!$N$17),PW26-PV26,0)))))),0)</f>
        <v>0</v>
      </c>
      <c r="PU26" s="128">
        <f t="shared" si="217"/>
        <v>0</v>
      </c>
      <c r="PV26" s="128">
        <f>IF(OR(PK26="",PN26=""),0,IF(PK26&lt;기준일시_입력!$J$15,기준일시_입력!$J$15,PK26))</f>
        <v>0</v>
      </c>
      <c r="PW26" s="128">
        <f t="shared" si="218"/>
        <v>0</v>
      </c>
      <c r="PX26" s="128">
        <f>IFERROR(IF(AND(PV26&lt;SMALL(기준일시_입력!$J$21:$J$39,PX$5),PW26&gt;SMALL(기준일시_입력!$N$21:$N$39,PX$5)),INDEX(기준일시_입력!$AJ$21:$AJ$39,PX$5*2-1),IF(AND(PV26&gt;=SMALL(기준일시_입력!$J$21:$J$39,PX$5),PV26&lt;SMALL(기준일시_입력!$N$21:$N$39,PX$5)),SMALL(기준일시_입력!$N$21:$N$39,PX$5)-PV26,0)),0)</f>
        <v>0</v>
      </c>
      <c r="PY26" s="128">
        <f>IFERROR(IF(AND(PV26&lt;SMALL(기준일시_입력!$J$21:$J$39,PY$5),PW26&gt;SMALL(기준일시_입력!$N$21:$N$39,PY$5)),INDEX(기준일시_입력!$AJ$21:$AJ$39,PY$5*2-1),IF(AND(PV26&gt;=SMALL(기준일시_입력!$J$21:$J$39,PY$5),PV26&lt;SMALL(기준일시_입력!$N$21:$N$39,PY$5)),SMALL(기준일시_입력!$N$21:$N$39,PY$5)-PV26,0)),0)</f>
        <v>0</v>
      </c>
      <c r="PZ26" s="128">
        <f>IFERROR(IF(AND(PV26&lt;SMALL(기준일시_입력!$J$21:$J$39,PZ$5),PW26&gt;SMALL(기준일시_입력!$N$21:$N$39,PZ$5)),INDEX(기준일시_입력!$AJ$21:$AJ$39,PZ$5*2-1),IF(AND(PV26&gt;=SMALL(기준일시_입력!$J$21:$J$39,PZ$5),PV26&lt;SMALL(기준일시_입력!$N$21:$N$39,PZ$5)),SMALL(기준일시_입력!$N$21:$N$39,PZ$5)-PV26,0)),0)</f>
        <v>0</v>
      </c>
      <c r="QA26" s="128">
        <f>IFERROR(IF(AND(PV26&lt;SMALL(기준일시_입력!$J$21:$J$39,QA$5),PW26&gt;SMALL(기준일시_입력!$N$21:$N$39,QA$5)),INDEX(기준일시_입력!$AJ$21:$AJ$39,QA$5*2-1),IF(AND(PV26&gt;=SMALL(기준일시_입력!$J$21:$J$39,QA$5),PV26&lt;SMALL(기준일시_입력!$N$21:$N$39,QA$5)),SMALL(기준일시_입력!$N$21:$N$39,QA$5)-PV26,0)),0)</f>
        <v>0</v>
      </c>
      <c r="QB26" s="128">
        <f>IFERROR(IF(AND(PV26&lt;SMALL(기준일시_입력!$J$21:$J$39,QB$5),PW26&gt;SMALL(기준일시_입력!$N$21:$N$39,QB$5)),INDEX(기준일시_입력!$AJ$21:$AJ$39,QB$5*2-1),IF(AND(PV26&gt;=SMALL(기준일시_입력!$J$21:$J$39,QB$5),PV26&lt;SMALL(기준일시_입력!$N$21:$N$39,QB$5)),SMALL(기준일시_입력!$N$21:$N$39,QB$5)-PV26,0)),0)</f>
        <v>0</v>
      </c>
      <c r="QC26" s="128">
        <f>IFERROR(IF(AND(PV26&lt;SMALL(기준일시_입력!$J$21:$J$39,QC$5),PW26&gt;SMALL(기준일시_입력!$N$21:$N$39,QC$5)),INDEX(기준일시_입력!$AJ$21:$AJ$39,QC$5*2-1),IF(AND(PV26&gt;=SMALL(기준일시_입력!$J$21:$J$39,QC$5),PV26&lt;SMALL(기준일시_입력!$N$21:$N$39,QC$5)),SMALL(기준일시_입력!$N$21:$N$39,QC$5)-PV26,0)),0)</f>
        <v>0</v>
      </c>
      <c r="QD26" s="128">
        <f>IFERROR(IF(AND(PV26&lt;SMALL(기준일시_입력!$J$21:$J$39,QD$5),PW26&gt;SMALL(기준일시_입력!$N$21:$N$39,QD$5)),INDEX(기준일시_입력!$AJ$21:$AJ$39,QD$5*2-1),IF(AND(PV26&gt;=SMALL(기준일시_입력!$J$21:$J$39,QD$5),PV26&lt;SMALL(기준일시_입력!$N$21:$N$39,QD$5)),SMALL(기준일시_입력!$N$21:$N$39,QD$5)-PV26,0)),0)</f>
        <v>0</v>
      </c>
      <c r="QE26" s="128">
        <f>IFERROR(IF(AND(PV26&lt;SMALL(기준일시_입력!$J$21:$J$39,QE$5),PW26&gt;SMALL(기준일시_입력!$N$21:$N$39,QE$5)),INDEX(기준일시_입력!$AJ$21:$AJ$39,QE$5*2-1),IF(AND(PV26&gt;=SMALL(기준일시_입력!$J$21:$J$39,QE$5),PV26&lt;SMALL(기준일시_입력!$N$21:$N$39,QE$5)),SMALL(기준일시_입력!$N$21:$N$39,QE$5)-PV26,0)),0)</f>
        <v>0</v>
      </c>
      <c r="QF26" s="128">
        <f>IFERROR(IF(AND(PV26&lt;SMALL(기준일시_입력!$J$21:$J$39,QF$5),PW26&gt;SMALL(기준일시_입력!$N$21:$N$39,QF$5)),INDEX(기준일시_입력!$AJ$21:$AJ$39,QF$5*2-1),IF(AND(PV26&gt;=SMALL(기준일시_입력!$J$21:$J$39,QF$5),PV26&lt;SMALL(기준일시_입력!$N$21:$N$39,QF$5)),SMALL(기준일시_입력!$N$21:$N$39,QF$5)-PV26,0)),0)</f>
        <v>0</v>
      </c>
      <c r="QG26" s="128">
        <f>IFERROR(IF(AND(PV26&lt;SMALL(기준일시_입력!$J$21:$J$39,QG$5),PW26&gt;SMALL(기준일시_입력!$N$21:$N$39,QG$5)),INDEX(기준일시_입력!$AJ$21:$AJ$39,QG$5*2-1),IF(AND(PV26&gt;=SMALL(기준일시_입력!$J$21:$J$39,QG$5),PV26&lt;SMALL(기준일시_입력!$N$21:$N$39,QG$5)),SMALL(기준일시_입력!$N$21:$N$39,QG$5)-PV26,0)),0)</f>
        <v>0</v>
      </c>
      <c r="QH26" s="125"/>
      <c r="QI26" s="180" t="str">
        <f t="shared" si="219"/>
        <v>21일</v>
      </c>
      <c r="QJ26" s="180"/>
      <c r="QK26" s="124" t="str">
        <f t="shared" si="220"/>
        <v>일</v>
      </c>
      <c r="QL26" s="133" t="str">
        <f t="shared" si="408"/>
        <v/>
      </c>
      <c r="QM26" s="184"/>
      <c r="QN26" s="184"/>
      <c r="QO26" s="184"/>
      <c r="QP26" s="184"/>
      <c r="QQ26" s="184"/>
      <c r="QR26" s="184"/>
      <c r="QS26" s="176"/>
      <c r="QT26" s="177"/>
      <c r="QU26" s="129" t="str">
        <f>IF($B26="","",IF(AND(QK$3&lt;&gt;"",$B26-기준일시_입력!$AO$7&lt;=0,QM26="",QP26="",QS26=""),"X",IF(QS26="연차","☆",IF(QS26="월차","★",IF(QS26="병가","♨",IF(QS26="출장","◎",IF(QS26="교육","■",IF(AND(QS26="",QM26&lt;=기준일시_입력!$J$15,QP26&gt;=기준일시_입력!$N$15),"○",IF(AND(QS26="",QM26&lt;&gt;"",QM26&gt;기준일시_입력!$J$15),"▼",IF(AND(QS26="",QP26&lt;&gt;"",QP26&lt;기준일시_입력!$N$15),"△",""))))))))))</f>
        <v/>
      </c>
      <c r="QV26" s="128">
        <f>IFERROR(IF(OR(QM26="",QP26=""),0,IF(AND(QX26&lt;기준일시_입력!$J$17,QY26&gt;기준일시_입력!$N$17),기준일시_입력!$N$17-기준일시_입력!$J$17,IF(AND(QX26&gt;=기준일시_입력!$J$17,QY26&gt;기준일시_입력!$N$17),기준일시_입력!$N$17-QX26,IF(QY26&lt;기준일시_입력!$J$17,0,IF(AND(QX26&lt;기준일시_입력!$J$17,QY26&lt;=기준일시_입력!$N$17),QY26-기준일시_입력!$J$17,IF(AND(QX26&gt;=기준일시_입력!$J$17,QY26&lt;=기준일시_입력!$N$17),QY26-QX26,0)))))),0)</f>
        <v>0</v>
      </c>
      <c r="QW26" s="128">
        <f t="shared" si="222"/>
        <v>0</v>
      </c>
      <c r="QX26" s="128">
        <f>IF(OR(QM26="",QP26=""),0,IF(QM26&lt;기준일시_입력!$J$15,기준일시_입력!$J$15,QM26))</f>
        <v>0</v>
      </c>
      <c r="QY26" s="128">
        <f t="shared" si="223"/>
        <v>0</v>
      </c>
      <c r="QZ26" s="128">
        <f>IFERROR(IF(AND(QX26&lt;SMALL(기준일시_입력!$J$21:$J$39,QZ$5),QY26&gt;SMALL(기준일시_입력!$N$21:$N$39,QZ$5)),INDEX(기준일시_입력!$AJ$21:$AJ$39,QZ$5*2-1),IF(AND(QX26&gt;=SMALL(기준일시_입력!$J$21:$J$39,QZ$5),QX26&lt;SMALL(기준일시_입력!$N$21:$N$39,QZ$5)),SMALL(기준일시_입력!$N$21:$N$39,QZ$5)-QX26,0)),0)</f>
        <v>0</v>
      </c>
      <c r="RA26" s="128">
        <f>IFERROR(IF(AND(QX26&lt;SMALL(기준일시_입력!$J$21:$J$39,RA$5),QY26&gt;SMALL(기준일시_입력!$N$21:$N$39,RA$5)),INDEX(기준일시_입력!$AJ$21:$AJ$39,RA$5*2-1),IF(AND(QX26&gt;=SMALL(기준일시_입력!$J$21:$J$39,RA$5),QX26&lt;SMALL(기준일시_입력!$N$21:$N$39,RA$5)),SMALL(기준일시_입력!$N$21:$N$39,RA$5)-QX26,0)),0)</f>
        <v>0</v>
      </c>
      <c r="RB26" s="128">
        <f>IFERROR(IF(AND(QX26&lt;SMALL(기준일시_입력!$J$21:$J$39,RB$5),QY26&gt;SMALL(기준일시_입력!$N$21:$N$39,RB$5)),INDEX(기준일시_입력!$AJ$21:$AJ$39,RB$5*2-1),IF(AND(QX26&gt;=SMALL(기준일시_입력!$J$21:$J$39,RB$5),QX26&lt;SMALL(기준일시_입력!$N$21:$N$39,RB$5)),SMALL(기준일시_입력!$N$21:$N$39,RB$5)-QX26,0)),0)</f>
        <v>0</v>
      </c>
      <c r="RC26" s="128">
        <f>IFERROR(IF(AND(QX26&lt;SMALL(기준일시_입력!$J$21:$J$39,RC$5),QY26&gt;SMALL(기준일시_입력!$N$21:$N$39,RC$5)),INDEX(기준일시_입력!$AJ$21:$AJ$39,RC$5*2-1),IF(AND(QX26&gt;=SMALL(기준일시_입력!$J$21:$J$39,RC$5),QX26&lt;SMALL(기준일시_입력!$N$21:$N$39,RC$5)),SMALL(기준일시_입력!$N$21:$N$39,RC$5)-QX26,0)),0)</f>
        <v>0</v>
      </c>
      <c r="RD26" s="128">
        <f>IFERROR(IF(AND(QX26&lt;SMALL(기준일시_입력!$J$21:$J$39,RD$5),QY26&gt;SMALL(기준일시_입력!$N$21:$N$39,RD$5)),INDEX(기준일시_입력!$AJ$21:$AJ$39,RD$5*2-1),IF(AND(QX26&gt;=SMALL(기준일시_입력!$J$21:$J$39,RD$5),QX26&lt;SMALL(기준일시_입력!$N$21:$N$39,RD$5)),SMALL(기준일시_입력!$N$21:$N$39,RD$5)-QX26,0)),0)</f>
        <v>0</v>
      </c>
      <c r="RE26" s="128">
        <f>IFERROR(IF(AND(QX26&lt;SMALL(기준일시_입력!$J$21:$J$39,RE$5),QY26&gt;SMALL(기준일시_입력!$N$21:$N$39,RE$5)),INDEX(기준일시_입력!$AJ$21:$AJ$39,RE$5*2-1),IF(AND(QX26&gt;=SMALL(기준일시_입력!$J$21:$J$39,RE$5),QX26&lt;SMALL(기준일시_입력!$N$21:$N$39,RE$5)),SMALL(기준일시_입력!$N$21:$N$39,RE$5)-QX26,0)),0)</f>
        <v>0</v>
      </c>
      <c r="RF26" s="128">
        <f>IFERROR(IF(AND(QX26&lt;SMALL(기준일시_입력!$J$21:$J$39,RF$5),QY26&gt;SMALL(기준일시_입력!$N$21:$N$39,RF$5)),INDEX(기준일시_입력!$AJ$21:$AJ$39,RF$5*2-1),IF(AND(QX26&gt;=SMALL(기준일시_입력!$J$21:$J$39,RF$5),QX26&lt;SMALL(기준일시_입력!$N$21:$N$39,RF$5)),SMALL(기준일시_입력!$N$21:$N$39,RF$5)-QX26,0)),0)</f>
        <v>0</v>
      </c>
      <c r="RG26" s="128">
        <f>IFERROR(IF(AND(QX26&lt;SMALL(기준일시_입력!$J$21:$J$39,RG$5),QY26&gt;SMALL(기준일시_입력!$N$21:$N$39,RG$5)),INDEX(기준일시_입력!$AJ$21:$AJ$39,RG$5*2-1),IF(AND(QX26&gt;=SMALL(기준일시_입력!$J$21:$J$39,RG$5),QX26&lt;SMALL(기준일시_입력!$N$21:$N$39,RG$5)),SMALL(기준일시_입력!$N$21:$N$39,RG$5)-QX26,0)),0)</f>
        <v>0</v>
      </c>
      <c r="RH26" s="128">
        <f>IFERROR(IF(AND(QX26&lt;SMALL(기준일시_입력!$J$21:$J$39,RH$5),QY26&gt;SMALL(기준일시_입력!$N$21:$N$39,RH$5)),INDEX(기준일시_입력!$AJ$21:$AJ$39,RH$5*2-1),IF(AND(QX26&gt;=SMALL(기준일시_입력!$J$21:$J$39,RH$5),QX26&lt;SMALL(기준일시_입력!$N$21:$N$39,RH$5)),SMALL(기준일시_입력!$N$21:$N$39,RH$5)-QX26,0)),0)</f>
        <v>0</v>
      </c>
      <c r="RI26" s="128">
        <f>IFERROR(IF(AND(QX26&lt;SMALL(기준일시_입력!$J$21:$J$39,RI$5),QY26&gt;SMALL(기준일시_입력!$N$21:$N$39,RI$5)),INDEX(기준일시_입력!$AJ$21:$AJ$39,RI$5*2-1),IF(AND(QX26&gt;=SMALL(기준일시_입력!$J$21:$J$39,RI$5),QX26&lt;SMALL(기준일시_입력!$N$21:$N$39,RI$5)),SMALL(기준일시_입력!$N$21:$N$39,RI$5)-QX26,0)),0)</f>
        <v>0</v>
      </c>
      <c r="RJ26" s="125"/>
      <c r="RK26" s="180" t="str">
        <f t="shared" si="224"/>
        <v>21일</v>
      </c>
      <c r="RL26" s="180"/>
      <c r="RM26" s="124" t="str">
        <f t="shared" si="225"/>
        <v>일</v>
      </c>
      <c r="RN26" s="133" t="str">
        <f t="shared" si="408"/>
        <v/>
      </c>
      <c r="RO26" s="184"/>
      <c r="RP26" s="184"/>
      <c r="RQ26" s="184"/>
      <c r="RR26" s="184"/>
      <c r="RS26" s="184"/>
      <c r="RT26" s="184"/>
      <c r="RU26" s="176"/>
      <c r="RV26" s="177"/>
      <c r="RW26" s="129" t="str">
        <f>IF($B26="","",IF(AND(RM$3&lt;&gt;"",$B26-기준일시_입력!$AO$7&lt;=0,RO26="",RR26="",RU26=""),"X",IF(RU26="연차","☆",IF(RU26="월차","★",IF(RU26="병가","♨",IF(RU26="출장","◎",IF(RU26="교육","■",IF(AND(RU26="",RO26&lt;=기준일시_입력!$J$15,RR26&gt;=기준일시_입력!$N$15),"○",IF(AND(RU26="",RO26&lt;&gt;"",RO26&gt;기준일시_입력!$J$15),"▼",IF(AND(RU26="",RR26&lt;&gt;"",RR26&lt;기준일시_입력!$N$15),"△",""))))))))))</f>
        <v/>
      </c>
      <c r="RX26" s="128">
        <f>IFERROR(IF(OR(RO26="",RR26=""),0,IF(AND(RZ26&lt;기준일시_입력!$J$17,SA26&gt;기준일시_입력!$N$17),기준일시_입력!$N$17-기준일시_입력!$J$17,IF(AND(RZ26&gt;=기준일시_입력!$J$17,SA26&gt;기준일시_입력!$N$17),기준일시_입력!$N$17-RZ26,IF(SA26&lt;기준일시_입력!$J$17,0,IF(AND(RZ26&lt;기준일시_입력!$J$17,SA26&lt;=기준일시_입력!$N$17),SA26-기준일시_입력!$J$17,IF(AND(RZ26&gt;=기준일시_입력!$J$17,SA26&lt;=기준일시_입력!$N$17),SA26-RZ26,0)))))),0)</f>
        <v>0</v>
      </c>
      <c r="RY26" s="128">
        <f t="shared" si="227"/>
        <v>0</v>
      </c>
      <c r="RZ26" s="128">
        <f>IF(OR(RO26="",RR26=""),0,IF(RO26&lt;기준일시_입력!$J$15,기준일시_입력!$J$15,RO26))</f>
        <v>0</v>
      </c>
      <c r="SA26" s="128">
        <f t="shared" si="228"/>
        <v>0</v>
      </c>
      <c r="SB26" s="128">
        <f>IFERROR(IF(AND(RZ26&lt;SMALL(기준일시_입력!$J$21:$J$39,SB$5),SA26&gt;SMALL(기준일시_입력!$N$21:$N$39,SB$5)),INDEX(기준일시_입력!$AJ$21:$AJ$39,SB$5*2-1),IF(AND(RZ26&gt;=SMALL(기준일시_입력!$J$21:$J$39,SB$5),RZ26&lt;SMALL(기준일시_입력!$N$21:$N$39,SB$5)),SMALL(기준일시_입력!$N$21:$N$39,SB$5)-RZ26,0)),0)</f>
        <v>0</v>
      </c>
      <c r="SC26" s="128">
        <f>IFERROR(IF(AND(RZ26&lt;SMALL(기준일시_입력!$J$21:$J$39,SC$5),SA26&gt;SMALL(기준일시_입력!$N$21:$N$39,SC$5)),INDEX(기준일시_입력!$AJ$21:$AJ$39,SC$5*2-1),IF(AND(RZ26&gt;=SMALL(기준일시_입력!$J$21:$J$39,SC$5),RZ26&lt;SMALL(기준일시_입력!$N$21:$N$39,SC$5)),SMALL(기준일시_입력!$N$21:$N$39,SC$5)-RZ26,0)),0)</f>
        <v>0</v>
      </c>
      <c r="SD26" s="128">
        <f>IFERROR(IF(AND(RZ26&lt;SMALL(기준일시_입력!$J$21:$J$39,SD$5),SA26&gt;SMALL(기준일시_입력!$N$21:$N$39,SD$5)),INDEX(기준일시_입력!$AJ$21:$AJ$39,SD$5*2-1),IF(AND(RZ26&gt;=SMALL(기준일시_입력!$J$21:$J$39,SD$5),RZ26&lt;SMALL(기준일시_입력!$N$21:$N$39,SD$5)),SMALL(기준일시_입력!$N$21:$N$39,SD$5)-RZ26,0)),0)</f>
        <v>0</v>
      </c>
      <c r="SE26" s="128">
        <f>IFERROR(IF(AND(RZ26&lt;SMALL(기준일시_입력!$J$21:$J$39,SE$5),SA26&gt;SMALL(기준일시_입력!$N$21:$N$39,SE$5)),INDEX(기준일시_입력!$AJ$21:$AJ$39,SE$5*2-1),IF(AND(RZ26&gt;=SMALL(기준일시_입력!$J$21:$J$39,SE$5),RZ26&lt;SMALL(기준일시_입력!$N$21:$N$39,SE$5)),SMALL(기준일시_입력!$N$21:$N$39,SE$5)-RZ26,0)),0)</f>
        <v>0</v>
      </c>
      <c r="SF26" s="128">
        <f>IFERROR(IF(AND(RZ26&lt;SMALL(기준일시_입력!$J$21:$J$39,SF$5),SA26&gt;SMALL(기준일시_입력!$N$21:$N$39,SF$5)),INDEX(기준일시_입력!$AJ$21:$AJ$39,SF$5*2-1),IF(AND(RZ26&gt;=SMALL(기준일시_입력!$J$21:$J$39,SF$5),RZ26&lt;SMALL(기준일시_입력!$N$21:$N$39,SF$5)),SMALL(기준일시_입력!$N$21:$N$39,SF$5)-RZ26,0)),0)</f>
        <v>0</v>
      </c>
      <c r="SG26" s="128">
        <f>IFERROR(IF(AND(RZ26&lt;SMALL(기준일시_입력!$J$21:$J$39,SG$5),SA26&gt;SMALL(기준일시_입력!$N$21:$N$39,SG$5)),INDEX(기준일시_입력!$AJ$21:$AJ$39,SG$5*2-1),IF(AND(RZ26&gt;=SMALL(기준일시_입력!$J$21:$J$39,SG$5),RZ26&lt;SMALL(기준일시_입력!$N$21:$N$39,SG$5)),SMALL(기준일시_입력!$N$21:$N$39,SG$5)-RZ26,0)),0)</f>
        <v>0</v>
      </c>
      <c r="SH26" s="128">
        <f>IFERROR(IF(AND(RZ26&lt;SMALL(기준일시_입력!$J$21:$J$39,SH$5),SA26&gt;SMALL(기준일시_입력!$N$21:$N$39,SH$5)),INDEX(기준일시_입력!$AJ$21:$AJ$39,SH$5*2-1),IF(AND(RZ26&gt;=SMALL(기준일시_입력!$J$21:$J$39,SH$5),RZ26&lt;SMALL(기준일시_입력!$N$21:$N$39,SH$5)),SMALL(기준일시_입력!$N$21:$N$39,SH$5)-RZ26,0)),0)</f>
        <v>0</v>
      </c>
      <c r="SI26" s="128">
        <f>IFERROR(IF(AND(RZ26&lt;SMALL(기준일시_입력!$J$21:$J$39,SI$5),SA26&gt;SMALL(기준일시_입력!$N$21:$N$39,SI$5)),INDEX(기준일시_입력!$AJ$21:$AJ$39,SI$5*2-1),IF(AND(RZ26&gt;=SMALL(기준일시_입력!$J$21:$J$39,SI$5),RZ26&lt;SMALL(기준일시_입력!$N$21:$N$39,SI$5)),SMALL(기준일시_입력!$N$21:$N$39,SI$5)-RZ26,0)),0)</f>
        <v>0</v>
      </c>
      <c r="SJ26" s="128">
        <f>IFERROR(IF(AND(RZ26&lt;SMALL(기준일시_입력!$J$21:$J$39,SJ$5),SA26&gt;SMALL(기준일시_입력!$N$21:$N$39,SJ$5)),INDEX(기준일시_입력!$AJ$21:$AJ$39,SJ$5*2-1),IF(AND(RZ26&gt;=SMALL(기준일시_입력!$J$21:$J$39,SJ$5),RZ26&lt;SMALL(기준일시_입력!$N$21:$N$39,SJ$5)),SMALL(기준일시_입력!$N$21:$N$39,SJ$5)-RZ26,0)),0)</f>
        <v>0</v>
      </c>
      <c r="SK26" s="128">
        <f>IFERROR(IF(AND(RZ26&lt;SMALL(기준일시_입력!$J$21:$J$39,SK$5),SA26&gt;SMALL(기준일시_입력!$N$21:$N$39,SK$5)),INDEX(기준일시_입력!$AJ$21:$AJ$39,SK$5*2-1),IF(AND(RZ26&gt;=SMALL(기준일시_입력!$J$21:$J$39,SK$5),RZ26&lt;SMALL(기준일시_입력!$N$21:$N$39,SK$5)),SMALL(기준일시_입력!$N$21:$N$39,SK$5)-RZ26,0)),0)</f>
        <v>0</v>
      </c>
      <c r="SL26" s="125"/>
      <c r="SM26" s="180" t="str">
        <f t="shared" si="229"/>
        <v>21일</v>
      </c>
      <c r="SN26" s="180"/>
      <c r="SO26" s="124" t="str">
        <f t="shared" si="230"/>
        <v>일</v>
      </c>
      <c r="SP26" s="133" t="str">
        <f t="shared" si="409"/>
        <v/>
      </c>
      <c r="SQ26" s="184"/>
      <c r="SR26" s="184"/>
      <c r="SS26" s="184"/>
      <c r="ST26" s="184"/>
      <c r="SU26" s="184"/>
      <c r="SV26" s="184"/>
      <c r="SW26" s="176"/>
      <c r="SX26" s="177"/>
      <c r="SY26" s="129" t="str">
        <f>IF($B26="","",IF(AND(SO$3&lt;&gt;"",$B26-기준일시_입력!$AO$7&lt;=0,SQ26="",ST26="",SW26=""),"X",IF(SW26="연차","☆",IF(SW26="월차","★",IF(SW26="병가","♨",IF(SW26="출장","◎",IF(SW26="교육","■",IF(AND(SW26="",SQ26&lt;=기준일시_입력!$J$15,ST26&gt;=기준일시_입력!$N$15),"○",IF(AND(SW26="",SQ26&lt;&gt;"",SQ26&gt;기준일시_입력!$J$15),"▼",IF(AND(SW26="",ST26&lt;&gt;"",ST26&lt;기준일시_입력!$N$15),"△",""))))))))))</f>
        <v/>
      </c>
      <c r="SZ26" s="128">
        <f>IFERROR(IF(OR(SQ26="",ST26=""),0,IF(AND(TB26&lt;기준일시_입력!$J$17,TC26&gt;기준일시_입력!$N$17),기준일시_입력!$N$17-기준일시_입력!$J$17,IF(AND(TB26&gt;=기준일시_입력!$J$17,TC26&gt;기준일시_입력!$N$17),기준일시_입력!$N$17-TB26,IF(TC26&lt;기준일시_입력!$J$17,0,IF(AND(TB26&lt;기준일시_입력!$J$17,TC26&lt;=기준일시_입력!$N$17),TC26-기준일시_입력!$J$17,IF(AND(TB26&gt;=기준일시_입력!$J$17,TC26&lt;=기준일시_입력!$N$17),TC26-TB26,0)))))),0)</f>
        <v>0</v>
      </c>
      <c r="TA26" s="128">
        <f t="shared" si="232"/>
        <v>0</v>
      </c>
      <c r="TB26" s="128">
        <f>IF(OR(SQ26="",ST26=""),0,IF(SQ26&lt;기준일시_입력!$J$15,기준일시_입력!$J$15,SQ26))</f>
        <v>0</v>
      </c>
      <c r="TC26" s="128">
        <f t="shared" si="233"/>
        <v>0</v>
      </c>
      <c r="TD26" s="128">
        <f>IFERROR(IF(AND(TB26&lt;SMALL(기준일시_입력!$J$21:$J$39,TD$5),TC26&gt;SMALL(기준일시_입력!$N$21:$N$39,TD$5)),INDEX(기준일시_입력!$AJ$21:$AJ$39,TD$5*2-1),IF(AND(TB26&gt;=SMALL(기준일시_입력!$J$21:$J$39,TD$5),TB26&lt;SMALL(기준일시_입력!$N$21:$N$39,TD$5)),SMALL(기준일시_입력!$N$21:$N$39,TD$5)-TB26,0)),0)</f>
        <v>0</v>
      </c>
      <c r="TE26" s="128">
        <f>IFERROR(IF(AND(TB26&lt;SMALL(기준일시_입력!$J$21:$J$39,TE$5),TC26&gt;SMALL(기준일시_입력!$N$21:$N$39,TE$5)),INDEX(기준일시_입력!$AJ$21:$AJ$39,TE$5*2-1),IF(AND(TB26&gt;=SMALL(기준일시_입력!$J$21:$J$39,TE$5),TB26&lt;SMALL(기준일시_입력!$N$21:$N$39,TE$5)),SMALL(기준일시_입력!$N$21:$N$39,TE$5)-TB26,0)),0)</f>
        <v>0</v>
      </c>
      <c r="TF26" s="128">
        <f>IFERROR(IF(AND(TB26&lt;SMALL(기준일시_입력!$J$21:$J$39,TF$5),TC26&gt;SMALL(기준일시_입력!$N$21:$N$39,TF$5)),INDEX(기준일시_입력!$AJ$21:$AJ$39,TF$5*2-1),IF(AND(TB26&gt;=SMALL(기준일시_입력!$J$21:$J$39,TF$5),TB26&lt;SMALL(기준일시_입력!$N$21:$N$39,TF$5)),SMALL(기준일시_입력!$N$21:$N$39,TF$5)-TB26,0)),0)</f>
        <v>0</v>
      </c>
      <c r="TG26" s="128">
        <f>IFERROR(IF(AND(TB26&lt;SMALL(기준일시_입력!$J$21:$J$39,TG$5),TC26&gt;SMALL(기준일시_입력!$N$21:$N$39,TG$5)),INDEX(기준일시_입력!$AJ$21:$AJ$39,TG$5*2-1),IF(AND(TB26&gt;=SMALL(기준일시_입력!$J$21:$J$39,TG$5),TB26&lt;SMALL(기준일시_입력!$N$21:$N$39,TG$5)),SMALL(기준일시_입력!$N$21:$N$39,TG$5)-TB26,0)),0)</f>
        <v>0</v>
      </c>
      <c r="TH26" s="128">
        <f>IFERROR(IF(AND(TB26&lt;SMALL(기준일시_입력!$J$21:$J$39,TH$5),TC26&gt;SMALL(기준일시_입력!$N$21:$N$39,TH$5)),INDEX(기준일시_입력!$AJ$21:$AJ$39,TH$5*2-1),IF(AND(TB26&gt;=SMALL(기준일시_입력!$J$21:$J$39,TH$5),TB26&lt;SMALL(기준일시_입력!$N$21:$N$39,TH$5)),SMALL(기준일시_입력!$N$21:$N$39,TH$5)-TB26,0)),0)</f>
        <v>0</v>
      </c>
      <c r="TI26" s="128">
        <f>IFERROR(IF(AND(TB26&lt;SMALL(기준일시_입력!$J$21:$J$39,TI$5),TC26&gt;SMALL(기준일시_입력!$N$21:$N$39,TI$5)),INDEX(기준일시_입력!$AJ$21:$AJ$39,TI$5*2-1),IF(AND(TB26&gt;=SMALL(기준일시_입력!$J$21:$J$39,TI$5),TB26&lt;SMALL(기준일시_입력!$N$21:$N$39,TI$5)),SMALL(기준일시_입력!$N$21:$N$39,TI$5)-TB26,0)),0)</f>
        <v>0</v>
      </c>
      <c r="TJ26" s="128">
        <f>IFERROR(IF(AND(TB26&lt;SMALL(기준일시_입력!$J$21:$J$39,TJ$5),TC26&gt;SMALL(기준일시_입력!$N$21:$N$39,TJ$5)),INDEX(기준일시_입력!$AJ$21:$AJ$39,TJ$5*2-1),IF(AND(TB26&gt;=SMALL(기준일시_입력!$J$21:$J$39,TJ$5),TB26&lt;SMALL(기준일시_입력!$N$21:$N$39,TJ$5)),SMALL(기준일시_입력!$N$21:$N$39,TJ$5)-TB26,0)),0)</f>
        <v>0</v>
      </c>
      <c r="TK26" s="128">
        <f>IFERROR(IF(AND(TB26&lt;SMALL(기준일시_입력!$J$21:$J$39,TK$5),TC26&gt;SMALL(기준일시_입력!$N$21:$N$39,TK$5)),INDEX(기준일시_입력!$AJ$21:$AJ$39,TK$5*2-1),IF(AND(TB26&gt;=SMALL(기준일시_입력!$J$21:$J$39,TK$5),TB26&lt;SMALL(기준일시_입력!$N$21:$N$39,TK$5)),SMALL(기준일시_입력!$N$21:$N$39,TK$5)-TB26,0)),0)</f>
        <v>0</v>
      </c>
      <c r="TL26" s="128">
        <f>IFERROR(IF(AND(TB26&lt;SMALL(기준일시_입력!$J$21:$J$39,TL$5),TC26&gt;SMALL(기준일시_입력!$N$21:$N$39,TL$5)),INDEX(기준일시_입력!$AJ$21:$AJ$39,TL$5*2-1),IF(AND(TB26&gt;=SMALL(기준일시_입력!$J$21:$J$39,TL$5),TB26&lt;SMALL(기준일시_입력!$N$21:$N$39,TL$5)),SMALL(기준일시_입력!$N$21:$N$39,TL$5)-TB26,0)),0)</f>
        <v>0</v>
      </c>
      <c r="TM26" s="128">
        <f>IFERROR(IF(AND(TB26&lt;SMALL(기준일시_입력!$J$21:$J$39,TM$5),TC26&gt;SMALL(기준일시_입력!$N$21:$N$39,TM$5)),INDEX(기준일시_입력!$AJ$21:$AJ$39,TM$5*2-1),IF(AND(TB26&gt;=SMALL(기준일시_입력!$J$21:$J$39,TM$5),TB26&lt;SMALL(기준일시_입력!$N$21:$N$39,TM$5)),SMALL(기준일시_입력!$N$21:$N$39,TM$5)-TB26,0)),0)</f>
        <v>0</v>
      </c>
      <c r="TN26" s="125"/>
      <c r="TO26" s="180" t="str">
        <f t="shared" si="234"/>
        <v>21일</v>
      </c>
      <c r="TP26" s="180"/>
      <c r="TQ26" s="124" t="str">
        <f t="shared" si="235"/>
        <v>일</v>
      </c>
      <c r="TR26" s="133" t="str">
        <f t="shared" si="409"/>
        <v/>
      </c>
      <c r="TS26" s="184"/>
      <c r="TT26" s="184"/>
      <c r="TU26" s="184"/>
      <c r="TV26" s="184"/>
      <c r="TW26" s="184"/>
      <c r="TX26" s="184"/>
      <c r="TY26" s="176"/>
      <c r="TZ26" s="177"/>
      <c r="UA26" s="129" t="str">
        <f>IF($B26="","",IF(AND(TQ$3&lt;&gt;"",$B26-기준일시_입력!$AO$7&lt;=0,TS26="",TV26="",TY26=""),"X",IF(TY26="연차","☆",IF(TY26="월차","★",IF(TY26="병가","♨",IF(TY26="출장","◎",IF(TY26="교육","■",IF(AND(TY26="",TS26&lt;=기준일시_입력!$J$15,TV26&gt;=기준일시_입력!$N$15),"○",IF(AND(TY26="",TS26&lt;&gt;"",TS26&gt;기준일시_입력!$J$15),"▼",IF(AND(TY26="",TV26&lt;&gt;"",TV26&lt;기준일시_입력!$N$15),"△",""))))))))))</f>
        <v/>
      </c>
      <c r="UB26" s="128">
        <f>IFERROR(IF(OR(TS26="",TV26=""),0,IF(AND(UD26&lt;기준일시_입력!$J$17,UE26&gt;기준일시_입력!$N$17),기준일시_입력!$N$17-기준일시_입력!$J$17,IF(AND(UD26&gt;=기준일시_입력!$J$17,UE26&gt;기준일시_입력!$N$17),기준일시_입력!$N$17-UD26,IF(UE26&lt;기준일시_입력!$J$17,0,IF(AND(UD26&lt;기준일시_입력!$J$17,UE26&lt;=기준일시_입력!$N$17),UE26-기준일시_입력!$J$17,IF(AND(UD26&gt;=기준일시_입력!$J$17,UE26&lt;=기준일시_입력!$N$17),UE26-UD26,0)))))),0)</f>
        <v>0</v>
      </c>
      <c r="UC26" s="128">
        <f t="shared" si="237"/>
        <v>0</v>
      </c>
      <c r="UD26" s="128">
        <f>IF(OR(TS26="",TV26=""),0,IF(TS26&lt;기준일시_입력!$J$15,기준일시_입력!$J$15,TS26))</f>
        <v>0</v>
      </c>
      <c r="UE26" s="128">
        <f t="shared" si="238"/>
        <v>0</v>
      </c>
      <c r="UF26" s="128">
        <f>IFERROR(IF(AND(UD26&lt;SMALL(기준일시_입력!$J$21:$J$39,UF$5),UE26&gt;SMALL(기준일시_입력!$N$21:$N$39,UF$5)),INDEX(기준일시_입력!$AJ$21:$AJ$39,UF$5*2-1),IF(AND(UD26&gt;=SMALL(기준일시_입력!$J$21:$J$39,UF$5),UD26&lt;SMALL(기준일시_입력!$N$21:$N$39,UF$5)),SMALL(기준일시_입력!$N$21:$N$39,UF$5)-UD26,0)),0)</f>
        <v>0</v>
      </c>
      <c r="UG26" s="128">
        <f>IFERROR(IF(AND(UD26&lt;SMALL(기준일시_입력!$J$21:$J$39,UG$5),UE26&gt;SMALL(기준일시_입력!$N$21:$N$39,UG$5)),INDEX(기준일시_입력!$AJ$21:$AJ$39,UG$5*2-1),IF(AND(UD26&gt;=SMALL(기준일시_입력!$J$21:$J$39,UG$5),UD26&lt;SMALL(기준일시_입력!$N$21:$N$39,UG$5)),SMALL(기준일시_입력!$N$21:$N$39,UG$5)-UD26,0)),0)</f>
        <v>0</v>
      </c>
      <c r="UH26" s="128">
        <f>IFERROR(IF(AND(UD26&lt;SMALL(기준일시_입력!$J$21:$J$39,UH$5),UE26&gt;SMALL(기준일시_입력!$N$21:$N$39,UH$5)),INDEX(기준일시_입력!$AJ$21:$AJ$39,UH$5*2-1),IF(AND(UD26&gt;=SMALL(기준일시_입력!$J$21:$J$39,UH$5),UD26&lt;SMALL(기준일시_입력!$N$21:$N$39,UH$5)),SMALL(기준일시_입력!$N$21:$N$39,UH$5)-UD26,0)),0)</f>
        <v>0</v>
      </c>
      <c r="UI26" s="128">
        <f>IFERROR(IF(AND(UD26&lt;SMALL(기준일시_입력!$J$21:$J$39,UI$5),UE26&gt;SMALL(기준일시_입력!$N$21:$N$39,UI$5)),INDEX(기준일시_입력!$AJ$21:$AJ$39,UI$5*2-1),IF(AND(UD26&gt;=SMALL(기준일시_입력!$J$21:$J$39,UI$5),UD26&lt;SMALL(기준일시_입력!$N$21:$N$39,UI$5)),SMALL(기준일시_입력!$N$21:$N$39,UI$5)-UD26,0)),0)</f>
        <v>0</v>
      </c>
      <c r="UJ26" s="128">
        <f>IFERROR(IF(AND(UD26&lt;SMALL(기준일시_입력!$J$21:$J$39,UJ$5),UE26&gt;SMALL(기준일시_입력!$N$21:$N$39,UJ$5)),INDEX(기준일시_입력!$AJ$21:$AJ$39,UJ$5*2-1),IF(AND(UD26&gt;=SMALL(기준일시_입력!$J$21:$J$39,UJ$5),UD26&lt;SMALL(기준일시_입력!$N$21:$N$39,UJ$5)),SMALL(기준일시_입력!$N$21:$N$39,UJ$5)-UD26,0)),0)</f>
        <v>0</v>
      </c>
      <c r="UK26" s="128">
        <f>IFERROR(IF(AND(UD26&lt;SMALL(기준일시_입력!$J$21:$J$39,UK$5),UE26&gt;SMALL(기준일시_입력!$N$21:$N$39,UK$5)),INDEX(기준일시_입력!$AJ$21:$AJ$39,UK$5*2-1),IF(AND(UD26&gt;=SMALL(기준일시_입력!$J$21:$J$39,UK$5),UD26&lt;SMALL(기준일시_입력!$N$21:$N$39,UK$5)),SMALL(기준일시_입력!$N$21:$N$39,UK$5)-UD26,0)),0)</f>
        <v>0</v>
      </c>
      <c r="UL26" s="128">
        <f>IFERROR(IF(AND(UD26&lt;SMALL(기준일시_입력!$J$21:$J$39,UL$5),UE26&gt;SMALL(기준일시_입력!$N$21:$N$39,UL$5)),INDEX(기준일시_입력!$AJ$21:$AJ$39,UL$5*2-1),IF(AND(UD26&gt;=SMALL(기준일시_입력!$J$21:$J$39,UL$5),UD26&lt;SMALL(기준일시_입력!$N$21:$N$39,UL$5)),SMALL(기준일시_입력!$N$21:$N$39,UL$5)-UD26,0)),0)</f>
        <v>0</v>
      </c>
      <c r="UM26" s="128">
        <f>IFERROR(IF(AND(UD26&lt;SMALL(기준일시_입력!$J$21:$J$39,UM$5),UE26&gt;SMALL(기준일시_입력!$N$21:$N$39,UM$5)),INDEX(기준일시_입력!$AJ$21:$AJ$39,UM$5*2-1),IF(AND(UD26&gt;=SMALL(기준일시_입력!$J$21:$J$39,UM$5),UD26&lt;SMALL(기준일시_입력!$N$21:$N$39,UM$5)),SMALL(기준일시_입력!$N$21:$N$39,UM$5)-UD26,0)),0)</f>
        <v>0</v>
      </c>
      <c r="UN26" s="128">
        <f>IFERROR(IF(AND(UD26&lt;SMALL(기준일시_입력!$J$21:$J$39,UN$5),UE26&gt;SMALL(기준일시_입력!$N$21:$N$39,UN$5)),INDEX(기준일시_입력!$AJ$21:$AJ$39,UN$5*2-1),IF(AND(UD26&gt;=SMALL(기준일시_입력!$J$21:$J$39,UN$5),UD26&lt;SMALL(기준일시_입력!$N$21:$N$39,UN$5)),SMALL(기준일시_입력!$N$21:$N$39,UN$5)-UD26,0)),0)</f>
        <v>0</v>
      </c>
      <c r="UO26" s="128">
        <f>IFERROR(IF(AND(UD26&lt;SMALL(기준일시_입력!$J$21:$J$39,UO$5),UE26&gt;SMALL(기준일시_입력!$N$21:$N$39,UO$5)),INDEX(기준일시_입력!$AJ$21:$AJ$39,UO$5*2-1),IF(AND(UD26&gt;=SMALL(기준일시_입력!$J$21:$J$39,UO$5),UD26&lt;SMALL(기준일시_입력!$N$21:$N$39,UO$5)),SMALL(기준일시_입력!$N$21:$N$39,UO$5)-UD26,0)),0)</f>
        <v>0</v>
      </c>
      <c r="UP26" s="125"/>
      <c r="UQ26" s="180" t="str">
        <f t="shared" si="239"/>
        <v>21일</v>
      </c>
      <c r="UR26" s="180"/>
      <c r="US26" s="124" t="str">
        <f t="shared" si="240"/>
        <v>일</v>
      </c>
      <c r="UT26" s="133" t="str">
        <f t="shared" si="409"/>
        <v/>
      </c>
      <c r="UU26" s="184"/>
      <c r="UV26" s="184"/>
      <c r="UW26" s="184"/>
      <c r="UX26" s="184"/>
      <c r="UY26" s="184"/>
      <c r="UZ26" s="184"/>
      <c r="VA26" s="176"/>
      <c r="VB26" s="177"/>
      <c r="VC26" s="129" t="str">
        <f>IF($B26="","",IF(AND(US$3&lt;&gt;"",$B26-기준일시_입력!$AO$7&lt;=0,UU26="",UX26="",VA26=""),"X",IF(VA26="연차","☆",IF(VA26="월차","★",IF(VA26="병가","♨",IF(VA26="출장","◎",IF(VA26="교육","■",IF(AND(VA26="",UU26&lt;=기준일시_입력!$J$15,UX26&gt;=기준일시_입력!$N$15),"○",IF(AND(VA26="",UU26&lt;&gt;"",UU26&gt;기준일시_입력!$J$15),"▼",IF(AND(VA26="",UX26&lt;&gt;"",UX26&lt;기준일시_입력!$N$15),"△",""))))))))))</f>
        <v/>
      </c>
      <c r="VD26" s="128">
        <f>IFERROR(IF(OR(UU26="",UX26=""),0,IF(AND(VF26&lt;기준일시_입력!$J$17,VG26&gt;기준일시_입력!$N$17),기준일시_입력!$N$17-기준일시_입력!$J$17,IF(AND(VF26&gt;=기준일시_입력!$J$17,VG26&gt;기준일시_입력!$N$17),기준일시_입력!$N$17-VF26,IF(VG26&lt;기준일시_입력!$J$17,0,IF(AND(VF26&lt;기준일시_입력!$J$17,VG26&lt;=기준일시_입력!$N$17),VG26-기준일시_입력!$J$17,IF(AND(VF26&gt;=기준일시_입력!$J$17,VG26&lt;=기준일시_입력!$N$17),VG26-VF26,0)))))),0)</f>
        <v>0</v>
      </c>
      <c r="VE26" s="128">
        <f t="shared" si="242"/>
        <v>0</v>
      </c>
      <c r="VF26" s="128">
        <f>IF(OR(UU26="",UX26=""),0,IF(UU26&lt;기준일시_입력!$J$15,기준일시_입력!$J$15,UU26))</f>
        <v>0</v>
      </c>
      <c r="VG26" s="128">
        <f t="shared" si="243"/>
        <v>0</v>
      </c>
      <c r="VH26" s="128">
        <f>IFERROR(IF(AND(VF26&lt;SMALL(기준일시_입력!$J$21:$J$39,VH$5),VG26&gt;SMALL(기준일시_입력!$N$21:$N$39,VH$5)),INDEX(기준일시_입력!$AJ$21:$AJ$39,VH$5*2-1),IF(AND(VF26&gt;=SMALL(기준일시_입력!$J$21:$J$39,VH$5),VF26&lt;SMALL(기준일시_입력!$N$21:$N$39,VH$5)),SMALL(기준일시_입력!$N$21:$N$39,VH$5)-VF26,0)),0)</f>
        <v>0</v>
      </c>
      <c r="VI26" s="128">
        <f>IFERROR(IF(AND(VF26&lt;SMALL(기준일시_입력!$J$21:$J$39,VI$5),VG26&gt;SMALL(기준일시_입력!$N$21:$N$39,VI$5)),INDEX(기준일시_입력!$AJ$21:$AJ$39,VI$5*2-1),IF(AND(VF26&gt;=SMALL(기준일시_입력!$J$21:$J$39,VI$5),VF26&lt;SMALL(기준일시_입력!$N$21:$N$39,VI$5)),SMALL(기준일시_입력!$N$21:$N$39,VI$5)-VF26,0)),0)</f>
        <v>0</v>
      </c>
      <c r="VJ26" s="128">
        <f>IFERROR(IF(AND(VF26&lt;SMALL(기준일시_입력!$J$21:$J$39,VJ$5),VG26&gt;SMALL(기준일시_입력!$N$21:$N$39,VJ$5)),INDEX(기준일시_입력!$AJ$21:$AJ$39,VJ$5*2-1),IF(AND(VF26&gt;=SMALL(기준일시_입력!$J$21:$J$39,VJ$5),VF26&lt;SMALL(기준일시_입력!$N$21:$N$39,VJ$5)),SMALL(기준일시_입력!$N$21:$N$39,VJ$5)-VF26,0)),0)</f>
        <v>0</v>
      </c>
      <c r="VK26" s="128">
        <f>IFERROR(IF(AND(VF26&lt;SMALL(기준일시_입력!$J$21:$J$39,VK$5),VG26&gt;SMALL(기준일시_입력!$N$21:$N$39,VK$5)),INDEX(기준일시_입력!$AJ$21:$AJ$39,VK$5*2-1),IF(AND(VF26&gt;=SMALL(기준일시_입력!$J$21:$J$39,VK$5),VF26&lt;SMALL(기준일시_입력!$N$21:$N$39,VK$5)),SMALL(기준일시_입력!$N$21:$N$39,VK$5)-VF26,0)),0)</f>
        <v>0</v>
      </c>
      <c r="VL26" s="128">
        <f>IFERROR(IF(AND(VF26&lt;SMALL(기준일시_입력!$J$21:$J$39,VL$5),VG26&gt;SMALL(기준일시_입력!$N$21:$N$39,VL$5)),INDEX(기준일시_입력!$AJ$21:$AJ$39,VL$5*2-1),IF(AND(VF26&gt;=SMALL(기준일시_입력!$J$21:$J$39,VL$5),VF26&lt;SMALL(기준일시_입력!$N$21:$N$39,VL$5)),SMALL(기준일시_입력!$N$21:$N$39,VL$5)-VF26,0)),0)</f>
        <v>0</v>
      </c>
      <c r="VM26" s="128">
        <f>IFERROR(IF(AND(VF26&lt;SMALL(기준일시_입력!$J$21:$J$39,VM$5),VG26&gt;SMALL(기준일시_입력!$N$21:$N$39,VM$5)),INDEX(기준일시_입력!$AJ$21:$AJ$39,VM$5*2-1),IF(AND(VF26&gt;=SMALL(기준일시_입력!$J$21:$J$39,VM$5),VF26&lt;SMALL(기준일시_입력!$N$21:$N$39,VM$5)),SMALL(기준일시_입력!$N$21:$N$39,VM$5)-VF26,0)),0)</f>
        <v>0</v>
      </c>
      <c r="VN26" s="128">
        <f>IFERROR(IF(AND(VF26&lt;SMALL(기준일시_입력!$J$21:$J$39,VN$5),VG26&gt;SMALL(기준일시_입력!$N$21:$N$39,VN$5)),INDEX(기준일시_입력!$AJ$21:$AJ$39,VN$5*2-1),IF(AND(VF26&gt;=SMALL(기준일시_입력!$J$21:$J$39,VN$5),VF26&lt;SMALL(기준일시_입력!$N$21:$N$39,VN$5)),SMALL(기준일시_입력!$N$21:$N$39,VN$5)-VF26,0)),0)</f>
        <v>0</v>
      </c>
      <c r="VO26" s="128">
        <f>IFERROR(IF(AND(VF26&lt;SMALL(기준일시_입력!$J$21:$J$39,VO$5),VG26&gt;SMALL(기준일시_입력!$N$21:$N$39,VO$5)),INDEX(기준일시_입력!$AJ$21:$AJ$39,VO$5*2-1),IF(AND(VF26&gt;=SMALL(기준일시_입력!$J$21:$J$39,VO$5),VF26&lt;SMALL(기준일시_입력!$N$21:$N$39,VO$5)),SMALL(기준일시_입력!$N$21:$N$39,VO$5)-VF26,0)),0)</f>
        <v>0</v>
      </c>
      <c r="VP26" s="128">
        <f>IFERROR(IF(AND(VF26&lt;SMALL(기준일시_입력!$J$21:$J$39,VP$5),VG26&gt;SMALL(기준일시_입력!$N$21:$N$39,VP$5)),INDEX(기준일시_입력!$AJ$21:$AJ$39,VP$5*2-1),IF(AND(VF26&gt;=SMALL(기준일시_입력!$J$21:$J$39,VP$5),VF26&lt;SMALL(기준일시_입력!$N$21:$N$39,VP$5)),SMALL(기준일시_입력!$N$21:$N$39,VP$5)-VF26,0)),0)</f>
        <v>0</v>
      </c>
      <c r="VQ26" s="128">
        <f>IFERROR(IF(AND(VF26&lt;SMALL(기준일시_입력!$J$21:$J$39,VQ$5),VG26&gt;SMALL(기준일시_입력!$N$21:$N$39,VQ$5)),INDEX(기준일시_입력!$AJ$21:$AJ$39,VQ$5*2-1),IF(AND(VF26&gt;=SMALL(기준일시_입력!$J$21:$J$39,VQ$5),VF26&lt;SMALL(기준일시_입력!$N$21:$N$39,VQ$5)),SMALL(기준일시_입력!$N$21:$N$39,VQ$5)-VF26,0)),0)</f>
        <v>0</v>
      </c>
      <c r="VR26" s="125"/>
      <c r="VS26" s="180" t="str">
        <f t="shared" si="244"/>
        <v>21일</v>
      </c>
      <c r="VT26" s="180"/>
      <c r="VU26" s="124" t="str">
        <f t="shared" si="245"/>
        <v>일</v>
      </c>
      <c r="VV26" s="133" t="str">
        <f t="shared" si="410"/>
        <v/>
      </c>
      <c r="VW26" s="184"/>
      <c r="VX26" s="184"/>
      <c r="VY26" s="184"/>
      <c r="VZ26" s="184"/>
      <c r="WA26" s="184"/>
      <c r="WB26" s="184"/>
      <c r="WC26" s="176"/>
      <c r="WD26" s="177"/>
      <c r="WE26" s="129" t="str">
        <f>IF($B26="","",IF(AND(VU$3&lt;&gt;"",$B26-기준일시_입력!$AO$7&lt;=0,VW26="",VZ26="",WC26=""),"X",IF(WC26="연차","☆",IF(WC26="월차","★",IF(WC26="병가","♨",IF(WC26="출장","◎",IF(WC26="교육","■",IF(AND(WC26="",VW26&lt;=기준일시_입력!$J$15,VZ26&gt;=기준일시_입력!$N$15),"○",IF(AND(WC26="",VW26&lt;&gt;"",VW26&gt;기준일시_입력!$J$15),"▼",IF(AND(WC26="",VZ26&lt;&gt;"",VZ26&lt;기준일시_입력!$N$15),"△",""))))))))))</f>
        <v/>
      </c>
      <c r="WF26" s="128">
        <f>IFERROR(IF(OR(VW26="",VZ26=""),0,IF(AND(WH26&lt;기준일시_입력!$J$17,WI26&gt;기준일시_입력!$N$17),기준일시_입력!$N$17-기준일시_입력!$J$17,IF(AND(WH26&gt;=기준일시_입력!$J$17,WI26&gt;기준일시_입력!$N$17),기준일시_입력!$N$17-WH26,IF(WI26&lt;기준일시_입력!$J$17,0,IF(AND(WH26&lt;기준일시_입력!$J$17,WI26&lt;=기준일시_입력!$N$17),WI26-기준일시_입력!$J$17,IF(AND(WH26&gt;=기준일시_입력!$J$17,WI26&lt;=기준일시_입력!$N$17),WI26-WH26,0)))))),0)</f>
        <v>0</v>
      </c>
      <c r="WG26" s="128">
        <f t="shared" si="247"/>
        <v>0</v>
      </c>
      <c r="WH26" s="128">
        <f>IF(OR(VW26="",VZ26=""),0,IF(VW26&lt;기준일시_입력!$J$15,기준일시_입력!$J$15,VW26))</f>
        <v>0</v>
      </c>
      <c r="WI26" s="128">
        <f t="shared" si="248"/>
        <v>0</v>
      </c>
      <c r="WJ26" s="128">
        <f>IFERROR(IF(AND(WH26&lt;SMALL(기준일시_입력!$J$21:$J$39,WJ$5),WI26&gt;SMALL(기준일시_입력!$N$21:$N$39,WJ$5)),INDEX(기준일시_입력!$AJ$21:$AJ$39,WJ$5*2-1),IF(AND(WH26&gt;=SMALL(기준일시_입력!$J$21:$J$39,WJ$5),WH26&lt;SMALL(기준일시_입력!$N$21:$N$39,WJ$5)),SMALL(기준일시_입력!$N$21:$N$39,WJ$5)-WH26,0)),0)</f>
        <v>0</v>
      </c>
      <c r="WK26" s="128">
        <f>IFERROR(IF(AND(WH26&lt;SMALL(기준일시_입력!$J$21:$J$39,WK$5),WI26&gt;SMALL(기준일시_입력!$N$21:$N$39,WK$5)),INDEX(기준일시_입력!$AJ$21:$AJ$39,WK$5*2-1),IF(AND(WH26&gt;=SMALL(기준일시_입력!$J$21:$J$39,WK$5),WH26&lt;SMALL(기준일시_입력!$N$21:$N$39,WK$5)),SMALL(기준일시_입력!$N$21:$N$39,WK$5)-WH26,0)),0)</f>
        <v>0</v>
      </c>
      <c r="WL26" s="128">
        <f>IFERROR(IF(AND(WH26&lt;SMALL(기준일시_입력!$J$21:$J$39,WL$5),WI26&gt;SMALL(기준일시_입력!$N$21:$N$39,WL$5)),INDEX(기준일시_입력!$AJ$21:$AJ$39,WL$5*2-1),IF(AND(WH26&gt;=SMALL(기준일시_입력!$J$21:$J$39,WL$5),WH26&lt;SMALL(기준일시_입력!$N$21:$N$39,WL$5)),SMALL(기준일시_입력!$N$21:$N$39,WL$5)-WH26,0)),0)</f>
        <v>0</v>
      </c>
      <c r="WM26" s="128">
        <f>IFERROR(IF(AND(WH26&lt;SMALL(기준일시_입력!$J$21:$J$39,WM$5),WI26&gt;SMALL(기준일시_입력!$N$21:$N$39,WM$5)),INDEX(기준일시_입력!$AJ$21:$AJ$39,WM$5*2-1),IF(AND(WH26&gt;=SMALL(기준일시_입력!$J$21:$J$39,WM$5),WH26&lt;SMALL(기준일시_입력!$N$21:$N$39,WM$5)),SMALL(기준일시_입력!$N$21:$N$39,WM$5)-WH26,0)),0)</f>
        <v>0</v>
      </c>
      <c r="WN26" s="128">
        <f>IFERROR(IF(AND(WH26&lt;SMALL(기준일시_입력!$J$21:$J$39,WN$5),WI26&gt;SMALL(기준일시_입력!$N$21:$N$39,WN$5)),INDEX(기준일시_입력!$AJ$21:$AJ$39,WN$5*2-1),IF(AND(WH26&gt;=SMALL(기준일시_입력!$J$21:$J$39,WN$5),WH26&lt;SMALL(기준일시_입력!$N$21:$N$39,WN$5)),SMALL(기준일시_입력!$N$21:$N$39,WN$5)-WH26,0)),0)</f>
        <v>0</v>
      </c>
      <c r="WO26" s="128">
        <f>IFERROR(IF(AND(WH26&lt;SMALL(기준일시_입력!$J$21:$J$39,WO$5),WI26&gt;SMALL(기준일시_입력!$N$21:$N$39,WO$5)),INDEX(기준일시_입력!$AJ$21:$AJ$39,WO$5*2-1),IF(AND(WH26&gt;=SMALL(기준일시_입력!$J$21:$J$39,WO$5),WH26&lt;SMALL(기준일시_입력!$N$21:$N$39,WO$5)),SMALL(기준일시_입력!$N$21:$N$39,WO$5)-WH26,0)),0)</f>
        <v>0</v>
      </c>
      <c r="WP26" s="128">
        <f>IFERROR(IF(AND(WH26&lt;SMALL(기준일시_입력!$J$21:$J$39,WP$5),WI26&gt;SMALL(기준일시_입력!$N$21:$N$39,WP$5)),INDEX(기준일시_입력!$AJ$21:$AJ$39,WP$5*2-1),IF(AND(WH26&gt;=SMALL(기준일시_입력!$J$21:$J$39,WP$5),WH26&lt;SMALL(기준일시_입력!$N$21:$N$39,WP$5)),SMALL(기준일시_입력!$N$21:$N$39,WP$5)-WH26,0)),0)</f>
        <v>0</v>
      </c>
      <c r="WQ26" s="128">
        <f>IFERROR(IF(AND(WH26&lt;SMALL(기준일시_입력!$J$21:$J$39,WQ$5),WI26&gt;SMALL(기준일시_입력!$N$21:$N$39,WQ$5)),INDEX(기준일시_입력!$AJ$21:$AJ$39,WQ$5*2-1),IF(AND(WH26&gt;=SMALL(기준일시_입력!$J$21:$J$39,WQ$5),WH26&lt;SMALL(기준일시_입력!$N$21:$N$39,WQ$5)),SMALL(기준일시_입력!$N$21:$N$39,WQ$5)-WH26,0)),0)</f>
        <v>0</v>
      </c>
      <c r="WR26" s="128">
        <f>IFERROR(IF(AND(WH26&lt;SMALL(기준일시_입력!$J$21:$J$39,WR$5),WI26&gt;SMALL(기준일시_입력!$N$21:$N$39,WR$5)),INDEX(기준일시_입력!$AJ$21:$AJ$39,WR$5*2-1),IF(AND(WH26&gt;=SMALL(기준일시_입력!$J$21:$J$39,WR$5),WH26&lt;SMALL(기준일시_입력!$N$21:$N$39,WR$5)),SMALL(기준일시_입력!$N$21:$N$39,WR$5)-WH26,0)),0)</f>
        <v>0</v>
      </c>
      <c r="WS26" s="128">
        <f>IFERROR(IF(AND(WH26&lt;SMALL(기준일시_입력!$J$21:$J$39,WS$5),WI26&gt;SMALL(기준일시_입력!$N$21:$N$39,WS$5)),INDEX(기준일시_입력!$AJ$21:$AJ$39,WS$5*2-1),IF(AND(WH26&gt;=SMALL(기준일시_입력!$J$21:$J$39,WS$5),WH26&lt;SMALL(기준일시_입력!$N$21:$N$39,WS$5)),SMALL(기준일시_입력!$N$21:$N$39,WS$5)-WH26,0)),0)</f>
        <v>0</v>
      </c>
      <c r="WT26" s="125"/>
      <c r="WU26" s="180" t="str">
        <f t="shared" si="249"/>
        <v>21일</v>
      </c>
      <c r="WV26" s="180"/>
      <c r="WW26" s="124" t="str">
        <f t="shared" si="250"/>
        <v>일</v>
      </c>
      <c r="WX26" s="133" t="str">
        <f t="shared" si="410"/>
        <v/>
      </c>
      <c r="WY26" s="184"/>
      <c r="WZ26" s="184"/>
      <c r="XA26" s="184"/>
      <c r="XB26" s="184"/>
      <c r="XC26" s="184"/>
      <c r="XD26" s="184"/>
      <c r="XE26" s="176"/>
      <c r="XF26" s="177"/>
      <c r="XG26" s="129" t="str">
        <f>IF($B26="","",IF(AND(WW$3&lt;&gt;"",$B26-기준일시_입력!$AO$7&lt;=0,WY26="",XB26="",XE26=""),"X",IF(XE26="연차","☆",IF(XE26="월차","★",IF(XE26="병가","♨",IF(XE26="출장","◎",IF(XE26="교육","■",IF(AND(XE26="",WY26&lt;=기준일시_입력!$J$15,XB26&gt;=기준일시_입력!$N$15),"○",IF(AND(XE26="",WY26&lt;&gt;"",WY26&gt;기준일시_입력!$J$15),"▼",IF(AND(XE26="",XB26&lt;&gt;"",XB26&lt;기준일시_입력!$N$15),"△",""))))))))))</f>
        <v/>
      </c>
      <c r="XH26" s="128">
        <f>IFERROR(IF(OR(WY26="",XB26=""),0,IF(AND(XJ26&lt;기준일시_입력!$J$17,XK26&gt;기준일시_입력!$N$17),기준일시_입력!$N$17-기준일시_입력!$J$17,IF(AND(XJ26&gt;=기준일시_입력!$J$17,XK26&gt;기준일시_입력!$N$17),기준일시_입력!$N$17-XJ26,IF(XK26&lt;기준일시_입력!$J$17,0,IF(AND(XJ26&lt;기준일시_입력!$J$17,XK26&lt;=기준일시_입력!$N$17),XK26-기준일시_입력!$J$17,IF(AND(XJ26&gt;=기준일시_입력!$J$17,XK26&lt;=기준일시_입력!$N$17),XK26-XJ26,0)))))),0)</f>
        <v>0</v>
      </c>
      <c r="XI26" s="128">
        <f t="shared" si="252"/>
        <v>0</v>
      </c>
      <c r="XJ26" s="128">
        <f>IF(OR(WY26="",XB26=""),0,IF(WY26&lt;기준일시_입력!$J$15,기준일시_입력!$J$15,WY26))</f>
        <v>0</v>
      </c>
      <c r="XK26" s="128">
        <f t="shared" si="253"/>
        <v>0</v>
      </c>
      <c r="XL26" s="128">
        <f>IFERROR(IF(AND(XJ26&lt;SMALL(기준일시_입력!$J$21:$J$39,XL$5),XK26&gt;SMALL(기준일시_입력!$N$21:$N$39,XL$5)),INDEX(기준일시_입력!$AJ$21:$AJ$39,XL$5*2-1),IF(AND(XJ26&gt;=SMALL(기준일시_입력!$J$21:$J$39,XL$5),XJ26&lt;SMALL(기준일시_입력!$N$21:$N$39,XL$5)),SMALL(기준일시_입력!$N$21:$N$39,XL$5)-XJ26,0)),0)</f>
        <v>0</v>
      </c>
      <c r="XM26" s="128">
        <f>IFERROR(IF(AND(XJ26&lt;SMALL(기준일시_입력!$J$21:$J$39,XM$5),XK26&gt;SMALL(기준일시_입력!$N$21:$N$39,XM$5)),INDEX(기준일시_입력!$AJ$21:$AJ$39,XM$5*2-1),IF(AND(XJ26&gt;=SMALL(기준일시_입력!$J$21:$J$39,XM$5),XJ26&lt;SMALL(기준일시_입력!$N$21:$N$39,XM$5)),SMALL(기준일시_입력!$N$21:$N$39,XM$5)-XJ26,0)),0)</f>
        <v>0</v>
      </c>
      <c r="XN26" s="128">
        <f>IFERROR(IF(AND(XJ26&lt;SMALL(기준일시_입력!$J$21:$J$39,XN$5),XK26&gt;SMALL(기준일시_입력!$N$21:$N$39,XN$5)),INDEX(기준일시_입력!$AJ$21:$AJ$39,XN$5*2-1),IF(AND(XJ26&gt;=SMALL(기준일시_입력!$J$21:$J$39,XN$5),XJ26&lt;SMALL(기준일시_입력!$N$21:$N$39,XN$5)),SMALL(기준일시_입력!$N$21:$N$39,XN$5)-XJ26,0)),0)</f>
        <v>0</v>
      </c>
      <c r="XO26" s="128">
        <f>IFERROR(IF(AND(XJ26&lt;SMALL(기준일시_입력!$J$21:$J$39,XO$5),XK26&gt;SMALL(기준일시_입력!$N$21:$N$39,XO$5)),INDEX(기준일시_입력!$AJ$21:$AJ$39,XO$5*2-1),IF(AND(XJ26&gt;=SMALL(기준일시_입력!$J$21:$J$39,XO$5),XJ26&lt;SMALL(기준일시_입력!$N$21:$N$39,XO$5)),SMALL(기준일시_입력!$N$21:$N$39,XO$5)-XJ26,0)),0)</f>
        <v>0</v>
      </c>
      <c r="XP26" s="128">
        <f>IFERROR(IF(AND(XJ26&lt;SMALL(기준일시_입력!$J$21:$J$39,XP$5),XK26&gt;SMALL(기준일시_입력!$N$21:$N$39,XP$5)),INDEX(기준일시_입력!$AJ$21:$AJ$39,XP$5*2-1),IF(AND(XJ26&gt;=SMALL(기준일시_입력!$J$21:$J$39,XP$5),XJ26&lt;SMALL(기준일시_입력!$N$21:$N$39,XP$5)),SMALL(기준일시_입력!$N$21:$N$39,XP$5)-XJ26,0)),0)</f>
        <v>0</v>
      </c>
      <c r="XQ26" s="128">
        <f>IFERROR(IF(AND(XJ26&lt;SMALL(기준일시_입력!$J$21:$J$39,XQ$5),XK26&gt;SMALL(기준일시_입력!$N$21:$N$39,XQ$5)),INDEX(기준일시_입력!$AJ$21:$AJ$39,XQ$5*2-1),IF(AND(XJ26&gt;=SMALL(기준일시_입력!$J$21:$J$39,XQ$5),XJ26&lt;SMALL(기준일시_입력!$N$21:$N$39,XQ$5)),SMALL(기준일시_입력!$N$21:$N$39,XQ$5)-XJ26,0)),0)</f>
        <v>0</v>
      </c>
      <c r="XR26" s="128">
        <f>IFERROR(IF(AND(XJ26&lt;SMALL(기준일시_입력!$J$21:$J$39,XR$5),XK26&gt;SMALL(기준일시_입력!$N$21:$N$39,XR$5)),INDEX(기준일시_입력!$AJ$21:$AJ$39,XR$5*2-1),IF(AND(XJ26&gt;=SMALL(기준일시_입력!$J$21:$J$39,XR$5),XJ26&lt;SMALL(기준일시_입력!$N$21:$N$39,XR$5)),SMALL(기준일시_입력!$N$21:$N$39,XR$5)-XJ26,0)),0)</f>
        <v>0</v>
      </c>
      <c r="XS26" s="128">
        <f>IFERROR(IF(AND(XJ26&lt;SMALL(기준일시_입력!$J$21:$J$39,XS$5),XK26&gt;SMALL(기준일시_입력!$N$21:$N$39,XS$5)),INDEX(기준일시_입력!$AJ$21:$AJ$39,XS$5*2-1),IF(AND(XJ26&gt;=SMALL(기준일시_입력!$J$21:$J$39,XS$5),XJ26&lt;SMALL(기준일시_입력!$N$21:$N$39,XS$5)),SMALL(기준일시_입력!$N$21:$N$39,XS$5)-XJ26,0)),0)</f>
        <v>0</v>
      </c>
      <c r="XT26" s="128">
        <f>IFERROR(IF(AND(XJ26&lt;SMALL(기준일시_입력!$J$21:$J$39,XT$5),XK26&gt;SMALL(기준일시_입력!$N$21:$N$39,XT$5)),INDEX(기준일시_입력!$AJ$21:$AJ$39,XT$5*2-1),IF(AND(XJ26&gt;=SMALL(기준일시_입력!$J$21:$J$39,XT$5),XJ26&lt;SMALL(기준일시_입력!$N$21:$N$39,XT$5)),SMALL(기준일시_입력!$N$21:$N$39,XT$5)-XJ26,0)),0)</f>
        <v>0</v>
      </c>
      <c r="XU26" s="128">
        <f>IFERROR(IF(AND(XJ26&lt;SMALL(기준일시_입력!$J$21:$J$39,XU$5),XK26&gt;SMALL(기준일시_입력!$N$21:$N$39,XU$5)),INDEX(기준일시_입력!$AJ$21:$AJ$39,XU$5*2-1),IF(AND(XJ26&gt;=SMALL(기준일시_입력!$J$21:$J$39,XU$5),XJ26&lt;SMALL(기준일시_입력!$N$21:$N$39,XU$5)),SMALL(기준일시_입력!$N$21:$N$39,XU$5)-XJ26,0)),0)</f>
        <v>0</v>
      </c>
      <c r="XV26" s="125"/>
      <c r="XW26" s="180" t="str">
        <f t="shared" si="254"/>
        <v>21일</v>
      </c>
      <c r="XX26" s="180"/>
      <c r="XY26" s="124" t="str">
        <f t="shared" si="255"/>
        <v>일</v>
      </c>
      <c r="XZ26" s="133" t="str">
        <f t="shared" si="410"/>
        <v/>
      </c>
      <c r="YA26" s="184"/>
      <c r="YB26" s="184"/>
      <c r="YC26" s="184"/>
      <c r="YD26" s="184"/>
      <c r="YE26" s="184"/>
      <c r="YF26" s="184"/>
      <c r="YG26" s="176"/>
      <c r="YH26" s="177"/>
      <c r="YI26" s="129" t="str">
        <f>IF($B26="","",IF(AND(XY$3&lt;&gt;"",$B26-기준일시_입력!$AO$7&lt;=0,YA26="",YD26="",YG26=""),"X",IF(YG26="연차","☆",IF(YG26="월차","★",IF(YG26="병가","♨",IF(YG26="출장","◎",IF(YG26="교육","■",IF(AND(YG26="",YA26&lt;=기준일시_입력!$J$15,YD26&gt;=기준일시_입력!$N$15),"○",IF(AND(YG26="",YA26&lt;&gt;"",YA26&gt;기준일시_입력!$J$15),"▼",IF(AND(YG26="",YD26&lt;&gt;"",YD26&lt;기준일시_입력!$N$15),"△",""))))))))))</f>
        <v/>
      </c>
      <c r="YJ26" s="128">
        <f>IFERROR(IF(OR(YA26="",YD26=""),0,IF(AND(YL26&lt;기준일시_입력!$J$17,YM26&gt;기준일시_입력!$N$17),기준일시_입력!$N$17-기준일시_입력!$J$17,IF(AND(YL26&gt;=기준일시_입력!$J$17,YM26&gt;기준일시_입력!$N$17),기준일시_입력!$N$17-YL26,IF(YM26&lt;기준일시_입력!$J$17,0,IF(AND(YL26&lt;기준일시_입력!$J$17,YM26&lt;=기준일시_입력!$N$17),YM26-기준일시_입력!$J$17,IF(AND(YL26&gt;=기준일시_입력!$J$17,YM26&lt;=기준일시_입력!$N$17),YM26-YL26,0)))))),0)</f>
        <v>0</v>
      </c>
      <c r="YK26" s="128">
        <f t="shared" si="257"/>
        <v>0</v>
      </c>
      <c r="YL26" s="128">
        <f>IF(OR(YA26="",YD26=""),0,IF(YA26&lt;기준일시_입력!$J$15,기준일시_입력!$J$15,YA26))</f>
        <v>0</v>
      </c>
      <c r="YM26" s="128">
        <f t="shared" si="258"/>
        <v>0</v>
      </c>
      <c r="YN26" s="128">
        <f>IFERROR(IF(AND(YL26&lt;SMALL(기준일시_입력!$J$21:$J$39,YN$5),YM26&gt;SMALL(기준일시_입력!$N$21:$N$39,YN$5)),INDEX(기준일시_입력!$AJ$21:$AJ$39,YN$5*2-1),IF(AND(YL26&gt;=SMALL(기준일시_입력!$J$21:$J$39,YN$5),YL26&lt;SMALL(기준일시_입력!$N$21:$N$39,YN$5)),SMALL(기준일시_입력!$N$21:$N$39,YN$5)-YL26,0)),0)</f>
        <v>0</v>
      </c>
      <c r="YO26" s="128">
        <f>IFERROR(IF(AND(YL26&lt;SMALL(기준일시_입력!$J$21:$J$39,YO$5),YM26&gt;SMALL(기준일시_입력!$N$21:$N$39,YO$5)),INDEX(기준일시_입력!$AJ$21:$AJ$39,YO$5*2-1),IF(AND(YL26&gt;=SMALL(기준일시_입력!$J$21:$J$39,YO$5),YL26&lt;SMALL(기준일시_입력!$N$21:$N$39,YO$5)),SMALL(기준일시_입력!$N$21:$N$39,YO$5)-YL26,0)),0)</f>
        <v>0</v>
      </c>
      <c r="YP26" s="128">
        <f>IFERROR(IF(AND(YL26&lt;SMALL(기준일시_입력!$J$21:$J$39,YP$5),YM26&gt;SMALL(기준일시_입력!$N$21:$N$39,YP$5)),INDEX(기준일시_입력!$AJ$21:$AJ$39,YP$5*2-1),IF(AND(YL26&gt;=SMALL(기준일시_입력!$J$21:$J$39,YP$5),YL26&lt;SMALL(기준일시_입력!$N$21:$N$39,YP$5)),SMALL(기준일시_입력!$N$21:$N$39,YP$5)-YL26,0)),0)</f>
        <v>0</v>
      </c>
      <c r="YQ26" s="128">
        <f>IFERROR(IF(AND(YL26&lt;SMALL(기준일시_입력!$J$21:$J$39,YQ$5),YM26&gt;SMALL(기준일시_입력!$N$21:$N$39,YQ$5)),INDEX(기준일시_입력!$AJ$21:$AJ$39,YQ$5*2-1),IF(AND(YL26&gt;=SMALL(기준일시_입력!$J$21:$J$39,YQ$5),YL26&lt;SMALL(기준일시_입력!$N$21:$N$39,YQ$5)),SMALL(기준일시_입력!$N$21:$N$39,YQ$5)-YL26,0)),0)</f>
        <v>0</v>
      </c>
      <c r="YR26" s="128">
        <f>IFERROR(IF(AND(YL26&lt;SMALL(기준일시_입력!$J$21:$J$39,YR$5),YM26&gt;SMALL(기준일시_입력!$N$21:$N$39,YR$5)),INDEX(기준일시_입력!$AJ$21:$AJ$39,YR$5*2-1),IF(AND(YL26&gt;=SMALL(기준일시_입력!$J$21:$J$39,YR$5),YL26&lt;SMALL(기준일시_입력!$N$21:$N$39,YR$5)),SMALL(기준일시_입력!$N$21:$N$39,YR$5)-YL26,0)),0)</f>
        <v>0</v>
      </c>
      <c r="YS26" s="128">
        <f>IFERROR(IF(AND(YL26&lt;SMALL(기준일시_입력!$J$21:$J$39,YS$5),YM26&gt;SMALL(기준일시_입력!$N$21:$N$39,YS$5)),INDEX(기준일시_입력!$AJ$21:$AJ$39,YS$5*2-1),IF(AND(YL26&gt;=SMALL(기준일시_입력!$J$21:$J$39,YS$5),YL26&lt;SMALL(기준일시_입력!$N$21:$N$39,YS$5)),SMALL(기준일시_입력!$N$21:$N$39,YS$5)-YL26,0)),0)</f>
        <v>0</v>
      </c>
      <c r="YT26" s="128">
        <f>IFERROR(IF(AND(YL26&lt;SMALL(기준일시_입력!$J$21:$J$39,YT$5),YM26&gt;SMALL(기준일시_입력!$N$21:$N$39,YT$5)),INDEX(기준일시_입력!$AJ$21:$AJ$39,YT$5*2-1),IF(AND(YL26&gt;=SMALL(기준일시_입력!$J$21:$J$39,YT$5),YL26&lt;SMALL(기준일시_입력!$N$21:$N$39,YT$5)),SMALL(기준일시_입력!$N$21:$N$39,YT$5)-YL26,0)),0)</f>
        <v>0</v>
      </c>
      <c r="YU26" s="128">
        <f>IFERROR(IF(AND(YL26&lt;SMALL(기준일시_입력!$J$21:$J$39,YU$5),YM26&gt;SMALL(기준일시_입력!$N$21:$N$39,YU$5)),INDEX(기준일시_입력!$AJ$21:$AJ$39,YU$5*2-1),IF(AND(YL26&gt;=SMALL(기준일시_입력!$J$21:$J$39,YU$5),YL26&lt;SMALL(기준일시_입력!$N$21:$N$39,YU$5)),SMALL(기준일시_입력!$N$21:$N$39,YU$5)-YL26,0)),0)</f>
        <v>0</v>
      </c>
      <c r="YV26" s="128">
        <f>IFERROR(IF(AND(YL26&lt;SMALL(기준일시_입력!$J$21:$J$39,YV$5),YM26&gt;SMALL(기준일시_입력!$N$21:$N$39,YV$5)),INDEX(기준일시_입력!$AJ$21:$AJ$39,YV$5*2-1),IF(AND(YL26&gt;=SMALL(기준일시_입력!$J$21:$J$39,YV$5),YL26&lt;SMALL(기준일시_입력!$N$21:$N$39,YV$5)),SMALL(기준일시_입력!$N$21:$N$39,YV$5)-YL26,0)),0)</f>
        <v>0</v>
      </c>
      <c r="YW26" s="128">
        <f>IFERROR(IF(AND(YL26&lt;SMALL(기준일시_입력!$J$21:$J$39,YW$5),YM26&gt;SMALL(기준일시_입력!$N$21:$N$39,YW$5)),INDEX(기준일시_입력!$AJ$21:$AJ$39,YW$5*2-1),IF(AND(YL26&gt;=SMALL(기준일시_입력!$J$21:$J$39,YW$5),YL26&lt;SMALL(기준일시_입력!$N$21:$N$39,YW$5)),SMALL(기준일시_입력!$N$21:$N$39,YW$5)-YL26,0)),0)</f>
        <v>0</v>
      </c>
      <c r="YX26" s="125"/>
      <c r="YY26" s="180" t="str">
        <f t="shared" si="259"/>
        <v>21일</v>
      </c>
      <c r="YZ26" s="180"/>
      <c r="ZA26" s="124" t="str">
        <f t="shared" si="260"/>
        <v>일</v>
      </c>
      <c r="ZB26" s="133" t="str">
        <f t="shared" si="411"/>
        <v/>
      </c>
      <c r="ZC26" s="184"/>
      <c r="ZD26" s="184"/>
      <c r="ZE26" s="184"/>
      <c r="ZF26" s="184"/>
      <c r="ZG26" s="184"/>
      <c r="ZH26" s="184"/>
      <c r="ZI26" s="176"/>
      <c r="ZJ26" s="177"/>
      <c r="ZK26" s="129" t="str">
        <f>IF($B26="","",IF(AND(ZA$3&lt;&gt;"",$B26-기준일시_입력!$AO$7&lt;=0,ZC26="",ZF26="",ZI26=""),"X",IF(ZI26="연차","☆",IF(ZI26="월차","★",IF(ZI26="병가","♨",IF(ZI26="출장","◎",IF(ZI26="교육","■",IF(AND(ZI26="",ZC26&lt;=기준일시_입력!$J$15,ZF26&gt;=기준일시_입력!$N$15),"○",IF(AND(ZI26="",ZC26&lt;&gt;"",ZC26&gt;기준일시_입력!$J$15),"▼",IF(AND(ZI26="",ZF26&lt;&gt;"",ZF26&lt;기준일시_입력!$N$15),"△",""))))))))))</f>
        <v/>
      </c>
      <c r="ZL26" s="128">
        <f>IFERROR(IF(OR(ZC26="",ZF26=""),0,IF(AND(ZN26&lt;기준일시_입력!$J$17,ZO26&gt;기준일시_입력!$N$17),기준일시_입력!$N$17-기준일시_입력!$J$17,IF(AND(ZN26&gt;=기준일시_입력!$J$17,ZO26&gt;기준일시_입력!$N$17),기준일시_입력!$N$17-ZN26,IF(ZO26&lt;기준일시_입력!$J$17,0,IF(AND(ZN26&lt;기준일시_입력!$J$17,ZO26&lt;=기준일시_입력!$N$17),ZO26-기준일시_입력!$J$17,IF(AND(ZN26&gt;=기준일시_입력!$J$17,ZO26&lt;=기준일시_입력!$N$17),ZO26-ZN26,0)))))),0)</f>
        <v>0</v>
      </c>
      <c r="ZM26" s="128">
        <f t="shared" si="262"/>
        <v>0</v>
      </c>
      <c r="ZN26" s="128">
        <f>IF(OR(ZC26="",ZF26=""),0,IF(ZC26&lt;기준일시_입력!$J$15,기준일시_입력!$J$15,ZC26))</f>
        <v>0</v>
      </c>
      <c r="ZO26" s="128">
        <f t="shared" si="263"/>
        <v>0</v>
      </c>
      <c r="ZP26" s="128">
        <f>IFERROR(IF(AND(ZN26&lt;SMALL(기준일시_입력!$J$21:$J$39,ZP$5),ZO26&gt;SMALL(기준일시_입력!$N$21:$N$39,ZP$5)),INDEX(기준일시_입력!$AJ$21:$AJ$39,ZP$5*2-1),IF(AND(ZN26&gt;=SMALL(기준일시_입력!$J$21:$J$39,ZP$5),ZN26&lt;SMALL(기준일시_입력!$N$21:$N$39,ZP$5)),SMALL(기준일시_입력!$N$21:$N$39,ZP$5)-ZN26,0)),0)</f>
        <v>0</v>
      </c>
      <c r="ZQ26" s="128">
        <f>IFERROR(IF(AND(ZN26&lt;SMALL(기준일시_입력!$J$21:$J$39,ZQ$5),ZO26&gt;SMALL(기준일시_입력!$N$21:$N$39,ZQ$5)),INDEX(기준일시_입력!$AJ$21:$AJ$39,ZQ$5*2-1),IF(AND(ZN26&gt;=SMALL(기준일시_입력!$J$21:$J$39,ZQ$5),ZN26&lt;SMALL(기준일시_입력!$N$21:$N$39,ZQ$5)),SMALL(기준일시_입력!$N$21:$N$39,ZQ$5)-ZN26,0)),0)</f>
        <v>0</v>
      </c>
      <c r="ZR26" s="128">
        <f>IFERROR(IF(AND(ZN26&lt;SMALL(기준일시_입력!$J$21:$J$39,ZR$5),ZO26&gt;SMALL(기준일시_입력!$N$21:$N$39,ZR$5)),INDEX(기준일시_입력!$AJ$21:$AJ$39,ZR$5*2-1),IF(AND(ZN26&gt;=SMALL(기준일시_입력!$J$21:$J$39,ZR$5),ZN26&lt;SMALL(기준일시_입력!$N$21:$N$39,ZR$5)),SMALL(기준일시_입력!$N$21:$N$39,ZR$5)-ZN26,0)),0)</f>
        <v>0</v>
      </c>
      <c r="ZS26" s="128">
        <f>IFERROR(IF(AND(ZN26&lt;SMALL(기준일시_입력!$J$21:$J$39,ZS$5),ZO26&gt;SMALL(기준일시_입력!$N$21:$N$39,ZS$5)),INDEX(기준일시_입력!$AJ$21:$AJ$39,ZS$5*2-1),IF(AND(ZN26&gt;=SMALL(기준일시_입력!$J$21:$J$39,ZS$5),ZN26&lt;SMALL(기준일시_입력!$N$21:$N$39,ZS$5)),SMALL(기준일시_입력!$N$21:$N$39,ZS$5)-ZN26,0)),0)</f>
        <v>0</v>
      </c>
      <c r="ZT26" s="128">
        <f>IFERROR(IF(AND(ZN26&lt;SMALL(기준일시_입력!$J$21:$J$39,ZT$5),ZO26&gt;SMALL(기준일시_입력!$N$21:$N$39,ZT$5)),INDEX(기준일시_입력!$AJ$21:$AJ$39,ZT$5*2-1),IF(AND(ZN26&gt;=SMALL(기준일시_입력!$J$21:$J$39,ZT$5),ZN26&lt;SMALL(기준일시_입력!$N$21:$N$39,ZT$5)),SMALL(기준일시_입력!$N$21:$N$39,ZT$5)-ZN26,0)),0)</f>
        <v>0</v>
      </c>
      <c r="ZU26" s="128">
        <f>IFERROR(IF(AND(ZN26&lt;SMALL(기준일시_입력!$J$21:$J$39,ZU$5),ZO26&gt;SMALL(기준일시_입력!$N$21:$N$39,ZU$5)),INDEX(기준일시_입력!$AJ$21:$AJ$39,ZU$5*2-1),IF(AND(ZN26&gt;=SMALL(기준일시_입력!$J$21:$J$39,ZU$5),ZN26&lt;SMALL(기준일시_입력!$N$21:$N$39,ZU$5)),SMALL(기준일시_입력!$N$21:$N$39,ZU$5)-ZN26,0)),0)</f>
        <v>0</v>
      </c>
      <c r="ZV26" s="128">
        <f>IFERROR(IF(AND(ZN26&lt;SMALL(기준일시_입력!$J$21:$J$39,ZV$5),ZO26&gt;SMALL(기준일시_입력!$N$21:$N$39,ZV$5)),INDEX(기준일시_입력!$AJ$21:$AJ$39,ZV$5*2-1),IF(AND(ZN26&gt;=SMALL(기준일시_입력!$J$21:$J$39,ZV$5),ZN26&lt;SMALL(기준일시_입력!$N$21:$N$39,ZV$5)),SMALL(기준일시_입력!$N$21:$N$39,ZV$5)-ZN26,0)),0)</f>
        <v>0</v>
      </c>
      <c r="ZW26" s="128">
        <f>IFERROR(IF(AND(ZN26&lt;SMALL(기준일시_입력!$J$21:$J$39,ZW$5),ZO26&gt;SMALL(기준일시_입력!$N$21:$N$39,ZW$5)),INDEX(기준일시_입력!$AJ$21:$AJ$39,ZW$5*2-1),IF(AND(ZN26&gt;=SMALL(기준일시_입력!$J$21:$J$39,ZW$5),ZN26&lt;SMALL(기준일시_입력!$N$21:$N$39,ZW$5)),SMALL(기준일시_입력!$N$21:$N$39,ZW$5)-ZN26,0)),0)</f>
        <v>0</v>
      </c>
      <c r="ZX26" s="128">
        <f>IFERROR(IF(AND(ZN26&lt;SMALL(기준일시_입력!$J$21:$J$39,ZX$5),ZO26&gt;SMALL(기준일시_입력!$N$21:$N$39,ZX$5)),INDEX(기준일시_입력!$AJ$21:$AJ$39,ZX$5*2-1),IF(AND(ZN26&gt;=SMALL(기준일시_입력!$J$21:$J$39,ZX$5),ZN26&lt;SMALL(기준일시_입력!$N$21:$N$39,ZX$5)),SMALL(기준일시_입력!$N$21:$N$39,ZX$5)-ZN26,0)),0)</f>
        <v>0</v>
      </c>
      <c r="ZY26" s="128">
        <f>IFERROR(IF(AND(ZN26&lt;SMALL(기준일시_입력!$J$21:$J$39,ZY$5),ZO26&gt;SMALL(기준일시_입력!$N$21:$N$39,ZY$5)),INDEX(기준일시_입력!$AJ$21:$AJ$39,ZY$5*2-1),IF(AND(ZN26&gt;=SMALL(기준일시_입력!$J$21:$J$39,ZY$5),ZN26&lt;SMALL(기준일시_입력!$N$21:$N$39,ZY$5)),SMALL(기준일시_입력!$N$21:$N$39,ZY$5)-ZN26,0)),0)</f>
        <v>0</v>
      </c>
      <c r="ZZ26" s="125"/>
      <c r="AAA26" s="180" t="str">
        <f t="shared" si="264"/>
        <v>21일</v>
      </c>
      <c r="AAB26" s="180"/>
      <c r="AAC26" s="124" t="str">
        <f t="shared" si="265"/>
        <v>일</v>
      </c>
      <c r="AAD26" s="133" t="str">
        <f t="shared" si="411"/>
        <v/>
      </c>
      <c r="AAE26" s="184"/>
      <c r="AAF26" s="184"/>
      <c r="AAG26" s="184"/>
      <c r="AAH26" s="184"/>
      <c r="AAI26" s="184"/>
      <c r="AAJ26" s="184"/>
      <c r="AAK26" s="176"/>
      <c r="AAL26" s="177"/>
      <c r="AAM26" s="129" t="str">
        <f>IF($B26="","",IF(AND(AAC$3&lt;&gt;"",$B26-기준일시_입력!$AO$7&lt;=0,AAE26="",AAH26="",AAK26=""),"X",IF(AAK26="연차","☆",IF(AAK26="월차","★",IF(AAK26="병가","♨",IF(AAK26="출장","◎",IF(AAK26="교육","■",IF(AND(AAK26="",AAE26&lt;=기준일시_입력!$J$15,AAH26&gt;=기준일시_입력!$N$15),"○",IF(AND(AAK26="",AAE26&lt;&gt;"",AAE26&gt;기준일시_입력!$J$15),"▼",IF(AND(AAK26="",AAH26&lt;&gt;"",AAH26&lt;기준일시_입력!$N$15),"△",""))))))))))</f>
        <v/>
      </c>
      <c r="AAN26" s="128">
        <f>IFERROR(IF(OR(AAE26="",AAH26=""),0,IF(AND(AAP26&lt;기준일시_입력!$J$17,AAQ26&gt;기준일시_입력!$N$17),기준일시_입력!$N$17-기준일시_입력!$J$17,IF(AND(AAP26&gt;=기준일시_입력!$J$17,AAQ26&gt;기준일시_입력!$N$17),기준일시_입력!$N$17-AAP26,IF(AAQ26&lt;기준일시_입력!$J$17,0,IF(AND(AAP26&lt;기준일시_입력!$J$17,AAQ26&lt;=기준일시_입력!$N$17),AAQ26-기준일시_입력!$J$17,IF(AND(AAP26&gt;=기준일시_입력!$J$17,AAQ26&lt;=기준일시_입력!$N$17),AAQ26-AAP26,0)))))),0)</f>
        <v>0</v>
      </c>
      <c r="AAO26" s="128">
        <f t="shared" si="267"/>
        <v>0</v>
      </c>
      <c r="AAP26" s="128">
        <f>IF(OR(AAE26="",AAH26=""),0,IF(AAE26&lt;기준일시_입력!$J$15,기준일시_입력!$J$15,AAE26))</f>
        <v>0</v>
      </c>
      <c r="AAQ26" s="128">
        <f t="shared" si="268"/>
        <v>0</v>
      </c>
      <c r="AAR26" s="128">
        <f>IFERROR(IF(AND(AAP26&lt;SMALL(기준일시_입력!$J$21:$J$39,AAR$5),AAQ26&gt;SMALL(기준일시_입력!$N$21:$N$39,AAR$5)),INDEX(기준일시_입력!$AJ$21:$AJ$39,AAR$5*2-1),IF(AND(AAP26&gt;=SMALL(기준일시_입력!$J$21:$J$39,AAR$5),AAP26&lt;SMALL(기준일시_입력!$N$21:$N$39,AAR$5)),SMALL(기준일시_입력!$N$21:$N$39,AAR$5)-AAP26,0)),0)</f>
        <v>0</v>
      </c>
      <c r="AAS26" s="128">
        <f>IFERROR(IF(AND(AAP26&lt;SMALL(기준일시_입력!$J$21:$J$39,AAS$5),AAQ26&gt;SMALL(기준일시_입력!$N$21:$N$39,AAS$5)),INDEX(기준일시_입력!$AJ$21:$AJ$39,AAS$5*2-1),IF(AND(AAP26&gt;=SMALL(기준일시_입력!$J$21:$J$39,AAS$5),AAP26&lt;SMALL(기준일시_입력!$N$21:$N$39,AAS$5)),SMALL(기준일시_입력!$N$21:$N$39,AAS$5)-AAP26,0)),0)</f>
        <v>0</v>
      </c>
      <c r="AAT26" s="128">
        <f>IFERROR(IF(AND(AAP26&lt;SMALL(기준일시_입력!$J$21:$J$39,AAT$5),AAQ26&gt;SMALL(기준일시_입력!$N$21:$N$39,AAT$5)),INDEX(기준일시_입력!$AJ$21:$AJ$39,AAT$5*2-1),IF(AND(AAP26&gt;=SMALL(기준일시_입력!$J$21:$J$39,AAT$5),AAP26&lt;SMALL(기준일시_입력!$N$21:$N$39,AAT$5)),SMALL(기준일시_입력!$N$21:$N$39,AAT$5)-AAP26,0)),0)</f>
        <v>0</v>
      </c>
      <c r="AAU26" s="128">
        <f>IFERROR(IF(AND(AAP26&lt;SMALL(기준일시_입력!$J$21:$J$39,AAU$5),AAQ26&gt;SMALL(기준일시_입력!$N$21:$N$39,AAU$5)),INDEX(기준일시_입력!$AJ$21:$AJ$39,AAU$5*2-1),IF(AND(AAP26&gt;=SMALL(기준일시_입력!$J$21:$J$39,AAU$5),AAP26&lt;SMALL(기준일시_입력!$N$21:$N$39,AAU$5)),SMALL(기준일시_입력!$N$21:$N$39,AAU$5)-AAP26,0)),0)</f>
        <v>0</v>
      </c>
      <c r="AAV26" s="128">
        <f>IFERROR(IF(AND(AAP26&lt;SMALL(기준일시_입력!$J$21:$J$39,AAV$5),AAQ26&gt;SMALL(기준일시_입력!$N$21:$N$39,AAV$5)),INDEX(기준일시_입력!$AJ$21:$AJ$39,AAV$5*2-1),IF(AND(AAP26&gt;=SMALL(기준일시_입력!$J$21:$J$39,AAV$5),AAP26&lt;SMALL(기준일시_입력!$N$21:$N$39,AAV$5)),SMALL(기준일시_입력!$N$21:$N$39,AAV$5)-AAP26,0)),0)</f>
        <v>0</v>
      </c>
      <c r="AAW26" s="128">
        <f>IFERROR(IF(AND(AAP26&lt;SMALL(기준일시_입력!$J$21:$J$39,AAW$5),AAQ26&gt;SMALL(기준일시_입력!$N$21:$N$39,AAW$5)),INDEX(기준일시_입력!$AJ$21:$AJ$39,AAW$5*2-1),IF(AND(AAP26&gt;=SMALL(기준일시_입력!$J$21:$J$39,AAW$5),AAP26&lt;SMALL(기준일시_입력!$N$21:$N$39,AAW$5)),SMALL(기준일시_입력!$N$21:$N$39,AAW$5)-AAP26,0)),0)</f>
        <v>0</v>
      </c>
      <c r="AAX26" s="128">
        <f>IFERROR(IF(AND(AAP26&lt;SMALL(기준일시_입력!$J$21:$J$39,AAX$5),AAQ26&gt;SMALL(기준일시_입력!$N$21:$N$39,AAX$5)),INDEX(기준일시_입력!$AJ$21:$AJ$39,AAX$5*2-1),IF(AND(AAP26&gt;=SMALL(기준일시_입력!$J$21:$J$39,AAX$5),AAP26&lt;SMALL(기준일시_입력!$N$21:$N$39,AAX$5)),SMALL(기준일시_입력!$N$21:$N$39,AAX$5)-AAP26,0)),0)</f>
        <v>0</v>
      </c>
      <c r="AAY26" s="128">
        <f>IFERROR(IF(AND(AAP26&lt;SMALL(기준일시_입력!$J$21:$J$39,AAY$5),AAQ26&gt;SMALL(기준일시_입력!$N$21:$N$39,AAY$5)),INDEX(기준일시_입력!$AJ$21:$AJ$39,AAY$5*2-1),IF(AND(AAP26&gt;=SMALL(기준일시_입력!$J$21:$J$39,AAY$5),AAP26&lt;SMALL(기준일시_입력!$N$21:$N$39,AAY$5)),SMALL(기준일시_입력!$N$21:$N$39,AAY$5)-AAP26,0)),0)</f>
        <v>0</v>
      </c>
      <c r="AAZ26" s="128">
        <f>IFERROR(IF(AND(AAP26&lt;SMALL(기준일시_입력!$J$21:$J$39,AAZ$5),AAQ26&gt;SMALL(기준일시_입력!$N$21:$N$39,AAZ$5)),INDEX(기준일시_입력!$AJ$21:$AJ$39,AAZ$5*2-1),IF(AND(AAP26&gt;=SMALL(기준일시_입력!$J$21:$J$39,AAZ$5),AAP26&lt;SMALL(기준일시_입력!$N$21:$N$39,AAZ$5)),SMALL(기준일시_입력!$N$21:$N$39,AAZ$5)-AAP26,0)),0)</f>
        <v>0</v>
      </c>
      <c r="ABA26" s="128">
        <f>IFERROR(IF(AND(AAP26&lt;SMALL(기준일시_입력!$J$21:$J$39,ABA$5),AAQ26&gt;SMALL(기준일시_입력!$N$21:$N$39,ABA$5)),INDEX(기준일시_입력!$AJ$21:$AJ$39,ABA$5*2-1),IF(AND(AAP26&gt;=SMALL(기준일시_입력!$J$21:$J$39,ABA$5),AAP26&lt;SMALL(기준일시_입력!$N$21:$N$39,ABA$5)),SMALL(기준일시_입력!$N$21:$N$39,ABA$5)-AAP26,0)),0)</f>
        <v>0</v>
      </c>
      <c r="ABB26" s="125"/>
      <c r="ABC26" s="180" t="str">
        <f t="shared" si="269"/>
        <v>21일</v>
      </c>
      <c r="ABD26" s="180"/>
      <c r="ABE26" s="124" t="str">
        <f t="shared" si="270"/>
        <v>일</v>
      </c>
      <c r="ABF26" s="133" t="str">
        <f t="shared" si="411"/>
        <v/>
      </c>
      <c r="ABG26" s="184"/>
      <c r="ABH26" s="184"/>
      <c r="ABI26" s="184"/>
      <c r="ABJ26" s="184"/>
      <c r="ABK26" s="184"/>
      <c r="ABL26" s="184"/>
      <c r="ABM26" s="176"/>
      <c r="ABN26" s="177"/>
      <c r="ABO26" s="129" t="str">
        <f>IF($B26="","",IF(AND(ABE$3&lt;&gt;"",$B26-기준일시_입력!$AO$7&lt;=0,ABG26="",ABJ26="",ABM26=""),"X",IF(ABM26="연차","☆",IF(ABM26="월차","★",IF(ABM26="병가","♨",IF(ABM26="출장","◎",IF(ABM26="교육","■",IF(AND(ABM26="",ABG26&lt;=기준일시_입력!$J$15,ABJ26&gt;=기준일시_입력!$N$15),"○",IF(AND(ABM26="",ABG26&lt;&gt;"",ABG26&gt;기준일시_입력!$J$15),"▼",IF(AND(ABM26="",ABJ26&lt;&gt;"",ABJ26&lt;기준일시_입력!$N$15),"△",""))))))))))</f>
        <v/>
      </c>
      <c r="ABP26" s="128">
        <f>IFERROR(IF(OR(ABG26="",ABJ26=""),0,IF(AND(ABR26&lt;기준일시_입력!$J$17,ABS26&gt;기준일시_입력!$N$17),기준일시_입력!$N$17-기준일시_입력!$J$17,IF(AND(ABR26&gt;=기준일시_입력!$J$17,ABS26&gt;기준일시_입력!$N$17),기준일시_입력!$N$17-ABR26,IF(ABS26&lt;기준일시_입력!$J$17,0,IF(AND(ABR26&lt;기준일시_입력!$J$17,ABS26&lt;=기준일시_입력!$N$17),ABS26-기준일시_입력!$J$17,IF(AND(ABR26&gt;=기준일시_입력!$J$17,ABS26&lt;=기준일시_입력!$N$17),ABS26-ABR26,0)))))),0)</f>
        <v>0</v>
      </c>
      <c r="ABQ26" s="128">
        <f t="shared" si="272"/>
        <v>0</v>
      </c>
      <c r="ABR26" s="128">
        <f>IF(OR(ABG26="",ABJ26=""),0,IF(ABG26&lt;기준일시_입력!$J$15,기준일시_입력!$J$15,ABG26))</f>
        <v>0</v>
      </c>
      <c r="ABS26" s="128">
        <f t="shared" si="273"/>
        <v>0</v>
      </c>
      <c r="ABT26" s="128">
        <f>IFERROR(IF(AND(ABR26&lt;SMALL(기준일시_입력!$J$21:$J$39,ABT$5),ABS26&gt;SMALL(기준일시_입력!$N$21:$N$39,ABT$5)),INDEX(기준일시_입력!$AJ$21:$AJ$39,ABT$5*2-1),IF(AND(ABR26&gt;=SMALL(기준일시_입력!$J$21:$J$39,ABT$5),ABR26&lt;SMALL(기준일시_입력!$N$21:$N$39,ABT$5)),SMALL(기준일시_입력!$N$21:$N$39,ABT$5)-ABR26,0)),0)</f>
        <v>0</v>
      </c>
      <c r="ABU26" s="128">
        <f>IFERROR(IF(AND(ABR26&lt;SMALL(기준일시_입력!$J$21:$J$39,ABU$5),ABS26&gt;SMALL(기준일시_입력!$N$21:$N$39,ABU$5)),INDEX(기준일시_입력!$AJ$21:$AJ$39,ABU$5*2-1),IF(AND(ABR26&gt;=SMALL(기준일시_입력!$J$21:$J$39,ABU$5),ABR26&lt;SMALL(기준일시_입력!$N$21:$N$39,ABU$5)),SMALL(기준일시_입력!$N$21:$N$39,ABU$5)-ABR26,0)),0)</f>
        <v>0</v>
      </c>
      <c r="ABV26" s="128">
        <f>IFERROR(IF(AND(ABR26&lt;SMALL(기준일시_입력!$J$21:$J$39,ABV$5),ABS26&gt;SMALL(기준일시_입력!$N$21:$N$39,ABV$5)),INDEX(기준일시_입력!$AJ$21:$AJ$39,ABV$5*2-1),IF(AND(ABR26&gt;=SMALL(기준일시_입력!$J$21:$J$39,ABV$5),ABR26&lt;SMALL(기준일시_입력!$N$21:$N$39,ABV$5)),SMALL(기준일시_입력!$N$21:$N$39,ABV$5)-ABR26,0)),0)</f>
        <v>0</v>
      </c>
      <c r="ABW26" s="128">
        <f>IFERROR(IF(AND(ABR26&lt;SMALL(기준일시_입력!$J$21:$J$39,ABW$5),ABS26&gt;SMALL(기준일시_입력!$N$21:$N$39,ABW$5)),INDEX(기준일시_입력!$AJ$21:$AJ$39,ABW$5*2-1),IF(AND(ABR26&gt;=SMALL(기준일시_입력!$J$21:$J$39,ABW$5),ABR26&lt;SMALL(기준일시_입력!$N$21:$N$39,ABW$5)),SMALL(기준일시_입력!$N$21:$N$39,ABW$5)-ABR26,0)),0)</f>
        <v>0</v>
      </c>
      <c r="ABX26" s="128">
        <f>IFERROR(IF(AND(ABR26&lt;SMALL(기준일시_입력!$J$21:$J$39,ABX$5),ABS26&gt;SMALL(기준일시_입력!$N$21:$N$39,ABX$5)),INDEX(기준일시_입력!$AJ$21:$AJ$39,ABX$5*2-1),IF(AND(ABR26&gt;=SMALL(기준일시_입력!$J$21:$J$39,ABX$5),ABR26&lt;SMALL(기준일시_입력!$N$21:$N$39,ABX$5)),SMALL(기준일시_입력!$N$21:$N$39,ABX$5)-ABR26,0)),0)</f>
        <v>0</v>
      </c>
      <c r="ABY26" s="128">
        <f>IFERROR(IF(AND(ABR26&lt;SMALL(기준일시_입력!$J$21:$J$39,ABY$5),ABS26&gt;SMALL(기준일시_입력!$N$21:$N$39,ABY$5)),INDEX(기준일시_입력!$AJ$21:$AJ$39,ABY$5*2-1),IF(AND(ABR26&gt;=SMALL(기준일시_입력!$J$21:$J$39,ABY$5),ABR26&lt;SMALL(기준일시_입력!$N$21:$N$39,ABY$5)),SMALL(기준일시_입력!$N$21:$N$39,ABY$5)-ABR26,0)),0)</f>
        <v>0</v>
      </c>
      <c r="ABZ26" s="128">
        <f>IFERROR(IF(AND(ABR26&lt;SMALL(기준일시_입력!$J$21:$J$39,ABZ$5),ABS26&gt;SMALL(기준일시_입력!$N$21:$N$39,ABZ$5)),INDEX(기준일시_입력!$AJ$21:$AJ$39,ABZ$5*2-1),IF(AND(ABR26&gt;=SMALL(기준일시_입력!$J$21:$J$39,ABZ$5),ABR26&lt;SMALL(기준일시_입력!$N$21:$N$39,ABZ$5)),SMALL(기준일시_입력!$N$21:$N$39,ABZ$5)-ABR26,0)),0)</f>
        <v>0</v>
      </c>
      <c r="ACA26" s="128">
        <f>IFERROR(IF(AND(ABR26&lt;SMALL(기준일시_입력!$J$21:$J$39,ACA$5),ABS26&gt;SMALL(기준일시_입력!$N$21:$N$39,ACA$5)),INDEX(기준일시_입력!$AJ$21:$AJ$39,ACA$5*2-1),IF(AND(ABR26&gt;=SMALL(기준일시_입력!$J$21:$J$39,ACA$5),ABR26&lt;SMALL(기준일시_입력!$N$21:$N$39,ACA$5)),SMALL(기준일시_입력!$N$21:$N$39,ACA$5)-ABR26,0)),0)</f>
        <v>0</v>
      </c>
      <c r="ACB26" s="128">
        <f>IFERROR(IF(AND(ABR26&lt;SMALL(기준일시_입력!$J$21:$J$39,ACB$5),ABS26&gt;SMALL(기준일시_입력!$N$21:$N$39,ACB$5)),INDEX(기준일시_입력!$AJ$21:$AJ$39,ACB$5*2-1),IF(AND(ABR26&gt;=SMALL(기준일시_입력!$J$21:$J$39,ACB$5),ABR26&lt;SMALL(기준일시_입력!$N$21:$N$39,ACB$5)),SMALL(기준일시_입력!$N$21:$N$39,ACB$5)-ABR26,0)),0)</f>
        <v>0</v>
      </c>
      <c r="ACC26" s="128">
        <f>IFERROR(IF(AND(ABR26&lt;SMALL(기준일시_입력!$J$21:$J$39,ACC$5),ABS26&gt;SMALL(기준일시_입력!$N$21:$N$39,ACC$5)),INDEX(기준일시_입력!$AJ$21:$AJ$39,ACC$5*2-1),IF(AND(ABR26&gt;=SMALL(기준일시_입력!$J$21:$J$39,ACC$5),ABR26&lt;SMALL(기준일시_입력!$N$21:$N$39,ACC$5)),SMALL(기준일시_입력!$N$21:$N$39,ACC$5)-ABR26,0)),0)</f>
        <v>0</v>
      </c>
      <c r="ACD26" s="125"/>
      <c r="ACE26" s="180" t="str">
        <f t="shared" si="274"/>
        <v>21일</v>
      </c>
      <c r="ACF26" s="180"/>
      <c r="ACG26" s="124" t="str">
        <f t="shared" si="275"/>
        <v>일</v>
      </c>
      <c r="ACH26" s="133" t="str">
        <f t="shared" si="412"/>
        <v/>
      </c>
      <c r="ACI26" s="184"/>
      <c r="ACJ26" s="184"/>
      <c r="ACK26" s="184"/>
      <c r="ACL26" s="184"/>
      <c r="ACM26" s="184"/>
      <c r="ACN26" s="184"/>
      <c r="ACO26" s="176"/>
      <c r="ACP26" s="177"/>
      <c r="ACQ26" s="129" t="str">
        <f>IF($B26="","",IF(AND(ACG$3&lt;&gt;"",$B26-기준일시_입력!$AO$7&lt;=0,ACI26="",ACL26="",ACO26=""),"X",IF(ACO26="연차","☆",IF(ACO26="월차","★",IF(ACO26="병가","♨",IF(ACO26="출장","◎",IF(ACO26="교육","■",IF(AND(ACO26="",ACI26&lt;=기준일시_입력!$J$15,ACL26&gt;=기준일시_입력!$N$15),"○",IF(AND(ACO26="",ACI26&lt;&gt;"",ACI26&gt;기준일시_입력!$J$15),"▼",IF(AND(ACO26="",ACL26&lt;&gt;"",ACL26&lt;기준일시_입력!$N$15),"△",""))))))))))</f>
        <v/>
      </c>
      <c r="ACR26" s="128">
        <f>IFERROR(IF(OR(ACI26="",ACL26=""),0,IF(AND(ACT26&lt;기준일시_입력!$J$17,ACU26&gt;기준일시_입력!$N$17),기준일시_입력!$N$17-기준일시_입력!$J$17,IF(AND(ACT26&gt;=기준일시_입력!$J$17,ACU26&gt;기준일시_입력!$N$17),기준일시_입력!$N$17-ACT26,IF(ACU26&lt;기준일시_입력!$J$17,0,IF(AND(ACT26&lt;기준일시_입력!$J$17,ACU26&lt;=기준일시_입력!$N$17),ACU26-기준일시_입력!$J$17,IF(AND(ACT26&gt;=기준일시_입력!$J$17,ACU26&lt;=기준일시_입력!$N$17),ACU26-ACT26,0)))))),0)</f>
        <v>0</v>
      </c>
      <c r="ACS26" s="128">
        <f t="shared" si="277"/>
        <v>0</v>
      </c>
      <c r="ACT26" s="128">
        <f>IF(OR(ACI26="",ACL26=""),0,IF(ACI26&lt;기준일시_입력!$J$15,기준일시_입력!$J$15,ACI26))</f>
        <v>0</v>
      </c>
      <c r="ACU26" s="128">
        <f t="shared" si="278"/>
        <v>0</v>
      </c>
      <c r="ACV26" s="128">
        <f>IFERROR(IF(AND(ACT26&lt;SMALL(기준일시_입력!$J$21:$J$39,ACV$5),ACU26&gt;SMALL(기준일시_입력!$N$21:$N$39,ACV$5)),INDEX(기준일시_입력!$AJ$21:$AJ$39,ACV$5*2-1),IF(AND(ACT26&gt;=SMALL(기준일시_입력!$J$21:$J$39,ACV$5),ACT26&lt;SMALL(기준일시_입력!$N$21:$N$39,ACV$5)),SMALL(기준일시_입력!$N$21:$N$39,ACV$5)-ACT26,0)),0)</f>
        <v>0</v>
      </c>
      <c r="ACW26" s="128">
        <f>IFERROR(IF(AND(ACT26&lt;SMALL(기준일시_입력!$J$21:$J$39,ACW$5),ACU26&gt;SMALL(기준일시_입력!$N$21:$N$39,ACW$5)),INDEX(기준일시_입력!$AJ$21:$AJ$39,ACW$5*2-1),IF(AND(ACT26&gt;=SMALL(기준일시_입력!$J$21:$J$39,ACW$5),ACT26&lt;SMALL(기준일시_입력!$N$21:$N$39,ACW$5)),SMALL(기준일시_입력!$N$21:$N$39,ACW$5)-ACT26,0)),0)</f>
        <v>0</v>
      </c>
      <c r="ACX26" s="128">
        <f>IFERROR(IF(AND(ACT26&lt;SMALL(기준일시_입력!$J$21:$J$39,ACX$5),ACU26&gt;SMALL(기준일시_입력!$N$21:$N$39,ACX$5)),INDEX(기준일시_입력!$AJ$21:$AJ$39,ACX$5*2-1),IF(AND(ACT26&gt;=SMALL(기준일시_입력!$J$21:$J$39,ACX$5),ACT26&lt;SMALL(기준일시_입력!$N$21:$N$39,ACX$5)),SMALL(기준일시_입력!$N$21:$N$39,ACX$5)-ACT26,0)),0)</f>
        <v>0</v>
      </c>
      <c r="ACY26" s="128">
        <f>IFERROR(IF(AND(ACT26&lt;SMALL(기준일시_입력!$J$21:$J$39,ACY$5),ACU26&gt;SMALL(기준일시_입력!$N$21:$N$39,ACY$5)),INDEX(기준일시_입력!$AJ$21:$AJ$39,ACY$5*2-1),IF(AND(ACT26&gt;=SMALL(기준일시_입력!$J$21:$J$39,ACY$5),ACT26&lt;SMALL(기준일시_입력!$N$21:$N$39,ACY$5)),SMALL(기준일시_입력!$N$21:$N$39,ACY$5)-ACT26,0)),0)</f>
        <v>0</v>
      </c>
      <c r="ACZ26" s="128">
        <f>IFERROR(IF(AND(ACT26&lt;SMALL(기준일시_입력!$J$21:$J$39,ACZ$5),ACU26&gt;SMALL(기준일시_입력!$N$21:$N$39,ACZ$5)),INDEX(기준일시_입력!$AJ$21:$AJ$39,ACZ$5*2-1),IF(AND(ACT26&gt;=SMALL(기준일시_입력!$J$21:$J$39,ACZ$5),ACT26&lt;SMALL(기준일시_입력!$N$21:$N$39,ACZ$5)),SMALL(기준일시_입력!$N$21:$N$39,ACZ$5)-ACT26,0)),0)</f>
        <v>0</v>
      </c>
      <c r="ADA26" s="128">
        <f>IFERROR(IF(AND(ACT26&lt;SMALL(기준일시_입력!$J$21:$J$39,ADA$5),ACU26&gt;SMALL(기준일시_입력!$N$21:$N$39,ADA$5)),INDEX(기준일시_입력!$AJ$21:$AJ$39,ADA$5*2-1),IF(AND(ACT26&gt;=SMALL(기준일시_입력!$J$21:$J$39,ADA$5),ACT26&lt;SMALL(기준일시_입력!$N$21:$N$39,ADA$5)),SMALL(기준일시_입력!$N$21:$N$39,ADA$5)-ACT26,0)),0)</f>
        <v>0</v>
      </c>
      <c r="ADB26" s="128">
        <f>IFERROR(IF(AND(ACT26&lt;SMALL(기준일시_입력!$J$21:$J$39,ADB$5),ACU26&gt;SMALL(기준일시_입력!$N$21:$N$39,ADB$5)),INDEX(기준일시_입력!$AJ$21:$AJ$39,ADB$5*2-1),IF(AND(ACT26&gt;=SMALL(기준일시_입력!$J$21:$J$39,ADB$5),ACT26&lt;SMALL(기준일시_입력!$N$21:$N$39,ADB$5)),SMALL(기준일시_입력!$N$21:$N$39,ADB$5)-ACT26,0)),0)</f>
        <v>0</v>
      </c>
      <c r="ADC26" s="128">
        <f>IFERROR(IF(AND(ACT26&lt;SMALL(기준일시_입력!$J$21:$J$39,ADC$5),ACU26&gt;SMALL(기준일시_입력!$N$21:$N$39,ADC$5)),INDEX(기준일시_입력!$AJ$21:$AJ$39,ADC$5*2-1),IF(AND(ACT26&gt;=SMALL(기준일시_입력!$J$21:$J$39,ADC$5),ACT26&lt;SMALL(기준일시_입력!$N$21:$N$39,ADC$5)),SMALL(기준일시_입력!$N$21:$N$39,ADC$5)-ACT26,0)),0)</f>
        <v>0</v>
      </c>
      <c r="ADD26" s="128">
        <f>IFERROR(IF(AND(ACT26&lt;SMALL(기준일시_입력!$J$21:$J$39,ADD$5),ACU26&gt;SMALL(기준일시_입력!$N$21:$N$39,ADD$5)),INDEX(기준일시_입력!$AJ$21:$AJ$39,ADD$5*2-1),IF(AND(ACT26&gt;=SMALL(기준일시_입력!$J$21:$J$39,ADD$5),ACT26&lt;SMALL(기준일시_입력!$N$21:$N$39,ADD$5)),SMALL(기준일시_입력!$N$21:$N$39,ADD$5)-ACT26,0)),0)</f>
        <v>0</v>
      </c>
      <c r="ADE26" s="128">
        <f>IFERROR(IF(AND(ACT26&lt;SMALL(기준일시_입력!$J$21:$J$39,ADE$5),ACU26&gt;SMALL(기준일시_입력!$N$21:$N$39,ADE$5)),INDEX(기준일시_입력!$AJ$21:$AJ$39,ADE$5*2-1),IF(AND(ACT26&gt;=SMALL(기준일시_입력!$J$21:$J$39,ADE$5),ACT26&lt;SMALL(기준일시_입력!$N$21:$N$39,ADE$5)),SMALL(기준일시_입력!$N$21:$N$39,ADE$5)-ACT26,0)),0)</f>
        <v>0</v>
      </c>
      <c r="ADF26" s="125"/>
      <c r="ADG26" s="180" t="str">
        <f t="shared" si="279"/>
        <v>21일</v>
      </c>
      <c r="ADH26" s="180"/>
      <c r="ADI26" s="124" t="str">
        <f t="shared" si="280"/>
        <v>일</v>
      </c>
      <c r="ADJ26" s="133" t="str">
        <f t="shared" si="412"/>
        <v/>
      </c>
      <c r="ADK26" s="184"/>
      <c r="ADL26" s="184"/>
      <c r="ADM26" s="184"/>
      <c r="ADN26" s="184"/>
      <c r="ADO26" s="184"/>
      <c r="ADP26" s="184"/>
      <c r="ADQ26" s="176"/>
      <c r="ADR26" s="177"/>
      <c r="ADS26" s="129" t="str">
        <f>IF($B26="","",IF(AND(ADI$3&lt;&gt;"",$B26-기준일시_입력!$AO$7&lt;=0,ADK26="",ADN26="",ADQ26=""),"X",IF(ADQ26="연차","☆",IF(ADQ26="월차","★",IF(ADQ26="병가","♨",IF(ADQ26="출장","◎",IF(ADQ26="교육","■",IF(AND(ADQ26="",ADK26&lt;=기준일시_입력!$J$15,ADN26&gt;=기준일시_입력!$N$15),"○",IF(AND(ADQ26="",ADK26&lt;&gt;"",ADK26&gt;기준일시_입력!$J$15),"▼",IF(AND(ADQ26="",ADN26&lt;&gt;"",ADN26&lt;기준일시_입력!$N$15),"△",""))))))))))</f>
        <v/>
      </c>
      <c r="ADT26" s="128">
        <f>IFERROR(IF(OR(ADK26="",ADN26=""),0,IF(AND(ADV26&lt;기준일시_입력!$J$17,ADW26&gt;기준일시_입력!$N$17),기준일시_입력!$N$17-기준일시_입력!$J$17,IF(AND(ADV26&gt;=기준일시_입력!$J$17,ADW26&gt;기준일시_입력!$N$17),기준일시_입력!$N$17-ADV26,IF(ADW26&lt;기준일시_입력!$J$17,0,IF(AND(ADV26&lt;기준일시_입력!$J$17,ADW26&lt;=기준일시_입력!$N$17),ADW26-기준일시_입력!$J$17,IF(AND(ADV26&gt;=기준일시_입력!$J$17,ADW26&lt;=기준일시_입력!$N$17),ADW26-ADV26,0)))))),0)</f>
        <v>0</v>
      </c>
      <c r="ADU26" s="128">
        <f t="shared" si="282"/>
        <v>0</v>
      </c>
      <c r="ADV26" s="128">
        <f>IF(OR(ADK26="",ADN26=""),0,IF(ADK26&lt;기준일시_입력!$J$15,기준일시_입력!$J$15,ADK26))</f>
        <v>0</v>
      </c>
      <c r="ADW26" s="128">
        <f t="shared" si="283"/>
        <v>0</v>
      </c>
      <c r="ADX26" s="128">
        <f>IFERROR(IF(AND(ADV26&lt;SMALL(기준일시_입력!$J$21:$J$39,ADX$5),ADW26&gt;SMALL(기준일시_입력!$N$21:$N$39,ADX$5)),INDEX(기준일시_입력!$AJ$21:$AJ$39,ADX$5*2-1),IF(AND(ADV26&gt;=SMALL(기준일시_입력!$J$21:$J$39,ADX$5),ADV26&lt;SMALL(기준일시_입력!$N$21:$N$39,ADX$5)),SMALL(기준일시_입력!$N$21:$N$39,ADX$5)-ADV26,0)),0)</f>
        <v>0</v>
      </c>
      <c r="ADY26" s="128">
        <f>IFERROR(IF(AND(ADV26&lt;SMALL(기준일시_입력!$J$21:$J$39,ADY$5),ADW26&gt;SMALL(기준일시_입력!$N$21:$N$39,ADY$5)),INDEX(기준일시_입력!$AJ$21:$AJ$39,ADY$5*2-1),IF(AND(ADV26&gt;=SMALL(기준일시_입력!$J$21:$J$39,ADY$5),ADV26&lt;SMALL(기준일시_입력!$N$21:$N$39,ADY$5)),SMALL(기준일시_입력!$N$21:$N$39,ADY$5)-ADV26,0)),0)</f>
        <v>0</v>
      </c>
      <c r="ADZ26" s="128">
        <f>IFERROR(IF(AND(ADV26&lt;SMALL(기준일시_입력!$J$21:$J$39,ADZ$5),ADW26&gt;SMALL(기준일시_입력!$N$21:$N$39,ADZ$5)),INDEX(기준일시_입력!$AJ$21:$AJ$39,ADZ$5*2-1),IF(AND(ADV26&gt;=SMALL(기준일시_입력!$J$21:$J$39,ADZ$5),ADV26&lt;SMALL(기준일시_입력!$N$21:$N$39,ADZ$5)),SMALL(기준일시_입력!$N$21:$N$39,ADZ$5)-ADV26,0)),0)</f>
        <v>0</v>
      </c>
      <c r="AEA26" s="128">
        <f>IFERROR(IF(AND(ADV26&lt;SMALL(기준일시_입력!$J$21:$J$39,AEA$5),ADW26&gt;SMALL(기준일시_입력!$N$21:$N$39,AEA$5)),INDEX(기준일시_입력!$AJ$21:$AJ$39,AEA$5*2-1),IF(AND(ADV26&gt;=SMALL(기준일시_입력!$J$21:$J$39,AEA$5),ADV26&lt;SMALL(기준일시_입력!$N$21:$N$39,AEA$5)),SMALL(기준일시_입력!$N$21:$N$39,AEA$5)-ADV26,0)),0)</f>
        <v>0</v>
      </c>
      <c r="AEB26" s="128">
        <f>IFERROR(IF(AND(ADV26&lt;SMALL(기준일시_입력!$J$21:$J$39,AEB$5),ADW26&gt;SMALL(기준일시_입력!$N$21:$N$39,AEB$5)),INDEX(기준일시_입력!$AJ$21:$AJ$39,AEB$5*2-1),IF(AND(ADV26&gt;=SMALL(기준일시_입력!$J$21:$J$39,AEB$5),ADV26&lt;SMALL(기준일시_입력!$N$21:$N$39,AEB$5)),SMALL(기준일시_입력!$N$21:$N$39,AEB$5)-ADV26,0)),0)</f>
        <v>0</v>
      </c>
      <c r="AEC26" s="128">
        <f>IFERROR(IF(AND(ADV26&lt;SMALL(기준일시_입력!$J$21:$J$39,AEC$5),ADW26&gt;SMALL(기준일시_입력!$N$21:$N$39,AEC$5)),INDEX(기준일시_입력!$AJ$21:$AJ$39,AEC$5*2-1),IF(AND(ADV26&gt;=SMALL(기준일시_입력!$J$21:$J$39,AEC$5),ADV26&lt;SMALL(기준일시_입력!$N$21:$N$39,AEC$5)),SMALL(기준일시_입력!$N$21:$N$39,AEC$5)-ADV26,0)),0)</f>
        <v>0</v>
      </c>
      <c r="AED26" s="128">
        <f>IFERROR(IF(AND(ADV26&lt;SMALL(기준일시_입력!$J$21:$J$39,AED$5),ADW26&gt;SMALL(기준일시_입력!$N$21:$N$39,AED$5)),INDEX(기준일시_입력!$AJ$21:$AJ$39,AED$5*2-1),IF(AND(ADV26&gt;=SMALL(기준일시_입력!$J$21:$J$39,AED$5),ADV26&lt;SMALL(기준일시_입력!$N$21:$N$39,AED$5)),SMALL(기준일시_입력!$N$21:$N$39,AED$5)-ADV26,0)),0)</f>
        <v>0</v>
      </c>
      <c r="AEE26" s="128">
        <f>IFERROR(IF(AND(ADV26&lt;SMALL(기준일시_입력!$J$21:$J$39,AEE$5),ADW26&gt;SMALL(기준일시_입력!$N$21:$N$39,AEE$5)),INDEX(기준일시_입력!$AJ$21:$AJ$39,AEE$5*2-1),IF(AND(ADV26&gt;=SMALL(기준일시_입력!$J$21:$J$39,AEE$5),ADV26&lt;SMALL(기준일시_입력!$N$21:$N$39,AEE$5)),SMALL(기준일시_입력!$N$21:$N$39,AEE$5)-ADV26,0)),0)</f>
        <v>0</v>
      </c>
      <c r="AEF26" s="128">
        <f>IFERROR(IF(AND(ADV26&lt;SMALL(기준일시_입력!$J$21:$J$39,AEF$5),ADW26&gt;SMALL(기준일시_입력!$N$21:$N$39,AEF$5)),INDEX(기준일시_입력!$AJ$21:$AJ$39,AEF$5*2-1),IF(AND(ADV26&gt;=SMALL(기준일시_입력!$J$21:$J$39,AEF$5),ADV26&lt;SMALL(기준일시_입력!$N$21:$N$39,AEF$5)),SMALL(기준일시_입력!$N$21:$N$39,AEF$5)-ADV26,0)),0)</f>
        <v>0</v>
      </c>
      <c r="AEG26" s="128">
        <f>IFERROR(IF(AND(ADV26&lt;SMALL(기준일시_입력!$J$21:$J$39,AEG$5),ADW26&gt;SMALL(기준일시_입력!$N$21:$N$39,AEG$5)),INDEX(기준일시_입력!$AJ$21:$AJ$39,AEG$5*2-1),IF(AND(ADV26&gt;=SMALL(기준일시_입력!$J$21:$J$39,AEG$5),ADV26&lt;SMALL(기준일시_입력!$N$21:$N$39,AEG$5)),SMALL(기준일시_입력!$N$21:$N$39,AEG$5)-ADV26,0)),0)</f>
        <v>0</v>
      </c>
      <c r="AEH26" s="125"/>
      <c r="AEI26" s="180" t="str">
        <f t="shared" si="284"/>
        <v>21일</v>
      </c>
      <c r="AEJ26" s="180"/>
      <c r="AEK26" s="124" t="str">
        <f t="shared" si="285"/>
        <v>일</v>
      </c>
      <c r="AEL26" s="133" t="str">
        <f t="shared" si="412"/>
        <v/>
      </c>
      <c r="AEM26" s="184"/>
      <c r="AEN26" s="184"/>
      <c r="AEO26" s="184"/>
      <c r="AEP26" s="184"/>
      <c r="AEQ26" s="184"/>
      <c r="AER26" s="184"/>
      <c r="AES26" s="176"/>
      <c r="AET26" s="177"/>
      <c r="AEU26" s="129" t="str">
        <f>IF($B26="","",IF(AND(AEK$3&lt;&gt;"",$B26-기준일시_입력!$AO$7&lt;=0,AEM26="",AEP26="",AES26=""),"X",IF(AES26="연차","☆",IF(AES26="월차","★",IF(AES26="병가","♨",IF(AES26="출장","◎",IF(AES26="교육","■",IF(AND(AES26="",AEM26&lt;=기준일시_입력!$J$15,AEP26&gt;=기준일시_입력!$N$15),"○",IF(AND(AES26="",AEM26&lt;&gt;"",AEM26&gt;기준일시_입력!$J$15),"▼",IF(AND(AES26="",AEP26&lt;&gt;"",AEP26&lt;기준일시_입력!$N$15),"△",""))))))))))</f>
        <v/>
      </c>
      <c r="AEV26" s="128">
        <f>IFERROR(IF(OR(AEM26="",AEP26=""),0,IF(AND(AEX26&lt;기준일시_입력!$J$17,AEY26&gt;기준일시_입력!$N$17),기준일시_입력!$N$17-기준일시_입력!$J$17,IF(AND(AEX26&gt;=기준일시_입력!$J$17,AEY26&gt;기준일시_입력!$N$17),기준일시_입력!$N$17-AEX26,IF(AEY26&lt;기준일시_입력!$J$17,0,IF(AND(AEX26&lt;기준일시_입력!$J$17,AEY26&lt;=기준일시_입력!$N$17),AEY26-기준일시_입력!$J$17,IF(AND(AEX26&gt;=기준일시_입력!$J$17,AEY26&lt;=기준일시_입력!$N$17),AEY26-AEX26,0)))))),0)</f>
        <v>0</v>
      </c>
      <c r="AEW26" s="128">
        <f t="shared" si="287"/>
        <v>0</v>
      </c>
      <c r="AEX26" s="128">
        <f>IF(OR(AEM26="",AEP26=""),0,IF(AEM26&lt;기준일시_입력!$J$15,기준일시_입력!$J$15,AEM26))</f>
        <v>0</v>
      </c>
      <c r="AEY26" s="128">
        <f t="shared" si="288"/>
        <v>0</v>
      </c>
      <c r="AEZ26" s="128">
        <f>IFERROR(IF(AND(AEX26&lt;SMALL(기준일시_입력!$J$21:$J$39,AEZ$5),AEY26&gt;SMALL(기준일시_입력!$N$21:$N$39,AEZ$5)),INDEX(기준일시_입력!$AJ$21:$AJ$39,AEZ$5*2-1),IF(AND(AEX26&gt;=SMALL(기준일시_입력!$J$21:$J$39,AEZ$5),AEX26&lt;SMALL(기준일시_입력!$N$21:$N$39,AEZ$5)),SMALL(기준일시_입력!$N$21:$N$39,AEZ$5)-AEX26,0)),0)</f>
        <v>0</v>
      </c>
      <c r="AFA26" s="128">
        <f>IFERROR(IF(AND(AEX26&lt;SMALL(기준일시_입력!$J$21:$J$39,AFA$5),AEY26&gt;SMALL(기준일시_입력!$N$21:$N$39,AFA$5)),INDEX(기준일시_입력!$AJ$21:$AJ$39,AFA$5*2-1),IF(AND(AEX26&gt;=SMALL(기준일시_입력!$J$21:$J$39,AFA$5),AEX26&lt;SMALL(기준일시_입력!$N$21:$N$39,AFA$5)),SMALL(기준일시_입력!$N$21:$N$39,AFA$5)-AEX26,0)),0)</f>
        <v>0</v>
      </c>
      <c r="AFB26" s="128">
        <f>IFERROR(IF(AND(AEX26&lt;SMALL(기준일시_입력!$J$21:$J$39,AFB$5),AEY26&gt;SMALL(기준일시_입력!$N$21:$N$39,AFB$5)),INDEX(기준일시_입력!$AJ$21:$AJ$39,AFB$5*2-1),IF(AND(AEX26&gt;=SMALL(기준일시_입력!$J$21:$J$39,AFB$5),AEX26&lt;SMALL(기준일시_입력!$N$21:$N$39,AFB$5)),SMALL(기준일시_입력!$N$21:$N$39,AFB$5)-AEX26,0)),0)</f>
        <v>0</v>
      </c>
      <c r="AFC26" s="128">
        <f>IFERROR(IF(AND(AEX26&lt;SMALL(기준일시_입력!$J$21:$J$39,AFC$5),AEY26&gt;SMALL(기준일시_입력!$N$21:$N$39,AFC$5)),INDEX(기준일시_입력!$AJ$21:$AJ$39,AFC$5*2-1),IF(AND(AEX26&gt;=SMALL(기준일시_입력!$J$21:$J$39,AFC$5),AEX26&lt;SMALL(기준일시_입력!$N$21:$N$39,AFC$5)),SMALL(기준일시_입력!$N$21:$N$39,AFC$5)-AEX26,0)),0)</f>
        <v>0</v>
      </c>
      <c r="AFD26" s="128">
        <f>IFERROR(IF(AND(AEX26&lt;SMALL(기준일시_입력!$J$21:$J$39,AFD$5),AEY26&gt;SMALL(기준일시_입력!$N$21:$N$39,AFD$5)),INDEX(기준일시_입력!$AJ$21:$AJ$39,AFD$5*2-1),IF(AND(AEX26&gt;=SMALL(기준일시_입력!$J$21:$J$39,AFD$5),AEX26&lt;SMALL(기준일시_입력!$N$21:$N$39,AFD$5)),SMALL(기준일시_입력!$N$21:$N$39,AFD$5)-AEX26,0)),0)</f>
        <v>0</v>
      </c>
      <c r="AFE26" s="128">
        <f>IFERROR(IF(AND(AEX26&lt;SMALL(기준일시_입력!$J$21:$J$39,AFE$5),AEY26&gt;SMALL(기준일시_입력!$N$21:$N$39,AFE$5)),INDEX(기준일시_입력!$AJ$21:$AJ$39,AFE$5*2-1),IF(AND(AEX26&gt;=SMALL(기준일시_입력!$J$21:$J$39,AFE$5),AEX26&lt;SMALL(기준일시_입력!$N$21:$N$39,AFE$5)),SMALL(기준일시_입력!$N$21:$N$39,AFE$5)-AEX26,0)),0)</f>
        <v>0</v>
      </c>
      <c r="AFF26" s="128">
        <f>IFERROR(IF(AND(AEX26&lt;SMALL(기준일시_입력!$J$21:$J$39,AFF$5),AEY26&gt;SMALL(기준일시_입력!$N$21:$N$39,AFF$5)),INDEX(기준일시_입력!$AJ$21:$AJ$39,AFF$5*2-1),IF(AND(AEX26&gt;=SMALL(기준일시_입력!$J$21:$J$39,AFF$5),AEX26&lt;SMALL(기준일시_입력!$N$21:$N$39,AFF$5)),SMALL(기준일시_입력!$N$21:$N$39,AFF$5)-AEX26,0)),0)</f>
        <v>0</v>
      </c>
      <c r="AFG26" s="128">
        <f>IFERROR(IF(AND(AEX26&lt;SMALL(기준일시_입력!$J$21:$J$39,AFG$5),AEY26&gt;SMALL(기준일시_입력!$N$21:$N$39,AFG$5)),INDEX(기준일시_입력!$AJ$21:$AJ$39,AFG$5*2-1),IF(AND(AEX26&gt;=SMALL(기준일시_입력!$J$21:$J$39,AFG$5),AEX26&lt;SMALL(기준일시_입력!$N$21:$N$39,AFG$5)),SMALL(기준일시_입력!$N$21:$N$39,AFG$5)-AEX26,0)),0)</f>
        <v>0</v>
      </c>
      <c r="AFH26" s="128">
        <f>IFERROR(IF(AND(AEX26&lt;SMALL(기준일시_입력!$J$21:$J$39,AFH$5),AEY26&gt;SMALL(기준일시_입력!$N$21:$N$39,AFH$5)),INDEX(기준일시_입력!$AJ$21:$AJ$39,AFH$5*2-1),IF(AND(AEX26&gt;=SMALL(기준일시_입력!$J$21:$J$39,AFH$5),AEX26&lt;SMALL(기준일시_입력!$N$21:$N$39,AFH$5)),SMALL(기준일시_입력!$N$21:$N$39,AFH$5)-AEX26,0)),0)</f>
        <v>0</v>
      </c>
      <c r="AFI26" s="128">
        <f>IFERROR(IF(AND(AEX26&lt;SMALL(기준일시_입력!$J$21:$J$39,AFI$5),AEY26&gt;SMALL(기준일시_입력!$N$21:$N$39,AFI$5)),INDEX(기준일시_입력!$AJ$21:$AJ$39,AFI$5*2-1),IF(AND(AEX26&gt;=SMALL(기준일시_입력!$J$21:$J$39,AFI$5),AEX26&lt;SMALL(기준일시_입력!$N$21:$N$39,AFI$5)),SMALL(기준일시_입력!$N$21:$N$39,AFI$5)-AEX26,0)),0)</f>
        <v>0</v>
      </c>
      <c r="AFJ26" s="125"/>
      <c r="AFK26" s="180" t="str">
        <f t="shared" si="289"/>
        <v>21일</v>
      </c>
      <c r="AFL26" s="180"/>
      <c r="AFM26" s="124" t="str">
        <f t="shared" si="290"/>
        <v>일</v>
      </c>
      <c r="AFN26" s="133" t="str">
        <f t="shared" si="413"/>
        <v/>
      </c>
      <c r="AFO26" s="184"/>
      <c r="AFP26" s="184"/>
      <c r="AFQ26" s="184"/>
      <c r="AFR26" s="184"/>
      <c r="AFS26" s="184"/>
      <c r="AFT26" s="184"/>
      <c r="AFU26" s="176"/>
      <c r="AFV26" s="177"/>
      <c r="AFW26" s="129" t="str">
        <f>IF($B26="","",IF(AND(AFM$3&lt;&gt;"",$B26-기준일시_입력!$AO$7&lt;=0,AFO26="",AFR26="",AFU26=""),"X",IF(AFU26="연차","☆",IF(AFU26="월차","★",IF(AFU26="병가","♨",IF(AFU26="출장","◎",IF(AFU26="교육","■",IF(AND(AFU26="",AFO26&lt;=기준일시_입력!$J$15,AFR26&gt;=기준일시_입력!$N$15),"○",IF(AND(AFU26="",AFO26&lt;&gt;"",AFO26&gt;기준일시_입력!$J$15),"▼",IF(AND(AFU26="",AFR26&lt;&gt;"",AFR26&lt;기준일시_입력!$N$15),"△",""))))))))))</f>
        <v/>
      </c>
      <c r="AFX26" s="128">
        <f>IFERROR(IF(OR(AFO26="",AFR26=""),0,IF(AND(AFZ26&lt;기준일시_입력!$J$17,AGA26&gt;기준일시_입력!$N$17),기준일시_입력!$N$17-기준일시_입력!$J$17,IF(AND(AFZ26&gt;=기준일시_입력!$J$17,AGA26&gt;기준일시_입력!$N$17),기준일시_입력!$N$17-AFZ26,IF(AGA26&lt;기준일시_입력!$J$17,0,IF(AND(AFZ26&lt;기준일시_입력!$J$17,AGA26&lt;=기준일시_입력!$N$17),AGA26-기준일시_입력!$J$17,IF(AND(AFZ26&gt;=기준일시_입력!$J$17,AGA26&lt;=기준일시_입력!$N$17),AGA26-AFZ26,0)))))),0)</f>
        <v>0</v>
      </c>
      <c r="AFY26" s="128">
        <f t="shared" si="292"/>
        <v>0</v>
      </c>
      <c r="AFZ26" s="128">
        <f>IF(OR(AFO26="",AFR26=""),0,IF(AFO26&lt;기준일시_입력!$J$15,기준일시_입력!$J$15,AFO26))</f>
        <v>0</v>
      </c>
      <c r="AGA26" s="128">
        <f t="shared" si="293"/>
        <v>0</v>
      </c>
      <c r="AGB26" s="128">
        <f>IFERROR(IF(AND(AFZ26&lt;SMALL(기준일시_입력!$J$21:$J$39,AGB$5),AGA26&gt;SMALL(기준일시_입력!$N$21:$N$39,AGB$5)),INDEX(기준일시_입력!$AJ$21:$AJ$39,AGB$5*2-1),IF(AND(AFZ26&gt;=SMALL(기준일시_입력!$J$21:$J$39,AGB$5),AFZ26&lt;SMALL(기준일시_입력!$N$21:$N$39,AGB$5)),SMALL(기준일시_입력!$N$21:$N$39,AGB$5)-AFZ26,0)),0)</f>
        <v>0</v>
      </c>
      <c r="AGC26" s="128">
        <f>IFERROR(IF(AND(AFZ26&lt;SMALL(기준일시_입력!$J$21:$J$39,AGC$5),AGA26&gt;SMALL(기준일시_입력!$N$21:$N$39,AGC$5)),INDEX(기준일시_입력!$AJ$21:$AJ$39,AGC$5*2-1),IF(AND(AFZ26&gt;=SMALL(기준일시_입력!$J$21:$J$39,AGC$5),AFZ26&lt;SMALL(기준일시_입력!$N$21:$N$39,AGC$5)),SMALL(기준일시_입력!$N$21:$N$39,AGC$5)-AFZ26,0)),0)</f>
        <v>0</v>
      </c>
      <c r="AGD26" s="128">
        <f>IFERROR(IF(AND(AFZ26&lt;SMALL(기준일시_입력!$J$21:$J$39,AGD$5),AGA26&gt;SMALL(기준일시_입력!$N$21:$N$39,AGD$5)),INDEX(기준일시_입력!$AJ$21:$AJ$39,AGD$5*2-1),IF(AND(AFZ26&gt;=SMALL(기준일시_입력!$J$21:$J$39,AGD$5),AFZ26&lt;SMALL(기준일시_입력!$N$21:$N$39,AGD$5)),SMALL(기준일시_입력!$N$21:$N$39,AGD$5)-AFZ26,0)),0)</f>
        <v>0</v>
      </c>
      <c r="AGE26" s="128">
        <f>IFERROR(IF(AND(AFZ26&lt;SMALL(기준일시_입력!$J$21:$J$39,AGE$5),AGA26&gt;SMALL(기준일시_입력!$N$21:$N$39,AGE$5)),INDEX(기준일시_입력!$AJ$21:$AJ$39,AGE$5*2-1),IF(AND(AFZ26&gt;=SMALL(기준일시_입력!$J$21:$J$39,AGE$5),AFZ26&lt;SMALL(기준일시_입력!$N$21:$N$39,AGE$5)),SMALL(기준일시_입력!$N$21:$N$39,AGE$5)-AFZ26,0)),0)</f>
        <v>0</v>
      </c>
      <c r="AGF26" s="128">
        <f>IFERROR(IF(AND(AFZ26&lt;SMALL(기준일시_입력!$J$21:$J$39,AGF$5),AGA26&gt;SMALL(기준일시_입력!$N$21:$N$39,AGF$5)),INDEX(기준일시_입력!$AJ$21:$AJ$39,AGF$5*2-1),IF(AND(AFZ26&gt;=SMALL(기준일시_입력!$J$21:$J$39,AGF$5),AFZ26&lt;SMALL(기준일시_입력!$N$21:$N$39,AGF$5)),SMALL(기준일시_입력!$N$21:$N$39,AGF$5)-AFZ26,0)),0)</f>
        <v>0</v>
      </c>
      <c r="AGG26" s="128">
        <f>IFERROR(IF(AND(AFZ26&lt;SMALL(기준일시_입력!$J$21:$J$39,AGG$5),AGA26&gt;SMALL(기준일시_입력!$N$21:$N$39,AGG$5)),INDEX(기준일시_입력!$AJ$21:$AJ$39,AGG$5*2-1),IF(AND(AFZ26&gt;=SMALL(기준일시_입력!$J$21:$J$39,AGG$5),AFZ26&lt;SMALL(기준일시_입력!$N$21:$N$39,AGG$5)),SMALL(기준일시_입력!$N$21:$N$39,AGG$5)-AFZ26,0)),0)</f>
        <v>0</v>
      </c>
      <c r="AGH26" s="128">
        <f>IFERROR(IF(AND(AFZ26&lt;SMALL(기준일시_입력!$J$21:$J$39,AGH$5),AGA26&gt;SMALL(기준일시_입력!$N$21:$N$39,AGH$5)),INDEX(기준일시_입력!$AJ$21:$AJ$39,AGH$5*2-1),IF(AND(AFZ26&gt;=SMALL(기준일시_입력!$J$21:$J$39,AGH$5),AFZ26&lt;SMALL(기준일시_입력!$N$21:$N$39,AGH$5)),SMALL(기준일시_입력!$N$21:$N$39,AGH$5)-AFZ26,0)),0)</f>
        <v>0</v>
      </c>
      <c r="AGI26" s="128">
        <f>IFERROR(IF(AND(AFZ26&lt;SMALL(기준일시_입력!$J$21:$J$39,AGI$5),AGA26&gt;SMALL(기준일시_입력!$N$21:$N$39,AGI$5)),INDEX(기준일시_입력!$AJ$21:$AJ$39,AGI$5*2-1),IF(AND(AFZ26&gt;=SMALL(기준일시_입력!$J$21:$J$39,AGI$5),AFZ26&lt;SMALL(기준일시_입력!$N$21:$N$39,AGI$5)),SMALL(기준일시_입력!$N$21:$N$39,AGI$5)-AFZ26,0)),0)</f>
        <v>0</v>
      </c>
      <c r="AGJ26" s="128">
        <f>IFERROR(IF(AND(AFZ26&lt;SMALL(기준일시_입력!$J$21:$J$39,AGJ$5),AGA26&gt;SMALL(기준일시_입력!$N$21:$N$39,AGJ$5)),INDEX(기준일시_입력!$AJ$21:$AJ$39,AGJ$5*2-1),IF(AND(AFZ26&gt;=SMALL(기준일시_입력!$J$21:$J$39,AGJ$5),AFZ26&lt;SMALL(기준일시_입력!$N$21:$N$39,AGJ$5)),SMALL(기준일시_입력!$N$21:$N$39,AGJ$5)-AFZ26,0)),0)</f>
        <v>0</v>
      </c>
      <c r="AGK26" s="128">
        <f>IFERROR(IF(AND(AFZ26&lt;SMALL(기준일시_입력!$J$21:$J$39,AGK$5),AGA26&gt;SMALL(기준일시_입력!$N$21:$N$39,AGK$5)),INDEX(기준일시_입력!$AJ$21:$AJ$39,AGK$5*2-1),IF(AND(AFZ26&gt;=SMALL(기준일시_입력!$J$21:$J$39,AGK$5),AFZ26&lt;SMALL(기준일시_입력!$N$21:$N$39,AGK$5)),SMALL(기준일시_입력!$N$21:$N$39,AGK$5)-AFZ26,0)),0)</f>
        <v>0</v>
      </c>
      <c r="AGL26" s="125"/>
      <c r="AGM26" s="180" t="str">
        <f t="shared" si="294"/>
        <v>21일</v>
      </c>
      <c r="AGN26" s="180"/>
      <c r="AGO26" s="124" t="str">
        <f t="shared" si="295"/>
        <v>일</v>
      </c>
      <c r="AGP26" s="133" t="str">
        <f t="shared" si="413"/>
        <v/>
      </c>
      <c r="AGQ26" s="184"/>
      <c r="AGR26" s="184"/>
      <c r="AGS26" s="184"/>
      <c r="AGT26" s="184"/>
      <c r="AGU26" s="184"/>
      <c r="AGV26" s="184"/>
      <c r="AGW26" s="176"/>
      <c r="AGX26" s="177"/>
      <c r="AGY26" s="129" t="str">
        <f>IF($B26="","",IF(AND(AGO$3&lt;&gt;"",$B26-기준일시_입력!$AO$7&lt;=0,AGQ26="",AGT26="",AGW26=""),"X",IF(AGW26="연차","☆",IF(AGW26="월차","★",IF(AGW26="병가","♨",IF(AGW26="출장","◎",IF(AGW26="교육","■",IF(AND(AGW26="",AGQ26&lt;=기준일시_입력!$J$15,AGT26&gt;=기준일시_입력!$N$15),"○",IF(AND(AGW26="",AGQ26&lt;&gt;"",AGQ26&gt;기준일시_입력!$J$15),"▼",IF(AND(AGW26="",AGT26&lt;&gt;"",AGT26&lt;기준일시_입력!$N$15),"△",""))))))))))</f>
        <v/>
      </c>
      <c r="AGZ26" s="128">
        <f>IFERROR(IF(OR(AGQ26="",AGT26=""),0,IF(AND(AHB26&lt;기준일시_입력!$J$17,AHC26&gt;기준일시_입력!$N$17),기준일시_입력!$N$17-기준일시_입력!$J$17,IF(AND(AHB26&gt;=기준일시_입력!$J$17,AHC26&gt;기준일시_입력!$N$17),기준일시_입력!$N$17-AHB26,IF(AHC26&lt;기준일시_입력!$J$17,0,IF(AND(AHB26&lt;기준일시_입력!$J$17,AHC26&lt;=기준일시_입력!$N$17),AHC26-기준일시_입력!$J$17,IF(AND(AHB26&gt;=기준일시_입력!$J$17,AHC26&lt;=기준일시_입력!$N$17),AHC26-AHB26,0)))))),0)</f>
        <v>0</v>
      </c>
      <c r="AHA26" s="128">
        <f t="shared" si="297"/>
        <v>0</v>
      </c>
      <c r="AHB26" s="128">
        <f>IF(OR(AGQ26="",AGT26=""),0,IF(AGQ26&lt;기준일시_입력!$J$15,기준일시_입력!$J$15,AGQ26))</f>
        <v>0</v>
      </c>
      <c r="AHC26" s="128">
        <f t="shared" si="298"/>
        <v>0</v>
      </c>
      <c r="AHD26" s="128">
        <f>IFERROR(IF(AND(AHB26&lt;SMALL(기준일시_입력!$J$21:$J$39,AHD$5),AHC26&gt;SMALL(기준일시_입력!$N$21:$N$39,AHD$5)),INDEX(기준일시_입력!$AJ$21:$AJ$39,AHD$5*2-1),IF(AND(AHB26&gt;=SMALL(기준일시_입력!$J$21:$J$39,AHD$5),AHB26&lt;SMALL(기준일시_입력!$N$21:$N$39,AHD$5)),SMALL(기준일시_입력!$N$21:$N$39,AHD$5)-AHB26,0)),0)</f>
        <v>0</v>
      </c>
      <c r="AHE26" s="128">
        <f>IFERROR(IF(AND(AHB26&lt;SMALL(기준일시_입력!$J$21:$J$39,AHE$5),AHC26&gt;SMALL(기준일시_입력!$N$21:$N$39,AHE$5)),INDEX(기준일시_입력!$AJ$21:$AJ$39,AHE$5*2-1),IF(AND(AHB26&gt;=SMALL(기준일시_입력!$J$21:$J$39,AHE$5),AHB26&lt;SMALL(기준일시_입력!$N$21:$N$39,AHE$5)),SMALL(기준일시_입력!$N$21:$N$39,AHE$5)-AHB26,0)),0)</f>
        <v>0</v>
      </c>
      <c r="AHF26" s="128">
        <f>IFERROR(IF(AND(AHB26&lt;SMALL(기준일시_입력!$J$21:$J$39,AHF$5),AHC26&gt;SMALL(기준일시_입력!$N$21:$N$39,AHF$5)),INDEX(기준일시_입력!$AJ$21:$AJ$39,AHF$5*2-1),IF(AND(AHB26&gt;=SMALL(기준일시_입력!$J$21:$J$39,AHF$5),AHB26&lt;SMALL(기준일시_입력!$N$21:$N$39,AHF$5)),SMALL(기준일시_입력!$N$21:$N$39,AHF$5)-AHB26,0)),0)</f>
        <v>0</v>
      </c>
      <c r="AHG26" s="128">
        <f>IFERROR(IF(AND(AHB26&lt;SMALL(기준일시_입력!$J$21:$J$39,AHG$5),AHC26&gt;SMALL(기준일시_입력!$N$21:$N$39,AHG$5)),INDEX(기준일시_입력!$AJ$21:$AJ$39,AHG$5*2-1),IF(AND(AHB26&gt;=SMALL(기준일시_입력!$J$21:$J$39,AHG$5),AHB26&lt;SMALL(기준일시_입력!$N$21:$N$39,AHG$5)),SMALL(기준일시_입력!$N$21:$N$39,AHG$5)-AHB26,0)),0)</f>
        <v>0</v>
      </c>
      <c r="AHH26" s="128">
        <f>IFERROR(IF(AND(AHB26&lt;SMALL(기준일시_입력!$J$21:$J$39,AHH$5),AHC26&gt;SMALL(기준일시_입력!$N$21:$N$39,AHH$5)),INDEX(기준일시_입력!$AJ$21:$AJ$39,AHH$5*2-1),IF(AND(AHB26&gt;=SMALL(기준일시_입력!$J$21:$J$39,AHH$5),AHB26&lt;SMALL(기준일시_입력!$N$21:$N$39,AHH$5)),SMALL(기준일시_입력!$N$21:$N$39,AHH$5)-AHB26,0)),0)</f>
        <v>0</v>
      </c>
      <c r="AHI26" s="128">
        <f>IFERROR(IF(AND(AHB26&lt;SMALL(기준일시_입력!$J$21:$J$39,AHI$5),AHC26&gt;SMALL(기준일시_입력!$N$21:$N$39,AHI$5)),INDEX(기준일시_입력!$AJ$21:$AJ$39,AHI$5*2-1),IF(AND(AHB26&gt;=SMALL(기준일시_입력!$J$21:$J$39,AHI$5),AHB26&lt;SMALL(기준일시_입력!$N$21:$N$39,AHI$5)),SMALL(기준일시_입력!$N$21:$N$39,AHI$5)-AHB26,0)),0)</f>
        <v>0</v>
      </c>
      <c r="AHJ26" s="128">
        <f>IFERROR(IF(AND(AHB26&lt;SMALL(기준일시_입력!$J$21:$J$39,AHJ$5),AHC26&gt;SMALL(기준일시_입력!$N$21:$N$39,AHJ$5)),INDEX(기준일시_입력!$AJ$21:$AJ$39,AHJ$5*2-1),IF(AND(AHB26&gt;=SMALL(기준일시_입력!$J$21:$J$39,AHJ$5),AHB26&lt;SMALL(기준일시_입력!$N$21:$N$39,AHJ$5)),SMALL(기준일시_입력!$N$21:$N$39,AHJ$5)-AHB26,0)),0)</f>
        <v>0</v>
      </c>
      <c r="AHK26" s="128">
        <f>IFERROR(IF(AND(AHB26&lt;SMALL(기준일시_입력!$J$21:$J$39,AHK$5),AHC26&gt;SMALL(기준일시_입력!$N$21:$N$39,AHK$5)),INDEX(기준일시_입력!$AJ$21:$AJ$39,AHK$5*2-1),IF(AND(AHB26&gt;=SMALL(기준일시_입력!$J$21:$J$39,AHK$5),AHB26&lt;SMALL(기준일시_입력!$N$21:$N$39,AHK$5)),SMALL(기준일시_입력!$N$21:$N$39,AHK$5)-AHB26,0)),0)</f>
        <v>0</v>
      </c>
      <c r="AHL26" s="128">
        <f>IFERROR(IF(AND(AHB26&lt;SMALL(기준일시_입력!$J$21:$J$39,AHL$5),AHC26&gt;SMALL(기준일시_입력!$N$21:$N$39,AHL$5)),INDEX(기준일시_입력!$AJ$21:$AJ$39,AHL$5*2-1),IF(AND(AHB26&gt;=SMALL(기준일시_입력!$J$21:$J$39,AHL$5),AHB26&lt;SMALL(기준일시_입력!$N$21:$N$39,AHL$5)),SMALL(기준일시_입력!$N$21:$N$39,AHL$5)-AHB26,0)),0)</f>
        <v>0</v>
      </c>
      <c r="AHM26" s="128">
        <f>IFERROR(IF(AND(AHB26&lt;SMALL(기준일시_입력!$J$21:$J$39,AHM$5),AHC26&gt;SMALL(기준일시_입력!$N$21:$N$39,AHM$5)),INDEX(기준일시_입력!$AJ$21:$AJ$39,AHM$5*2-1),IF(AND(AHB26&gt;=SMALL(기준일시_입력!$J$21:$J$39,AHM$5),AHB26&lt;SMALL(기준일시_입력!$N$21:$N$39,AHM$5)),SMALL(기준일시_입력!$N$21:$N$39,AHM$5)-AHB26,0)),0)</f>
        <v>0</v>
      </c>
      <c r="AHN26" s="125"/>
      <c r="AHO26" s="180" t="str">
        <f t="shared" si="299"/>
        <v>21일</v>
      </c>
      <c r="AHP26" s="180"/>
      <c r="AHQ26" s="124" t="str">
        <f t="shared" si="300"/>
        <v>일</v>
      </c>
      <c r="AHR26" s="133" t="str">
        <f t="shared" si="413"/>
        <v/>
      </c>
      <c r="AHS26" s="184"/>
      <c r="AHT26" s="184"/>
      <c r="AHU26" s="184"/>
      <c r="AHV26" s="184"/>
      <c r="AHW26" s="184"/>
      <c r="AHX26" s="184"/>
      <c r="AHY26" s="176"/>
      <c r="AHZ26" s="177"/>
      <c r="AIA26" s="129" t="str">
        <f>IF($B26="","",IF(AND(AHQ$3&lt;&gt;"",$B26-기준일시_입력!$AO$7&lt;=0,AHS26="",AHV26="",AHY26=""),"X",IF(AHY26="연차","☆",IF(AHY26="월차","★",IF(AHY26="병가","♨",IF(AHY26="출장","◎",IF(AHY26="교육","■",IF(AND(AHY26="",AHS26&lt;=기준일시_입력!$J$15,AHV26&gt;=기준일시_입력!$N$15),"○",IF(AND(AHY26="",AHS26&lt;&gt;"",AHS26&gt;기준일시_입력!$J$15),"▼",IF(AND(AHY26="",AHV26&lt;&gt;"",AHV26&lt;기준일시_입력!$N$15),"△",""))))))))))</f>
        <v/>
      </c>
      <c r="AIB26" s="128">
        <f>IFERROR(IF(OR(AHS26="",AHV26=""),0,IF(AND(AID26&lt;기준일시_입력!$J$17,AIE26&gt;기준일시_입력!$N$17),기준일시_입력!$N$17-기준일시_입력!$J$17,IF(AND(AID26&gt;=기준일시_입력!$J$17,AIE26&gt;기준일시_입력!$N$17),기준일시_입력!$N$17-AID26,IF(AIE26&lt;기준일시_입력!$J$17,0,IF(AND(AID26&lt;기준일시_입력!$J$17,AIE26&lt;=기준일시_입력!$N$17),AIE26-기준일시_입력!$J$17,IF(AND(AID26&gt;=기준일시_입력!$J$17,AIE26&lt;=기준일시_입력!$N$17),AIE26-AID26,0)))))),0)</f>
        <v>0</v>
      </c>
      <c r="AIC26" s="128">
        <f t="shared" si="302"/>
        <v>0</v>
      </c>
      <c r="AID26" s="128">
        <f>IF(OR(AHS26="",AHV26=""),0,IF(AHS26&lt;기준일시_입력!$J$15,기준일시_입력!$J$15,AHS26))</f>
        <v>0</v>
      </c>
      <c r="AIE26" s="128">
        <f t="shared" si="303"/>
        <v>0</v>
      </c>
      <c r="AIF26" s="128">
        <f>IFERROR(IF(AND(AID26&lt;SMALL(기준일시_입력!$J$21:$J$39,AIF$5),AIE26&gt;SMALL(기준일시_입력!$N$21:$N$39,AIF$5)),INDEX(기준일시_입력!$AJ$21:$AJ$39,AIF$5*2-1),IF(AND(AID26&gt;=SMALL(기준일시_입력!$J$21:$J$39,AIF$5),AID26&lt;SMALL(기준일시_입력!$N$21:$N$39,AIF$5)),SMALL(기준일시_입력!$N$21:$N$39,AIF$5)-AID26,0)),0)</f>
        <v>0</v>
      </c>
      <c r="AIG26" s="128">
        <f>IFERROR(IF(AND(AID26&lt;SMALL(기준일시_입력!$J$21:$J$39,AIG$5),AIE26&gt;SMALL(기준일시_입력!$N$21:$N$39,AIG$5)),INDEX(기준일시_입력!$AJ$21:$AJ$39,AIG$5*2-1),IF(AND(AID26&gt;=SMALL(기준일시_입력!$J$21:$J$39,AIG$5),AID26&lt;SMALL(기준일시_입력!$N$21:$N$39,AIG$5)),SMALL(기준일시_입력!$N$21:$N$39,AIG$5)-AID26,0)),0)</f>
        <v>0</v>
      </c>
      <c r="AIH26" s="128">
        <f>IFERROR(IF(AND(AID26&lt;SMALL(기준일시_입력!$J$21:$J$39,AIH$5),AIE26&gt;SMALL(기준일시_입력!$N$21:$N$39,AIH$5)),INDEX(기준일시_입력!$AJ$21:$AJ$39,AIH$5*2-1),IF(AND(AID26&gt;=SMALL(기준일시_입력!$J$21:$J$39,AIH$5),AID26&lt;SMALL(기준일시_입력!$N$21:$N$39,AIH$5)),SMALL(기준일시_입력!$N$21:$N$39,AIH$5)-AID26,0)),0)</f>
        <v>0</v>
      </c>
      <c r="AII26" s="128">
        <f>IFERROR(IF(AND(AID26&lt;SMALL(기준일시_입력!$J$21:$J$39,AII$5),AIE26&gt;SMALL(기준일시_입력!$N$21:$N$39,AII$5)),INDEX(기준일시_입력!$AJ$21:$AJ$39,AII$5*2-1),IF(AND(AID26&gt;=SMALL(기준일시_입력!$J$21:$J$39,AII$5),AID26&lt;SMALL(기준일시_입력!$N$21:$N$39,AII$5)),SMALL(기준일시_입력!$N$21:$N$39,AII$5)-AID26,0)),0)</f>
        <v>0</v>
      </c>
      <c r="AIJ26" s="128">
        <f>IFERROR(IF(AND(AID26&lt;SMALL(기준일시_입력!$J$21:$J$39,AIJ$5),AIE26&gt;SMALL(기준일시_입력!$N$21:$N$39,AIJ$5)),INDEX(기준일시_입력!$AJ$21:$AJ$39,AIJ$5*2-1),IF(AND(AID26&gt;=SMALL(기준일시_입력!$J$21:$J$39,AIJ$5),AID26&lt;SMALL(기준일시_입력!$N$21:$N$39,AIJ$5)),SMALL(기준일시_입력!$N$21:$N$39,AIJ$5)-AID26,0)),0)</f>
        <v>0</v>
      </c>
      <c r="AIK26" s="128">
        <f>IFERROR(IF(AND(AID26&lt;SMALL(기준일시_입력!$J$21:$J$39,AIK$5),AIE26&gt;SMALL(기준일시_입력!$N$21:$N$39,AIK$5)),INDEX(기준일시_입력!$AJ$21:$AJ$39,AIK$5*2-1),IF(AND(AID26&gt;=SMALL(기준일시_입력!$J$21:$J$39,AIK$5),AID26&lt;SMALL(기준일시_입력!$N$21:$N$39,AIK$5)),SMALL(기준일시_입력!$N$21:$N$39,AIK$5)-AID26,0)),0)</f>
        <v>0</v>
      </c>
      <c r="AIL26" s="128">
        <f>IFERROR(IF(AND(AID26&lt;SMALL(기준일시_입력!$J$21:$J$39,AIL$5),AIE26&gt;SMALL(기준일시_입력!$N$21:$N$39,AIL$5)),INDEX(기준일시_입력!$AJ$21:$AJ$39,AIL$5*2-1),IF(AND(AID26&gt;=SMALL(기준일시_입력!$J$21:$J$39,AIL$5),AID26&lt;SMALL(기준일시_입력!$N$21:$N$39,AIL$5)),SMALL(기준일시_입력!$N$21:$N$39,AIL$5)-AID26,0)),0)</f>
        <v>0</v>
      </c>
      <c r="AIM26" s="128">
        <f>IFERROR(IF(AND(AID26&lt;SMALL(기준일시_입력!$J$21:$J$39,AIM$5),AIE26&gt;SMALL(기준일시_입력!$N$21:$N$39,AIM$5)),INDEX(기준일시_입력!$AJ$21:$AJ$39,AIM$5*2-1),IF(AND(AID26&gt;=SMALL(기준일시_입력!$J$21:$J$39,AIM$5),AID26&lt;SMALL(기준일시_입력!$N$21:$N$39,AIM$5)),SMALL(기준일시_입력!$N$21:$N$39,AIM$5)-AID26,0)),0)</f>
        <v>0</v>
      </c>
      <c r="AIN26" s="128">
        <f>IFERROR(IF(AND(AID26&lt;SMALL(기준일시_입력!$J$21:$J$39,AIN$5),AIE26&gt;SMALL(기준일시_입력!$N$21:$N$39,AIN$5)),INDEX(기준일시_입력!$AJ$21:$AJ$39,AIN$5*2-1),IF(AND(AID26&gt;=SMALL(기준일시_입력!$J$21:$J$39,AIN$5),AID26&lt;SMALL(기준일시_입력!$N$21:$N$39,AIN$5)),SMALL(기준일시_입력!$N$21:$N$39,AIN$5)-AID26,0)),0)</f>
        <v>0</v>
      </c>
      <c r="AIO26" s="128">
        <f>IFERROR(IF(AND(AID26&lt;SMALL(기준일시_입력!$J$21:$J$39,AIO$5),AIE26&gt;SMALL(기준일시_입력!$N$21:$N$39,AIO$5)),INDEX(기준일시_입력!$AJ$21:$AJ$39,AIO$5*2-1),IF(AND(AID26&gt;=SMALL(기준일시_입력!$J$21:$J$39,AIO$5),AID26&lt;SMALL(기준일시_입력!$N$21:$N$39,AIO$5)),SMALL(기준일시_입력!$N$21:$N$39,AIO$5)-AID26,0)),0)</f>
        <v>0</v>
      </c>
      <c r="AIP26" s="125"/>
      <c r="AIQ26" s="180" t="str">
        <f t="shared" si="304"/>
        <v>21일</v>
      </c>
      <c r="AIR26" s="180"/>
      <c r="AIS26" s="124" t="str">
        <f t="shared" si="305"/>
        <v>일</v>
      </c>
      <c r="AIT26" s="133" t="str">
        <f t="shared" si="414"/>
        <v/>
      </c>
      <c r="AIU26" s="184"/>
      <c r="AIV26" s="184"/>
      <c r="AIW26" s="184"/>
      <c r="AIX26" s="184"/>
      <c r="AIY26" s="184"/>
      <c r="AIZ26" s="184"/>
      <c r="AJA26" s="176"/>
      <c r="AJB26" s="177"/>
      <c r="AJC26" s="129" t="str">
        <f>IF($B26="","",IF(AND(AIS$3&lt;&gt;"",$B26-기준일시_입력!$AO$7&lt;=0,AIU26="",AIX26="",AJA26=""),"X",IF(AJA26="연차","☆",IF(AJA26="월차","★",IF(AJA26="병가","♨",IF(AJA26="출장","◎",IF(AJA26="교육","■",IF(AND(AJA26="",AIU26&lt;=기준일시_입력!$J$15,AIX26&gt;=기준일시_입력!$N$15),"○",IF(AND(AJA26="",AIU26&lt;&gt;"",AIU26&gt;기준일시_입력!$J$15),"▼",IF(AND(AJA26="",AIX26&lt;&gt;"",AIX26&lt;기준일시_입력!$N$15),"△",""))))))))))</f>
        <v/>
      </c>
      <c r="AJD26" s="128">
        <f>IFERROR(IF(OR(AIU26="",AIX26=""),0,IF(AND(AJF26&lt;기준일시_입력!$J$17,AJG26&gt;기준일시_입력!$N$17),기준일시_입력!$N$17-기준일시_입력!$J$17,IF(AND(AJF26&gt;=기준일시_입력!$J$17,AJG26&gt;기준일시_입력!$N$17),기준일시_입력!$N$17-AJF26,IF(AJG26&lt;기준일시_입력!$J$17,0,IF(AND(AJF26&lt;기준일시_입력!$J$17,AJG26&lt;=기준일시_입력!$N$17),AJG26-기준일시_입력!$J$17,IF(AND(AJF26&gt;=기준일시_입력!$J$17,AJG26&lt;=기준일시_입력!$N$17),AJG26-AJF26,0)))))),0)</f>
        <v>0</v>
      </c>
      <c r="AJE26" s="128">
        <f t="shared" si="307"/>
        <v>0</v>
      </c>
      <c r="AJF26" s="128">
        <f>IF(OR(AIU26="",AIX26=""),0,IF(AIU26&lt;기준일시_입력!$J$15,기준일시_입력!$J$15,AIU26))</f>
        <v>0</v>
      </c>
      <c r="AJG26" s="128">
        <f t="shared" si="308"/>
        <v>0</v>
      </c>
      <c r="AJH26" s="128">
        <f>IFERROR(IF(AND(AJF26&lt;SMALL(기준일시_입력!$J$21:$J$39,AJH$5),AJG26&gt;SMALL(기준일시_입력!$N$21:$N$39,AJH$5)),INDEX(기준일시_입력!$AJ$21:$AJ$39,AJH$5*2-1),IF(AND(AJF26&gt;=SMALL(기준일시_입력!$J$21:$J$39,AJH$5),AJF26&lt;SMALL(기준일시_입력!$N$21:$N$39,AJH$5)),SMALL(기준일시_입력!$N$21:$N$39,AJH$5)-AJF26,0)),0)</f>
        <v>0</v>
      </c>
      <c r="AJI26" s="128">
        <f>IFERROR(IF(AND(AJF26&lt;SMALL(기준일시_입력!$J$21:$J$39,AJI$5),AJG26&gt;SMALL(기준일시_입력!$N$21:$N$39,AJI$5)),INDEX(기준일시_입력!$AJ$21:$AJ$39,AJI$5*2-1),IF(AND(AJF26&gt;=SMALL(기준일시_입력!$J$21:$J$39,AJI$5),AJF26&lt;SMALL(기준일시_입력!$N$21:$N$39,AJI$5)),SMALL(기준일시_입력!$N$21:$N$39,AJI$5)-AJF26,0)),0)</f>
        <v>0</v>
      </c>
      <c r="AJJ26" s="128">
        <f>IFERROR(IF(AND(AJF26&lt;SMALL(기준일시_입력!$J$21:$J$39,AJJ$5),AJG26&gt;SMALL(기준일시_입력!$N$21:$N$39,AJJ$5)),INDEX(기준일시_입력!$AJ$21:$AJ$39,AJJ$5*2-1),IF(AND(AJF26&gt;=SMALL(기준일시_입력!$J$21:$J$39,AJJ$5),AJF26&lt;SMALL(기준일시_입력!$N$21:$N$39,AJJ$5)),SMALL(기준일시_입력!$N$21:$N$39,AJJ$5)-AJF26,0)),0)</f>
        <v>0</v>
      </c>
      <c r="AJK26" s="128">
        <f>IFERROR(IF(AND(AJF26&lt;SMALL(기준일시_입력!$J$21:$J$39,AJK$5),AJG26&gt;SMALL(기준일시_입력!$N$21:$N$39,AJK$5)),INDEX(기준일시_입력!$AJ$21:$AJ$39,AJK$5*2-1),IF(AND(AJF26&gt;=SMALL(기준일시_입력!$J$21:$J$39,AJK$5),AJF26&lt;SMALL(기준일시_입력!$N$21:$N$39,AJK$5)),SMALL(기준일시_입력!$N$21:$N$39,AJK$5)-AJF26,0)),0)</f>
        <v>0</v>
      </c>
      <c r="AJL26" s="128">
        <f>IFERROR(IF(AND(AJF26&lt;SMALL(기준일시_입력!$J$21:$J$39,AJL$5),AJG26&gt;SMALL(기준일시_입력!$N$21:$N$39,AJL$5)),INDEX(기준일시_입력!$AJ$21:$AJ$39,AJL$5*2-1),IF(AND(AJF26&gt;=SMALL(기준일시_입력!$J$21:$J$39,AJL$5),AJF26&lt;SMALL(기준일시_입력!$N$21:$N$39,AJL$5)),SMALL(기준일시_입력!$N$21:$N$39,AJL$5)-AJF26,0)),0)</f>
        <v>0</v>
      </c>
      <c r="AJM26" s="128">
        <f>IFERROR(IF(AND(AJF26&lt;SMALL(기준일시_입력!$J$21:$J$39,AJM$5),AJG26&gt;SMALL(기준일시_입력!$N$21:$N$39,AJM$5)),INDEX(기준일시_입력!$AJ$21:$AJ$39,AJM$5*2-1),IF(AND(AJF26&gt;=SMALL(기준일시_입력!$J$21:$J$39,AJM$5),AJF26&lt;SMALL(기준일시_입력!$N$21:$N$39,AJM$5)),SMALL(기준일시_입력!$N$21:$N$39,AJM$5)-AJF26,0)),0)</f>
        <v>0</v>
      </c>
      <c r="AJN26" s="128">
        <f>IFERROR(IF(AND(AJF26&lt;SMALL(기준일시_입력!$J$21:$J$39,AJN$5),AJG26&gt;SMALL(기준일시_입력!$N$21:$N$39,AJN$5)),INDEX(기준일시_입력!$AJ$21:$AJ$39,AJN$5*2-1),IF(AND(AJF26&gt;=SMALL(기준일시_입력!$J$21:$J$39,AJN$5),AJF26&lt;SMALL(기준일시_입력!$N$21:$N$39,AJN$5)),SMALL(기준일시_입력!$N$21:$N$39,AJN$5)-AJF26,0)),0)</f>
        <v>0</v>
      </c>
      <c r="AJO26" s="128">
        <f>IFERROR(IF(AND(AJF26&lt;SMALL(기준일시_입력!$J$21:$J$39,AJO$5),AJG26&gt;SMALL(기준일시_입력!$N$21:$N$39,AJO$5)),INDEX(기준일시_입력!$AJ$21:$AJ$39,AJO$5*2-1),IF(AND(AJF26&gt;=SMALL(기준일시_입력!$J$21:$J$39,AJO$5),AJF26&lt;SMALL(기준일시_입력!$N$21:$N$39,AJO$5)),SMALL(기준일시_입력!$N$21:$N$39,AJO$5)-AJF26,0)),0)</f>
        <v>0</v>
      </c>
      <c r="AJP26" s="128">
        <f>IFERROR(IF(AND(AJF26&lt;SMALL(기준일시_입력!$J$21:$J$39,AJP$5),AJG26&gt;SMALL(기준일시_입력!$N$21:$N$39,AJP$5)),INDEX(기준일시_입력!$AJ$21:$AJ$39,AJP$5*2-1),IF(AND(AJF26&gt;=SMALL(기준일시_입력!$J$21:$J$39,AJP$5),AJF26&lt;SMALL(기준일시_입력!$N$21:$N$39,AJP$5)),SMALL(기준일시_입력!$N$21:$N$39,AJP$5)-AJF26,0)),0)</f>
        <v>0</v>
      </c>
      <c r="AJQ26" s="128">
        <f>IFERROR(IF(AND(AJF26&lt;SMALL(기준일시_입력!$J$21:$J$39,AJQ$5),AJG26&gt;SMALL(기준일시_입력!$N$21:$N$39,AJQ$5)),INDEX(기준일시_입력!$AJ$21:$AJ$39,AJQ$5*2-1),IF(AND(AJF26&gt;=SMALL(기준일시_입력!$J$21:$J$39,AJQ$5),AJF26&lt;SMALL(기준일시_입력!$N$21:$N$39,AJQ$5)),SMALL(기준일시_입력!$N$21:$N$39,AJQ$5)-AJF26,0)),0)</f>
        <v>0</v>
      </c>
      <c r="AJR26" s="125"/>
      <c r="AJS26" s="180" t="str">
        <f t="shared" si="309"/>
        <v>21일</v>
      </c>
      <c r="AJT26" s="180"/>
      <c r="AJU26" s="124" t="str">
        <f t="shared" si="310"/>
        <v>일</v>
      </c>
      <c r="AJV26" s="133" t="str">
        <f t="shared" si="414"/>
        <v/>
      </c>
      <c r="AJW26" s="184"/>
      <c r="AJX26" s="184"/>
      <c r="AJY26" s="184"/>
      <c r="AJZ26" s="184"/>
      <c r="AKA26" s="184"/>
      <c r="AKB26" s="184"/>
      <c r="AKC26" s="176"/>
      <c r="AKD26" s="177"/>
      <c r="AKE26" s="129" t="str">
        <f>IF($B26="","",IF(AND(AJU$3&lt;&gt;"",$B26-기준일시_입력!$AO$7&lt;=0,AJW26="",AJZ26="",AKC26=""),"X",IF(AKC26="연차","☆",IF(AKC26="월차","★",IF(AKC26="병가","♨",IF(AKC26="출장","◎",IF(AKC26="교육","■",IF(AND(AKC26="",AJW26&lt;=기준일시_입력!$J$15,AJZ26&gt;=기준일시_입력!$N$15),"○",IF(AND(AKC26="",AJW26&lt;&gt;"",AJW26&gt;기준일시_입력!$J$15),"▼",IF(AND(AKC26="",AJZ26&lt;&gt;"",AJZ26&lt;기준일시_입력!$N$15),"△",""))))))))))</f>
        <v/>
      </c>
      <c r="AKF26" s="128">
        <f>IFERROR(IF(OR(AJW26="",AJZ26=""),0,IF(AND(AKH26&lt;기준일시_입력!$J$17,AKI26&gt;기준일시_입력!$N$17),기준일시_입력!$N$17-기준일시_입력!$J$17,IF(AND(AKH26&gt;=기준일시_입력!$J$17,AKI26&gt;기준일시_입력!$N$17),기준일시_입력!$N$17-AKH26,IF(AKI26&lt;기준일시_입력!$J$17,0,IF(AND(AKH26&lt;기준일시_입력!$J$17,AKI26&lt;=기준일시_입력!$N$17),AKI26-기준일시_입력!$J$17,IF(AND(AKH26&gt;=기준일시_입력!$J$17,AKI26&lt;=기준일시_입력!$N$17),AKI26-AKH26,0)))))),0)</f>
        <v>0</v>
      </c>
      <c r="AKG26" s="128">
        <f t="shared" si="312"/>
        <v>0</v>
      </c>
      <c r="AKH26" s="128">
        <f>IF(OR(AJW26="",AJZ26=""),0,IF(AJW26&lt;기준일시_입력!$J$15,기준일시_입력!$J$15,AJW26))</f>
        <v>0</v>
      </c>
      <c r="AKI26" s="128">
        <f t="shared" si="313"/>
        <v>0</v>
      </c>
      <c r="AKJ26" s="128">
        <f>IFERROR(IF(AND(AKH26&lt;SMALL(기준일시_입력!$J$21:$J$39,AKJ$5),AKI26&gt;SMALL(기준일시_입력!$N$21:$N$39,AKJ$5)),INDEX(기준일시_입력!$AJ$21:$AJ$39,AKJ$5*2-1),IF(AND(AKH26&gt;=SMALL(기준일시_입력!$J$21:$J$39,AKJ$5),AKH26&lt;SMALL(기준일시_입력!$N$21:$N$39,AKJ$5)),SMALL(기준일시_입력!$N$21:$N$39,AKJ$5)-AKH26,0)),0)</f>
        <v>0</v>
      </c>
      <c r="AKK26" s="128">
        <f>IFERROR(IF(AND(AKH26&lt;SMALL(기준일시_입력!$J$21:$J$39,AKK$5),AKI26&gt;SMALL(기준일시_입력!$N$21:$N$39,AKK$5)),INDEX(기준일시_입력!$AJ$21:$AJ$39,AKK$5*2-1),IF(AND(AKH26&gt;=SMALL(기준일시_입력!$J$21:$J$39,AKK$5),AKH26&lt;SMALL(기준일시_입력!$N$21:$N$39,AKK$5)),SMALL(기준일시_입력!$N$21:$N$39,AKK$5)-AKH26,0)),0)</f>
        <v>0</v>
      </c>
      <c r="AKL26" s="128">
        <f>IFERROR(IF(AND(AKH26&lt;SMALL(기준일시_입력!$J$21:$J$39,AKL$5),AKI26&gt;SMALL(기준일시_입력!$N$21:$N$39,AKL$5)),INDEX(기준일시_입력!$AJ$21:$AJ$39,AKL$5*2-1),IF(AND(AKH26&gt;=SMALL(기준일시_입력!$J$21:$J$39,AKL$5),AKH26&lt;SMALL(기준일시_입력!$N$21:$N$39,AKL$5)),SMALL(기준일시_입력!$N$21:$N$39,AKL$5)-AKH26,0)),0)</f>
        <v>0</v>
      </c>
      <c r="AKM26" s="128">
        <f>IFERROR(IF(AND(AKH26&lt;SMALL(기준일시_입력!$J$21:$J$39,AKM$5),AKI26&gt;SMALL(기준일시_입력!$N$21:$N$39,AKM$5)),INDEX(기준일시_입력!$AJ$21:$AJ$39,AKM$5*2-1),IF(AND(AKH26&gt;=SMALL(기준일시_입력!$J$21:$J$39,AKM$5),AKH26&lt;SMALL(기준일시_입력!$N$21:$N$39,AKM$5)),SMALL(기준일시_입력!$N$21:$N$39,AKM$5)-AKH26,0)),0)</f>
        <v>0</v>
      </c>
      <c r="AKN26" s="128">
        <f>IFERROR(IF(AND(AKH26&lt;SMALL(기준일시_입력!$J$21:$J$39,AKN$5),AKI26&gt;SMALL(기준일시_입력!$N$21:$N$39,AKN$5)),INDEX(기준일시_입력!$AJ$21:$AJ$39,AKN$5*2-1),IF(AND(AKH26&gt;=SMALL(기준일시_입력!$J$21:$J$39,AKN$5),AKH26&lt;SMALL(기준일시_입력!$N$21:$N$39,AKN$5)),SMALL(기준일시_입력!$N$21:$N$39,AKN$5)-AKH26,0)),0)</f>
        <v>0</v>
      </c>
      <c r="AKO26" s="128">
        <f>IFERROR(IF(AND(AKH26&lt;SMALL(기준일시_입력!$J$21:$J$39,AKO$5),AKI26&gt;SMALL(기준일시_입력!$N$21:$N$39,AKO$5)),INDEX(기준일시_입력!$AJ$21:$AJ$39,AKO$5*2-1),IF(AND(AKH26&gt;=SMALL(기준일시_입력!$J$21:$J$39,AKO$5),AKH26&lt;SMALL(기준일시_입력!$N$21:$N$39,AKO$5)),SMALL(기준일시_입력!$N$21:$N$39,AKO$5)-AKH26,0)),0)</f>
        <v>0</v>
      </c>
      <c r="AKP26" s="128">
        <f>IFERROR(IF(AND(AKH26&lt;SMALL(기준일시_입력!$J$21:$J$39,AKP$5),AKI26&gt;SMALL(기준일시_입력!$N$21:$N$39,AKP$5)),INDEX(기준일시_입력!$AJ$21:$AJ$39,AKP$5*2-1),IF(AND(AKH26&gt;=SMALL(기준일시_입력!$J$21:$J$39,AKP$5),AKH26&lt;SMALL(기준일시_입력!$N$21:$N$39,AKP$5)),SMALL(기준일시_입력!$N$21:$N$39,AKP$5)-AKH26,0)),0)</f>
        <v>0</v>
      </c>
      <c r="AKQ26" s="128">
        <f>IFERROR(IF(AND(AKH26&lt;SMALL(기준일시_입력!$J$21:$J$39,AKQ$5),AKI26&gt;SMALL(기준일시_입력!$N$21:$N$39,AKQ$5)),INDEX(기준일시_입력!$AJ$21:$AJ$39,AKQ$5*2-1),IF(AND(AKH26&gt;=SMALL(기준일시_입력!$J$21:$J$39,AKQ$5),AKH26&lt;SMALL(기준일시_입력!$N$21:$N$39,AKQ$5)),SMALL(기준일시_입력!$N$21:$N$39,AKQ$5)-AKH26,0)),0)</f>
        <v>0</v>
      </c>
      <c r="AKR26" s="128">
        <f>IFERROR(IF(AND(AKH26&lt;SMALL(기준일시_입력!$J$21:$J$39,AKR$5),AKI26&gt;SMALL(기준일시_입력!$N$21:$N$39,AKR$5)),INDEX(기준일시_입력!$AJ$21:$AJ$39,AKR$5*2-1),IF(AND(AKH26&gt;=SMALL(기준일시_입력!$J$21:$J$39,AKR$5),AKH26&lt;SMALL(기준일시_입력!$N$21:$N$39,AKR$5)),SMALL(기준일시_입력!$N$21:$N$39,AKR$5)-AKH26,0)),0)</f>
        <v>0</v>
      </c>
      <c r="AKS26" s="128">
        <f>IFERROR(IF(AND(AKH26&lt;SMALL(기준일시_입력!$J$21:$J$39,AKS$5),AKI26&gt;SMALL(기준일시_입력!$N$21:$N$39,AKS$5)),INDEX(기준일시_입력!$AJ$21:$AJ$39,AKS$5*2-1),IF(AND(AKH26&gt;=SMALL(기준일시_입력!$J$21:$J$39,AKS$5),AKH26&lt;SMALL(기준일시_입력!$N$21:$N$39,AKS$5)),SMALL(기준일시_입력!$N$21:$N$39,AKS$5)-AKH26,0)),0)</f>
        <v>0</v>
      </c>
      <c r="AKT26" s="125"/>
      <c r="AKU26" s="180" t="str">
        <f t="shared" si="314"/>
        <v>21일</v>
      </c>
      <c r="AKV26" s="180"/>
      <c r="AKW26" s="124" t="str">
        <f t="shared" si="315"/>
        <v>일</v>
      </c>
      <c r="AKX26" s="133" t="str">
        <f t="shared" si="414"/>
        <v/>
      </c>
      <c r="AKY26" s="184"/>
      <c r="AKZ26" s="184"/>
      <c r="ALA26" s="184"/>
      <c r="ALB26" s="184"/>
      <c r="ALC26" s="184"/>
      <c r="ALD26" s="184"/>
      <c r="ALE26" s="176"/>
      <c r="ALF26" s="177"/>
      <c r="ALG26" s="129" t="str">
        <f>IF($B26="","",IF(AND(AKW$3&lt;&gt;"",$B26-기준일시_입력!$AO$7&lt;=0,AKY26="",ALB26="",ALE26=""),"X",IF(ALE26="연차","☆",IF(ALE26="월차","★",IF(ALE26="병가","♨",IF(ALE26="출장","◎",IF(ALE26="교육","■",IF(AND(ALE26="",AKY26&lt;=기준일시_입력!$J$15,ALB26&gt;=기준일시_입력!$N$15),"○",IF(AND(ALE26="",AKY26&lt;&gt;"",AKY26&gt;기준일시_입력!$J$15),"▼",IF(AND(ALE26="",ALB26&lt;&gt;"",ALB26&lt;기준일시_입력!$N$15),"△",""))))))))))</f>
        <v/>
      </c>
      <c r="ALH26" s="128">
        <f>IFERROR(IF(OR(AKY26="",ALB26=""),0,IF(AND(ALJ26&lt;기준일시_입력!$J$17,ALK26&gt;기준일시_입력!$N$17),기준일시_입력!$N$17-기준일시_입력!$J$17,IF(AND(ALJ26&gt;=기준일시_입력!$J$17,ALK26&gt;기준일시_입력!$N$17),기준일시_입력!$N$17-ALJ26,IF(ALK26&lt;기준일시_입력!$J$17,0,IF(AND(ALJ26&lt;기준일시_입력!$J$17,ALK26&lt;=기준일시_입력!$N$17),ALK26-기준일시_입력!$J$17,IF(AND(ALJ26&gt;=기준일시_입력!$J$17,ALK26&lt;=기준일시_입력!$N$17),ALK26-ALJ26,0)))))),0)</f>
        <v>0</v>
      </c>
      <c r="ALI26" s="128">
        <f t="shared" si="317"/>
        <v>0</v>
      </c>
      <c r="ALJ26" s="128">
        <f>IF(OR(AKY26="",ALB26=""),0,IF(AKY26&lt;기준일시_입력!$J$15,기준일시_입력!$J$15,AKY26))</f>
        <v>0</v>
      </c>
      <c r="ALK26" s="128">
        <f t="shared" si="318"/>
        <v>0</v>
      </c>
      <c r="ALL26" s="128">
        <f>IFERROR(IF(AND(ALJ26&lt;SMALL(기준일시_입력!$J$21:$J$39,ALL$5),ALK26&gt;SMALL(기준일시_입력!$N$21:$N$39,ALL$5)),INDEX(기준일시_입력!$AJ$21:$AJ$39,ALL$5*2-1),IF(AND(ALJ26&gt;=SMALL(기준일시_입력!$J$21:$J$39,ALL$5),ALJ26&lt;SMALL(기준일시_입력!$N$21:$N$39,ALL$5)),SMALL(기준일시_입력!$N$21:$N$39,ALL$5)-ALJ26,0)),0)</f>
        <v>0</v>
      </c>
      <c r="ALM26" s="128">
        <f>IFERROR(IF(AND(ALJ26&lt;SMALL(기준일시_입력!$J$21:$J$39,ALM$5),ALK26&gt;SMALL(기준일시_입력!$N$21:$N$39,ALM$5)),INDEX(기준일시_입력!$AJ$21:$AJ$39,ALM$5*2-1),IF(AND(ALJ26&gt;=SMALL(기준일시_입력!$J$21:$J$39,ALM$5),ALJ26&lt;SMALL(기준일시_입력!$N$21:$N$39,ALM$5)),SMALL(기준일시_입력!$N$21:$N$39,ALM$5)-ALJ26,0)),0)</f>
        <v>0</v>
      </c>
      <c r="ALN26" s="128">
        <f>IFERROR(IF(AND(ALJ26&lt;SMALL(기준일시_입력!$J$21:$J$39,ALN$5),ALK26&gt;SMALL(기준일시_입력!$N$21:$N$39,ALN$5)),INDEX(기준일시_입력!$AJ$21:$AJ$39,ALN$5*2-1),IF(AND(ALJ26&gt;=SMALL(기준일시_입력!$J$21:$J$39,ALN$5),ALJ26&lt;SMALL(기준일시_입력!$N$21:$N$39,ALN$5)),SMALL(기준일시_입력!$N$21:$N$39,ALN$5)-ALJ26,0)),0)</f>
        <v>0</v>
      </c>
      <c r="ALO26" s="128">
        <f>IFERROR(IF(AND(ALJ26&lt;SMALL(기준일시_입력!$J$21:$J$39,ALO$5),ALK26&gt;SMALL(기준일시_입력!$N$21:$N$39,ALO$5)),INDEX(기준일시_입력!$AJ$21:$AJ$39,ALO$5*2-1),IF(AND(ALJ26&gt;=SMALL(기준일시_입력!$J$21:$J$39,ALO$5),ALJ26&lt;SMALL(기준일시_입력!$N$21:$N$39,ALO$5)),SMALL(기준일시_입력!$N$21:$N$39,ALO$5)-ALJ26,0)),0)</f>
        <v>0</v>
      </c>
      <c r="ALP26" s="128">
        <f>IFERROR(IF(AND(ALJ26&lt;SMALL(기준일시_입력!$J$21:$J$39,ALP$5),ALK26&gt;SMALL(기준일시_입력!$N$21:$N$39,ALP$5)),INDEX(기준일시_입력!$AJ$21:$AJ$39,ALP$5*2-1),IF(AND(ALJ26&gt;=SMALL(기준일시_입력!$J$21:$J$39,ALP$5),ALJ26&lt;SMALL(기준일시_입력!$N$21:$N$39,ALP$5)),SMALL(기준일시_입력!$N$21:$N$39,ALP$5)-ALJ26,0)),0)</f>
        <v>0</v>
      </c>
      <c r="ALQ26" s="128">
        <f>IFERROR(IF(AND(ALJ26&lt;SMALL(기준일시_입력!$J$21:$J$39,ALQ$5),ALK26&gt;SMALL(기준일시_입력!$N$21:$N$39,ALQ$5)),INDEX(기준일시_입력!$AJ$21:$AJ$39,ALQ$5*2-1),IF(AND(ALJ26&gt;=SMALL(기준일시_입력!$J$21:$J$39,ALQ$5),ALJ26&lt;SMALL(기준일시_입력!$N$21:$N$39,ALQ$5)),SMALL(기준일시_입력!$N$21:$N$39,ALQ$5)-ALJ26,0)),0)</f>
        <v>0</v>
      </c>
      <c r="ALR26" s="128">
        <f>IFERROR(IF(AND(ALJ26&lt;SMALL(기준일시_입력!$J$21:$J$39,ALR$5),ALK26&gt;SMALL(기준일시_입력!$N$21:$N$39,ALR$5)),INDEX(기준일시_입력!$AJ$21:$AJ$39,ALR$5*2-1),IF(AND(ALJ26&gt;=SMALL(기준일시_입력!$J$21:$J$39,ALR$5),ALJ26&lt;SMALL(기준일시_입력!$N$21:$N$39,ALR$5)),SMALL(기준일시_입력!$N$21:$N$39,ALR$5)-ALJ26,0)),0)</f>
        <v>0</v>
      </c>
      <c r="ALS26" s="128">
        <f>IFERROR(IF(AND(ALJ26&lt;SMALL(기준일시_입력!$J$21:$J$39,ALS$5),ALK26&gt;SMALL(기준일시_입력!$N$21:$N$39,ALS$5)),INDEX(기준일시_입력!$AJ$21:$AJ$39,ALS$5*2-1),IF(AND(ALJ26&gt;=SMALL(기준일시_입력!$J$21:$J$39,ALS$5),ALJ26&lt;SMALL(기준일시_입력!$N$21:$N$39,ALS$5)),SMALL(기준일시_입력!$N$21:$N$39,ALS$5)-ALJ26,0)),0)</f>
        <v>0</v>
      </c>
      <c r="ALT26" s="128">
        <f>IFERROR(IF(AND(ALJ26&lt;SMALL(기준일시_입력!$J$21:$J$39,ALT$5),ALK26&gt;SMALL(기준일시_입력!$N$21:$N$39,ALT$5)),INDEX(기준일시_입력!$AJ$21:$AJ$39,ALT$5*2-1),IF(AND(ALJ26&gt;=SMALL(기준일시_입력!$J$21:$J$39,ALT$5),ALJ26&lt;SMALL(기준일시_입력!$N$21:$N$39,ALT$5)),SMALL(기준일시_입력!$N$21:$N$39,ALT$5)-ALJ26,0)),0)</f>
        <v>0</v>
      </c>
      <c r="ALU26" s="128">
        <f>IFERROR(IF(AND(ALJ26&lt;SMALL(기준일시_입력!$J$21:$J$39,ALU$5),ALK26&gt;SMALL(기준일시_입력!$N$21:$N$39,ALU$5)),INDEX(기준일시_입력!$AJ$21:$AJ$39,ALU$5*2-1),IF(AND(ALJ26&gt;=SMALL(기준일시_입력!$J$21:$J$39,ALU$5),ALJ26&lt;SMALL(기준일시_입력!$N$21:$N$39,ALU$5)),SMALL(기준일시_입력!$N$21:$N$39,ALU$5)-ALJ26,0)),0)</f>
        <v>0</v>
      </c>
      <c r="ALV26" s="125"/>
      <c r="ALW26" s="180" t="str">
        <f t="shared" si="319"/>
        <v>21일</v>
      </c>
      <c r="ALX26" s="180"/>
      <c r="ALY26" s="124" t="str">
        <f t="shared" si="320"/>
        <v>일</v>
      </c>
      <c r="ALZ26" s="133" t="str">
        <f t="shared" si="415"/>
        <v/>
      </c>
      <c r="AMA26" s="184"/>
      <c r="AMB26" s="184"/>
      <c r="AMC26" s="184"/>
      <c r="AMD26" s="184"/>
      <c r="AME26" s="184"/>
      <c r="AMF26" s="184"/>
      <c r="AMG26" s="176"/>
      <c r="AMH26" s="177"/>
      <c r="AMI26" s="129" t="str">
        <f>IF($B26="","",IF(AND(ALY$3&lt;&gt;"",$B26-기준일시_입력!$AO$7&lt;=0,AMA26="",AMD26="",AMG26=""),"X",IF(AMG26="연차","☆",IF(AMG26="월차","★",IF(AMG26="병가","♨",IF(AMG26="출장","◎",IF(AMG26="교육","■",IF(AND(AMG26="",AMA26&lt;=기준일시_입력!$J$15,AMD26&gt;=기준일시_입력!$N$15),"○",IF(AND(AMG26="",AMA26&lt;&gt;"",AMA26&gt;기준일시_입력!$J$15),"▼",IF(AND(AMG26="",AMD26&lt;&gt;"",AMD26&lt;기준일시_입력!$N$15),"△",""))))))))))</f>
        <v/>
      </c>
      <c r="AMJ26" s="128">
        <f>IFERROR(IF(OR(AMA26="",AMD26=""),0,IF(AND(AML26&lt;기준일시_입력!$J$17,AMM26&gt;기준일시_입력!$N$17),기준일시_입력!$N$17-기준일시_입력!$J$17,IF(AND(AML26&gt;=기준일시_입력!$J$17,AMM26&gt;기준일시_입력!$N$17),기준일시_입력!$N$17-AML26,IF(AMM26&lt;기준일시_입력!$J$17,0,IF(AND(AML26&lt;기준일시_입력!$J$17,AMM26&lt;=기준일시_입력!$N$17),AMM26-기준일시_입력!$J$17,IF(AND(AML26&gt;=기준일시_입력!$J$17,AMM26&lt;=기준일시_입력!$N$17),AMM26-AML26,0)))))),0)</f>
        <v>0</v>
      </c>
      <c r="AMK26" s="128">
        <f t="shared" si="322"/>
        <v>0</v>
      </c>
      <c r="AML26" s="128">
        <f>IF(OR(AMA26="",AMD26=""),0,IF(AMA26&lt;기준일시_입력!$J$15,기준일시_입력!$J$15,AMA26))</f>
        <v>0</v>
      </c>
      <c r="AMM26" s="128">
        <f t="shared" si="323"/>
        <v>0</v>
      </c>
      <c r="AMN26" s="128">
        <f>IFERROR(IF(AND(AML26&lt;SMALL(기준일시_입력!$J$21:$J$39,AMN$5),AMM26&gt;SMALL(기준일시_입력!$N$21:$N$39,AMN$5)),INDEX(기준일시_입력!$AJ$21:$AJ$39,AMN$5*2-1),IF(AND(AML26&gt;=SMALL(기준일시_입력!$J$21:$J$39,AMN$5),AML26&lt;SMALL(기준일시_입력!$N$21:$N$39,AMN$5)),SMALL(기준일시_입력!$N$21:$N$39,AMN$5)-AML26,0)),0)</f>
        <v>0</v>
      </c>
      <c r="AMO26" s="128">
        <f>IFERROR(IF(AND(AML26&lt;SMALL(기준일시_입력!$J$21:$J$39,AMO$5),AMM26&gt;SMALL(기준일시_입력!$N$21:$N$39,AMO$5)),INDEX(기준일시_입력!$AJ$21:$AJ$39,AMO$5*2-1),IF(AND(AML26&gt;=SMALL(기준일시_입력!$J$21:$J$39,AMO$5),AML26&lt;SMALL(기준일시_입력!$N$21:$N$39,AMO$5)),SMALL(기준일시_입력!$N$21:$N$39,AMO$5)-AML26,0)),0)</f>
        <v>0</v>
      </c>
      <c r="AMP26" s="128">
        <f>IFERROR(IF(AND(AML26&lt;SMALL(기준일시_입력!$J$21:$J$39,AMP$5),AMM26&gt;SMALL(기준일시_입력!$N$21:$N$39,AMP$5)),INDEX(기준일시_입력!$AJ$21:$AJ$39,AMP$5*2-1),IF(AND(AML26&gt;=SMALL(기준일시_입력!$J$21:$J$39,AMP$5),AML26&lt;SMALL(기준일시_입력!$N$21:$N$39,AMP$5)),SMALL(기준일시_입력!$N$21:$N$39,AMP$5)-AML26,0)),0)</f>
        <v>0</v>
      </c>
      <c r="AMQ26" s="128">
        <f>IFERROR(IF(AND(AML26&lt;SMALL(기준일시_입력!$J$21:$J$39,AMQ$5),AMM26&gt;SMALL(기준일시_입력!$N$21:$N$39,AMQ$5)),INDEX(기준일시_입력!$AJ$21:$AJ$39,AMQ$5*2-1),IF(AND(AML26&gt;=SMALL(기준일시_입력!$J$21:$J$39,AMQ$5),AML26&lt;SMALL(기준일시_입력!$N$21:$N$39,AMQ$5)),SMALL(기준일시_입력!$N$21:$N$39,AMQ$5)-AML26,0)),0)</f>
        <v>0</v>
      </c>
      <c r="AMR26" s="128">
        <f>IFERROR(IF(AND(AML26&lt;SMALL(기준일시_입력!$J$21:$J$39,AMR$5),AMM26&gt;SMALL(기준일시_입력!$N$21:$N$39,AMR$5)),INDEX(기준일시_입력!$AJ$21:$AJ$39,AMR$5*2-1),IF(AND(AML26&gt;=SMALL(기준일시_입력!$J$21:$J$39,AMR$5),AML26&lt;SMALL(기준일시_입력!$N$21:$N$39,AMR$5)),SMALL(기준일시_입력!$N$21:$N$39,AMR$5)-AML26,0)),0)</f>
        <v>0</v>
      </c>
      <c r="AMS26" s="128">
        <f>IFERROR(IF(AND(AML26&lt;SMALL(기준일시_입력!$J$21:$J$39,AMS$5),AMM26&gt;SMALL(기준일시_입력!$N$21:$N$39,AMS$5)),INDEX(기준일시_입력!$AJ$21:$AJ$39,AMS$5*2-1),IF(AND(AML26&gt;=SMALL(기준일시_입력!$J$21:$J$39,AMS$5),AML26&lt;SMALL(기준일시_입력!$N$21:$N$39,AMS$5)),SMALL(기준일시_입력!$N$21:$N$39,AMS$5)-AML26,0)),0)</f>
        <v>0</v>
      </c>
      <c r="AMT26" s="128">
        <f>IFERROR(IF(AND(AML26&lt;SMALL(기준일시_입력!$J$21:$J$39,AMT$5),AMM26&gt;SMALL(기준일시_입력!$N$21:$N$39,AMT$5)),INDEX(기준일시_입력!$AJ$21:$AJ$39,AMT$5*2-1),IF(AND(AML26&gt;=SMALL(기준일시_입력!$J$21:$J$39,AMT$5),AML26&lt;SMALL(기준일시_입력!$N$21:$N$39,AMT$5)),SMALL(기준일시_입력!$N$21:$N$39,AMT$5)-AML26,0)),0)</f>
        <v>0</v>
      </c>
      <c r="AMU26" s="128">
        <f>IFERROR(IF(AND(AML26&lt;SMALL(기준일시_입력!$J$21:$J$39,AMU$5),AMM26&gt;SMALL(기준일시_입력!$N$21:$N$39,AMU$5)),INDEX(기준일시_입력!$AJ$21:$AJ$39,AMU$5*2-1),IF(AND(AML26&gt;=SMALL(기준일시_입력!$J$21:$J$39,AMU$5),AML26&lt;SMALL(기준일시_입력!$N$21:$N$39,AMU$5)),SMALL(기준일시_입력!$N$21:$N$39,AMU$5)-AML26,0)),0)</f>
        <v>0</v>
      </c>
      <c r="AMV26" s="128">
        <f>IFERROR(IF(AND(AML26&lt;SMALL(기준일시_입력!$J$21:$J$39,AMV$5),AMM26&gt;SMALL(기준일시_입력!$N$21:$N$39,AMV$5)),INDEX(기준일시_입력!$AJ$21:$AJ$39,AMV$5*2-1),IF(AND(AML26&gt;=SMALL(기준일시_입력!$J$21:$J$39,AMV$5),AML26&lt;SMALL(기준일시_입력!$N$21:$N$39,AMV$5)),SMALL(기준일시_입력!$N$21:$N$39,AMV$5)-AML26,0)),0)</f>
        <v>0</v>
      </c>
      <c r="AMW26" s="128">
        <f>IFERROR(IF(AND(AML26&lt;SMALL(기준일시_입력!$J$21:$J$39,AMW$5),AMM26&gt;SMALL(기준일시_입력!$N$21:$N$39,AMW$5)),INDEX(기준일시_입력!$AJ$21:$AJ$39,AMW$5*2-1),IF(AND(AML26&gt;=SMALL(기준일시_입력!$J$21:$J$39,AMW$5),AML26&lt;SMALL(기준일시_입력!$N$21:$N$39,AMW$5)),SMALL(기준일시_입력!$N$21:$N$39,AMW$5)-AML26,0)),0)</f>
        <v>0</v>
      </c>
      <c r="AMX26" s="125"/>
      <c r="AMY26" s="180" t="str">
        <f t="shared" si="324"/>
        <v>21일</v>
      </c>
      <c r="AMZ26" s="180"/>
      <c r="ANA26" s="124" t="str">
        <f t="shared" si="325"/>
        <v>일</v>
      </c>
      <c r="ANB26" s="133" t="str">
        <f t="shared" si="415"/>
        <v/>
      </c>
      <c r="ANC26" s="184"/>
      <c r="AND26" s="184"/>
      <c r="ANE26" s="184"/>
      <c r="ANF26" s="184"/>
      <c r="ANG26" s="184"/>
      <c r="ANH26" s="184"/>
      <c r="ANI26" s="176"/>
      <c r="ANJ26" s="177"/>
      <c r="ANK26" s="129" t="str">
        <f>IF($B26="","",IF(AND(ANA$3&lt;&gt;"",$B26-기준일시_입력!$AO$7&lt;=0,ANC26="",ANF26="",ANI26=""),"X",IF(ANI26="연차","☆",IF(ANI26="월차","★",IF(ANI26="병가","♨",IF(ANI26="출장","◎",IF(ANI26="교육","■",IF(AND(ANI26="",ANC26&lt;=기준일시_입력!$J$15,ANF26&gt;=기준일시_입력!$N$15),"○",IF(AND(ANI26="",ANC26&lt;&gt;"",ANC26&gt;기준일시_입력!$J$15),"▼",IF(AND(ANI26="",ANF26&lt;&gt;"",ANF26&lt;기준일시_입력!$N$15),"△",""))))))))))</f>
        <v/>
      </c>
      <c r="ANL26" s="128">
        <f>IFERROR(IF(OR(ANC26="",ANF26=""),0,IF(AND(ANN26&lt;기준일시_입력!$J$17,ANO26&gt;기준일시_입력!$N$17),기준일시_입력!$N$17-기준일시_입력!$J$17,IF(AND(ANN26&gt;=기준일시_입력!$J$17,ANO26&gt;기준일시_입력!$N$17),기준일시_입력!$N$17-ANN26,IF(ANO26&lt;기준일시_입력!$J$17,0,IF(AND(ANN26&lt;기준일시_입력!$J$17,ANO26&lt;=기준일시_입력!$N$17),ANO26-기준일시_입력!$J$17,IF(AND(ANN26&gt;=기준일시_입력!$J$17,ANO26&lt;=기준일시_입력!$N$17),ANO26-ANN26,0)))))),0)</f>
        <v>0</v>
      </c>
      <c r="ANM26" s="128">
        <f t="shared" si="327"/>
        <v>0</v>
      </c>
      <c r="ANN26" s="128">
        <f>IF(OR(ANC26="",ANF26=""),0,IF(ANC26&lt;기준일시_입력!$J$15,기준일시_입력!$J$15,ANC26))</f>
        <v>0</v>
      </c>
      <c r="ANO26" s="128">
        <f t="shared" si="328"/>
        <v>0</v>
      </c>
      <c r="ANP26" s="128">
        <f>IFERROR(IF(AND(ANN26&lt;SMALL(기준일시_입력!$J$21:$J$39,ANP$5),ANO26&gt;SMALL(기준일시_입력!$N$21:$N$39,ANP$5)),INDEX(기준일시_입력!$AJ$21:$AJ$39,ANP$5*2-1),IF(AND(ANN26&gt;=SMALL(기준일시_입력!$J$21:$J$39,ANP$5),ANN26&lt;SMALL(기준일시_입력!$N$21:$N$39,ANP$5)),SMALL(기준일시_입력!$N$21:$N$39,ANP$5)-ANN26,0)),0)</f>
        <v>0</v>
      </c>
      <c r="ANQ26" s="128">
        <f>IFERROR(IF(AND(ANN26&lt;SMALL(기준일시_입력!$J$21:$J$39,ANQ$5),ANO26&gt;SMALL(기준일시_입력!$N$21:$N$39,ANQ$5)),INDEX(기준일시_입력!$AJ$21:$AJ$39,ANQ$5*2-1),IF(AND(ANN26&gt;=SMALL(기준일시_입력!$J$21:$J$39,ANQ$5),ANN26&lt;SMALL(기준일시_입력!$N$21:$N$39,ANQ$5)),SMALL(기준일시_입력!$N$21:$N$39,ANQ$5)-ANN26,0)),0)</f>
        <v>0</v>
      </c>
      <c r="ANR26" s="128">
        <f>IFERROR(IF(AND(ANN26&lt;SMALL(기준일시_입력!$J$21:$J$39,ANR$5),ANO26&gt;SMALL(기준일시_입력!$N$21:$N$39,ANR$5)),INDEX(기준일시_입력!$AJ$21:$AJ$39,ANR$5*2-1),IF(AND(ANN26&gt;=SMALL(기준일시_입력!$J$21:$J$39,ANR$5),ANN26&lt;SMALL(기준일시_입력!$N$21:$N$39,ANR$5)),SMALL(기준일시_입력!$N$21:$N$39,ANR$5)-ANN26,0)),0)</f>
        <v>0</v>
      </c>
      <c r="ANS26" s="128">
        <f>IFERROR(IF(AND(ANN26&lt;SMALL(기준일시_입력!$J$21:$J$39,ANS$5),ANO26&gt;SMALL(기준일시_입력!$N$21:$N$39,ANS$5)),INDEX(기준일시_입력!$AJ$21:$AJ$39,ANS$5*2-1),IF(AND(ANN26&gt;=SMALL(기준일시_입력!$J$21:$J$39,ANS$5),ANN26&lt;SMALL(기준일시_입력!$N$21:$N$39,ANS$5)),SMALL(기준일시_입력!$N$21:$N$39,ANS$5)-ANN26,0)),0)</f>
        <v>0</v>
      </c>
      <c r="ANT26" s="128">
        <f>IFERROR(IF(AND(ANN26&lt;SMALL(기준일시_입력!$J$21:$J$39,ANT$5),ANO26&gt;SMALL(기준일시_입력!$N$21:$N$39,ANT$5)),INDEX(기준일시_입력!$AJ$21:$AJ$39,ANT$5*2-1),IF(AND(ANN26&gt;=SMALL(기준일시_입력!$J$21:$J$39,ANT$5),ANN26&lt;SMALL(기준일시_입력!$N$21:$N$39,ANT$5)),SMALL(기준일시_입력!$N$21:$N$39,ANT$5)-ANN26,0)),0)</f>
        <v>0</v>
      </c>
      <c r="ANU26" s="128">
        <f>IFERROR(IF(AND(ANN26&lt;SMALL(기준일시_입력!$J$21:$J$39,ANU$5),ANO26&gt;SMALL(기준일시_입력!$N$21:$N$39,ANU$5)),INDEX(기준일시_입력!$AJ$21:$AJ$39,ANU$5*2-1),IF(AND(ANN26&gt;=SMALL(기준일시_입력!$J$21:$J$39,ANU$5),ANN26&lt;SMALL(기준일시_입력!$N$21:$N$39,ANU$5)),SMALL(기준일시_입력!$N$21:$N$39,ANU$5)-ANN26,0)),0)</f>
        <v>0</v>
      </c>
      <c r="ANV26" s="128">
        <f>IFERROR(IF(AND(ANN26&lt;SMALL(기준일시_입력!$J$21:$J$39,ANV$5),ANO26&gt;SMALL(기준일시_입력!$N$21:$N$39,ANV$5)),INDEX(기준일시_입력!$AJ$21:$AJ$39,ANV$5*2-1),IF(AND(ANN26&gt;=SMALL(기준일시_입력!$J$21:$J$39,ANV$5),ANN26&lt;SMALL(기준일시_입력!$N$21:$N$39,ANV$5)),SMALL(기준일시_입력!$N$21:$N$39,ANV$5)-ANN26,0)),0)</f>
        <v>0</v>
      </c>
      <c r="ANW26" s="128">
        <f>IFERROR(IF(AND(ANN26&lt;SMALL(기준일시_입력!$J$21:$J$39,ANW$5),ANO26&gt;SMALL(기준일시_입력!$N$21:$N$39,ANW$5)),INDEX(기준일시_입력!$AJ$21:$AJ$39,ANW$5*2-1),IF(AND(ANN26&gt;=SMALL(기준일시_입력!$J$21:$J$39,ANW$5),ANN26&lt;SMALL(기준일시_입력!$N$21:$N$39,ANW$5)),SMALL(기준일시_입력!$N$21:$N$39,ANW$5)-ANN26,0)),0)</f>
        <v>0</v>
      </c>
      <c r="ANX26" s="128">
        <f>IFERROR(IF(AND(ANN26&lt;SMALL(기준일시_입력!$J$21:$J$39,ANX$5),ANO26&gt;SMALL(기준일시_입력!$N$21:$N$39,ANX$5)),INDEX(기준일시_입력!$AJ$21:$AJ$39,ANX$5*2-1),IF(AND(ANN26&gt;=SMALL(기준일시_입력!$J$21:$J$39,ANX$5),ANN26&lt;SMALL(기준일시_입력!$N$21:$N$39,ANX$5)),SMALL(기준일시_입력!$N$21:$N$39,ANX$5)-ANN26,0)),0)</f>
        <v>0</v>
      </c>
      <c r="ANY26" s="128">
        <f>IFERROR(IF(AND(ANN26&lt;SMALL(기준일시_입력!$J$21:$J$39,ANY$5),ANO26&gt;SMALL(기준일시_입력!$N$21:$N$39,ANY$5)),INDEX(기준일시_입력!$AJ$21:$AJ$39,ANY$5*2-1),IF(AND(ANN26&gt;=SMALL(기준일시_입력!$J$21:$J$39,ANY$5),ANN26&lt;SMALL(기준일시_입력!$N$21:$N$39,ANY$5)),SMALL(기준일시_입력!$N$21:$N$39,ANY$5)-ANN26,0)),0)</f>
        <v>0</v>
      </c>
      <c r="ANZ26" s="125"/>
      <c r="AOA26" s="180" t="str">
        <f t="shared" si="329"/>
        <v>21일</v>
      </c>
      <c r="AOB26" s="180"/>
      <c r="AOC26" s="124" t="str">
        <f t="shared" si="330"/>
        <v>일</v>
      </c>
      <c r="AOD26" s="133" t="str">
        <f t="shared" si="415"/>
        <v/>
      </c>
      <c r="AOE26" s="184"/>
      <c r="AOF26" s="184"/>
      <c r="AOG26" s="184"/>
      <c r="AOH26" s="184"/>
      <c r="AOI26" s="184"/>
      <c r="AOJ26" s="184"/>
      <c r="AOK26" s="176"/>
      <c r="AOL26" s="177"/>
      <c r="AOM26" s="129" t="str">
        <f>IF($B26="","",IF(AND(AOC$3&lt;&gt;"",$B26-기준일시_입력!$AO$7&lt;=0,AOE26="",AOH26="",AOK26=""),"X",IF(AOK26="연차","☆",IF(AOK26="월차","★",IF(AOK26="병가","♨",IF(AOK26="출장","◎",IF(AOK26="교육","■",IF(AND(AOK26="",AOE26&lt;=기준일시_입력!$J$15,AOH26&gt;=기준일시_입력!$N$15),"○",IF(AND(AOK26="",AOE26&lt;&gt;"",AOE26&gt;기준일시_입력!$J$15),"▼",IF(AND(AOK26="",AOH26&lt;&gt;"",AOH26&lt;기준일시_입력!$N$15),"△",""))))))))))</f>
        <v/>
      </c>
      <c r="AON26" s="128">
        <f>IFERROR(IF(OR(AOE26="",AOH26=""),0,IF(AND(AOP26&lt;기준일시_입력!$J$17,AOQ26&gt;기준일시_입력!$N$17),기준일시_입력!$N$17-기준일시_입력!$J$17,IF(AND(AOP26&gt;=기준일시_입력!$J$17,AOQ26&gt;기준일시_입력!$N$17),기준일시_입력!$N$17-AOP26,IF(AOQ26&lt;기준일시_입력!$J$17,0,IF(AND(AOP26&lt;기준일시_입력!$J$17,AOQ26&lt;=기준일시_입력!$N$17),AOQ26-기준일시_입력!$J$17,IF(AND(AOP26&gt;=기준일시_입력!$J$17,AOQ26&lt;=기준일시_입력!$N$17),AOQ26-AOP26,0)))))),0)</f>
        <v>0</v>
      </c>
      <c r="AOO26" s="128">
        <f t="shared" si="332"/>
        <v>0</v>
      </c>
      <c r="AOP26" s="128">
        <f>IF(OR(AOE26="",AOH26=""),0,IF(AOE26&lt;기준일시_입력!$J$15,기준일시_입력!$J$15,AOE26))</f>
        <v>0</v>
      </c>
      <c r="AOQ26" s="128">
        <f t="shared" si="333"/>
        <v>0</v>
      </c>
      <c r="AOR26" s="128">
        <f>IFERROR(IF(AND(AOP26&lt;SMALL(기준일시_입력!$J$21:$J$39,AOR$5),AOQ26&gt;SMALL(기준일시_입력!$N$21:$N$39,AOR$5)),INDEX(기준일시_입력!$AJ$21:$AJ$39,AOR$5*2-1),IF(AND(AOP26&gt;=SMALL(기준일시_입력!$J$21:$J$39,AOR$5),AOP26&lt;SMALL(기준일시_입력!$N$21:$N$39,AOR$5)),SMALL(기준일시_입력!$N$21:$N$39,AOR$5)-AOP26,0)),0)</f>
        <v>0</v>
      </c>
      <c r="AOS26" s="128">
        <f>IFERROR(IF(AND(AOP26&lt;SMALL(기준일시_입력!$J$21:$J$39,AOS$5),AOQ26&gt;SMALL(기준일시_입력!$N$21:$N$39,AOS$5)),INDEX(기준일시_입력!$AJ$21:$AJ$39,AOS$5*2-1),IF(AND(AOP26&gt;=SMALL(기준일시_입력!$J$21:$J$39,AOS$5),AOP26&lt;SMALL(기준일시_입력!$N$21:$N$39,AOS$5)),SMALL(기준일시_입력!$N$21:$N$39,AOS$5)-AOP26,0)),0)</f>
        <v>0</v>
      </c>
      <c r="AOT26" s="128">
        <f>IFERROR(IF(AND(AOP26&lt;SMALL(기준일시_입력!$J$21:$J$39,AOT$5),AOQ26&gt;SMALL(기준일시_입력!$N$21:$N$39,AOT$5)),INDEX(기준일시_입력!$AJ$21:$AJ$39,AOT$5*2-1),IF(AND(AOP26&gt;=SMALL(기준일시_입력!$J$21:$J$39,AOT$5),AOP26&lt;SMALL(기준일시_입력!$N$21:$N$39,AOT$5)),SMALL(기준일시_입력!$N$21:$N$39,AOT$5)-AOP26,0)),0)</f>
        <v>0</v>
      </c>
      <c r="AOU26" s="128">
        <f>IFERROR(IF(AND(AOP26&lt;SMALL(기준일시_입력!$J$21:$J$39,AOU$5),AOQ26&gt;SMALL(기준일시_입력!$N$21:$N$39,AOU$5)),INDEX(기준일시_입력!$AJ$21:$AJ$39,AOU$5*2-1),IF(AND(AOP26&gt;=SMALL(기준일시_입력!$J$21:$J$39,AOU$5),AOP26&lt;SMALL(기준일시_입력!$N$21:$N$39,AOU$5)),SMALL(기준일시_입력!$N$21:$N$39,AOU$5)-AOP26,0)),0)</f>
        <v>0</v>
      </c>
      <c r="AOV26" s="128">
        <f>IFERROR(IF(AND(AOP26&lt;SMALL(기준일시_입력!$J$21:$J$39,AOV$5),AOQ26&gt;SMALL(기준일시_입력!$N$21:$N$39,AOV$5)),INDEX(기준일시_입력!$AJ$21:$AJ$39,AOV$5*2-1),IF(AND(AOP26&gt;=SMALL(기준일시_입력!$J$21:$J$39,AOV$5),AOP26&lt;SMALL(기준일시_입력!$N$21:$N$39,AOV$5)),SMALL(기준일시_입력!$N$21:$N$39,AOV$5)-AOP26,0)),0)</f>
        <v>0</v>
      </c>
      <c r="AOW26" s="128">
        <f>IFERROR(IF(AND(AOP26&lt;SMALL(기준일시_입력!$J$21:$J$39,AOW$5),AOQ26&gt;SMALL(기준일시_입력!$N$21:$N$39,AOW$5)),INDEX(기준일시_입력!$AJ$21:$AJ$39,AOW$5*2-1),IF(AND(AOP26&gt;=SMALL(기준일시_입력!$J$21:$J$39,AOW$5),AOP26&lt;SMALL(기준일시_입력!$N$21:$N$39,AOW$5)),SMALL(기준일시_입력!$N$21:$N$39,AOW$5)-AOP26,0)),0)</f>
        <v>0</v>
      </c>
      <c r="AOX26" s="128">
        <f>IFERROR(IF(AND(AOP26&lt;SMALL(기준일시_입력!$J$21:$J$39,AOX$5),AOQ26&gt;SMALL(기준일시_입력!$N$21:$N$39,AOX$5)),INDEX(기준일시_입력!$AJ$21:$AJ$39,AOX$5*2-1),IF(AND(AOP26&gt;=SMALL(기준일시_입력!$J$21:$J$39,AOX$5),AOP26&lt;SMALL(기준일시_입력!$N$21:$N$39,AOX$5)),SMALL(기준일시_입력!$N$21:$N$39,AOX$5)-AOP26,0)),0)</f>
        <v>0</v>
      </c>
      <c r="AOY26" s="128">
        <f>IFERROR(IF(AND(AOP26&lt;SMALL(기준일시_입력!$J$21:$J$39,AOY$5),AOQ26&gt;SMALL(기준일시_입력!$N$21:$N$39,AOY$5)),INDEX(기준일시_입력!$AJ$21:$AJ$39,AOY$5*2-1),IF(AND(AOP26&gt;=SMALL(기준일시_입력!$J$21:$J$39,AOY$5),AOP26&lt;SMALL(기준일시_입력!$N$21:$N$39,AOY$5)),SMALL(기준일시_입력!$N$21:$N$39,AOY$5)-AOP26,0)),0)</f>
        <v>0</v>
      </c>
      <c r="AOZ26" s="128">
        <f>IFERROR(IF(AND(AOP26&lt;SMALL(기준일시_입력!$J$21:$J$39,AOZ$5),AOQ26&gt;SMALL(기준일시_입력!$N$21:$N$39,AOZ$5)),INDEX(기준일시_입력!$AJ$21:$AJ$39,AOZ$5*2-1),IF(AND(AOP26&gt;=SMALL(기준일시_입력!$J$21:$J$39,AOZ$5),AOP26&lt;SMALL(기준일시_입력!$N$21:$N$39,AOZ$5)),SMALL(기준일시_입력!$N$21:$N$39,AOZ$5)-AOP26,0)),0)</f>
        <v>0</v>
      </c>
      <c r="APA26" s="128">
        <f>IFERROR(IF(AND(AOP26&lt;SMALL(기준일시_입력!$J$21:$J$39,APA$5),AOQ26&gt;SMALL(기준일시_입력!$N$21:$N$39,APA$5)),INDEX(기준일시_입력!$AJ$21:$AJ$39,APA$5*2-1),IF(AND(AOP26&gt;=SMALL(기준일시_입력!$J$21:$J$39,APA$5),AOP26&lt;SMALL(기준일시_입력!$N$21:$N$39,APA$5)),SMALL(기준일시_입력!$N$21:$N$39,APA$5)-AOP26,0)),0)</f>
        <v>0</v>
      </c>
      <c r="APB26" s="125"/>
      <c r="APC26" s="180" t="str">
        <f t="shared" si="334"/>
        <v>21일</v>
      </c>
      <c r="APD26" s="180"/>
      <c r="APE26" s="124" t="str">
        <f t="shared" si="335"/>
        <v>일</v>
      </c>
      <c r="APF26" s="133" t="str">
        <f t="shared" si="416"/>
        <v/>
      </c>
      <c r="APG26" s="184"/>
      <c r="APH26" s="184"/>
      <c r="API26" s="184"/>
      <c r="APJ26" s="184"/>
      <c r="APK26" s="184"/>
      <c r="APL26" s="184"/>
      <c r="APM26" s="176"/>
      <c r="APN26" s="177"/>
      <c r="APO26" s="129" t="str">
        <f>IF($B26="","",IF(AND(APE$3&lt;&gt;"",$B26-기준일시_입력!$AO$7&lt;=0,APG26="",APJ26="",APM26=""),"X",IF(APM26="연차","☆",IF(APM26="월차","★",IF(APM26="병가","♨",IF(APM26="출장","◎",IF(APM26="교육","■",IF(AND(APM26="",APG26&lt;=기준일시_입력!$J$15,APJ26&gt;=기준일시_입력!$N$15),"○",IF(AND(APM26="",APG26&lt;&gt;"",APG26&gt;기준일시_입력!$J$15),"▼",IF(AND(APM26="",APJ26&lt;&gt;"",APJ26&lt;기준일시_입력!$N$15),"△",""))))))))))</f>
        <v/>
      </c>
      <c r="APP26" s="128">
        <f>IFERROR(IF(OR(APG26="",APJ26=""),0,IF(AND(APR26&lt;기준일시_입력!$J$17,APS26&gt;기준일시_입력!$N$17),기준일시_입력!$N$17-기준일시_입력!$J$17,IF(AND(APR26&gt;=기준일시_입력!$J$17,APS26&gt;기준일시_입력!$N$17),기준일시_입력!$N$17-APR26,IF(APS26&lt;기준일시_입력!$J$17,0,IF(AND(APR26&lt;기준일시_입력!$J$17,APS26&lt;=기준일시_입력!$N$17),APS26-기준일시_입력!$J$17,IF(AND(APR26&gt;=기준일시_입력!$J$17,APS26&lt;=기준일시_입력!$N$17),APS26-APR26,0)))))),0)</f>
        <v>0</v>
      </c>
      <c r="APQ26" s="128">
        <f t="shared" si="337"/>
        <v>0</v>
      </c>
      <c r="APR26" s="128">
        <f>IF(OR(APG26="",APJ26=""),0,IF(APG26&lt;기준일시_입력!$J$15,기준일시_입력!$J$15,APG26))</f>
        <v>0</v>
      </c>
      <c r="APS26" s="128">
        <f t="shared" si="338"/>
        <v>0</v>
      </c>
      <c r="APT26" s="128">
        <f>IFERROR(IF(AND(APR26&lt;SMALL(기준일시_입력!$J$21:$J$39,APT$5),APS26&gt;SMALL(기준일시_입력!$N$21:$N$39,APT$5)),INDEX(기준일시_입력!$AJ$21:$AJ$39,APT$5*2-1),IF(AND(APR26&gt;=SMALL(기준일시_입력!$J$21:$J$39,APT$5),APR26&lt;SMALL(기준일시_입력!$N$21:$N$39,APT$5)),SMALL(기준일시_입력!$N$21:$N$39,APT$5)-APR26,0)),0)</f>
        <v>0</v>
      </c>
      <c r="APU26" s="128">
        <f>IFERROR(IF(AND(APR26&lt;SMALL(기준일시_입력!$J$21:$J$39,APU$5),APS26&gt;SMALL(기준일시_입력!$N$21:$N$39,APU$5)),INDEX(기준일시_입력!$AJ$21:$AJ$39,APU$5*2-1),IF(AND(APR26&gt;=SMALL(기준일시_입력!$J$21:$J$39,APU$5),APR26&lt;SMALL(기준일시_입력!$N$21:$N$39,APU$5)),SMALL(기준일시_입력!$N$21:$N$39,APU$5)-APR26,0)),0)</f>
        <v>0</v>
      </c>
      <c r="APV26" s="128">
        <f>IFERROR(IF(AND(APR26&lt;SMALL(기준일시_입력!$J$21:$J$39,APV$5),APS26&gt;SMALL(기준일시_입력!$N$21:$N$39,APV$5)),INDEX(기준일시_입력!$AJ$21:$AJ$39,APV$5*2-1),IF(AND(APR26&gt;=SMALL(기준일시_입력!$J$21:$J$39,APV$5),APR26&lt;SMALL(기준일시_입력!$N$21:$N$39,APV$5)),SMALL(기준일시_입력!$N$21:$N$39,APV$5)-APR26,0)),0)</f>
        <v>0</v>
      </c>
      <c r="APW26" s="128">
        <f>IFERROR(IF(AND(APR26&lt;SMALL(기준일시_입력!$J$21:$J$39,APW$5),APS26&gt;SMALL(기준일시_입력!$N$21:$N$39,APW$5)),INDEX(기준일시_입력!$AJ$21:$AJ$39,APW$5*2-1),IF(AND(APR26&gt;=SMALL(기준일시_입력!$J$21:$J$39,APW$5),APR26&lt;SMALL(기준일시_입력!$N$21:$N$39,APW$5)),SMALL(기준일시_입력!$N$21:$N$39,APW$5)-APR26,0)),0)</f>
        <v>0</v>
      </c>
      <c r="APX26" s="128">
        <f>IFERROR(IF(AND(APR26&lt;SMALL(기준일시_입력!$J$21:$J$39,APX$5),APS26&gt;SMALL(기준일시_입력!$N$21:$N$39,APX$5)),INDEX(기준일시_입력!$AJ$21:$AJ$39,APX$5*2-1),IF(AND(APR26&gt;=SMALL(기준일시_입력!$J$21:$J$39,APX$5),APR26&lt;SMALL(기준일시_입력!$N$21:$N$39,APX$5)),SMALL(기준일시_입력!$N$21:$N$39,APX$5)-APR26,0)),0)</f>
        <v>0</v>
      </c>
      <c r="APY26" s="128">
        <f>IFERROR(IF(AND(APR26&lt;SMALL(기준일시_입력!$J$21:$J$39,APY$5),APS26&gt;SMALL(기준일시_입력!$N$21:$N$39,APY$5)),INDEX(기준일시_입력!$AJ$21:$AJ$39,APY$5*2-1),IF(AND(APR26&gt;=SMALL(기준일시_입력!$J$21:$J$39,APY$5),APR26&lt;SMALL(기준일시_입력!$N$21:$N$39,APY$5)),SMALL(기준일시_입력!$N$21:$N$39,APY$5)-APR26,0)),0)</f>
        <v>0</v>
      </c>
      <c r="APZ26" s="128">
        <f>IFERROR(IF(AND(APR26&lt;SMALL(기준일시_입력!$J$21:$J$39,APZ$5),APS26&gt;SMALL(기준일시_입력!$N$21:$N$39,APZ$5)),INDEX(기준일시_입력!$AJ$21:$AJ$39,APZ$5*2-1),IF(AND(APR26&gt;=SMALL(기준일시_입력!$J$21:$J$39,APZ$5),APR26&lt;SMALL(기준일시_입력!$N$21:$N$39,APZ$5)),SMALL(기준일시_입력!$N$21:$N$39,APZ$5)-APR26,0)),0)</f>
        <v>0</v>
      </c>
      <c r="AQA26" s="128">
        <f>IFERROR(IF(AND(APR26&lt;SMALL(기준일시_입력!$J$21:$J$39,AQA$5),APS26&gt;SMALL(기준일시_입력!$N$21:$N$39,AQA$5)),INDEX(기준일시_입력!$AJ$21:$AJ$39,AQA$5*2-1),IF(AND(APR26&gt;=SMALL(기준일시_입력!$J$21:$J$39,AQA$5),APR26&lt;SMALL(기준일시_입력!$N$21:$N$39,AQA$5)),SMALL(기준일시_입력!$N$21:$N$39,AQA$5)-APR26,0)),0)</f>
        <v>0</v>
      </c>
      <c r="AQB26" s="128">
        <f>IFERROR(IF(AND(APR26&lt;SMALL(기준일시_입력!$J$21:$J$39,AQB$5),APS26&gt;SMALL(기준일시_입력!$N$21:$N$39,AQB$5)),INDEX(기준일시_입력!$AJ$21:$AJ$39,AQB$5*2-1),IF(AND(APR26&gt;=SMALL(기준일시_입력!$J$21:$J$39,AQB$5),APR26&lt;SMALL(기준일시_입력!$N$21:$N$39,AQB$5)),SMALL(기준일시_입력!$N$21:$N$39,AQB$5)-APR26,0)),0)</f>
        <v>0</v>
      </c>
      <c r="AQC26" s="128">
        <f>IFERROR(IF(AND(APR26&lt;SMALL(기준일시_입력!$J$21:$J$39,AQC$5),APS26&gt;SMALL(기준일시_입력!$N$21:$N$39,AQC$5)),INDEX(기준일시_입력!$AJ$21:$AJ$39,AQC$5*2-1),IF(AND(APR26&gt;=SMALL(기준일시_입력!$J$21:$J$39,AQC$5),APR26&lt;SMALL(기준일시_입력!$N$21:$N$39,AQC$5)),SMALL(기준일시_입력!$N$21:$N$39,AQC$5)-APR26,0)),0)</f>
        <v>0</v>
      </c>
      <c r="AQD26" s="125"/>
      <c r="AQE26" s="180" t="str">
        <f t="shared" si="339"/>
        <v>21일</v>
      </c>
      <c r="AQF26" s="180"/>
      <c r="AQG26" s="124" t="str">
        <f t="shared" si="340"/>
        <v>일</v>
      </c>
      <c r="AQH26" s="133" t="str">
        <f t="shared" si="416"/>
        <v/>
      </c>
      <c r="AQI26" s="184"/>
      <c r="AQJ26" s="184"/>
      <c r="AQK26" s="184"/>
      <c r="AQL26" s="184"/>
      <c r="AQM26" s="184"/>
      <c r="AQN26" s="184"/>
      <c r="AQO26" s="176"/>
      <c r="AQP26" s="177"/>
      <c r="AQQ26" s="129" t="str">
        <f>IF($B26="","",IF(AND(AQG$3&lt;&gt;"",$B26-기준일시_입력!$AO$7&lt;=0,AQI26="",AQL26="",AQO26=""),"X",IF(AQO26="연차","☆",IF(AQO26="월차","★",IF(AQO26="병가","♨",IF(AQO26="출장","◎",IF(AQO26="교육","■",IF(AND(AQO26="",AQI26&lt;=기준일시_입력!$J$15,AQL26&gt;=기준일시_입력!$N$15),"○",IF(AND(AQO26="",AQI26&lt;&gt;"",AQI26&gt;기준일시_입력!$J$15),"▼",IF(AND(AQO26="",AQL26&lt;&gt;"",AQL26&lt;기준일시_입력!$N$15),"△",""))))))))))</f>
        <v/>
      </c>
      <c r="AQR26" s="128">
        <f>IFERROR(IF(OR(AQI26="",AQL26=""),0,IF(AND(AQT26&lt;기준일시_입력!$J$17,AQU26&gt;기준일시_입력!$N$17),기준일시_입력!$N$17-기준일시_입력!$J$17,IF(AND(AQT26&gt;=기준일시_입력!$J$17,AQU26&gt;기준일시_입력!$N$17),기준일시_입력!$N$17-AQT26,IF(AQU26&lt;기준일시_입력!$J$17,0,IF(AND(AQT26&lt;기준일시_입력!$J$17,AQU26&lt;=기준일시_입력!$N$17),AQU26-기준일시_입력!$J$17,IF(AND(AQT26&gt;=기준일시_입력!$J$17,AQU26&lt;=기준일시_입력!$N$17),AQU26-AQT26,0)))))),0)</f>
        <v>0</v>
      </c>
      <c r="AQS26" s="128">
        <f t="shared" si="342"/>
        <v>0</v>
      </c>
      <c r="AQT26" s="128">
        <f>IF(OR(AQI26="",AQL26=""),0,IF(AQI26&lt;기준일시_입력!$J$15,기준일시_입력!$J$15,AQI26))</f>
        <v>0</v>
      </c>
      <c r="AQU26" s="128">
        <f t="shared" si="343"/>
        <v>0</v>
      </c>
      <c r="AQV26" s="128">
        <f>IFERROR(IF(AND(AQT26&lt;SMALL(기준일시_입력!$J$21:$J$39,AQV$5),AQU26&gt;SMALL(기준일시_입력!$N$21:$N$39,AQV$5)),INDEX(기준일시_입력!$AJ$21:$AJ$39,AQV$5*2-1),IF(AND(AQT26&gt;=SMALL(기준일시_입력!$J$21:$J$39,AQV$5),AQT26&lt;SMALL(기준일시_입력!$N$21:$N$39,AQV$5)),SMALL(기준일시_입력!$N$21:$N$39,AQV$5)-AQT26,0)),0)</f>
        <v>0</v>
      </c>
      <c r="AQW26" s="128">
        <f>IFERROR(IF(AND(AQT26&lt;SMALL(기준일시_입력!$J$21:$J$39,AQW$5),AQU26&gt;SMALL(기준일시_입력!$N$21:$N$39,AQW$5)),INDEX(기준일시_입력!$AJ$21:$AJ$39,AQW$5*2-1),IF(AND(AQT26&gt;=SMALL(기준일시_입력!$J$21:$J$39,AQW$5),AQT26&lt;SMALL(기준일시_입력!$N$21:$N$39,AQW$5)),SMALL(기준일시_입력!$N$21:$N$39,AQW$5)-AQT26,0)),0)</f>
        <v>0</v>
      </c>
      <c r="AQX26" s="128">
        <f>IFERROR(IF(AND(AQT26&lt;SMALL(기준일시_입력!$J$21:$J$39,AQX$5),AQU26&gt;SMALL(기준일시_입력!$N$21:$N$39,AQX$5)),INDEX(기준일시_입력!$AJ$21:$AJ$39,AQX$5*2-1),IF(AND(AQT26&gt;=SMALL(기준일시_입력!$J$21:$J$39,AQX$5),AQT26&lt;SMALL(기준일시_입력!$N$21:$N$39,AQX$5)),SMALL(기준일시_입력!$N$21:$N$39,AQX$5)-AQT26,0)),0)</f>
        <v>0</v>
      </c>
      <c r="AQY26" s="128">
        <f>IFERROR(IF(AND(AQT26&lt;SMALL(기준일시_입력!$J$21:$J$39,AQY$5),AQU26&gt;SMALL(기준일시_입력!$N$21:$N$39,AQY$5)),INDEX(기준일시_입력!$AJ$21:$AJ$39,AQY$5*2-1),IF(AND(AQT26&gt;=SMALL(기준일시_입력!$J$21:$J$39,AQY$5),AQT26&lt;SMALL(기준일시_입력!$N$21:$N$39,AQY$5)),SMALL(기준일시_입력!$N$21:$N$39,AQY$5)-AQT26,0)),0)</f>
        <v>0</v>
      </c>
      <c r="AQZ26" s="128">
        <f>IFERROR(IF(AND(AQT26&lt;SMALL(기준일시_입력!$J$21:$J$39,AQZ$5),AQU26&gt;SMALL(기준일시_입력!$N$21:$N$39,AQZ$5)),INDEX(기준일시_입력!$AJ$21:$AJ$39,AQZ$5*2-1),IF(AND(AQT26&gt;=SMALL(기준일시_입력!$J$21:$J$39,AQZ$5),AQT26&lt;SMALL(기준일시_입력!$N$21:$N$39,AQZ$5)),SMALL(기준일시_입력!$N$21:$N$39,AQZ$5)-AQT26,0)),0)</f>
        <v>0</v>
      </c>
      <c r="ARA26" s="128">
        <f>IFERROR(IF(AND(AQT26&lt;SMALL(기준일시_입력!$J$21:$J$39,ARA$5),AQU26&gt;SMALL(기준일시_입력!$N$21:$N$39,ARA$5)),INDEX(기준일시_입력!$AJ$21:$AJ$39,ARA$5*2-1),IF(AND(AQT26&gt;=SMALL(기준일시_입력!$J$21:$J$39,ARA$5),AQT26&lt;SMALL(기준일시_입력!$N$21:$N$39,ARA$5)),SMALL(기준일시_입력!$N$21:$N$39,ARA$5)-AQT26,0)),0)</f>
        <v>0</v>
      </c>
      <c r="ARB26" s="128">
        <f>IFERROR(IF(AND(AQT26&lt;SMALL(기준일시_입력!$J$21:$J$39,ARB$5),AQU26&gt;SMALL(기준일시_입력!$N$21:$N$39,ARB$5)),INDEX(기준일시_입력!$AJ$21:$AJ$39,ARB$5*2-1),IF(AND(AQT26&gt;=SMALL(기준일시_입력!$J$21:$J$39,ARB$5),AQT26&lt;SMALL(기준일시_입력!$N$21:$N$39,ARB$5)),SMALL(기준일시_입력!$N$21:$N$39,ARB$5)-AQT26,0)),0)</f>
        <v>0</v>
      </c>
      <c r="ARC26" s="128">
        <f>IFERROR(IF(AND(AQT26&lt;SMALL(기준일시_입력!$J$21:$J$39,ARC$5),AQU26&gt;SMALL(기준일시_입력!$N$21:$N$39,ARC$5)),INDEX(기준일시_입력!$AJ$21:$AJ$39,ARC$5*2-1),IF(AND(AQT26&gt;=SMALL(기준일시_입력!$J$21:$J$39,ARC$5),AQT26&lt;SMALL(기준일시_입력!$N$21:$N$39,ARC$5)),SMALL(기준일시_입력!$N$21:$N$39,ARC$5)-AQT26,0)),0)</f>
        <v>0</v>
      </c>
      <c r="ARD26" s="128">
        <f>IFERROR(IF(AND(AQT26&lt;SMALL(기준일시_입력!$J$21:$J$39,ARD$5),AQU26&gt;SMALL(기준일시_입력!$N$21:$N$39,ARD$5)),INDEX(기준일시_입력!$AJ$21:$AJ$39,ARD$5*2-1),IF(AND(AQT26&gt;=SMALL(기준일시_입력!$J$21:$J$39,ARD$5),AQT26&lt;SMALL(기준일시_입력!$N$21:$N$39,ARD$5)),SMALL(기준일시_입력!$N$21:$N$39,ARD$5)-AQT26,0)),0)</f>
        <v>0</v>
      </c>
      <c r="ARE26" s="128">
        <f>IFERROR(IF(AND(AQT26&lt;SMALL(기준일시_입력!$J$21:$J$39,ARE$5),AQU26&gt;SMALL(기준일시_입력!$N$21:$N$39,ARE$5)),INDEX(기준일시_입력!$AJ$21:$AJ$39,ARE$5*2-1),IF(AND(AQT26&gt;=SMALL(기준일시_입력!$J$21:$J$39,ARE$5),AQT26&lt;SMALL(기준일시_입력!$N$21:$N$39,ARE$5)),SMALL(기준일시_입력!$N$21:$N$39,ARE$5)-AQT26,0)),0)</f>
        <v>0</v>
      </c>
      <c r="ARF26" s="125"/>
      <c r="ARG26" s="180" t="str">
        <f t="shared" si="344"/>
        <v>21일</v>
      </c>
      <c r="ARH26" s="180"/>
      <c r="ARI26" s="124" t="str">
        <f t="shared" si="345"/>
        <v>일</v>
      </c>
      <c r="ARJ26" s="133" t="str">
        <f t="shared" si="416"/>
        <v/>
      </c>
      <c r="ARK26" s="184"/>
      <c r="ARL26" s="184"/>
      <c r="ARM26" s="184"/>
      <c r="ARN26" s="184"/>
      <c r="ARO26" s="184"/>
      <c r="ARP26" s="184"/>
      <c r="ARQ26" s="176"/>
      <c r="ARR26" s="177"/>
      <c r="ARS26" s="129" t="str">
        <f>IF($B26="","",IF(AND(ARI$3&lt;&gt;"",$B26-기준일시_입력!$AO$7&lt;=0,ARK26="",ARN26="",ARQ26=""),"X",IF(ARQ26="연차","☆",IF(ARQ26="월차","★",IF(ARQ26="병가","♨",IF(ARQ26="출장","◎",IF(ARQ26="교육","■",IF(AND(ARQ26="",ARK26&lt;=기준일시_입력!$J$15,ARN26&gt;=기준일시_입력!$N$15),"○",IF(AND(ARQ26="",ARK26&lt;&gt;"",ARK26&gt;기준일시_입력!$J$15),"▼",IF(AND(ARQ26="",ARN26&lt;&gt;"",ARN26&lt;기준일시_입력!$N$15),"△",""))))))))))</f>
        <v/>
      </c>
      <c r="ART26" s="128">
        <f>IFERROR(IF(OR(ARK26="",ARN26=""),0,IF(AND(ARV26&lt;기준일시_입력!$J$17,ARW26&gt;기준일시_입력!$N$17),기준일시_입력!$N$17-기준일시_입력!$J$17,IF(AND(ARV26&gt;=기준일시_입력!$J$17,ARW26&gt;기준일시_입력!$N$17),기준일시_입력!$N$17-ARV26,IF(ARW26&lt;기준일시_입력!$J$17,0,IF(AND(ARV26&lt;기준일시_입력!$J$17,ARW26&lt;=기준일시_입력!$N$17),ARW26-기준일시_입력!$J$17,IF(AND(ARV26&gt;=기준일시_입력!$J$17,ARW26&lt;=기준일시_입력!$N$17),ARW26-ARV26,0)))))),0)</f>
        <v>0</v>
      </c>
      <c r="ARU26" s="128">
        <f t="shared" si="347"/>
        <v>0</v>
      </c>
      <c r="ARV26" s="128">
        <f>IF(OR(ARK26="",ARN26=""),0,IF(ARK26&lt;기준일시_입력!$J$15,기준일시_입력!$J$15,ARK26))</f>
        <v>0</v>
      </c>
      <c r="ARW26" s="128">
        <f t="shared" si="348"/>
        <v>0</v>
      </c>
      <c r="ARX26" s="128">
        <f>IFERROR(IF(AND(ARV26&lt;SMALL(기준일시_입력!$J$21:$J$39,ARX$5),ARW26&gt;SMALL(기준일시_입력!$N$21:$N$39,ARX$5)),INDEX(기준일시_입력!$AJ$21:$AJ$39,ARX$5*2-1),IF(AND(ARV26&gt;=SMALL(기준일시_입력!$J$21:$J$39,ARX$5),ARV26&lt;SMALL(기준일시_입력!$N$21:$N$39,ARX$5)),SMALL(기준일시_입력!$N$21:$N$39,ARX$5)-ARV26,0)),0)</f>
        <v>0</v>
      </c>
      <c r="ARY26" s="128">
        <f>IFERROR(IF(AND(ARV26&lt;SMALL(기준일시_입력!$J$21:$J$39,ARY$5),ARW26&gt;SMALL(기준일시_입력!$N$21:$N$39,ARY$5)),INDEX(기준일시_입력!$AJ$21:$AJ$39,ARY$5*2-1),IF(AND(ARV26&gt;=SMALL(기준일시_입력!$J$21:$J$39,ARY$5),ARV26&lt;SMALL(기준일시_입력!$N$21:$N$39,ARY$5)),SMALL(기준일시_입력!$N$21:$N$39,ARY$5)-ARV26,0)),0)</f>
        <v>0</v>
      </c>
      <c r="ARZ26" s="128">
        <f>IFERROR(IF(AND(ARV26&lt;SMALL(기준일시_입력!$J$21:$J$39,ARZ$5),ARW26&gt;SMALL(기준일시_입력!$N$21:$N$39,ARZ$5)),INDEX(기준일시_입력!$AJ$21:$AJ$39,ARZ$5*2-1),IF(AND(ARV26&gt;=SMALL(기준일시_입력!$J$21:$J$39,ARZ$5),ARV26&lt;SMALL(기준일시_입력!$N$21:$N$39,ARZ$5)),SMALL(기준일시_입력!$N$21:$N$39,ARZ$5)-ARV26,0)),0)</f>
        <v>0</v>
      </c>
      <c r="ASA26" s="128">
        <f>IFERROR(IF(AND(ARV26&lt;SMALL(기준일시_입력!$J$21:$J$39,ASA$5),ARW26&gt;SMALL(기준일시_입력!$N$21:$N$39,ASA$5)),INDEX(기준일시_입력!$AJ$21:$AJ$39,ASA$5*2-1),IF(AND(ARV26&gt;=SMALL(기준일시_입력!$J$21:$J$39,ASA$5),ARV26&lt;SMALL(기준일시_입력!$N$21:$N$39,ASA$5)),SMALL(기준일시_입력!$N$21:$N$39,ASA$5)-ARV26,0)),0)</f>
        <v>0</v>
      </c>
      <c r="ASB26" s="128">
        <f>IFERROR(IF(AND(ARV26&lt;SMALL(기준일시_입력!$J$21:$J$39,ASB$5),ARW26&gt;SMALL(기준일시_입력!$N$21:$N$39,ASB$5)),INDEX(기준일시_입력!$AJ$21:$AJ$39,ASB$5*2-1),IF(AND(ARV26&gt;=SMALL(기준일시_입력!$J$21:$J$39,ASB$5),ARV26&lt;SMALL(기준일시_입력!$N$21:$N$39,ASB$5)),SMALL(기준일시_입력!$N$21:$N$39,ASB$5)-ARV26,0)),0)</f>
        <v>0</v>
      </c>
      <c r="ASC26" s="128">
        <f>IFERROR(IF(AND(ARV26&lt;SMALL(기준일시_입력!$J$21:$J$39,ASC$5),ARW26&gt;SMALL(기준일시_입력!$N$21:$N$39,ASC$5)),INDEX(기준일시_입력!$AJ$21:$AJ$39,ASC$5*2-1),IF(AND(ARV26&gt;=SMALL(기준일시_입력!$J$21:$J$39,ASC$5),ARV26&lt;SMALL(기준일시_입력!$N$21:$N$39,ASC$5)),SMALL(기준일시_입력!$N$21:$N$39,ASC$5)-ARV26,0)),0)</f>
        <v>0</v>
      </c>
      <c r="ASD26" s="128">
        <f>IFERROR(IF(AND(ARV26&lt;SMALL(기준일시_입력!$J$21:$J$39,ASD$5),ARW26&gt;SMALL(기준일시_입력!$N$21:$N$39,ASD$5)),INDEX(기준일시_입력!$AJ$21:$AJ$39,ASD$5*2-1),IF(AND(ARV26&gt;=SMALL(기준일시_입력!$J$21:$J$39,ASD$5),ARV26&lt;SMALL(기준일시_입력!$N$21:$N$39,ASD$5)),SMALL(기준일시_입력!$N$21:$N$39,ASD$5)-ARV26,0)),0)</f>
        <v>0</v>
      </c>
      <c r="ASE26" s="128">
        <f>IFERROR(IF(AND(ARV26&lt;SMALL(기준일시_입력!$J$21:$J$39,ASE$5),ARW26&gt;SMALL(기준일시_입력!$N$21:$N$39,ASE$5)),INDEX(기준일시_입력!$AJ$21:$AJ$39,ASE$5*2-1),IF(AND(ARV26&gt;=SMALL(기준일시_입력!$J$21:$J$39,ASE$5),ARV26&lt;SMALL(기준일시_입력!$N$21:$N$39,ASE$5)),SMALL(기준일시_입력!$N$21:$N$39,ASE$5)-ARV26,0)),0)</f>
        <v>0</v>
      </c>
      <c r="ASF26" s="128">
        <f>IFERROR(IF(AND(ARV26&lt;SMALL(기준일시_입력!$J$21:$J$39,ASF$5),ARW26&gt;SMALL(기준일시_입력!$N$21:$N$39,ASF$5)),INDEX(기준일시_입력!$AJ$21:$AJ$39,ASF$5*2-1),IF(AND(ARV26&gt;=SMALL(기준일시_입력!$J$21:$J$39,ASF$5),ARV26&lt;SMALL(기준일시_입력!$N$21:$N$39,ASF$5)),SMALL(기준일시_입력!$N$21:$N$39,ASF$5)-ARV26,0)),0)</f>
        <v>0</v>
      </c>
      <c r="ASG26" s="128">
        <f>IFERROR(IF(AND(ARV26&lt;SMALL(기준일시_입력!$J$21:$J$39,ASG$5),ARW26&gt;SMALL(기준일시_입력!$N$21:$N$39,ASG$5)),INDEX(기준일시_입력!$AJ$21:$AJ$39,ASG$5*2-1),IF(AND(ARV26&gt;=SMALL(기준일시_입력!$J$21:$J$39,ASG$5),ARV26&lt;SMALL(기준일시_입력!$N$21:$N$39,ASG$5)),SMALL(기준일시_입력!$N$21:$N$39,ASG$5)-ARV26,0)),0)</f>
        <v>0</v>
      </c>
      <c r="ASH26" s="125"/>
      <c r="ASI26" s="180" t="str">
        <f t="shared" si="349"/>
        <v>21일</v>
      </c>
      <c r="ASJ26" s="180"/>
      <c r="ASK26" s="124" t="str">
        <f t="shared" si="350"/>
        <v>일</v>
      </c>
      <c r="ASL26" s="133" t="str">
        <f t="shared" si="417"/>
        <v/>
      </c>
      <c r="ASM26" s="184"/>
      <c r="ASN26" s="184"/>
      <c r="ASO26" s="184"/>
      <c r="ASP26" s="184"/>
      <c r="ASQ26" s="184"/>
      <c r="ASR26" s="184"/>
      <c r="ASS26" s="176"/>
      <c r="AST26" s="177"/>
      <c r="ASU26" s="129" t="str">
        <f>IF($B26="","",IF(AND(ASK$3&lt;&gt;"",$B26-기준일시_입력!$AO$7&lt;=0,ASM26="",ASP26="",ASS26=""),"X",IF(ASS26="연차","☆",IF(ASS26="월차","★",IF(ASS26="병가","♨",IF(ASS26="출장","◎",IF(ASS26="교육","■",IF(AND(ASS26="",ASM26&lt;=기준일시_입력!$J$15,ASP26&gt;=기준일시_입력!$N$15),"○",IF(AND(ASS26="",ASM26&lt;&gt;"",ASM26&gt;기준일시_입력!$J$15),"▼",IF(AND(ASS26="",ASP26&lt;&gt;"",ASP26&lt;기준일시_입력!$N$15),"△",""))))))))))</f>
        <v/>
      </c>
      <c r="ASV26" s="128">
        <f>IFERROR(IF(OR(ASM26="",ASP26=""),0,IF(AND(ASX26&lt;기준일시_입력!$J$17,ASY26&gt;기준일시_입력!$N$17),기준일시_입력!$N$17-기준일시_입력!$J$17,IF(AND(ASX26&gt;=기준일시_입력!$J$17,ASY26&gt;기준일시_입력!$N$17),기준일시_입력!$N$17-ASX26,IF(ASY26&lt;기준일시_입력!$J$17,0,IF(AND(ASX26&lt;기준일시_입력!$J$17,ASY26&lt;=기준일시_입력!$N$17),ASY26-기준일시_입력!$J$17,IF(AND(ASX26&gt;=기준일시_입력!$J$17,ASY26&lt;=기준일시_입력!$N$17),ASY26-ASX26,0)))))),0)</f>
        <v>0</v>
      </c>
      <c r="ASW26" s="128">
        <f t="shared" si="352"/>
        <v>0</v>
      </c>
      <c r="ASX26" s="128">
        <f>IF(OR(ASM26="",ASP26=""),0,IF(ASM26&lt;기준일시_입력!$J$15,기준일시_입력!$J$15,ASM26))</f>
        <v>0</v>
      </c>
      <c r="ASY26" s="128">
        <f t="shared" si="353"/>
        <v>0</v>
      </c>
      <c r="ASZ26" s="128">
        <f>IFERROR(IF(AND(ASX26&lt;SMALL(기준일시_입력!$J$21:$J$39,ASZ$5),ASY26&gt;SMALL(기준일시_입력!$N$21:$N$39,ASZ$5)),INDEX(기준일시_입력!$AJ$21:$AJ$39,ASZ$5*2-1),IF(AND(ASX26&gt;=SMALL(기준일시_입력!$J$21:$J$39,ASZ$5),ASX26&lt;SMALL(기준일시_입력!$N$21:$N$39,ASZ$5)),SMALL(기준일시_입력!$N$21:$N$39,ASZ$5)-ASX26,0)),0)</f>
        <v>0</v>
      </c>
      <c r="ATA26" s="128">
        <f>IFERROR(IF(AND(ASX26&lt;SMALL(기준일시_입력!$J$21:$J$39,ATA$5),ASY26&gt;SMALL(기준일시_입력!$N$21:$N$39,ATA$5)),INDEX(기준일시_입력!$AJ$21:$AJ$39,ATA$5*2-1),IF(AND(ASX26&gt;=SMALL(기준일시_입력!$J$21:$J$39,ATA$5),ASX26&lt;SMALL(기준일시_입력!$N$21:$N$39,ATA$5)),SMALL(기준일시_입력!$N$21:$N$39,ATA$5)-ASX26,0)),0)</f>
        <v>0</v>
      </c>
      <c r="ATB26" s="128">
        <f>IFERROR(IF(AND(ASX26&lt;SMALL(기준일시_입력!$J$21:$J$39,ATB$5),ASY26&gt;SMALL(기준일시_입력!$N$21:$N$39,ATB$5)),INDEX(기준일시_입력!$AJ$21:$AJ$39,ATB$5*2-1),IF(AND(ASX26&gt;=SMALL(기준일시_입력!$J$21:$J$39,ATB$5),ASX26&lt;SMALL(기준일시_입력!$N$21:$N$39,ATB$5)),SMALL(기준일시_입력!$N$21:$N$39,ATB$5)-ASX26,0)),0)</f>
        <v>0</v>
      </c>
      <c r="ATC26" s="128">
        <f>IFERROR(IF(AND(ASX26&lt;SMALL(기준일시_입력!$J$21:$J$39,ATC$5),ASY26&gt;SMALL(기준일시_입력!$N$21:$N$39,ATC$5)),INDEX(기준일시_입력!$AJ$21:$AJ$39,ATC$5*2-1),IF(AND(ASX26&gt;=SMALL(기준일시_입력!$J$21:$J$39,ATC$5),ASX26&lt;SMALL(기준일시_입력!$N$21:$N$39,ATC$5)),SMALL(기준일시_입력!$N$21:$N$39,ATC$5)-ASX26,0)),0)</f>
        <v>0</v>
      </c>
      <c r="ATD26" s="128">
        <f>IFERROR(IF(AND(ASX26&lt;SMALL(기준일시_입력!$J$21:$J$39,ATD$5),ASY26&gt;SMALL(기준일시_입력!$N$21:$N$39,ATD$5)),INDEX(기준일시_입력!$AJ$21:$AJ$39,ATD$5*2-1),IF(AND(ASX26&gt;=SMALL(기준일시_입력!$J$21:$J$39,ATD$5),ASX26&lt;SMALL(기준일시_입력!$N$21:$N$39,ATD$5)),SMALL(기준일시_입력!$N$21:$N$39,ATD$5)-ASX26,0)),0)</f>
        <v>0</v>
      </c>
      <c r="ATE26" s="128">
        <f>IFERROR(IF(AND(ASX26&lt;SMALL(기준일시_입력!$J$21:$J$39,ATE$5),ASY26&gt;SMALL(기준일시_입력!$N$21:$N$39,ATE$5)),INDEX(기준일시_입력!$AJ$21:$AJ$39,ATE$5*2-1),IF(AND(ASX26&gt;=SMALL(기준일시_입력!$J$21:$J$39,ATE$5),ASX26&lt;SMALL(기준일시_입력!$N$21:$N$39,ATE$5)),SMALL(기준일시_입력!$N$21:$N$39,ATE$5)-ASX26,0)),0)</f>
        <v>0</v>
      </c>
      <c r="ATF26" s="128">
        <f>IFERROR(IF(AND(ASX26&lt;SMALL(기준일시_입력!$J$21:$J$39,ATF$5),ASY26&gt;SMALL(기준일시_입력!$N$21:$N$39,ATF$5)),INDEX(기준일시_입력!$AJ$21:$AJ$39,ATF$5*2-1),IF(AND(ASX26&gt;=SMALL(기준일시_입력!$J$21:$J$39,ATF$5),ASX26&lt;SMALL(기준일시_입력!$N$21:$N$39,ATF$5)),SMALL(기준일시_입력!$N$21:$N$39,ATF$5)-ASX26,0)),0)</f>
        <v>0</v>
      </c>
      <c r="ATG26" s="128">
        <f>IFERROR(IF(AND(ASX26&lt;SMALL(기준일시_입력!$J$21:$J$39,ATG$5),ASY26&gt;SMALL(기준일시_입력!$N$21:$N$39,ATG$5)),INDEX(기준일시_입력!$AJ$21:$AJ$39,ATG$5*2-1),IF(AND(ASX26&gt;=SMALL(기준일시_입력!$J$21:$J$39,ATG$5),ASX26&lt;SMALL(기준일시_입력!$N$21:$N$39,ATG$5)),SMALL(기준일시_입력!$N$21:$N$39,ATG$5)-ASX26,0)),0)</f>
        <v>0</v>
      </c>
      <c r="ATH26" s="128">
        <f>IFERROR(IF(AND(ASX26&lt;SMALL(기준일시_입력!$J$21:$J$39,ATH$5),ASY26&gt;SMALL(기준일시_입력!$N$21:$N$39,ATH$5)),INDEX(기준일시_입력!$AJ$21:$AJ$39,ATH$5*2-1),IF(AND(ASX26&gt;=SMALL(기준일시_입력!$J$21:$J$39,ATH$5),ASX26&lt;SMALL(기준일시_입력!$N$21:$N$39,ATH$5)),SMALL(기준일시_입력!$N$21:$N$39,ATH$5)-ASX26,0)),0)</f>
        <v>0</v>
      </c>
      <c r="ATI26" s="128">
        <f>IFERROR(IF(AND(ASX26&lt;SMALL(기준일시_입력!$J$21:$J$39,ATI$5),ASY26&gt;SMALL(기준일시_입력!$N$21:$N$39,ATI$5)),INDEX(기준일시_입력!$AJ$21:$AJ$39,ATI$5*2-1),IF(AND(ASX26&gt;=SMALL(기준일시_입력!$J$21:$J$39,ATI$5),ASX26&lt;SMALL(기준일시_입력!$N$21:$N$39,ATI$5)),SMALL(기준일시_입력!$N$21:$N$39,ATI$5)-ASX26,0)),0)</f>
        <v>0</v>
      </c>
      <c r="ATJ26" s="125"/>
      <c r="ATK26" s="180" t="str">
        <f t="shared" si="354"/>
        <v>21일</v>
      </c>
      <c r="ATL26" s="180"/>
      <c r="ATM26" s="124" t="str">
        <f t="shared" si="355"/>
        <v>일</v>
      </c>
      <c r="ATN26" s="133" t="str">
        <f t="shared" si="417"/>
        <v/>
      </c>
      <c r="ATO26" s="184"/>
      <c r="ATP26" s="184"/>
      <c r="ATQ26" s="184"/>
      <c r="ATR26" s="184"/>
      <c r="ATS26" s="184"/>
      <c r="ATT26" s="184"/>
      <c r="ATU26" s="176"/>
      <c r="ATV26" s="177"/>
      <c r="ATW26" s="129" t="str">
        <f>IF($B26="","",IF(AND(ATM$3&lt;&gt;"",$B26-기준일시_입력!$AO$7&lt;=0,ATO26="",ATR26="",ATU26=""),"X",IF(ATU26="연차","☆",IF(ATU26="월차","★",IF(ATU26="병가","♨",IF(ATU26="출장","◎",IF(ATU26="교육","■",IF(AND(ATU26="",ATO26&lt;=기준일시_입력!$J$15,ATR26&gt;=기준일시_입력!$N$15),"○",IF(AND(ATU26="",ATO26&lt;&gt;"",ATO26&gt;기준일시_입력!$J$15),"▼",IF(AND(ATU26="",ATR26&lt;&gt;"",ATR26&lt;기준일시_입력!$N$15),"△",""))))))))))</f>
        <v/>
      </c>
      <c r="ATX26" s="128">
        <f>IFERROR(IF(OR(ATO26="",ATR26=""),0,IF(AND(ATZ26&lt;기준일시_입력!$J$17,AUA26&gt;기준일시_입력!$N$17),기준일시_입력!$N$17-기준일시_입력!$J$17,IF(AND(ATZ26&gt;=기준일시_입력!$J$17,AUA26&gt;기준일시_입력!$N$17),기준일시_입력!$N$17-ATZ26,IF(AUA26&lt;기준일시_입력!$J$17,0,IF(AND(ATZ26&lt;기준일시_입력!$J$17,AUA26&lt;=기준일시_입력!$N$17),AUA26-기준일시_입력!$J$17,IF(AND(ATZ26&gt;=기준일시_입력!$J$17,AUA26&lt;=기준일시_입력!$N$17),AUA26-ATZ26,0)))))),0)</f>
        <v>0</v>
      </c>
      <c r="ATY26" s="128">
        <f t="shared" si="357"/>
        <v>0</v>
      </c>
      <c r="ATZ26" s="128">
        <f>IF(OR(ATO26="",ATR26=""),0,IF(ATO26&lt;기준일시_입력!$J$15,기준일시_입력!$J$15,ATO26))</f>
        <v>0</v>
      </c>
      <c r="AUA26" s="128">
        <f t="shared" si="358"/>
        <v>0</v>
      </c>
      <c r="AUB26" s="128">
        <f>IFERROR(IF(AND(ATZ26&lt;SMALL(기준일시_입력!$J$21:$J$39,AUB$5),AUA26&gt;SMALL(기준일시_입력!$N$21:$N$39,AUB$5)),INDEX(기준일시_입력!$AJ$21:$AJ$39,AUB$5*2-1),IF(AND(ATZ26&gt;=SMALL(기준일시_입력!$J$21:$J$39,AUB$5),ATZ26&lt;SMALL(기준일시_입력!$N$21:$N$39,AUB$5)),SMALL(기준일시_입력!$N$21:$N$39,AUB$5)-ATZ26,0)),0)</f>
        <v>0</v>
      </c>
      <c r="AUC26" s="128">
        <f>IFERROR(IF(AND(ATZ26&lt;SMALL(기준일시_입력!$J$21:$J$39,AUC$5),AUA26&gt;SMALL(기준일시_입력!$N$21:$N$39,AUC$5)),INDEX(기준일시_입력!$AJ$21:$AJ$39,AUC$5*2-1),IF(AND(ATZ26&gt;=SMALL(기준일시_입력!$J$21:$J$39,AUC$5),ATZ26&lt;SMALL(기준일시_입력!$N$21:$N$39,AUC$5)),SMALL(기준일시_입력!$N$21:$N$39,AUC$5)-ATZ26,0)),0)</f>
        <v>0</v>
      </c>
      <c r="AUD26" s="128">
        <f>IFERROR(IF(AND(ATZ26&lt;SMALL(기준일시_입력!$J$21:$J$39,AUD$5),AUA26&gt;SMALL(기준일시_입력!$N$21:$N$39,AUD$5)),INDEX(기준일시_입력!$AJ$21:$AJ$39,AUD$5*2-1),IF(AND(ATZ26&gt;=SMALL(기준일시_입력!$J$21:$J$39,AUD$5),ATZ26&lt;SMALL(기준일시_입력!$N$21:$N$39,AUD$5)),SMALL(기준일시_입력!$N$21:$N$39,AUD$5)-ATZ26,0)),0)</f>
        <v>0</v>
      </c>
      <c r="AUE26" s="128">
        <f>IFERROR(IF(AND(ATZ26&lt;SMALL(기준일시_입력!$J$21:$J$39,AUE$5),AUA26&gt;SMALL(기준일시_입력!$N$21:$N$39,AUE$5)),INDEX(기준일시_입력!$AJ$21:$AJ$39,AUE$5*2-1),IF(AND(ATZ26&gt;=SMALL(기준일시_입력!$J$21:$J$39,AUE$5),ATZ26&lt;SMALL(기준일시_입력!$N$21:$N$39,AUE$5)),SMALL(기준일시_입력!$N$21:$N$39,AUE$5)-ATZ26,0)),0)</f>
        <v>0</v>
      </c>
      <c r="AUF26" s="128">
        <f>IFERROR(IF(AND(ATZ26&lt;SMALL(기준일시_입력!$J$21:$J$39,AUF$5),AUA26&gt;SMALL(기준일시_입력!$N$21:$N$39,AUF$5)),INDEX(기준일시_입력!$AJ$21:$AJ$39,AUF$5*2-1),IF(AND(ATZ26&gt;=SMALL(기준일시_입력!$J$21:$J$39,AUF$5),ATZ26&lt;SMALL(기준일시_입력!$N$21:$N$39,AUF$5)),SMALL(기준일시_입력!$N$21:$N$39,AUF$5)-ATZ26,0)),0)</f>
        <v>0</v>
      </c>
      <c r="AUG26" s="128">
        <f>IFERROR(IF(AND(ATZ26&lt;SMALL(기준일시_입력!$J$21:$J$39,AUG$5),AUA26&gt;SMALL(기준일시_입력!$N$21:$N$39,AUG$5)),INDEX(기준일시_입력!$AJ$21:$AJ$39,AUG$5*2-1),IF(AND(ATZ26&gt;=SMALL(기준일시_입력!$J$21:$J$39,AUG$5),ATZ26&lt;SMALL(기준일시_입력!$N$21:$N$39,AUG$5)),SMALL(기준일시_입력!$N$21:$N$39,AUG$5)-ATZ26,0)),0)</f>
        <v>0</v>
      </c>
      <c r="AUH26" s="128">
        <f>IFERROR(IF(AND(ATZ26&lt;SMALL(기준일시_입력!$J$21:$J$39,AUH$5),AUA26&gt;SMALL(기준일시_입력!$N$21:$N$39,AUH$5)),INDEX(기준일시_입력!$AJ$21:$AJ$39,AUH$5*2-1),IF(AND(ATZ26&gt;=SMALL(기준일시_입력!$J$21:$J$39,AUH$5),ATZ26&lt;SMALL(기준일시_입력!$N$21:$N$39,AUH$5)),SMALL(기준일시_입력!$N$21:$N$39,AUH$5)-ATZ26,0)),0)</f>
        <v>0</v>
      </c>
      <c r="AUI26" s="128">
        <f>IFERROR(IF(AND(ATZ26&lt;SMALL(기준일시_입력!$J$21:$J$39,AUI$5),AUA26&gt;SMALL(기준일시_입력!$N$21:$N$39,AUI$5)),INDEX(기준일시_입력!$AJ$21:$AJ$39,AUI$5*2-1),IF(AND(ATZ26&gt;=SMALL(기준일시_입력!$J$21:$J$39,AUI$5),ATZ26&lt;SMALL(기준일시_입력!$N$21:$N$39,AUI$5)),SMALL(기준일시_입력!$N$21:$N$39,AUI$5)-ATZ26,0)),0)</f>
        <v>0</v>
      </c>
      <c r="AUJ26" s="128">
        <f>IFERROR(IF(AND(ATZ26&lt;SMALL(기준일시_입력!$J$21:$J$39,AUJ$5),AUA26&gt;SMALL(기준일시_입력!$N$21:$N$39,AUJ$5)),INDEX(기준일시_입력!$AJ$21:$AJ$39,AUJ$5*2-1),IF(AND(ATZ26&gt;=SMALL(기준일시_입력!$J$21:$J$39,AUJ$5),ATZ26&lt;SMALL(기준일시_입력!$N$21:$N$39,AUJ$5)),SMALL(기준일시_입력!$N$21:$N$39,AUJ$5)-ATZ26,0)),0)</f>
        <v>0</v>
      </c>
      <c r="AUK26" s="128">
        <f>IFERROR(IF(AND(ATZ26&lt;SMALL(기준일시_입력!$J$21:$J$39,AUK$5),AUA26&gt;SMALL(기준일시_입력!$N$21:$N$39,AUK$5)),INDEX(기준일시_입력!$AJ$21:$AJ$39,AUK$5*2-1),IF(AND(ATZ26&gt;=SMALL(기준일시_입력!$J$21:$J$39,AUK$5),ATZ26&lt;SMALL(기준일시_입력!$N$21:$N$39,AUK$5)),SMALL(기준일시_입력!$N$21:$N$39,AUK$5)-ATZ26,0)),0)</f>
        <v>0</v>
      </c>
      <c r="AUL26" s="125"/>
      <c r="AUM26" s="180" t="str">
        <f t="shared" si="359"/>
        <v>21일</v>
      </c>
      <c r="AUN26" s="180"/>
      <c r="AUO26" s="124" t="str">
        <f t="shared" si="360"/>
        <v>일</v>
      </c>
      <c r="AUP26" s="133" t="str">
        <f t="shared" si="417"/>
        <v/>
      </c>
      <c r="AUQ26" s="184"/>
      <c r="AUR26" s="184"/>
      <c r="AUS26" s="184"/>
      <c r="AUT26" s="184"/>
      <c r="AUU26" s="184"/>
      <c r="AUV26" s="184"/>
      <c r="AUW26" s="176"/>
      <c r="AUX26" s="177"/>
      <c r="AUY26" s="129" t="str">
        <f>IF($B26="","",IF(AND(AUO$3&lt;&gt;"",$B26-기준일시_입력!$AO$7&lt;=0,AUQ26="",AUT26="",AUW26=""),"X",IF(AUW26="연차","☆",IF(AUW26="월차","★",IF(AUW26="병가","♨",IF(AUW26="출장","◎",IF(AUW26="교육","■",IF(AND(AUW26="",AUQ26&lt;=기준일시_입력!$J$15,AUT26&gt;=기준일시_입력!$N$15),"○",IF(AND(AUW26="",AUQ26&lt;&gt;"",AUQ26&gt;기준일시_입력!$J$15),"▼",IF(AND(AUW26="",AUT26&lt;&gt;"",AUT26&lt;기준일시_입력!$N$15),"△",""))))))))))</f>
        <v/>
      </c>
      <c r="AUZ26" s="128">
        <f>IFERROR(IF(OR(AUQ26="",AUT26=""),0,IF(AND(AVB26&lt;기준일시_입력!$J$17,AVC26&gt;기준일시_입력!$N$17),기준일시_입력!$N$17-기준일시_입력!$J$17,IF(AND(AVB26&gt;=기준일시_입력!$J$17,AVC26&gt;기준일시_입력!$N$17),기준일시_입력!$N$17-AVB26,IF(AVC26&lt;기준일시_입력!$J$17,0,IF(AND(AVB26&lt;기준일시_입력!$J$17,AVC26&lt;=기준일시_입력!$N$17),AVC26-기준일시_입력!$J$17,IF(AND(AVB26&gt;=기준일시_입력!$J$17,AVC26&lt;=기준일시_입력!$N$17),AVC26-AVB26,0)))))),0)</f>
        <v>0</v>
      </c>
      <c r="AVA26" s="128">
        <f t="shared" si="362"/>
        <v>0</v>
      </c>
      <c r="AVB26" s="128">
        <f>IF(OR(AUQ26="",AUT26=""),0,IF(AUQ26&lt;기준일시_입력!$J$15,기준일시_입력!$J$15,AUQ26))</f>
        <v>0</v>
      </c>
      <c r="AVC26" s="128">
        <f t="shared" si="363"/>
        <v>0</v>
      </c>
      <c r="AVD26" s="128">
        <f>IFERROR(IF(AND(AVB26&lt;SMALL(기준일시_입력!$J$21:$J$39,AVD$5),AVC26&gt;SMALL(기준일시_입력!$N$21:$N$39,AVD$5)),INDEX(기준일시_입력!$AJ$21:$AJ$39,AVD$5*2-1),IF(AND(AVB26&gt;=SMALL(기준일시_입력!$J$21:$J$39,AVD$5),AVB26&lt;SMALL(기준일시_입력!$N$21:$N$39,AVD$5)),SMALL(기준일시_입력!$N$21:$N$39,AVD$5)-AVB26,0)),0)</f>
        <v>0</v>
      </c>
      <c r="AVE26" s="128">
        <f>IFERROR(IF(AND(AVB26&lt;SMALL(기준일시_입력!$J$21:$J$39,AVE$5),AVC26&gt;SMALL(기준일시_입력!$N$21:$N$39,AVE$5)),INDEX(기준일시_입력!$AJ$21:$AJ$39,AVE$5*2-1),IF(AND(AVB26&gt;=SMALL(기준일시_입력!$J$21:$J$39,AVE$5),AVB26&lt;SMALL(기준일시_입력!$N$21:$N$39,AVE$5)),SMALL(기준일시_입력!$N$21:$N$39,AVE$5)-AVB26,0)),0)</f>
        <v>0</v>
      </c>
      <c r="AVF26" s="128">
        <f>IFERROR(IF(AND(AVB26&lt;SMALL(기준일시_입력!$J$21:$J$39,AVF$5),AVC26&gt;SMALL(기준일시_입력!$N$21:$N$39,AVF$5)),INDEX(기준일시_입력!$AJ$21:$AJ$39,AVF$5*2-1),IF(AND(AVB26&gt;=SMALL(기준일시_입력!$J$21:$J$39,AVF$5),AVB26&lt;SMALL(기준일시_입력!$N$21:$N$39,AVF$5)),SMALL(기준일시_입력!$N$21:$N$39,AVF$5)-AVB26,0)),0)</f>
        <v>0</v>
      </c>
      <c r="AVG26" s="128">
        <f>IFERROR(IF(AND(AVB26&lt;SMALL(기준일시_입력!$J$21:$J$39,AVG$5),AVC26&gt;SMALL(기준일시_입력!$N$21:$N$39,AVG$5)),INDEX(기준일시_입력!$AJ$21:$AJ$39,AVG$5*2-1),IF(AND(AVB26&gt;=SMALL(기준일시_입력!$J$21:$J$39,AVG$5),AVB26&lt;SMALL(기준일시_입력!$N$21:$N$39,AVG$5)),SMALL(기준일시_입력!$N$21:$N$39,AVG$5)-AVB26,0)),0)</f>
        <v>0</v>
      </c>
      <c r="AVH26" s="128">
        <f>IFERROR(IF(AND(AVB26&lt;SMALL(기준일시_입력!$J$21:$J$39,AVH$5),AVC26&gt;SMALL(기준일시_입력!$N$21:$N$39,AVH$5)),INDEX(기준일시_입력!$AJ$21:$AJ$39,AVH$5*2-1),IF(AND(AVB26&gt;=SMALL(기준일시_입력!$J$21:$J$39,AVH$5),AVB26&lt;SMALL(기준일시_입력!$N$21:$N$39,AVH$5)),SMALL(기준일시_입력!$N$21:$N$39,AVH$5)-AVB26,0)),0)</f>
        <v>0</v>
      </c>
      <c r="AVI26" s="128">
        <f>IFERROR(IF(AND(AVB26&lt;SMALL(기준일시_입력!$J$21:$J$39,AVI$5),AVC26&gt;SMALL(기준일시_입력!$N$21:$N$39,AVI$5)),INDEX(기준일시_입력!$AJ$21:$AJ$39,AVI$5*2-1),IF(AND(AVB26&gt;=SMALL(기준일시_입력!$J$21:$J$39,AVI$5),AVB26&lt;SMALL(기준일시_입력!$N$21:$N$39,AVI$5)),SMALL(기준일시_입력!$N$21:$N$39,AVI$5)-AVB26,0)),0)</f>
        <v>0</v>
      </c>
      <c r="AVJ26" s="128">
        <f>IFERROR(IF(AND(AVB26&lt;SMALL(기준일시_입력!$J$21:$J$39,AVJ$5),AVC26&gt;SMALL(기준일시_입력!$N$21:$N$39,AVJ$5)),INDEX(기준일시_입력!$AJ$21:$AJ$39,AVJ$5*2-1),IF(AND(AVB26&gt;=SMALL(기준일시_입력!$J$21:$J$39,AVJ$5),AVB26&lt;SMALL(기준일시_입력!$N$21:$N$39,AVJ$5)),SMALL(기준일시_입력!$N$21:$N$39,AVJ$5)-AVB26,0)),0)</f>
        <v>0</v>
      </c>
      <c r="AVK26" s="128">
        <f>IFERROR(IF(AND(AVB26&lt;SMALL(기준일시_입력!$J$21:$J$39,AVK$5),AVC26&gt;SMALL(기준일시_입력!$N$21:$N$39,AVK$5)),INDEX(기준일시_입력!$AJ$21:$AJ$39,AVK$5*2-1),IF(AND(AVB26&gt;=SMALL(기준일시_입력!$J$21:$J$39,AVK$5),AVB26&lt;SMALL(기준일시_입력!$N$21:$N$39,AVK$5)),SMALL(기준일시_입력!$N$21:$N$39,AVK$5)-AVB26,0)),0)</f>
        <v>0</v>
      </c>
      <c r="AVL26" s="128">
        <f>IFERROR(IF(AND(AVB26&lt;SMALL(기준일시_입력!$J$21:$J$39,AVL$5),AVC26&gt;SMALL(기준일시_입력!$N$21:$N$39,AVL$5)),INDEX(기준일시_입력!$AJ$21:$AJ$39,AVL$5*2-1),IF(AND(AVB26&gt;=SMALL(기준일시_입력!$J$21:$J$39,AVL$5),AVB26&lt;SMALL(기준일시_입력!$N$21:$N$39,AVL$5)),SMALL(기준일시_입력!$N$21:$N$39,AVL$5)-AVB26,0)),0)</f>
        <v>0</v>
      </c>
      <c r="AVM26" s="128">
        <f>IFERROR(IF(AND(AVB26&lt;SMALL(기준일시_입력!$J$21:$J$39,AVM$5),AVC26&gt;SMALL(기준일시_입력!$N$21:$N$39,AVM$5)),INDEX(기준일시_입력!$AJ$21:$AJ$39,AVM$5*2-1),IF(AND(AVB26&gt;=SMALL(기준일시_입력!$J$21:$J$39,AVM$5),AVB26&lt;SMALL(기준일시_입력!$N$21:$N$39,AVM$5)),SMALL(기준일시_입력!$N$21:$N$39,AVM$5)-AVB26,0)),0)</f>
        <v>0</v>
      </c>
      <c r="AVN26" s="125"/>
      <c r="AVO26" s="180" t="str">
        <f t="shared" si="364"/>
        <v>21일</v>
      </c>
      <c r="AVP26" s="180"/>
      <c r="AVQ26" s="124" t="str">
        <f t="shared" si="365"/>
        <v>일</v>
      </c>
      <c r="AVR26" s="133" t="str">
        <f t="shared" si="418"/>
        <v/>
      </c>
      <c r="AVS26" s="184"/>
      <c r="AVT26" s="184"/>
      <c r="AVU26" s="184"/>
      <c r="AVV26" s="184"/>
      <c r="AVW26" s="184"/>
      <c r="AVX26" s="184"/>
      <c r="AVY26" s="176"/>
      <c r="AVZ26" s="177"/>
      <c r="AWA26" s="129" t="str">
        <f>IF($B26="","",IF(AND(AVQ$3&lt;&gt;"",$B26-기준일시_입력!$AO$7&lt;=0,AVS26="",AVV26="",AVY26=""),"X",IF(AVY26="연차","☆",IF(AVY26="월차","★",IF(AVY26="병가","♨",IF(AVY26="출장","◎",IF(AVY26="교육","■",IF(AND(AVY26="",AVS26&lt;=기준일시_입력!$J$15,AVV26&gt;=기준일시_입력!$N$15),"○",IF(AND(AVY26="",AVS26&lt;&gt;"",AVS26&gt;기준일시_입력!$J$15),"▼",IF(AND(AVY26="",AVV26&lt;&gt;"",AVV26&lt;기준일시_입력!$N$15),"△",""))))))))))</f>
        <v/>
      </c>
      <c r="AWB26" s="128">
        <f>IFERROR(IF(OR(AVS26="",AVV26=""),0,IF(AND(AWD26&lt;기준일시_입력!$J$17,AWE26&gt;기준일시_입력!$N$17),기준일시_입력!$N$17-기준일시_입력!$J$17,IF(AND(AWD26&gt;=기준일시_입력!$J$17,AWE26&gt;기준일시_입력!$N$17),기준일시_입력!$N$17-AWD26,IF(AWE26&lt;기준일시_입력!$J$17,0,IF(AND(AWD26&lt;기준일시_입력!$J$17,AWE26&lt;=기준일시_입력!$N$17),AWE26-기준일시_입력!$J$17,IF(AND(AWD26&gt;=기준일시_입력!$J$17,AWE26&lt;=기준일시_입력!$N$17),AWE26-AWD26,0)))))),0)</f>
        <v>0</v>
      </c>
      <c r="AWC26" s="128">
        <f t="shared" si="367"/>
        <v>0</v>
      </c>
      <c r="AWD26" s="128">
        <f>IF(OR(AVS26="",AVV26=""),0,IF(AVS26&lt;기준일시_입력!$J$15,기준일시_입력!$J$15,AVS26))</f>
        <v>0</v>
      </c>
      <c r="AWE26" s="128">
        <f t="shared" si="368"/>
        <v>0</v>
      </c>
      <c r="AWF26" s="128">
        <f>IFERROR(IF(AND(AWD26&lt;SMALL(기준일시_입력!$J$21:$J$39,AWF$5),AWE26&gt;SMALL(기준일시_입력!$N$21:$N$39,AWF$5)),INDEX(기준일시_입력!$AJ$21:$AJ$39,AWF$5*2-1),IF(AND(AWD26&gt;=SMALL(기준일시_입력!$J$21:$J$39,AWF$5),AWD26&lt;SMALL(기준일시_입력!$N$21:$N$39,AWF$5)),SMALL(기준일시_입력!$N$21:$N$39,AWF$5)-AWD26,0)),0)</f>
        <v>0</v>
      </c>
      <c r="AWG26" s="128">
        <f>IFERROR(IF(AND(AWD26&lt;SMALL(기준일시_입력!$J$21:$J$39,AWG$5),AWE26&gt;SMALL(기준일시_입력!$N$21:$N$39,AWG$5)),INDEX(기준일시_입력!$AJ$21:$AJ$39,AWG$5*2-1),IF(AND(AWD26&gt;=SMALL(기준일시_입력!$J$21:$J$39,AWG$5),AWD26&lt;SMALL(기준일시_입력!$N$21:$N$39,AWG$5)),SMALL(기준일시_입력!$N$21:$N$39,AWG$5)-AWD26,0)),0)</f>
        <v>0</v>
      </c>
      <c r="AWH26" s="128">
        <f>IFERROR(IF(AND(AWD26&lt;SMALL(기준일시_입력!$J$21:$J$39,AWH$5),AWE26&gt;SMALL(기준일시_입력!$N$21:$N$39,AWH$5)),INDEX(기준일시_입력!$AJ$21:$AJ$39,AWH$5*2-1),IF(AND(AWD26&gt;=SMALL(기준일시_입력!$J$21:$J$39,AWH$5),AWD26&lt;SMALL(기준일시_입력!$N$21:$N$39,AWH$5)),SMALL(기준일시_입력!$N$21:$N$39,AWH$5)-AWD26,0)),0)</f>
        <v>0</v>
      </c>
      <c r="AWI26" s="128">
        <f>IFERROR(IF(AND(AWD26&lt;SMALL(기준일시_입력!$J$21:$J$39,AWI$5),AWE26&gt;SMALL(기준일시_입력!$N$21:$N$39,AWI$5)),INDEX(기준일시_입력!$AJ$21:$AJ$39,AWI$5*2-1),IF(AND(AWD26&gt;=SMALL(기준일시_입력!$J$21:$J$39,AWI$5),AWD26&lt;SMALL(기준일시_입력!$N$21:$N$39,AWI$5)),SMALL(기준일시_입력!$N$21:$N$39,AWI$5)-AWD26,0)),0)</f>
        <v>0</v>
      </c>
      <c r="AWJ26" s="128">
        <f>IFERROR(IF(AND(AWD26&lt;SMALL(기준일시_입력!$J$21:$J$39,AWJ$5),AWE26&gt;SMALL(기준일시_입력!$N$21:$N$39,AWJ$5)),INDEX(기준일시_입력!$AJ$21:$AJ$39,AWJ$5*2-1),IF(AND(AWD26&gt;=SMALL(기준일시_입력!$J$21:$J$39,AWJ$5),AWD26&lt;SMALL(기준일시_입력!$N$21:$N$39,AWJ$5)),SMALL(기준일시_입력!$N$21:$N$39,AWJ$5)-AWD26,0)),0)</f>
        <v>0</v>
      </c>
      <c r="AWK26" s="128">
        <f>IFERROR(IF(AND(AWD26&lt;SMALL(기준일시_입력!$J$21:$J$39,AWK$5),AWE26&gt;SMALL(기준일시_입력!$N$21:$N$39,AWK$5)),INDEX(기준일시_입력!$AJ$21:$AJ$39,AWK$5*2-1),IF(AND(AWD26&gt;=SMALL(기준일시_입력!$J$21:$J$39,AWK$5),AWD26&lt;SMALL(기준일시_입력!$N$21:$N$39,AWK$5)),SMALL(기준일시_입력!$N$21:$N$39,AWK$5)-AWD26,0)),0)</f>
        <v>0</v>
      </c>
      <c r="AWL26" s="128">
        <f>IFERROR(IF(AND(AWD26&lt;SMALL(기준일시_입력!$J$21:$J$39,AWL$5),AWE26&gt;SMALL(기준일시_입력!$N$21:$N$39,AWL$5)),INDEX(기준일시_입력!$AJ$21:$AJ$39,AWL$5*2-1),IF(AND(AWD26&gt;=SMALL(기준일시_입력!$J$21:$J$39,AWL$5),AWD26&lt;SMALL(기준일시_입력!$N$21:$N$39,AWL$5)),SMALL(기준일시_입력!$N$21:$N$39,AWL$5)-AWD26,0)),0)</f>
        <v>0</v>
      </c>
      <c r="AWM26" s="128">
        <f>IFERROR(IF(AND(AWD26&lt;SMALL(기준일시_입력!$J$21:$J$39,AWM$5),AWE26&gt;SMALL(기준일시_입력!$N$21:$N$39,AWM$5)),INDEX(기준일시_입력!$AJ$21:$AJ$39,AWM$5*2-1),IF(AND(AWD26&gt;=SMALL(기준일시_입력!$J$21:$J$39,AWM$5),AWD26&lt;SMALL(기준일시_입력!$N$21:$N$39,AWM$5)),SMALL(기준일시_입력!$N$21:$N$39,AWM$5)-AWD26,0)),0)</f>
        <v>0</v>
      </c>
      <c r="AWN26" s="128">
        <f>IFERROR(IF(AND(AWD26&lt;SMALL(기준일시_입력!$J$21:$J$39,AWN$5),AWE26&gt;SMALL(기준일시_입력!$N$21:$N$39,AWN$5)),INDEX(기준일시_입력!$AJ$21:$AJ$39,AWN$5*2-1),IF(AND(AWD26&gt;=SMALL(기준일시_입력!$J$21:$J$39,AWN$5),AWD26&lt;SMALL(기준일시_입력!$N$21:$N$39,AWN$5)),SMALL(기준일시_입력!$N$21:$N$39,AWN$5)-AWD26,0)),0)</f>
        <v>0</v>
      </c>
      <c r="AWO26" s="128">
        <f>IFERROR(IF(AND(AWD26&lt;SMALL(기준일시_입력!$J$21:$J$39,AWO$5),AWE26&gt;SMALL(기준일시_입력!$N$21:$N$39,AWO$5)),INDEX(기준일시_입력!$AJ$21:$AJ$39,AWO$5*2-1),IF(AND(AWD26&gt;=SMALL(기준일시_입력!$J$21:$J$39,AWO$5),AWD26&lt;SMALL(기준일시_입력!$N$21:$N$39,AWO$5)),SMALL(기준일시_입력!$N$21:$N$39,AWO$5)-AWD26,0)),0)</f>
        <v>0</v>
      </c>
      <c r="AWP26" s="125"/>
      <c r="AWQ26" s="180" t="str">
        <f t="shared" si="369"/>
        <v>21일</v>
      </c>
      <c r="AWR26" s="180"/>
      <c r="AWS26" s="124" t="str">
        <f t="shared" si="370"/>
        <v>일</v>
      </c>
      <c r="AWT26" s="133" t="str">
        <f t="shared" si="418"/>
        <v/>
      </c>
      <c r="AWU26" s="184"/>
      <c r="AWV26" s="184"/>
      <c r="AWW26" s="184"/>
      <c r="AWX26" s="184"/>
      <c r="AWY26" s="184"/>
      <c r="AWZ26" s="184"/>
      <c r="AXA26" s="176"/>
      <c r="AXB26" s="177"/>
      <c r="AXC26" s="129" t="str">
        <f>IF($B26="","",IF(AND(AWS$3&lt;&gt;"",$B26-기준일시_입력!$AO$7&lt;=0,AWU26="",AWX26="",AXA26=""),"X",IF(AXA26="연차","☆",IF(AXA26="월차","★",IF(AXA26="병가","♨",IF(AXA26="출장","◎",IF(AXA26="교육","■",IF(AND(AXA26="",AWU26&lt;=기준일시_입력!$J$15,AWX26&gt;=기준일시_입력!$N$15),"○",IF(AND(AXA26="",AWU26&lt;&gt;"",AWU26&gt;기준일시_입력!$J$15),"▼",IF(AND(AXA26="",AWX26&lt;&gt;"",AWX26&lt;기준일시_입력!$N$15),"△",""))))))))))</f>
        <v/>
      </c>
      <c r="AXD26" s="128">
        <f>IFERROR(IF(OR(AWU26="",AWX26=""),0,IF(AND(AXF26&lt;기준일시_입력!$J$17,AXG26&gt;기준일시_입력!$N$17),기준일시_입력!$N$17-기준일시_입력!$J$17,IF(AND(AXF26&gt;=기준일시_입력!$J$17,AXG26&gt;기준일시_입력!$N$17),기준일시_입력!$N$17-AXF26,IF(AXG26&lt;기준일시_입력!$J$17,0,IF(AND(AXF26&lt;기준일시_입력!$J$17,AXG26&lt;=기준일시_입력!$N$17),AXG26-기준일시_입력!$J$17,IF(AND(AXF26&gt;=기준일시_입력!$J$17,AXG26&lt;=기준일시_입력!$N$17),AXG26-AXF26,0)))))),0)</f>
        <v>0</v>
      </c>
      <c r="AXE26" s="128">
        <f t="shared" si="372"/>
        <v>0</v>
      </c>
      <c r="AXF26" s="128">
        <f>IF(OR(AWU26="",AWX26=""),0,IF(AWU26&lt;기준일시_입력!$J$15,기준일시_입력!$J$15,AWU26))</f>
        <v>0</v>
      </c>
      <c r="AXG26" s="128">
        <f t="shared" si="373"/>
        <v>0</v>
      </c>
      <c r="AXH26" s="128">
        <f>IFERROR(IF(AND(AXF26&lt;SMALL(기준일시_입력!$J$21:$J$39,AXH$5),AXG26&gt;SMALL(기준일시_입력!$N$21:$N$39,AXH$5)),INDEX(기준일시_입력!$AJ$21:$AJ$39,AXH$5*2-1),IF(AND(AXF26&gt;=SMALL(기준일시_입력!$J$21:$J$39,AXH$5),AXF26&lt;SMALL(기준일시_입력!$N$21:$N$39,AXH$5)),SMALL(기준일시_입력!$N$21:$N$39,AXH$5)-AXF26,0)),0)</f>
        <v>0</v>
      </c>
      <c r="AXI26" s="128">
        <f>IFERROR(IF(AND(AXF26&lt;SMALL(기준일시_입력!$J$21:$J$39,AXI$5),AXG26&gt;SMALL(기준일시_입력!$N$21:$N$39,AXI$5)),INDEX(기준일시_입력!$AJ$21:$AJ$39,AXI$5*2-1),IF(AND(AXF26&gt;=SMALL(기준일시_입력!$J$21:$J$39,AXI$5),AXF26&lt;SMALL(기준일시_입력!$N$21:$N$39,AXI$5)),SMALL(기준일시_입력!$N$21:$N$39,AXI$5)-AXF26,0)),0)</f>
        <v>0</v>
      </c>
      <c r="AXJ26" s="128">
        <f>IFERROR(IF(AND(AXF26&lt;SMALL(기준일시_입력!$J$21:$J$39,AXJ$5),AXG26&gt;SMALL(기준일시_입력!$N$21:$N$39,AXJ$5)),INDEX(기준일시_입력!$AJ$21:$AJ$39,AXJ$5*2-1),IF(AND(AXF26&gt;=SMALL(기준일시_입력!$J$21:$J$39,AXJ$5),AXF26&lt;SMALL(기준일시_입력!$N$21:$N$39,AXJ$5)),SMALL(기준일시_입력!$N$21:$N$39,AXJ$5)-AXF26,0)),0)</f>
        <v>0</v>
      </c>
      <c r="AXK26" s="128">
        <f>IFERROR(IF(AND(AXF26&lt;SMALL(기준일시_입력!$J$21:$J$39,AXK$5),AXG26&gt;SMALL(기준일시_입력!$N$21:$N$39,AXK$5)),INDEX(기준일시_입력!$AJ$21:$AJ$39,AXK$5*2-1),IF(AND(AXF26&gt;=SMALL(기준일시_입력!$J$21:$J$39,AXK$5),AXF26&lt;SMALL(기준일시_입력!$N$21:$N$39,AXK$5)),SMALL(기준일시_입력!$N$21:$N$39,AXK$5)-AXF26,0)),0)</f>
        <v>0</v>
      </c>
      <c r="AXL26" s="128">
        <f>IFERROR(IF(AND(AXF26&lt;SMALL(기준일시_입력!$J$21:$J$39,AXL$5),AXG26&gt;SMALL(기준일시_입력!$N$21:$N$39,AXL$5)),INDEX(기준일시_입력!$AJ$21:$AJ$39,AXL$5*2-1),IF(AND(AXF26&gt;=SMALL(기준일시_입력!$J$21:$J$39,AXL$5),AXF26&lt;SMALL(기준일시_입력!$N$21:$N$39,AXL$5)),SMALL(기준일시_입력!$N$21:$N$39,AXL$5)-AXF26,0)),0)</f>
        <v>0</v>
      </c>
      <c r="AXM26" s="128">
        <f>IFERROR(IF(AND(AXF26&lt;SMALL(기준일시_입력!$J$21:$J$39,AXM$5),AXG26&gt;SMALL(기준일시_입력!$N$21:$N$39,AXM$5)),INDEX(기준일시_입력!$AJ$21:$AJ$39,AXM$5*2-1),IF(AND(AXF26&gt;=SMALL(기준일시_입력!$J$21:$J$39,AXM$5),AXF26&lt;SMALL(기준일시_입력!$N$21:$N$39,AXM$5)),SMALL(기준일시_입력!$N$21:$N$39,AXM$5)-AXF26,0)),0)</f>
        <v>0</v>
      </c>
      <c r="AXN26" s="128">
        <f>IFERROR(IF(AND(AXF26&lt;SMALL(기준일시_입력!$J$21:$J$39,AXN$5),AXG26&gt;SMALL(기준일시_입력!$N$21:$N$39,AXN$5)),INDEX(기준일시_입력!$AJ$21:$AJ$39,AXN$5*2-1),IF(AND(AXF26&gt;=SMALL(기준일시_입력!$J$21:$J$39,AXN$5),AXF26&lt;SMALL(기준일시_입력!$N$21:$N$39,AXN$5)),SMALL(기준일시_입력!$N$21:$N$39,AXN$5)-AXF26,0)),0)</f>
        <v>0</v>
      </c>
      <c r="AXO26" s="128">
        <f>IFERROR(IF(AND(AXF26&lt;SMALL(기준일시_입력!$J$21:$J$39,AXO$5),AXG26&gt;SMALL(기준일시_입력!$N$21:$N$39,AXO$5)),INDEX(기준일시_입력!$AJ$21:$AJ$39,AXO$5*2-1),IF(AND(AXF26&gt;=SMALL(기준일시_입력!$J$21:$J$39,AXO$5),AXF26&lt;SMALL(기준일시_입력!$N$21:$N$39,AXO$5)),SMALL(기준일시_입력!$N$21:$N$39,AXO$5)-AXF26,0)),0)</f>
        <v>0</v>
      </c>
      <c r="AXP26" s="128">
        <f>IFERROR(IF(AND(AXF26&lt;SMALL(기준일시_입력!$J$21:$J$39,AXP$5),AXG26&gt;SMALL(기준일시_입력!$N$21:$N$39,AXP$5)),INDEX(기준일시_입력!$AJ$21:$AJ$39,AXP$5*2-1),IF(AND(AXF26&gt;=SMALL(기준일시_입력!$J$21:$J$39,AXP$5),AXF26&lt;SMALL(기준일시_입력!$N$21:$N$39,AXP$5)),SMALL(기준일시_입력!$N$21:$N$39,AXP$5)-AXF26,0)),0)</f>
        <v>0</v>
      </c>
      <c r="AXQ26" s="128">
        <f>IFERROR(IF(AND(AXF26&lt;SMALL(기준일시_입력!$J$21:$J$39,AXQ$5),AXG26&gt;SMALL(기준일시_입력!$N$21:$N$39,AXQ$5)),INDEX(기준일시_입력!$AJ$21:$AJ$39,AXQ$5*2-1),IF(AND(AXF26&gt;=SMALL(기준일시_입력!$J$21:$J$39,AXQ$5),AXF26&lt;SMALL(기준일시_입력!$N$21:$N$39,AXQ$5)),SMALL(기준일시_입력!$N$21:$N$39,AXQ$5)-AXF26,0)),0)</f>
        <v>0</v>
      </c>
      <c r="AXR26" s="125"/>
      <c r="AXS26" s="180" t="str">
        <f t="shared" si="374"/>
        <v>21일</v>
      </c>
      <c r="AXT26" s="180"/>
      <c r="AXU26" s="124" t="str">
        <f t="shared" si="375"/>
        <v>일</v>
      </c>
      <c r="AXV26" s="133" t="str">
        <f t="shared" si="418"/>
        <v/>
      </c>
      <c r="AXW26" s="184"/>
      <c r="AXX26" s="184"/>
      <c r="AXY26" s="184"/>
      <c r="AXZ26" s="184"/>
      <c r="AYA26" s="184"/>
      <c r="AYB26" s="184"/>
      <c r="AYC26" s="176"/>
      <c r="AYD26" s="177"/>
      <c r="AYE26" s="129" t="str">
        <f>IF($B26="","",IF(AND(AXU$3&lt;&gt;"",$B26-기준일시_입력!$AO$7&lt;=0,AXW26="",AXZ26="",AYC26=""),"X",IF(AYC26="연차","☆",IF(AYC26="월차","★",IF(AYC26="병가","♨",IF(AYC26="출장","◎",IF(AYC26="교육","■",IF(AND(AYC26="",AXW26&lt;=기준일시_입력!$J$15,AXZ26&gt;=기준일시_입력!$N$15),"○",IF(AND(AYC26="",AXW26&lt;&gt;"",AXW26&gt;기준일시_입력!$J$15),"▼",IF(AND(AYC26="",AXZ26&lt;&gt;"",AXZ26&lt;기준일시_입력!$N$15),"△",""))))))))))</f>
        <v/>
      </c>
      <c r="AYF26" s="128">
        <f>IFERROR(IF(OR(AXW26="",AXZ26=""),0,IF(AND(AYH26&lt;기준일시_입력!$J$17,AYI26&gt;기준일시_입력!$N$17),기준일시_입력!$N$17-기준일시_입력!$J$17,IF(AND(AYH26&gt;=기준일시_입력!$J$17,AYI26&gt;기준일시_입력!$N$17),기준일시_입력!$N$17-AYH26,IF(AYI26&lt;기준일시_입력!$J$17,0,IF(AND(AYH26&lt;기준일시_입력!$J$17,AYI26&lt;=기준일시_입력!$N$17),AYI26-기준일시_입력!$J$17,IF(AND(AYH26&gt;=기준일시_입력!$J$17,AYI26&lt;=기준일시_입력!$N$17),AYI26-AYH26,0)))))),0)</f>
        <v>0</v>
      </c>
      <c r="AYG26" s="128">
        <f t="shared" si="377"/>
        <v>0</v>
      </c>
      <c r="AYH26" s="128">
        <f>IF(OR(AXW26="",AXZ26=""),0,IF(AXW26&lt;기준일시_입력!$J$15,기준일시_입력!$J$15,AXW26))</f>
        <v>0</v>
      </c>
      <c r="AYI26" s="128">
        <f t="shared" si="378"/>
        <v>0</v>
      </c>
      <c r="AYJ26" s="128">
        <f>IFERROR(IF(AND(AYH26&lt;SMALL(기준일시_입력!$J$21:$J$39,AYJ$5),AYI26&gt;SMALL(기준일시_입력!$N$21:$N$39,AYJ$5)),INDEX(기준일시_입력!$AJ$21:$AJ$39,AYJ$5*2-1),IF(AND(AYH26&gt;=SMALL(기준일시_입력!$J$21:$J$39,AYJ$5),AYH26&lt;SMALL(기준일시_입력!$N$21:$N$39,AYJ$5)),SMALL(기준일시_입력!$N$21:$N$39,AYJ$5)-AYH26,0)),0)</f>
        <v>0</v>
      </c>
      <c r="AYK26" s="128">
        <f>IFERROR(IF(AND(AYH26&lt;SMALL(기준일시_입력!$J$21:$J$39,AYK$5),AYI26&gt;SMALL(기준일시_입력!$N$21:$N$39,AYK$5)),INDEX(기준일시_입력!$AJ$21:$AJ$39,AYK$5*2-1),IF(AND(AYH26&gt;=SMALL(기준일시_입력!$J$21:$J$39,AYK$5),AYH26&lt;SMALL(기준일시_입력!$N$21:$N$39,AYK$5)),SMALL(기준일시_입력!$N$21:$N$39,AYK$5)-AYH26,0)),0)</f>
        <v>0</v>
      </c>
      <c r="AYL26" s="128">
        <f>IFERROR(IF(AND(AYH26&lt;SMALL(기준일시_입력!$J$21:$J$39,AYL$5),AYI26&gt;SMALL(기준일시_입력!$N$21:$N$39,AYL$5)),INDEX(기준일시_입력!$AJ$21:$AJ$39,AYL$5*2-1),IF(AND(AYH26&gt;=SMALL(기준일시_입력!$J$21:$J$39,AYL$5),AYH26&lt;SMALL(기준일시_입력!$N$21:$N$39,AYL$5)),SMALL(기준일시_입력!$N$21:$N$39,AYL$5)-AYH26,0)),0)</f>
        <v>0</v>
      </c>
      <c r="AYM26" s="128">
        <f>IFERROR(IF(AND(AYH26&lt;SMALL(기준일시_입력!$J$21:$J$39,AYM$5),AYI26&gt;SMALL(기준일시_입력!$N$21:$N$39,AYM$5)),INDEX(기준일시_입력!$AJ$21:$AJ$39,AYM$5*2-1),IF(AND(AYH26&gt;=SMALL(기준일시_입력!$J$21:$J$39,AYM$5),AYH26&lt;SMALL(기준일시_입력!$N$21:$N$39,AYM$5)),SMALL(기준일시_입력!$N$21:$N$39,AYM$5)-AYH26,0)),0)</f>
        <v>0</v>
      </c>
      <c r="AYN26" s="128">
        <f>IFERROR(IF(AND(AYH26&lt;SMALL(기준일시_입력!$J$21:$J$39,AYN$5),AYI26&gt;SMALL(기준일시_입력!$N$21:$N$39,AYN$5)),INDEX(기준일시_입력!$AJ$21:$AJ$39,AYN$5*2-1),IF(AND(AYH26&gt;=SMALL(기준일시_입력!$J$21:$J$39,AYN$5),AYH26&lt;SMALL(기준일시_입력!$N$21:$N$39,AYN$5)),SMALL(기준일시_입력!$N$21:$N$39,AYN$5)-AYH26,0)),0)</f>
        <v>0</v>
      </c>
      <c r="AYO26" s="128">
        <f>IFERROR(IF(AND(AYH26&lt;SMALL(기준일시_입력!$J$21:$J$39,AYO$5),AYI26&gt;SMALL(기준일시_입력!$N$21:$N$39,AYO$5)),INDEX(기준일시_입력!$AJ$21:$AJ$39,AYO$5*2-1),IF(AND(AYH26&gt;=SMALL(기준일시_입력!$J$21:$J$39,AYO$5),AYH26&lt;SMALL(기준일시_입력!$N$21:$N$39,AYO$5)),SMALL(기준일시_입력!$N$21:$N$39,AYO$5)-AYH26,0)),0)</f>
        <v>0</v>
      </c>
      <c r="AYP26" s="128">
        <f>IFERROR(IF(AND(AYH26&lt;SMALL(기준일시_입력!$J$21:$J$39,AYP$5),AYI26&gt;SMALL(기준일시_입력!$N$21:$N$39,AYP$5)),INDEX(기준일시_입력!$AJ$21:$AJ$39,AYP$5*2-1),IF(AND(AYH26&gt;=SMALL(기준일시_입력!$J$21:$J$39,AYP$5),AYH26&lt;SMALL(기준일시_입력!$N$21:$N$39,AYP$5)),SMALL(기준일시_입력!$N$21:$N$39,AYP$5)-AYH26,0)),0)</f>
        <v>0</v>
      </c>
      <c r="AYQ26" s="128">
        <f>IFERROR(IF(AND(AYH26&lt;SMALL(기준일시_입력!$J$21:$J$39,AYQ$5),AYI26&gt;SMALL(기준일시_입력!$N$21:$N$39,AYQ$5)),INDEX(기준일시_입력!$AJ$21:$AJ$39,AYQ$5*2-1),IF(AND(AYH26&gt;=SMALL(기준일시_입력!$J$21:$J$39,AYQ$5),AYH26&lt;SMALL(기준일시_입력!$N$21:$N$39,AYQ$5)),SMALL(기준일시_입력!$N$21:$N$39,AYQ$5)-AYH26,0)),0)</f>
        <v>0</v>
      </c>
      <c r="AYR26" s="128">
        <f>IFERROR(IF(AND(AYH26&lt;SMALL(기준일시_입력!$J$21:$J$39,AYR$5),AYI26&gt;SMALL(기준일시_입력!$N$21:$N$39,AYR$5)),INDEX(기준일시_입력!$AJ$21:$AJ$39,AYR$5*2-1),IF(AND(AYH26&gt;=SMALL(기준일시_입력!$J$21:$J$39,AYR$5),AYH26&lt;SMALL(기준일시_입력!$N$21:$N$39,AYR$5)),SMALL(기준일시_입력!$N$21:$N$39,AYR$5)-AYH26,0)),0)</f>
        <v>0</v>
      </c>
      <c r="AYS26" s="128">
        <f>IFERROR(IF(AND(AYH26&lt;SMALL(기준일시_입력!$J$21:$J$39,AYS$5),AYI26&gt;SMALL(기준일시_입력!$N$21:$N$39,AYS$5)),INDEX(기준일시_입력!$AJ$21:$AJ$39,AYS$5*2-1),IF(AND(AYH26&gt;=SMALL(기준일시_입력!$J$21:$J$39,AYS$5),AYH26&lt;SMALL(기준일시_입력!$N$21:$N$39,AYS$5)),SMALL(기준일시_입력!$N$21:$N$39,AYS$5)-AYH26,0)),0)</f>
        <v>0</v>
      </c>
      <c r="AYT26" s="125"/>
      <c r="AYU26" s="180" t="str">
        <f t="shared" si="379"/>
        <v>21일</v>
      </c>
      <c r="AYV26" s="180"/>
      <c r="AYW26" s="124" t="str">
        <f t="shared" si="380"/>
        <v>일</v>
      </c>
      <c r="AYX26" s="133" t="str">
        <f t="shared" si="419"/>
        <v/>
      </c>
      <c r="AYY26" s="184"/>
      <c r="AYZ26" s="184"/>
      <c r="AZA26" s="184"/>
      <c r="AZB26" s="184"/>
      <c r="AZC26" s="184"/>
      <c r="AZD26" s="184"/>
      <c r="AZE26" s="176"/>
      <c r="AZF26" s="177"/>
      <c r="AZG26" s="129" t="str">
        <f>IF($B26="","",IF(AND(AYW$3&lt;&gt;"",$B26-기준일시_입력!$AO$7&lt;=0,AYY26="",AZB26="",AZE26=""),"X",IF(AZE26="연차","☆",IF(AZE26="월차","★",IF(AZE26="병가","♨",IF(AZE26="출장","◎",IF(AZE26="교육","■",IF(AND(AZE26="",AYY26&lt;=기준일시_입력!$J$15,AZB26&gt;=기준일시_입력!$N$15),"○",IF(AND(AZE26="",AYY26&lt;&gt;"",AYY26&gt;기준일시_입력!$J$15),"▼",IF(AND(AZE26="",AZB26&lt;&gt;"",AZB26&lt;기준일시_입력!$N$15),"△",""))))))))))</f>
        <v/>
      </c>
      <c r="AZH26" s="128">
        <f>IFERROR(IF(OR(AYY26="",AZB26=""),0,IF(AND(AZJ26&lt;기준일시_입력!$J$17,AZK26&gt;기준일시_입력!$N$17),기준일시_입력!$N$17-기준일시_입력!$J$17,IF(AND(AZJ26&gt;=기준일시_입력!$J$17,AZK26&gt;기준일시_입력!$N$17),기준일시_입력!$N$17-AZJ26,IF(AZK26&lt;기준일시_입력!$J$17,0,IF(AND(AZJ26&lt;기준일시_입력!$J$17,AZK26&lt;=기준일시_입력!$N$17),AZK26-기준일시_입력!$J$17,IF(AND(AZJ26&gt;=기준일시_입력!$J$17,AZK26&lt;=기준일시_입력!$N$17),AZK26-AZJ26,0)))))),0)</f>
        <v>0</v>
      </c>
      <c r="AZI26" s="128">
        <f t="shared" si="382"/>
        <v>0</v>
      </c>
      <c r="AZJ26" s="128">
        <f>IF(OR(AYY26="",AZB26=""),0,IF(AYY26&lt;기준일시_입력!$J$15,기준일시_입력!$J$15,AYY26))</f>
        <v>0</v>
      </c>
      <c r="AZK26" s="128">
        <f t="shared" si="383"/>
        <v>0</v>
      </c>
      <c r="AZL26" s="128">
        <f>IFERROR(IF(AND(AZJ26&lt;SMALL(기준일시_입력!$J$21:$J$39,AZL$5),AZK26&gt;SMALL(기준일시_입력!$N$21:$N$39,AZL$5)),INDEX(기준일시_입력!$AJ$21:$AJ$39,AZL$5*2-1),IF(AND(AZJ26&gt;=SMALL(기준일시_입력!$J$21:$J$39,AZL$5),AZJ26&lt;SMALL(기준일시_입력!$N$21:$N$39,AZL$5)),SMALL(기준일시_입력!$N$21:$N$39,AZL$5)-AZJ26,0)),0)</f>
        <v>0</v>
      </c>
      <c r="AZM26" s="128">
        <f>IFERROR(IF(AND(AZJ26&lt;SMALL(기준일시_입력!$J$21:$J$39,AZM$5),AZK26&gt;SMALL(기준일시_입력!$N$21:$N$39,AZM$5)),INDEX(기준일시_입력!$AJ$21:$AJ$39,AZM$5*2-1),IF(AND(AZJ26&gt;=SMALL(기준일시_입력!$J$21:$J$39,AZM$5),AZJ26&lt;SMALL(기준일시_입력!$N$21:$N$39,AZM$5)),SMALL(기준일시_입력!$N$21:$N$39,AZM$5)-AZJ26,0)),0)</f>
        <v>0</v>
      </c>
      <c r="AZN26" s="128">
        <f>IFERROR(IF(AND(AZJ26&lt;SMALL(기준일시_입력!$J$21:$J$39,AZN$5),AZK26&gt;SMALL(기준일시_입력!$N$21:$N$39,AZN$5)),INDEX(기준일시_입력!$AJ$21:$AJ$39,AZN$5*2-1),IF(AND(AZJ26&gt;=SMALL(기준일시_입력!$J$21:$J$39,AZN$5),AZJ26&lt;SMALL(기준일시_입력!$N$21:$N$39,AZN$5)),SMALL(기준일시_입력!$N$21:$N$39,AZN$5)-AZJ26,0)),0)</f>
        <v>0</v>
      </c>
      <c r="AZO26" s="128">
        <f>IFERROR(IF(AND(AZJ26&lt;SMALL(기준일시_입력!$J$21:$J$39,AZO$5),AZK26&gt;SMALL(기준일시_입력!$N$21:$N$39,AZO$5)),INDEX(기준일시_입력!$AJ$21:$AJ$39,AZO$5*2-1),IF(AND(AZJ26&gt;=SMALL(기준일시_입력!$J$21:$J$39,AZO$5),AZJ26&lt;SMALL(기준일시_입력!$N$21:$N$39,AZO$5)),SMALL(기준일시_입력!$N$21:$N$39,AZO$5)-AZJ26,0)),0)</f>
        <v>0</v>
      </c>
      <c r="AZP26" s="128">
        <f>IFERROR(IF(AND(AZJ26&lt;SMALL(기준일시_입력!$J$21:$J$39,AZP$5),AZK26&gt;SMALL(기준일시_입력!$N$21:$N$39,AZP$5)),INDEX(기준일시_입력!$AJ$21:$AJ$39,AZP$5*2-1),IF(AND(AZJ26&gt;=SMALL(기준일시_입력!$J$21:$J$39,AZP$5),AZJ26&lt;SMALL(기준일시_입력!$N$21:$N$39,AZP$5)),SMALL(기준일시_입력!$N$21:$N$39,AZP$5)-AZJ26,0)),0)</f>
        <v>0</v>
      </c>
      <c r="AZQ26" s="128">
        <f>IFERROR(IF(AND(AZJ26&lt;SMALL(기준일시_입력!$J$21:$J$39,AZQ$5),AZK26&gt;SMALL(기준일시_입력!$N$21:$N$39,AZQ$5)),INDEX(기준일시_입력!$AJ$21:$AJ$39,AZQ$5*2-1),IF(AND(AZJ26&gt;=SMALL(기준일시_입력!$J$21:$J$39,AZQ$5),AZJ26&lt;SMALL(기준일시_입력!$N$21:$N$39,AZQ$5)),SMALL(기준일시_입력!$N$21:$N$39,AZQ$5)-AZJ26,0)),0)</f>
        <v>0</v>
      </c>
      <c r="AZR26" s="128">
        <f>IFERROR(IF(AND(AZJ26&lt;SMALL(기준일시_입력!$J$21:$J$39,AZR$5),AZK26&gt;SMALL(기준일시_입력!$N$21:$N$39,AZR$5)),INDEX(기준일시_입력!$AJ$21:$AJ$39,AZR$5*2-1),IF(AND(AZJ26&gt;=SMALL(기준일시_입력!$J$21:$J$39,AZR$5),AZJ26&lt;SMALL(기준일시_입력!$N$21:$N$39,AZR$5)),SMALL(기준일시_입력!$N$21:$N$39,AZR$5)-AZJ26,0)),0)</f>
        <v>0</v>
      </c>
      <c r="AZS26" s="128">
        <f>IFERROR(IF(AND(AZJ26&lt;SMALL(기준일시_입력!$J$21:$J$39,AZS$5),AZK26&gt;SMALL(기준일시_입력!$N$21:$N$39,AZS$5)),INDEX(기준일시_입력!$AJ$21:$AJ$39,AZS$5*2-1),IF(AND(AZJ26&gt;=SMALL(기준일시_입력!$J$21:$J$39,AZS$5),AZJ26&lt;SMALL(기준일시_입력!$N$21:$N$39,AZS$5)),SMALL(기준일시_입력!$N$21:$N$39,AZS$5)-AZJ26,0)),0)</f>
        <v>0</v>
      </c>
      <c r="AZT26" s="128">
        <f>IFERROR(IF(AND(AZJ26&lt;SMALL(기준일시_입력!$J$21:$J$39,AZT$5),AZK26&gt;SMALL(기준일시_입력!$N$21:$N$39,AZT$5)),INDEX(기준일시_입력!$AJ$21:$AJ$39,AZT$5*2-1),IF(AND(AZJ26&gt;=SMALL(기준일시_입력!$J$21:$J$39,AZT$5),AZJ26&lt;SMALL(기준일시_입력!$N$21:$N$39,AZT$5)),SMALL(기준일시_입력!$N$21:$N$39,AZT$5)-AZJ26,0)),0)</f>
        <v>0</v>
      </c>
      <c r="AZU26" s="128">
        <f>IFERROR(IF(AND(AZJ26&lt;SMALL(기준일시_입력!$J$21:$J$39,AZU$5),AZK26&gt;SMALL(기준일시_입력!$N$21:$N$39,AZU$5)),INDEX(기준일시_입력!$AJ$21:$AJ$39,AZU$5*2-1),IF(AND(AZJ26&gt;=SMALL(기준일시_입력!$J$21:$J$39,AZU$5),AZJ26&lt;SMALL(기준일시_입력!$N$21:$N$39,AZU$5)),SMALL(기준일시_입력!$N$21:$N$39,AZU$5)-AZJ26,0)),0)</f>
        <v>0</v>
      </c>
      <c r="AZV26" s="125"/>
      <c r="AZW26" s="180" t="str">
        <f t="shared" si="384"/>
        <v>21일</v>
      </c>
      <c r="AZX26" s="180"/>
      <c r="AZY26" s="124" t="str">
        <f t="shared" si="385"/>
        <v>일</v>
      </c>
      <c r="AZZ26" s="133" t="str">
        <f t="shared" si="419"/>
        <v/>
      </c>
      <c r="BAA26" s="184"/>
      <c r="BAB26" s="184"/>
      <c r="BAC26" s="184"/>
      <c r="BAD26" s="184"/>
      <c r="BAE26" s="184"/>
      <c r="BAF26" s="184"/>
      <c r="BAG26" s="176"/>
      <c r="BAH26" s="177"/>
      <c r="BAI26" s="129" t="str">
        <f>IF($B26="","",IF(AND(AZY$3&lt;&gt;"",$B26-기준일시_입력!$AO$7&lt;=0,BAA26="",BAD26="",BAG26=""),"X",IF(BAG26="연차","☆",IF(BAG26="월차","★",IF(BAG26="병가","♨",IF(BAG26="출장","◎",IF(BAG26="교육","■",IF(AND(BAG26="",BAA26&lt;=기준일시_입력!$J$15,BAD26&gt;=기준일시_입력!$N$15),"○",IF(AND(BAG26="",BAA26&lt;&gt;"",BAA26&gt;기준일시_입력!$J$15),"▼",IF(AND(BAG26="",BAD26&lt;&gt;"",BAD26&lt;기준일시_입력!$N$15),"△",""))))))))))</f>
        <v/>
      </c>
      <c r="BAJ26" s="128">
        <f>IFERROR(IF(OR(BAA26="",BAD26=""),0,IF(AND(BAL26&lt;기준일시_입력!$J$17,BAM26&gt;기준일시_입력!$N$17),기준일시_입력!$N$17-기준일시_입력!$J$17,IF(AND(BAL26&gt;=기준일시_입력!$J$17,BAM26&gt;기준일시_입력!$N$17),기준일시_입력!$N$17-BAL26,IF(BAM26&lt;기준일시_입력!$J$17,0,IF(AND(BAL26&lt;기준일시_입력!$J$17,BAM26&lt;=기준일시_입력!$N$17),BAM26-기준일시_입력!$J$17,IF(AND(BAL26&gt;=기준일시_입력!$J$17,BAM26&lt;=기준일시_입력!$N$17),BAM26-BAL26,0)))))),0)</f>
        <v>0</v>
      </c>
      <c r="BAK26" s="128">
        <f t="shared" si="387"/>
        <v>0</v>
      </c>
      <c r="BAL26" s="128">
        <f>IF(OR(BAA26="",BAD26=""),0,IF(BAA26&lt;기준일시_입력!$J$15,기준일시_입력!$J$15,BAA26))</f>
        <v>0</v>
      </c>
      <c r="BAM26" s="128">
        <f t="shared" si="388"/>
        <v>0</v>
      </c>
      <c r="BAN26" s="128">
        <f>IFERROR(IF(AND(BAL26&lt;SMALL(기준일시_입력!$J$21:$J$39,BAN$5),BAM26&gt;SMALL(기준일시_입력!$N$21:$N$39,BAN$5)),INDEX(기준일시_입력!$AJ$21:$AJ$39,BAN$5*2-1),IF(AND(BAL26&gt;=SMALL(기준일시_입력!$J$21:$J$39,BAN$5),BAL26&lt;SMALL(기준일시_입력!$N$21:$N$39,BAN$5)),SMALL(기준일시_입력!$N$21:$N$39,BAN$5)-BAL26,0)),0)</f>
        <v>0</v>
      </c>
      <c r="BAO26" s="128">
        <f>IFERROR(IF(AND(BAL26&lt;SMALL(기준일시_입력!$J$21:$J$39,BAO$5),BAM26&gt;SMALL(기준일시_입력!$N$21:$N$39,BAO$5)),INDEX(기준일시_입력!$AJ$21:$AJ$39,BAO$5*2-1),IF(AND(BAL26&gt;=SMALL(기준일시_입력!$J$21:$J$39,BAO$5),BAL26&lt;SMALL(기준일시_입력!$N$21:$N$39,BAO$5)),SMALL(기준일시_입력!$N$21:$N$39,BAO$5)-BAL26,0)),0)</f>
        <v>0</v>
      </c>
      <c r="BAP26" s="128">
        <f>IFERROR(IF(AND(BAL26&lt;SMALL(기준일시_입력!$J$21:$J$39,BAP$5),BAM26&gt;SMALL(기준일시_입력!$N$21:$N$39,BAP$5)),INDEX(기준일시_입력!$AJ$21:$AJ$39,BAP$5*2-1),IF(AND(BAL26&gt;=SMALL(기준일시_입력!$J$21:$J$39,BAP$5),BAL26&lt;SMALL(기준일시_입력!$N$21:$N$39,BAP$5)),SMALL(기준일시_입력!$N$21:$N$39,BAP$5)-BAL26,0)),0)</f>
        <v>0</v>
      </c>
      <c r="BAQ26" s="128">
        <f>IFERROR(IF(AND(BAL26&lt;SMALL(기준일시_입력!$J$21:$J$39,BAQ$5),BAM26&gt;SMALL(기준일시_입력!$N$21:$N$39,BAQ$5)),INDEX(기준일시_입력!$AJ$21:$AJ$39,BAQ$5*2-1),IF(AND(BAL26&gt;=SMALL(기준일시_입력!$J$21:$J$39,BAQ$5),BAL26&lt;SMALL(기준일시_입력!$N$21:$N$39,BAQ$5)),SMALL(기준일시_입력!$N$21:$N$39,BAQ$5)-BAL26,0)),0)</f>
        <v>0</v>
      </c>
      <c r="BAR26" s="128">
        <f>IFERROR(IF(AND(BAL26&lt;SMALL(기준일시_입력!$J$21:$J$39,BAR$5),BAM26&gt;SMALL(기준일시_입력!$N$21:$N$39,BAR$5)),INDEX(기준일시_입력!$AJ$21:$AJ$39,BAR$5*2-1),IF(AND(BAL26&gt;=SMALL(기준일시_입력!$J$21:$J$39,BAR$5),BAL26&lt;SMALL(기준일시_입력!$N$21:$N$39,BAR$5)),SMALL(기준일시_입력!$N$21:$N$39,BAR$5)-BAL26,0)),0)</f>
        <v>0</v>
      </c>
      <c r="BAS26" s="128">
        <f>IFERROR(IF(AND(BAL26&lt;SMALL(기준일시_입력!$J$21:$J$39,BAS$5),BAM26&gt;SMALL(기준일시_입력!$N$21:$N$39,BAS$5)),INDEX(기준일시_입력!$AJ$21:$AJ$39,BAS$5*2-1),IF(AND(BAL26&gt;=SMALL(기준일시_입력!$J$21:$J$39,BAS$5),BAL26&lt;SMALL(기준일시_입력!$N$21:$N$39,BAS$5)),SMALL(기준일시_입력!$N$21:$N$39,BAS$5)-BAL26,0)),0)</f>
        <v>0</v>
      </c>
      <c r="BAT26" s="128">
        <f>IFERROR(IF(AND(BAL26&lt;SMALL(기준일시_입력!$J$21:$J$39,BAT$5),BAM26&gt;SMALL(기준일시_입력!$N$21:$N$39,BAT$5)),INDEX(기준일시_입력!$AJ$21:$AJ$39,BAT$5*2-1),IF(AND(BAL26&gt;=SMALL(기준일시_입력!$J$21:$J$39,BAT$5),BAL26&lt;SMALL(기준일시_입력!$N$21:$N$39,BAT$5)),SMALL(기준일시_입력!$N$21:$N$39,BAT$5)-BAL26,0)),0)</f>
        <v>0</v>
      </c>
      <c r="BAU26" s="128">
        <f>IFERROR(IF(AND(BAL26&lt;SMALL(기준일시_입력!$J$21:$J$39,BAU$5),BAM26&gt;SMALL(기준일시_입력!$N$21:$N$39,BAU$5)),INDEX(기준일시_입력!$AJ$21:$AJ$39,BAU$5*2-1),IF(AND(BAL26&gt;=SMALL(기준일시_입력!$J$21:$J$39,BAU$5),BAL26&lt;SMALL(기준일시_입력!$N$21:$N$39,BAU$5)),SMALL(기준일시_입력!$N$21:$N$39,BAU$5)-BAL26,0)),0)</f>
        <v>0</v>
      </c>
      <c r="BAV26" s="128">
        <f>IFERROR(IF(AND(BAL26&lt;SMALL(기준일시_입력!$J$21:$J$39,BAV$5),BAM26&gt;SMALL(기준일시_입력!$N$21:$N$39,BAV$5)),INDEX(기준일시_입력!$AJ$21:$AJ$39,BAV$5*2-1),IF(AND(BAL26&gt;=SMALL(기준일시_입력!$J$21:$J$39,BAV$5),BAL26&lt;SMALL(기준일시_입력!$N$21:$N$39,BAV$5)),SMALL(기준일시_입력!$N$21:$N$39,BAV$5)-BAL26,0)),0)</f>
        <v>0</v>
      </c>
      <c r="BAW26" s="128">
        <f>IFERROR(IF(AND(BAL26&lt;SMALL(기준일시_입력!$J$21:$J$39,BAW$5),BAM26&gt;SMALL(기준일시_입력!$N$21:$N$39,BAW$5)),INDEX(기준일시_입력!$AJ$21:$AJ$39,BAW$5*2-1),IF(AND(BAL26&gt;=SMALL(기준일시_입력!$J$21:$J$39,BAW$5),BAL26&lt;SMALL(기준일시_입력!$N$21:$N$39,BAW$5)),SMALL(기준일시_입력!$N$21:$N$39,BAW$5)-BAL26,0)),0)</f>
        <v>0</v>
      </c>
      <c r="BAX26" s="125"/>
      <c r="BAY26" s="180" t="str">
        <f t="shared" si="389"/>
        <v>21일</v>
      </c>
      <c r="BAZ26" s="180"/>
      <c r="BBA26" s="124" t="str">
        <f t="shared" si="390"/>
        <v>일</v>
      </c>
      <c r="BBB26" s="133" t="str">
        <f t="shared" si="419"/>
        <v/>
      </c>
      <c r="BBC26" s="184"/>
      <c r="BBD26" s="184"/>
      <c r="BBE26" s="184"/>
      <c r="BBF26" s="184"/>
      <c r="BBG26" s="184"/>
      <c r="BBH26" s="184"/>
      <c r="BBI26" s="176"/>
      <c r="BBJ26" s="177"/>
      <c r="BBK26" s="129" t="str">
        <f>IF($B26="","",IF(AND(BBA$3&lt;&gt;"",$B26-기준일시_입력!$AO$7&lt;=0,BBC26="",BBF26="",BBI26=""),"X",IF(BBI26="연차","☆",IF(BBI26="월차","★",IF(BBI26="병가","♨",IF(BBI26="출장","◎",IF(BBI26="교육","■",IF(AND(BBI26="",BBC26&lt;=기준일시_입력!$J$15,BBF26&gt;=기준일시_입력!$N$15),"○",IF(AND(BBI26="",BBC26&lt;&gt;"",BBC26&gt;기준일시_입력!$J$15),"▼",IF(AND(BBI26="",BBF26&lt;&gt;"",BBF26&lt;기준일시_입력!$N$15),"△",""))))))))))</f>
        <v/>
      </c>
      <c r="BBL26" s="128">
        <f>IFERROR(IF(OR(BBC26="",BBF26=""),0,IF(AND(BBN26&lt;기준일시_입력!$J$17,BBO26&gt;기준일시_입력!$N$17),기준일시_입력!$N$17-기준일시_입력!$J$17,IF(AND(BBN26&gt;=기준일시_입력!$J$17,BBO26&gt;기준일시_입력!$N$17),기준일시_입력!$N$17-BBN26,IF(BBO26&lt;기준일시_입력!$J$17,0,IF(AND(BBN26&lt;기준일시_입력!$J$17,BBO26&lt;=기준일시_입력!$N$17),BBO26-기준일시_입력!$J$17,IF(AND(BBN26&gt;=기준일시_입력!$J$17,BBO26&lt;=기준일시_입력!$N$17),BBO26-BBN26,0)))))),0)</f>
        <v>0</v>
      </c>
      <c r="BBM26" s="128">
        <f t="shared" si="392"/>
        <v>0</v>
      </c>
      <c r="BBN26" s="128">
        <f>IF(OR(BBC26="",BBF26=""),0,IF(BBC26&lt;기준일시_입력!$J$15,기준일시_입력!$J$15,BBC26))</f>
        <v>0</v>
      </c>
      <c r="BBO26" s="128">
        <f t="shared" si="393"/>
        <v>0</v>
      </c>
      <c r="BBP26" s="128">
        <f>IFERROR(IF(AND(BBN26&lt;SMALL(기준일시_입력!$J$21:$J$39,BBP$5),BBO26&gt;SMALL(기준일시_입력!$N$21:$N$39,BBP$5)),INDEX(기준일시_입력!$AJ$21:$AJ$39,BBP$5*2-1),IF(AND(BBN26&gt;=SMALL(기준일시_입력!$J$21:$J$39,BBP$5),BBN26&lt;SMALL(기준일시_입력!$N$21:$N$39,BBP$5)),SMALL(기준일시_입력!$N$21:$N$39,BBP$5)-BBN26,0)),0)</f>
        <v>0</v>
      </c>
      <c r="BBQ26" s="128">
        <f>IFERROR(IF(AND(BBN26&lt;SMALL(기준일시_입력!$J$21:$J$39,BBQ$5),BBO26&gt;SMALL(기준일시_입력!$N$21:$N$39,BBQ$5)),INDEX(기준일시_입력!$AJ$21:$AJ$39,BBQ$5*2-1),IF(AND(BBN26&gt;=SMALL(기준일시_입력!$J$21:$J$39,BBQ$5),BBN26&lt;SMALL(기준일시_입력!$N$21:$N$39,BBQ$5)),SMALL(기준일시_입력!$N$21:$N$39,BBQ$5)-BBN26,0)),0)</f>
        <v>0</v>
      </c>
      <c r="BBR26" s="128">
        <f>IFERROR(IF(AND(BBN26&lt;SMALL(기준일시_입력!$J$21:$J$39,BBR$5),BBO26&gt;SMALL(기준일시_입력!$N$21:$N$39,BBR$5)),INDEX(기준일시_입력!$AJ$21:$AJ$39,BBR$5*2-1),IF(AND(BBN26&gt;=SMALL(기준일시_입력!$J$21:$J$39,BBR$5),BBN26&lt;SMALL(기준일시_입력!$N$21:$N$39,BBR$5)),SMALL(기준일시_입력!$N$21:$N$39,BBR$5)-BBN26,0)),0)</f>
        <v>0</v>
      </c>
      <c r="BBS26" s="128">
        <f>IFERROR(IF(AND(BBN26&lt;SMALL(기준일시_입력!$J$21:$J$39,BBS$5),BBO26&gt;SMALL(기준일시_입력!$N$21:$N$39,BBS$5)),INDEX(기준일시_입력!$AJ$21:$AJ$39,BBS$5*2-1),IF(AND(BBN26&gt;=SMALL(기준일시_입력!$J$21:$J$39,BBS$5),BBN26&lt;SMALL(기준일시_입력!$N$21:$N$39,BBS$5)),SMALL(기준일시_입력!$N$21:$N$39,BBS$5)-BBN26,0)),0)</f>
        <v>0</v>
      </c>
      <c r="BBT26" s="128">
        <f>IFERROR(IF(AND(BBN26&lt;SMALL(기준일시_입력!$J$21:$J$39,BBT$5),BBO26&gt;SMALL(기준일시_입력!$N$21:$N$39,BBT$5)),INDEX(기준일시_입력!$AJ$21:$AJ$39,BBT$5*2-1),IF(AND(BBN26&gt;=SMALL(기준일시_입력!$J$21:$J$39,BBT$5),BBN26&lt;SMALL(기준일시_입력!$N$21:$N$39,BBT$5)),SMALL(기준일시_입력!$N$21:$N$39,BBT$5)-BBN26,0)),0)</f>
        <v>0</v>
      </c>
      <c r="BBU26" s="128">
        <f>IFERROR(IF(AND(BBN26&lt;SMALL(기준일시_입력!$J$21:$J$39,BBU$5),BBO26&gt;SMALL(기준일시_입력!$N$21:$N$39,BBU$5)),INDEX(기준일시_입력!$AJ$21:$AJ$39,BBU$5*2-1),IF(AND(BBN26&gt;=SMALL(기준일시_입력!$J$21:$J$39,BBU$5),BBN26&lt;SMALL(기준일시_입력!$N$21:$N$39,BBU$5)),SMALL(기준일시_입력!$N$21:$N$39,BBU$5)-BBN26,0)),0)</f>
        <v>0</v>
      </c>
      <c r="BBV26" s="128">
        <f>IFERROR(IF(AND(BBN26&lt;SMALL(기준일시_입력!$J$21:$J$39,BBV$5),BBO26&gt;SMALL(기준일시_입력!$N$21:$N$39,BBV$5)),INDEX(기준일시_입력!$AJ$21:$AJ$39,BBV$5*2-1),IF(AND(BBN26&gt;=SMALL(기준일시_입력!$J$21:$J$39,BBV$5),BBN26&lt;SMALL(기준일시_입력!$N$21:$N$39,BBV$5)),SMALL(기준일시_입력!$N$21:$N$39,BBV$5)-BBN26,0)),0)</f>
        <v>0</v>
      </c>
      <c r="BBW26" s="128">
        <f>IFERROR(IF(AND(BBN26&lt;SMALL(기준일시_입력!$J$21:$J$39,BBW$5),BBO26&gt;SMALL(기준일시_입력!$N$21:$N$39,BBW$5)),INDEX(기준일시_입력!$AJ$21:$AJ$39,BBW$5*2-1),IF(AND(BBN26&gt;=SMALL(기준일시_입력!$J$21:$J$39,BBW$5),BBN26&lt;SMALL(기준일시_입력!$N$21:$N$39,BBW$5)),SMALL(기준일시_입력!$N$21:$N$39,BBW$5)-BBN26,0)),0)</f>
        <v>0</v>
      </c>
      <c r="BBX26" s="128">
        <f>IFERROR(IF(AND(BBN26&lt;SMALL(기준일시_입력!$J$21:$J$39,BBX$5),BBO26&gt;SMALL(기준일시_입력!$N$21:$N$39,BBX$5)),INDEX(기준일시_입력!$AJ$21:$AJ$39,BBX$5*2-1),IF(AND(BBN26&gt;=SMALL(기준일시_입력!$J$21:$J$39,BBX$5),BBN26&lt;SMALL(기준일시_입력!$N$21:$N$39,BBX$5)),SMALL(기준일시_입력!$N$21:$N$39,BBX$5)-BBN26,0)),0)</f>
        <v>0</v>
      </c>
      <c r="BBY26" s="128">
        <f>IFERROR(IF(AND(BBN26&lt;SMALL(기준일시_입력!$J$21:$J$39,BBY$5),BBO26&gt;SMALL(기준일시_입력!$N$21:$N$39,BBY$5)),INDEX(기준일시_입력!$AJ$21:$AJ$39,BBY$5*2-1),IF(AND(BBN26&gt;=SMALL(기준일시_입력!$J$21:$J$39,BBY$5),BBN26&lt;SMALL(기준일시_입력!$N$21:$N$39,BBY$5)),SMALL(기준일시_입력!$N$21:$N$39,BBY$5)-BBN26,0)),0)</f>
        <v>0</v>
      </c>
      <c r="BBZ26" s="125"/>
      <c r="BCA26" s="8">
        <v>0</v>
      </c>
    </row>
    <row r="27" spans="1:1431" x14ac:dyDescent="0.2">
      <c r="A27" s="8">
        <v>22</v>
      </c>
      <c r="B27" s="4">
        <f>IF(DAY(기준일시_입력!$AM$7)-$A27&lt;0,"",기준일시_입력!$AM$7-(DAY(기준일시_입력!$AM$7)-$A27))</f>
        <v>42422</v>
      </c>
      <c r="C27" s="180" t="str">
        <f t="shared" si="394"/>
        <v>22일</v>
      </c>
      <c r="D27" s="180"/>
      <c r="E27" s="5" t="str">
        <f t="shared" si="395"/>
        <v>월</v>
      </c>
      <c r="F27" s="20"/>
      <c r="G27" s="184"/>
      <c r="H27" s="184"/>
      <c r="I27" s="184"/>
      <c r="J27" s="184"/>
      <c r="K27" s="184"/>
      <c r="L27" s="184"/>
      <c r="M27" s="176"/>
      <c r="N27" s="177"/>
      <c r="O27" s="129" t="str">
        <f>IF($B27="","",IF(AND(E$3&lt;&gt;"",$B27-기준일시_입력!$AO$7&lt;=0,G27="",J27="",M27=""),"X",IF(M27="연차","☆",IF(M27="월차","★",IF(M27="병가","♨",IF(M27="출장","◎",IF(M27="교육","■",IF(AND(M27="",G27&lt;=기준일시_입력!$J$15,J27&gt;=기준일시_입력!$N$15),"○",IF(AND(M27="",G27&lt;&gt;"",G27&gt;기준일시_입력!$J$15),"▼",IF(AND(M27="",J27&lt;&gt;"",J27&lt;기준일시_입력!$N$15),"△",""))))))))))</f>
        <v/>
      </c>
      <c r="P27" s="15">
        <f>IFERROR(IF(OR(G27="",J27=""),0,IF(AND(R27&lt;기준일시_입력!$J$17,S27&gt;기준일시_입력!$N$17),기준일시_입력!$N$17-기준일시_입력!$J$17,IF(AND(R27&gt;=기준일시_입력!$J$17,S27&gt;기준일시_입력!$N$17),기준일시_입력!$N$17-R27,IF(S27&lt;기준일시_입력!$J$17,0,IF(AND(R27&lt;기준일시_입력!$J$17,S27&lt;=기준일시_입력!$N$17),S27-기준일시_입력!$J$17,IF(AND(R27&gt;=기준일시_입력!$J$17,S27&lt;=기준일시_입력!$N$17),S27-R27,0)))))),0)</f>
        <v>0</v>
      </c>
      <c r="Q27" s="15">
        <f t="shared" si="398"/>
        <v>0</v>
      </c>
      <c r="R27" s="15">
        <f>IF(OR(G27="",J27=""),0,IF(G27&lt;기준일시_입력!$J$15,기준일시_입력!$J$15,G27))</f>
        <v>0</v>
      </c>
      <c r="S27" s="15">
        <f t="shared" si="150"/>
        <v>0</v>
      </c>
      <c r="T27" s="15">
        <f>IFERROR(IF(AND(R27&lt;SMALL(기준일시_입력!$J$21:$J$39,T$5),S27&gt;SMALL(기준일시_입력!$N$21:$N$39,T$5)),INDEX(기준일시_입력!$AJ$21:$AJ$39,T$5*2-1),IF(AND(R27&gt;=SMALL(기준일시_입력!$J$21:$J$39,T$5),R27&lt;SMALL(기준일시_입력!$N$21:$N$39,T$5)),SMALL(기준일시_입력!$N$21:$N$39,T$5)-R27,0)),0)</f>
        <v>0</v>
      </c>
      <c r="U27" s="15">
        <f>IFERROR(IF(AND(R27&lt;SMALL(기준일시_입력!$J$21:$J$39,U$5),S27&gt;SMALL(기준일시_입력!$N$21:$N$39,U$5)),INDEX(기준일시_입력!$AJ$21:$AJ$39,U$5*2-1),IF(AND(R27&gt;=SMALL(기준일시_입력!$J$21:$J$39,U$5),R27&lt;SMALL(기준일시_입력!$N$21:$N$39,U$5)),SMALL(기준일시_입력!$N$21:$N$39,U$5)-R27,0)),0)</f>
        <v>0</v>
      </c>
      <c r="V27" s="15">
        <f>IFERROR(IF(AND(R27&lt;SMALL(기준일시_입력!$J$21:$J$39,V$5),S27&gt;SMALL(기준일시_입력!$N$21:$N$39,V$5)),INDEX(기준일시_입력!$AJ$21:$AJ$39,V$5*2-1),IF(AND(R27&gt;=SMALL(기준일시_입력!$J$21:$J$39,V$5),R27&lt;SMALL(기준일시_입력!$N$21:$N$39,V$5)),SMALL(기준일시_입력!$N$21:$N$39,V$5)-R27,0)),0)</f>
        <v>0</v>
      </c>
      <c r="W27" s="15">
        <f>IFERROR(IF(AND(R27&lt;SMALL(기준일시_입력!$J$21:$J$39,W$5),S27&gt;SMALL(기준일시_입력!$N$21:$N$39,W$5)),INDEX(기준일시_입력!$AJ$21:$AJ$39,W$5*2-1),IF(AND(R27&gt;=SMALL(기준일시_입력!$J$21:$J$39,W$5),R27&lt;SMALL(기준일시_입력!$N$21:$N$39,W$5)),SMALL(기준일시_입력!$N$21:$N$39,W$5)-R27,0)),0)</f>
        <v>0</v>
      </c>
      <c r="X27" s="15">
        <f>IFERROR(IF(AND(R27&lt;SMALL(기준일시_입력!$J$21:$J$39,X$5),S27&gt;SMALL(기준일시_입력!$N$21:$N$39,X$5)),INDEX(기준일시_입력!$AJ$21:$AJ$39,X$5*2-1),IF(AND(R27&gt;=SMALL(기준일시_입력!$J$21:$J$39,X$5),R27&lt;SMALL(기준일시_입력!$N$21:$N$39,X$5)),SMALL(기준일시_입력!$N$21:$N$39,X$5)-R27,0)),0)</f>
        <v>0</v>
      </c>
      <c r="Y27" s="15">
        <f>IFERROR(IF(AND(R27&lt;SMALL(기준일시_입력!$J$21:$J$39,Y$5),S27&gt;SMALL(기준일시_입력!$N$21:$N$39,Y$5)),INDEX(기준일시_입력!$AJ$21:$AJ$39,Y$5*2-1),IF(AND(R27&gt;=SMALL(기준일시_입력!$J$21:$J$39,Y$5),R27&lt;SMALL(기준일시_입력!$N$21:$N$39,Y$5)),SMALL(기준일시_입력!$N$21:$N$39,Y$5)-R27,0)),0)</f>
        <v>0</v>
      </c>
      <c r="Z27" s="15">
        <f>IFERROR(IF(AND(R27&lt;SMALL(기준일시_입력!$J$21:$J$39,Z$5),S27&gt;SMALL(기준일시_입력!$N$21:$N$39,Z$5)),INDEX(기준일시_입력!$AJ$21:$AJ$39,Z$5*2-1),IF(AND(R27&gt;=SMALL(기준일시_입력!$J$21:$J$39,Z$5),R27&lt;SMALL(기준일시_입력!$N$21:$N$39,Z$5)),SMALL(기준일시_입력!$N$21:$N$39,Z$5)-R27,0)),0)</f>
        <v>0</v>
      </c>
      <c r="AA27" s="15">
        <f>IFERROR(IF(AND(R27&lt;SMALL(기준일시_입력!$J$21:$J$39,AA$5),S27&gt;SMALL(기준일시_입력!$N$21:$N$39,AA$5)),INDEX(기준일시_입력!$AJ$21:$AJ$39,AA$5*2-1),IF(AND(R27&gt;=SMALL(기준일시_입력!$J$21:$J$39,AA$5),R27&lt;SMALL(기준일시_입력!$N$21:$N$39,AA$5)),SMALL(기준일시_입력!$N$21:$N$39,AA$5)-R27,0)),0)</f>
        <v>0</v>
      </c>
      <c r="AB27" s="15">
        <f>IFERROR(IF(AND(R27&lt;SMALL(기준일시_입력!$J$21:$J$39,AB$5),S27&gt;SMALL(기준일시_입력!$N$21:$N$39,AB$5)),INDEX(기준일시_입력!$AJ$21:$AJ$39,AB$5*2-1),IF(AND(R27&gt;=SMALL(기준일시_입력!$J$21:$J$39,AB$5),R27&lt;SMALL(기준일시_입력!$N$21:$N$39,AB$5)),SMALL(기준일시_입력!$N$21:$N$39,AB$5)-R27,0)),0)</f>
        <v>0</v>
      </c>
      <c r="AC27" s="15">
        <f>IFERROR(IF(AND(R27&lt;SMALL(기준일시_입력!$J$21:$J$39,AC$5),S27&gt;SMALL(기준일시_입력!$N$21:$N$39,AC$5)),INDEX(기준일시_입력!$AJ$21:$AJ$39,AC$5*2-1),IF(AND(R27&gt;=SMALL(기준일시_입력!$J$21:$J$39,AC$5),R27&lt;SMALL(기준일시_입력!$N$21:$N$39,AC$5)),SMALL(기준일시_입력!$N$21:$N$39,AC$5)-R27,0)),0)</f>
        <v>0</v>
      </c>
      <c r="AD27" s="10"/>
      <c r="AE27" s="180" t="str">
        <f t="shared" si="151"/>
        <v>22일</v>
      </c>
      <c r="AF27" s="180"/>
      <c r="AG27" s="5" t="str">
        <f t="shared" si="152"/>
        <v>월</v>
      </c>
      <c r="AH27" s="67" t="str">
        <f t="shared" si="396"/>
        <v/>
      </c>
      <c r="AI27" s="184"/>
      <c r="AJ27" s="184"/>
      <c r="AK27" s="184"/>
      <c r="AL27" s="184"/>
      <c r="AM27" s="184"/>
      <c r="AN27" s="184"/>
      <c r="AO27" s="176"/>
      <c r="AP27" s="177"/>
      <c r="AQ27" s="129" t="str">
        <f>IF($B27="","",IF(AND(AG$3&lt;&gt;"",$B27-기준일시_입력!$AO$7&lt;=0,AI27="",AL27="",AO27=""),"X",IF(AO27="연차","☆",IF(AO27="월차","★",IF(AO27="병가","♨",IF(AO27="출장","◎",IF(AO27="교육","■",IF(AND(AO27="",AI27&lt;=기준일시_입력!$J$15,AL27&gt;=기준일시_입력!$N$15),"○",IF(AND(AO27="",AI27&lt;&gt;"",AI27&gt;기준일시_입력!$J$15),"▼",IF(AND(AO27="",AL27&lt;&gt;"",AL27&lt;기준일시_입력!$N$15),"△",""))))))))))</f>
        <v/>
      </c>
      <c r="AR27" s="15">
        <f>IFERROR(IF(OR(AI27="",AL27=""),0,IF(AND(AT27&lt;기준일시_입력!$J$17,AU27&gt;기준일시_입력!$N$17),기준일시_입력!$N$17-기준일시_입력!$J$17,IF(AND(AT27&gt;=기준일시_입력!$J$17,AU27&gt;기준일시_입력!$N$17),기준일시_입력!$N$17-AT27,IF(AU27&lt;기준일시_입력!$J$17,0,IF(AND(AT27&lt;기준일시_입력!$J$17,AU27&lt;=기준일시_입력!$N$17),AU27-기준일시_입력!$J$17,IF(AND(AT27&gt;=기준일시_입력!$J$17,AU27&lt;=기준일시_입력!$N$17),AU27-AT27,0)))))),0)</f>
        <v>0</v>
      </c>
      <c r="AS27" s="15">
        <f t="shared" si="399"/>
        <v>0</v>
      </c>
      <c r="AT27" s="15">
        <f>IF(OR(AI27="",AL27=""),0,IF(AI27&lt;기준일시_입력!$J$15,기준일시_입력!$J$15,AI27))</f>
        <v>0</v>
      </c>
      <c r="AU27" s="15">
        <f t="shared" si="153"/>
        <v>0</v>
      </c>
      <c r="AV27" s="15">
        <f>IFERROR(IF(AND(AT27&lt;SMALL(기준일시_입력!$J$21:$J$39,AV$5),AU27&gt;SMALL(기준일시_입력!$N$21:$N$39,AV$5)),INDEX(기준일시_입력!$AJ$21:$AJ$39,AV$5*2-1),IF(AND(AT27&gt;=SMALL(기준일시_입력!$J$21:$J$39,AV$5),AT27&lt;SMALL(기준일시_입력!$N$21:$N$39,AV$5)),SMALL(기준일시_입력!$N$21:$N$39,AV$5)-AT27,0)),0)</f>
        <v>0</v>
      </c>
      <c r="AW27" s="15">
        <f>IFERROR(IF(AND(AT27&lt;SMALL(기준일시_입력!$J$21:$J$39,AW$5),AU27&gt;SMALL(기준일시_입력!$N$21:$N$39,AW$5)),INDEX(기준일시_입력!$AJ$21:$AJ$39,AW$5*2-1),IF(AND(AT27&gt;=SMALL(기준일시_입력!$J$21:$J$39,AW$5),AT27&lt;SMALL(기준일시_입력!$N$21:$N$39,AW$5)),SMALL(기준일시_입력!$N$21:$N$39,AW$5)-AT27,0)),0)</f>
        <v>0</v>
      </c>
      <c r="AX27" s="15">
        <f>IFERROR(IF(AND(AT27&lt;SMALL(기준일시_입력!$J$21:$J$39,AX$5),AU27&gt;SMALL(기준일시_입력!$N$21:$N$39,AX$5)),INDEX(기준일시_입력!$AJ$21:$AJ$39,AX$5*2-1),IF(AND(AT27&gt;=SMALL(기준일시_입력!$J$21:$J$39,AX$5),AT27&lt;SMALL(기준일시_입력!$N$21:$N$39,AX$5)),SMALL(기준일시_입력!$N$21:$N$39,AX$5)-AT27,0)),0)</f>
        <v>0</v>
      </c>
      <c r="AY27" s="15">
        <f>IFERROR(IF(AND(AT27&lt;SMALL(기준일시_입력!$J$21:$J$39,AY$5),AU27&gt;SMALL(기준일시_입력!$N$21:$N$39,AY$5)),INDEX(기준일시_입력!$AJ$21:$AJ$39,AY$5*2-1),IF(AND(AT27&gt;=SMALL(기준일시_입력!$J$21:$J$39,AY$5),AT27&lt;SMALL(기준일시_입력!$N$21:$N$39,AY$5)),SMALL(기준일시_입력!$N$21:$N$39,AY$5)-AT27,0)),0)</f>
        <v>0</v>
      </c>
      <c r="AZ27" s="15">
        <f>IFERROR(IF(AND(AT27&lt;SMALL(기준일시_입력!$J$21:$J$39,AZ$5),AU27&gt;SMALL(기준일시_입력!$N$21:$N$39,AZ$5)),INDEX(기준일시_입력!$AJ$21:$AJ$39,AZ$5*2-1),IF(AND(AT27&gt;=SMALL(기준일시_입력!$J$21:$J$39,AZ$5),AT27&lt;SMALL(기준일시_입력!$N$21:$N$39,AZ$5)),SMALL(기준일시_입력!$N$21:$N$39,AZ$5)-AT27,0)),0)</f>
        <v>0</v>
      </c>
      <c r="BA27" s="15">
        <f>IFERROR(IF(AND(AT27&lt;SMALL(기준일시_입력!$J$21:$J$39,BA$5),AU27&gt;SMALL(기준일시_입력!$N$21:$N$39,BA$5)),INDEX(기준일시_입력!$AJ$21:$AJ$39,BA$5*2-1),IF(AND(AT27&gt;=SMALL(기준일시_입력!$J$21:$J$39,BA$5),AT27&lt;SMALL(기준일시_입력!$N$21:$N$39,BA$5)),SMALL(기준일시_입력!$N$21:$N$39,BA$5)-AT27,0)),0)</f>
        <v>0</v>
      </c>
      <c r="BB27" s="15">
        <f>IFERROR(IF(AND(AT27&lt;SMALL(기준일시_입력!$J$21:$J$39,BB$5),AU27&gt;SMALL(기준일시_입력!$N$21:$N$39,BB$5)),INDEX(기준일시_입력!$AJ$21:$AJ$39,BB$5*2-1),IF(AND(AT27&gt;=SMALL(기준일시_입력!$J$21:$J$39,BB$5),AT27&lt;SMALL(기준일시_입력!$N$21:$N$39,BB$5)),SMALL(기준일시_입력!$N$21:$N$39,BB$5)-AT27,0)),0)</f>
        <v>0</v>
      </c>
      <c r="BC27" s="15">
        <f>IFERROR(IF(AND(AT27&lt;SMALL(기준일시_입력!$J$21:$J$39,BC$5),AU27&gt;SMALL(기준일시_입력!$N$21:$N$39,BC$5)),INDEX(기준일시_입력!$AJ$21:$AJ$39,BC$5*2-1),IF(AND(AT27&gt;=SMALL(기준일시_입력!$J$21:$J$39,BC$5),AT27&lt;SMALL(기준일시_입력!$N$21:$N$39,BC$5)),SMALL(기준일시_입력!$N$21:$N$39,BC$5)-AT27,0)),0)</f>
        <v>0</v>
      </c>
      <c r="BD27" s="15">
        <f>IFERROR(IF(AND(AT27&lt;SMALL(기준일시_입력!$J$21:$J$39,BD$5),AU27&gt;SMALL(기준일시_입력!$N$21:$N$39,BD$5)),INDEX(기준일시_입력!$AJ$21:$AJ$39,BD$5*2-1),IF(AND(AT27&gt;=SMALL(기준일시_입력!$J$21:$J$39,BD$5),AT27&lt;SMALL(기준일시_입력!$N$21:$N$39,BD$5)),SMALL(기준일시_입력!$N$21:$N$39,BD$5)-AT27,0)),0)</f>
        <v>0</v>
      </c>
      <c r="BE27" s="15">
        <f>IFERROR(IF(AND(AT27&lt;SMALL(기준일시_입력!$J$21:$J$39,BE$5),AU27&gt;SMALL(기준일시_입력!$N$21:$N$39,BE$5)),INDEX(기준일시_입력!$AJ$21:$AJ$39,BE$5*2-1),IF(AND(AT27&gt;=SMALL(기준일시_입력!$J$21:$J$39,BE$5),AT27&lt;SMALL(기준일시_입력!$N$21:$N$39,BE$5)),SMALL(기준일시_입력!$N$21:$N$39,BE$5)-AT27,0)),0)</f>
        <v>0</v>
      </c>
      <c r="BF27" s="6"/>
      <c r="BG27" s="180" t="str">
        <f t="shared" si="154"/>
        <v>22일</v>
      </c>
      <c r="BH27" s="180"/>
      <c r="BI27" s="5" t="str">
        <f t="shared" si="155"/>
        <v>월</v>
      </c>
      <c r="BJ27" s="67" t="str">
        <f t="shared" si="397"/>
        <v/>
      </c>
      <c r="BK27" s="184"/>
      <c r="BL27" s="184"/>
      <c r="BM27" s="184"/>
      <c r="BN27" s="184"/>
      <c r="BO27" s="184"/>
      <c r="BP27" s="184"/>
      <c r="BQ27" s="176"/>
      <c r="BR27" s="177"/>
      <c r="BS27" s="129" t="str">
        <f>IF($B27="","",IF(AND(BI$3&lt;&gt;"",$B27-기준일시_입력!$AO$7&lt;=0,BK27="",BN27="",BQ27=""),"X",IF(BQ27="연차","☆",IF(BQ27="월차","★",IF(BQ27="병가","♨",IF(BQ27="출장","◎",IF(BQ27="교육","■",IF(AND(BQ27="",BK27&lt;=기준일시_입력!$J$15,BN27&gt;=기준일시_입력!$N$15),"○",IF(AND(BQ27="",BK27&lt;&gt;"",BK27&gt;기준일시_입력!$J$15),"▼",IF(AND(BQ27="",BN27&lt;&gt;"",BN27&lt;기준일시_입력!$N$15),"△",""))))))))))</f>
        <v/>
      </c>
      <c r="BT27" s="15">
        <f>IFERROR(IF(OR(BK27="",BN27=""),0,IF(AND(BV27&lt;기준일시_입력!$J$17,BW27&gt;기준일시_입력!$N$17),기준일시_입력!$N$17-기준일시_입력!$J$17,IF(AND(BV27&gt;=기준일시_입력!$J$17,BW27&gt;기준일시_입력!$N$17),기준일시_입력!$N$17-BV27,IF(BW27&lt;기준일시_입력!$J$17,0,IF(AND(BV27&lt;기준일시_입력!$J$17,BW27&lt;=기준일시_입력!$N$17),BW27-기준일시_입력!$J$17,IF(AND(BV27&gt;=기준일시_입력!$J$17,BW27&lt;=기준일시_입력!$N$17),BW27-BV27,0)))))),0)</f>
        <v>0</v>
      </c>
      <c r="BU27" s="15">
        <f t="shared" si="400"/>
        <v>0</v>
      </c>
      <c r="BV27" s="15">
        <f>IF(OR(BK27="",BN27=""),0,IF(BK27&lt;기준일시_입력!$J$15,기준일시_입력!$J$15,BK27))</f>
        <v>0</v>
      </c>
      <c r="BW27" s="15">
        <f t="shared" si="156"/>
        <v>0</v>
      </c>
      <c r="BX27" s="15">
        <f>IFERROR(IF(AND(BV27&lt;SMALL(기준일시_입력!$J$21:$J$39,BX$5),BW27&gt;SMALL(기준일시_입력!$N$21:$N$39,BX$5)),INDEX(기준일시_입력!$AJ$21:$AJ$39,BX$5*2-1),IF(AND(BV27&gt;=SMALL(기준일시_입력!$J$21:$J$39,BX$5),BV27&lt;SMALL(기준일시_입력!$N$21:$N$39,BX$5)),SMALL(기준일시_입력!$N$21:$N$39,BX$5)-BV27,0)),0)</f>
        <v>0</v>
      </c>
      <c r="BY27" s="15">
        <f>IFERROR(IF(AND(BV27&lt;SMALL(기준일시_입력!$J$21:$J$39,BY$5),BW27&gt;SMALL(기준일시_입력!$N$21:$N$39,BY$5)),INDEX(기준일시_입력!$AJ$21:$AJ$39,BY$5*2-1),IF(AND(BV27&gt;=SMALL(기준일시_입력!$J$21:$J$39,BY$5),BV27&lt;SMALL(기준일시_입력!$N$21:$N$39,BY$5)),SMALL(기준일시_입력!$N$21:$N$39,BY$5)-BV27,0)),0)</f>
        <v>0</v>
      </c>
      <c r="BZ27" s="15">
        <f>IFERROR(IF(AND(BV27&lt;SMALL(기준일시_입력!$J$21:$J$39,BZ$5),BW27&gt;SMALL(기준일시_입력!$N$21:$N$39,BZ$5)),INDEX(기준일시_입력!$AJ$21:$AJ$39,BZ$5*2-1),IF(AND(BV27&gt;=SMALL(기준일시_입력!$J$21:$J$39,BZ$5),BV27&lt;SMALL(기준일시_입력!$N$21:$N$39,BZ$5)),SMALL(기준일시_입력!$N$21:$N$39,BZ$5)-BV27,0)),0)</f>
        <v>0</v>
      </c>
      <c r="CA27" s="15">
        <f>IFERROR(IF(AND(BV27&lt;SMALL(기준일시_입력!$J$21:$J$39,CA$5),BW27&gt;SMALL(기준일시_입력!$N$21:$N$39,CA$5)),INDEX(기준일시_입력!$AJ$21:$AJ$39,CA$5*2-1),IF(AND(BV27&gt;=SMALL(기준일시_입력!$J$21:$J$39,CA$5),BV27&lt;SMALL(기준일시_입력!$N$21:$N$39,CA$5)),SMALL(기준일시_입력!$N$21:$N$39,CA$5)-BV27,0)),0)</f>
        <v>0</v>
      </c>
      <c r="CB27" s="15">
        <f>IFERROR(IF(AND(BV27&lt;SMALL(기준일시_입력!$J$21:$J$39,CB$5),BW27&gt;SMALL(기준일시_입력!$N$21:$N$39,CB$5)),INDEX(기준일시_입력!$AJ$21:$AJ$39,CB$5*2-1),IF(AND(BV27&gt;=SMALL(기준일시_입력!$J$21:$J$39,CB$5),BV27&lt;SMALL(기준일시_입력!$N$21:$N$39,CB$5)),SMALL(기준일시_입력!$N$21:$N$39,CB$5)-BV27,0)),0)</f>
        <v>0</v>
      </c>
      <c r="CC27" s="15">
        <f>IFERROR(IF(AND(BV27&lt;SMALL(기준일시_입력!$J$21:$J$39,CC$5),BW27&gt;SMALL(기준일시_입력!$N$21:$N$39,CC$5)),INDEX(기준일시_입력!$AJ$21:$AJ$39,CC$5*2-1),IF(AND(BV27&gt;=SMALL(기준일시_입력!$J$21:$J$39,CC$5),BV27&lt;SMALL(기준일시_입력!$N$21:$N$39,CC$5)),SMALL(기준일시_입력!$N$21:$N$39,CC$5)-BV27,0)),0)</f>
        <v>0</v>
      </c>
      <c r="CD27" s="15">
        <f>IFERROR(IF(AND(BV27&lt;SMALL(기준일시_입력!$J$21:$J$39,CD$5),BW27&gt;SMALL(기준일시_입력!$N$21:$N$39,CD$5)),INDEX(기준일시_입력!$AJ$21:$AJ$39,CD$5*2-1),IF(AND(BV27&gt;=SMALL(기준일시_입력!$J$21:$J$39,CD$5),BV27&lt;SMALL(기준일시_입력!$N$21:$N$39,CD$5)),SMALL(기준일시_입력!$N$21:$N$39,CD$5)-BV27,0)),0)</f>
        <v>0</v>
      </c>
      <c r="CE27" s="15">
        <f>IFERROR(IF(AND(BV27&lt;SMALL(기준일시_입력!$J$21:$J$39,CE$5),BW27&gt;SMALL(기준일시_입력!$N$21:$N$39,CE$5)),INDEX(기준일시_입력!$AJ$21:$AJ$39,CE$5*2-1),IF(AND(BV27&gt;=SMALL(기준일시_입력!$J$21:$J$39,CE$5),BV27&lt;SMALL(기준일시_입력!$N$21:$N$39,CE$5)),SMALL(기준일시_입력!$N$21:$N$39,CE$5)-BV27,0)),0)</f>
        <v>0</v>
      </c>
      <c r="CF27" s="15">
        <f>IFERROR(IF(AND(BV27&lt;SMALL(기준일시_입력!$J$21:$J$39,CF$5),BW27&gt;SMALL(기준일시_입력!$N$21:$N$39,CF$5)),INDEX(기준일시_입력!$AJ$21:$AJ$39,CF$5*2-1),IF(AND(BV27&gt;=SMALL(기준일시_입력!$J$21:$J$39,CF$5),BV27&lt;SMALL(기준일시_입력!$N$21:$N$39,CF$5)),SMALL(기준일시_입력!$N$21:$N$39,CF$5)-BV27,0)),0)</f>
        <v>0</v>
      </c>
      <c r="CG27" s="15">
        <f>IFERROR(IF(AND(BV27&lt;SMALL(기준일시_입력!$J$21:$J$39,CG$5),BW27&gt;SMALL(기준일시_입력!$N$21:$N$39,CG$5)),INDEX(기준일시_입력!$AJ$21:$AJ$39,CG$5*2-1),IF(AND(BV27&gt;=SMALL(기준일시_입력!$J$21:$J$39,CG$5),BV27&lt;SMALL(기준일시_입력!$N$21:$N$39,CG$5)),SMALL(기준일시_입력!$N$21:$N$39,CG$5)-BV27,0)),0)</f>
        <v>0</v>
      </c>
      <c r="CH27" s="6"/>
      <c r="CI27" s="180" t="str">
        <f t="shared" si="157"/>
        <v>22일</v>
      </c>
      <c r="CJ27" s="180"/>
      <c r="CK27" s="5" t="str">
        <f t="shared" si="158"/>
        <v>월</v>
      </c>
      <c r="CL27" s="67" t="str">
        <f t="shared" si="404"/>
        <v/>
      </c>
      <c r="CM27" s="184"/>
      <c r="CN27" s="184"/>
      <c r="CO27" s="184"/>
      <c r="CP27" s="184"/>
      <c r="CQ27" s="184"/>
      <c r="CR27" s="184"/>
      <c r="CS27" s="176"/>
      <c r="CT27" s="177"/>
      <c r="CU27" s="129" t="str">
        <f>IF($B27="","",IF(AND(CK$3&lt;&gt;"",$B27-기준일시_입력!$AO$7&lt;=0,CM27="",CP27="",CS27=""),"X",IF(CS27="연차","☆",IF(CS27="월차","★",IF(CS27="병가","♨",IF(CS27="출장","◎",IF(CS27="교육","■",IF(AND(CS27="",CM27&lt;=기준일시_입력!$J$15,CP27&gt;=기준일시_입력!$N$15),"○",IF(AND(CS27="",CM27&lt;&gt;"",CM27&gt;기준일시_입력!$J$15),"▼",IF(AND(CS27="",CP27&lt;&gt;"",CP27&lt;기준일시_입력!$N$15),"△",""))))))))))</f>
        <v/>
      </c>
      <c r="CV27" s="15">
        <f>IFERROR(IF(OR(CM27="",CP27=""),0,IF(AND(CX27&lt;기준일시_입력!$J$17,CY27&gt;기준일시_입력!$N$17),기준일시_입력!$N$17-기준일시_입력!$J$17,IF(AND(CX27&gt;=기준일시_입력!$J$17,CY27&gt;기준일시_입력!$N$17),기준일시_입력!$N$17-CX27,IF(CY27&lt;기준일시_입력!$J$17,0,IF(AND(CX27&lt;기준일시_입력!$J$17,CY27&lt;=기준일시_입력!$N$17),CY27-기준일시_입력!$J$17,IF(AND(CX27&gt;=기준일시_입력!$J$17,CY27&lt;=기준일시_입력!$N$17),CY27-CX27,0)))))),0)</f>
        <v>0</v>
      </c>
      <c r="CW27" s="15">
        <f t="shared" si="401"/>
        <v>0</v>
      </c>
      <c r="CX27" s="15">
        <f>IF(OR(CM27="",CP27=""),0,IF(CM27&lt;기준일시_입력!$J$15,기준일시_입력!$J$15,CM27))</f>
        <v>0</v>
      </c>
      <c r="CY27" s="15">
        <f t="shared" si="160"/>
        <v>0</v>
      </c>
      <c r="CZ27" s="15">
        <f>IFERROR(IF(AND(CX27&lt;SMALL(기준일시_입력!$J$21:$J$39,CZ$5),CY27&gt;SMALL(기준일시_입력!$N$21:$N$39,CZ$5)),INDEX(기준일시_입력!$AJ$21:$AJ$39,CZ$5*2-1),IF(AND(CX27&gt;=SMALL(기준일시_입력!$J$21:$J$39,CZ$5),CX27&lt;SMALL(기준일시_입력!$N$21:$N$39,CZ$5)),SMALL(기준일시_입력!$N$21:$N$39,CZ$5)-CX27,0)),0)</f>
        <v>0</v>
      </c>
      <c r="DA27" s="15">
        <f>IFERROR(IF(AND(CX27&lt;SMALL(기준일시_입력!$J$21:$J$39,DA$5),CY27&gt;SMALL(기준일시_입력!$N$21:$N$39,DA$5)),INDEX(기준일시_입력!$AJ$21:$AJ$39,DA$5*2-1),IF(AND(CX27&gt;=SMALL(기준일시_입력!$J$21:$J$39,DA$5),CX27&lt;SMALL(기준일시_입력!$N$21:$N$39,DA$5)),SMALL(기준일시_입력!$N$21:$N$39,DA$5)-CX27,0)),0)</f>
        <v>0</v>
      </c>
      <c r="DB27" s="15">
        <f>IFERROR(IF(AND(CX27&lt;SMALL(기준일시_입력!$J$21:$J$39,DB$5),CY27&gt;SMALL(기준일시_입력!$N$21:$N$39,DB$5)),INDEX(기준일시_입력!$AJ$21:$AJ$39,DB$5*2-1),IF(AND(CX27&gt;=SMALL(기준일시_입력!$J$21:$J$39,DB$5),CX27&lt;SMALL(기준일시_입력!$N$21:$N$39,DB$5)),SMALL(기준일시_입력!$N$21:$N$39,DB$5)-CX27,0)),0)</f>
        <v>0</v>
      </c>
      <c r="DC27" s="15">
        <f>IFERROR(IF(AND(CX27&lt;SMALL(기준일시_입력!$J$21:$J$39,DC$5),CY27&gt;SMALL(기준일시_입력!$N$21:$N$39,DC$5)),INDEX(기준일시_입력!$AJ$21:$AJ$39,DC$5*2-1),IF(AND(CX27&gt;=SMALL(기준일시_입력!$J$21:$J$39,DC$5),CX27&lt;SMALL(기준일시_입력!$N$21:$N$39,DC$5)),SMALL(기준일시_입력!$N$21:$N$39,DC$5)-CX27,0)),0)</f>
        <v>0</v>
      </c>
      <c r="DD27" s="15">
        <f>IFERROR(IF(AND(CX27&lt;SMALL(기준일시_입력!$J$21:$J$39,DD$5),CY27&gt;SMALL(기준일시_입력!$N$21:$N$39,DD$5)),INDEX(기준일시_입력!$AJ$21:$AJ$39,DD$5*2-1),IF(AND(CX27&gt;=SMALL(기준일시_입력!$J$21:$J$39,DD$5),CX27&lt;SMALL(기준일시_입력!$N$21:$N$39,DD$5)),SMALL(기준일시_입력!$N$21:$N$39,DD$5)-CX27,0)),0)</f>
        <v>0</v>
      </c>
      <c r="DE27" s="15">
        <f>IFERROR(IF(AND(CX27&lt;SMALL(기준일시_입력!$J$21:$J$39,DE$5),CY27&gt;SMALL(기준일시_입력!$N$21:$N$39,DE$5)),INDEX(기준일시_입력!$AJ$21:$AJ$39,DE$5*2-1),IF(AND(CX27&gt;=SMALL(기준일시_입력!$J$21:$J$39,DE$5),CX27&lt;SMALL(기준일시_입력!$N$21:$N$39,DE$5)),SMALL(기준일시_입력!$N$21:$N$39,DE$5)-CX27,0)),0)</f>
        <v>0</v>
      </c>
      <c r="DF27" s="15">
        <f>IFERROR(IF(AND(CX27&lt;SMALL(기준일시_입력!$J$21:$J$39,DF$5),CY27&gt;SMALL(기준일시_입력!$N$21:$N$39,DF$5)),INDEX(기준일시_입력!$AJ$21:$AJ$39,DF$5*2-1),IF(AND(CX27&gt;=SMALL(기준일시_입력!$J$21:$J$39,DF$5),CX27&lt;SMALL(기준일시_입력!$N$21:$N$39,DF$5)),SMALL(기준일시_입력!$N$21:$N$39,DF$5)-CX27,0)),0)</f>
        <v>0</v>
      </c>
      <c r="DG27" s="15">
        <f>IFERROR(IF(AND(CX27&lt;SMALL(기준일시_입력!$J$21:$J$39,DG$5),CY27&gt;SMALL(기준일시_입력!$N$21:$N$39,DG$5)),INDEX(기준일시_입력!$AJ$21:$AJ$39,DG$5*2-1),IF(AND(CX27&gt;=SMALL(기준일시_입력!$J$21:$J$39,DG$5),CX27&lt;SMALL(기준일시_입력!$N$21:$N$39,DG$5)),SMALL(기준일시_입력!$N$21:$N$39,DG$5)-CX27,0)),0)</f>
        <v>0</v>
      </c>
      <c r="DH27" s="15">
        <f>IFERROR(IF(AND(CX27&lt;SMALL(기준일시_입력!$J$21:$J$39,DH$5),CY27&gt;SMALL(기준일시_입력!$N$21:$N$39,DH$5)),INDEX(기준일시_입력!$AJ$21:$AJ$39,DH$5*2-1),IF(AND(CX27&gt;=SMALL(기준일시_입력!$J$21:$J$39,DH$5),CX27&lt;SMALL(기준일시_입력!$N$21:$N$39,DH$5)),SMALL(기준일시_입력!$N$21:$N$39,DH$5)-CX27,0)),0)</f>
        <v>0</v>
      </c>
      <c r="DI27" s="15">
        <f>IFERROR(IF(AND(CX27&lt;SMALL(기준일시_입력!$J$21:$J$39,DI$5),CY27&gt;SMALL(기준일시_입력!$N$21:$N$39,DI$5)),INDEX(기준일시_입력!$AJ$21:$AJ$39,DI$5*2-1),IF(AND(CX27&gt;=SMALL(기준일시_입력!$J$21:$J$39,DI$5),CX27&lt;SMALL(기준일시_입력!$N$21:$N$39,DI$5)),SMALL(기준일시_입력!$N$21:$N$39,DI$5)-CX27,0)),0)</f>
        <v>0</v>
      </c>
      <c r="DJ27" s="6"/>
      <c r="DK27" s="180" t="str">
        <f t="shared" si="161"/>
        <v>22일</v>
      </c>
      <c r="DL27" s="180"/>
      <c r="DM27" s="5" t="str">
        <f t="shared" si="162"/>
        <v>월</v>
      </c>
      <c r="DN27" s="67" t="str">
        <f t="shared" si="404"/>
        <v/>
      </c>
      <c r="DO27" s="184"/>
      <c r="DP27" s="184"/>
      <c r="DQ27" s="184"/>
      <c r="DR27" s="184"/>
      <c r="DS27" s="184"/>
      <c r="DT27" s="184"/>
      <c r="DU27" s="176"/>
      <c r="DV27" s="177"/>
      <c r="DW27" s="129" t="str">
        <f>IF($B27="","",IF(AND(DM$3&lt;&gt;"",$B27-기준일시_입력!$AO$7&lt;=0,DO27="",DR27="",DU27=""),"X",IF(DU27="연차","☆",IF(DU27="월차","★",IF(DU27="병가","♨",IF(DU27="출장","◎",IF(DU27="교육","■",IF(AND(DU27="",DO27&lt;=기준일시_입력!$J$15,DR27&gt;=기준일시_입력!$N$15),"○",IF(AND(DU27="",DO27&lt;&gt;"",DO27&gt;기준일시_입력!$J$15),"▼",IF(AND(DU27="",DR27&lt;&gt;"",DR27&lt;기준일시_입력!$N$15),"△",""))))))))))</f>
        <v/>
      </c>
      <c r="DX27" s="15">
        <f>IFERROR(IF(OR(DO27="",DR27=""),0,IF(AND(DZ27&lt;기준일시_입력!$J$17,EA27&gt;기준일시_입력!$N$17),기준일시_입력!$N$17-기준일시_입력!$J$17,IF(AND(DZ27&gt;=기준일시_입력!$J$17,EA27&gt;기준일시_입력!$N$17),기준일시_입력!$N$17-DZ27,IF(EA27&lt;기준일시_입력!$J$17,0,IF(AND(DZ27&lt;기준일시_입력!$J$17,EA27&lt;=기준일시_입력!$N$17),EA27-기준일시_입력!$J$17,IF(AND(DZ27&gt;=기준일시_입력!$J$17,EA27&lt;=기준일시_입력!$N$17),EA27-DZ27,0)))))),0)</f>
        <v>0</v>
      </c>
      <c r="DY27" s="15">
        <f t="shared" si="402"/>
        <v>0</v>
      </c>
      <c r="DZ27" s="15">
        <f>IF(OR(DO27="",DR27=""),0,IF(DO27&lt;기준일시_입력!$J$15,기준일시_입력!$J$15,DO27))</f>
        <v>0</v>
      </c>
      <c r="EA27" s="15">
        <f t="shared" si="164"/>
        <v>0</v>
      </c>
      <c r="EB27" s="15">
        <f>IFERROR(IF(AND(DZ27&lt;SMALL(기준일시_입력!$J$21:$J$39,EB$5),EA27&gt;SMALL(기준일시_입력!$N$21:$N$39,EB$5)),INDEX(기준일시_입력!$AJ$21:$AJ$39,EB$5*2-1),IF(AND(DZ27&gt;=SMALL(기준일시_입력!$J$21:$J$39,EB$5),DZ27&lt;SMALL(기준일시_입력!$N$21:$N$39,EB$5)),SMALL(기준일시_입력!$N$21:$N$39,EB$5)-DZ27,0)),0)</f>
        <v>0</v>
      </c>
      <c r="EC27" s="15">
        <f>IFERROR(IF(AND(DZ27&lt;SMALL(기준일시_입력!$J$21:$J$39,EC$5),EA27&gt;SMALL(기준일시_입력!$N$21:$N$39,EC$5)),INDEX(기준일시_입력!$AJ$21:$AJ$39,EC$5*2-1),IF(AND(DZ27&gt;=SMALL(기준일시_입력!$J$21:$J$39,EC$5),DZ27&lt;SMALL(기준일시_입력!$N$21:$N$39,EC$5)),SMALL(기준일시_입력!$N$21:$N$39,EC$5)-DZ27,0)),0)</f>
        <v>0</v>
      </c>
      <c r="ED27" s="15">
        <f>IFERROR(IF(AND(DZ27&lt;SMALL(기준일시_입력!$J$21:$J$39,ED$5),EA27&gt;SMALL(기준일시_입력!$N$21:$N$39,ED$5)),INDEX(기준일시_입력!$AJ$21:$AJ$39,ED$5*2-1),IF(AND(DZ27&gt;=SMALL(기준일시_입력!$J$21:$J$39,ED$5),DZ27&lt;SMALL(기준일시_입력!$N$21:$N$39,ED$5)),SMALL(기준일시_입력!$N$21:$N$39,ED$5)-DZ27,0)),0)</f>
        <v>0</v>
      </c>
      <c r="EE27" s="15">
        <f>IFERROR(IF(AND(DZ27&lt;SMALL(기준일시_입력!$J$21:$J$39,EE$5),EA27&gt;SMALL(기준일시_입력!$N$21:$N$39,EE$5)),INDEX(기준일시_입력!$AJ$21:$AJ$39,EE$5*2-1),IF(AND(DZ27&gt;=SMALL(기준일시_입력!$J$21:$J$39,EE$5),DZ27&lt;SMALL(기준일시_입력!$N$21:$N$39,EE$5)),SMALL(기준일시_입력!$N$21:$N$39,EE$5)-DZ27,0)),0)</f>
        <v>0</v>
      </c>
      <c r="EF27" s="15">
        <f>IFERROR(IF(AND(DZ27&lt;SMALL(기준일시_입력!$J$21:$J$39,EF$5),EA27&gt;SMALL(기준일시_입력!$N$21:$N$39,EF$5)),INDEX(기준일시_입력!$AJ$21:$AJ$39,EF$5*2-1),IF(AND(DZ27&gt;=SMALL(기준일시_입력!$J$21:$J$39,EF$5),DZ27&lt;SMALL(기준일시_입력!$N$21:$N$39,EF$5)),SMALL(기준일시_입력!$N$21:$N$39,EF$5)-DZ27,0)),0)</f>
        <v>0</v>
      </c>
      <c r="EG27" s="15">
        <f>IFERROR(IF(AND(DZ27&lt;SMALL(기준일시_입력!$J$21:$J$39,EG$5),EA27&gt;SMALL(기준일시_입력!$N$21:$N$39,EG$5)),INDEX(기준일시_입력!$AJ$21:$AJ$39,EG$5*2-1),IF(AND(DZ27&gt;=SMALL(기준일시_입력!$J$21:$J$39,EG$5),DZ27&lt;SMALL(기준일시_입력!$N$21:$N$39,EG$5)),SMALL(기준일시_입력!$N$21:$N$39,EG$5)-DZ27,0)),0)</f>
        <v>0</v>
      </c>
      <c r="EH27" s="15">
        <f>IFERROR(IF(AND(DZ27&lt;SMALL(기준일시_입력!$J$21:$J$39,EH$5),EA27&gt;SMALL(기준일시_입력!$N$21:$N$39,EH$5)),INDEX(기준일시_입력!$AJ$21:$AJ$39,EH$5*2-1),IF(AND(DZ27&gt;=SMALL(기준일시_입력!$J$21:$J$39,EH$5),DZ27&lt;SMALL(기준일시_입력!$N$21:$N$39,EH$5)),SMALL(기준일시_입력!$N$21:$N$39,EH$5)-DZ27,0)),0)</f>
        <v>0</v>
      </c>
      <c r="EI27" s="15">
        <f>IFERROR(IF(AND(DZ27&lt;SMALL(기준일시_입력!$J$21:$J$39,EI$5),EA27&gt;SMALL(기준일시_입력!$N$21:$N$39,EI$5)),INDEX(기준일시_입력!$AJ$21:$AJ$39,EI$5*2-1),IF(AND(DZ27&gt;=SMALL(기준일시_입력!$J$21:$J$39,EI$5),DZ27&lt;SMALL(기준일시_입력!$N$21:$N$39,EI$5)),SMALL(기준일시_입력!$N$21:$N$39,EI$5)-DZ27,0)),0)</f>
        <v>0</v>
      </c>
      <c r="EJ27" s="15">
        <f>IFERROR(IF(AND(DZ27&lt;SMALL(기준일시_입력!$J$21:$J$39,EJ$5),EA27&gt;SMALL(기준일시_입력!$N$21:$N$39,EJ$5)),INDEX(기준일시_입력!$AJ$21:$AJ$39,EJ$5*2-1),IF(AND(DZ27&gt;=SMALL(기준일시_입력!$J$21:$J$39,EJ$5),DZ27&lt;SMALL(기준일시_입력!$N$21:$N$39,EJ$5)),SMALL(기준일시_입력!$N$21:$N$39,EJ$5)-DZ27,0)),0)</f>
        <v>0</v>
      </c>
      <c r="EK27" s="15">
        <f>IFERROR(IF(AND(DZ27&lt;SMALL(기준일시_입력!$J$21:$J$39,EK$5),EA27&gt;SMALL(기준일시_입력!$N$21:$N$39,EK$5)),INDEX(기준일시_입력!$AJ$21:$AJ$39,EK$5*2-1),IF(AND(DZ27&gt;=SMALL(기준일시_입력!$J$21:$J$39,EK$5),DZ27&lt;SMALL(기준일시_입력!$N$21:$N$39,EK$5)),SMALL(기준일시_입력!$N$21:$N$39,EK$5)-DZ27,0)),0)</f>
        <v>0</v>
      </c>
      <c r="EL27" s="6"/>
      <c r="EM27" s="180" t="str">
        <f t="shared" si="165"/>
        <v>22일</v>
      </c>
      <c r="EN27" s="180"/>
      <c r="EO27" s="5" t="str">
        <f t="shared" si="166"/>
        <v>월</v>
      </c>
      <c r="EP27" s="67" t="str">
        <f t="shared" si="404"/>
        <v/>
      </c>
      <c r="EQ27" s="184"/>
      <c r="ER27" s="184"/>
      <c r="ES27" s="184"/>
      <c r="ET27" s="184"/>
      <c r="EU27" s="184"/>
      <c r="EV27" s="184"/>
      <c r="EW27" s="176"/>
      <c r="EX27" s="177"/>
      <c r="EY27" s="129" t="str">
        <f>IF($B27="","",IF(AND(EO$3&lt;&gt;"",$B27-기준일시_입력!$AO$7&lt;=0,EQ27="",ET27="",EW27=""),"X",IF(EW27="연차","☆",IF(EW27="월차","★",IF(EW27="병가","♨",IF(EW27="출장","◎",IF(EW27="교육","■",IF(AND(EW27="",EQ27&lt;=기준일시_입력!$J$15,ET27&gt;=기준일시_입력!$N$15),"○",IF(AND(EW27="",EQ27&lt;&gt;"",EQ27&gt;기준일시_입력!$J$15),"▼",IF(AND(EW27="",ET27&lt;&gt;"",ET27&lt;기준일시_입력!$N$15),"△",""))))))))))</f>
        <v/>
      </c>
      <c r="EZ27" s="15">
        <f>IFERROR(IF(OR(EQ27="",ET27=""),0,IF(AND(FB27&lt;기준일시_입력!$J$17,FC27&gt;기준일시_입력!$N$17),기준일시_입력!$N$17-기준일시_입력!$J$17,IF(AND(FB27&gt;=기준일시_입력!$J$17,FC27&gt;기준일시_입력!$N$17),기준일시_입력!$N$17-FB27,IF(FC27&lt;기준일시_입력!$J$17,0,IF(AND(FB27&lt;기준일시_입력!$J$17,FC27&lt;=기준일시_입력!$N$17),FC27-기준일시_입력!$J$17,IF(AND(FB27&gt;=기준일시_입력!$J$17,FC27&lt;=기준일시_입력!$N$17),FC27-FB27,0)))))),0)</f>
        <v>0</v>
      </c>
      <c r="FA27" s="15">
        <f t="shared" si="403"/>
        <v>0</v>
      </c>
      <c r="FB27" s="15">
        <f>IF(OR(EQ27="",ET27=""),0,IF(EQ27&lt;기준일시_입력!$J$15,기준일시_입력!$J$15,EQ27))</f>
        <v>0</v>
      </c>
      <c r="FC27" s="15">
        <f t="shared" si="168"/>
        <v>0</v>
      </c>
      <c r="FD27" s="15">
        <f>IFERROR(IF(AND(FB27&lt;SMALL(기준일시_입력!$J$21:$J$39,FD$5),FC27&gt;SMALL(기준일시_입력!$N$21:$N$39,FD$5)),INDEX(기준일시_입력!$AJ$21:$AJ$39,FD$5*2-1),IF(AND(FB27&gt;=SMALL(기준일시_입력!$J$21:$J$39,FD$5),FB27&lt;SMALL(기준일시_입력!$N$21:$N$39,FD$5)),SMALL(기준일시_입력!$N$21:$N$39,FD$5)-FB27,0)),0)</f>
        <v>0</v>
      </c>
      <c r="FE27" s="15">
        <f>IFERROR(IF(AND(FB27&lt;SMALL(기준일시_입력!$J$21:$J$39,FE$5),FC27&gt;SMALL(기준일시_입력!$N$21:$N$39,FE$5)),INDEX(기준일시_입력!$AJ$21:$AJ$39,FE$5*2-1),IF(AND(FB27&gt;=SMALL(기준일시_입력!$J$21:$J$39,FE$5),FB27&lt;SMALL(기준일시_입력!$N$21:$N$39,FE$5)),SMALL(기준일시_입력!$N$21:$N$39,FE$5)-FB27,0)),0)</f>
        <v>0</v>
      </c>
      <c r="FF27" s="15">
        <f>IFERROR(IF(AND(FB27&lt;SMALL(기준일시_입력!$J$21:$J$39,FF$5),FC27&gt;SMALL(기준일시_입력!$N$21:$N$39,FF$5)),INDEX(기준일시_입력!$AJ$21:$AJ$39,FF$5*2-1),IF(AND(FB27&gt;=SMALL(기준일시_입력!$J$21:$J$39,FF$5),FB27&lt;SMALL(기준일시_입력!$N$21:$N$39,FF$5)),SMALL(기준일시_입력!$N$21:$N$39,FF$5)-FB27,0)),0)</f>
        <v>0</v>
      </c>
      <c r="FG27" s="15">
        <f>IFERROR(IF(AND(FB27&lt;SMALL(기준일시_입력!$J$21:$J$39,FG$5),FC27&gt;SMALL(기준일시_입력!$N$21:$N$39,FG$5)),INDEX(기준일시_입력!$AJ$21:$AJ$39,FG$5*2-1),IF(AND(FB27&gt;=SMALL(기준일시_입력!$J$21:$J$39,FG$5),FB27&lt;SMALL(기준일시_입력!$N$21:$N$39,FG$5)),SMALL(기준일시_입력!$N$21:$N$39,FG$5)-FB27,0)),0)</f>
        <v>0</v>
      </c>
      <c r="FH27" s="15">
        <f>IFERROR(IF(AND(FB27&lt;SMALL(기준일시_입력!$J$21:$J$39,FH$5),FC27&gt;SMALL(기준일시_입력!$N$21:$N$39,FH$5)),INDEX(기준일시_입력!$AJ$21:$AJ$39,FH$5*2-1),IF(AND(FB27&gt;=SMALL(기준일시_입력!$J$21:$J$39,FH$5),FB27&lt;SMALL(기준일시_입력!$N$21:$N$39,FH$5)),SMALL(기준일시_입력!$N$21:$N$39,FH$5)-FB27,0)),0)</f>
        <v>0</v>
      </c>
      <c r="FI27" s="15">
        <f>IFERROR(IF(AND(FB27&lt;SMALL(기준일시_입력!$J$21:$J$39,FI$5),FC27&gt;SMALL(기준일시_입력!$N$21:$N$39,FI$5)),INDEX(기준일시_입력!$AJ$21:$AJ$39,FI$5*2-1),IF(AND(FB27&gt;=SMALL(기준일시_입력!$J$21:$J$39,FI$5),FB27&lt;SMALL(기준일시_입력!$N$21:$N$39,FI$5)),SMALL(기준일시_입력!$N$21:$N$39,FI$5)-FB27,0)),0)</f>
        <v>0</v>
      </c>
      <c r="FJ27" s="15">
        <f>IFERROR(IF(AND(FB27&lt;SMALL(기준일시_입력!$J$21:$J$39,FJ$5),FC27&gt;SMALL(기준일시_입력!$N$21:$N$39,FJ$5)),INDEX(기준일시_입력!$AJ$21:$AJ$39,FJ$5*2-1),IF(AND(FB27&gt;=SMALL(기준일시_입력!$J$21:$J$39,FJ$5),FB27&lt;SMALL(기준일시_입력!$N$21:$N$39,FJ$5)),SMALL(기준일시_입력!$N$21:$N$39,FJ$5)-FB27,0)),0)</f>
        <v>0</v>
      </c>
      <c r="FK27" s="15">
        <f>IFERROR(IF(AND(FB27&lt;SMALL(기준일시_입력!$J$21:$J$39,FK$5),FC27&gt;SMALL(기준일시_입력!$N$21:$N$39,FK$5)),INDEX(기준일시_입력!$AJ$21:$AJ$39,FK$5*2-1),IF(AND(FB27&gt;=SMALL(기준일시_입력!$J$21:$J$39,FK$5),FB27&lt;SMALL(기준일시_입력!$N$21:$N$39,FK$5)),SMALL(기준일시_입력!$N$21:$N$39,FK$5)-FB27,0)),0)</f>
        <v>0</v>
      </c>
      <c r="FL27" s="15">
        <f>IFERROR(IF(AND(FB27&lt;SMALL(기준일시_입력!$J$21:$J$39,FL$5),FC27&gt;SMALL(기준일시_입력!$N$21:$N$39,FL$5)),INDEX(기준일시_입력!$AJ$21:$AJ$39,FL$5*2-1),IF(AND(FB27&gt;=SMALL(기준일시_입력!$J$21:$J$39,FL$5),FB27&lt;SMALL(기준일시_입력!$N$21:$N$39,FL$5)),SMALL(기준일시_입력!$N$21:$N$39,FL$5)-FB27,0)),0)</f>
        <v>0</v>
      </c>
      <c r="FM27" s="15">
        <f>IFERROR(IF(AND(FB27&lt;SMALL(기준일시_입력!$J$21:$J$39,FM$5),FC27&gt;SMALL(기준일시_입력!$N$21:$N$39,FM$5)),INDEX(기준일시_입력!$AJ$21:$AJ$39,FM$5*2-1),IF(AND(FB27&gt;=SMALL(기준일시_입력!$J$21:$J$39,FM$5),FB27&lt;SMALL(기준일시_입력!$N$21:$N$39,FM$5)),SMALL(기준일시_입력!$N$21:$N$39,FM$5)-FB27,0)),0)</f>
        <v>0</v>
      </c>
      <c r="FN27" s="6"/>
      <c r="FO27" s="180" t="str">
        <f t="shared" si="169"/>
        <v>22일</v>
      </c>
      <c r="FP27" s="180"/>
      <c r="FQ27" s="124" t="str">
        <f t="shared" si="170"/>
        <v>월</v>
      </c>
      <c r="FR27" s="133" t="str">
        <f t="shared" si="405"/>
        <v/>
      </c>
      <c r="FS27" s="184"/>
      <c r="FT27" s="184"/>
      <c r="FU27" s="184"/>
      <c r="FV27" s="184"/>
      <c r="FW27" s="184"/>
      <c r="FX27" s="184"/>
      <c r="FY27" s="176"/>
      <c r="FZ27" s="177"/>
      <c r="GA27" s="129" t="str">
        <f>IF($B27="","",IF(AND(FQ$3&lt;&gt;"",$B27-기준일시_입력!$AO$7&lt;=0,FS27="",FV27="",FY27=""),"X",IF(FY27="연차","☆",IF(FY27="월차","★",IF(FY27="병가","♨",IF(FY27="출장","◎",IF(FY27="교육","■",IF(AND(FY27="",FS27&lt;=기준일시_입력!$J$15,FV27&gt;=기준일시_입력!$N$15),"○",IF(AND(FY27="",FS27&lt;&gt;"",FS27&gt;기준일시_입력!$J$15),"▼",IF(AND(FY27="",FV27&lt;&gt;"",FV27&lt;기준일시_입력!$N$15),"△",""))))))))))</f>
        <v/>
      </c>
      <c r="GB27" s="128">
        <f>IFERROR(IF(OR(FS27="",FV27=""),0,IF(AND(GD27&lt;기준일시_입력!$J$17,GE27&gt;기준일시_입력!$N$17),기준일시_입력!$N$17-기준일시_입력!$J$17,IF(AND(GD27&gt;=기준일시_입력!$J$17,GE27&gt;기준일시_입력!$N$17),기준일시_입력!$N$17-GD27,IF(GE27&lt;기준일시_입력!$J$17,0,IF(AND(GD27&lt;기준일시_입력!$J$17,GE27&lt;=기준일시_입력!$N$17),GE27-기준일시_입력!$J$17,IF(AND(GD27&gt;=기준일시_입력!$J$17,GE27&lt;=기준일시_입력!$N$17),GE27-GD27,0)))))),0)</f>
        <v>0</v>
      </c>
      <c r="GC27" s="128">
        <f t="shared" si="172"/>
        <v>0</v>
      </c>
      <c r="GD27" s="128">
        <f>IF(OR(FS27="",FV27=""),0,IF(FS27&lt;기준일시_입력!$J$15,기준일시_입력!$J$15,FS27))</f>
        <v>0</v>
      </c>
      <c r="GE27" s="128">
        <f t="shared" si="173"/>
        <v>0</v>
      </c>
      <c r="GF27" s="128">
        <f>IFERROR(IF(AND(GD27&lt;SMALL(기준일시_입력!$J$21:$J$39,GF$5),GE27&gt;SMALL(기준일시_입력!$N$21:$N$39,GF$5)),INDEX(기준일시_입력!$AJ$21:$AJ$39,GF$5*2-1),IF(AND(GD27&gt;=SMALL(기준일시_입력!$J$21:$J$39,GF$5),GD27&lt;SMALL(기준일시_입력!$N$21:$N$39,GF$5)),SMALL(기준일시_입력!$N$21:$N$39,GF$5)-GD27,0)),0)</f>
        <v>0</v>
      </c>
      <c r="GG27" s="128">
        <f>IFERROR(IF(AND(GD27&lt;SMALL(기준일시_입력!$J$21:$J$39,GG$5),GE27&gt;SMALL(기준일시_입력!$N$21:$N$39,GG$5)),INDEX(기준일시_입력!$AJ$21:$AJ$39,GG$5*2-1),IF(AND(GD27&gt;=SMALL(기준일시_입력!$J$21:$J$39,GG$5),GD27&lt;SMALL(기준일시_입력!$N$21:$N$39,GG$5)),SMALL(기준일시_입력!$N$21:$N$39,GG$5)-GD27,0)),0)</f>
        <v>0</v>
      </c>
      <c r="GH27" s="128">
        <f>IFERROR(IF(AND(GD27&lt;SMALL(기준일시_입력!$J$21:$J$39,GH$5),GE27&gt;SMALL(기준일시_입력!$N$21:$N$39,GH$5)),INDEX(기준일시_입력!$AJ$21:$AJ$39,GH$5*2-1),IF(AND(GD27&gt;=SMALL(기준일시_입력!$J$21:$J$39,GH$5),GD27&lt;SMALL(기준일시_입력!$N$21:$N$39,GH$5)),SMALL(기준일시_입력!$N$21:$N$39,GH$5)-GD27,0)),0)</f>
        <v>0</v>
      </c>
      <c r="GI27" s="128">
        <f>IFERROR(IF(AND(GD27&lt;SMALL(기준일시_입력!$J$21:$J$39,GI$5),GE27&gt;SMALL(기준일시_입력!$N$21:$N$39,GI$5)),INDEX(기준일시_입력!$AJ$21:$AJ$39,GI$5*2-1),IF(AND(GD27&gt;=SMALL(기준일시_입력!$J$21:$J$39,GI$5),GD27&lt;SMALL(기준일시_입력!$N$21:$N$39,GI$5)),SMALL(기준일시_입력!$N$21:$N$39,GI$5)-GD27,0)),0)</f>
        <v>0</v>
      </c>
      <c r="GJ27" s="128">
        <f>IFERROR(IF(AND(GD27&lt;SMALL(기준일시_입력!$J$21:$J$39,GJ$5),GE27&gt;SMALL(기준일시_입력!$N$21:$N$39,GJ$5)),INDEX(기준일시_입력!$AJ$21:$AJ$39,GJ$5*2-1),IF(AND(GD27&gt;=SMALL(기준일시_입력!$J$21:$J$39,GJ$5),GD27&lt;SMALL(기준일시_입력!$N$21:$N$39,GJ$5)),SMALL(기준일시_입력!$N$21:$N$39,GJ$5)-GD27,0)),0)</f>
        <v>0</v>
      </c>
      <c r="GK27" s="128">
        <f>IFERROR(IF(AND(GD27&lt;SMALL(기준일시_입력!$J$21:$J$39,GK$5),GE27&gt;SMALL(기준일시_입력!$N$21:$N$39,GK$5)),INDEX(기준일시_입력!$AJ$21:$AJ$39,GK$5*2-1),IF(AND(GD27&gt;=SMALL(기준일시_입력!$J$21:$J$39,GK$5),GD27&lt;SMALL(기준일시_입력!$N$21:$N$39,GK$5)),SMALL(기준일시_입력!$N$21:$N$39,GK$5)-GD27,0)),0)</f>
        <v>0</v>
      </c>
      <c r="GL27" s="128">
        <f>IFERROR(IF(AND(GD27&lt;SMALL(기준일시_입력!$J$21:$J$39,GL$5),GE27&gt;SMALL(기준일시_입력!$N$21:$N$39,GL$5)),INDEX(기준일시_입력!$AJ$21:$AJ$39,GL$5*2-1),IF(AND(GD27&gt;=SMALL(기준일시_입력!$J$21:$J$39,GL$5),GD27&lt;SMALL(기준일시_입력!$N$21:$N$39,GL$5)),SMALL(기준일시_입력!$N$21:$N$39,GL$5)-GD27,0)),0)</f>
        <v>0</v>
      </c>
      <c r="GM27" s="128">
        <f>IFERROR(IF(AND(GD27&lt;SMALL(기준일시_입력!$J$21:$J$39,GM$5),GE27&gt;SMALL(기준일시_입력!$N$21:$N$39,GM$5)),INDEX(기준일시_입력!$AJ$21:$AJ$39,GM$5*2-1),IF(AND(GD27&gt;=SMALL(기준일시_입력!$J$21:$J$39,GM$5),GD27&lt;SMALL(기준일시_입력!$N$21:$N$39,GM$5)),SMALL(기준일시_입력!$N$21:$N$39,GM$5)-GD27,0)),0)</f>
        <v>0</v>
      </c>
      <c r="GN27" s="128">
        <f>IFERROR(IF(AND(GD27&lt;SMALL(기준일시_입력!$J$21:$J$39,GN$5),GE27&gt;SMALL(기준일시_입력!$N$21:$N$39,GN$5)),INDEX(기준일시_입력!$AJ$21:$AJ$39,GN$5*2-1),IF(AND(GD27&gt;=SMALL(기준일시_입력!$J$21:$J$39,GN$5),GD27&lt;SMALL(기준일시_입력!$N$21:$N$39,GN$5)),SMALL(기준일시_입력!$N$21:$N$39,GN$5)-GD27,0)),0)</f>
        <v>0</v>
      </c>
      <c r="GO27" s="128">
        <f>IFERROR(IF(AND(GD27&lt;SMALL(기준일시_입력!$J$21:$J$39,GO$5),GE27&gt;SMALL(기준일시_입력!$N$21:$N$39,GO$5)),INDEX(기준일시_입력!$AJ$21:$AJ$39,GO$5*2-1),IF(AND(GD27&gt;=SMALL(기준일시_입력!$J$21:$J$39,GO$5),GD27&lt;SMALL(기준일시_입력!$N$21:$N$39,GO$5)),SMALL(기준일시_입력!$N$21:$N$39,GO$5)-GD27,0)),0)</f>
        <v>0</v>
      </c>
      <c r="GP27" s="125"/>
      <c r="GQ27" s="180" t="str">
        <f t="shared" si="174"/>
        <v>22일</v>
      </c>
      <c r="GR27" s="180"/>
      <c r="GS27" s="124" t="str">
        <f t="shared" si="175"/>
        <v>월</v>
      </c>
      <c r="GT27" s="133" t="str">
        <f t="shared" si="405"/>
        <v/>
      </c>
      <c r="GU27" s="184"/>
      <c r="GV27" s="184"/>
      <c r="GW27" s="184"/>
      <c r="GX27" s="184"/>
      <c r="GY27" s="184"/>
      <c r="GZ27" s="184"/>
      <c r="HA27" s="176"/>
      <c r="HB27" s="177"/>
      <c r="HC27" s="129" t="str">
        <f>IF($B27="","",IF(AND(GS$3&lt;&gt;"",$B27-기준일시_입력!$AO$7&lt;=0,GU27="",GX27="",HA27=""),"X",IF(HA27="연차","☆",IF(HA27="월차","★",IF(HA27="병가","♨",IF(HA27="출장","◎",IF(HA27="교육","■",IF(AND(HA27="",GU27&lt;=기준일시_입력!$J$15,GX27&gt;=기준일시_입력!$N$15),"○",IF(AND(HA27="",GU27&lt;&gt;"",GU27&gt;기준일시_입력!$J$15),"▼",IF(AND(HA27="",GX27&lt;&gt;"",GX27&lt;기준일시_입력!$N$15),"△",""))))))))))</f>
        <v/>
      </c>
      <c r="HD27" s="128">
        <f>IFERROR(IF(OR(GU27="",GX27=""),0,IF(AND(HF27&lt;기준일시_입력!$J$17,HG27&gt;기준일시_입력!$N$17),기준일시_입력!$N$17-기준일시_입력!$J$17,IF(AND(HF27&gt;=기준일시_입력!$J$17,HG27&gt;기준일시_입력!$N$17),기준일시_입력!$N$17-HF27,IF(HG27&lt;기준일시_입력!$J$17,0,IF(AND(HF27&lt;기준일시_입력!$J$17,HG27&lt;=기준일시_입력!$N$17),HG27-기준일시_입력!$J$17,IF(AND(HF27&gt;=기준일시_입력!$J$17,HG27&lt;=기준일시_입력!$N$17),HG27-HF27,0)))))),0)</f>
        <v>0</v>
      </c>
      <c r="HE27" s="128">
        <f t="shared" si="177"/>
        <v>0</v>
      </c>
      <c r="HF27" s="128">
        <f>IF(OR(GU27="",GX27=""),0,IF(GU27&lt;기준일시_입력!$J$15,기준일시_입력!$J$15,GU27))</f>
        <v>0</v>
      </c>
      <c r="HG27" s="128">
        <f t="shared" si="178"/>
        <v>0</v>
      </c>
      <c r="HH27" s="128">
        <f>IFERROR(IF(AND(HF27&lt;SMALL(기준일시_입력!$J$21:$J$39,HH$5),HG27&gt;SMALL(기준일시_입력!$N$21:$N$39,HH$5)),INDEX(기준일시_입력!$AJ$21:$AJ$39,HH$5*2-1),IF(AND(HF27&gt;=SMALL(기준일시_입력!$J$21:$J$39,HH$5),HF27&lt;SMALL(기준일시_입력!$N$21:$N$39,HH$5)),SMALL(기준일시_입력!$N$21:$N$39,HH$5)-HF27,0)),0)</f>
        <v>0</v>
      </c>
      <c r="HI27" s="128">
        <f>IFERROR(IF(AND(HF27&lt;SMALL(기준일시_입력!$J$21:$J$39,HI$5),HG27&gt;SMALL(기준일시_입력!$N$21:$N$39,HI$5)),INDEX(기준일시_입력!$AJ$21:$AJ$39,HI$5*2-1),IF(AND(HF27&gt;=SMALL(기준일시_입력!$J$21:$J$39,HI$5),HF27&lt;SMALL(기준일시_입력!$N$21:$N$39,HI$5)),SMALL(기준일시_입력!$N$21:$N$39,HI$5)-HF27,0)),0)</f>
        <v>0</v>
      </c>
      <c r="HJ27" s="128">
        <f>IFERROR(IF(AND(HF27&lt;SMALL(기준일시_입력!$J$21:$J$39,HJ$5),HG27&gt;SMALL(기준일시_입력!$N$21:$N$39,HJ$5)),INDEX(기준일시_입력!$AJ$21:$AJ$39,HJ$5*2-1),IF(AND(HF27&gt;=SMALL(기준일시_입력!$J$21:$J$39,HJ$5),HF27&lt;SMALL(기준일시_입력!$N$21:$N$39,HJ$5)),SMALL(기준일시_입력!$N$21:$N$39,HJ$5)-HF27,0)),0)</f>
        <v>0</v>
      </c>
      <c r="HK27" s="128">
        <f>IFERROR(IF(AND(HF27&lt;SMALL(기준일시_입력!$J$21:$J$39,HK$5),HG27&gt;SMALL(기준일시_입력!$N$21:$N$39,HK$5)),INDEX(기준일시_입력!$AJ$21:$AJ$39,HK$5*2-1),IF(AND(HF27&gt;=SMALL(기준일시_입력!$J$21:$J$39,HK$5),HF27&lt;SMALL(기준일시_입력!$N$21:$N$39,HK$5)),SMALL(기준일시_입력!$N$21:$N$39,HK$5)-HF27,0)),0)</f>
        <v>0</v>
      </c>
      <c r="HL27" s="128">
        <f>IFERROR(IF(AND(HF27&lt;SMALL(기준일시_입력!$J$21:$J$39,HL$5),HG27&gt;SMALL(기준일시_입력!$N$21:$N$39,HL$5)),INDEX(기준일시_입력!$AJ$21:$AJ$39,HL$5*2-1),IF(AND(HF27&gt;=SMALL(기준일시_입력!$J$21:$J$39,HL$5),HF27&lt;SMALL(기준일시_입력!$N$21:$N$39,HL$5)),SMALL(기준일시_입력!$N$21:$N$39,HL$5)-HF27,0)),0)</f>
        <v>0</v>
      </c>
      <c r="HM27" s="128">
        <f>IFERROR(IF(AND(HF27&lt;SMALL(기준일시_입력!$J$21:$J$39,HM$5),HG27&gt;SMALL(기준일시_입력!$N$21:$N$39,HM$5)),INDEX(기준일시_입력!$AJ$21:$AJ$39,HM$5*2-1),IF(AND(HF27&gt;=SMALL(기준일시_입력!$J$21:$J$39,HM$5),HF27&lt;SMALL(기준일시_입력!$N$21:$N$39,HM$5)),SMALL(기준일시_입력!$N$21:$N$39,HM$5)-HF27,0)),0)</f>
        <v>0</v>
      </c>
      <c r="HN27" s="128">
        <f>IFERROR(IF(AND(HF27&lt;SMALL(기준일시_입력!$J$21:$J$39,HN$5),HG27&gt;SMALL(기준일시_입력!$N$21:$N$39,HN$5)),INDEX(기준일시_입력!$AJ$21:$AJ$39,HN$5*2-1),IF(AND(HF27&gt;=SMALL(기준일시_입력!$J$21:$J$39,HN$5),HF27&lt;SMALL(기준일시_입력!$N$21:$N$39,HN$5)),SMALL(기준일시_입력!$N$21:$N$39,HN$5)-HF27,0)),0)</f>
        <v>0</v>
      </c>
      <c r="HO27" s="128">
        <f>IFERROR(IF(AND(HF27&lt;SMALL(기준일시_입력!$J$21:$J$39,HO$5),HG27&gt;SMALL(기준일시_입력!$N$21:$N$39,HO$5)),INDEX(기준일시_입력!$AJ$21:$AJ$39,HO$5*2-1),IF(AND(HF27&gt;=SMALL(기준일시_입력!$J$21:$J$39,HO$5),HF27&lt;SMALL(기준일시_입력!$N$21:$N$39,HO$5)),SMALL(기준일시_입력!$N$21:$N$39,HO$5)-HF27,0)),0)</f>
        <v>0</v>
      </c>
      <c r="HP27" s="128">
        <f>IFERROR(IF(AND(HF27&lt;SMALL(기준일시_입력!$J$21:$J$39,HP$5),HG27&gt;SMALL(기준일시_입력!$N$21:$N$39,HP$5)),INDEX(기준일시_입력!$AJ$21:$AJ$39,HP$5*2-1),IF(AND(HF27&gt;=SMALL(기준일시_입력!$J$21:$J$39,HP$5),HF27&lt;SMALL(기준일시_입력!$N$21:$N$39,HP$5)),SMALL(기준일시_입력!$N$21:$N$39,HP$5)-HF27,0)),0)</f>
        <v>0</v>
      </c>
      <c r="HQ27" s="128">
        <f>IFERROR(IF(AND(HF27&lt;SMALL(기준일시_입력!$J$21:$J$39,HQ$5),HG27&gt;SMALL(기준일시_입력!$N$21:$N$39,HQ$5)),INDEX(기준일시_입력!$AJ$21:$AJ$39,HQ$5*2-1),IF(AND(HF27&gt;=SMALL(기준일시_입력!$J$21:$J$39,HQ$5),HF27&lt;SMALL(기준일시_입력!$N$21:$N$39,HQ$5)),SMALL(기준일시_입력!$N$21:$N$39,HQ$5)-HF27,0)),0)</f>
        <v>0</v>
      </c>
      <c r="HR27" s="125"/>
      <c r="HS27" s="180" t="str">
        <f t="shared" si="179"/>
        <v>22일</v>
      </c>
      <c r="HT27" s="180"/>
      <c r="HU27" s="124" t="str">
        <f t="shared" si="180"/>
        <v>월</v>
      </c>
      <c r="HV27" s="133" t="str">
        <f t="shared" si="405"/>
        <v/>
      </c>
      <c r="HW27" s="184"/>
      <c r="HX27" s="184"/>
      <c r="HY27" s="184"/>
      <c r="HZ27" s="184"/>
      <c r="IA27" s="184"/>
      <c r="IB27" s="184"/>
      <c r="IC27" s="176"/>
      <c r="ID27" s="177"/>
      <c r="IE27" s="129" t="str">
        <f>IF($B27="","",IF(AND(HU$3&lt;&gt;"",$B27-기준일시_입력!$AO$7&lt;=0,HW27="",HZ27="",IC27=""),"X",IF(IC27="연차","☆",IF(IC27="월차","★",IF(IC27="병가","♨",IF(IC27="출장","◎",IF(IC27="교육","■",IF(AND(IC27="",HW27&lt;=기준일시_입력!$J$15,HZ27&gt;=기준일시_입력!$N$15),"○",IF(AND(IC27="",HW27&lt;&gt;"",HW27&gt;기준일시_입력!$J$15),"▼",IF(AND(IC27="",HZ27&lt;&gt;"",HZ27&lt;기준일시_입력!$N$15),"△",""))))))))))</f>
        <v/>
      </c>
      <c r="IF27" s="128">
        <f>IFERROR(IF(OR(HW27="",HZ27=""),0,IF(AND(IH27&lt;기준일시_입력!$J$17,II27&gt;기준일시_입력!$N$17),기준일시_입력!$N$17-기준일시_입력!$J$17,IF(AND(IH27&gt;=기준일시_입력!$J$17,II27&gt;기준일시_입력!$N$17),기준일시_입력!$N$17-IH27,IF(II27&lt;기준일시_입력!$J$17,0,IF(AND(IH27&lt;기준일시_입력!$J$17,II27&lt;=기준일시_입력!$N$17),II27-기준일시_입력!$J$17,IF(AND(IH27&gt;=기준일시_입력!$J$17,II27&lt;=기준일시_입력!$N$17),II27-IH27,0)))))),0)</f>
        <v>0</v>
      </c>
      <c r="IG27" s="128">
        <f t="shared" si="182"/>
        <v>0</v>
      </c>
      <c r="IH27" s="128">
        <f>IF(OR(HW27="",HZ27=""),0,IF(HW27&lt;기준일시_입력!$J$15,기준일시_입력!$J$15,HW27))</f>
        <v>0</v>
      </c>
      <c r="II27" s="128">
        <f t="shared" si="183"/>
        <v>0</v>
      </c>
      <c r="IJ27" s="128">
        <f>IFERROR(IF(AND(IH27&lt;SMALL(기준일시_입력!$J$21:$J$39,IJ$5),II27&gt;SMALL(기준일시_입력!$N$21:$N$39,IJ$5)),INDEX(기준일시_입력!$AJ$21:$AJ$39,IJ$5*2-1),IF(AND(IH27&gt;=SMALL(기준일시_입력!$J$21:$J$39,IJ$5),IH27&lt;SMALL(기준일시_입력!$N$21:$N$39,IJ$5)),SMALL(기준일시_입력!$N$21:$N$39,IJ$5)-IH27,0)),0)</f>
        <v>0</v>
      </c>
      <c r="IK27" s="128">
        <f>IFERROR(IF(AND(IH27&lt;SMALL(기준일시_입력!$J$21:$J$39,IK$5),II27&gt;SMALL(기준일시_입력!$N$21:$N$39,IK$5)),INDEX(기준일시_입력!$AJ$21:$AJ$39,IK$5*2-1),IF(AND(IH27&gt;=SMALL(기준일시_입력!$J$21:$J$39,IK$5),IH27&lt;SMALL(기준일시_입력!$N$21:$N$39,IK$5)),SMALL(기준일시_입력!$N$21:$N$39,IK$5)-IH27,0)),0)</f>
        <v>0</v>
      </c>
      <c r="IL27" s="128">
        <f>IFERROR(IF(AND(IH27&lt;SMALL(기준일시_입력!$J$21:$J$39,IL$5),II27&gt;SMALL(기준일시_입력!$N$21:$N$39,IL$5)),INDEX(기준일시_입력!$AJ$21:$AJ$39,IL$5*2-1),IF(AND(IH27&gt;=SMALL(기준일시_입력!$J$21:$J$39,IL$5),IH27&lt;SMALL(기준일시_입력!$N$21:$N$39,IL$5)),SMALL(기준일시_입력!$N$21:$N$39,IL$5)-IH27,0)),0)</f>
        <v>0</v>
      </c>
      <c r="IM27" s="128">
        <f>IFERROR(IF(AND(IH27&lt;SMALL(기준일시_입력!$J$21:$J$39,IM$5),II27&gt;SMALL(기준일시_입력!$N$21:$N$39,IM$5)),INDEX(기준일시_입력!$AJ$21:$AJ$39,IM$5*2-1),IF(AND(IH27&gt;=SMALL(기준일시_입력!$J$21:$J$39,IM$5),IH27&lt;SMALL(기준일시_입력!$N$21:$N$39,IM$5)),SMALL(기준일시_입력!$N$21:$N$39,IM$5)-IH27,0)),0)</f>
        <v>0</v>
      </c>
      <c r="IN27" s="128">
        <f>IFERROR(IF(AND(IH27&lt;SMALL(기준일시_입력!$J$21:$J$39,IN$5),II27&gt;SMALL(기준일시_입력!$N$21:$N$39,IN$5)),INDEX(기준일시_입력!$AJ$21:$AJ$39,IN$5*2-1),IF(AND(IH27&gt;=SMALL(기준일시_입력!$J$21:$J$39,IN$5),IH27&lt;SMALL(기준일시_입력!$N$21:$N$39,IN$5)),SMALL(기준일시_입력!$N$21:$N$39,IN$5)-IH27,0)),0)</f>
        <v>0</v>
      </c>
      <c r="IO27" s="128">
        <f>IFERROR(IF(AND(IH27&lt;SMALL(기준일시_입력!$J$21:$J$39,IO$5),II27&gt;SMALL(기준일시_입력!$N$21:$N$39,IO$5)),INDEX(기준일시_입력!$AJ$21:$AJ$39,IO$5*2-1),IF(AND(IH27&gt;=SMALL(기준일시_입력!$J$21:$J$39,IO$5),IH27&lt;SMALL(기준일시_입력!$N$21:$N$39,IO$5)),SMALL(기준일시_입력!$N$21:$N$39,IO$5)-IH27,0)),0)</f>
        <v>0</v>
      </c>
      <c r="IP27" s="128">
        <f>IFERROR(IF(AND(IH27&lt;SMALL(기준일시_입력!$J$21:$J$39,IP$5),II27&gt;SMALL(기준일시_입력!$N$21:$N$39,IP$5)),INDEX(기준일시_입력!$AJ$21:$AJ$39,IP$5*2-1),IF(AND(IH27&gt;=SMALL(기준일시_입력!$J$21:$J$39,IP$5),IH27&lt;SMALL(기준일시_입력!$N$21:$N$39,IP$5)),SMALL(기준일시_입력!$N$21:$N$39,IP$5)-IH27,0)),0)</f>
        <v>0</v>
      </c>
      <c r="IQ27" s="128">
        <f>IFERROR(IF(AND(IH27&lt;SMALL(기준일시_입력!$J$21:$J$39,IQ$5),II27&gt;SMALL(기준일시_입력!$N$21:$N$39,IQ$5)),INDEX(기준일시_입력!$AJ$21:$AJ$39,IQ$5*2-1),IF(AND(IH27&gt;=SMALL(기준일시_입력!$J$21:$J$39,IQ$5),IH27&lt;SMALL(기준일시_입력!$N$21:$N$39,IQ$5)),SMALL(기준일시_입력!$N$21:$N$39,IQ$5)-IH27,0)),0)</f>
        <v>0</v>
      </c>
      <c r="IR27" s="128">
        <f>IFERROR(IF(AND(IH27&lt;SMALL(기준일시_입력!$J$21:$J$39,IR$5),II27&gt;SMALL(기준일시_입력!$N$21:$N$39,IR$5)),INDEX(기준일시_입력!$AJ$21:$AJ$39,IR$5*2-1),IF(AND(IH27&gt;=SMALL(기준일시_입력!$J$21:$J$39,IR$5),IH27&lt;SMALL(기준일시_입력!$N$21:$N$39,IR$5)),SMALL(기준일시_입력!$N$21:$N$39,IR$5)-IH27,0)),0)</f>
        <v>0</v>
      </c>
      <c r="IS27" s="128">
        <f>IFERROR(IF(AND(IH27&lt;SMALL(기준일시_입력!$J$21:$J$39,IS$5),II27&gt;SMALL(기준일시_입력!$N$21:$N$39,IS$5)),INDEX(기준일시_입력!$AJ$21:$AJ$39,IS$5*2-1),IF(AND(IH27&gt;=SMALL(기준일시_입력!$J$21:$J$39,IS$5),IH27&lt;SMALL(기준일시_입력!$N$21:$N$39,IS$5)),SMALL(기준일시_입력!$N$21:$N$39,IS$5)-IH27,0)),0)</f>
        <v>0</v>
      </c>
      <c r="IT27" s="125"/>
      <c r="IU27" s="180" t="str">
        <f t="shared" si="184"/>
        <v>22일</v>
      </c>
      <c r="IV27" s="180"/>
      <c r="IW27" s="124" t="str">
        <f t="shared" si="185"/>
        <v>월</v>
      </c>
      <c r="IX27" s="133" t="str">
        <f t="shared" si="406"/>
        <v/>
      </c>
      <c r="IY27" s="184"/>
      <c r="IZ27" s="184"/>
      <c r="JA27" s="184"/>
      <c r="JB27" s="184"/>
      <c r="JC27" s="184"/>
      <c r="JD27" s="184"/>
      <c r="JE27" s="176"/>
      <c r="JF27" s="177"/>
      <c r="JG27" s="129" t="str">
        <f>IF($B27="","",IF(AND(IW$3&lt;&gt;"",$B27-기준일시_입력!$AO$7&lt;=0,IY27="",JB27="",JE27=""),"X",IF(JE27="연차","☆",IF(JE27="월차","★",IF(JE27="병가","♨",IF(JE27="출장","◎",IF(JE27="교육","■",IF(AND(JE27="",IY27&lt;=기준일시_입력!$J$15,JB27&gt;=기준일시_입력!$N$15),"○",IF(AND(JE27="",IY27&lt;&gt;"",IY27&gt;기준일시_입력!$J$15),"▼",IF(AND(JE27="",JB27&lt;&gt;"",JB27&lt;기준일시_입력!$N$15),"△",""))))))))))</f>
        <v/>
      </c>
      <c r="JH27" s="128">
        <f>IFERROR(IF(OR(IY27="",JB27=""),0,IF(AND(JJ27&lt;기준일시_입력!$J$17,JK27&gt;기준일시_입력!$N$17),기준일시_입력!$N$17-기준일시_입력!$J$17,IF(AND(JJ27&gt;=기준일시_입력!$J$17,JK27&gt;기준일시_입력!$N$17),기준일시_입력!$N$17-JJ27,IF(JK27&lt;기준일시_입력!$J$17,0,IF(AND(JJ27&lt;기준일시_입력!$J$17,JK27&lt;=기준일시_입력!$N$17),JK27-기준일시_입력!$J$17,IF(AND(JJ27&gt;=기준일시_입력!$J$17,JK27&lt;=기준일시_입력!$N$17),JK27-JJ27,0)))))),0)</f>
        <v>0</v>
      </c>
      <c r="JI27" s="128">
        <f t="shared" si="187"/>
        <v>0</v>
      </c>
      <c r="JJ27" s="128">
        <f>IF(OR(IY27="",JB27=""),0,IF(IY27&lt;기준일시_입력!$J$15,기준일시_입력!$J$15,IY27))</f>
        <v>0</v>
      </c>
      <c r="JK27" s="128">
        <f t="shared" si="188"/>
        <v>0</v>
      </c>
      <c r="JL27" s="128">
        <f>IFERROR(IF(AND(JJ27&lt;SMALL(기준일시_입력!$J$21:$J$39,JL$5),JK27&gt;SMALL(기준일시_입력!$N$21:$N$39,JL$5)),INDEX(기준일시_입력!$AJ$21:$AJ$39,JL$5*2-1),IF(AND(JJ27&gt;=SMALL(기준일시_입력!$J$21:$J$39,JL$5),JJ27&lt;SMALL(기준일시_입력!$N$21:$N$39,JL$5)),SMALL(기준일시_입력!$N$21:$N$39,JL$5)-JJ27,0)),0)</f>
        <v>0</v>
      </c>
      <c r="JM27" s="128">
        <f>IFERROR(IF(AND(JJ27&lt;SMALL(기준일시_입력!$J$21:$J$39,JM$5),JK27&gt;SMALL(기준일시_입력!$N$21:$N$39,JM$5)),INDEX(기준일시_입력!$AJ$21:$AJ$39,JM$5*2-1),IF(AND(JJ27&gt;=SMALL(기준일시_입력!$J$21:$J$39,JM$5),JJ27&lt;SMALL(기준일시_입력!$N$21:$N$39,JM$5)),SMALL(기준일시_입력!$N$21:$N$39,JM$5)-JJ27,0)),0)</f>
        <v>0</v>
      </c>
      <c r="JN27" s="128">
        <f>IFERROR(IF(AND(JJ27&lt;SMALL(기준일시_입력!$J$21:$J$39,JN$5),JK27&gt;SMALL(기준일시_입력!$N$21:$N$39,JN$5)),INDEX(기준일시_입력!$AJ$21:$AJ$39,JN$5*2-1),IF(AND(JJ27&gt;=SMALL(기준일시_입력!$J$21:$J$39,JN$5),JJ27&lt;SMALL(기준일시_입력!$N$21:$N$39,JN$5)),SMALL(기준일시_입력!$N$21:$N$39,JN$5)-JJ27,0)),0)</f>
        <v>0</v>
      </c>
      <c r="JO27" s="128">
        <f>IFERROR(IF(AND(JJ27&lt;SMALL(기준일시_입력!$J$21:$J$39,JO$5),JK27&gt;SMALL(기준일시_입력!$N$21:$N$39,JO$5)),INDEX(기준일시_입력!$AJ$21:$AJ$39,JO$5*2-1),IF(AND(JJ27&gt;=SMALL(기준일시_입력!$J$21:$J$39,JO$5),JJ27&lt;SMALL(기준일시_입력!$N$21:$N$39,JO$5)),SMALL(기준일시_입력!$N$21:$N$39,JO$5)-JJ27,0)),0)</f>
        <v>0</v>
      </c>
      <c r="JP27" s="128">
        <f>IFERROR(IF(AND(JJ27&lt;SMALL(기준일시_입력!$J$21:$J$39,JP$5),JK27&gt;SMALL(기준일시_입력!$N$21:$N$39,JP$5)),INDEX(기준일시_입력!$AJ$21:$AJ$39,JP$5*2-1),IF(AND(JJ27&gt;=SMALL(기준일시_입력!$J$21:$J$39,JP$5),JJ27&lt;SMALL(기준일시_입력!$N$21:$N$39,JP$5)),SMALL(기준일시_입력!$N$21:$N$39,JP$5)-JJ27,0)),0)</f>
        <v>0</v>
      </c>
      <c r="JQ27" s="128">
        <f>IFERROR(IF(AND(JJ27&lt;SMALL(기준일시_입력!$J$21:$J$39,JQ$5),JK27&gt;SMALL(기준일시_입력!$N$21:$N$39,JQ$5)),INDEX(기준일시_입력!$AJ$21:$AJ$39,JQ$5*2-1),IF(AND(JJ27&gt;=SMALL(기준일시_입력!$J$21:$J$39,JQ$5),JJ27&lt;SMALL(기준일시_입력!$N$21:$N$39,JQ$5)),SMALL(기준일시_입력!$N$21:$N$39,JQ$5)-JJ27,0)),0)</f>
        <v>0</v>
      </c>
      <c r="JR27" s="128">
        <f>IFERROR(IF(AND(JJ27&lt;SMALL(기준일시_입력!$J$21:$J$39,JR$5),JK27&gt;SMALL(기준일시_입력!$N$21:$N$39,JR$5)),INDEX(기준일시_입력!$AJ$21:$AJ$39,JR$5*2-1),IF(AND(JJ27&gt;=SMALL(기준일시_입력!$J$21:$J$39,JR$5),JJ27&lt;SMALL(기준일시_입력!$N$21:$N$39,JR$5)),SMALL(기준일시_입력!$N$21:$N$39,JR$5)-JJ27,0)),0)</f>
        <v>0</v>
      </c>
      <c r="JS27" s="128">
        <f>IFERROR(IF(AND(JJ27&lt;SMALL(기준일시_입력!$J$21:$J$39,JS$5),JK27&gt;SMALL(기준일시_입력!$N$21:$N$39,JS$5)),INDEX(기준일시_입력!$AJ$21:$AJ$39,JS$5*2-1),IF(AND(JJ27&gt;=SMALL(기준일시_입력!$J$21:$J$39,JS$5),JJ27&lt;SMALL(기준일시_입력!$N$21:$N$39,JS$5)),SMALL(기준일시_입력!$N$21:$N$39,JS$5)-JJ27,0)),0)</f>
        <v>0</v>
      </c>
      <c r="JT27" s="128">
        <f>IFERROR(IF(AND(JJ27&lt;SMALL(기준일시_입력!$J$21:$J$39,JT$5),JK27&gt;SMALL(기준일시_입력!$N$21:$N$39,JT$5)),INDEX(기준일시_입력!$AJ$21:$AJ$39,JT$5*2-1),IF(AND(JJ27&gt;=SMALL(기준일시_입력!$J$21:$J$39,JT$5),JJ27&lt;SMALL(기준일시_입력!$N$21:$N$39,JT$5)),SMALL(기준일시_입력!$N$21:$N$39,JT$5)-JJ27,0)),0)</f>
        <v>0</v>
      </c>
      <c r="JU27" s="128">
        <f>IFERROR(IF(AND(JJ27&lt;SMALL(기준일시_입력!$J$21:$J$39,JU$5),JK27&gt;SMALL(기준일시_입력!$N$21:$N$39,JU$5)),INDEX(기준일시_입력!$AJ$21:$AJ$39,JU$5*2-1),IF(AND(JJ27&gt;=SMALL(기준일시_입력!$J$21:$J$39,JU$5),JJ27&lt;SMALL(기준일시_입력!$N$21:$N$39,JU$5)),SMALL(기준일시_입력!$N$21:$N$39,JU$5)-JJ27,0)),0)</f>
        <v>0</v>
      </c>
      <c r="JV27" s="125"/>
      <c r="JW27" s="180" t="str">
        <f t="shared" si="189"/>
        <v>22일</v>
      </c>
      <c r="JX27" s="180"/>
      <c r="JY27" s="124" t="str">
        <f t="shared" si="190"/>
        <v>월</v>
      </c>
      <c r="JZ27" s="133" t="str">
        <f t="shared" si="406"/>
        <v/>
      </c>
      <c r="KA27" s="184"/>
      <c r="KB27" s="184"/>
      <c r="KC27" s="184"/>
      <c r="KD27" s="184"/>
      <c r="KE27" s="184"/>
      <c r="KF27" s="184"/>
      <c r="KG27" s="176"/>
      <c r="KH27" s="177"/>
      <c r="KI27" s="129" t="str">
        <f>IF($B27="","",IF(AND(JY$3&lt;&gt;"",$B27-기준일시_입력!$AO$7&lt;=0,KA27="",KD27="",KG27=""),"X",IF(KG27="연차","☆",IF(KG27="월차","★",IF(KG27="병가","♨",IF(KG27="출장","◎",IF(KG27="교육","■",IF(AND(KG27="",KA27&lt;=기준일시_입력!$J$15,KD27&gt;=기준일시_입력!$N$15),"○",IF(AND(KG27="",KA27&lt;&gt;"",KA27&gt;기준일시_입력!$J$15),"▼",IF(AND(KG27="",KD27&lt;&gt;"",KD27&lt;기준일시_입력!$N$15),"△",""))))))))))</f>
        <v/>
      </c>
      <c r="KJ27" s="128">
        <f>IFERROR(IF(OR(KA27="",KD27=""),0,IF(AND(KL27&lt;기준일시_입력!$J$17,KM27&gt;기준일시_입력!$N$17),기준일시_입력!$N$17-기준일시_입력!$J$17,IF(AND(KL27&gt;=기준일시_입력!$J$17,KM27&gt;기준일시_입력!$N$17),기준일시_입력!$N$17-KL27,IF(KM27&lt;기준일시_입력!$J$17,0,IF(AND(KL27&lt;기준일시_입력!$J$17,KM27&lt;=기준일시_입력!$N$17),KM27-기준일시_입력!$J$17,IF(AND(KL27&gt;=기준일시_입력!$J$17,KM27&lt;=기준일시_입력!$N$17),KM27-KL27,0)))))),0)</f>
        <v>0</v>
      </c>
      <c r="KK27" s="128">
        <f t="shared" si="192"/>
        <v>0</v>
      </c>
      <c r="KL27" s="128">
        <f>IF(OR(KA27="",KD27=""),0,IF(KA27&lt;기준일시_입력!$J$15,기준일시_입력!$J$15,KA27))</f>
        <v>0</v>
      </c>
      <c r="KM27" s="128">
        <f t="shared" si="193"/>
        <v>0</v>
      </c>
      <c r="KN27" s="128">
        <f>IFERROR(IF(AND(KL27&lt;SMALL(기준일시_입력!$J$21:$J$39,KN$5),KM27&gt;SMALL(기준일시_입력!$N$21:$N$39,KN$5)),INDEX(기준일시_입력!$AJ$21:$AJ$39,KN$5*2-1),IF(AND(KL27&gt;=SMALL(기준일시_입력!$J$21:$J$39,KN$5),KL27&lt;SMALL(기준일시_입력!$N$21:$N$39,KN$5)),SMALL(기준일시_입력!$N$21:$N$39,KN$5)-KL27,0)),0)</f>
        <v>0</v>
      </c>
      <c r="KO27" s="128">
        <f>IFERROR(IF(AND(KL27&lt;SMALL(기준일시_입력!$J$21:$J$39,KO$5),KM27&gt;SMALL(기준일시_입력!$N$21:$N$39,KO$5)),INDEX(기준일시_입력!$AJ$21:$AJ$39,KO$5*2-1),IF(AND(KL27&gt;=SMALL(기준일시_입력!$J$21:$J$39,KO$5),KL27&lt;SMALL(기준일시_입력!$N$21:$N$39,KO$5)),SMALL(기준일시_입력!$N$21:$N$39,KO$5)-KL27,0)),0)</f>
        <v>0</v>
      </c>
      <c r="KP27" s="128">
        <f>IFERROR(IF(AND(KL27&lt;SMALL(기준일시_입력!$J$21:$J$39,KP$5),KM27&gt;SMALL(기준일시_입력!$N$21:$N$39,KP$5)),INDEX(기준일시_입력!$AJ$21:$AJ$39,KP$5*2-1),IF(AND(KL27&gt;=SMALL(기준일시_입력!$J$21:$J$39,KP$5),KL27&lt;SMALL(기준일시_입력!$N$21:$N$39,KP$5)),SMALL(기준일시_입력!$N$21:$N$39,KP$5)-KL27,0)),0)</f>
        <v>0</v>
      </c>
      <c r="KQ27" s="128">
        <f>IFERROR(IF(AND(KL27&lt;SMALL(기준일시_입력!$J$21:$J$39,KQ$5),KM27&gt;SMALL(기준일시_입력!$N$21:$N$39,KQ$5)),INDEX(기준일시_입력!$AJ$21:$AJ$39,KQ$5*2-1),IF(AND(KL27&gt;=SMALL(기준일시_입력!$J$21:$J$39,KQ$5),KL27&lt;SMALL(기준일시_입력!$N$21:$N$39,KQ$5)),SMALL(기준일시_입력!$N$21:$N$39,KQ$5)-KL27,0)),0)</f>
        <v>0</v>
      </c>
      <c r="KR27" s="128">
        <f>IFERROR(IF(AND(KL27&lt;SMALL(기준일시_입력!$J$21:$J$39,KR$5),KM27&gt;SMALL(기준일시_입력!$N$21:$N$39,KR$5)),INDEX(기준일시_입력!$AJ$21:$AJ$39,KR$5*2-1),IF(AND(KL27&gt;=SMALL(기준일시_입력!$J$21:$J$39,KR$5),KL27&lt;SMALL(기준일시_입력!$N$21:$N$39,KR$5)),SMALL(기준일시_입력!$N$21:$N$39,KR$5)-KL27,0)),0)</f>
        <v>0</v>
      </c>
      <c r="KS27" s="128">
        <f>IFERROR(IF(AND(KL27&lt;SMALL(기준일시_입력!$J$21:$J$39,KS$5),KM27&gt;SMALL(기준일시_입력!$N$21:$N$39,KS$5)),INDEX(기준일시_입력!$AJ$21:$AJ$39,KS$5*2-1),IF(AND(KL27&gt;=SMALL(기준일시_입력!$J$21:$J$39,KS$5),KL27&lt;SMALL(기준일시_입력!$N$21:$N$39,KS$5)),SMALL(기준일시_입력!$N$21:$N$39,KS$5)-KL27,0)),0)</f>
        <v>0</v>
      </c>
      <c r="KT27" s="128">
        <f>IFERROR(IF(AND(KL27&lt;SMALL(기준일시_입력!$J$21:$J$39,KT$5),KM27&gt;SMALL(기준일시_입력!$N$21:$N$39,KT$5)),INDEX(기준일시_입력!$AJ$21:$AJ$39,KT$5*2-1),IF(AND(KL27&gt;=SMALL(기준일시_입력!$J$21:$J$39,KT$5),KL27&lt;SMALL(기준일시_입력!$N$21:$N$39,KT$5)),SMALL(기준일시_입력!$N$21:$N$39,KT$5)-KL27,0)),0)</f>
        <v>0</v>
      </c>
      <c r="KU27" s="128">
        <f>IFERROR(IF(AND(KL27&lt;SMALL(기준일시_입력!$J$21:$J$39,KU$5),KM27&gt;SMALL(기준일시_입력!$N$21:$N$39,KU$5)),INDEX(기준일시_입력!$AJ$21:$AJ$39,KU$5*2-1),IF(AND(KL27&gt;=SMALL(기준일시_입력!$J$21:$J$39,KU$5),KL27&lt;SMALL(기준일시_입력!$N$21:$N$39,KU$5)),SMALL(기준일시_입력!$N$21:$N$39,KU$5)-KL27,0)),0)</f>
        <v>0</v>
      </c>
      <c r="KV27" s="128">
        <f>IFERROR(IF(AND(KL27&lt;SMALL(기준일시_입력!$J$21:$J$39,KV$5),KM27&gt;SMALL(기준일시_입력!$N$21:$N$39,KV$5)),INDEX(기준일시_입력!$AJ$21:$AJ$39,KV$5*2-1),IF(AND(KL27&gt;=SMALL(기준일시_입력!$J$21:$J$39,KV$5),KL27&lt;SMALL(기준일시_입력!$N$21:$N$39,KV$5)),SMALL(기준일시_입력!$N$21:$N$39,KV$5)-KL27,0)),0)</f>
        <v>0</v>
      </c>
      <c r="KW27" s="128">
        <f>IFERROR(IF(AND(KL27&lt;SMALL(기준일시_입력!$J$21:$J$39,KW$5),KM27&gt;SMALL(기준일시_입력!$N$21:$N$39,KW$5)),INDEX(기준일시_입력!$AJ$21:$AJ$39,KW$5*2-1),IF(AND(KL27&gt;=SMALL(기준일시_입력!$J$21:$J$39,KW$5),KL27&lt;SMALL(기준일시_입력!$N$21:$N$39,KW$5)),SMALL(기준일시_입력!$N$21:$N$39,KW$5)-KL27,0)),0)</f>
        <v>0</v>
      </c>
      <c r="KX27" s="125"/>
      <c r="KY27" s="180" t="str">
        <f t="shared" si="194"/>
        <v>22일</v>
      </c>
      <c r="KZ27" s="180"/>
      <c r="LA27" s="124" t="str">
        <f t="shared" si="195"/>
        <v>월</v>
      </c>
      <c r="LB27" s="133" t="str">
        <f t="shared" si="406"/>
        <v/>
      </c>
      <c r="LC27" s="184"/>
      <c r="LD27" s="184"/>
      <c r="LE27" s="184"/>
      <c r="LF27" s="184"/>
      <c r="LG27" s="184"/>
      <c r="LH27" s="184"/>
      <c r="LI27" s="176"/>
      <c r="LJ27" s="177"/>
      <c r="LK27" s="129" t="str">
        <f>IF($B27="","",IF(AND(LA$3&lt;&gt;"",$B27-기준일시_입력!$AO$7&lt;=0,LC27="",LF27="",LI27=""),"X",IF(LI27="연차","☆",IF(LI27="월차","★",IF(LI27="병가","♨",IF(LI27="출장","◎",IF(LI27="교육","■",IF(AND(LI27="",LC27&lt;=기준일시_입력!$J$15,LF27&gt;=기준일시_입력!$N$15),"○",IF(AND(LI27="",LC27&lt;&gt;"",LC27&gt;기준일시_입력!$J$15),"▼",IF(AND(LI27="",LF27&lt;&gt;"",LF27&lt;기준일시_입력!$N$15),"△",""))))))))))</f>
        <v/>
      </c>
      <c r="LL27" s="128">
        <f>IFERROR(IF(OR(LC27="",LF27=""),0,IF(AND(LN27&lt;기준일시_입력!$J$17,LO27&gt;기준일시_입력!$N$17),기준일시_입력!$N$17-기준일시_입력!$J$17,IF(AND(LN27&gt;=기준일시_입력!$J$17,LO27&gt;기준일시_입력!$N$17),기준일시_입력!$N$17-LN27,IF(LO27&lt;기준일시_입력!$J$17,0,IF(AND(LN27&lt;기준일시_입력!$J$17,LO27&lt;=기준일시_입력!$N$17),LO27-기준일시_입력!$J$17,IF(AND(LN27&gt;=기준일시_입력!$J$17,LO27&lt;=기준일시_입력!$N$17),LO27-LN27,0)))))),0)</f>
        <v>0</v>
      </c>
      <c r="LM27" s="128">
        <f t="shared" si="197"/>
        <v>0</v>
      </c>
      <c r="LN27" s="128">
        <f>IF(OR(LC27="",LF27=""),0,IF(LC27&lt;기준일시_입력!$J$15,기준일시_입력!$J$15,LC27))</f>
        <v>0</v>
      </c>
      <c r="LO27" s="128">
        <f t="shared" si="198"/>
        <v>0</v>
      </c>
      <c r="LP27" s="128">
        <f>IFERROR(IF(AND(LN27&lt;SMALL(기준일시_입력!$J$21:$J$39,LP$5),LO27&gt;SMALL(기준일시_입력!$N$21:$N$39,LP$5)),INDEX(기준일시_입력!$AJ$21:$AJ$39,LP$5*2-1),IF(AND(LN27&gt;=SMALL(기준일시_입력!$J$21:$J$39,LP$5),LN27&lt;SMALL(기준일시_입력!$N$21:$N$39,LP$5)),SMALL(기준일시_입력!$N$21:$N$39,LP$5)-LN27,0)),0)</f>
        <v>0</v>
      </c>
      <c r="LQ27" s="128">
        <f>IFERROR(IF(AND(LN27&lt;SMALL(기준일시_입력!$J$21:$J$39,LQ$5),LO27&gt;SMALL(기준일시_입력!$N$21:$N$39,LQ$5)),INDEX(기준일시_입력!$AJ$21:$AJ$39,LQ$5*2-1),IF(AND(LN27&gt;=SMALL(기준일시_입력!$J$21:$J$39,LQ$5),LN27&lt;SMALL(기준일시_입력!$N$21:$N$39,LQ$5)),SMALL(기준일시_입력!$N$21:$N$39,LQ$5)-LN27,0)),0)</f>
        <v>0</v>
      </c>
      <c r="LR27" s="128">
        <f>IFERROR(IF(AND(LN27&lt;SMALL(기준일시_입력!$J$21:$J$39,LR$5),LO27&gt;SMALL(기준일시_입력!$N$21:$N$39,LR$5)),INDEX(기준일시_입력!$AJ$21:$AJ$39,LR$5*2-1),IF(AND(LN27&gt;=SMALL(기준일시_입력!$J$21:$J$39,LR$5),LN27&lt;SMALL(기준일시_입력!$N$21:$N$39,LR$5)),SMALL(기준일시_입력!$N$21:$N$39,LR$5)-LN27,0)),0)</f>
        <v>0</v>
      </c>
      <c r="LS27" s="128">
        <f>IFERROR(IF(AND(LN27&lt;SMALL(기준일시_입력!$J$21:$J$39,LS$5),LO27&gt;SMALL(기준일시_입력!$N$21:$N$39,LS$5)),INDEX(기준일시_입력!$AJ$21:$AJ$39,LS$5*2-1),IF(AND(LN27&gt;=SMALL(기준일시_입력!$J$21:$J$39,LS$5),LN27&lt;SMALL(기준일시_입력!$N$21:$N$39,LS$5)),SMALL(기준일시_입력!$N$21:$N$39,LS$5)-LN27,0)),0)</f>
        <v>0</v>
      </c>
      <c r="LT27" s="128">
        <f>IFERROR(IF(AND(LN27&lt;SMALL(기준일시_입력!$J$21:$J$39,LT$5),LO27&gt;SMALL(기준일시_입력!$N$21:$N$39,LT$5)),INDEX(기준일시_입력!$AJ$21:$AJ$39,LT$5*2-1),IF(AND(LN27&gt;=SMALL(기준일시_입력!$J$21:$J$39,LT$5),LN27&lt;SMALL(기준일시_입력!$N$21:$N$39,LT$5)),SMALL(기준일시_입력!$N$21:$N$39,LT$5)-LN27,0)),0)</f>
        <v>0</v>
      </c>
      <c r="LU27" s="128">
        <f>IFERROR(IF(AND(LN27&lt;SMALL(기준일시_입력!$J$21:$J$39,LU$5),LO27&gt;SMALL(기준일시_입력!$N$21:$N$39,LU$5)),INDEX(기준일시_입력!$AJ$21:$AJ$39,LU$5*2-1),IF(AND(LN27&gt;=SMALL(기준일시_입력!$J$21:$J$39,LU$5),LN27&lt;SMALL(기준일시_입력!$N$21:$N$39,LU$5)),SMALL(기준일시_입력!$N$21:$N$39,LU$5)-LN27,0)),0)</f>
        <v>0</v>
      </c>
      <c r="LV27" s="128">
        <f>IFERROR(IF(AND(LN27&lt;SMALL(기준일시_입력!$J$21:$J$39,LV$5),LO27&gt;SMALL(기준일시_입력!$N$21:$N$39,LV$5)),INDEX(기준일시_입력!$AJ$21:$AJ$39,LV$5*2-1),IF(AND(LN27&gt;=SMALL(기준일시_입력!$J$21:$J$39,LV$5),LN27&lt;SMALL(기준일시_입력!$N$21:$N$39,LV$5)),SMALL(기준일시_입력!$N$21:$N$39,LV$5)-LN27,0)),0)</f>
        <v>0</v>
      </c>
      <c r="LW27" s="128">
        <f>IFERROR(IF(AND(LN27&lt;SMALL(기준일시_입력!$J$21:$J$39,LW$5),LO27&gt;SMALL(기준일시_입력!$N$21:$N$39,LW$5)),INDEX(기준일시_입력!$AJ$21:$AJ$39,LW$5*2-1),IF(AND(LN27&gt;=SMALL(기준일시_입력!$J$21:$J$39,LW$5),LN27&lt;SMALL(기준일시_입력!$N$21:$N$39,LW$5)),SMALL(기준일시_입력!$N$21:$N$39,LW$5)-LN27,0)),0)</f>
        <v>0</v>
      </c>
      <c r="LX27" s="128">
        <f>IFERROR(IF(AND(LN27&lt;SMALL(기준일시_입력!$J$21:$J$39,LX$5),LO27&gt;SMALL(기준일시_입력!$N$21:$N$39,LX$5)),INDEX(기준일시_입력!$AJ$21:$AJ$39,LX$5*2-1),IF(AND(LN27&gt;=SMALL(기준일시_입력!$J$21:$J$39,LX$5),LN27&lt;SMALL(기준일시_입력!$N$21:$N$39,LX$5)),SMALL(기준일시_입력!$N$21:$N$39,LX$5)-LN27,0)),0)</f>
        <v>0</v>
      </c>
      <c r="LY27" s="128">
        <f>IFERROR(IF(AND(LN27&lt;SMALL(기준일시_입력!$J$21:$J$39,LY$5),LO27&gt;SMALL(기준일시_입력!$N$21:$N$39,LY$5)),INDEX(기준일시_입력!$AJ$21:$AJ$39,LY$5*2-1),IF(AND(LN27&gt;=SMALL(기준일시_입력!$J$21:$J$39,LY$5),LN27&lt;SMALL(기준일시_입력!$N$21:$N$39,LY$5)),SMALL(기준일시_입력!$N$21:$N$39,LY$5)-LN27,0)),0)</f>
        <v>0</v>
      </c>
      <c r="LZ27" s="125"/>
      <c r="MA27" s="180" t="str">
        <f t="shared" si="199"/>
        <v>22일</v>
      </c>
      <c r="MB27" s="180"/>
      <c r="MC27" s="124" t="str">
        <f t="shared" si="200"/>
        <v>월</v>
      </c>
      <c r="MD27" s="133" t="str">
        <f t="shared" si="407"/>
        <v/>
      </c>
      <c r="ME27" s="184"/>
      <c r="MF27" s="184"/>
      <c r="MG27" s="184"/>
      <c r="MH27" s="184"/>
      <c r="MI27" s="184"/>
      <c r="MJ27" s="184"/>
      <c r="MK27" s="176"/>
      <c r="ML27" s="177"/>
      <c r="MM27" s="129" t="str">
        <f>IF($B27="","",IF(AND(MC$3&lt;&gt;"",$B27-기준일시_입력!$AO$7&lt;=0,ME27="",MH27="",MK27=""),"X",IF(MK27="연차","☆",IF(MK27="월차","★",IF(MK27="병가","♨",IF(MK27="출장","◎",IF(MK27="교육","■",IF(AND(MK27="",ME27&lt;=기준일시_입력!$J$15,MH27&gt;=기준일시_입력!$N$15),"○",IF(AND(MK27="",ME27&lt;&gt;"",ME27&gt;기준일시_입력!$J$15),"▼",IF(AND(MK27="",MH27&lt;&gt;"",MH27&lt;기준일시_입력!$N$15),"△",""))))))))))</f>
        <v/>
      </c>
      <c r="MN27" s="128">
        <f>IFERROR(IF(OR(ME27="",MH27=""),0,IF(AND(MP27&lt;기준일시_입력!$J$17,MQ27&gt;기준일시_입력!$N$17),기준일시_입력!$N$17-기준일시_입력!$J$17,IF(AND(MP27&gt;=기준일시_입력!$J$17,MQ27&gt;기준일시_입력!$N$17),기준일시_입력!$N$17-MP27,IF(MQ27&lt;기준일시_입력!$J$17,0,IF(AND(MP27&lt;기준일시_입력!$J$17,MQ27&lt;=기준일시_입력!$N$17),MQ27-기준일시_입력!$J$17,IF(AND(MP27&gt;=기준일시_입력!$J$17,MQ27&lt;=기준일시_입력!$N$17),MQ27-MP27,0)))))),0)</f>
        <v>0</v>
      </c>
      <c r="MO27" s="128">
        <f t="shared" si="202"/>
        <v>0</v>
      </c>
      <c r="MP27" s="128">
        <f>IF(OR(ME27="",MH27=""),0,IF(ME27&lt;기준일시_입력!$J$15,기준일시_입력!$J$15,ME27))</f>
        <v>0</v>
      </c>
      <c r="MQ27" s="128">
        <f t="shared" si="203"/>
        <v>0</v>
      </c>
      <c r="MR27" s="128">
        <f>IFERROR(IF(AND(MP27&lt;SMALL(기준일시_입력!$J$21:$J$39,MR$5),MQ27&gt;SMALL(기준일시_입력!$N$21:$N$39,MR$5)),INDEX(기준일시_입력!$AJ$21:$AJ$39,MR$5*2-1),IF(AND(MP27&gt;=SMALL(기준일시_입력!$J$21:$J$39,MR$5),MP27&lt;SMALL(기준일시_입력!$N$21:$N$39,MR$5)),SMALL(기준일시_입력!$N$21:$N$39,MR$5)-MP27,0)),0)</f>
        <v>0</v>
      </c>
      <c r="MS27" s="128">
        <f>IFERROR(IF(AND(MP27&lt;SMALL(기준일시_입력!$J$21:$J$39,MS$5),MQ27&gt;SMALL(기준일시_입력!$N$21:$N$39,MS$5)),INDEX(기준일시_입력!$AJ$21:$AJ$39,MS$5*2-1),IF(AND(MP27&gt;=SMALL(기준일시_입력!$J$21:$J$39,MS$5),MP27&lt;SMALL(기준일시_입력!$N$21:$N$39,MS$5)),SMALL(기준일시_입력!$N$21:$N$39,MS$5)-MP27,0)),0)</f>
        <v>0</v>
      </c>
      <c r="MT27" s="128">
        <f>IFERROR(IF(AND(MP27&lt;SMALL(기준일시_입력!$J$21:$J$39,MT$5),MQ27&gt;SMALL(기준일시_입력!$N$21:$N$39,MT$5)),INDEX(기준일시_입력!$AJ$21:$AJ$39,MT$5*2-1),IF(AND(MP27&gt;=SMALL(기준일시_입력!$J$21:$J$39,MT$5),MP27&lt;SMALL(기준일시_입력!$N$21:$N$39,MT$5)),SMALL(기준일시_입력!$N$21:$N$39,MT$5)-MP27,0)),0)</f>
        <v>0</v>
      </c>
      <c r="MU27" s="128">
        <f>IFERROR(IF(AND(MP27&lt;SMALL(기준일시_입력!$J$21:$J$39,MU$5),MQ27&gt;SMALL(기준일시_입력!$N$21:$N$39,MU$5)),INDEX(기준일시_입력!$AJ$21:$AJ$39,MU$5*2-1),IF(AND(MP27&gt;=SMALL(기준일시_입력!$J$21:$J$39,MU$5),MP27&lt;SMALL(기준일시_입력!$N$21:$N$39,MU$5)),SMALL(기준일시_입력!$N$21:$N$39,MU$5)-MP27,0)),0)</f>
        <v>0</v>
      </c>
      <c r="MV27" s="128">
        <f>IFERROR(IF(AND(MP27&lt;SMALL(기준일시_입력!$J$21:$J$39,MV$5),MQ27&gt;SMALL(기준일시_입력!$N$21:$N$39,MV$5)),INDEX(기준일시_입력!$AJ$21:$AJ$39,MV$5*2-1),IF(AND(MP27&gt;=SMALL(기준일시_입력!$J$21:$J$39,MV$5),MP27&lt;SMALL(기준일시_입력!$N$21:$N$39,MV$5)),SMALL(기준일시_입력!$N$21:$N$39,MV$5)-MP27,0)),0)</f>
        <v>0</v>
      </c>
      <c r="MW27" s="128">
        <f>IFERROR(IF(AND(MP27&lt;SMALL(기준일시_입력!$J$21:$J$39,MW$5),MQ27&gt;SMALL(기준일시_입력!$N$21:$N$39,MW$5)),INDEX(기준일시_입력!$AJ$21:$AJ$39,MW$5*2-1),IF(AND(MP27&gt;=SMALL(기준일시_입력!$J$21:$J$39,MW$5),MP27&lt;SMALL(기준일시_입력!$N$21:$N$39,MW$5)),SMALL(기준일시_입력!$N$21:$N$39,MW$5)-MP27,0)),0)</f>
        <v>0</v>
      </c>
      <c r="MX27" s="128">
        <f>IFERROR(IF(AND(MP27&lt;SMALL(기준일시_입력!$J$21:$J$39,MX$5),MQ27&gt;SMALL(기준일시_입력!$N$21:$N$39,MX$5)),INDEX(기준일시_입력!$AJ$21:$AJ$39,MX$5*2-1),IF(AND(MP27&gt;=SMALL(기준일시_입력!$J$21:$J$39,MX$5),MP27&lt;SMALL(기준일시_입력!$N$21:$N$39,MX$5)),SMALL(기준일시_입력!$N$21:$N$39,MX$5)-MP27,0)),0)</f>
        <v>0</v>
      </c>
      <c r="MY27" s="128">
        <f>IFERROR(IF(AND(MP27&lt;SMALL(기준일시_입력!$J$21:$J$39,MY$5),MQ27&gt;SMALL(기준일시_입력!$N$21:$N$39,MY$5)),INDEX(기준일시_입력!$AJ$21:$AJ$39,MY$5*2-1),IF(AND(MP27&gt;=SMALL(기준일시_입력!$J$21:$J$39,MY$5),MP27&lt;SMALL(기준일시_입력!$N$21:$N$39,MY$5)),SMALL(기준일시_입력!$N$21:$N$39,MY$5)-MP27,0)),0)</f>
        <v>0</v>
      </c>
      <c r="MZ27" s="128">
        <f>IFERROR(IF(AND(MP27&lt;SMALL(기준일시_입력!$J$21:$J$39,MZ$5),MQ27&gt;SMALL(기준일시_입력!$N$21:$N$39,MZ$5)),INDEX(기준일시_입력!$AJ$21:$AJ$39,MZ$5*2-1),IF(AND(MP27&gt;=SMALL(기준일시_입력!$J$21:$J$39,MZ$5),MP27&lt;SMALL(기준일시_입력!$N$21:$N$39,MZ$5)),SMALL(기준일시_입력!$N$21:$N$39,MZ$5)-MP27,0)),0)</f>
        <v>0</v>
      </c>
      <c r="NA27" s="128">
        <f>IFERROR(IF(AND(MP27&lt;SMALL(기준일시_입력!$J$21:$J$39,NA$5),MQ27&gt;SMALL(기준일시_입력!$N$21:$N$39,NA$5)),INDEX(기준일시_입력!$AJ$21:$AJ$39,NA$5*2-1),IF(AND(MP27&gt;=SMALL(기준일시_입력!$J$21:$J$39,NA$5),MP27&lt;SMALL(기준일시_입력!$N$21:$N$39,NA$5)),SMALL(기준일시_입력!$N$21:$N$39,NA$5)-MP27,0)),0)</f>
        <v>0</v>
      </c>
      <c r="NB27" s="125"/>
      <c r="NC27" s="180" t="str">
        <f t="shared" si="204"/>
        <v>22일</v>
      </c>
      <c r="ND27" s="180"/>
      <c r="NE27" s="124" t="str">
        <f t="shared" si="205"/>
        <v>월</v>
      </c>
      <c r="NF27" s="133" t="str">
        <f t="shared" si="407"/>
        <v/>
      </c>
      <c r="NG27" s="184"/>
      <c r="NH27" s="184"/>
      <c r="NI27" s="184"/>
      <c r="NJ27" s="184"/>
      <c r="NK27" s="184"/>
      <c r="NL27" s="184"/>
      <c r="NM27" s="176"/>
      <c r="NN27" s="177"/>
      <c r="NO27" s="129" t="str">
        <f>IF($B27="","",IF(AND(NE$3&lt;&gt;"",$B27-기준일시_입력!$AO$7&lt;=0,NG27="",NJ27="",NM27=""),"X",IF(NM27="연차","☆",IF(NM27="월차","★",IF(NM27="병가","♨",IF(NM27="출장","◎",IF(NM27="교육","■",IF(AND(NM27="",NG27&lt;=기준일시_입력!$J$15,NJ27&gt;=기준일시_입력!$N$15),"○",IF(AND(NM27="",NG27&lt;&gt;"",NG27&gt;기준일시_입력!$J$15),"▼",IF(AND(NM27="",NJ27&lt;&gt;"",NJ27&lt;기준일시_입력!$N$15),"△",""))))))))))</f>
        <v/>
      </c>
      <c r="NP27" s="128">
        <f>IFERROR(IF(OR(NG27="",NJ27=""),0,IF(AND(NR27&lt;기준일시_입력!$J$17,NS27&gt;기준일시_입력!$N$17),기준일시_입력!$N$17-기준일시_입력!$J$17,IF(AND(NR27&gt;=기준일시_입력!$J$17,NS27&gt;기준일시_입력!$N$17),기준일시_입력!$N$17-NR27,IF(NS27&lt;기준일시_입력!$J$17,0,IF(AND(NR27&lt;기준일시_입력!$J$17,NS27&lt;=기준일시_입력!$N$17),NS27-기준일시_입력!$J$17,IF(AND(NR27&gt;=기준일시_입력!$J$17,NS27&lt;=기준일시_입력!$N$17),NS27-NR27,0)))))),0)</f>
        <v>0</v>
      </c>
      <c r="NQ27" s="128">
        <f t="shared" si="207"/>
        <v>0</v>
      </c>
      <c r="NR27" s="128">
        <f>IF(OR(NG27="",NJ27=""),0,IF(NG27&lt;기준일시_입력!$J$15,기준일시_입력!$J$15,NG27))</f>
        <v>0</v>
      </c>
      <c r="NS27" s="128">
        <f t="shared" si="208"/>
        <v>0</v>
      </c>
      <c r="NT27" s="128">
        <f>IFERROR(IF(AND(NR27&lt;SMALL(기준일시_입력!$J$21:$J$39,NT$5),NS27&gt;SMALL(기준일시_입력!$N$21:$N$39,NT$5)),INDEX(기준일시_입력!$AJ$21:$AJ$39,NT$5*2-1),IF(AND(NR27&gt;=SMALL(기준일시_입력!$J$21:$J$39,NT$5),NR27&lt;SMALL(기준일시_입력!$N$21:$N$39,NT$5)),SMALL(기준일시_입력!$N$21:$N$39,NT$5)-NR27,0)),0)</f>
        <v>0</v>
      </c>
      <c r="NU27" s="128">
        <f>IFERROR(IF(AND(NR27&lt;SMALL(기준일시_입력!$J$21:$J$39,NU$5),NS27&gt;SMALL(기준일시_입력!$N$21:$N$39,NU$5)),INDEX(기준일시_입력!$AJ$21:$AJ$39,NU$5*2-1),IF(AND(NR27&gt;=SMALL(기준일시_입력!$J$21:$J$39,NU$5),NR27&lt;SMALL(기준일시_입력!$N$21:$N$39,NU$5)),SMALL(기준일시_입력!$N$21:$N$39,NU$5)-NR27,0)),0)</f>
        <v>0</v>
      </c>
      <c r="NV27" s="128">
        <f>IFERROR(IF(AND(NR27&lt;SMALL(기준일시_입력!$J$21:$J$39,NV$5),NS27&gt;SMALL(기준일시_입력!$N$21:$N$39,NV$5)),INDEX(기준일시_입력!$AJ$21:$AJ$39,NV$5*2-1),IF(AND(NR27&gt;=SMALL(기준일시_입력!$J$21:$J$39,NV$5),NR27&lt;SMALL(기준일시_입력!$N$21:$N$39,NV$5)),SMALL(기준일시_입력!$N$21:$N$39,NV$5)-NR27,0)),0)</f>
        <v>0</v>
      </c>
      <c r="NW27" s="128">
        <f>IFERROR(IF(AND(NR27&lt;SMALL(기준일시_입력!$J$21:$J$39,NW$5),NS27&gt;SMALL(기준일시_입력!$N$21:$N$39,NW$5)),INDEX(기준일시_입력!$AJ$21:$AJ$39,NW$5*2-1),IF(AND(NR27&gt;=SMALL(기준일시_입력!$J$21:$J$39,NW$5),NR27&lt;SMALL(기준일시_입력!$N$21:$N$39,NW$5)),SMALL(기준일시_입력!$N$21:$N$39,NW$5)-NR27,0)),0)</f>
        <v>0</v>
      </c>
      <c r="NX27" s="128">
        <f>IFERROR(IF(AND(NR27&lt;SMALL(기준일시_입력!$J$21:$J$39,NX$5),NS27&gt;SMALL(기준일시_입력!$N$21:$N$39,NX$5)),INDEX(기준일시_입력!$AJ$21:$AJ$39,NX$5*2-1),IF(AND(NR27&gt;=SMALL(기준일시_입력!$J$21:$J$39,NX$5),NR27&lt;SMALL(기준일시_입력!$N$21:$N$39,NX$5)),SMALL(기준일시_입력!$N$21:$N$39,NX$5)-NR27,0)),0)</f>
        <v>0</v>
      </c>
      <c r="NY27" s="128">
        <f>IFERROR(IF(AND(NR27&lt;SMALL(기준일시_입력!$J$21:$J$39,NY$5),NS27&gt;SMALL(기준일시_입력!$N$21:$N$39,NY$5)),INDEX(기준일시_입력!$AJ$21:$AJ$39,NY$5*2-1),IF(AND(NR27&gt;=SMALL(기준일시_입력!$J$21:$J$39,NY$5),NR27&lt;SMALL(기준일시_입력!$N$21:$N$39,NY$5)),SMALL(기준일시_입력!$N$21:$N$39,NY$5)-NR27,0)),0)</f>
        <v>0</v>
      </c>
      <c r="NZ27" s="128">
        <f>IFERROR(IF(AND(NR27&lt;SMALL(기준일시_입력!$J$21:$J$39,NZ$5),NS27&gt;SMALL(기준일시_입력!$N$21:$N$39,NZ$5)),INDEX(기준일시_입력!$AJ$21:$AJ$39,NZ$5*2-1),IF(AND(NR27&gt;=SMALL(기준일시_입력!$J$21:$J$39,NZ$5),NR27&lt;SMALL(기준일시_입력!$N$21:$N$39,NZ$5)),SMALL(기준일시_입력!$N$21:$N$39,NZ$5)-NR27,0)),0)</f>
        <v>0</v>
      </c>
      <c r="OA27" s="128">
        <f>IFERROR(IF(AND(NR27&lt;SMALL(기준일시_입력!$J$21:$J$39,OA$5),NS27&gt;SMALL(기준일시_입력!$N$21:$N$39,OA$5)),INDEX(기준일시_입력!$AJ$21:$AJ$39,OA$5*2-1),IF(AND(NR27&gt;=SMALL(기준일시_입력!$J$21:$J$39,OA$5),NR27&lt;SMALL(기준일시_입력!$N$21:$N$39,OA$5)),SMALL(기준일시_입력!$N$21:$N$39,OA$5)-NR27,0)),0)</f>
        <v>0</v>
      </c>
      <c r="OB27" s="128">
        <f>IFERROR(IF(AND(NR27&lt;SMALL(기준일시_입력!$J$21:$J$39,OB$5),NS27&gt;SMALL(기준일시_입력!$N$21:$N$39,OB$5)),INDEX(기준일시_입력!$AJ$21:$AJ$39,OB$5*2-1),IF(AND(NR27&gt;=SMALL(기준일시_입력!$J$21:$J$39,OB$5),NR27&lt;SMALL(기준일시_입력!$N$21:$N$39,OB$5)),SMALL(기준일시_입력!$N$21:$N$39,OB$5)-NR27,0)),0)</f>
        <v>0</v>
      </c>
      <c r="OC27" s="128">
        <f>IFERROR(IF(AND(NR27&lt;SMALL(기준일시_입력!$J$21:$J$39,OC$5),NS27&gt;SMALL(기준일시_입력!$N$21:$N$39,OC$5)),INDEX(기준일시_입력!$AJ$21:$AJ$39,OC$5*2-1),IF(AND(NR27&gt;=SMALL(기준일시_입력!$J$21:$J$39,OC$5),NR27&lt;SMALL(기준일시_입력!$N$21:$N$39,OC$5)),SMALL(기준일시_입력!$N$21:$N$39,OC$5)-NR27,0)),0)</f>
        <v>0</v>
      </c>
      <c r="OD27" s="125"/>
      <c r="OE27" s="180" t="str">
        <f t="shared" si="209"/>
        <v>22일</v>
      </c>
      <c r="OF27" s="180"/>
      <c r="OG27" s="124" t="str">
        <f t="shared" si="210"/>
        <v>월</v>
      </c>
      <c r="OH27" s="133" t="str">
        <f t="shared" si="407"/>
        <v/>
      </c>
      <c r="OI27" s="184"/>
      <c r="OJ27" s="184"/>
      <c r="OK27" s="184"/>
      <c r="OL27" s="184"/>
      <c r="OM27" s="184"/>
      <c r="ON27" s="184"/>
      <c r="OO27" s="176"/>
      <c r="OP27" s="177"/>
      <c r="OQ27" s="129" t="str">
        <f>IF($B27="","",IF(AND(OG$3&lt;&gt;"",$B27-기준일시_입력!$AO$7&lt;=0,OI27="",OL27="",OO27=""),"X",IF(OO27="연차","☆",IF(OO27="월차","★",IF(OO27="병가","♨",IF(OO27="출장","◎",IF(OO27="교육","■",IF(AND(OO27="",OI27&lt;=기준일시_입력!$J$15,OL27&gt;=기준일시_입력!$N$15),"○",IF(AND(OO27="",OI27&lt;&gt;"",OI27&gt;기준일시_입력!$J$15),"▼",IF(AND(OO27="",OL27&lt;&gt;"",OL27&lt;기준일시_입력!$N$15),"△",""))))))))))</f>
        <v/>
      </c>
      <c r="OR27" s="128">
        <f>IFERROR(IF(OR(OI27="",OL27=""),0,IF(AND(OT27&lt;기준일시_입력!$J$17,OU27&gt;기준일시_입력!$N$17),기준일시_입력!$N$17-기준일시_입력!$J$17,IF(AND(OT27&gt;=기준일시_입력!$J$17,OU27&gt;기준일시_입력!$N$17),기준일시_입력!$N$17-OT27,IF(OU27&lt;기준일시_입력!$J$17,0,IF(AND(OT27&lt;기준일시_입력!$J$17,OU27&lt;=기준일시_입력!$N$17),OU27-기준일시_입력!$J$17,IF(AND(OT27&gt;=기준일시_입력!$J$17,OU27&lt;=기준일시_입력!$N$17),OU27-OT27,0)))))),0)</f>
        <v>0</v>
      </c>
      <c r="OS27" s="128">
        <f t="shared" si="212"/>
        <v>0</v>
      </c>
      <c r="OT27" s="128">
        <f>IF(OR(OI27="",OL27=""),0,IF(OI27&lt;기준일시_입력!$J$15,기준일시_입력!$J$15,OI27))</f>
        <v>0</v>
      </c>
      <c r="OU27" s="128">
        <f t="shared" si="213"/>
        <v>0</v>
      </c>
      <c r="OV27" s="128">
        <f>IFERROR(IF(AND(OT27&lt;SMALL(기준일시_입력!$J$21:$J$39,OV$5),OU27&gt;SMALL(기준일시_입력!$N$21:$N$39,OV$5)),INDEX(기준일시_입력!$AJ$21:$AJ$39,OV$5*2-1),IF(AND(OT27&gt;=SMALL(기준일시_입력!$J$21:$J$39,OV$5),OT27&lt;SMALL(기준일시_입력!$N$21:$N$39,OV$5)),SMALL(기준일시_입력!$N$21:$N$39,OV$5)-OT27,0)),0)</f>
        <v>0</v>
      </c>
      <c r="OW27" s="128">
        <f>IFERROR(IF(AND(OT27&lt;SMALL(기준일시_입력!$J$21:$J$39,OW$5),OU27&gt;SMALL(기준일시_입력!$N$21:$N$39,OW$5)),INDEX(기준일시_입력!$AJ$21:$AJ$39,OW$5*2-1),IF(AND(OT27&gt;=SMALL(기준일시_입력!$J$21:$J$39,OW$5),OT27&lt;SMALL(기준일시_입력!$N$21:$N$39,OW$5)),SMALL(기준일시_입력!$N$21:$N$39,OW$5)-OT27,0)),0)</f>
        <v>0</v>
      </c>
      <c r="OX27" s="128">
        <f>IFERROR(IF(AND(OT27&lt;SMALL(기준일시_입력!$J$21:$J$39,OX$5),OU27&gt;SMALL(기준일시_입력!$N$21:$N$39,OX$5)),INDEX(기준일시_입력!$AJ$21:$AJ$39,OX$5*2-1),IF(AND(OT27&gt;=SMALL(기준일시_입력!$J$21:$J$39,OX$5),OT27&lt;SMALL(기준일시_입력!$N$21:$N$39,OX$5)),SMALL(기준일시_입력!$N$21:$N$39,OX$5)-OT27,0)),0)</f>
        <v>0</v>
      </c>
      <c r="OY27" s="128">
        <f>IFERROR(IF(AND(OT27&lt;SMALL(기준일시_입력!$J$21:$J$39,OY$5),OU27&gt;SMALL(기준일시_입력!$N$21:$N$39,OY$5)),INDEX(기준일시_입력!$AJ$21:$AJ$39,OY$5*2-1),IF(AND(OT27&gt;=SMALL(기준일시_입력!$J$21:$J$39,OY$5),OT27&lt;SMALL(기준일시_입력!$N$21:$N$39,OY$5)),SMALL(기준일시_입력!$N$21:$N$39,OY$5)-OT27,0)),0)</f>
        <v>0</v>
      </c>
      <c r="OZ27" s="128">
        <f>IFERROR(IF(AND(OT27&lt;SMALL(기준일시_입력!$J$21:$J$39,OZ$5),OU27&gt;SMALL(기준일시_입력!$N$21:$N$39,OZ$5)),INDEX(기준일시_입력!$AJ$21:$AJ$39,OZ$5*2-1),IF(AND(OT27&gt;=SMALL(기준일시_입력!$J$21:$J$39,OZ$5),OT27&lt;SMALL(기준일시_입력!$N$21:$N$39,OZ$5)),SMALL(기준일시_입력!$N$21:$N$39,OZ$5)-OT27,0)),0)</f>
        <v>0</v>
      </c>
      <c r="PA27" s="128">
        <f>IFERROR(IF(AND(OT27&lt;SMALL(기준일시_입력!$J$21:$J$39,PA$5),OU27&gt;SMALL(기준일시_입력!$N$21:$N$39,PA$5)),INDEX(기준일시_입력!$AJ$21:$AJ$39,PA$5*2-1),IF(AND(OT27&gt;=SMALL(기준일시_입력!$J$21:$J$39,PA$5),OT27&lt;SMALL(기준일시_입력!$N$21:$N$39,PA$5)),SMALL(기준일시_입력!$N$21:$N$39,PA$5)-OT27,0)),0)</f>
        <v>0</v>
      </c>
      <c r="PB27" s="128">
        <f>IFERROR(IF(AND(OT27&lt;SMALL(기준일시_입력!$J$21:$J$39,PB$5),OU27&gt;SMALL(기준일시_입력!$N$21:$N$39,PB$5)),INDEX(기준일시_입력!$AJ$21:$AJ$39,PB$5*2-1),IF(AND(OT27&gt;=SMALL(기준일시_입력!$J$21:$J$39,PB$5),OT27&lt;SMALL(기준일시_입력!$N$21:$N$39,PB$5)),SMALL(기준일시_입력!$N$21:$N$39,PB$5)-OT27,0)),0)</f>
        <v>0</v>
      </c>
      <c r="PC27" s="128">
        <f>IFERROR(IF(AND(OT27&lt;SMALL(기준일시_입력!$J$21:$J$39,PC$5),OU27&gt;SMALL(기준일시_입력!$N$21:$N$39,PC$5)),INDEX(기준일시_입력!$AJ$21:$AJ$39,PC$5*2-1),IF(AND(OT27&gt;=SMALL(기준일시_입력!$J$21:$J$39,PC$5),OT27&lt;SMALL(기준일시_입력!$N$21:$N$39,PC$5)),SMALL(기준일시_입력!$N$21:$N$39,PC$5)-OT27,0)),0)</f>
        <v>0</v>
      </c>
      <c r="PD27" s="128">
        <f>IFERROR(IF(AND(OT27&lt;SMALL(기준일시_입력!$J$21:$J$39,PD$5),OU27&gt;SMALL(기준일시_입력!$N$21:$N$39,PD$5)),INDEX(기준일시_입력!$AJ$21:$AJ$39,PD$5*2-1),IF(AND(OT27&gt;=SMALL(기준일시_입력!$J$21:$J$39,PD$5),OT27&lt;SMALL(기준일시_입력!$N$21:$N$39,PD$5)),SMALL(기준일시_입력!$N$21:$N$39,PD$5)-OT27,0)),0)</f>
        <v>0</v>
      </c>
      <c r="PE27" s="128">
        <f>IFERROR(IF(AND(OT27&lt;SMALL(기준일시_입력!$J$21:$J$39,PE$5),OU27&gt;SMALL(기준일시_입력!$N$21:$N$39,PE$5)),INDEX(기준일시_입력!$AJ$21:$AJ$39,PE$5*2-1),IF(AND(OT27&gt;=SMALL(기준일시_입력!$J$21:$J$39,PE$5),OT27&lt;SMALL(기준일시_입력!$N$21:$N$39,PE$5)),SMALL(기준일시_입력!$N$21:$N$39,PE$5)-OT27,0)),0)</f>
        <v>0</v>
      </c>
      <c r="PF27" s="125"/>
      <c r="PG27" s="180" t="str">
        <f t="shared" si="214"/>
        <v>22일</v>
      </c>
      <c r="PH27" s="180"/>
      <c r="PI27" s="124" t="str">
        <f t="shared" si="215"/>
        <v>월</v>
      </c>
      <c r="PJ27" s="133" t="str">
        <f t="shared" si="408"/>
        <v/>
      </c>
      <c r="PK27" s="184"/>
      <c r="PL27" s="184"/>
      <c r="PM27" s="184"/>
      <c r="PN27" s="184"/>
      <c r="PO27" s="184"/>
      <c r="PP27" s="184"/>
      <c r="PQ27" s="176"/>
      <c r="PR27" s="177"/>
      <c r="PS27" s="129" t="str">
        <f>IF($B27="","",IF(AND(PI$3&lt;&gt;"",$B27-기준일시_입력!$AO$7&lt;=0,PK27="",PN27="",PQ27=""),"X",IF(PQ27="연차","☆",IF(PQ27="월차","★",IF(PQ27="병가","♨",IF(PQ27="출장","◎",IF(PQ27="교육","■",IF(AND(PQ27="",PK27&lt;=기준일시_입력!$J$15,PN27&gt;=기준일시_입력!$N$15),"○",IF(AND(PQ27="",PK27&lt;&gt;"",PK27&gt;기준일시_입력!$J$15),"▼",IF(AND(PQ27="",PN27&lt;&gt;"",PN27&lt;기준일시_입력!$N$15),"△",""))))))))))</f>
        <v/>
      </c>
      <c r="PT27" s="128">
        <f>IFERROR(IF(OR(PK27="",PN27=""),0,IF(AND(PV27&lt;기준일시_입력!$J$17,PW27&gt;기준일시_입력!$N$17),기준일시_입력!$N$17-기준일시_입력!$J$17,IF(AND(PV27&gt;=기준일시_입력!$J$17,PW27&gt;기준일시_입력!$N$17),기준일시_입력!$N$17-PV27,IF(PW27&lt;기준일시_입력!$J$17,0,IF(AND(PV27&lt;기준일시_입력!$J$17,PW27&lt;=기준일시_입력!$N$17),PW27-기준일시_입력!$J$17,IF(AND(PV27&gt;=기준일시_입력!$J$17,PW27&lt;=기준일시_입력!$N$17),PW27-PV27,0)))))),0)</f>
        <v>0</v>
      </c>
      <c r="PU27" s="128">
        <f t="shared" si="217"/>
        <v>0</v>
      </c>
      <c r="PV27" s="128">
        <f>IF(OR(PK27="",PN27=""),0,IF(PK27&lt;기준일시_입력!$J$15,기준일시_입력!$J$15,PK27))</f>
        <v>0</v>
      </c>
      <c r="PW27" s="128">
        <f t="shared" si="218"/>
        <v>0</v>
      </c>
      <c r="PX27" s="128">
        <f>IFERROR(IF(AND(PV27&lt;SMALL(기준일시_입력!$J$21:$J$39,PX$5),PW27&gt;SMALL(기준일시_입력!$N$21:$N$39,PX$5)),INDEX(기준일시_입력!$AJ$21:$AJ$39,PX$5*2-1),IF(AND(PV27&gt;=SMALL(기준일시_입력!$J$21:$J$39,PX$5),PV27&lt;SMALL(기준일시_입력!$N$21:$N$39,PX$5)),SMALL(기준일시_입력!$N$21:$N$39,PX$5)-PV27,0)),0)</f>
        <v>0</v>
      </c>
      <c r="PY27" s="128">
        <f>IFERROR(IF(AND(PV27&lt;SMALL(기준일시_입력!$J$21:$J$39,PY$5),PW27&gt;SMALL(기준일시_입력!$N$21:$N$39,PY$5)),INDEX(기준일시_입력!$AJ$21:$AJ$39,PY$5*2-1),IF(AND(PV27&gt;=SMALL(기준일시_입력!$J$21:$J$39,PY$5),PV27&lt;SMALL(기준일시_입력!$N$21:$N$39,PY$5)),SMALL(기준일시_입력!$N$21:$N$39,PY$5)-PV27,0)),0)</f>
        <v>0</v>
      </c>
      <c r="PZ27" s="128">
        <f>IFERROR(IF(AND(PV27&lt;SMALL(기준일시_입력!$J$21:$J$39,PZ$5),PW27&gt;SMALL(기준일시_입력!$N$21:$N$39,PZ$5)),INDEX(기준일시_입력!$AJ$21:$AJ$39,PZ$5*2-1),IF(AND(PV27&gt;=SMALL(기준일시_입력!$J$21:$J$39,PZ$5),PV27&lt;SMALL(기준일시_입력!$N$21:$N$39,PZ$5)),SMALL(기준일시_입력!$N$21:$N$39,PZ$5)-PV27,0)),0)</f>
        <v>0</v>
      </c>
      <c r="QA27" s="128">
        <f>IFERROR(IF(AND(PV27&lt;SMALL(기준일시_입력!$J$21:$J$39,QA$5),PW27&gt;SMALL(기준일시_입력!$N$21:$N$39,QA$5)),INDEX(기준일시_입력!$AJ$21:$AJ$39,QA$5*2-1),IF(AND(PV27&gt;=SMALL(기준일시_입력!$J$21:$J$39,QA$5),PV27&lt;SMALL(기준일시_입력!$N$21:$N$39,QA$5)),SMALL(기준일시_입력!$N$21:$N$39,QA$5)-PV27,0)),0)</f>
        <v>0</v>
      </c>
      <c r="QB27" s="128">
        <f>IFERROR(IF(AND(PV27&lt;SMALL(기준일시_입력!$J$21:$J$39,QB$5),PW27&gt;SMALL(기준일시_입력!$N$21:$N$39,QB$5)),INDEX(기준일시_입력!$AJ$21:$AJ$39,QB$5*2-1),IF(AND(PV27&gt;=SMALL(기준일시_입력!$J$21:$J$39,QB$5),PV27&lt;SMALL(기준일시_입력!$N$21:$N$39,QB$5)),SMALL(기준일시_입력!$N$21:$N$39,QB$5)-PV27,0)),0)</f>
        <v>0</v>
      </c>
      <c r="QC27" s="128">
        <f>IFERROR(IF(AND(PV27&lt;SMALL(기준일시_입력!$J$21:$J$39,QC$5),PW27&gt;SMALL(기준일시_입력!$N$21:$N$39,QC$5)),INDEX(기준일시_입력!$AJ$21:$AJ$39,QC$5*2-1),IF(AND(PV27&gt;=SMALL(기준일시_입력!$J$21:$J$39,QC$5),PV27&lt;SMALL(기준일시_입력!$N$21:$N$39,QC$5)),SMALL(기준일시_입력!$N$21:$N$39,QC$5)-PV27,0)),0)</f>
        <v>0</v>
      </c>
      <c r="QD27" s="128">
        <f>IFERROR(IF(AND(PV27&lt;SMALL(기준일시_입력!$J$21:$J$39,QD$5),PW27&gt;SMALL(기준일시_입력!$N$21:$N$39,QD$5)),INDEX(기준일시_입력!$AJ$21:$AJ$39,QD$5*2-1),IF(AND(PV27&gt;=SMALL(기준일시_입력!$J$21:$J$39,QD$5),PV27&lt;SMALL(기준일시_입력!$N$21:$N$39,QD$5)),SMALL(기준일시_입력!$N$21:$N$39,QD$5)-PV27,0)),0)</f>
        <v>0</v>
      </c>
      <c r="QE27" s="128">
        <f>IFERROR(IF(AND(PV27&lt;SMALL(기준일시_입력!$J$21:$J$39,QE$5),PW27&gt;SMALL(기준일시_입력!$N$21:$N$39,QE$5)),INDEX(기준일시_입력!$AJ$21:$AJ$39,QE$5*2-1),IF(AND(PV27&gt;=SMALL(기준일시_입력!$J$21:$J$39,QE$5),PV27&lt;SMALL(기준일시_입력!$N$21:$N$39,QE$5)),SMALL(기준일시_입력!$N$21:$N$39,QE$5)-PV27,0)),0)</f>
        <v>0</v>
      </c>
      <c r="QF27" s="128">
        <f>IFERROR(IF(AND(PV27&lt;SMALL(기준일시_입력!$J$21:$J$39,QF$5),PW27&gt;SMALL(기준일시_입력!$N$21:$N$39,QF$5)),INDEX(기준일시_입력!$AJ$21:$AJ$39,QF$5*2-1),IF(AND(PV27&gt;=SMALL(기준일시_입력!$J$21:$J$39,QF$5),PV27&lt;SMALL(기준일시_입력!$N$21:$N$39,QF$5)),SMALL(기준일시_입력!$N$21:$N$39,QF$5)-PV27,0)),0)</f>
        <v>0</v>
      </c>
      <c r="QG27" s="128">
        <f>IFERROR(IF(AND(PV27&lt;SMALL(기준일시_입력!$J$21:$J$39,QG$5),PW27&gt;SMALL(기준일시_입력!$N$21:$N$39,QG$5)),INDEX(기준일시_입력!$AJ$21:$AJ$39,QG$5*2-1),IF(AND(PV27&gt;=SMALL(기준일시_입력!$J$21:$J$39,QG$5),PV27&lt;SMALL(기준일시_입력!$N$21:$N$39,QG$5)),SMALL(기준일시_입력!$N$21:$N$39,QG$5)-PV27,0)),0)</f>
        <v>0</v>
      </c>
      <c r="QH27" s="125"/>
      <c r="QI27" s="180" t="str">
        <f t="shared" si="219"/>
        <v>22일</v>
      </c>
      <c r="QJ27" s="180"/>
      <c r="QK27" s="124" t="str">
        <f t="shared" si="220"/>
        <v>월</v>
      </c>
      <c r="QL27" s="133" t="str">
        <f t="shared" si="408"/>
        <v/>
      </c>
      <c r="QM27" s="184"/>
      <c r="QN27" s="184"/>
      <c r="QO27" s="184"/>
      <c r="QP27" s="184"/>
      <c r="QQ27" s="184"/>
      <c r="QR27" s="184"/>
      <c r="QS27" s="176"/>
      <c r="QT27" s="177"/>
      <c r="QU27" s="129" t="str">
        <f>IF($B27="","",IF(AND(QK$3&lt;&gt;"",$B27-기준일시_입력!$AO$7&lt;=0,QM27="",QP27="",QS27=""),"X",IF(QS27="연차","☆",IF(QS27="월차","★",IF(QS27="병가","♨",IF(QS27="출장","◎",IF(QS27="교육","■",IF(AND(QS27="",QM27&lt;=기준일시_입력!$J$15,QP27&gt;=기준일시_입력!$N$15),"○",IF(AND(QS27="",QM27&lt;&gt;"",QM27&gt;기준일시_입력!$J$15),"▼",IF(AND(QS27="",QP27&lt;&gt;"",QP27&lt;기준일시_입력!$N$15),"△",""))))))))))</f>
        <v/>
      </c>
      <c r="QV27" s="128">
        <f>IFERROR(IF(OR(QM27="",QP27=""),0,IF(AND(QX27&lt;기준일시_입력!$J$17,QY27&gt;기준일시_입력!$N$17),기준일시_입력!$N$17-기준일시_입력!$J$17,IF(AND(QX27&gt;=기준일시_입력!$J$17,QY27&gt;기준일시_입력!$N$17),기준일시_입력!$N$17-QX27,IF(QY27&lt;기준일시_입력!$J$17,0,IF(AND(QX27&lt;기준일시_입력!$J$17,QY27&lt;=기준일시_입력!$N$17),QY27-기준일시_입력!$J$17,IF(AND(QX27&gt;=기준일시_입력!$J$17,QY27&lt;=기준일시_입력!$N$17),QY27-QX27,0)))))),0)</f>
        <v>0</v>
      </c>
      <c r="QW27" s="128">
        <f t="shared" si="222"/>
        <v>0</v>
      </c>
      <c r="QX27" s="128">
        <f>IF(OR(QM27="",QP27=""),0,IF(QM27&lt;기준일시_입력!$J$15,기준일시_입력!$J$15,QM27))</f>
        <v>0</v>
      </c>
      <c r="QY27" s="128">
        <f t="shared" si="223"/>
        <v>0</v>
      </c>
      <c r="QZ27" s="128">
        <f>IFERROR(IF(AND(QX27&lt;SMALL(기준일시_입력!$J$21:$J$39,QZ$5),QY27&gt;SMALL(기준일시_입력!$N$21:$N$39,QZ$5)),INDEX(기준일시_입력!$AJ$21:$AJ$39,QZ$5*2-1),IF(AND(QX27&gt;=SMALL(기준일시_입력!$J$21:$J$39,QZ$5),QX27&lt;SMALL(기준일시_입력!$N$21:$N$39,QZ$5)),SMALL(기준일시_입력!$N$21:$N$39,QZ$5)-QX27,0)),0)</f>
        <v>0</v>
      </c>
      <c r="RA27" s="128">
        <f>IFERROR(IF(AND(QX27&lt;SMALL(기준일시_입력!$J$21:$J$39,RA$5),QY27&gt;SMALL(기준일시_입력!$N$21:$N$39,RA$5)),INDEX(기준일시_입력!$AJ$21:$AJ$39,RA$5*2-1),IF(AND(QX27&gt;=SMALL(기준일시_입력!$J$21:$J$39,RA$5),QX27&lt;SMALL(기준일시_입력!$N$21:$N$39,RA$5)),SMALL(기준일시_입력!$N$21:$N$39,RA$5)-QX27,0)),0)</f>
        <v>0</v>
      </c>
      <c r="RB27" s="128">
        <f>IFERROR(IF(AND(QX27&lt;SMALL(기준일시_입력!$J$21:$J$39,RB$5),QY27&gt;SMALL(기준일시_입력!$N$21:$N$39,RB$5)),INDEX(기준일시_입력!$AJ$21:$AJ$39,RB$5*2-1),IF(AND(QX27&gt;=SMALL(기준일시_입력!$J$21:$J$39,RB$5),QX27&lt;SMALL(기준일시_입력!$N$21:$N$39,RB$5)),SMALL(기준일시_입력!$N$21:$N$39,RB$5)-QX27,0)),0)</f>
        <v>0</v>
      </c>
      <c r="RC27" s="128">
        <f>IFERROR(IF(AND(QX27&lt;SMALL(기준일시_입력!$J$21:$J$39,RC$5),QY27&gt;SMALL(기준일시_입력!$N$21:$N$39,RC$5)),INDEX(기준일시_입력!$AJ$21:$AJ$39,RC$5*2-1),IF(AND(QX27&gt;=SMALL(기준일시_입력!$J$21:$J$39,RC$5),QX27&lt;SMALL(기준일시_입력!$N$21:$N$39,RC$5)),SMALL(기준일시_입력!$N$21:$N$39,RC$5)-QX27,0)),0)</f>
        <v>0</v>
      </c>
      <c r="RD27" s="128">
        <f>IFERROR(IF(AND(QX27&lt;SMALL(기준일시_입력!$J$21:$J$39,RD$5),QY27&gt;SMALL(기준일시_입력!$N$21:$N$39,RD$5)),INDEX(기준일시_입력!$AJ$21:$AJ$39,RD$5*2-1),IF(AND(QX27&gt;=SMALL(기준일시_입력!$J$21:$J$39,RD$5),QX27&lt;SMALL(기준일시_입력!$N$21:$N$39,RD$5)),SMALL(기준일시_입력!$N$21:$N$39,RD$5)-QX27,0)),0)</f>
        <v>0</v>
      </c>
      <c r="RE27" s="128">
        <f>IFERROR(IF(AND(QX27&lt;SMALL(기준일시_입력!$J$21:$J$39,RE$5),QY27&gt;SMALL(기준일시_입력!$N$21:$N$39,RE$5)),INDEX(기준일시_입력!$AJ$21:$AJ$39,RE$5*2-1),IF(AND(QX27&gt;=SMALL(기준일시_입력!$J$21:$J$39,RE$5),QX27&lt;SMALL(기준일시_입력!$N$21:$N$39,RE$5)),SMALL(기준일시_입력!$N$21:$N$39,RE$5)-QX27,0)),0)</f>
        <v>0</v>
      </c>
      <c r="RF27" s="128">
        <f>IFERROR(IF(AND(QX27&lt;SMALL(기준일시_입력!$J$21:$J$39,RF$5),QY27&gt;SMALL(기준일시_입력!$N$21:$N$39,RF$5)),INDEX(기준일시_입력!$AJ$21:$AJ$39,RF$5*2-1),IF(AND(QX27&gt;=SMALL(기준일시_입력!$J$21:$J$39,RF$5),QX27&lt;SMALL(기준일시_입력!$N$21:$N$39,RF$5)),SMALL(기준일시_입력!$N$21:$N$39,RF$5)-QX27,0)),0)</f>
        <v>0</v>
      </c>
      <c r="RG27" s="128">
        <f>IFERROR(IF(AND(QX27&lt;SMALL(기준일시_입력!$J$21:$J$39,RG$5),QY27&gt;SMALL(기준일시_입력!$N$21:$N$39,RG$5)),INDEX(기준일시_입력!$AJ$21:$AJ$39,RG$5*2-1),IF(AND(QX27&gt;=SMALL(기준일시_입력!$J$21:$J$39,RG$5),QX27&lt;SMALL(기준일시_입력!$N$21:$N$39,RG$5)),SMALL(기준일시_입력!$N$21:$N$39,RG$5)-QX27,0)),0)</f>
        <v>0</v>
      </c>
      <c r="RH27" s="128">
        <f>IFERROR(IF(AND(QX27&lt;SMALL(기준일시_입력!$J$21:$J$39,RH$5),QY27&gt;SMALL(기준일시_입력!$N$21:$N$39,RH$5)),INDEX(기준일시_입력!$AJ$21:$AJ$39,RH$5*2-1),IF(AND(QX27&gt;=SMALL(기준일시_입력!$J$21:$J$39,RH$5),QX27&lt;SMALL(기준일시_입력!$N$21:$N$39,RH$5)),SMALL(기준일시_입력!$N$21:$N$39,RH$5)-QX27,0)),0)</f>
        <v>0</v>
      </c>
      <c r="RI27" s="128">
        <f>IFERROR(IF(AND(QX27&lt;SMALL(기준일시_입력!$J$21:$J$39,RI$5),QY27&gt;SMALL(기준일시_입력!$N$21:$N$39,RI$5)),INDEX(기준일시_입력!$AJ$21:$AJ$39,RI$5*2-1),IF(AND(QX27&gt;=SMALL(기준일시_입력!$J$21:$J$39,RI$5),QX27&lt;SMALL(기준일시_입력!$N$21:$N$39,RI$5)),SMALL(기준일시_입력!$N$21:$N$39,RI$5)-QX27,0)),0)</f>
        <v>0</v>
      </c>
      <c r="RJ27" s="125"/>
      <c r="RK27" s="180" t="str">
        <f t="shared" si="224"/>
        <v>22일</v>
      </c>
      <c r="RL27" s="180"/>
      <c r="RM27" s="124" t="str">
        <f t="shared" si="225"/>
        <v>월</v>
      </c>
      <c r="RN27" s="133" t="str">
        <f t="shared" si="408"/>
        <v/>
      </c>
      <c r="RO27" s="184"/>
      <c r="RP27" s="184"/>
      <c r="RQ27" s="184"/>
      <c r="RR27" s="184"/>
      <c r="RS27" s="184"/>
      <c r="RT27" s="184"/>
      <c r="RU27" s="176"/>
      <c r="RV27" s="177"/>
      <c r="RW27" s="129" t="str">
        <f>IF($B27="","",IF(AND(RM$3&lt;&gt;"",$B27-기준일시_입력!$AO$7&lt;=0,RO27="",RR27="",RU27=""),"X",IF(RU27="연차","☆",IF(RU27="월차","★",IF(RU27="병가","♨",IF(RU27="출장","◎",IF(RU27="교육","■",IF(AND(RU27="",RO27&lt;=기준일시_입력!$J$15,RR27&gt;=기준일시_입력!$N$15),"○",IF(AND(RU27="",RO27&lt;&gt;"",RO27&gt;기준일시_입력!$J$15),"▼",IF(AND(RU27="",RR27&lt;&gt;"",RR27&lt;기준일시_입력!$N$15),"△",""))))))))))</f>
        <v/>
      </c>
      <c r="RX27" s="128">
        <f>IFERROR(IF(OR(RO27="",RR27=""),0,IF(AND(RZ27&lt;기준일시_입력!$J$17,SA27&gt;기준일시_입력!$N$17),기준일시_입력!$N$17-기준일시_입력!$J$17,IF(AND(RZ27&gt;=기준일시_입력!$J$17,SA27&gt;기준일시_입력!$N$17),기준일시_입력!$N$17-RZ27,IF(SA27&lt;기준일시_입력!$J$17,0,IF(AND(RZ27&lt;기준일시_입력!$J$17,SA27&lt;=기준일시_입력!$N$17),SA27-기준일시_입력!$J$17,IF(AND(RZ27&gt;=기준일시_입력!$J$17,SA27&lt;=기준일시_입력!$N$17),SA27-RZ27,0)))))),0)</f>
        <v>0</v>
      </c>
      <c r="RY27" s="128">
        <f t="shared" si="227"/>
        <v>0</v>
      </c>
      <c r="RZ27" s="128">
        <f>IF(OR(RO27="",RR27=""),0,IF(RO27&lt;기준일시_입력!$J$15,기준일시_입력!$J$15,RO27))</f>
        <v>0</v>
      </c>
      <c r="SA27" s="128">
        <f t="shared" si="228"/>
        <v>0</v>
      </c>
      <c r="SB27" s="128">
        <f>IFERROR(IF(AND(RZ27&lt;SMALL(기준일시_입력!$J$21:$J$39,SB$5),SA27&gt;SMALL(기준일시_입력!$N$21:$N$39,SB$5)),INDEX(기준일시_입력!$AJ$21:$AJ$39,SB$5*2-1),IF(AND(RZ27&gt;=SMALL(기준일시_입력!$J$21:$J$39,SB$5),RZ27&lt;SMALL(기준일시_입력!$N$21:$N$39,SB$5)),SMALL(기준일시_입력!$N$21:$N$39,SB$5)-RZ27,0)),0)</f>
        <v>0</v>
      </c>
      <c r="SC27" s="128">
        <f>IFERROR(IF(AND(RZ27&lt;SMALL(기준일시_입력!$J$21:$J$39,SC$5),SA27&gt;SMALL(기준일시_입력!$N$21:$N$39,SC$5)),INDEX(기준일시_입력!$AJ$21:$AJ$39,SC$5*2-1),IF(AND(RZ27&gt;=SMALL(기준일시_입력!$J$21:$J$39,SC$5),RZ27&lt;SMALL(기준일시_입력!$N$21:$N$39,SC$5)),SMALL(기준일시_입력!$N$21:$N$39,SC$5)-RZ27,0)),0)</f>
        <v>0</v>
      </c>
      <c r="SD27" s="128">
        <f>IFERROR(IF(AND(RZ27&lt;SMALL(기준일시_입력!$J$21:$J$39,SD$5),SA27&gt;SMALL(기준일시_입력!$N$21:$N$39,SD$5)),INDEX(기준일시_입력!$AJ$21:$AJ$39,SD$5*2-1),IF(AND(RZ27&gt;=SMALL(기준일시_입력!$J$21:$J$39,SD$5),RZ27&lt;SMALL(기준일시_입력!$N$21:$N$39,SD$5)),SMALL(기준일시_입력!$N$21:$N$39,SD$5)-RZ27,0)),0)</f>
        <v>0</v>
      </c>
      <c r="SE27" s="128">
        <f>IFERROR(IF(AND(RZ27&lt;SMALL(기준일시_입력!$J$21:$J$39,SE$5),SA27&gt;SMALL(기준일시_입력!$N$21:$N$39,SE$5)),INDEX(기준일시_입력!$AJ$21:$AJ$39,SE$5*2-1),IF(AND(RZ27&gt;=SMALL(기준일시_입력!$J$21:$J$39,SE$5),RZ27&lt;SMALL(기준일시_입력!$N$21:$N$39,SE$5)),SMALL(기준일시_입력!$N$21:$N$39,SE$5)-RZ27,0)),0)</f>
        <v>0</v>
      </c>
      <c r="SF27" s="128">
        <f>IFERROR(IF(AND(RZ27&lt;SMALL(기준일시_입력!$J$21:$J$39,SF$5),SA27&gt;SMALL(기준일시_입력!$N$21:$N$39,SF$5)),INDEX(기준일시_입력!$AJ$21:$AJ$39,SF$5*2-1),IF(AND(RZ27&gt;=SMALL(기준일시_입력!$J$21:$J$39,SF$5),RZ27&lt;SMALL(기준일시_입력!$N$21:$N$39,SF$5)),SMALL(기준일시_입력!$N$21:$N$39,SF$5)-RZ27,0)),0)</f>
        <v>0</v>
      </c>
      <c r="SG27" s="128">
        <f>IFERROR(IF(AND(RZ27&lt;SMALL(기준일시_입력!$J$21:$J$39,SG$5),SA27&gt;SMALL(기준일시_입력!$N$21:$N$39,SG$5)),INDEX(기준일시_입력!$AJ$21:$AJ$39,SG$5*2-1),IF(AND(RZ27&gt;=SMALL(기준일시_입력!$J$21:$J$39,SG$5),RZ27&lt;SMALL(기준일시_입력!$N$21:$N$39,SG$5)),SMALL(기준일시_입력!$N$21:$N$39,SG$5)-RZ27,0)),0)</f>
        <v>0</v>
      </c>
      <c r="SH27" s="128">
        <f>IFERROR(IF(AND(RZ27&lt;SMALL(기준일시_입력!$J$21:$J$39,SH$5),SA27&gt;SMALL(기준일시_입력!$N$21:$N$39,SH$5)),INDEX(기준일시_입력!$AJ$21:$AJ$39,SH$5*2-1),IF(AND(RZ27&gt;=SMALL(기준일시_입력!$J$21:$J$39,SH$5),RZ27&lt;SMALL(기준일시_입력!$N$21:$N$39,SH$5)),SMALL(기준일시_입력!$N$21:$N$39,SH$5)-RZ27,0)),0)</f>
        <v>0</v>
      </c>
      <c r="SI27" s="128">
        <f>IFERROR(IF(AND(RZ27&lt;SMALL(기준일시_입력!$J$21:$J$39,SI$5),SA27&gt;SMALL(기준일시_입력!$N$21:$N$39,SI$5)),INDEX(기준일시_입력!$AJ$21:$AJ$39,SI$5*2-1),IF(AND(RZ27&gt;=SMALL(기준일시_입력!$J$21:$J$39,SI$5),RZ27&lt;SMALL(기준일시_입력!$N$21:$N$39,SI$5)),SMALL(기준일시_입력!$N$21:$N$39,SI$5)-RZ27,0)),0)</f>
        <v>0</v>
      </c>
      <c r="SJ27" s="128">
        <f>IFERROR(IF(AND(RZ27&lt;SMALL(기준일시_입력!$J$21:$J$39,SJ$5),SA27&gt;SMALL(기준일시_입력!$N$21:$N$39,SJ$5)),INDEX(기준일시_입력!$AJ$21:$AJ$39,SJ$5*2-1),IF(AND(RZ27&gt;=SMALL(기준일시_입력!$J$21:$J$39,SJ$5),RZ27&lt;SMALL(기준일시_입력!$N$21:$N$39,SJ$5)),SMALL(기준일시_입력!$N$21:$N$39,SJ$5)-RZ27,0)),0)</f>
        <v>0</v>
      </c>
      <c r="SK27" s="128">
        <f>IFERROR(IF(AND(RZ27&lt;SMALL(기준일시_입력!$J$21:$J$39,SK$5),SA27&gt;SMALL(기준일시_입력!$N$21:$N$39,SK$5)),INDEX(기준일시_입력!$AJ$21:$AJ$39,SK$5*2-1),IF(AND(RZ27&gt;=SMALL(기준일시_입력!$J$21:$J$39,SK$5),RZ27&lt;SMALL(기준일시_입력!$N$21:$N$39,SK$5)),SMALL(기준일시_입력!$N$21:$N$39,SK$5)-RZ27,0)),0)</f>
        <v>0</v>
      </c>
      <c r="SL27" s="125"/>
      <c r="SM27" s="180" t="str">
        <f t="shared" si="229"/>
        <v>22일</v>
      </c>
      <c r="SN27" s="180"/>
      <c r="SO27" s="124" t="str">
        <f t="shared" si="230"/>
        <v>월</v>
      </c>
      <c r="SP27" s="133" t="str">
        <f t="shared" si="409"/>
        <v/>
      </c>
      <c r="SQ27" s="184"/>
      <c r="SR27" s="184"/>
      <c r="SS27" s="184"/>
      <c r="ST27" s="184"/>
      <c r="SU27" s="184"/>
      <c r="SV27" s="184"/>
      <c r="SW27" s="176"/>
      <c r="SX27" s="177"/>
      <c r="SY27" s="129" t="str">
        <f>IF($B27="","",IF(AND(SO$3&lt;&gt;"",$B27-기준일시_입력!$AO$7&lt;=0,SQ27="",ST27="",SW27=""),"X",IF(SW27="연차","☆",IF(SW27="월차","★",IF(SW27="병가","♨",IF(SW27="출장","◎",IF(SW27="교육","■",IF(AND(SW27="",SQ27&lt;=기준일시_입력!$J$15,ST27&gt;=기준일시_입력!$N$15),"○",IF(AND(SW27="",SQ27&lt;&gt;"",SQ27&gt;기준일시_입력!$J$15),"▼",IF(AND(SW27="",ST27&lt;&gt;"",ST27&lt;기준일시_입력!$N$15),"△",""))))))))))</f>
        <v/>
      </c>
      <c r="SZ27" s="128">
        <f>IFERROR(IF(OR(SQ27="",ST27=""),0,IF(AND(TB27&lt;기준일시_입력!$J$17,TC27&gt;기준일시_입력!$N$17),기준일시_입력!$N$17-기준일시_입력!$J$17,IF(AND(TB27&gt;=기준일시_입력!$J$17,TC27&gt;기준일시_입력!$N$17),기준일시_입력!$N$17-TB27,IF(TC27&lt;기준일시_입력!$J$17,0,IF(AND(TB27&lt;기준일시_입력!$J$17,TC27&lt;=기준일시_입력!$N$17),TC27-기준일시_입력!$J$17,IF(AND(TB27&gt;=기준일시_입력!$J$17,TC27&lt;=기준일시_입력!$N$17),TC27-TB27,0)))))),0)</f>
        <v>0</v>
      </c>
      <c r="TA27" s="128">
        <f t="shared" si="232"/>
        <v>0</v>
      </c>
      <c r="TB27" s="128">
        <f>IF(OR(SQ27="",ST27=""),0,IF(SQ27&lt;기준일시_입력!$J$15,기준일시_입력!$J$15,SQ27))</f>
        <v>0</v>
      </c>
      <c r="TC27" s="128">
        <f t="shared" si="233"/>
        <v>0</v>
      </c>
      <c r="TD27" s="128">
        <f>IFERROR(IF(AND(TB27&lt;SMALL(기준일시_입력!$J$21:$J$39,TD$5),TC27&gt;SMALL(기준일시_입력!$N$21:$N$39,TD$5)),INDEX(기준일시_입력!$AJ$21:$AJ$39,TD$5*2-1),IF(AND(TB27&gt;=SMALL(기준일시_입력!$J$21:$J$39,TD$5),TB27&lt;SMALL(기준일시_입력!$N$21:$N$39,TD$5)),SMALL(기준일시_입력!$N$21:$N$39,TD$5)-TB27,0)),0)</f>
        <v>0</v>
      </c>
      <c r="TE27" s="128">
        <f>IFERROR(IF(AND(TB27&lt;SMALL(기준일시_입력!$J$21:$J$39,TE$5),TC27&gt;SMALL(기준일시_입력!$N$21:$N$39,TE$5)),INDEX(기준일시_입력!$AJ$21:$AJ$39,TE$5*2-1),IF(AND(TB27&gt;=SMALL(기준일시_입력!$J$21:$J$39,TE$5),TB27&lt;SMALL(기준일시_입력!$N$21:$N$39,TE$5)),SMALL(기준일시_입력!$N$21:$N$39,TE$5)-TB27,0)),0)</f>
        <v>0</v>
      </c>
      <c r="TF27" s="128">
        <f>IFERROR(IF(AND(TB27&lt;SMALL(기준일시_입력!$J$21:$J$39,TF$5),TC27&gt;SMALL(기준일시_입력!$N$21:$N$39,TF$5)),INDEX(기준일시_입력!$AJ$21:$AJ$39,TF$5*2-1),IF(AND(TB27&gt;=SMALL(기준일시_입력!$J$21:$J$39,TF$5),TB27&lt;SMALL(기준일시_입력!$N$21:$N$39,TF$5)),SMALL(기준일시_입력!$N$21:$N$39,TF$5)-TB27,0)),0)</f>
        <v>0</v>
      </c>
      <c r="TG27" s="128">
        <f>IFERROR(IF(AND(TB27&lt;SMALL(기준일시_입력!$J$21:$J$39,TG$5),TC27&gt;SMALL(기준일시_입력!$N$21:$N$39,TG$5)),INDEX(기준일시_입력!$AJ$21:$AJ$39,TG$5*2-1),IF(AND(TB27&gt;=SMALL(기준일시_입력!$J$21:$J$39,TG$5),TB27&lt;SMALL(기준일시_입력!$N$21:$N$39,TG$5)),SMALL(기준일시_입력!$N$21:$N$39,TG$5)-TB27,0)),0)</f>
        <v>0</v>
      </c>
      <c r="TH27" s="128">
        <f>IFERROR(IF(AND(TB27&lt;SMALL(기준일시_입력!$J$21:$J$39,TH$5),TC27&gt;SMALL(기준일시_입력!$N$21:$N$39,TH$5)),INDEX(기준일시_입력!$AJ$21:$AJ$39,TH$5*2-1),IF(AND(TB27&gt;=SMALL(기준일시_입력!$J$21:$J$39,TH$5),TB27&lt;SMALL(기준일시_입력!$N$21:$N$39,TH$5)),SMALL(기준일시_입력!$N$21:$N$39,TH$5)-TB27,0)),0)</f>
        <v>0</v>
      </c>
      <c r="TI27" s="128">
        <f>IFERROR(IF(AND(TB27&lt;SMALL(기준일시_입력!$J$21:$J$39,TI$5),TC27&gt;SMALL(기준일시_입력!$N$21:$N$39,TI$5)),INDEX(기준일시_입력!$AJ$21:$AJ$39,TI$5*2-1),IF(AND(TB27&gt;=SMALL(기준일시_입력!$J$21:$J$39,TI$5),TB27&lt;SMALL(기준일시_입력!$N$21:$N$39,TI$5)),SMALL(기준일시_입력!$N$21:$N$39,TI$5)-TB27,0)),0)</f>
        <v>0</v>
      </c>
      <c r="TJ27" s="128">
        <f>IFERROR(IF(AND(TB27&lt;SMALL(기준일시_입력!$J$21:$J$39,TJ$5),TC27&gt;SMALL(기준일시_입력!$N$21:$N$39,TJ$5)),INDEX(기준일시_입력!$AJ$21:$AJ$39,TJ$5*2-1),IF(AND(TB27&gt;=SMALL(기준일시_입력!$J$21:$J$39,TJ$5),TB27&lt;SMALL(기준일시_입력!$N$21:$N$39,TJ$5)),SMALL(기준일시_입력!$N$21:$N$39,TJ$5)-TB27,0)),0)</f>
        <v>0</v>
      </c>
      <c r="TK27" s="128">
        <f>IFERROR(IF(AND(TB27&lt;SMALL(기준일시_입력!$J$21:$J$39,TK$5),TC27&gt;SMALL(기준일시_입력!$N$21:$N$39,TK$5)),INDEX(기준일시_입력!$AJ$21:$AJ$39,TK$5*2-1),IF(AND(TB27&gt;=SMALL(기준일시_입력!$J$21:$J$39,TK$5),TB27&lt;SMALL(기준일시_입력!$N$21:$N$39,TK$5)),SMALL(기준일시_입력!$N$21:$N$39,TK$5)-TB27,0)),0)</f>
        <v>0</v>
      </c>
      <c r="TL27" s="128">
        <f>IFERROR(IF(AND(TB27&lt;SMALL(기준일시_입력!$J$21:$J$39,TL$5),TC27&gt;SMALL(기준일시_입력!$N$21:$N$39,TL$5)),INDEX(기준일시_입력!$AJ$21:$AJ$39,TL$5*2-1),IF(AND(TB27&gt;=SMALL(기준일시_입력!$J$21:$J$39,TL$5),TB27&lt;SMALL(기준일시_입력!$N$21:$N$39,TL$5)),SMALL(기준일시_입력!$N$21:$N$39,TL$5)-TB27,0)),0)</f>
        <v>0</v>
      </c>
      <c r="TM27" s="128">
        <f>IFERROR(IF(AND(TB27&lt;SMALL(기준일시_입력!$J$21:$J$39,TM$5),TC27&gt;SMALL(기준일시_입력!$N$21:$N$39,TM$5)),INDEX(기준일시_입력!$AJ$21:$AJ$39,TM$5*2-1),IF(AND(TB27&gt;=SMALL(기준일시_입력!$J$21:$J$39,TM$5),TB27&lt;SMALL(기준일시_입력!$N$21:$N$39,TM$5)),SMALL(기준일시_입력!$N$21:$N$39,TM$5)-TB27,0)),0)</f>
        <v>0</v>
      </c>
      <c r="TN27" s="125"/>
      <c r="TO27" s="180" t="str">
        <f t="shared" si="234"/>
        <v>22일</v>
      </c>
      <c r="TP27" s="180"/>
      <c r="TQ27" s="124" t="str">
        <f t="shared" si="235"/>
        <v>월</v>
      </c>
      <c r="TR27" s="133" t="str">
        <f t="shared" si="409"/>
        <v/>
      </c>
      <c r="TS27" s="184"/>
      <c r="TT27" s="184"/>
      <c r="TU27" s="184"/>
      <c r="TV27" s="184"/>
      <c r="TW27" s="184"/>
      <c r="TX27" s="184"/>
      <c r="TY27" s="176"/>
      <c r="TZ27" s="177"/>
      <c r="UA27" s="129" t="str">
        <f>IF($B27="","",IF(AND(TQ$3&lt;&gt;"",$B27-기준일시_입력!$AO$7&lt;=0,TS27="",TV27="",TY27=""),"X",IF(TY27="연차","☆",IF(TY27="월차","★",IF(TY27="병가","♨",IF(TY27="출장","◎",IF(TY27="교육","■",IF(AND(TY27="",TS27&lt;=기준일시_입력!$J$15,TV27&gt;=기준일시_입력!$N$15),"○",IF(AND(TY27="",TS27&lt;&gt;"",TS27&gt;기준일시_입력!$J$15),"▼",IF(AND(TY27="",TV27&lt;&gt;"",TV27&lt;기준일시_입력!$N$15),"△",""))))))))))</f>
        <v/>
      </c>
      <c r="UB27" s="128">
        <f>IFERROR(IF(OR(TS27="",TV27=""),0,IF(AND(UD27&lt;기준일시_입력!$J$17,UE27&gt;기준일시_입력!$N$17),기준일시_입력!$N$17-기준일시_입력!$J$17,IF(AND(UD27&gt;=기준일시_입력!$J$17,UE27&gt;기준일시_입력!$N$17),기준일시_입력!$N$17-UD27,IF(UE27&lt;기준일시_입력!$J$17,0,IF(AND(UD27&lt;기준일시_입력!$J$17,UE27&lt;=기준일시_입력!$N$17),UE27-기준일시_입력!$J$17,IF(AND(UD27&gt;=기준일시_입력!$J$17,UE27&lt;=기준일시_입력!$N$17),UE27-UD27,0)))))),0)</f>
        <v>0</v>
      </c>
      <c r="UC27" s="128">
        <f t="shared" si="237"/>
        <v>0</v>
      </c>
      <c r="UD27" s="128">
        <f>IF(OR(TS27="",TV27=""),0,IF(TS27&lt;기준일시_입력!$J$15,기준일시_입력!$J$15,TS27))</f>
        <v>0</v>
      </c>
      <c r="UE27" s="128">
        <f t="shared" si="238"/>
        <v>0</v>
      </c>
      <c r="UF27" s="128">
        <f>IFERROR(IF(AND(UD27&lt;SMALL(기준일시_입력!$J$21:$J$39,UF$5),UE27&gt;SMALL(기준일시_입력!$N$21:$N$39,UF$5)),INDEX(기준일시_입력!$AJ$21:$AJ$39,UF$5*2-1),IF(AND(UD27&gt;=SMALL(기준일시_입력!$J$21:$J$39,UF$5),UD27&lt;SMALL(기준일시_입력!$N$21:$N$39,UF$5)),SMALL(기준일시_입력!$N$21:$N$39,UF$5)-UD27,0)),0)</f>
        <v>0</v>
      </c>
      <c r="UG27" s="128">
        <f>IFERROR(IF(AND(UD27&lt;SMALL(기준일시_입력!$J$21:$J$39,UG$5),UE27&gt;SMALL(기준일시_입력!$N$21:$N$39,UG$5)),INDEX(기준일시_입력!$AJ$21:$AJ$39,UG$5*2-1),IF(AND(UD27&gt;=SMALL(기준일시_입력!$J$21:$J$39,UG$5),UD27&lt;SMALL(기준일시_입력!$N$21:$N$39,UG$5)),SMALL(기준일시_입력!$N$21:$N$39,UG$5)-UD27,0)),0)</f>
        <v>0</v>
      </c>
      <c r="UH27" s="128">
        <f>IFERROR(IF(AND(UD27&lt;SMALL(기준일시_입력!$J$21:$J$39,UH$5),UE27&gt;SMALL(기준일시_입력!$N$21:$N$39,UH$5)),INDEX(기준일시_입력!$AJ$21:$AJ$39,UH$5*2-1),IF(AND(UD27&gt;=SMALL(기준일시_입력!$J$21:$J$39,UH$5),UD27&lt;SMALL(기준일시_입력!$N$21:$N$39,UH$5)),SMALL(기준일시_입력!$N$21:$N$39,UH$5)-UD27,0)),0)</f>
        <v>0</v>
      </c>
      <c r="UI27" s="128">
        <f>IFERROR(IF(AND(UD27&lt;SMALL(기준일시_입력!$J$21:$J$39,UI$5),UE27&gt;SMALL(기준일시_입력!$N$21:$N$39,UI$5)),INDEX(기준일시_입력!$AJ$21:$AJ$39,UI$5*2-1),IF(AND(UD27&gt;=SMALL(기준일시_입력!$J$21:$J$39,UI$5),UD27&lt;SMALL(기준일시_입력!$N$21:$N$39,UI$5)),SMALL(기준일시_입력!$N$21:$N$39,UI$5)-UD27,0)),0)</f>
        <v>0</v>
      </c>
      <c r="UJ27" s="128">
        <f>IFERROR(IF(AND(UD27&lt;SMALL(기준일시_입력!$J$21:$J$39,UJ$5),UE27&gt;SMALL(기준일시_입력!$N$21:$N$39,UJ$5)),INDEX(기준일시_입력!$AJ$21:$AJ$39,UJ$5*2-1),IF(AND(UD27&gt;=SMALL(기준일시_입력!$J$21:$J$39,UJ$5),UD27&lt;SMALL(기준일시_입력!$N$21:$N$39,UJ$5)),SMALL(기준일시_입력!$N$21:$N$39,UJ$5)-UD27,0)),0)</f>
        <v>0</v>
      </c>
      <c r="UK27" s="128">
        <f>IFERROR(IF(AND(UD27&lt;SMALL(기준일시_입력!$J$21:$J$39,UK$5),UE27&gt;SMALL(기준일시_입력!$N$21:$N$39,UK$5)),INDEX(기준일시_입력!$AJ$21:$AJ$39,UK$5*2-1),IF(AND(UD27&gt;=SMALL(기준일시_입력!$J$21:$J$39,UK$5),UD27&lt;SMALL(기준일시_입력!$N$21:$N$39,UK$5)),SMALL(기준일시_입력!$N$21:$N$39,UK$5)-UD27,0)),0)</f>
        <v>0</v>
      </c>
      <c r="UL27" s="128">
        <f>IFERROR(IF(AND(UD27&lt;SMALL(기준일시_입력!$J$21:$J$39,UL$5),UE27&gt;SMALL(기준일시_입력!$N$21:$N$39,UL$5)),INDEX(기준일시_입력!$AJ$21:$AJ$39,UL$5*2-1),IF(AND(UD27&gt;=SMALL(기준일시_입력!$J$21:$J$39,UL$5),UD27&lt;SMALL(기준일시_입력!$N$21:$N$39,UL$5)),SMALL(기준일시_입력!$N$21:$N$39,UL$5)-UD27,0)),0)</f>
        <v>0</v>
      </c>
      <c r="UM27" s="128">
        <f>IFERROR(IF(AND(UD27&lt;SMALL(기준일시_입력!$J$21:$J$39,UM$5),UE27&gt;SMALL(기준일시_입력!$N$21:$N$39,UM$5)),INDEX(기준일시_입력!$AJ$21:$AJ$39,UM$5*2-1),IF(AND(UD27&gt;=SMALL(기준일시_입력!$J$21:$J$39,UM$5),UD27&lt;SMALL(기준일시_입력!$N$21:$N$39,UM$5)),SMALL(기준일시_입력!$N$21:$N$39,UM$5)-UD27,0)),0)</f>
        <v>0</v>
      </c>
      <c r="UN27" s="128">
        <f>IFERROR(IF(AND(UD27&lt;SMALL(기준일시_입력!$J$21:$J$39,UN$5),UE27&gt;SMALL(기준일시_입력!$N$21:$N$39,UN$5)),INDEX(기준일시_입력!$AJ$21:$AJ$39,UN$5*2-1),IF(AND(UD27&gt;=SMALL(기준일시_입력!$J$21:$J$39,UN$5),UD27&lt;SMALL(기준일시_입력!$N$21:$N$39,UN$5)),SMALL(기준일시_입력!$N$21:$N$39,UN$5)-UD27,0)),0)</f>
        <v>0</v>
      </c>
      <c r="UO27" s="128">
        <f>IFERROR(IF(AND(UD27&lt;SMALL(기준일시_입력!$J$21:$J$39,UO$5),UE27&gt;SMALL(기준일시_입력!$N$21:$N$39,UO$5)),INDEX(기준일시_입력!$AJ$21:$AJ$39,UO$5*2-1),IF(AND(UD27&gt;=SMALL(기준일시_입력!$J$21:$J$39,UO$5),UD27&lt;SMALL(기준일시_입력!$N$21:$N$39,UO$5)),SMALL(기준일시_입력!$N$21:$N$39,UO$5)-UD27,0)),0)</f>
        <v>0</v>
      </c>
      <c r="UP27" s="125"/>
      <c r="UQ27" s="180" t="str">
        <f t="shared" si="239"/>
        <v>22일</v>
      </c>
      <c r="UR27" s="180"/>
      <c r="US27" s="124" t="str">
        <f t="shared" si="240"/>
        <v>월</v>
      </c>
      <c r="UT27" s="133" t="str">
        <f t="shared" si="409"/>
        <v/>
      </c>
      <c r="UU27" s="184"/>
      <c r="UV27" s="184"/>
      <c r="UW27" s="184"/>
      <c r="UX27" s="184"/>
      <c r="UY27" s="184"/>
      <c r="UZ27" s="184"/>
      <c r="VA27" s="176"/>
      <c r="VB27" s="177"/>
      <c r="VC27" s="129" t="str">
        <f>IF($B27="","",IF(AND(US$3&lt;&gt;"",$B27-기준일시_입력!$AO$7&lt;=0,UU27="",UX27="",VA27=""),"X",IF(VA27="연차","☆",IF(VA27="월차","★",IF(VA27="병가","♨",IF(VA27="출장","◎",IF(VA27="교육","■",IF(AND(VA27="",UU27&lt;=기준일시_입력!$J$15,UX27&gt;=기준일시_입력!$N$15),"○",IF(AND(VA27="",UU27&lt;&gt;"",UU27&gt;기준일시_입력!$J$15),"▼",IF(AND(VA27="",UX27&lt;&gt;"",UX27&lt;기준일시_입력!$N$15),"△",""))))))))))</f>
        <v/>
      </c>
      <c r="VD27" s="128">
        <f>IFERROR(IF(OR(UU27="",UX27=""),0,IF(AND(VF27&lt;기준일시_입력!$J$17,VG27&gt;기준일시_입력!$N$17),기준일시_입력!$N$17-기준일시_입력!$J$17,IF(AND(VF27&gt;=기준일시_입력!$J$17,VG27&gt;기준일시_입력!$N$17),기준일시_입력!$N$17-VF27,IF(VG27&lt;기준일시_입력!$J$17,0,IF(AND(VF27&lt;기준일시_입력!$J$17,VG27&lt;=기준일시_입력!$N$17),VG27-기준일시_입력!$J$17,IF(AND(VF27&gt;=기준일시_입력!$J$17,VG27&lt;=기준일시_입력!$N$17),VG27-VF27,0)))))),0)</f>
        <v>0</v>
      </c>
      <c r="VE27" s="128">
        <f t="shared" si="242"/>
        <v>0</v>
      </c>
      <c r="VF27" s="128">
        <f>IF(OR(UU27="",UX27=""),0,IF(UU27&lt;기준일시_입력!$J$15,기준일시_입력!$J$15,UU27))</f>
        <v>0</v>
      </c>
      <c r="VG27" s="128">
        <f t="shared" si="243"/>
        <v>0</v>
      </c>
      <c r="VH27" s="128">
        <f>IFERROR(IF(AND(VF27&lt;SMALL(기준일시_입력!$J$21:$J$39,VH$5),VG27&gt;SMALL(기준일시_입력!$N$21:$N$39,VH$5)),INDEX(기준일시_입력!$AJ$21:$AJ$39,VH$5*2-1),IF(AND(VF27&gt;=SMALL(기준일시_입력!$J$21:$J$39,VH$5),VF27&lt;SMALL(기준일시_입력!$N$21:$N$39,VH$5)),SMALL(기준일시_입력!$N$21:$N$39,VH$5)-VF27,0)),0)</f>
        <v>0</v>
      </c>
      <c r="VI27" s="128">
        <f>IFERROR(IF(AND(VF27&lt;SMALL(기준일시_입력!$J$21:$J$39,VI$5),VG27&gt;SMALL(기준일시_입력!$N$21:$N$39,VI$5)),INDEX(기준일시_입력!$AJ$21:$AJ$39,VI$5*2-1),IF(AND(VF27&gt;=SMALL(기준일시_입력!$J$21:$J$39,VI$5),VF27&lt;SMALL(기준일시_입력!$N$21:$N$39,VI$5)),SMALL(기준일시_입력!$N$21:$N$39,VI$5)-VF27,0)),0)</f>
        <v>0</v>
      </c>
      <c r="VJ27" s="128">
        <f>IFERROR(IF(AND(VF27&lt;SMALL(기준일시_입력!$J$21:$J$39,VJ$5),VG27&gt;SMALL(기준일시_입력!$N$21:$N$39,VJ$5)),INDEX(기준일시_입력!$AJ$21:$AJ$39,VJ$5*2-1),IF(AND(VF27&gt;=SMALL(기준일시_입력!$J$21:$J$39,VJ$5),VF27&lt;SMALL(기준일시_입력!$N$21:$N$39,VJ$5)),SMALL(기준일시_입력!$N$21:$N$39,VJ$5)-VF27,0)),0)</f>
        <v>0</v>
      </c>
      <c r="VK27" s="128">
        <f>IFERROR(IF(AND(VF27&lt;SMALL(기준일시_입력!$J$21:$J$39,VK$5),VG27&gt;SMALL(기준일시_입력!$N$21:$N$39,VK$5)),INDEX(기준일시_입력!$AJ$21:$AJ$39,VK$5*2-1),IF(AND(VF27&gt;=SMALL(기준일시_입력!$J$21:$J$39,VK$5),VF27&lt;SMALL(기준일시_입력!$N$21:$N$39,VK$5)),SMALL(기준일시_입력!$N$21:$N$39,VK$5)-VF27,0)),0)</f>
        <v>0</v>
      </c>
      <c r="VL27" s="128">
        <f>IFERROR(IF(AND(VF27&lt;SMALL(기준일시_입력!$J$21:$J$39,VL$5),VG27&gt;SMALL(기준일시_입력!$N$21:$N$39,VL$5)),INDEX(기준일시_입력!$AJ$21:$AJ$39,VL$5*2-1),IF(AND(VF27&gt;=SMALL(기준일시_입력!$J$21:$J$39,VL$5),VF27&lt;SMALL(기준일시_입력!$N$21:$N$39,VL$5)),SMALL(기준일시_입력!$N$21:$N$39,VL$5)-VF27,0)),0)</f>
        <v>0</v>
      </c>
      <c r="VM27" s="128">
        <f>IFERROR(IF(AND(VF27&lt;SMALL(기준일시_입력!$J$21:$J$39,VM$5),VG27&gt;SMALL(기준일시_입력!$N$21:$N$39,VM$5)),INDEX(기준일시_입력!$AJ$21:$AJ$39,VM$5*2-1),IF(AND(VF27&gt;=SMALL(기준일시_입력!$J$21:$J$39,VM$5),VF27&lt;SMALL(기준일시_입력!$N$21:$N$39,VM$5)),SMALL(기준일시_입력!$N$21:$N$39,VM$5)-VF27,0)),0)</f>
        <v>0</v>
      </c>
      <c r="VN27" s="128">
        <f>IFERROR(IF(AND(VF27&lt;SMALL(기준일시_입력!$J$21:$J$39,VN$5),VG27&gt;SMALL(기준일시_입력!$N$21:$N$39,VN$5)),INDEX(기준일시_입력!$AJ$21:$AJ$39,VN$5*2-1),IF(AND(VF27&gt;=SMALL(기준일시_입력!$J$21:$J$39,VN$5),VF27&lt;SMALL(기준일시_입력!$N$21:$N$39,VN$5)),SMALL(기준일시_입력!$N$21:$N$39,VN$5)-VF27,0)),0)</f>
        <v>0</v>
      </c>
      <c r="VO27" s="128">
        <f>IFERROR(IF(AND(VF27&lt;SMALL(기준일시_입력!$J$21:$J$39,VO$5),VG27&gt;SMALL(기준일시_입력!$N$21:$N$39,VO$5)),INDEX(기준일시_입력!$AJ$21:$AJ$39,VO$5*2-1),IF(AND(VF27&gt;=SMALL(기준일시_입력!$J$21:$J$39,VO$5),VF27&lt;SMALL(기준일시_입력!$N$21:$N$39,VO$5)),SMALL(기준일시_입력!$N$21:$N$39,VO$5)-VF27,0)),0)</f>
        <v>0</v>
      </c>
      <c r="VP27" s="128">
        <f>IFERROR(IF(AND(VF27&lt;SMALL(기준일시_입력!$J$21:$J$39,VP$5),VG27&gt;SMALL(기준일시_입력!$N$21:$N$39,VP$5)),INDEX(기준일시_입력!$AJ$21:$AJ$39,VP$5*2-1),IF(AND(VF27&gt;=SMALL(기준일시_입력!$J$21:$J$39,VP$5),VF27&lt;SMALL(기준일시_입력!$N$21:$N$39,VP$5)),SMALL(기준일시_입력!$N$21:$N$39,VP$5)-VF27,0)),0)</f>
        <v>0</v>
      </c>
      <c r="VQ27" s="128">
        <f>IFERROR(IF(AND(VF27&lt;SMALL(기준일시_입력!$J$21:$J$39,VQ$5),VG27&gt;SMALL(기준일시_입력!$N$21:$N$39,VQ$5)),INDEX(기준일시_입력!$AJ$21:$AJ$39,VQ$5*2-1),IF(AND(VF27&gt;=SMALL(기준일시_입력!$J$21:$J$39,VQ$5),VF27&lt;SMALL(기준일시_입력!$N$21:$N$39,VQ$5)),SMALL(기준일시_입력!$N$21:$N$39,VQ$5)-VF27,0)),0)</f>
        <v>0</v>
      </c>
      <c r="VR27" s="125"/>
      <c r="VS27" s="180" t="str">
        <f t="shared" si="244"/>
        <v>22일</v>
      </c>
      <c r="VT27" s="180"/>
      <c r="VU27" s="124" t="str">
        <f t="shared" si="245"/>
        <v>월</v>
      </c>
      <c r="VV27" s="133" t="str">
        <f t="shared" si="410"/>
        <v/>
      </c>
      <c r="VW27" s="184"/>
      <c r="VX27" s="184"/>
      <c r="VY27" s="184"/>
      <c r="VZ27" s="184"/>
      <c r="WA27" s="184"/>
      <c r="WB27" s="184"/>
      <c r="WC27" s="176"/>
      <c r="WD27" s="177"/>
      <c r="WE27" s="129" t="str">
        <f>IF($B27="","",IF(AND(VU$3&lt;&gt;"",$B27-기준일시_입력!$AO$7&lt;=0,VW27="",VZ27="",WC27=""),"X",IF(WC27="연차","☆",IF(WC27="월차","★",IF(WC27="병가","♨",IF(WC27="출장","◎",IF(WC27="교육","■",IF(AND(WC27="",VW27&lt;=기준일시_입력!$J$15,VZ27&gt;=기준일시_입력!$N$15),"○",IF(AND(WC27="",VW27&lt;&gt;"",VW27&gt;기준일시_입력!$J$15),"▼",IF(AND(WC27="",VZ27&lt;&gt;"",VZ27&lt;기준일시_입력!$N$15),"△",""))))))))))</f>
        <v/>
      </c>
      <c r="WF27" s="128">
        <f>IFERROR(IF(OR(VW27="",VZ27=""),0,IF(AND(WH27&lt;기준일시_입력!$J$17,WI27&gt;기준일시_입력!$N$17),기준일시_입력!$N$17-기준일시_입력!$J$17,IF(AND(WH27&gt;=기준일시_입력!$J$17,WI27&gt;기준일시_입력!$N$17),기준일시_입력!$N$17-WH27,IF(WI27&lt;기준일시_입력!$J$17,0,IF(AND(WH27&lt;기준일시_입력!$J$17,WI27&lt;=기준일시_입력!$N$17),WI27-기준일시_입력!$J$17,IF(AND(WH27&gt;=기준일시_입력!$J$17,WI27&lt;=기준일시_입력!$N$17),WI27-WH27,0)))))),0)</f>
        <v>0</v>
      </c>
      <c r="WG27" s="128">
        <f t="shared" si="247"/>
        <v>0</v>
      </c>
      <c r="WH27" s="128">
        <f>IF(OR(VW27="",VZ27=""),0,IF(VW27&lt;기준일시_입력!$J$15,기준일시_입력!$J$15,VW27))</f>
        <v>0</v>
      </c>
      <c r="WI27" s="128">
        <f t="shared" si="248"/>
        <v>0</v>
      </c>
      <c r="WJ27" s="128">
        <f>IFERROR(IF(AND(WH27&lt;SMALL(기준일시_입력!$J$21:$J$39,WJ$5),WI27&gt;SMALL(기준일시_입력!$N$21:$N$39,WJ$5)),INDEX(기준일시_입력!$AJ$21:$AJ$39,WJ$5*2-1),IF(AND(WH27&gt;=SMALL(기준일시_입력!$J$21:$J$39,WJ$5),WH27&lt;SMALL(기준일시_입력!$N$21:$N$39,WJ$5)),SMALL(기준일시_입력!$N$21:$N$39,WJ$5)-WH27,0)),0)</f>
        <v>0</v>
      </c>
      <c r="WK27" s="128">
        <f>IFERROR(IF(AND(WH27&lt;SMALL(기준일시_입력!$J$21:$J$39,WK$5),WI27&gt;SMALL(기준일시_입력!$N$21:$N$39,WK$5)),INDEX(기준일시_입력!$AJ$21:$AJ$39,WK$5*2-1),IF(AND(WH27&gt;=SMALL(기준일시_입력!$J$21:$J$39,WK$5),WH27&lt;SMALL(기준일시_입력!$N$21:$N$39,WK$5)),SMALL(기준일시_입력!$N$21:$N$39,WK$5)-WH27,0)),0)</f>
        <v>0</v>
      </c>
      <c r="WL27" s="128">
        <f>IFERROR(IF(AND(WH27&lt;SMALL(기준일시_입력!$J$21:$J$39,WL$5),WI27&gt;SMALL(기준일시_입력!$N$21:$N$39,WL$5)),INDEX(기준일시_입력!$AJ$21:$AJ$39,WL$5*2-1),IF(AND(WH27&gt;=SMALL(기준일시_입력!$J$21:$J$39,WL$5),WH27&lt;SMALL(기준일시_입력!$N$21:$N$39,WL$5)),SMALL(기준일시_입력!$N$21:$N$39,WL$5)-WH27,0)),0)</f>
        <v>0</v>
      </c>
      <c r="WM27" s="128">
        <f>IFERROR(IF(AND(WH27&lt;SMALL(기준일시_입력!$J$21:$J$39,WM$5),WI27&gt;SMALL(기준일시_입력!$N$21:$N$39,WM$5)),INDEX(기준일시_입력!$AJ$21:$AJ$39,WM$5*2-1),IF(AND(WH27&gt;=SMALL(기준일시_입력!$J$21:$J$39,WM$5),WH27&lt;SMALL(기준일시_입력!$N$21:$N$39,WM$5)),SMALL(기준일시_입력!$N$21:$N$39,WM$5)-WH27,0)),0)</f>
        <v>0</v>
      </c>
      <c r="WN27" s="128">
        <f>IFERROR(IF(AND(WH27&lt;SMALL(기준일시_입력!$J$21:$J$39,WN$5),WI27&gt;SMALL(기준일시_입력!$N$21:$N$39,WN$5)),INDEX(기준일시_입력!$AJ$21:$AJ$39,WN$5*2-1),IF(AND(WH27&gt;=SMALL(기준일시_입력!$J$21:$J$39,WN$5),WH27&lt;SMALL(기준일시_입력!$N$21:$N$39,WN$5)),SMALL(기준일시_입력!$N$21:$N$39,WN$5)-WH27,0)),0)</f>
        <v>0</v>
      </c>
      <c r="WO27" s="128">
        <f>IFERROR(IF(AND(WH27&lt;SMALL(기준일시_입력!$J$21:$J$39,WO$5),WI27&gt;SMALL(기준일시_입력!$N$21:$N$39,WO$5)),INDEX(기준일시_입력!$AJ$21:$AJ$39,WO$5*2-1),IF(AND(WH27&gt;=SMALL(기준일시_입력!$J$21:$J$39,WO$5),WH27&lt;SMALL(기준일시_입력!$N$21:$N$39,WO$5)),SMALL(기준일시_입력!$N$21:$N$39,WO$5)-WH27,0)),0)</f>
        <v>0</v>
      </c>
      <c r="WP27" s="128">
        <f>IFERROR(IF(AND(WH27&lt;SMALL(기준일시_입력!$J$21:$J$39,WP$5),WI27&gt;SMALL(기준일시_입력!$N$21:$N$39,WP$5)),INDEX(기준일시_입력!$AJ$21:$AJ$39,WP$5*2-1),IF(AND(WH27&gt;=SMALL(기준일시_입력!$J$21:$J$39,WP$5),WH27&lt;SMALL(기준일시_입력!$N$21:$N$39,WP$5)),SMALL(기준일시_입력!$N$21:$N$39,WP$5)-WH27,0)),0)</f>
        <v>0</v>
      </c>
      <c r="WQ27" s="128">
        <f>IFERROR(IF(AND(WH27&lt;SMALL(기준일시_입력!$J$21:$J$39,WQ$5),WI27&gt;SMALL(기준일시_입력!$N$21:$N$39,WQ$5)),INDEX(기준일시_입력!$AJ$21:$AJ$39,WQ$5*2-1),IF(AND(WH27&gt;=SMALL(기준일시_입력!$J$21:$J$39,WQ$5),WH27&lt;SMALL(기준일시_입력!$N$21:$N$39,WQ$5)),SMALL(기준일시_입력!$N$21:$N$39,WQ$5)-WH27,0)),0)</f>
        <v>0</v>
      </c>
      <c r="WR27" s="128">
        <f>IFERROR(IF(AND(WH27&lt;SMALL(기준일시_입력!$J$21:$J$39,WR$5),WI27&gt;SMALL(기준일시_입력!$N$21:$N$39,WR$5)),INDEX(기준일시_입력!$AJ$21:$AJ$39,WR$5*2-1),IF(AND(WH27&gt;=SMALL(기준일시_입력!$J$21:$J$39,WR$5),WH27&lt;SMALL(기준일시_입력!$N$21:$N$39,WR$5)),SMALL(기준일시_입력!$N$21:$N$39,WR$5)-WH27,0)),0)</f>
        <v>0</v>
      </c>
      <c r="WS27" s="128">
        <f>IFERROR(IF(AND(WH27&lt;SMALL(기준일시_입력!$J$21:$J$39,WS$5),WI27&gt;SMALL(기준일시_입력!$N$21:$N$39,WS$5)),INDEX(기준일시_입력!$AJ$21:$AJ$39,WS$5*2-1),IF(AND(WH27&gt;=SMALL(기준일시_입력!$J$21:$J$39,WS$5),WH27&lt;SMALL(기준일시_입력!$N$21:$N$39,WS$5)),SMALL(기준일시_입력!$N$21:$N$39,WS$5)-WH27,0)),0)</f>
        <v>0</v>
      </c>
      <c r="WT27" s="125"/>
      <c r="WU27" s="180" t="str">
        <f t="shared" si="249"/>
        <v>22일</v>
      </c>
      <c r="WV27" s="180"/>
      <c r="WW27" s="124" t="str">
        <f t="shared" si="250"/>
        <v>월</v>
      </c>
      <c r="WX27" s="133" t="str">
        <f t="shared" si="410"/>
        <v/>
      </c>
      <c r="WY27" s="184"/>
      <c r="WZ27" s="184"/>
      <c r="XA27" s="184"/>
      <c r="XB27" s="184"/>
      <c r="XC27" s="184"/>
      <c r="XD27" s="184"/>
      <c r="XE27" s="176"/>
      <c r="XF27" s="177"/>
      <c r="XG27" s="129" t="str">
        <f>IF($B27="","",IF(AND(WW$3&lt;&gt;"",$B27-기준일시_입력!$AO$7&lt;=0,WY27="",XB27="",XE27=""),"X",IF(XE27="연차","☆",IF(XE27="월차","★",IF(XE27="병가","♨",IF(XE27="출장","◎",IF(XE27="교육","■",IF(AND(XE27="",WY27&lt;=기준일시_입력!$J$15,XB27&gt;=기준일시_입력!$N$15),"○",IF(AND(XE27="",WY27&lt;&gt;"",WY27&gt;기준일시_입력!$J$15),"▼",IF(AND(XE27="",XB27&lt;&gt;"",XB27&lt;기준일시_입력!$N$15),"△",""))))))))))</f>
        <v/>
      </c>
      <c r="XH27" s="128">
        <f>IFERROR(IF(OR(WY27="",XB27=""),0,IF(AND(XJ27&lt;기준일시_입력!$J$17,XK27&gt;기준일시_입력!$N$17),기준일시_입력!$N$17-기준일시_입력!$J$17,IF(AND(XJ27&gt;=기준일시_입력!$J$17,XK27&gt;기준일시_입력!$N$17),기준일시_입력!$N$17-XJ27,IF(XK27&lt;기준일시_입력!$J$17,0,IF(AND(XJ27&lt;기준일시_입력!$J$17,XK27&lt;=기준일시_입력!$N$17),XK27-기준일시_입력!$J$17,IF(AND(XJ27&gt;=기준일시_입력!$J$17,XK27&lt;=기준일시_입력!$N$17),XK27-XJ27,0)))))),0)</f>
        <v>0</v>
      </c>
      <c r="XI27" s="128">
        <f t="shared" si="252"/>
        <v>0</v>
      </c>
      <c r="XJ27" s="128">
        <f>IF(OR(WY27="",XB27=""),0,IF(WY27&lt;기준일시_입력!$J$15,기준일시_입력!$J$15,WY27))</f>
        <v>0</v>
      </c>
      <c r="XK27" s="128">
        <f t="shared" si="253"/>
        <v>0</v>
      </c>
      <c r="XL27" s="128">
        <f>IFERROR(IF(AND(XJ27&lt;SMALL(기준일시_입력!$J$21:$J$39,XL$5),XK27&gt;SMALL(기준일시_입력!$N$21:$N$39,XL$5)),INDEX(기준일시_입력!$AJ$21:$AJ$39,XL$5*2-1),IF(AND(XJ27&gt;=SMALL(기준일시_입력!$J$21:$J$39,XL$5),XJ27&lt;SMALL(기준일시_입력!$N$21:$N$39,XL$5)),SMALL(기준일시_입력!$N$21:$N$39,XL$5)-XJ27,0)),0)</f>
        <v>0</v>
      </c>
      <c r="XM27" s="128">
        <f>IFERROR(IF(AND(XJ27&lt;SMALL(기준일시_입력!$J$21:$J$39,XM$5),XK27&gt;SMALL(기준일시_입력!$N$21:$N$39,XM$5)),INDEX(기준일시_입력!$AJ$21:$AJ$39,XM$5*2-1),IF(AND(XJ27&gt;=SMALL(기준일시_입력!$J$21:$J$39,XM$5),XJ27&lt;SMALL(기준일시_입력!$N$21:$N$39,XM$5)),SMALL(기준일시_입력!$N$21:$N$39,XM$5)-XJ27,0)),0)</f>
        <v>0</v>
      </c>
      <c r="XN27" s="128">
        <f>IFERROR(IF(AND(XJ27&lt;SMALL(기준일시_입력!$J$21:$J$39,XN$5),XK27&gt;SMALL(기준일시_입력!$N$21:$N$39,XN$5)),INDEX(기준일시_입력!$AJ$21:$AJ$39,XN$5*2-1),IF(AND(XJ27&gt;=SMALL(기준일시_입력!$J$21:$J$39,XN$5),XJ27&lt;SMALL(기준일시_입력!$N$21:$N$39,XN$5)),SMALL(기준일시_입력!$N$21:$N$39,XN$5)-XJ27,0)),0)</f>
        <v>0</v>
      </c>
      <c r="XO27" s="128">
        <f>IFERROR(IF(AND(XJ27&lt;SMALL(기준일시_입력!$J$21:$J$39,XO$5),XK27&gt;SMALL(기준일시_입력!$N$21:$N$39,XO$5)),INDEX(기준일시_입력!$AJ$21:$AJ$39,XO$5*2-1),IF(AND(XJ27&gt;=SMALL(기준일시_입력!$J$21:$J$39,XO$5),XJ27&lt;SMALL(기준일시_입력!$N$21:$N$39,XO$5)),SMALL(기준일시_입력!$N$21:$N$39,XO$5)-XJ27,0)),0)</f>
        <v>0</v>
      </c>
      <c r="XP27" s="128">
        <f>IFERROR(IF(AND(XJ27&lt;SMALL(기준일시_입력!$J$21:$J$39,XP$5),XK27&gt;SMALL(기준일시_입력!$N$21:$N$39,XP$5)),INDEX(기준일시_입력!$AJ$21:$AJ$39,XP$5*2-1),IF(AND(XJ27&gt;=SMALL(기준일시_입력!$J$21:$J$39,XP$5),XJ27&lt;SMALL(기준일시_입력!$N$21:$N$39,XP$5)),SMALL(기준일시_입력!$N$21:$N$39,XP$5)-XJ27,0)),0)</f>
        <v>0</v>
      </c>
      <c r="XQ27" s="128">
        <f>IFERROR(IF(AND(XJ27&lt;SMALL(기준일시_입력!$J$21:$J$39,XQ$5),XK27&gt;SMALL(기준일시_입력!$N$21:$N$39,XQ$5)),INDEX(기준일시_입력!$AJ$21:$AJ$39,XQ$5*2-1),IF(AND(XJ27&gt;=SMALL(기준일시_입력!$J$21:$J$39,XQ$5),XJ27&lt;SMALL(기준일시_입력!$N$21:$N$39,XQ$5)),SMALL(기준일시_입력!$N$21:$N$39,XQ$5)-XJ27,0)),0)</f>
        <v>0</v>
      </c>
      <c r="XR27" s="128">
        <f>IFERROR(IF(AND(XJ27&lt;SMALL(기준일시_입력!$J$21:$J$39,XR$5),XK27&gt;SMALL(기준일시_입력!$N$21:$N$39,XR$5)),INDEX(기준일시_입력!$AJ$21:$AJ$39,XR$5*2-1),IF(AND(XJ27&gt;=SMALL(기준일시_입력!$J$21:$J$39,XR$5),XJ27&lt;SMALL(기준일시_입력!$N$21:$N$39,XR$5)),SMALL(기준일시_입력!$N$21:$N$39,XR$5)-XJ27,0)),0)</f>
        <v>0</v>
      </c>
      <c r="XS27" s="128">
        <f>IFERROR(IF(AND(XJ27&lt;SMALL(기준일시_입력!$J$21:$J$39,XS$5),XK27&gt;SMALL(기준일시_입력!$N$21:$N$39,XS$5)),INDEX(기준일시_입력!$AJ$21:$AJ$39,XS$5*2-1),IF(AND(XJ27&gt;=SMALL(기준일시_입력!$J$21:$J$39,XS$5),XJ27&lt;SMALL(기준일시_입력!$N$21:$N$39,XS$5)),SMALL(기준일시_입력!$N$21:$N$39,XS$5)-XJ27,0)),0)</f>
        <v>0</v>
      </c>
      <c r="XT27" s="128">
        <f>IFERROR(IF(AND(XJ27&lt;SMALL(기준일시_입력!$J$21:$J$39,XT$5),XK27&gt;SMALL(기준일시_입력!$N$21:$N$39,XT$5)),INDEX(기준일시_입력!$AJ$21:$AJ$39,XT$5*2-1),IF(AND(XJ27&gt;=SMALL(기준일시_입력!$J$21:$J$39,XT$5),XJ27&lt;SMALL(기준일시_입력!$N$21:$N$39,XT$5)),SMALL(기준일시_입력!$N$21:$N$39,XT$5)-XJ27,0)),0)</f>
        <v>0</v>
      </c>
      <c r="XU27" s="128">
        <f>IFERROR(IF(AND(XJ27&lt;SMALL(기준일시_입력!$J$21:$J$39,XU$5),XK27&gt;SMALL(기준일시_입력!$N$21:$N$39,XU$5)),INDEX(기준일시_입력!$AJ$21:$AJ$39,XU$5*2-1),IF(AND(XJ27&gt;=SMALL(기준일시_입력!$J$21:$J$39,XU$5),XJ27&lt;SMALL(기준일시_입력!$N$21:$N$39,XU$5)),SMALL(기준일시_입력!$N$21:$N$39,XU$5)-XJ27,0)),0)</f>
        <v>0</v>
      </c>
      <c r="XV27" s="125"/>
      <c r="XW27" s="180" t="str">
        <f t="shared" si="254"/>
        <v>22일</v>
      </c>
      <c r="XX27" s="180"/>
      <c r="XY27" s="124" t="str">
        <f t="shared" si="255"/>
        <v>월</v>
      </c>
      <c r="XZ27" s="133" t="str">
        <f t="shared" si="410"/>
        <v/>
      </c>
      <c r="YA27" s="184"/>
      <c r="YB27" s="184"/>
      <c r="YC27" s="184"/>
      <c r="YD27" s="184"/>
      <c r="YE27" s="184"/>
      <c r="YF27" s="184"/>
      <c r="YG27" s="176"/>
      <c r="YH27" s="177"/>
      <c r="YI27" s="129" t="str">
        <f>IF($B27="","",IF(AND(XY$3&lt;&gt;"",$B27-기준일시_입력!$AO$7&lt;=0,YA27="",YD27="",YG27=""),"X",IF(YG27="연차","☆",IF(YG27="월차","★",IF(YG27="병가","♨",IF(YG27="출장","◎",IF(YG27="교육","■",IF(AND(YG27="",YA27&lt;=기준일시_입력!$J$15,YD27&gt;=기준일시_입력!$N$15),"○",IF(AND(YG27="",YA27&lt;&gt;"",YA27&gt;기준일시_입력!$J$15),"▼",IF(AND(YG27="",YD27&lt;&gt;"",YD27&lt;기준일시_입력!$N$15),"△",""))))))))))</f>
        <v/>
      </c>
      <c r="YJ27" s="128">
        <f>IFERROR(IF(OR(YA27="",YD27=""),0,IF(AND(YL27&lt;기준일시_입력!$J$17,YM27&gt;기준일시_입력!$N$17),기준일시_입력!$N$17-기준일시_입력!$J$17,IF(AND(YL27&gt;=기준일시_입력!$J$17,YM27&gt;기준일시_입력!$N$17),기준일시_입력!$N$17-YL27,IF(YM27&lt;기준일시_입력!$J$17,0,IF(AND(YL27&lt;기준일시_입력!$J$17,YM27&lt;=기준일시_입력!$N$17),YM27-기준일시_입력!$J$17,IF(AND(YL27&gt;=기준일시_입력!$J$17,YM27&lt;=기준일시_입력!$N$17),YM27-YL27,0)))))),0)</f>
        <v>0</v>
      </c>
      <c r="YK27" s="128">
        <f t="shared" si="257"/>
        <v>0</v>
      </c>
      <c r="YL27" s="128">
        <f>IF(OR(YA27="",YD27=""),0,IF(YA27&lt;기준일시_입력!$J$15,기준일시_입력!$J$15,YA27))</f>
        <v>0</v>
      </c>
      <c r="YM27" s="128">
        <f t="shared" si="258"/>
        <v>0</v>
      </c>
      <c r="YN27" s="128">
        <f>IFERROR(IF(AND(YL27&lt;SMALL(기준일시_입력!$J$21:$J$39,YN$5),YM27&gt;SMALL(기준일시_입력!$N$21:$N$39,YN$5)),INDEX(기준일시_입력!$AJ$21:$AJ$39,YN$5*2-1),IF(AND(YL27&gt;=SMALL(기준일시_입력!$J$21:$J$39,YN$5),YL27&lt;SMALL(기준일시_입력!$N$21:$N$39,YN$5)),SMALL(기준일시_입력!$N$21:$N$39,YN$5)-YL27,0)),0)</f>
        <v>0</v>
      </c>
      <c r="YO27" s="128">
        <f>IFERROR(IF(AND(YL27&lt;SMALL(기준일시_입력!$J$21:$J$39,YO$5),YM27&gt;SMALL(기준일시_입력!$N$21:$N$39,YO$5)),INDEX(기준일시_입력!$AJ$21:$AJ$39,YO$5*2-1),IF(AND(YL27&gt;=SMALL(기준일시_입력!$J$21:$J$39,YO$5),YL27&lt;SMALL(기준일시_입력!$N$21:$N$39,YO$5)),SMALL(기준일시_입력!$N$21:$N$39,YO$5)-YL27,0)),0)</f>
        <v>0</v>
      </c>
      <c r="YP27" s="128">
        <f>IFERROR(IF(AND(YL27&lt;SMALL(기준일시_입력!$J$21:$J$39,YP$5),YM27&gt;SMALL(기준일시_입력!$N$21:$N$39,YP$5)),INDEX(기준일시_입력!$AJ$21:$AJ$39,YP$5*2-1),IF(AND(YL27&gt;=SMALL(기준일시_입력!$J$21:$J$39,YP$5),YL27&lt;SMALL(기준일시_입력!$N$21:$N$39,YP$5)),SMALL(기준일시_입력!$N$21:$N$39,YP$5)-YL27,0)),0)</f>
        <v>0</v>
      </c>
      <c r="YQ27" s="128">
        <f>IFERROR(IF(AND(YL27&lt;SMALL(기준일시_입력!$J$21:$J$39,YQ$5),YM27&gt;SMALL(기준일시_입력!$N$21:$N$39,YQ$5)),INDEX(기준일시_입력!$AJ$21:$AJ$39,YQ$5*2-1),IF(AND(YL27&gt;=SMALL(기준일시_입력!$J$21:$J$39,YQ$5),YL27&lt;SMALL(기준일시_입력!$N$21:$N$39,YQ$5)),SMALL(기준일시_입력!$N$21:$N$39,YQ$5)-YL27,0)),0)</f>
        <v>0</v>
      </c>
      <c r="YR27" s="128">
        <f>IFERROR(IF(AND(YL27&lt;SMALL(기준일시_입력!$J$21:$J$39,YR$5),YM27&gt;SMALL(기준일시_입력!$N$21:$N$39,YR$5)),INDEX(기준일시_입력!$AJ$21:$AJ$39,YR$5*2-1),IF(AND(YL27&gt;=SMALL(기준일시_입력!$J$21:$J$39,YR$5),YL27&lt;SMALL(기준일시_입력!$N$21:$N$39,YR$5)),SMALL(기준일시_입력!$N$21:$N$39,YR$5)-YL27,0)),0)</f>
        <v>0</v>
      </c>
      <c r="YS27" s="128">
        <f>IFERROR(IF(AND(YL27&lt;SMALL(기준일시_입력!$J$21:$J$39,YS$5),YM27&gt;SMALL(기준일시_입력!$N$21:$N$39,YS$5)),INDEX(기준일시_입력!$AJ$21:$AJ$39,YS$5*2-1),IF(AND(YL27&gt;=SMALL(기준일시_입력!$J$21:$J$39,YS$5),YL27&lt;SMALL(기준일시_입력!$N$21:$N$39,YS$5)),SMALL(기준일시_입력!$N$21:$N$39,YS$5)-YL27,0)),0)</f>
        <v>0</v>
      </c>
      <c r="YT27" s="128">
        <f>IFERROR(IF(AND(YL27&lt;SMALL(기준일시_입력!$J$21:$J$39,YT$5),YM27&gt;SMALL(기준일시_입력!$N$21:$N$39,YT$5)),INDEX(기준일시_입력!$AJ$21:$AJ$39,YT$5*2-1),IF(AND(YL27&gt;=SMALL(기준일시_입력!$J$21:$J$39,YT$5),YL27&lt;SMALL(기준일시_입력!$N$21:$N$39,YT$5)),SMALL(기준일시_입력!$N$21:$N$39,YT$5)-YL27,0)),0)</f>
        <v>0</v>
      </c>
      <c r="YU27" s="128">
        <f>IFERROR(IF(AND(YL27&lt;SMALL(기준일시_입력!$J$21:$J$39,YU$5),YM27&gt;SMALL(기준일시_입력!$N$21:$N$39,YU$5)),INDEX(기준일시_입력!$AJ$21:$AJ$39,YU$5*2-1),IF(AND(YL27&gt;=SMALL(기준일시_입력!$J$21:$J$39,YU$5),YL27&lt;SMALL(기준일시_입력!$N$21:$N$39,YU$5)),SMALL(기준일시_입력!$N$21:$N$39,YU$5)-YL27,0)),0)</f>
        <v>0</v>
      </c>
      <c r="YV27" s="128">
        <f>IFERROR(IF(AND(YL27&lt;SMALL(기준일시_입력!$J$21:$J$39,YV$5),YM27&gt;SMALL(기준일시_입력!$N$21:$N$39,YV$5)),INDEX(기준일시_입력!$AJ$21:$AJ$39,YV$5*2-1),IF(AND(YL27&gt;=SMALL(기준일시_입력!$J$21:$J$39,YV$5),YL27&lt;SMALL(기준일시_입력!$N$21:$N$39,YV$5)),SMALL(기준일시_입력!$N$21:$N$39,YV$5)-YL27,0)),0)</f>
        <v>0</v>
      </c>
      <c r="YW27" s="128">
        <f>IFERROR(IF(AND(YL27&lt;SMALL(기준일시_입력!$J$21:$J$39,YW$5),YM27&gt;SMALL(기준일시_입력!$N$21:$N$39,YW$5)),INDEX(기준일시_입력!$AJ$21:$AJ$39,YW$5*2-1),IF(AND(YL27&gt;=SMALL(기준일시_입력!$J$21:$J$39,YW$5),YL27&lt;SMALL(기준일시_입력!$N$21:$N$39,YW$5)),SMALL(기준일시_입력!$N$21:$N$39,YW$5)-YL27,0)),0)</f>
        <v>0</v>
      </c>
      <c r="YX27" s="125"/>
      <c r="YY27" s="180" t="str">
        <f t="shared" si="259"/>
        <v>22일</v>
      </c>
      <c r="YZ27" s="180"/>
      <c r="ZA27" s="124" t="str">
        <f t="shared" si="260"/>
        <v>월</v>
      </c>
      <c r="ZB27" s="133" t="str">
        <f t="shared" si="411"/>
        <v/>
      </c>
      <c r="ZC27" s="184"/>
      <c r="ZD27" s="184"/>
      <c r="ZE27" s="184"/>
      <c r="ZF27" s="184"/>
      <c r="ZG27" s="184"/>
      <c r="ZH27" s="184"/>
      <c r="ZI27" s="176"/>
      <c r="ZJ27" s="177"/>
      <c r="ZK27" s="129" t="str">
        <f>IF($B27="","",IF(AND(ZA$3&lt;&gt;"",$B27-기준일시_입력!$AO$7&lt;=0,ZC27="",ZF27="",ZI27=""),"X",IF(ZI27="연차","☆",IF(ZI27="월차","★",IF(ZI27="병가","♨",IF(ZI27="출장","◎",IF(ZI27="교육","■",IF(AND(ZI27="",ZC27&lt;=기준일시_입력!$J$15,ZF27&gt;=기준일시_입력!$N$15),"○",IF(AND(ZI27="",ZC27&lt;&gt;"",ZC27&gt;기준일시_입력!$J$15),"▼",IF(AND(ZI27="",ZF27&lt;&gt;"",ZF27&lt;기준일시_입력!$N$15),"△",""))))))))))</f>
        <v/>
      </c>
      <c r="ZL27" s="128">
        <f>IFERROR(IF(OR(ZC27="",ZF27=""),0,IF(AND(ZN27&lt;기준일시_입력!$J$17,ZO27&gt;기준일시_입력!$N$17),기준일시_입력!$N$17-기준일시_입력!$J$17,IF(AND(ZN27&gt;=기준일시_입력!$J$17,ZO27&gt;기준일시_입력!$N$17),기준일시_입력!$N$17-ZN27,IF(ZO27&lt;기준일시_입력!$J$17,0,IF(AND(ZN27&lt;기준일시_입력!$J$17,ZO27&lt;=기준일시_입력!$N$17),ZO27-기준일시_입력!$J$17,IF(AND(ZN27&gt;=기준일시_입력!$J$17,ZO27&lt;=기준일시_입력!$N$17),ZO27-ZN27,0)))))),0)</f>
        <v>0</v>
      </c>
      <c r="ZM27" s="128">
        <f t="shared" si="262"/>
        <v>0</v>
      </c>
      <c r="ZN27" s="128">
        <f>IF(OR(ZC27="",ZF27=""),0,IF(ZC27&lt;기준일시_입력!$J$15,기준일시_입력!$J$15,ZC27))</f>
        <v>0</v>
      </c>
      <c r="ZO27" s="128">
        <f t="shared" si="263"/>
        <v>0</v>
      </c>
      <c r="ZP27" s="128">
        <f>IFERROR(IF(AND(ZN27&lt;SMALL(기준일시_입력!$J$21:$J$39,ZP$5),ZO27&gt;SMALL(기준일시_입력!$N$21:$N$39,ZP$5)),INDEX(기준일시_입력!$AJ$21:$AJ$39,ZP$5*2-1),IF(AND(ZN27&gt;=SMALL(기준일시_입력!$J$21:$J$39,ZP$5),ZN27&lt;SMALL(기준일시_입력!$N$21:$N$39,ZP$5)),SMALL(기준일시_입력!$N$21:$N$39,ZP$5)-ZN27,0)),0)</f>
        <v>0</v>
      </c>
      <c r="ZQ27" s="128">
        <f>IFERROR(IF(AND(ZN27&lt;SMALL(기준일시_입력!$J$21:$J$39,ZQ$5),ZO27&gt;SMALL(기준일시_입력!$N$21:$N$39,ZQ$5)),INDEX(기준일시_입력!$AJ$21:$AJ$39,ZQ$5*2-1),IF(AND(ZN27&gt;=SMALL(기준일시_입력!$J$21:$J$39,ZQ$5),ZN27&lt;SMALL(기준일시_입력!$N$21:$N$39,ZQ$5)),SMALL(기준일시_입력!$N$21:$N$39,ZQ$5)-ZN27,0)),0)</f>
        <v>0</v>
      </c>
      <c r="ZR27" s="128">
        <f>IFERROR(IF(AND(ZN27&lt;SMALL(기준일시_입력!$J$21:$J$39,ZR$5),ZO27&gt;SMALL(기준일시_입력!$N$21:$N$39,ZR$5)),INDEX(기준일시_입력!$AJ$21:$AJ$39,ZR$5*2-1),IF(AND(ZN27&gt;=SMALL(기준일시_입력!$J$21:$J$39,ZR$5),ZN27&lt;SMALL(기준일시_입력!$N$21:$N$39,ZR$5)),SMALL(기준일시_입력!$N$21:$N$39,ZR$5)-ZN27,0)),0)</f>
        <v>0</v>
      </c>
      <c r="ZS27" s="128">
        <f>IFERROR(IF(AND(ZN27&lt;SMALL(기준일시_입력!$J$21:$J$39,ZS$5),ZO27&gt;SMALL(기준일시_입력!$N$21:$N$39,ZS$5)),INDEX(기준일시_입력!$AJ$21:$AJ$39,ZS$5*2-1),IF(AND(ZN27&gt;=SMALL(기준일시_입력!$J$21:$J$39,ZS$5),ZN27&lt;SMALL(기준일시_입력!$N$21:$N$39,ZS$5)),SMALL(기준일시_입력!$N$21:$N$39,ZS$5)-ZN27,0)),0)</f>
        <v>0</v>
      </c>
      <c r="ZT27" s="128">
        <f>IFERROR(IF(AND(ZN27&lt;SMALL(기준일시_입력!$J$21:$J$39,ZT$5),ZO27&gt;SMALL(기준일시_입력!$N$21:$N$39,ZT$5)),INDEX(기준일시_입력!$AJ$21:$AJ$39,ZT$5*2-1),IF(AND(ZN27&gt;=SMALL(기준일시_입력!$J$21:$J$39,ZT$5),ZN27&lt;SMALL(기준일시_입력!$N$21:$N$39,ZT$5)),SMALL(기준일시_입력!$N$21:$N$39,ZT$5)-ZN27,0)),0)</f>
        <v>0</v>
      </c>
      <c r="ZU27" s="128">
        <f>IFERROR(IF(AND(ZN27&lt;SMALL(기준일시_입력!$J$21:$J$39,ZU$5),ZO27&gt;SMALL(기준일시_입력!$N$21:$N$39,ZU$5)),INDEX(기준일시_입력!$AJ$21:$AJ$39,ZU$5*2-1),IF(AND(ZN27&gt;=SMALL(기준일시_입력!$J$21:$J$39,ZU$5),ZN27&lt;SMALL(기준일시_입력!$N$21:$N$39,ZU$5)),SMALL(기준일시_입력!$N$21:$N$39,ZU$5)-ZN27,0)),0)</f>
        <v>0</v>
      </c>
      <c r="ZV27" s="128">
        <f>IFERROR(IF(AND(ZN27&lt;SMALL(기준일시_입력!$J$21:$J$39,ZV$5),ZO27&gt;SMALL(기준일시_입력!$N$21:$N$39,ZV$5)),INDEX(기준일시_입력!$AJ$21:$AJ$39,ZV$5*2-1),IF(AND(ZN27&gt;=SMALL(기준일시_입력!$J$21:$J$39,ZV$5),ZN27&lt;SMALL(기준일시_입력!$N$21:$N$39,ZV$5)),SMALL(기준일시_입력!$N$21:$N$39,ZV$5)-ZN27,0)),0)</f>
        <v>0</v>
      </c>
      <c r="ZW27" s="128">
        <f>IFERROR(IF(AND(ZN27&lt;SMALL(기준일시_입력!$J$21:$J$39,ZW$5),ZO27&gt;SMALL(기준일시_입력!$N$21:$N$39,ZW$5)),INDEX(기준일시_입력!$AJ$21:$AJ$39,ZW$5*2-1),IF(AND(ZN27&gt;=SMALL(기준일시_입력!$J$21:$J$39,ZW$5),ZN27&lt;SMALL(기준일시_입력!$N$21:$N$39,ZW$5)),SMALL(기준일시_입력!$N$21:$N$39,ZW$5)-ZN27,0)),0)</f>
        <v>0</v>
      </c>
      <c r="ZX27" s="128">
        <f>IFERROR(IF(AND(ZN27&lt;SMALL(기준일시_입력!$J$21:$J$39,ZX$5),ZO27&gt;SMALL(기준일시_입력!$N$21:$N$39,ZX$5)),INDEX(기준일시_입력!$AJ$21:$AJ$39,ZX$5*2-1),IF(AND(ZN27&gt;=SMALL(기준일시_입력!$J$21:$J$39,ZX$5),ZN27&lt;SMALL(기준일시_입력!$N$21:$N$39,ZX$5)),SMALL(기준일시_입력!$N$21:$N$39,ZX$5)-ZN27,0)),0)</f>
        <v>0</v>
      </c>
      <c r="ZY27" s="128">
        <f>IFERROR(IF(AND(ZN27&lt;SMALL(기준일시_입력!$J$21:$J$39,ZY$5),ZO27&gt;SMALL(기준일시_입력!$N$21:$N$39,ZY$5)),INDEX(기준일시_입력!$AJ$21:$AJ$39,ZY$5*2-1),IF(AND(ZN27&gt;=SMALL(기준일시_입력!$J$21:$J$39,ZY$5),ZN27&lt;SMALL(기준일시_입력!$N$21:$N$39,ZY$5)),SMALL(기준일시_입력!$N$21:$N$39,ZY$5)-ZN27,0)),0)</f>
        <v>0</v>
      </c>
      <c r="ZZ27" s="125"/>
      <c r="AAA27" s="180" t="str">
        <f t="shared" si="264"/>
        <v>22일</v>
      </c>
      <c r="AAB27" s="180"/>
      <c r="AAC27" s="124" t="str">
        <f t="shared" si="265"/>
        <v>월</v>
      </c>
      <c r="AAD27" s="133" t="str">
        <f t="shared" si="411"/>
        <v/>
      </c>
      <c r="AAE27" s="184"/>
      <c r="AAF27" s="184"/>
      <c r="AAG27" s="184"/>
      <c r="AAH27" s="184"/>
      <c r="AAI27" s="184"/>
      <c r="AAJ27" s="184"/>
      <c r="AAK27" s="176"/>
      <c r="AAL27" s="177"/>
      <c r="AAM27" s="129" t="str">
        <f>IF($B27="","",IF(AND(AAC$3&lt;&gt;"",$B27-기준일시_입력!$AO$7&lt;=0,AAE27="",AAH27="",AAK27=""),"X",IF(AAK27="연차","☆",IF(AAK27="월차","★",IF(AAK27="병가","♨",IF(AAK27="출장","◎",IF(AAK27="교육","■",IF(AND(AAK27="",AAE27&lt;=기준일시_입력!$J$15,AAH27&gt;=기준일시_입력!$N$15),"○",IF(AND(AAK27="",AAE27&lt;&gt;"",AAE27&gt;기준일시_입력!$J$15),"▼",IF(AND(AAK27="",AAH27&lt;&gt;"",AAH27&lt;기준일시_입력!$N$15),"△",""))))))))))</f>
        <v/>
      </c>
      <c r="AAN27" s="128">
        <f>IFERROR(IF(OR(AAE27="",AAH27=""),0,IF(AND(AAP27&lt;기준일시_입력!$J$17,AAQ27&gt;기준일시_입력!$N$17),기준일시_입력!$N$17-기준일시_입력!$J$17,IF(AND(AAP27&gt;=기준일시_입력!$J$17,AAQ27&gt;기준일시_입력!$N$17),기준일시_입력!$N$17-AAP27,IF(AAQ27&lt;기준일시_입력!$J$17,0,IF(AND(AAP27&lt;기준일시_입력!$J$17,AAQ27&lt;=기준일시_입력!$N$17),AAQ27-기준일시_입력!$J$17,IF(AND(AAP27&gt;=기준일시_입력!$J$17,AAQ27&lt;=기준일시_입력!$N$17),AAQ27-AAP27,0)))))),0)</f>
        <v>0</v>
      </c>
      <c r="AAO27" s="128">
        <f t="shared" si="267"/>
        <v>0</v>
      </c>
      <c r="AAP27" s="128">
        <f>IF(OR(AAE27="",AAH27=""),0,IF(AAE27&lt;기준일시_입력!$J$15,기준일시_입력!$J$15,AAE27))</f>
        <v>0</v>
      </c>
      <c r="AAQ27" s="128">
        <f t="shared" si="268"/>
        <v>0</v>
      </c>
      <c r="AAR27" s="128">
        <f>IFERROR(IF(AND(AAP27&lt;SMALL(기준일시_입력!$J$21:$J$39,AAR$5),AAQ27&gt;SMALL(기준일시_입력!$N$21:$N$39,AAR$5)),INDEX(기준일시_입력!$AJ$21:$AJ$39,AAR$5*2-1),IF(AND(AAP27&gt;=SMALL(기준일시_입력!$J$21:$J$39,AAR$5),AAP27&lt;SMALL(기준일시_입력!$N$21:$N$39,AAR$5)),SMALL(기준일시_입력!$N$21:$N$39,AAR$5)-AAP27,0)),0)</f>
        <v>0</v>
      </c>
      <c r="AAS27" s="128">
        <f>IFERROR(IF(AND(AAP27&lt;SMALL(기준일시_입력!$J$21:$J$39,AAS$5),AAQ27&gt;SMALL(기준일시_입력!$N$21:$N$39,AAS$5)),INDEX(기준일시_입력!$AJ$21:$AJ$39,AAS$5*2-1),IF(AND(AAP27&gt;=SMALL(기준일시_입력!$J$21:$J$39,AAS$5),AAP27&lt;SMALL(기준일시_입력!$N$21:$N$39,AAS$5)),SMALL(기준일시_입력!$N$21:$N$39,AAS$5)-AAP27,0)),0)</f>
        <v>0</v>
      </c>
      <c r="AAT27" s="128">
        <f>IFERROR(IF(AND(AAP27&lt;SMALL(기준일시_입력!$J$21:$J$39,AAT$5),AAQ27&gt;SMALL(기준일시_입력!$N$21:$N$39,AAT$5)),INDEX(기준일시_입력!$AJ$21:$AJ$39,AAT$5*2-1),IF(AND(AAP27&gt;=SMALL(기준일시_입력!$J$21:$J$39,AAT$5),AAP27&lt;SMALL(기준일시_입력!$N$21:$N$39,AAT$5)),SMALL(기준일시_입력!$N$21:$N$39,AAT$5)-AAP27,0)),0)</f>
        <v>0</v>
      </c>
      <c r="AAU27" s="128">
        <f>IFERROR(IF(AND(AAP27&lt;SMALL(기준일시_입력!$J$21:$J$39,AAU$5),AAQ27&gt;SMALL(기준일시_입력!$N$21:$N$39,AAU$5)),INDEX(기준일시_입력!$AJ$21:$AJ$39,AAU$5*2-1),IF(AND(AAP27&gt;=SMALL(기준일시_입력!$J$21:$J$39,AAU$5),AAP27&lt;SMALL(기준일시_입력!$N$21:$N$39,AAU$5)),SMALL(기준일시_입력!$N$21:$N$39,AAU$5)-AAP27,0)),0)</f>
        <v>0</v>
      </c>
      <c r="AAV27" s="128">
        <f>IFERROR(IF(AND(AAP27&lt;SMALL(기준일시_입력!$J$21:$J$39,AAV$5),AAQ27&gt;SMALL(기준일시_입력!$N$21:$N$39,AAV$5)),INDEX(기준일시_입력!$AJ$21:$AJ$39,AAV$5*2-1),IF(AND(AAP27&gt;=SMALL(기준일시_입력!$J$21:$J$39,AAV$5),AAP27&lt;SMALL(기준일시_입력!$N$21:$N$39,AAV$5)),SMALL(기준일시_입력!$N$21:$N$39,AAV$5)-AAP27,0)),0)</f>
        <v>0</v>
      </c>
      <c r="AAW27" s="128">
        <f>IFERROR(IF(AND(AAP27&lt;SMALL(기준일시_입력!$J$21:$J$39,AAW$5),AAQ27&gt;SMALL(기준일시_입력!$N$21:$N$39,AAW$5)),INDEX(기준일시_입력!$AJ$21:$AJ$39,AAW$5*2-1),IF(AND(AAP27&gt;=SMALL(기준일시_입력!$J$21:$J$39,AAW$5),AAP27&lt;SMALL(기준일시_입력!$N$21:$N$39,AAW$5)),SMALL(기준일시_입력!$N$21:$N$39,AAW$5)-AAP27,0)),0)</f>
        <v>0</v>
      </c>
      <c r="AAX27" s="128">
        <f>IFERROR(IF(AND(AAP27&lt;SMALL(기준일시_입력!$J$21:$J$39,AAX$5),AAQ27&gt;SMALL(기준일시_입력!$N$21:$N$39,AAX$5)),INDEX(기준일시_입력!$AJ$21:$AJ$39,AAX$5*2-1),IF(AND(AAP27&gt;=SMALL(기준일시_입력!$J$21:$J$39,AAX$5),AAP27&lt;SMALL(기준일시_입력!$N$21:$N$39,AAX$5)),SMALL(기준일시_입력!$N$21:$N$39,AAX$5)-AAP27,0)),0)</f>
        <v>0</v>
      </c>
      <c r="AAY27" s="128">
        <f>IFERROR(IF(AND(AAP27&lt;SMALL(기준일시_입력!$J$21:$J$39,AAY$5),AAQ27&gt;SMALL(기준일시_입력!$N$21:$N$39,AAY$5)),INDEX(기준일시_입력!$AJ$21:$AJ$39,AAY$5*2-1),IF(AND(AAP27&gt;=SMALL(기준일시_입력!$J$21:$J$39,AAY$5),AAP27&lt;SMALL(기준일시_입력!$N$21:$N$39,AAY$5)),SMALL(기준일시_입력!$N$21:$N$39,AAY$5)-AAP27,0)),0)</f>
        <v>0</v>
      </c>
      <c r="AAZ27" s="128">
        <f>IFERROR(IF(AND(AAP27&lt;SMALL(기준일시_입력!$J$21:$J$39,AAZ$5),AAQ27&gt;SMALL(기준일시_입력!$N$21:$N$39,AAZ$5)),INDEX(기준일시_입력!$AJ$21:$AJ$39,AAZ$5*2-1),IF(AND(AAP27&gt;=SMALL(기준일시_입력!$J$21:$J$39,AAZ$5),AAP27&lt;SMALL(기준일시_입력!$N$21:$N$39,AAZ$5)),SMALL(기준일시_입력!$N$21:$N$39,AAZ$5)-AAP27,0)),0)</f>
        <v>0</v>
      </c>
      <c r="ABA27" s="128">
        <f>IFERROR(IF(AND(AAP27&lt;SMALL(기준일시_입력!$J$21:$J$39,ABA$5),AAQ27&gt;SMALL(기준일시_입력!$N$21:$N$39,ABA$5)),INDEX(기준일시_입력!$AJ$21:$AJ$39,ABA$5*2-1),IF(AND(AAP27&gt;=SMALL(기준일시_입력!$J$21:$J$39,ABA$5),AAP27&lt;SMALL(기준일시_입력!$N$21:$N$39,ABA$5)),SMALL(기준일시_입력!$N$21:$N$39,ABA$5)-AAP27,0)),0)</f>
        <v>0</v>
      </c>
      <c r="ABB27" s="125"/>
      <c r="ABC27" s="180" t="str">
        <f t="shared" si="269"/>
        <v>22일</v>
      </c>
      <c r="ABD27" s="180"/>
      <c r="ABE27" s="124" t="str">
        <f t="shared" si="270"/>
        <v>월</v>
      </c>
      <c r="ABF27" s="133" t="str">
        <f t="shared" si="411"/>
        <v/>
      </c>
      <c r="ABG27" s="184"/>
      <c r="ABH27" s="184"/>
      <c r="ABI27" s="184"/>
      <c r="ABJ27" s="184"/>
      <c r="ABK27" s="184"/>
      <c r="ABL27" s="184"/>
      <c r="ABM27" s="176"/>
      <c r="ABN27" s="177"/>
      <c r="ABO27" s="129" t="str">
        <f>IF($B27="","",IF(AND(ABE$3&lt;&gt;"",$B27-기준일시_입력!$AO$7&lt;=0,ABG27="",ABJ27="",ABM27=""),"X",IF(ABM27="연차","☆",IF(ABM27="월차","★",IF(ABM27="병가","♨",IF(ABM27="출장","◎",IF(ABM27="교육","■",IF(AND(ABM27="",ABG27&lt;=기준일시_입력!$J$15,ABJ27&gt;=기준일시_입력!$N$15),"○",IF(AND(ABM27="",ABG27&lt;&gt;"",ABG27&gt;기준일시_입력!$J$15),"▼",IF(AND(ABM27="",ABJ27&lt;&gt;"",ABJ27&lt;기준일시_입력!$N$15),"△",""))))))))))</f>
        <v/>
      </c>
      <c r="ABP27" s="128">
        <f>IFERROR(IF(OR(ABG27="",ABJ27=""),0,IF(AND(ABR27&lt;기준일시_입력!$J$17,ABS27&gt;기준일시_입력!$N$17),기준일시_입력!$N$17-기준일시_입력!$J$17,IF(AND(ABR27&gt;=기준일시_입력!$J$17,ABS27&gt;기준일시_입력!$N$17),기준일시_입력!$N$17-ABR27,IF(ABS27&lt;기준일시_입력!$J$17,0,IF(AND(ABR27&lt;기준일시_입력!$J$17,ABS27&lt;=기준일시_입력!$N$17),ABS27-기준일시_입력!$J$17,IF(AND(ABR27&gt;=기준일시_입력!$J$17,ABS27&lt;=기준일시_입력!$N$17),ABS27-ABR27,0)))))),0)</f>
        <v>0</v>
      </c>
      <c r="ABQ27" s="128">
        <f t="shared" si="272"/>
        <v>0</v>
      </c>
      <c r="ABR27" s="128">
        <f>IF(OR(ABG27="",ABJ27=""),0,IF(ABG27&lt;기준일시_입력!$J$15,기준일시_입력!$J$15,ABG27))</f>
        <v>0</v>
      </c>
      <c r="ABS27" s="128">
        <f t="shared" si="273"/>
        <v>0</v>
      </c>
      <c r="ABT27" s="128">
        <f>IFERROR(IF(AND(ABR27&lt;SMALL(기준일시_입력!$J$21:$J$39,ABT$5),ABS27&gt;SMALL(기준일시_입력!$N$21:$N$39,ABT$5)),INDEX(기준일시_입력!$AJ$21:$AJ$39,ABT$5*2-1),IF(AND(ABR27&gt;=SMALL(기준일시_입력!$J$21:$J$39,ABT$5),ABR27&lt;SMALL(기준일시_입력!$N$21:$N$39,ABT$5)),SMALL(기준일시_입력!$N$21:$N$39,ABT$5)-ABR27,0)),0)</f>
        <v>0</v>
      </c>
      <c r="ABU27" s="128">
        <f>IFERROR(IF(AND(ABR27&lt;SMALL(기준일시_입력!$J$21:$J$39,ABU$5),ABS27&gt;SMALL(기준일시_입력!$N$21:$N$39,ABU$5)),INDEX(기준일시_입력!$AJ$21:$AJ$39,ABU$5*2-1),IF(AND(ABR27&gt;=SMALL(기준일시_입력!$J$21:$J$39,ABU$5),ABR27&lt;SMALL(기준일시_입력!$N$21:$N$39,ABU$5)),SMALL(기준일시_입력!$N$21:$N$39,ABU$5)-ABR27,0)),0)</f>
        <v>0</v>
      </c>
      <c r="ABV27" s="128">
        <f>IFERROR(IF(AND(ABR27&lt;SMALL(기준일시_입력!$J$21:$J$39,ABV$5),ABS27&gt;SMALL(기준일시_입력!$N$21:$N$39,ABV$5)),INDEX(기준일시_입력!$AJ$21:$AJ$39,ABV$5*2-1),IF(AND(ABR27&gt;=SMALL(기준일시_입력!$J$21:$J$39,ABV$5),ABR27&lt;SMALL(기준일시_입력!$N$21:$N$39,ABV$5)),SMALL(기준일시_입력!$N$21:$N$39,ABV$5)-ABR27,0)),0)</f>
        <v>0</v>
      </c>
      <c r="ABW27" s="128">
        <f>IFERROR(IF(AND(ABR27&lt;SMALL(기준일시_입력!$J$21:$J$39,ABW$5),ABS27&gt;SMALL(기준일시_입력!$N$21:$N$39,ABW$5)),INDEX(기준일시_입력!$AJ$21:$AJ$39,ABW$5*2-1),IF(AND(ABR27&gt;=SMALL(기준일시_입력!$J$21:$J$39,ABW$5),ABR27&lt;SMALL(기준일시_입력!$N$21:$N$39,ABW$5)),SMALL(기준일시_입력!$N$21:$N$39,ABW$5)-ABR27,0)),0)</f>
        <v>0</v>
      </c>
      <c r="ABX27" s="128">
        <f>IFERROR(IF(AND(ABR27&lt;SMALL(기준일시_입력!$J$21:$J$39,ABX$5),ABS27&gt;SMALL(기준일시_입력!$N$21:$N$39,ABX$5)),INDEX(기준일시_입력!$AJ$21:$AJ$39,ABX$5*2-1),IF(AND(ABR27&gt;=SMALL(기준일시_입력!$J$21:$J$39,ABX$5),ABR27&lt;SMALL(기준일시_입력!$N$21:$N$39,ABX$5)),SMALL(기준일시_입력!$N$21:$N$39,ABX$5)-ABR27,0)),0)</f>
        <v>0</v>
      </c>
      <c r="ABY27" s="128">
        <f>IFERROR(IF(AND(ABR27&lt;SMALL(기준일시_입력!$J$21:$J$39,ABY$5),ABS27&gt;SMALL(기준일시_입력!$N$21:$N$39,ABY$5)),INDEX(기준일시_입력!$AJ$21:$AJ$39,ABY$5*2-1),IF(AND(ABR27&gt;=SMALL(기준일시_입력!$J$21:$J$39,ABY$5),ABR27&lt;SMALL(기준일시_입력!$N$21:$N$39,ABY$5)),SMALL(기준일시_입력!$N$21:$N$39,ABY$5)-ABR27,0)),0)</f>
        <v>0</v>
      </c>
      <c r="ABZ27" s="128">
        <f>IFERROR(IF(AND(ABR27&lt;SMALL(기준일시_입력!$J$21:$J$39,ABZ$5),ABS27&gt;SMALL(기준일시_입력!$N$21:$N$39,ABZ$5)),INDEX(기준일시_입력!$AJ$21:$AJ$39,ABZ$5*2-1),IF(AND(ABR27&gt;=SMALL(기준일시_입력!$J$21:$J$39,ABZ$5),ABR27&lt;SMALL(기준일시_입력!$N$21:$N$39,ABZ$5)),SMALL(기준일시_입력!$N$21:$N$39,ABZ$5)-ABR27,0)),0)</f>
        <v>0</v>
      </c>
      <c r="ACA27" s="128">
        <f>IFERROR(IF(AND(ABR27&lt;SMALL(기준일시_입력!$J$21:$J$39,ACA$5),ABS27&gt;SMALL(기준일시_입력!$N$21:$N$39,ACA$5)),INDEX(기준일시_입력!$AJ$21:$AJ$39,ACA$5*2-1),IF(AND(ABR27&gt;=SMALL(기준일시_입력!$J$21:$J$39,ACA$5),ABR27&lt;SMALL(기준일시_입력!$N$21:$N$39,ACA$5)),SMALL(기준일시_입력!$N$21:$N$39,ACA$5)-ABR27,0)),0)</f>
        <v>0</v>
      </c>
      <c r="ACB27" s="128">
        <f>IFERROR(IF(AND(ABR27&lt;SMALL(기준일시_입력!$J$21:$J$39,ACB$5),ABS27&gt;SMALL(기준일시_입력!$N$21:$N$39,ACB$5)),INDEX(기준일시_입력!$AJ$21:$AJ$39,ACB$5*2-1),IF(AND(ABR27&gt;=SMALL(기준일시_입력!$J$21:$J$39,ACB$5),ABR27&lt;SMALL(기준일시_입력!$N$21:$N$39,ACB$5)),SMALL(기준일시_입력!$N$21:$N$39,ACB$5)-ABR27,0)),0)</f>
        <v>0</v>
      </c>
      <c r="ACC27" s="128">
        <f>IFERROR(IF(AND(ABR27&lt;SMALL(기준일시_입력!$J$21:$J$39,ACC$5),ABS27&gt;SMALL(기준일시_입력!$N$21:$N$39,ACC$5)),INDEX(기준일시_입력!$AJ$21:$AJ$39,ACC$5*2-1),IF(AND(ABR27&gt;=SMALL(기준일시_입력!$J$21:$J$39,ACC$5),ABR27&lt;SMALL(기준일시_입력!$N$21:$N$39,ACC$5)),SMALL(기준일시_입력!$N$21:$N$39,ACC$5)-ABR27,0)),0)</f>
        <v>0</v>
      </c>
      <c r="ACD27" s="125"/>
      <c r="ACE27" s="180" t="str">
        <f t="shared" si="274"/>
        <v>22일</v>
      </c>
      <c r="ACF27" s="180"/>
      <c r="ACG27" s="124" t="str">
        <f t="shared" si="275"/>
        <v>월</v>
      </c>
      <c r="ACH27" s="133" t="str">
        <f t="shared" si="412"/>
        <v/>
      </c>
      <c r="ACI27" s="184"/>
      <c r="ACJ27" s="184"/>
      <c r="ACK27" s="184"/>
      <c r="ACL27" s="184"/>
      <c r="ACM27" s="184"/>
      <c r="ACN27" s="184"/>
      <c r="ACO27" s="176"/>
      <c r="ACP27" s="177"/>
      <c r="ACQ27" s="129" t="str">
        <f>IF($B27="","",IF(AND(ACG$3&lt;&gt;"",$B27-기준일시_입력!$AO$7&lt;=0,ACI27="",ACL27="",ACO27=""),"X",IF(ACO27="연차","☆",IF(ACO27="월차","★",IF(ACO27="병가","♨",IF(ACO27="출장","◎",IF(ACO27="교육","■",IF(AND(ACO27="",ACI27&lt;=기준일시_입력!$J$15,ACL27&gt;=기준일시_입력!$N$15),"○",IF(AND(ACO27="",ACI27&lt;&gt;"",ACI27&gt;기준일시_입력!$J$15),"▼",IF(AND(ACO27="",ACL27&lt;&gt;"",ACL27&lt;기준일시_입력!$N$15),"△",""))))))))))</f>
        <v/>
      </c>
      <c r="ACR27" s="128">
        <f>IFERROR(IF(OR(ACI27="",ACL27=""),0,IF(AND(ACT27&lt;기준일시_입력!$J$17,ACU27&gt;기준일시_입력!$N$17),기준일시_입력!$N$17-기준일시_입력!$J$17,IF(AND(ACT27&gt;=기준일시_입력!$J$17,ACU27&gt;기준일시_입력!$N$17),기준일시_입력!$N$17-ACT27,IF(ACU27&lt;기준일시_입력!$J$17,0,IF(AND(ACT27&lt;기준일시_입력!$J$17,ACU27&lt;=기준일시_입력!$N$17),ACU27-기준일시_입력!$J$17,IF(AND(ACT27&gt;=기준일시_입력!$J$17,ACU27&lt;=기준일시_입력!$N$17),ACU27-ACT27,0)))))),0)</f>
        <v>0</v>
      </c>
      <c r="ACS27" s="128">
        <f t="shared" si="277"/>
        <v>0</v>
      </c>
      <c r="ACT27" s="128">
        <f>IF(OR(ACI27="",ACL27=""),0,IF(ACI27&lt;기준일시_입력!$J$15,기준일시_입력!$J$15,ACI27))</f>
        <v>0</v>
      </c>
      <c r="ACU27" s="128">
        <f t="shared" si="278"/>
        <v>0</v>
      </c>
      <c r="ACV27" s="128">
        <f>IFERROR(IF(AND(ACT27&lt;SMALL(기준일시_입력!$J$21:$J$39,ACV$5),ACU27&gt;SMALL(기준일시_입력!$N$21:$N$39,ACV$5)),INDEX(기준일시_입력!$AJ$21:$AJ$39,ACV$5*2-1),IF(AND(ACT27&gt;=SMALL(기준일시_입력!$J$21:$J$39,ACV$5),ACT27&lt;SMALL(기준일시_입력!$N$21:$N$39,ACV$5)),SMALL(기준일시_입력!$N$21:$N$39,ACV$5)-ACT27,0)),0)</f>
        <v>0</v>
      </c>
      <c r="ACW27" s="128">
        <f>IFERROR(IF(AND(ACT27&lt;SMALL(기준일시_입력!$J$21:$J$39,ACW$5),ACU27&gt;SMALL(기준일시_입력!$N$21:$N$39,ACW$5)),INDEX(기준일시_입력!$AJ$21:$AJ$39,ACW$5*2-1),IF(AND(ACT27&gt;=SMALL(기준일시_입력!$J$21:$J$39,ACW$5),ACT27&lt;SMALL(기준일시_입력!$N$21:$N$39,ACW$5)),SMALL(기준일시_입력!$N$21:$N$39,ACW$5)-ACT27,0)),0)</f>
        <v>0</v>
      </c>
      <c r="ACX27" s="128">
        <f>IFERROR(IF(AND(ACT27&lt;SMALL(기준일시_입력!$J$21:$J$39,ACX$5),ACU27&gt;SMALL(기준일시_입력!$N$21:$N$39,ACX$5)),INDEX(기준일시_입력!$AJ$21:$AJ$39,ACX$5*2-1),IF(AND(ACT27&gt;=SMALL(기준일시_입력!$J$21:$J$39,ACX$5),ACT27&lt;SMALL(기준일시_입력!$N$21:$N$39,ACX$5)),SMALL(기준일시_입력!$N$21:$N$39,ACX$5)-ACT27,0)),0)</f>
        <v>0</v>
      </c>
      <c r="ACY27" s="128">
        <f>IFERROR(IF(AND(ACT27&lt;SMALL(기준일시_입력!$J$21:$J$39,ACY$5),ACU27&gt;SMALL(기준일시_입력!$N$21:$N$39,ACY$5)),INDEX(기준일시_입력!$AJ$21:$AJ$39,ACY$5*2-1),IF(AND(ACT27&gt;=SMALL(기준일시_입력!$J$21:$J$39,ACY$5),ACT27&lt;SMALL(기준일시_입력!$N$21:$N$39,ACY$5)),SMALL(기준일시_입력!$N$21:$N$39,ACY$5)-ACT27,0)),0)</f>
        <v>0</v>
      </c>
      <c r="ACZ27" s="128">
        <f>IFERROR(IF(AND(ACT27&lt;SMALL(기준일시_입력!$J$21:$J$39,ACZ$5),ACU27&gt;SMALL(기준일시_입력!$N$21:$N$39,ACZ$5)),INDEX(기준일시_입력!$AJ$21:$AJ$39,ACZ$5*2-1),IF(AND(ACT27&gt;=SMALL(기준일시_입력!$J$21:$J$39,ACZ$5),ACT27&lt;SMALL(기준일시_입력!$N$21:$N$39,ACZ$5)),SMALL(기준일시_입력!$N$21:$N$39,ACZ$5)-ACT27,0)),0)</f>
        <v>0</v>
      </c>
      <c r="ADA27" s="128">
        <f>IFERROR(IF(AND(ACT27&lt;SMALL(기준일시_입력!$J$21:$J$39,ADA$5),ACU27&gt;SMALL(기준일시_입력!$N$21:$N$39,ADA$5)),INDEX(기준일시_입력!$AJ$21:$AJ$39,ADA$5*2-1),IF(AND(ACT27&gt;=SMALL(기준일시_입력!$J$21:$J$39,ADA$5),ACT27&lt;SMALL(기준일시_입력!$N$21:$N$39,ADA$5)),SMALL(기준일시_입력!$N$21:$N$39,ADA$5)-ACT27,0)),0)</f>
        <v>0</v>
      </c>
      <c r="ADB27" s="128">
        <f>IFERROR(IF(AND(ACT27&lt;SMALL(기준일시_입력!$J$21:$J$39,ADB$5),ACU27&gt;SMALL(기준일시_입력!$N$21:$N$39,ADB$5)),INDEX(기준일시_입력!$AJ$21:$AJ$39,ADB$5*2-1),IF(AND(ACT27&gt;=SMALL(기준일시_입력!$J$21:$J$39,ADB$5),ACT27&lt;SMALL(기준일시_입력!$N$21:$N$39,ADB$5)),SMALL(기준일시_입력!$N$21:$N$39,ADB$5)-ACT27,0)),0)</f>
        <v>0</v>
      </c>
      <c r="ADC27" s="128">
        <f>IFERROR(IF(AND(ACT27&lt;SMALL(기준일시_입력!$J$21:$J$39,ADC$5),ACU27&gt;SMALL(기준일시_입력!$N$21:$N$39,ADC$5)),INDEX(기준일시_입력!$AJ$21:$AJ$39,ADC$5*2-1),IF(AND(ACT27&gt;=SMALL(기준일시_입력!$J$21:$J$39,ADC$5),ACT27&lt;SMALL(기준일시_입력!$N$21:$N$39,ADC$5)),SMALL(기준일시_입력!$N$21:$N$39,ADC$5)-ACT27,0)),0)</f>
        <v>0</v>
      </c>
      <c r="ADD27" s="128">
        <f>IFERROR(IF(AND(ACT27&lt;SMALL(기준일시_입력!$J$21:$J$39,ADD$5),ACU27&gt;SMALL(기준일시_입력!$N$21:$N$39,ADD$5)),INDEX(기준일시_입력!$AJ$21:$AJ$39,ADD$5*2-1),IF(AND(ACT27&gt;=SMALL(기준일시_입력!$J$21:$J$39,ADD$5),ACT27&lt;SMALL(기준일시_입력!$N$21:$N$39,ADD$5)),SMALL(기준일시_입력!$N$21:$N$39,ADD$5)-ACT27,0)),0)</f>
        <v>0</v>
      </c>
      <c r="ADE27" s="128">
        <f>IFERROR(IF(AND(ACT27&lt;SMALL(기준일시_입력!$J$21:$J$39,ADE$5),ACU27&gt;SMALL(기준일시_입력!$N$21:$N$39,ADE$5)),INDEX(기준일시_입력!$AJ$21:$AJ$39,ADE$5*2-1),IF(AND(ACT27&gt;=SMALL(기준일시_입력!$J$21:$J$39,ADE$5),ACT27&lt;SMALL(기준일시_입력!$N$21:$N$39,ADE$5)),SMALL(기준일시_입력!$N$21:$N$39,ADE$5)-ACT27,0)),0)</f>
        <v>0</v>
      </c>
      <c r="ADF27" s="125"/>
      <c r="ADG27" s="180" t="str">
        <f t="shared" si="279"/>
        <v>22일</v>
      </c>
      <c r="ADH27" s="180"/>
      <c r="ADI27" s="124" t="str">
        <f t="shared" si="280"/>
        <v>월</v>
      </c>
      <c r="ADJ27" s="133" t="str">
        <f t="shared" si="412"/>
        <v/>
      </c>
      <c r="ADK27" s="184"/>
      <c r="ADL27" s="184"/>
      <c r="ADM27" s="184"/>
      <c r="ADN27" s="184"/>
      <c r="ADO27" s="184"/>
      <c r="ADP27" s="184"/>
      <c r="ADQ27" s="176"/>
      <c r="ADR27" s="177"/>
      <c r="ADS27" s="129" t="str">
        <f>IF($B27="","",IF(AND(ADI$3&lt;&gt;"",$B27-기준일시_입력!$AO$7&lt;=0,ADK27="",ADN27="",ADQ27=""),"X",IF(ADQ27="연차","☆",IF(ADQ27="월차","★",IF(ADQ27="병가","♨",IF(ADQ27="출장","◎",IF(ADQ27="교육","■",IF(AND(ADQ27="",ADK27&lt;=기준일시_입력!$J$15,ADN27&gt;=기준일시_입력!$N$15),"○",IF(AND(ADQ27="",ADK27&lt;&gt;"",ADK27&gt;기준일시_입력!$J$15),"▼",IF(AND(ADQ27="",ADN27&lt;&gt;"",ADN27&lt;기준일시_입력!$N$15),"△",""))))))))))</f>
        <v/>
      </c>
      <c r="ADT27" s="128">
        <f>IFERROR(IF(OR(ADK27="",ADN27=""),0,IF(AND(ADV27&lt;기준일시_입력!$J$17,ADW27&gt;기준일시_입력!$N$17),기준일시_입력!$N$17-기준일시_입력!$J$17,IF(AND(ADV27&gt;=기준일시_입력!$J$17,ADW27&gt;기준일시_입력!$N$17),기준일시_입력!$N$17-ADV27,IF(ADW27&lt;기준일시_입력!$J$17,0,IF(AND(ADV27&lt;기준일시_입력!$J$17,ADW27&lt;=기준일시_입력!$N$17),ADW27-기준일시_입력!$J$17,IF(AND(ADV27&gt;=기준일시_입력!$J$17,ADW27&lt;=기준일시_입력!$N$17),ADW27-ADV27,0)))))),0)</f>
        <v>0</v>
      </c>
      <c r="ADU27" s="128">
        <f t="shared" si="282"/>
        <v>0</v>
      </c>
      <c r="ADV27" s="128">
        <f>IF(OR(ADK27="",ADN27=""),0,IF(ADK27&lt;기준일시_입력!$J$15,기준일시_입력!$J$15,ADK27))</f>
        <v>0</v>
      </c>
      <c r="ADW27" s="128">
        <f t="shared" si="283"/>
        <v>0</v>
      </c>
      <c r="ADX27" s="128">
        <f>IFERROR(IF(AND(ADV27&lt;SMALL(기준일시_입력!$J$21:$J$39,ADX$5),ADW27&gt;SMALL(기준일시_입력!$N$21:$N$39,ADX$5)),INDEX(기준일시_입력!$AJ$21:$AJ$39,ADX$5*2-1),IF(AND(ADV27&gt;=SMALL(기준일시_입력!$J$21:$J$39,ADX$5),ADV27&lt;SMALL(기준일시_입력!$N$21:$N$39,ADX$5)),SMALL(기준일시_입력!$N$21:$N$39,ADX$5)-ADV27,0)),0)</f>
        <v>0</v>
      </c>
      <c r="ADY27" s="128">
        <f>IFERROR(IF(AND(ADV27&lt;SMALL(기준일시_입력!$J$21:$J$39,ADY$5),ADW27&gt;SMALL(기준일시_입력!$N$21:$N$39,ADY$5)),INDEX(기준일시_입력!$AJ$21:$AJ$39,ADY$5*2-1),IF(AND(ADV27&gt;=SMALL(기준일시_입력!$J$21:$J$39,ADY$5),ADV27&lt;SMALL(기준일시_입력!$N$21:$N$39,ADY$5)),SMALL(기준일시_입력!$N$21:$N$39,ADY$5)-ADV27,0)),0)</f>
        <v>0</v>
      </c>
      <c r="ADZ27" s="128">
        <f>IFERROR(IF(AND(ADV27&lt;SMALL(기준일시_입력!$J$21:$J$39,ADZ$5),ADW27&gt;SMALL(기준일시_입력!$N$21:$N$39,ADZ$5)),INDEX(기준일시_입력!$AJ$21:$AJ$39,ADZ$5*2-1),IF(AND(ADV27&gt;=SMALL(기준일시_입력!$J$21:$J$39,ADZ$5),ADV27&lt;SMALL(기준일시_입력!$N$21:$N$39,ADZ$5)),SMALL(기준일시_입력!$N$21:$N$39,ADZ$5)-ADV27,0)),0)</f>
        <v>0</v>
      </c>
      <c r="AEA27" s="128">
        <f>IFERROR(IF(AND(ADV27&lt;SMALL(기준일시_입력!$J$21:$J$39,AEA$5),ADW27&gt;SMALL(기준일시_입력!$N$21:$N$39,AEA$5)),INDEX(기준일시_입력!$AJ$21:$AJ$39,AEA$5*2-1),IF(AND(ADV27&gt;=SMALL(기준일시_입력!$J$21:$J$39,AEA$5),ADV27&lt;SMALL(기준일시_입력!$N$21:$N$39,AEA$5)),SMALL(기준일시_입력!$N$21:$N$39,AEA$5)-ADV27,0)),0)</f>
        <v>0</v>
      </c>
      <c r="AEB27" s="128">
        <f>IFERROR(IF(AND(ADV27&lt;SMALL(기준일시_입력!$J$21:$J$39,AEB$5),ADW27&gt;SMALL(기준일시_입력!$N$21:$N$39,AEB$5)),INDEX(기준일시_입력!$AJ$21:$AJ$39,AEB$5*2-1),IF(AND(ADV27&gt;=SMALL(기준일시_입력!$J$21:$J$39,AEB$5),ADV27&lt;SMALL(기준일시_입력!$N$21:$N$39,AEB$5)),SMALL(기준일시_입력!$N$21:$N$39,AEB$5)-ADV27,0)),0)</f>
        <v>0</v>
      </c>
      <c r="AEC27" s="128">
        <f>IFERROR(IF(AND(ADV27&lt;SMALL(기준일시_입력!$J$21:$J$39,AEC$5),ADW27&gt;SMALL(기준일시_입력!$N$21:$N$39,AEC$5)),INDEX(기준일시_입력!$AJ$21:$AJ$39,AEC$5*2-1),IF(AND(ADV27&gt;=SMALL(기준일시_입력!$J$21:$J$39,AEC$5),ADV27&lt;SMALL(기준일시_입력!$N$21:$N$39,AEC$5)),SMALL(기준일시_입력!$N$21:$N$39,AEC$5)-ADV27,0)),0)</f>
        <v>0</v>
      </c>
      <c r="AED27" s="128">
        <f>IFERROR(IF(AND(ADV27&lt;SMALL(기준일시_입력!$J$21:$J$39,AED$5),ADW27&gt;SMALL(기준일시_입력!$N$21:$N$39,AED$5)),INDEX(기준일시_입력!$AJ$21:$AJ$39,AED$5*2-1),IF(AND(ADV27&gt;=SMALL(기준일시_입력!$J$21:$J$39,AED$5),ADV27&lt;SMALL(기준일시_입력!$N$21:$N$39,AED$5)),SMALL(기준일시_입력!$N$21:$N$39,AED$5)-ADV27,0)),0)</f>
        <v>0</v>
      </c>
      <c r="AEE27" s="128">
        <f>IFERROR(IF(AND(ADV27&lt;SMALL(기준일시_입력!$J$21:$J$39,AEE$5),ADW27&gt;SMALL(기준일시_입력!$N$21:$N$39,AEE$5)),INDEX(기준일시_입력!$AJ$21:$AJ$39,AEE$5*2-1),IF(AND(ADV27&gt;=SMALL(기준일시_입력!$J$21:$J$39,AEE$5),ADV27&lt;SMALL(기준일시_입력!$N$21:$N$39,AEE$5)),SMALL(기준일시_입력!$N$21:$N$39,AEE$5)-ADV27,0)),0)</f>
        <v>0</v>
      </c>
      <c r="AEF27" s="128">
        <f>IFERROR(IF(AND(ADV27&lt;SMALL(기준일시_입력!$J$21:$J$39,AEF$5),ADW27&gt;SMALL(기준일시_입력!$N$21:$N$39,AEF$5)),INDEX(기준일시_입력!$AJ$21:$AJ$39,AEF$5*2-1),IF(AND(ADV27&gt;=SMALL(기준일시_입력!$J$21:$J$39,AEF$5),ADV27&lt;SMALL(기준일시_입력!$N$21:$N$39,AEF$5)),SMALL(기준일시_입력!$N$21:$N$39,AEF$5)-ADV27,0)),0)</f>
        <v>0</v>
      </c>
      <c r="AEG27" s="128">
        <f>IFERROR(IF(AND(ADV27&lt;SMALL(기준일시_입력!$J$21:$J$39,AEG$5),ADW27&gt;SMALL(기준일시_입력!$N$21:$N$39,AEG$5)),INDEX(기준일시_입력!$AJ$21:$AJ$39,AEG$5*2-1),IF(AND(ADV27&gt;=SMALL(기준일시_입력!$J$21:$J$39,AEG$5),ADV27&lt;SMALL(기준일시_입력!$N$21:$N$39,AEG$5)),SMALL(기준일시_입력!$N$21:$N$39,AEG$5)-ADV27,0)),0)</f>
        <v>0</v>
      </c>
      <c r="AEH27" s="125"/>
      <c r="AEI27" s="180" t="str">
        <f t="shared" si="284"/>
        <v>22일</v>
      </c>
      <c r="AEJ27" s="180"/>
      <c r="AEK27" s="124" t="str">
        <f t="shared" si="285"/>
        <v>월</v>
      </c>
      <c r="AEL27" s="133" t="str">
        <f t="shared" si="412"/>
        <v/>
      </c>
      <c r="AEM27" s="184"/>
      <c r="AEN27" s="184"/>
      <c r="AEO27" s="184"/>
      <c r="AEP27" s="184"/>
      <c r="AEQ27" s="184"/>
      <c r="AER27" s="184"/>
      <c r="AES27" s="176"/>
      <c r="AET27" s="177"/>
      <c r="AEU27" s="129" t="str">
        <f>IF($B27="","",IF(AND(AEK$3&lt;&gt;"",$B27-기준일시_입력!$AO$7&lt;=0,AEM27="",AEP27="",AES27=""),"X",IF(AES27="연차","☆",IF(AES27="월차","★",IF(AES27="병가","♨",IF(AES27="출장","◎",IF(AES27="교육","■",IF(AND(AES27="",AEM27&lt;=기준일시_입력!$J$15,AEP27&gt;=기준일시_입력!$N$15),"○",IF(AND(AES27="",AEM27&lt;&gt;"",AEM27&gt;기준일시_입력!$J$15),"▼",IF(AND(AES27="",AEP27&lt;&gt;"",AEP27&lt;기준일시_입력!$N$15),"△",""))))))))))</f>
        <v/>
      </c>
      <c r="AEV27" s="128">
        <f>IFERROR(IF(OR(AEM27="",AEP27=""),0,IF(AND(AEX27&lt;기준일시_입력!$J$17,AEY27&gt;기준일시_입력!$N$17),기준일시_입력!$N$17-기준일시_입력!$J$17,IF(AND(AEX27&gt;=기준일시_입력!$J$17,AEY27&gt;기준일시_입력!$N$17),기준일시_입력!$N$17-AEX27,IF(AEY27&lt;기준일시_입력!$J$17,0,IF(AND(AEX27&lt;기준일시_입력!$J$17,AEY27&lt;=기준일시_입력!$N$17),AEY27-기준일시_입력!$J$17,IF(AND(AEX27&gt;=기준일시_입력!$J$17,AEY27&lt;=기준일시_입력!$N$17),AEY27-AEX27,0)))))),0)</f>
        <v>0</v>
      </c>
      <c r="AEW27" s="128">
        <f t="shared" si="287"/>
        <v>0</v>
      </c>
      <c r="AEX27" s="128">
        <f>IF(OR(AEM27="",AEP27=""),0,IF(AEM27&lt;기준일시_입력!$J$15,기준일시_입력!$J$15,AEM27))</f>
        <v>0</v>
      </c>
      <c r="AEY27" s="128">
        <f t="shared" si="288"/>
        <v>0</v>
      </c>
      <c r="AEZ27" s="128">
        <f>IFERROR(IF(AND(AEX27&lt;SMALL(기준일시_입력!$J$21:$J$39,AEZ$5),AEY27&gt;SMALL(기준일시_입력!$N$21:$N$39,AEZ$5)),INDEX(기준일시_입력!$AJ$21:$AJ$39,AEZ$5*2-1),IF(AND(AEX27&gt;=SMALL(기준일시_입력!$J$21:$J$39,AEZ$5),AEX27&lt;SMALL(기준일시_입력!$N$21:$N$39,AEZ$5)),SMALL(기준일시_입력!$N$21:$N$39,AEZ$5)-AEX27,0)),0)</f>
        <v>0</v>
      </c>
      <c r="AFA27" s="128">
        <f>IFERROR(IF(AND(AEX27&lt;SMALL(기준일시_입력!$J$21:$J$39,AFA$5),AEY27&gt;SMALL(기준일시_입력!$N$21:$N$39,AFA$5)),INDEX(기준일시_입력!$AJ$21:$AJ$39,AFA$5*2-1),IF(AND(AEX27&gt;=SMALL(기준일시_입력!$J$21:$J$39,AFA$5),AEX27&lt;SMALL(기준일시_입력!$N$21:$N$39,AFA$5)),SMALL(기준일시_입력!$N$21:$N$39,AFA$5)-AEX27,0)),0)</f>
        <v>0</v>
      </c>
      <c r="AFB27" s="128">
        <f>IFERROR(IF(AND(AEX27&lt;SMALL(기준일시_입력!$J$21:$J$39,AFB$5),AEY27&gt;SMALL(기준일시_입력!$N$21:$N$39,AFB$5)),INDEX(기준일시_입력!$AJ$21:$AJ$39,AFB$5*2-1),IF(AND(AEX27&gt;=SMALL(기준일시_입력!$J$21:$J$39,AFB$5),AEX27&lt;SMALL(기준일시_입력!$N$21:$N$39,AFB$5)),SMALL(기준일시_입력!$N$21:$N$39,AFB$5)-AEX27,0)),0)</f>
        <v>0</v>
      </c>
      <c r="AFC27" s="128">
        <f>IFERROR(IF(AND(AEX27&lt;SMALL(기준일시_입력!$J$21:$J$39,AFC$5),AEY27&gt;SMALL(기준일시_입력!$N$21:$N$39,AFC$5)),INDEX(기준일시_입력!$AJ$21:$AJ$39,AFC$5*2-1),IF(AND(AEX27&gt;=SMALL(기준일시_입력!$J$21:$J$39,AFC$5),AEX27&lt;SMALL(기준일시_입력!$N$21:$N$39,AFC$5)),SMALL(기준일시_입력!$N$21:$N$39,AFC$5)-AEX27,0)),0)</f>
        <v>0</v>
      </c>
      <c r="AFD27" s="128">
        <f>IFERROR(IF(AND(AEX27&lt;SMALL(기준일시_입력!$J$21:$J$39,AFD$5),AEY27&gt;SMALL(기준일시_입력!$N$21:$N$39,AFD$5)),INDEX(기준일시_입력!$AJ$21:$AJ$39,AFD$5*2-1),IF(AND(AEX27&gt;=SMALL(기준일시_입력!$J$21:$J$39,AFD$5),AEX27&lt;SMALL(기준일시_입력!$N$21:$N$39,AFD$5)),SMALL(기준일시_입력!$N$21:$N$39,AFD$5)-AEX27,0)),0)</f>
        <v>0</v>
      </c>
      <c r="AFE27" s="128">
        <f>IFERROR(IF(AND(AEX27&lt;SMALL(기준일시_입력!$J$21:$J$39,AFE$5),AEY27&gt;SMALL(기준일시_입력!$N$21:$N$39,AFE$5)),INDEX(기준일시_입력!$AJ$21:$AJ$39,AFE$5*2-1),IF(AND(AEX27&gt;=SMALL(기준일시_입력!$J$21:$J$39,AFE$5),AEX27&lt;SMALL(기준일시_입력!$N$21:$N$39,AFE$5)),SMALL(기준일시_입력!$N$21:$N$39,AFE$5)-AEX27,0)),0)</f>
        <v>0</v>
      </c>
      <c r="AFF27" s="128">
        <f>IFERROR(IF(AND(AEX27&lt;SMALL(기준일시_입력!$J$21:$J$39,AFF$5),AEY27&gt;SMALL(기준일시_입력!$N$21:$N$39,AFF$5)),INDEX(기준일시_입력!$AJ$21:$AJ$39,AFF$5*2-1),IF(AND(AEX27&gt;=SMALL(기준일시_입력!$J$21:$J$39,AFF$5),AEX27&lt;SMALL(기준일시_입력!$N$21:$N$39,AFF$5)),SMALL(기준일시_입력!$N$21:$N$39,AFF$5)-AEX27,0)),0)</f>
        <v>0</v>
      </c>
      <c r="AFG27" s="128">
        <f>IFERROR(IF(AND(AEX27&lt;SMALL(기준일시_입력!$J$21:$J$39,AFG$5),AEY27&gt;SMALL(기준일시_입력!$N$21:$N$39,AFG$5)),INDEX(기준일시_입력!$AJ$21:$AJ$39,AFG$5*2-1),IF(AND(AEX27&gt;=SMALL(기준일시_입력!$J$21:$J$39,AFG$5),AEX27&lt;SMALL(기준일시_입력!$N$21:$N$39,AFG$5)),SMALL(기준일시_입력!$N$21:$N$39,AFG$5)-AEX27,0)),0)</f>
        <v>0</v>
      </c>
      <c r="AFH27" s="128">
        <f>IFERROR(IF(AND(AEX27&lt;SMALL(기준일시_입력!$J$21:$J$39,AFH$5),AEY27&gt;SMALL(기준일시_입력!$N$21:$N$39,AFH$5)),INDEX(기준일시_입력!$AJ$21:$AJ$39,AFH$5*2-1),IF(AND(AEX27&gt;=SMALL(기준일시_입력!$J$21:$J$39,AFH$5),AEX27&lt;SMALL(기준일시_입력!$N$21:$N$39,AFH$5)),SMALL(기준일시_입력!$N$21:$N$39,AFH$5)-AEX27,0)),0)</f>
        <v>0</v>
      </c>
      <c r="AFI27" s="128">
        <f>IFERROR(IF(AND(AEX27&lt;SMALL(기준일시_입력!$J$21:$J$39,AFI$5),AEY27&gt;SMALL(기준일시_입력!$N$21:$N$39,AFI$5)),INDEX(기준일시_입력!$AJ$21:$AJ$39,AFI$5*2-1),IF(AND(AEX27&gt;=SMALL(기준일시_입력!$J$21:$J$39,AFI$5),AEX27&lt;SMALL(기준일시_입력!$N$21:$N$39,AFI$5)),SMALL(기준일시_입력!$N$21:$N$39,AFI$5)-AEX27,0)),0)</f>
        <v>0</v>
      </c>
      <c r="AFJ27" s="125"/>
      <c r="AFK27" s="180" t="str">
        <f t="shared" si="289"/>
        <v>22일</v>
      </c>
      <c r="AFL27" s="180"/>
      <c r="AFM27" s="124" t="str">
        <f t="shared" si="290"/>
        <v>월</v>
      </c>
      <c r="AFN27" s="133" t="str">
        <f t="shared" si="413"/>
        <v/>
      </c>
      <c r="AFO27" s="184"/>
      <c r="AFP27" s="184"/>
      <c r="AFQ27" s="184"/>
      <c r="AFR27" s="184"/>
      <c r="AFS27" s="184"/>
      <c r="AFT27" s="184"/>
      <c r="AFU27" s="176"/>
      <c r="AFV27" s="177"/>
      <c r="AFW27" s="129" t="str">
        <f>IF($B27="","",IF(AND(AFM$3&lt;&gt;"",$B27-기준일시_입력!$AO$7&lt;=0,AFO27="",AFR27="",AFU27=""),"X",IF(AFU27="연차","☆",IF(AFU27="월차","★",IF(AFU27="병가","♨",IF(AFU27="출장","◎",IF(AFU27="교육","■",IF(AND(AFU27="",AFO27&lt;=기준일시_입력!$J$15,AFR27&gt;=기준일시_입력!$N$15),"○",IF(AND(AFU27="",AFO27&lt;&gt;"",AFO27&gt;기준일시_입력!$J$15),"▼",IF(AND(AFU27="",AFR27&lt;&gt;"",AFR27&lt;기준일시_입력!$N$15),"△",""))))))))))</f>
        <v/>
      </c>
      <c r="AFX27" s="128">
        <f>IFERROR(IF(OR(AFO27="",AFR27=""),0,IF(AND(AFZ27&lt;기준일시_입력!$J$17,AGA27&gt;기준일시_입력!$N$17),기준일시_입력!$N$17-기준일시_입력!$J$17,IF(AND(AFZ27&gt;=기준일시_입력!$J$17,AGA27&gt;기준일시_입력!$N$17),기준일시_입력!$N$17-AFZ27,IF(AGA27&lt;기준일시_입력!$J$17,0,IF(AND(AFZ27&lt;기준일시_입력!$J$17,AGA27&lt;=기준일시_입력!$N$17),AGA27-기준일시_입력!$J$17,IF(AND(AFZ27&gt;=기준일시_입력!$J$17,AGA27&lt;=기준일시_입력!$N$17),AGA27-AFZ27,0)))))),0)</f>
        <v>0</v>
      </c>
      <c r="AFY27" s="128">
        <f t="shared" si="292"/>
        <v>0</v>
      </c>
      <c r="AFZ27" s="128">
        <f>IF(OR(AFO27="",AFR27=""),0,IF(AFO27&lt;기준일시_입력!$J$15,기준일시_입력!$J$15,AFO27))</f>
        <v>0</v>
      </c>
      <c r="AGA27" s="128">
        <f t="shared" si="293"/>
        <v>0</v>
      </c>
      <c r="AGB27" s="128">
        <f>IFERROR(IF(AND(AFZ27&lt;SMALL(기준일시_입력!$J$21:$J$39,AGB$5),AGA27&gt;SMALL(기준일시_입력!$N$21:$N$39,AGB$5)),INDEX(기준일시_입력!$AJ$21:$AJ$39,AGB$5*2-1),IF(AND(AFZ27&gt;=SMALL(기준일시_입력!$J$21:$J$39,AGB$5),AFZ27&lt;SMALL(기준일시_입력!$N$21:$N$39,AGB$5)),SMALL(기준일시_입력!$N$21:$N$39,AGB$5)-AFZ27,0)),0)</f>
        <v>0</v>
      </c>
      <c r="AGC27" s="128">
        <f>IFERROR(IF(AND(AFZ27&lt;SMALL(기준일시_입력!$J$21:$J$39,AGC$5),AGA27&gt;SMALL(기준일시_입력!$N$21:$N$39,AGC$5)),INDEX(기준일시_입력!$AJ$21:$AJ$39,AGC$5*2-1),IF(AND(AFZ27&gt;=SMALL(기준일시_입력!$J$21:$J$39,AGC$5),AFZ27&lt;SMALL(기준일시_입력!$N$21:$N$39,AGC$5)),SMALL(기준일시_입력!$N$21:$N$39,AGC$5)-AFZ27,0)),0)</f>
        <v>0</v>
      </c>
      <c r="AGD27" s="128">
        <f>IFERROR(IF(AND(AFZ27&lt;SMALL(기준일시_입력!$J$21:$J$39,AGD$5),AGA27&gt;SMALL(기준일시_입력!$N$21:$N$39,AGD$5)),INDEX(기준일시_입력!$AJ$21:$AJ$39,AGD$5*2-1),IF(AND(AFZ27&gt;=SMALL(기준일시_입력!$J$21:$J$39,AGD$5),AFZ27&lt;SMALL(기준일시_입력!$N$21:$N$39,AGD$5)),SMALL(기준일시_입력!$N$21:$N$39,AGD$5)-AFZ27,0)),0)</f>
        <v>0</v>
      </c>
      <c r="AGE27" s="128">
        <f>IFERROR(IF(AND(AFZ27&lt;SMALL(기준일시_입력!$J$21:$J$39,AGE$5),AGA27&gt;SMALL(기준일시_입력!$N$21:$N$39,AGE$5)),INDEX(기준일시_입력!$AJ$21:$AJ$39,AGE$5*2-1),IF(AND(AFZ27&gt;=SMALL(기준일시_입력!$J$21:$J$39,AGE$5),AFZ27&lt;SMALL(기준일시_입력!$N$21:$N$39,AGE$5)),SMALL(기준일시_입력!$N$21:$N$39,AGE$5)-AFZ27,0)),0)</f>
        <v>0</v>
      </c>
      <c r="AGF27" s="128">
        <f>IFERROR(IF(AND(AFZ27&lt;SMALL(기준일시_입력!$J$21:$J$39,AGF$5),AGA27&gt;SMALL(기준일시_입력!$N$21:$N$39,AGF$5)),INDEX(기준일시_입력!$AJ$21:$AJ$39,AGF$5*2-1),IF(AND(AFZ27&gt;=SMALL(기준일시_입력!$J$21:$J$39,AGF$5),AFZ27&lt;SMALL(기준일시_입력!$N$21:$N$39,AGF$5)),SMALL(기준일시_입력!$N$21:$N$39,AGF$5)-AFZ27,0)),0)</f>
        <v>0</v>
      </c>
      <c r="AGG27" s="128">
        <f>IFERROR(IF(AND(AFZ27&lt;SMALL(기준일시_입력!$J$21:$J$39,AGG$5),AGA27&gt;SMALL(기준일시_입력!$N$21:$N$39,AGG$5)),INDEX(기준일시_입력!$AJ$21:$AJ$39,AGG$5*2-1),IF(AND(AFZ27&gt;=SMALL(기준일시_입력!$J$21:$J$39,AGG$5),AFZ27&lt;SMALL(기준일시_입력!$N$21:$N$39,AGG$5)),SMALL(기준일시_입력!$N$21:$N$39,AGG$5)-AFZ27,0)),0)</f>
        <v>0</v>
      </c>
      <c r="AGH27" s="128">
        <f>IFERROR(IF(AND(AFZ27&lt;SMALL(기준일시_입력!$J$21:$J$39,AGH$5),AGA27&gt;SMALL(기준일시_입력!$N$21:$N$39,AGH$5)),INDEX(기준일시_입력!$AJ$21:$AJ$39,AGH$5*2-1),IF(AND(AFZ27&gt;=SMALL(기준일시_입력!$J$21:$J$39,AGH$5),AFZ27&lt;SMALL(기준일시_입력!$N$21:$N$39,AGH$5)),SMALL(기준일시_입력!$N$21:$N$39,AGH$5)-AFZ27,0)),0)</f>
        <v>0</v>
      </c>
      <c r="AGI27" s="128">
        <f>IFERROR(IF(AND(AFZ27&lt;SMALL(기준일시_입력!$J$21:$J$39,AGI$5),AGA27&gt;SMALL(기준일시_입력!$N$21:$N$39,AGI$5)),INDEX(기준일시_입력!$AJ$21:$AJ$39,AGI$5*2-1),IF(AND(AFZ27&gt;=SMALL(기준일시_입력!$J$21:$J$39,AGI$5),AFZ27&lt;SMALL(기준일시_입력!$N$21:$N$39,AGI$5)),SMALL(기준일시_입력!$N$21:$N$39,AGI$5)-AFZ27,0)),0)</f>
        <v>0</v>
      </c>
      <c r="AGJ27" s="128">
        <f>IFERROR(IF(AND(AFZ27&lt;SMALL(기준일시_입력!$J$21:$J$39,AGJ$5),AGA27&gt;SMALL(기준일시_입력!$N$21:$N$39,AGJ$5)),INDEX(기준일시_입력!$AJ$21:$AJ$39,AGJ$5*2-1),IF(AND(AFZ27&gt;=SMALL(기준일시_입력!$J$21:$J$39,AGJ$5),AFZ27&lt;SMALL(기준일시_입력!$N$21:$N$39,AGJ$5)),SMALL(기준일시_입력!$N$21:$N$39,AGJ$5)-AFZ27,0)),0)</f>
        <v>0</v>
      </c>
      <c r="AGK27" s="128">
        <f>IFERROR(IF(AND(AFZ27&lt;SMALL(기준일시_입력!$J$21:$J$39,AGK$5),AGA27&gt;SMALL(기준일시_입력!$N$21:$N$39,AGK$5)),INDEX(기준일시_입력!$AJ$21:$AJ$39,AGK$5*2-1),IF(AND(AFZ27&gt;=SMALL(기준일시_입력!$J$21:$J$39,AGK$5),AFZ27&lt;SMALL(기준일시_입력!$N$21:$N$39,AGK$5)),SMALL(기준일시_입력!$N$21:$N$39,AGK$5)-AFZ27,0)),0)</f>
        <v>0</v>
      </c>
      <c r="AGL27" s="125"/>
      <c r="AGM27" s="180" t="str">
        <f t="shared" si="294"/>
        <v>22일</v>
      </c>
      <c r="AGN27" s="180"/>
      <c r="AGO27" s="124" t="str">
        <f t="shared" si="295"/>
        <v>월</v>
      </c>
      <c r="AGP27" s="133" t="str">
        <f t="shared" si="413"/>
        <v/>
      </c>
      <c r="AGQ27" s="184"/>
      <c r="AGR27" s="184"/>
      <c r="AGS27" s="184"/>
      <c r="AGT27" s="184"/>
      <c r="AGU27" s="184"/>
      <c r="AGV27" s="184"/>
      <c r="AGW27" s="176"/>
      <c r="AGX27" s="177"/>
      <c r="AGY27" s="129" t="str">
        <f>IF($B27="","",IF(AND(AGO$3&lt;&gt;"",$B27-기준일시_입력!$AO$7&lt;=0,AGQ27="",AGT27="",AGW27=""),"X",IF(AGW27="연차","☆",IF(AGW27="월차","★",IF(AGW27="병가","♨",IF(AGW27="출장","◎",IF(AGW27="교육","■",IF(AND(AGW27="",AGQ27&lt;=기준일시_입력!$J$15,AGT27&gt;=기준일시_입력!$N$15),"○",IF(AND(AGW27="",AGQ27&lt;&gt;"",AGQ27&gt;기준일시_입력!$J$15),"▼",IF(AND(AGW27="",AGT27&lt;&gt;"",AGT27&lt;기준일시_입력!$N$15),"△",""))))))))))</f>
        <v/>
      </c>
      <c r="AGZ27" s="128">
        <f>IFERROR(IF(OR(AGQ27="",AGT27=""),0,IF(AND(AHB27&lt;기준일시_입력!$J$17,AHC27&gt;기준일시_입력!$N$17),기준일시_입력!$N$17-기준일시_입력!$J$17,IF(AND(AHB27&gt;=기준일시_입력!$J$17,AHC27&gt;기준일시_입력!$N$17),기준일시_입력!$N$17-AHB27,IF(AHC27&lt;기준일시_입력!$J$17,0,IF(AND(AHB27&lt;기준일시_입력!$J$17,AHC27&lt;=기준일시_입력!$N$17),AHC27-기준일시_입력!$J$17,IF(AND(AHB27&gt;=기준일시_입력!$J$17,AHC27&lt;=기준일시_입력!$N$17),AHC27-AHB27,0)))))),0)</f>
        <v>0</v>
      </c>
      <c r="AHA27" s="128">
        <f t="shared" si="297"/>
        <v>0</v>
      </c>
      <c r="AHB27" s="128">
        <f>IF(OR(AGQ27="",AGT27=""),0,IF(AGQ27&lt;기준일시_입력!$J$15,기준일시_입력!$J$15,AGQ27))</f>
        <v>0</v>
      </c>
      <c r="AHC27" s="128">
        <f t="shared" si="298"/>
        <v>0</v>
      </c>
      <c r="AHD27" s="128">
        <f>IFERROR(IF(AND(AHB27&lt;SMALL(기준일시_입력!$J$21:$J$39,AHD$5),AHC27&gt;SMALL(기준일시_입력!$N$21:$N$39,AHD$5)),INDEX(기준일시_입력!$AJ$21:$AJ$39,AHD$5*2-1),IF(AND(AHB27&gt;=SMALL(기준일시_입력!$J$21:$J$39,AHD$5),AHB27&lt;SMALL(기준일시_입력!$N$21:$N$39,AHD$5)),SMALL(기준일시_입력!$N$21:$N$39,AHD$5)-AHB27,0)),0)</f>
        <v>0</v>
      </c>
      <c r="AHE27" s="128">
        <f>IFERROR(IF(AND(AHB27&lt;SMALL(기준일시_입력!$J$21:$J$39,AHE$5),AHC27&gt;SMALL(기준일시_입력!$N$21:$N$39,AHE$5)),INDEX(기준일시_입력!$AJ$21:$AJ$39,AHE$5*2-1),IF(AND(AHB27&gt;=SMALL(기준일시_입력!$J$21:$J$39,AHE$5),AHB27&lt;SMALL(기준일시_입력!$N$21:$N$39,AHE$5)),SMALL(기준일시_입력!$N$21:$N$39,AHE$5)-AHB27,0)),0)</f>
        <v>0</v>
      </c>
      <c r="AHF27" s="128">
        <f>IFERROR(IF(AND(AHB27&lt;SMALL(기준일시_입력!$J$21:$J$39,AHF$5),AHC27&gt;SMALL(기준일시_입력!$N$21:$N$39,AHF$5)),INDEX(기준일시_입력!$AJ$21:$AJ$39,AHF$5*2-1),IF(AND(AHB27&gt;=SMALL(기준일시_입력!$J$21:$J$39,AHF$5),AHB27&lt;SMALL(기준일시_입력!$N$21:$N$39,AHF$5)),SMALL(기준일시_입력!$N$21:$N$39,AHF$5)-AHB27,0)),0)</f>
        <v>0</v>
      </c>
      <c r="AHG27" s="128">
        <f>IFERROR(IF(AND(AHB27&lt;SMALL(기준일시_입력!$J$21:$J$39,AHG$5),AHC27&gt;SMALL(기준일시_입력!$N$21:$N$39,AHG$5)),INDEX(기준일시_입력!$AJ$21:$AJ$39,AHG$5*2-1),IF(AND(AHB27&gt;=SMALL(기준일시_입력!$J$21:$J$39,AHG$5),AHB27&lt;SMALL(기준일시_입력!$N$21:$N$39,AHG$5)),SMALL(기준일시_입력!$N$21:$N$39,AHG$5)-AHB27,0)),0)</f>
        <v>0</v>
      </c>
      <c r="AHH27" s="128">
        <f>IFERROR(IF(AND(AHB27&lt;SMALL(기준일시_입력!$J$21:$J$39,AHH$5),AHC27&gt;SMALL(기준일시_입력!$N$21:$N$39,AHH$5)),INDEX(기준일시_입력!$AJ$21:$AJ$39,AHH$5*2-1),IF(AND(AHB27&gt;=SMALL(기준일시_입력!$J$21:$J$39,AHH$5),AHB27&lt;SMALL(기준일시_입력!$N$21:$N$39,AHH$5)),SMALL(기준일시_입력!$N$21:$N$39,AHH$5)-AHB27,0)),0)</f>
        <v>0</v>
      </c>
      <c r="AHI27" s="128">
        <f>IFERROR(IF(AND(AHB27&lt;SMALL(기준일시_입력!$J$21:$J$39,AHI$5),AHC27&gt;SMALL(기준일시_입력!$N$21:$N$39,AHI$5)),INDEX(기준일시_입력!$AJ$21:$AJ$39,AHI$5*2-1),IF(AND(AHB27&gt;=SMALL(기준일시_입력!$J$21:$J$39,AHI$5),AHB27&lt;SMALL(기준일시_입력!$N$21:$N$39,AHI$5)),SMALL(기준일시_입력!$N$21:$N$39,AHI$5)-AHB27,0)),0)</f>
        <v>0</v>
      </c>
      <c r="AHJ27" s="128">
        <f>IFERROR(IF(AND(AHB27&lt;SMALL(기준일시_입력!$J$21:$J$39,AHJ$5),AHC27&gt;SMALL(기준일시_입력!$N$21:$N$39,AHJ$5)),INDEX(기준일시_입력!$AJ$21:$AJ$39,AHJ$5*2-1),IF(AND(AHB27&gt;=SMALL(기준일시_입력!$J$21:$J$39,AHJ$5),AHB27&lt;SMALL(기준일시_입력!$N$21:$N$39,AHJ$5)),SMALL(기준일시_입력!$N$21:$N$39,AHJ$5)-AHB27,0)),0)</f>
        <v>0</v>
      </c>
      <c r="AHK27" s="128">
        <f>IFERROR(IF(AND(AHB27&lt;SMALL(기준일시_입력!$J$21:$J$39,AHK$5),AHC27&gt;SMALL(기준일시_입력!$N$21:$N$39,AHK$5)),INDEX(기준일시_입력!$AJ$21:$AJ$39,AHK$5*2-1),IF(AND(AHB27&gt;=SMALL(기준일시_입력!$J$21:$J$39,AHK$5),AHB27&lt;SMALL(기준일시_입력!$N$21:$N$39,AHK$5)),SMALL(기준일시_입력!$N$21:$N$39,AHK$5)-AHB27,0)),0)</f>
        <v>0</v>
      </c>
      <c r="AHL27" s="128">
        <f>IFERROR(IF(AND(AHB27&lt;SMALL(기준일시_입력!$J$21:$J$39,AHL$5),AHC27&gt;SMALL(기준일시_입력!$N$21:$N$39,AHL$5)),INDEX(기준일시_입력!$AJ$21:$AJ$39,AHL$5*2-1),IF(AND(AHB27&gt;=SMALL(기준일시_입력!$J$21:$J$39,AHL$5),AHB27&lt;SMALL(기준일시_입력!$N$21:$N$39,AHL$5)),SMALL(기준일시_입력!$N$21:$N$39,AHL$5)-AHB27,0)),0)</f>
        <v>0</v>
      </c>
      <c r="AHM27" s="128">
        <f>IFERROR(IF(AND(AHB27&lt;SMALL(기준일시_입력!$J$21:$J$39,AHM$5),AHC27&gt;SMALL(기준일시_입력!$N$21:$N$39,AHM$5)),INDEX(기준일시_입력!$AJ$21:$AJ$39,AHM$5*2-1),IF(AND(AHB27&gt;=SMALL(기준일시_입력!$J$21:$J$39,AHM$5),AHB27&lt;SMALL(기준일시_입력!$N$21:$N$39,AHM$5)),SMALL(기준일시_입력!$N$21:$N$39,AHM$5)-AHB27,0)),0)</f>
        <v>0</v>
      </c>
      <c r="AHN27" s="125"/>
      <c r="AHO27" s="180" t="str">
        <f t="shared" si="299"/>
        <v>22일</v>
      </c>
      <c r="AHP27" s="180"/>
      <c r="AHQ27" s="124" t="str">
        <f t="shared" si="300"/>
        <v>월</v>
      </c>
      <c r="AHR27" s="133" t="str">
        <f t="shared" si="413"/>
        <v/>
      </c>
      <c r="AHS27" s="184"/>
      <c r="AHT27" s="184"/>
      <c r="AHU27" s="184"/>
      <c r="AHV27" s="184"/>
      <c r="AHW27" s="184"/>
      <c r="AHX27" s="184"/>
      <c r="AHY27" s="176"/>
      <c r="AHZ27" s="177"/>
      <c r="AIA27" s="129" t="str">
        <f>IF($B27="","",IF(AND(AHQ$3&lt;&gt;"",$B27-기준일시_입력!$AO$7&lt;=0,AHS27="",AHV27="",AHY27=""),"X",IF(AHY27="연차","☆",IF(AHY27="월차","★",IF(AHY27="병가","♨",IF(AHY27="출장","◎",IF(AHY27="교육","■",IF(AND(AHY27="",AHS27&lt;=기준일시_입력!$J$15,AHV27&gt;=기준일시_입력!$N$15),"○",IF(AND(AHY27="",AHS27&lt;&gt;"",AHS27&gt;기준일시_입력!$J$15),"▼",IF(AND(AHY27="",AHV27&lt;&gt;"",AHV27&lt;기준일시_입력!$N$15),"△",""))))))))))</f>
        <v/>
      </c>
      <c r="AIB27" s="128">
        <f>IFERROR(IF(OR(AHS27="",AHV27=""),0,IF(AND(AID27&lt;기준일시_입력!$J$17,AIE27&gt;기준일시_입력!$N$17),기준일시_입력!$N$17-기준일시_입력!$J$17,IF(AND(AID27&gt;=기준일시_입력!$J$17,AIE27&gt;기준일시_입력!$N$17),기준일시_입력!$N$17-AID27,IF(AIE27&lt;기준일시_입력!$J$17,0,IF(AND(AID27&lt;기준일시_입력!$J$17,AIE27&lt;=기준일시_입력!$N$17),AIE27-기준일시_입력!$J$17,IF(AND(AID27&gt;=기준일시_입력!$J$17,AIE27&lt;=기준일시_입력!$N$17),AIE27-AID27,0)))))),0)</f>
        <v>0</v>
      </c>
      <c r="AIC27" s="128">
        <f t="shared" si="302"/>
        <v>0</v>
      </c>
      <c r="AID27" s="128">
        <f>IF(OR(AHS27="",AHV27=""),0,IF(AHS27&lt;기준일시_입력!$J$15,기준일시_입력!$J$15,AHS27))</f>
        <v>0</v>
      </c>
      <c r="AIE27" s="128">
        <f t="shared" si="303"/>
        <v>0</v>
      </c>
      <c r="AIF27" s="128">
        <f>IFERROR(IF(AND(AID27&lt;SMALL(기준일시_입력!$J$21:$J$39,AIF$5),AIE27&gt;SMALL(기준일시_입력!$N$21:$N$39,AIF$5)),INDEX(기준일시_입력!$AJ$21:$AJ$39,AIF$5*2-1),IF(AND(AID27&gt;=SMALL(기준일시_입력!$J$21:$J$39,AIF$5),AID27&lt;SMALL(기준일시_입력!$N$21:$N$39,AIF$5)),SMALL(기준일시_입력!$N$21:$N$39,AIF$5)-AID27,0)),0)</f>
        <v>0</v>
      </c>
      <c r="AIG27" s="128">
        <f>IFERROR(IF(AND(AID27&lt;SMALL(기준일시_입력!$J$21:$J$39,AIG$5),AIE27&gt;SMALL(기준일시_입력!$N$21:$N$39,AIG$5)),INDEX(기준일시_입력!$AJ$21:$AJ$39,AIG$5*2-1),IF(AND(AID27&gt;=SMALL(기준일시_입력!$J$21:$J$39,AIG$5),AID27&lt;SMALL(기준일시_입력!$N$21:$N$39,AIG$5)),SMALL(기준일시_입력!$N$21:$N$39,AIG$5)-AID27,0)),0)</f>
        <v>0</v>
      </c>
      <c r="AIH27" s="128">
        <f>IFERROR(IF(AND(AID27&lt;SMALL(기준일시_입력!$J$21:$J$39,AIH$5),AIE27&gt;SMALL(기준일시_입력!$N$21:$N$39,AIH$5)),INDEX(기준일시_입력!$AJ$21:$AJ$39,AIH$5*2-1),IF(AND(AID27&gt;=SMALL(기준일시_입력!$J$21:$J$39,AIH$5),AID27&lt;SMALL(기준일시_입력!$N$21:$N$39,AIH$5)),SMALL(기준일시_입력!$N$21:$N$39,AIH$5)-AID27,0)),0)</f>
        <v>0</v>
      </c>
      <c r="AII27" s="128">
        <f>IFERROR(IF(AND(AID27&lt;SMALL(기준일시_입력!$J$21:$J$39,AII$5),AIE27&gt;SMALL(기준일시_입력!$N$21:$N$39,AII$5)),INDEX(기준일시_입력!$AJ$21:$AJ$39,AII$5*2-1),IF(AND(AID27&gt;=SMALL(기준일시_입력!$J$21:$J$39,AII$5),AID27&lt;SMALL(기준일시_입력!$N$21:$N$39,AII$5)),SMALL(기준일시_입력!$N$21:$N$39,AII$5)-AID27,0)),0)</f>
        <v>0</v>
      </c>
      <c r="AIJ27" s="128">
        <f>IFERROR(IF(AND(AID27&lt;SMALL(기준일시_입력!$J$21:$J$39,AIJ$5),AIE27&gt;SMALL(기준일시_입력!$N$21:$N$39,AIJ$5)),INDEX(기준일시_입력!$AJ$21:$AJ$39,AIJ$5*2-1),IF(AND(AID27&gt;=SMALL(기준일시_입력!$J$21:$J$39,AIJ$5),AID27&lt;SMALL(기준일시_입력!$N$21:$N$39,AIJ$5)),SMALL(기준일시_입력!$N$21:$N$39,AIJ$5)-AID27,0)),0)</f>
        <v>0</v>
      </c>
      <c r="AIK27" s="128">
        <f>IFERROR(IF(AND(AID27&lt;SMALL(기준일시_입력!$J$21:$J$39,AIK$5),AIE27&gt;SMALL(기준일시_입력!$N$21:$N$39,AIK$5)),INDEX(기준일시_입력!$AJ$21:$AJ$39,AIK$5*2-1),IF(AND(AID27&gt;=SMALL(기준일시_입력!$J$21:$J$39,AIK$5),AID27&lt;SMALL(기준일시_입력!$N$21:$N$39,AIK$5)),SMALL(기준일시_입력!$N$21:$N$39,AIK$5)-AID27,0)),0)</f>
        <v>0</v>
      </c>
      <c r="AIL27" s="128">
        <f>IFERROR(IF(AND(AID27&lt;SMALL(기준일시_입력!$J$21:$J$39,AIL$5),AIE27&gt;SMALL(기준일시_입력!$N$21:$N$39,AIL$5)),INDEX(기준일시_입력!$AJ$21:$AJ$39,AIL$5*2-1),IF(AND(AID27&gt;=SMALL(기준일시_입력!$J$21:$J$39,AIL$5),AID27&lt;SMALL(기준일시_입력!$N$21:$N$39,AIL$5)),SMALL(기준일시_입력!$N$21:$N$39,AIL$5)-AID27,0)),0)</f>
        <v>0</v>
      </c>
      <c r="AIM27" s="128">
        <f>IFERROR(IF(AND(AID27&lt;SMALL(기준일시_입력!$J$21:$J$39,AIM$5),AIE27&gt;SMALL(기준일시_입력!$N$21:$N$39,AIM$5)),INDEX(기준일시_입력!$AJ$21:$AJ$39,AIM$5*2-1),IF(AND(AID27&gt;=SMALL(기준일시_입력!$J$21:$J$39,AIM$5),AID27&lt;SMALL(기준일시_입력!$N$21:$N$39,AIM$5)),SMALL(기준일시_입력!$N$21:$N$39,AIM$5)-AID27,0)),0)</f>
        <v>0</v>
      </c>
      <c r="AIN27" s="128">
        <f>IFERROR(IF(AND(AID27&lt;SMALL(기준일시_입력!$J$21:$J$39,AIN$5),AIE27&gt;SMALL(기준일시_입력!$N$21:$N$39,AIN$5)),INDEX(기준일시_입력!$AJ$21:$AJ$39,AIN$5*2-1),IF(AND(AID27&gt;=SMALL(기준일시_입력!$J$21:$J$39,AIN$5),AID27&lt;SMALL(기준일시_입력!$N$21:$N$39,AIN$5)),SMALL(기준일시_입력!$N$21:$N$39,AIN$5)-AID27,0)),0)</f>
        <v>0</v>
      </c>
      <c r="AIO27" s="128">
        <f>IFERROR(IF(AND(AID27&lt;SMALL(기준일시_입력!$J$21:$J$39,AIO$5),AIE27&gt;SMALL(기준일시_입력!$N$21:$N$39,AIO$5)),INDEX(기준일시_입력!$AJ$21:$AJ$39,AIO$5*2-1),IF(AND(AID27&gt;=SMALL(기준일시_입력!$J$21:$J$39,AIO$5),AID27&lt;SMALL(기준일시_입력!$N$21:$N$39,AIO$5)),SMALL(기준일시_입력!$N$21:$N$39,AIO$5)-AID27,0)),0)</f>
        <v>0</v>
      </c>
      <c r="AIP27" s="125"/>
      <c r="AIQ27" s="180" t="str">
        <f t="shared" si="304"/>
        <v>22일</v>
      </c>
      <c r="AIR27" s="180"/>
      <c r="AIS27" s="124" t="str">
        <f t="shared" si="305"/>
        <v>월</v>
      </c>
      <c r="AIT27" s="133" t="str">
        <f t="shared" si="414"/>
        <v/>
      </c>
      <c r="AIU27" s="184"/>
      <c r="AIV27" s="184"/>
      <c r="AIW27" s="184"/>
      <c r="AIX27" s="184"/>
      <c r="AIY27" s="184"/>
      <c r="AIZ27" s="184"/>
      <c r="AJA27" s="176"/>
      <c r="AJB27" s="177"/>
      <c r="AJC27" s="129" t="str">
        <f>IF($B27="","",IF(AND(AIS$3&lt;&gt;"",$B27-기준일시_입력!$AO$7&lt;=0,AIU27="",AIX27="",AJA27=""),"X",IF(AJA27="연차","☆",IF(AJA27="월차","★",IF(AJA27="병가","♨",IF(AJA27="출장","◎",IF(AJA27="교육","■",IF(AND(AJA27="",AIU27&lt;=기준일시_입력!$J$15,AIX27&gt;=기준일시_입력!$N$15),"○",IF(AND(AJA27="",AIU27&lt;&gt;"",AIU27&gt;기준일시_입력!$J$15),"▼",IF(AND(AJA27="",AIX27&lt;&gt;"",AIX27&lt;기준일시_입력!$N$15),"△",""))))))))))</f>
        <v/>
      </c>
      <c r="AJD27" s="128">
        <f>IFERROR(IF(OR(AIU27="",AIX27=""),0,IF(AND(AJF27&lt;기준일시_입력!$J$17,AJG27&gt;기준일시_입력!$N$17),기준일시_입력!$N$17-기준일시_입력!$J$17,IF(AND(AJF27&gt;=기준일시_입력!$J$17,AJG27&gt;기준일시_입력!$N$17),기준일시_입력!$N$17-AJF27,IF(AJG27&lt;기준일시_입력!$J$17,0,IF(AND(AJF27&lt;기준일시_입력!$J$17,AJG27&lt;=기준일시_입력!$N$17),AJG27-기준일시_입력!$J$17,IF(AND(AJF27&gt;=기준일시_입력!$J$17,AJG27&lt;=기준일시_입력!$N$17),AJG27-AJF27,0)))))),0)</f>
        <v>0</v>
      </c>
      <c r="AJE27" s="128">
        <f t="shared" si="307"/>
        <v>0</v>
      </c>
      <c r="AJF27" s="128">
        <f>IF(OR(AIU27="",AIX27=""),0,IF(AIU27&lt;기준일시_입력!$J$15,기준일시_입력!$J$15,AIU27))</f>
        <v>0</v>
      </c>
      <c r="AJG27" s="128">
        <f t="shared" si="308"/>
        <v>0</v>
      </c>
      <c r="AJH27" s="128">
        <f>IFERROR(IF(AND(AJF27&lt;SMALL(기준일시_입력!$J$21:$J$39,AJH$5),AJG27&gt;SMALL(기준일시_입력!$N$21:$N$39,AJH$5)),INDEX(기준일시_입력!$AJ$21:$AJ$39,AJH$5*2-1),IF(AND(AJF27&gt;=SMALL(기준일시_입력!$J$21:$J$39,AJH$5),AJF27&lt;SMALL(기준일시_입력!$N$21:$N$39,AJH$5)),SMALL(기준일시_입력!$N$21:$N$39,AJH$5)-AJF27,0)),0)</f>
        <v>0</v>
      </c>
      <c r="AJI27" s="128">
        <f>IFERROR(IF(AND(AJF27&lt;SMALL(기준일시_입력!$J$21:$J$39,AJI$5),AJG27&gt;SMALL(기준일시_입력!$N$21:$N$39,AJI$5)),INDEX(기준일시_입력!$AJ$21:$AJ$39,AJI$5*2-1),IF(AND(AJF27&gt;=SMALL(기준일시_입력!$J$21:$J$39,AJI$5),AJF27&lt;SMALL(기준일시_입력!$N$21:$N$39,AJI$5)),SMALL(기준일시_입력!$N$21:$N$39,AJI$5)-AJF27,0)),0)</f>
        <v>0</v>
      </c>
      <c r="AJJ27" s="128">
        <f>IFERROR(IF(AND(AJF27&lt;SMALL(기준일시_입력!$J$21:$J$39,AJJ$5),AJG27&gt;SMALL(기준일시_입력!$N$21:$N$39,AJJ$5)),INDEX(기준일시_입력!$AJ$21:$AJ$39,AJJ$5*2-1),IF(AND(AJF27&gt;=SMALL(기준일시_입력!$J$21:$J$39,AJJ$5),AJF27&lt;SMALL(기준일시_입력!$N$21:$N$39,AJJ$5)),SMALL(기준일시_입력!$N$21:$N$39,AJJ$5)-AJF27,0)),0)</f>
        <v>0</v>
      </c>
      <c r="AJK27" s="128">
        <f>IFERROR(IF(AND(AJF27&lt;SMALL(기준일시_입력!$J$21:$J$39,AJK$5),AJG27&gt;SMALL(기준일시_입력!$N$21:$N$39,AJK$5)),INDEX(기준일시_입력!$AJ$21:$AJ$39,AJK$5*2-1),IF(AND(AJF27&gt;=SMALL(기준일시_입력!$J$21:$J$39,AJK$5),AJF27&lt;SMALL(기준일시_입력!$N$21:$N$39,AJK$5)),SMALL(기준일시_입력!$N$21:$N$39,AJK$5)-AJF27,0)),0)</f>
        <v>0</v>
      </c>
      <c r="AJL27" s="128">
        <f>IFERROR(IF(AND(AJF27&lt;SMALL(기준일시_입력!$J$21:$J$39,AJL$5),AJG27&gt;SMALL(기준일시_입력!$N$21:$N$39,AJL$5)),INDEX(기준일시_입력!$AJ$21:$AJ$39,AJL$5*2-1),IF(AND(AJF27&gt;=SMALL(기준일시_입력!$J$21:$J$39,AJL$5),AJF27&lt;SMALL(기준일시_입력!$N$21:$N$39,AJL$5)),SMALL(기준일시_입력!$N$21:$N$39,AJL$5)-AJF27,0)),0)</f>
        <v>0</v>
      </c>
      <c r="AJM27" s="128">
        <f>IFERROR(IF(AND(AJF27&lt;SMALL(기준일시_입력!$J$21:$J$39,AJM$5),AJG27&gt;SMALL(기준일시_입력!$N$21:$N$39,AJM$5)),INDEX(기준일시_입력!$AJ$21:$AJ$39,AJM$5*2-1),IF(AND(AJF27&gt;=SMALL(기준일시_입력!$J$21:$J$39,AJM$5),AJF27&lt;SMALL(기준일시_입력!$N$21:$N$39,AJM$5)),SMALL(기준일시_입력!$N$21:$N$39,AJM$5)-AJF27,0)),0)</f>
        <v>0</v>
      </c>
      <c r="AJN27" s="128">
        <f>IFERROR(IF(AND(AJF27&lt;SMALL(기준일시_입력!$J$21:$J$39,AJN$5),AJG27&gt;SMALL(기준일시_입력!$N$21:$N$39,AJN$5)),INDEX(기준일시_입력!$AJ$21:$AJ$39,AJN$5*2-1),IF(AND(AJF27&gt;=SMALL(기준일시_입력!$J$21:$J$39,AJN$5),AJF27&lt;SMALL(기준일시_입력!$N$21:$N$39,AJN$5)),SMALL(기준일시_입력!$N$21:$N$39,AJN$5)-AJF27,0)),0)</f>
        <v>0</v>
      </c>
      <c r="AJO27" s="128">
        <f>IFERROR(IF(AND(AJF27&lt;SMALL(기준일시_입력!$J$21:$J$39,AJO$5),AJG27&gt;SMALL(기준일시_입력!$N$21:$N$39,AJO$5)),INDEX(기준일시_입력!$AJ$21:$AJ$39,AJO$5*2-1),IF(AND(AJF27&gt;=SMALL(기준일시_입력!$J$21:$J$39,AJO$5),AJF27&lt;SMALL(기준일시_입력!$N$21:$N$39,AJO$5)),SMALL(기준일시_입력!$N$21:$N$39,AJO$5)-AJF27,0)),0)</f>
        <v>0</v>
      </c>
      <c r="AJP27" s="128">
        <f>IFERROR(IF(AND(AJF27&lt;SMALL(기준일시_입력!$J$21:$J$39,AJP$5),AJG27&gt;SMALL(기준일시_입력!$N$21:$N$39,AJP$5)),INDEX(기준일시_입력!$AJ$21:$AJ$39,AJP$5*2-1),IF(AND(AJF27&gt;=SMALL(기준일시_입력!$J$21:$J$39,AJP$5),AJF27&lt;SMALL(기준일시_입력!$N$21:$N$39,AJP$5)),SMALL(기준일시_입력!$N$21:$N$39,AJP$5)-AJF27,0)),0)</f>
        <v>0</v>
      </c>
      <c r="AJQ27" s="128">
        <f>IFERROR(IF(AND(AJF27&lt;SMALL(기준일시_입력!$J$21:$J$39,AJQ$5),AJG27&gt;SMALL(기준일시_입력!$N$21:$N$39,AJQ$5)),INDEX(기준일시_입력!$AJ$21:$AJ$39,AJQ$5*2-1),IF(AND(AJF27&gt;=SMALL(기준일시_입력!$J$21:$J$39,AJQ$5),AJF27&lt;SMALL(기준일시_입력!$N$21:$N$39,AJQ$5)),SMALL(기준일시_입력!$N$21:$N$39,AJQ$5)-AJF27,0)),0)</f>
        <v>0</v>
      </c>
      <c r="AJR27" s="125"/>
      <c r="AJS27" s="180" t="str">
        <f t="shared" si="309"/>
        <v>22일</v>
      </c>
      <c r="AJT27" s="180"/>
      <c r="AJU27" s="124" t="str">
        <f t="shared" si="310"/>
        <v>월</v>
      </c>
      <c r="AJV27" s="133" t="str">
        <f t="shared" si="414"/>
        <v/>
      </c>
      <c r="AJW27" s="184"/>
      <c r="AJX27" s="184"/>
      <c r="AJY27" s="184"/>
      <c r="AJZ27" s="184"/>
      <c r="AKA27" s="184"/>
      <c r="AKB27" s="184"/>
      <c r="AKC27" s="176"/>
      <c r="AKD27" s="177"/>
      <c r="AKE27" s="129" t="str">
        <f>IF($B27="","",IF(AND(AJU$3&lt;&gt;"",$B27-기준일시_입력!$AO$7&lt;=0,AJW27="",AJZ27="",AKC27=""),"X",IF(AKC27="연차","☆",IF(AKC27="월차","★",IF(AKC27="병가","♨",IF(AKC27="출장","◎",IF(AKC27="교육","■",IF(AND(AKC27="",AJW27&lt;=기준일시_입력!$J$15,AJZ27&gt;=기준일시_입력!$N$15),"○",IF(AND(AKC27="",AJW27&lt;&gt;"",AJW27&gt;기준일시_입력!$J$15),"▼",IF(AND(AKC27="",AJZ27&lt;&gt;"",AJZ27&lt;기준일시_입력!$N$15),"△",""))))))))))</f>
        <v/>
      </c>
      <c r="AKF27" s="128">
        <f>IFERROR(IF(OR(AJW27="",AJZ27=""),0,IF(AND(AKH27&lt;기준일시_입력!$J$17,AKI27&gt;기준일시_입력!$N$17),기준일시_입력!$N$17-기준일시_입력!$J$17,IF(AND(AKH27&gt;=기준일시_입력!$J$17,AKI27&gt;기준일시_입력!$N$17),기준일시_입력!$N$17-AKH27,IF(AKI27&lt;기준일시_입력!$J$17,0,IF(AND(AKH27&lt;기준일시_입력!$J$17,AKI27&lt;=기준일시_입력!$N$17),AKI27-기준일시_입력!$J$17,IF(AND(AKH27&gt;=기준일시_입력!$J$17,AKI27&lt;=기준일시_입력!$N$17),AKI27-AKH27,0)))))),0)</f>
        <v>0</v>
      </c>
      <c r="AKG27" s="128">
        <f t="shared" si="312"/>
        <v>0</v>
      </c>
      <c r="AKH27" s="128">
        <f>IF(OR(AJW27="",AJZ27=""),0,IF(AJW27&lt;기준일시_입력!$J$15,기준일시_입력!$J$15,AJW27))</f>
        <v>0</v>
      </c>
      <c r="AKI27" s="128">
        <f t="shared" si="313"/>
        <v>0</v>
      </c>
      <c r="AKJ27" s="128">
        <f>IFERROR(IF(AND(AKH27&lt;SMALL(기준일시_입력!$J$21:$J$39,AKJ$5),AKI27&gt;SMALL(기준일시_입력!$N$21:$N$39,AKJ$5)),INDEX(기준일시_입력!$AJ$21:$AJ$39,AKJ$5*2-1),IF(AND(AKH27&gt;=SMALL(기준일시_입력!$J$21:$J$39,AKJ$5),AKH27&lt;SMALL(기준일시_입력!$N$21:$N$39,AKJ$5)),SMALL(기준일시_입력!$N$21:$N$39,AKJ$5)-AKH27,0)),0)</f>
        <v>0</v>
      </c>
      <c r="AKK27" s="128">
        <f>IFERROR(IF(AND(AKH27&lt;SMALL(기준일시_입력!$J$21:$J$39,AKK$5),AKI27&gt;SMALL(기준일시_입력!$N$21:$N$39,AKK$5)),INDEX(기준일시_입력!$AJ$21:$AJ$39,AKK$5*2-1),IF(AND(AKH27&gt;=SMALL(기준일시_입력!$J$21:$J$39,AKK$5),AKH27&lt;SMALL(기준일시_입력!$N$21:$N$39,AKK$5)),SMALL(기준일시_입력!$N$21:$N$39,AKK$5)-AKH27,0)),0)</f>
        <v>0</v>
      </c>
      <c r="AKL27" s="128">
        <f>IFERROR(IF(AND(AKH27&lt;SMALL(기준일시_입력!$J$21:$J$39,AKL$5),AKI27&gt;SMALL(기준일시_입력!$N$21:$N$39,AKL$5)),INDEX(기준일시_입력!$AJ$21:$AJ$39,AKL$5*2-1),IF(AND(AKH27&gt;=SMALL(기준일시_입력!$J$21:$J$39,AKL$5),AKH27&lt;SMALL(기준일시_입력!$N$21:$N$39,AKL$5)),SMALL(기준일시_입력!$N$21:$N$39,AKL$5)-AKH27,0)),0)</f>
        <v>0</v>
      </c>
      <c r="AKM27" s="128">
        <f>IFERROR(IF(AND(AKH27&lt;SMALL(기준일시_입력!$J$21:$J$39,AKM$5),AKI27&gt;SMALL(기준일시_입력!$N$21:$N$39,AKM$5)),INDEX(기준일시_입력!$AJ$21:$AJ$39,AKM$5*2-1),IF(AND(AKH27&gt;=SMALL(기준일시_입력!$J$21:$J$39,AKM$5),AKH27&lt;SMALL(기준일시_입력!$N$21:$N$39,AKM$5)),SMALL(기준일시_입력!$N$21:$N$39,AKM$5)-AKH27,0)),0)</f>
        <v>0</v>
      </c>
      <c r="AKN27" s="128">
        <f>IFERROR(IF(AND(AKH27&lt;SMALL(기준일시_입력!$J$21:$J$39,AKN$5),AKI27&gt;SMALL(기준일시_입력!$N$21:$N$39,AKN$5)),INDEX(기준일시_입력!$AJ$21:$AJ$39,AKN$5*2-1),IF(AND(AKH27&gt;=SMALL(기준일시_입력!$J$21:$J$39,AKN$5),AKH27&lt;SMALL(기준일시_입력!$N$21:$N$39,AKN$5)),SMALL(기준일시_입력!$N$21:$N$39,AKN$5)-AKH27,0)),0)</f>
        <v>0</v>
      </c>
      <c r="AKO27" s="128">
        <f>IFERROR(IF(AND(AKH27&lt;SMALL(기준일시_입력!$J$21:$J$39,AKO$5),AKI27&gt;SMALL(기준일시_입력!$N$21:$N$39,AKO$5)),INDEX(기준일시_입력!$AJ$21:$AJ$39,AKO$5*2-1),IF(AND(AKH27&gt;=SMALL(기준일시_입력!$J$21:$J$39,AKO$5),AKH27&lt;SMALL(기준일시_입력!$N$21:$N$39,AKO$5)),SMALL(기준일시_입력!$N$21:$N$39,AKO$5)-AKH27,0)),0)</f>
        <v>0</v>
      </c>
      <c r="AKP27" s="128">
        <f>IFERROR(IF(AND(AKH27&lt;SMALL(기준일시_입력!$J$21:$J$39,AKP$5),AKI27&gt;SMALL(기준일시_입력!$N$21:$N$39,AKP$5)),INDEX(기준일시_입력!$AJ$21:$AJ$39,AKP$5*2-1),IF(AND(AKH27&gt;=SMALL(기준일시_입력!$J$21:$J$39,AKP$5),AKH27&lt;SMALL(기준일시_입력!$N$21:$N$39,AKP$5)),SMALL(기준일시_입력!$N$21:$N$39,AKP$5)-AKH27,0)),0)</f>
        <v>0</v>
      </c>
      <c r="AKQ27" s="128">
        <f>IFERROR(IF(AND(AKH27&lt;SMALL(기준일시_입력!$J$21:$J$39,AKQ$5),AKI27&gt;SMALL(기준일시_입력!$N$21:$N$39,AKQ$5)),INDEX(기준일시_입력!$AJ$21:$AJ$39,AKQ$5*2-1),IF(AND(AKH27&gt;=SMALL(기준일시_입력!$J$21:$J$39,AKQ$5),AKH27&lt;SMALL(기준일시_입력!$N$21:$N$39,AKQ$5)),SMALL(기준일시_입력!$N$21:$N$39,AKQ$5)-AKH27,0)),0)</f>
        <v>0</v>
      </c>
      <c r="AKR27" s="128">
        <f>IFERROR(IF(AND(AKH27&lt;SMALL(기준일시_입력!$J$21:$J$39,AKR$5),AKI27&gt;SMALL(기준일시_입력!$N$21:$N$39,AKR$5)),INDEX(기준일시_입력!$AJ$21:$AJ$39,AKR$5*2-1),IF(AND(AKH27&gt;=SMALL(기준일시_입력!$J$21:$J$39,AKR$5),AKH27&lt;SMALL(기준일시_입력!$N$21:$N$39,AKR$5)),SMALL(기준일시_입력!$N$21:$N$39,AKR$5)-AKH27,0)),0)</f>
        <v>0</v>
      </c>
      <c r="AKS27" s="128">
        <f>IFERROR(IF(AND(AKH27&lt;SMALL(기준일시_입력!$J$21:$J$39,AKS$5),AKI27&gt;SMALL(기준일시_입력!$N$21:$N$39,AKS$5)),INDEX(기준일시_입력!$AJ$21:$AJ$39,AKS$5*2-1),IF(AND(AKH27&gt;=SMALL(기준일시_입력!$J$21:$J$39,AKS$5),AKH27&lt;SMALL(기준일시_입력!$N$21:$N$39,AKS$5)),SMALL(기준일시_입력!$N$21:$N$39,AKS$5)-AKH27,0)),0)</f>
        <v>0</v>
      </c>
      <c r="AKT27" s="125"/>
      <c r="AKU27" s="180" t="str">
        <f t="shared" si="314"/>
        <v>22일</v>
      </c>
      <c r="AKV27" s="180"/>
      <c r="AKW27" s="124" t="str">
        <f t="shared" si="315"/>
        <v>월</v>
      </c>
      <c r="AKX27" s="133" t="str">
        <f t="shared" si="414"/>
        <v/>
      </c>
      <c r="AKY27" s="184"/>
      <c r="AKZ27" s="184"/>
      <c r="ALA27" s="184"/>
      <c r="ALB27" s="184"/>
      <c r="ALC27" s="184"/>
      <c r="ALD27" s="184"/>
      <c r="ALE27" s="176"/>
      <c r="ALF27" s="177"/>
      <c r="ALG27" s="129" t="str">
        <f>IF($B27="","",IF(AND(AKW$3&lt;&gt;"",$B27-기준일시_입력!$AO$7&lt;=0,AKY27="",ALB27="",ALE27=""),"X",IF(ALE27="연차","☆",IF(ALE27="월차","★",IF(ALE27="병가","♨",IF(ALE27="출장","◎",IF(ALE27="교육","■",IF(AND(ALE27="",AKY27&lt;=기준일시_입력!$J$15,ALB27&gt;=기준일시_입력!$N$15),"○",IF(AND(ALE27="",AKY27&lt;&gt;"",AKY27&gt;기준일시_입력!$J$15),"▼",IF(AND(ALE27="",ALB27&lt;&gt;"",ALB27&lt;기준일시_입력!$N$15),"△",""))))))))))</f>
        <v/>
      </c>
      <c r="ALH27" s="128">
        <f>IFERROR(IF(OR(AKY27="",ALB27=""),0,IF(AND(ALJ27&lt;기준일시_입력!$J$17,ALK27&gt;기준일시_입력!$N$17),기준일시_입력!$N$17-기준일시_입력!$J$17,IF(AND(ALJ27&gt;=기준일시_입력!$J$17,ALK27&gt;기준일시_입력!$N$17),기준일시_입력!$N$17-ALJ27,IF(ALK27&lt;기준일시_입력!$J$17,0,IF(AND(ALJ27&lt;기준일시_입력!$J$17,ALK27&lt;=기준일시_입력!$N$17),ALK27-기준일시_입력!$J$17,IF(AND(ALJ27&gt;=기준일시_입력!$J$17,ALK27&lt;=기준일시_입력!$N$17),ALK27-ALJ27,0)))))),0)</f>
        <v>0</v>
      </c>
      <c r="ALI27" s="128">
        <f t="shared" si="317"/>
        <v>0</v>
      </c>
      <c r="ALJ27" s="128">
        <f>IF(OR(AKY27="",ALB27=""),0,IF(AKY27&lt;기준일시_입력!$J$15,기준일시_입력!$J$15,AKY27))</f>
        <v>0</v>
      </c>
      <c r="ALK27" s="128">
        <f t="shared" si="318"/>
        <v>0</v>
      </c>
      <c r="ALL27" s="128">
        <f>IFERROR(IF(AND(ALJ27&lt;SMALL(기준일시_입력!$J$21:$J$39,ALL$5),ALK27&gt;SMALL(기준일시_입력!$N$21:$N$39,ALL$5)),INDEX(기준일시_입력!$AJ$21:$AJ$39,ALL$5*2-1),IF(AND(ALJ27&gt;=SMALL(기준일시_입력!$J$21:$J$39,ALL$5),ALJ27&lt;SMALL(기준일시_입력!$N$21:$N$39,ALL$5)),SMALL(기준일시_입력!$N$21:$N$39,ALL$5)-ALJ27,0)),0)</f>
        <v>0</v>
      </c>
      <c r="ALM27" s="128">
        <f>IFERROR(IF(AND(ALJ27&lt;SMALL(기준일시_입력!$J$21:$J$39,ALM$5),ALK27&gt;SMALL(기준일시_입력!$N$21:$N$39,ALM$5)),INDEX(기준일시_입력!$AJ$21:$AJ$39,ALM$5*2-1),IF(AND(ALJ27&gt;=SMALL(기준일시_입력!$J$21:$J$39,ALM$5),ALJ27&lt;SMALL(기준일시_입력!$N$21:$N$39,ALM$5)),SMALL(기준일시_입력!$N$21:$N$39,ALM$5)-ALJ27,0)),0)</f>
        <v>0</v>
      </c>
      <c r="ALN27" s="128">
        <f>IFERROR(IF(AND(ALJ27&lt;SMALL(기준일시_입력!$J$21:$J$39,ALN$5),ALK27&gt;SMALL(기준일시_입력!$N$21:$N$39,ALN$5)),INDEX(기준일시_입력!$AJ$21:$AJ$39,ALN$5*2-1),IF(AND(ALJ27&gt;=SMALL(기준일시_입력!$J$21:$J$39,ALN$5),ALJ27&lt;SMALL(기준일시_입력!$N$21:$N$39,ALN$5)),SMALL(기준일시_입력!$N$21:$N$39,ALN$5)-ALJ27,0)),0)</f>
        <v>0</v>
      </c>
      <c r="ALO27" s="128">
        <f>IFERROR(IF(AND(ALJ27&lt;SMALL(기준일시_입력!$J$21:$J$39,ALO$5),ALK27&gt;SMALL(기준일시_입력!$N$21:$N$39,ALO$5)),INDEX(기준일시_입력!$AJ$21:$AJ$39,ALO$5*2-1),IF(AND(ALJ27&gt;=SMALL(기준일시_입력!$J$21:$J$39,ALO$5),ALJ27&lt;SMALL(기준일시_입력!$N$21:$N$39,ALO$5)),SMALL(기준일시_입력!$N$21:$N$39,ALO$5)-ALJ27,0)),0)</f>
        <v>0</v>
      </c>
      <c r="ALP27" s="128">
        <f>IFERROR(IF(AND(ALJ27&lt;SMALL(기준일시_입력!$J$21:$J$39,ALP$5),ALK27&gt;SMALL(기준일시_입력!$N$21:$N$39,ALP$5)),INDEX(기준일시_입력!$AJ$21:$AJ$39,ALP$5*2-1),IF(AND(ALJ27&gt;=SMALL(기준일시_입력!$J$21:$J$39,ALP$5),ALJ27&lt;SMALL(기준일시_입력!$N$21:$N$39,ALP$5)),SMALL(기준일시_입력!$N$21:$N$39,ALP$5)-ALJ27,0)),0)</f>
        <v>0</v>
      </c>
      <c r="ALQ27" s="128">
        <f>IFERROR(IF(AND(ALJ27&lt;SMALL(기준일시_입력!$J$21:$J$39,ALQ$5),ALK27&gt;SMALL(기준일시_입력!$N$21:$N$39,ALQ$5)),INDEX(기준일시_입력!$AJ$21:$AJ$39,ALQ$5*2-1),IF(AND(ALJ27&gt;=SMALL(기준일시_입력!$J$21:$J$39,ALQ$5),ALJ27&lt;SMALL(기준일시_입력!$N$21:$N$39,ALQ$5)),SMALL(기준일시_입력!$N$21:$N$39,ALQ$5)-ALJ27,0)),0)</f>
        <v>0</v>
      </c>
      <c r="ALR27" s="128">
        <f>IFERROR(IF(AND(ALJ27&lt;SMALL(기준일시_입력!$J$21:$J$39,ALR$5),ALK27&gt;SMALL(기준일시_입력!$N$21:$N$39,ALR$5)),INDEX(기준일시_입력!$AJ$21:$AJ$39,ALR$5*2-1),IF(AND(ALJ27&gt;=SMALL(기준일시_입력!$J$21:$J$39,ALR$5),ALJ27&lt;SMALL(기준일시_입력!$N$21:$N$39,ALR$5)),SMALL(기준일시_입력!$N$21:$N$39,ALR$5)-ALJ27,0)),0)</f>
        <v>0</v>
      </c>
      <c r="ALS27" s="128">
        <f>IFERROR(IF(AND(ALJ27&lt;SMALL(기준일시_입력!$J$21:$J$39,ALS$5),ALK27&gt;SMALL(기준일시_입력!$N$21:$N$39,ALS$5)),INDEX(기준일시_입력!$AJ$21:$AJ$39,ALS$5*2-1),IF(AND(ALJ27&gt;=SMALL(기준일시_입력!$J$21:$J$39,ALS$5),ALJ27&lt;SMALL(기준일시_입력!$N$21:$N$39,ALS$5)),SMALL(기준일시_입력!$N$21:$N$39,ALS$5)-ALJ27,0)),0)</f>
        <v>0</v>
      </c>
      <c r="ALT27" s="128">
        <f>IFERROR(IF(AND(ALJ27&lt;SMALL(기준일시_입력!$J$21:$J$39,ALT$5),ALK27&gt;SMALL(기준일시_입력!$N$21:$N$39,ALT$5)),INDEX(기준일시_입력!$AJ$21:$AJ$39,ALT$5*2-1),IF(AND(ALJ27&gt;=SMALL(기준일시_입력!$J$21:$J$39,ALT$5),ALJ27&lt;SMALL(기준일시_입력!$N$21:$N$39,ALT$5)),SMALL(기준일시_입력!$N$21:$N$39,ALT$5)-ALJ27,0)),0)</f>
        <v>0</v>
      </c>
      <c r="ALU27" s="128">
        <f>IFERROR(IF(AND(ALJ27&lt;SMALL(기준일시_입력!$J$21:$J$39,ALU$5),ALK27&gt;SMALL(기준일시_입력!$N$21:$N$39,ALU$5)),INDEX(기준일시_입력!$AJ$21:$AJ$39,ALU$5*2-1),IF(AND(ALJ27&gt;=SMALL(기준일시_입력!$J$21:$J$39,ALU$5),ALJ27&lt;SMALL(기준일시_입력!$N$21:$N$39,ALU$5)),SMALL(기준일시_입력!$N$21:$N$39,ALU$5)-ALJ27,0)),0)</f>
        <v>0</v>
      </c>
      <c r="ALV27" s="125"/>
      <c r="ALW27" s="180" t="str">
        <f t="shared" si="319"/>
        <v>22일</v>
      </c>
      <c r="ALX27" s="180"/>
      <c r="ALY27" s="124" t="str">
        <f t="shared" si="320"/>
        <v>월</v>
      </c>
      <c r="ALZ27" s="133" t="str">
        <f t="shared" si="415"/>
        <v/>
      </c>
      <c r="AMA27" s="184"/>
      <c r="AMB27" s="184"/>
      <c r="AMC27" s="184"/>
      <c r="AMD27" s="184"/>
      <c r="AME27" s="184"/>
      <c r="AMF27" s="184"/>
      <c r="AMG27" s="176"/>
      <c r="AMH27" s="177"/>
      <c r="AMI27" s="129" t="str">
        <f>IF($B27="","",IF(AND(ALY$3&lt;&gt;"",$B27-기준일시_입력!$AO$7&lt;=0,AMA27="",AMD27="",AMG27=""),"X",IF(AMG27="연차","☆",IF(AMG27="월차","★",IF(AMG27="병가","♨",IF(AMG27="출장","◎",IF(AMG27="교육","■",IF(AND(AMG27="",AMA27&lt;=기준일시_입력!$J$15,AMD27&gt;=기준일시_입력!$N$15),"○",IF(AND(AMG27="",AMA27&lt;&gt;"",AMA27&gt;기준일시_입력!$J$15),"▼",IF(AND(AMG27="",AMD27&lt;&gt;"",AMD27&lt;기준일시_입력!$N$15),"△",""))))))))))</f>
        <v/>
      </c>
      <c r="AMJ27" s="128">
        <f>IFERROR(IF(OR(AMA27="",AMD27=""),0,IF(AND(AML27&lt;기준일시_입력!$J$17,AMM27&gt;기준일시_입력!$N$17),기준일시_입력!$N$17-기준일시_입력!$J$17,IF(AND(AML27&gt;=기준일시_입력!$J$17,AMM27&gt;기준일시_입력!$N$17),기준일시_입력!$N$17-AML27,IF(AMM27&lt;기준일시_입력!$J$17,0,IF(AND(AML27&lt;기준일시_입력!$J$17,AMM27&lt;=기준일시_입력!$N$17),AMM27-기준일시_입력!$J$17,IF(AND(AML27&gt;=기준일시_입력!$J$17,AMM27&lt;=기준일시_입력!$N$17),AMM27-AML27,0)))))),0)</f>
        <v>0</v>
      </c>
      <c r="AMK27" s="128">
        <f t="shared" si="322"/>
        <v>0</v>
      </c>
      <c r="AML27" s="128">
        <f>IF(OR(AMA27="",AMD27=""),0,IF(AMA27&lt;기준일시_입력!$J$15,기준일시_입력!$J$15,AMA27))</f>
        <v>0</v>
      </c>
      <c r="AMM27" s="128">
        <f t="shared" si="323"/>
        <v>0</v>
      </c>
      <c r="AMN27" s="128">
        <f>IFERROR(IF(AND(AML27&lt;SMALL(기준일시_입력!$J$21:$J$39,AMN$5),AMM27&gt;SMALL(기준일시_입력!$N$21:$N$39,AMN$5)),INDEX(기준일시_입력!$AJ$21:$AJ$39,AMN$5*2-1),IF(AND(AML27&gt;=SMALL(기준일시_입력!$J$21:$J$39,AMN$5),AML27&lt;SMALL(기준일시_입력!$N$21:$N$39,AMN$5)),SMALL(기준일시_입력!$N$21:$N$39,AMN$5)-AML27,0)),0)</f>
        <v>0</v>
      </c>
      <c r="AMO27" s="128">
        <f>IFERROR(IF(AND(AML27&lt;SMALL(기준일시_입력!$J$21:$J$39,AMO$5),AMM27&gt;SMALL(기준일시_입력!$N$21:$N$39,AMO$5)),INDEX(기준일시_입력!$AJ$21:$AJ$39,AMO$5*2-1),IF(AND(AML27&gt;=SMALL(기준일시_입력!$J$21:$J$39,AMO$5),AML27&lt;SMALL(기준일시_입력!$N$21:$N$39,AMO$5)),SMALL(기준일시_입력!$N$21:$N$39,AMO$5)-AML27,0)),0)</f>
        <v>0</v>
      </c>
      <c r="AMP27" s="128">
        <f>IFERROR(IF(AND(AML27&lt;SMALL(기준일시_입력!$J$21:$J$39,AMP$5),AMM27&gt;SMALL(기준일시_입력!$N$21:$N$39,AMP$5)),INDEX(기준일시_입력!$AJ$21:$AJ$39,AMP$5*2-1),IF(AND(AML27&gt;=SMALL(기준일시_입력!$J$21:$J$39,AMP$5),AML27&lt;SMALL(기준일시_입력!$N$21:$N$39,AMP$5)),SMALL(기준일시_입력!$N$21:$N$39,AMP$5)-AML27,0)),0)</f>
        <v>0</v>
      </c>
      <c r="AMQ27" s="128">
        <f>IFERROR(IF(AND(AML27&lt;SMALL(기준일시_입력!$J$21:$J$39,AMQ$5),AMM27&gt;SMALL(기준일시_입력!$N$21:$N$39,AMQ$5)),INDEX(기준일시_입력!$AJ$21:$AJ$39,AMQ$5*2-1),IF(AND(AML27&gt;=SMALL(기준일시_입력!$J$21:$J$39,AMQ$5),AML27&lt;SMALL(기준일시_입력!$N$21:$N$39,AMQ$5)),SMALL(기준일시_입력!$N$21:$N$39,AMQ$5)-AML27,0)),0)</f>
        <v>0</v>
      </c>
      <c r="AMR27" s="128">
        <f>IFERROR(IF(AND(AML27&lt;SMALL(기준일시_입력!$J$21:$J$39,AMR$5),AMM27&gt;SMALL(기준일시_입력!$N$21:$N$39,AMR$5)),INDEX(기준일시_입력!$AJ$21:$AJ$39,AMR$5*2-1),IF(AND(AML27&gt;=SMALL(기준일시_입력!$J$21:$J$39,AMR$5),AML27&lt;SMALL(기준일시_입력!$N$21:$N$39,AMR$5)),SMALL(기준일시_입력!$N$21:$N$39,AMR$5)-AML27,0)),0)</f>
        <v>0</v>
      </c>
      <c r="AMS27" s="128">
        <f>IFERROR(IF(AND(AML27&lt;SMALL(기준일시_입력!$J$21:$J$39,AMS$5),AMM27&gt;SMALL(기준일시_입력!$N$21:$N$39,AMS$5)),INDEX(기준일시_입력!$AJ$21:$AJ$39,AMS$5*2-1),IF(AND(AML27&gt;=SMALL(기준일시_입력!$J$21:$J$39,AMS$5),AML27&lt;SMALL(기준일시_입력!$N$21:$N$39,AMS$5)),SMALL(기준일시_입력!$N$21:$N$39,AMS$5)-AML27,0)),0)</f>
        <v>0</v>
      </c>
      <c r="AMT27" s="128">
        <f>IFERROR(IF(AND(AML27&lt;SMALL(기준일시_입력!$J$21:$J$39,AMT$5),AMM27&gt;SMALL(기준일시_입력!$N$21:$N$39,AMT$5)),INDEX(기준일시_입력!$AJ$21:$AJ$39,AMT$5*2-1),IF(AND(AML27&gt;=SMALL(기준일시_입력!$J$21:$J$39,AMT$5),AML27&lt;SMALL(기준일시_입력!$N$21:$N$39,AMT$5)),SMALL(기준일시_입력!$N$21:$N$39,AMT$5)-AML27,0)),0)</f>
        <v>0</v>
      </c>
      <c r="AMU27" s="128">
        <f>IFERROR(IF(AND(AML27&lt;SMALL(기준일시_입력!$J$21:$J$39,AMU$5),AMM27&gt;SMALL(기준일시_입력!$N$21:$N$39,AMU$5)),INDEX(기준일시_입력!$AJ$21:$AJ$39,AMU$5*2-1),IF(AND(AML27&gt;=SMALL(기준일시_입력!$J$21:$J$39,AMU$5),AML27&lt;SMALL(기준일시_입력!$N$21:$N$39,AMU$5)),SMALL(기준일시_입력!$N$21:$N$39,AMU$5)-AML27,0)),0)</f>
        <v>0</v>
      </c>
      <c r="AMV27" s="128">
        <f>IFERROR(IF(AND(AML27&lt;SMALL(기준일시_입력!$J$21:$J$39,AMV$5),AMM27&gt;SMALL(기준일시_입력!$N$21:$N$39,AMV$5)),INDEX(기준일시_입력!$AJ$21:$AJ$39,AMV$5*2-1),IF(AND(AML27&gt;=SMALL(기준일시_입력!$J$21:$J$39,AMV$5),AML27&lt;SMALL(기준일시_입력!$N$21:$N$39,AMV$5)),SMALL(기준일시_입력!$N$21:$N$39,AMV$5)-AML27,0)),0)</f>
        <v>0</v>
      </c>
      <c r="AMW27" s="128">
        <f>IFERROR(IF(AND(AML27&lt;SMALL(기준일시_입력!$J$21:$J$39,AMW$5),AMM27&gt;SMALL(기준일시_입력!$N$21:$N$39,AMW$5)),INDEX(기준일시_입력!$AJ$21:$AJ$39,AMW$5*2-1),IF(AND(AML27&gt;=SMALL(기준일시_입력!$J$21:$J$39,AMW$5),AML27&lt;SMALL(기준일시_입력!$N$21:$N$39,AMW$5)),SMALL(기준일시_입력!$N$21:$N$39,AMW$5)-AML27,0)),0)</f>
        <v>0</v>
      </c>
      <c r="AMX27" s="125"/>
      <c r="AMY27" s="180" t="str">
        <f t="shared" si="324"/>
        <v>22일</v>
      </c>
      <c r="AMZ27" s="180"/>
      <c r="ANA27" s="124" t="str">
        <f t="shared" si="325"/>
        <v>월</v>
      </c>
      <c r="ANB27" s="133" t="str">
        <f t="shared" si="415"/>
        <v/>
      </c>
      <c r="ANC27" s="184"/>
      <c r="AND27" s="184"/>
      <c r="ANE27" s="184"/>
      <c r="ANF27" s="184"/>
      <c r="ANG27" s="184"/>
      <c r="ANH27" s="184"/>
      <c r="ANI27" s="176"/>
      <c r="ANJ27" s="177"/>
      <c r="ANK27" s="129" t="str">
        <f>IF($B27="","",IF(AND(ANA$3&lt;&gt;"",$B27-기준일시_입력!$AO$7&lt;=0,ANC27="",ANF27="",ANI27=""),"X",IF(ANI27="연차","☆",IF(ANI27="월차","★",IF(ANI27="병가","♨",IF(ANI27="출장","◎",IF(ANI27="교육","■",IF(AND(ANI27="",ANC27&lt;=기준일시_입력!$J$15,ANF27&gt;=기준일시_입력!$N$15),"○",IF(AND(ANI27="",ANC27&lt;&gt;"",ANC27&gt;기준일시_입력!$J$15),"▼",IF(AND(ANI27="",ANF27&lt;&gt;"",ANF27&lt;기준일시_입력!$N$15),"△",""))))))))))</f>
        <v/>
      </c>
      <c r="ANL27" s="128">
        <f>IFERROR(IF(OR(ANC27="",ANF27=""),0,IF(AND(ANN27&lt;기준일시_입력!$J$17,ANO27&gt;기준일시_입력!$N$17),기준일시_입력!$N$17-기준일시_입력!$J$17,IF(AND(ANN27&gt;=기준일시_입력!$J$17,ANO27&gt;기준일시_입력!$N$17),기준일시_입력!$N$17-ANN27,IF(ANO27&lt;기준일시_입력!$J$17,0,IF(AND(ANN27&lt;기준일시_입력!$J$17,ANO27&lt;=기준일시_입력!$N$17),ANO27-기준일시_입력!$J$17,IF(AND(ANN27&gt;=기준일시_입력!$J$17,ANO27&lt;=기준일시_입력!$N$17),ANO27-ANN27,0)))))),0)</f>
        <v>0</v>
      </c>
      <c r="ANM27" s="128">
        <f t="shared" si="327"/>
        <v>0</v>
      </c>
      <c r="ANN27" s="128">
        <f>IF(OR(ANC27="",ANF27=""),0,IF(ANC27&lt;기준일시_입력!$J$15,기준일시_입력!$J$15,ANC27))</f>
        <v>0</v>
      </c>
      <c r="ANO27" s="128">
        <f t="shared" si="328"/>
        <v>0</v>
      </c>
      <c r="ANP27" s="128">
        <f>IFERROR(IF(AND(ANN27&lt;SMALL(기준일시_입력!$J$21:$J$39,ANP$5),ANO27&gt;SMALL(기준일시_입력!$N$21:$N$39,ANP$5)),INDEX(기준일시_입력!$AJ$21:$AJ$39,ANP$5*2-1),IF(AND(ANN27&gt;=SMALL(기준일시_입력!$J$21:$J$39,ANP$5),ANN27&lt;SMALL(기준일시_입력!$N$21:$N$39,ANP$5)),SMALL(기준일시_입력!$N$21:$N$39,ANP$5)-ANN27,0)),0)</f>
        <v>0</v>
      </c>
      <c r="ANQ27" s="128">
        <f>IFERROR(IF(AND(ANN27&lt;SMALL(기준일시_입력!$J$21:$J$39,ANQ$5),ANO27&gt;SMALL(기준일시_입력!$N$21:$N$39,ANQ$5)),INDEX(기준일시_입력!$AJ$21:$AJ$39,ANQ$5*2-1),IF(AND(ANN27&gt;=SMALL(기준일시_입력!$J$21:$J$39,ANQ$5),ANN27&lt;SMALL(기준일시_입력!$N$21:$N$39,ANQ$5)),SMALL(기준일시_입력!$N$21:$N$39,ANQ$5)-ANN27,0)),0)</f>
        <v>0</v>
      </c>
      <c r="ANR27" s="128">
        <f>IFERROR(IF(AND(ANN27&lt;SMALL(기준일시_입력!$J$21:$J$39,ANR$5),ANO27&gt;SMALL(기준일시_입력!$N$21:$N$39,ANR$5)),INDEX(기준일시_입력!$AJ$21:$AJ$39,ANR$5*2-1),IF(AND(ANN27&gt;=SMALL(기준일시_입력!$J$21:$J$39,ANR$5),ANN27&lt;SMALL(기준일시_입력!$N$21:$N$39,ANR$5)),SMALL(기준일시_입력!$N$21:$N$39,ANR$5)-ANN27,0)),0)</f>
        <v>0</v>
      </c>
      <c r="ANS27" s="128">
        <f>IFERROR(IF(AND(ANN27&lt;SMALL(기준일시_입력!$J$21:$J$39,ANS$5),ANO27&gt;SMALL(기준일시_입력!$N$21:$N$39,ANS$5)),INDEX(기준일시_입력!$AJ$21:$AJ$39,ANS$5*2-1),IF(AND(ANN27&gt;=SMALL(기준일시_입력!$J$21:$J$39,ANS$5),ANN27&lt;SMALL(기준일시_입력!$N$21:$N$39,ANS$5)),SMALL(기준일시_입력!$N$21:$N$39,ANS$5)-ANN27,0)),0)</f>
        <v>0</v>
      </c>
      <c r="ANT27" s="128">
        <f>IFERROR(IF(AND(ANN27&lt;SMALL(기준일시_입력!$J$21:$J$39,ANT$5),ANO27&gt;SMALL(기준일시_입력!$N$21:$N$39,ANT$5)),INDEX(기준일시_입력!$AJ$21:$AJ$39,ANT$5*2-1),IF(AND(ANN27&gt;=SMALL(기준일시_입력!$J$21:$J$39,ANT$5),ANN27&lt;SMALL(기준일시_입력!$N$21:$N$39,ANT$5)),SMALL(기준일시_입력!$N$21:$N$39,ANT$5)-ANN27,0)),0)</f>
        <v>0</v>
      </c>
      <c r="ANU27" s="128">
        <f>IFERROR(IF(AND(ANN27&lt;SMALL(기준일시_입력!$J$21:$J$39,ANU$5),ANO27&gt;SMALL(기준일시_입력!$N$21:$N$39,ANU$5)),INDEX(기준일시_입력!$AJ$21:$AJ$39,ANU$5*2-1),IF(AND(ANN27&gt;=SMALL(기준일시_입력!$J$21:$J$39,ANU$5),ANN27&lt;SMALL(기준일시_입력!$N$21:$N$39,ANU$5)),SMALL(기준일시_입력!$N$21:$N$39,ANU$5)-ANN27,0)),0)</f>
        <v>0</v>
      </c>
      <c r="ANV27" s="128">
        <f>IFERROR(IF(AND(ANN27&lt;SMALL(기준일시_입력!$J$21:$J$39,ANV$5),ANO27&gt;SMALL(기준일시_입력!$N$21:$N$39,ANV$5)),INDEX(기준일시_입력!$AJ$21:$AJ$39,ANV$5*2-1),IF(AND(ANN27&gt;=SMALL(기준일시_입력!$J$21:$J$39,ANV$5),ANN27&lt;SMALL(기준일시_입력!$N$21:$N$39,ANV$5)),SMALL(기준일시_입력!$N$21:$N$39,ANV$5)-ANN27,0)),0)</f>
        <v>0</v>
      </c>
      <c r="ANW27" s="128">
        <f>IFERROR(IF(AND(ANN27&lt;SMALL(기준일시_입력!$J$21:$J$39,ANW$5),ANO27&gt;SMALL(기준일시_입력!$N$21:$N$39,ANW$5)),INDEX(기준일시_입력!$AJ$21:$AJ$39,ANW$5*2-1),IF(AND(ANN27&gt;=SMALL(기준일시_입력!$J$21:$J$39,ANW$5),ANN27&lt;SMALL(기준일시_입력!$N$21:$N$39,ANW$5)),SMALL(기준일시_입력!$N$21:$N$39,ANW$5)-ANN27,0)),0)</f>
        <v>0</v>
      </c>
      <c r="ANX27" s="128">
        <f>IFERROR(IF(AND(ANN27&lt;SMALL(기준일시_입력!$J$21:$J$39,ANX$5),ANO27&gt;SMALL(기준일시_입력!$N$21:$N$39,ANX$5)),INDEX(기준일시_입력!$AJ$21:$AJ$39,ANX$5*2-1),IF(AND(ANN27&gt;=SMALL(기준일시_입력!$J$21:$J$39,ANX$5),ANN27&lt;SMALL(기준일시_입력!$N$21:$N$39,ANX$5)),SMALL(기준일시_입력!$N$21:$N$39,ANX$5)-ANN27,0)),0)</f>
        <v>0</v>
      </c>
      <c r="ANY27" s="128">
        <f>IFERROR(IF(AND(ANN27&lt;SMALL(기준일시_입력!$J$21:$J$39,ANY$5),ANO27&gt;SMALL(기준일시_입력!$N$21:$N$39,ANY$5)),INDEX(기준일시_입력!$AJ$21:$AJ$39,ANY$5*2-1),IF(AND(ANN27&gt;=SMALL(기준일시_입력!$J$21:$J$39,ANY$5),ANN27&lt;SMALL(기준일시_입력!$N$21:$N$39,ANY$5)),SMALL(기준일시_입력!$N$21:$N$39,ANY$5)-ANN27,0)),0)</f>
        <v>0</v>
      </c>
      <c r="ANZ27" s="125"/>
      <c r="AOA27" s="180" t="str">
        <f t="shared" si="329"/>
        <v>22일</v>
      </c>
      <c r="AOB27" s="180"/>
      <c r="AOC27" s="124" t="str">
        <f t="shared" si="330"/>
        <v>월</v>
      </c>
      <c r="AOD27" s="133" t="str">
        <f t="shared" si="415"/>
        <v/>
      </c>
      <c r="AOE27" s="184"/>
      <c r="AOF27" s="184"/>
      <c r="AOG27" s="184"/>
      <c r="AOH27" s="184"/>
      <c r="AOI27" s="184"/>
      <c r="AOJ27" s="184"/>
      <c r="AOK27" s="176"/>
      <c r="AOL27" s="177"/>
      <c r="AOM27" s="129" t="str">
        <f>IF($B27="","",IF(AND(AOC$3&lt;&gt;"",$B27-기준일시_입력!$AO$7&lt;=0,AOE27="",AOH27="",AOK27=""),"X",IF(AOK27="연차","☆",IF(AOK27="월차","★",IF(AOK27="병가","♨",IF(AOK27="출장","◎",IF(AOK27="교육","■",IF(AND(AOK27="",AOE27&lt;=기준일시_입력!$J$15,AOH27&gt;=기준일시_입력!$N$15),"○",IF(AND(AOK27="",AOE27&lt;&gt;"",AOE27&gt;기준일시_입력!$J$15),"▼",IF(AND(AOK27="",AOH27&lt;&gt;"",AOH27&lt;기준일시_입력!$N$15),"△",""))))))))))</f>
        <v/>
      </c>
      <c r="AON27" s="128">
        <f>IFERROR(IF(OR(AOE27="",AOH27=""),0,IF(AND(AOP27&lt;기준일시_입력!$J$17,AOQ27&gt;기준일시_입력!$N$17),기준일시_입력!$N$17-기준일시_입력!$J$17,IF(AND(AOP27&gt;=기준일시_입력!$J$17,AOQ27&gt;기준일시_입력!$N$17),기준일시_입력!$N$17-AOP27,IF(AOQ27&lt;기준일시_입력!$J$17,0,IF(AND(AOP27&lt;기준일시_입력!$J$17,AOQ27&lt;=기준일시_입력!$N$17),AOQ27-기준일시_입력!$J$17,IF(AND(AOP27&gt;=기준일시_입력!$J$17,AOQ27&lt;=기준일시_입력!$N$17),AOQ27-AOP27,0)))))),0)</f>
        <v>0</v>
      </c>
      <c r="AOO27" s="128">
        <f t="shared" si="332"/>
        <v>0</v>
      </c>
      <c r="AOP27" s="128">
        <f>IF(OR(AOE27="",AOH27=""),0,IF(AOE27&lt;기준일시_입력!$J$15,기준일시_입력!$J$15,AOE27))</f>
        <v>0</v>
      </c>
      <c r="AOQ27" s="128">
        <f t="shared" si="333"/>
        <v>0</v>
      </c>
      <c r="AOR27" s="128">
        <f>IFERROR(IF(AND(AOP27&lt;SMALL(기준일시_입력!$J$21:$J$39,AOR$5),AOQ27&gt;SMALL(기준일시_입력!$N$21:$N$39,AOR$5)),INDEX(기준일시_입력!$AJ$21:$AJ$39,AOR$5*2-1),IF(AND(AOP27&gt;=SMALL(기준일시_입력!$J$21:$J$39,AOR$5),AOP27&lt;SMALL(기준일시_입력!$N$21:$N$39,AOR$5)),SMALL(기준일시_입력!$N$21:$N$39,AOR$5)-AOP27,0)),0)</f>
        <v>0</v>
      </c>
      <c r="AOS27" s="128">
        <f>IFERROR(IF(AND(AOP27&lt;SMALL(기준일시_입력!$J$21:$J$39,AOS$5),AOQ27&gt;SMALL(기준일시_입력!$N$21:$N$39,AOS$5)),INDEX(기준일시_입력!$AJ$21:$AJ$39,AOS$5*2-1),IF(AND(AOP27&gt;=SMALL(기준일시_입력!$J$21:$J$39,AOS$5),AOP27&lt;SMALL(기준일시_입력!$N$21:$N$39,AOS$5)),SMALL(기준일시_입력!$N$21:$N$39,AOS$5)-AOP27,0)),0)</f>
        <v>0</v>
      </c>
      <c r="AOT27" s="128">
        <f>IFERROR(IF(AND(AOP27&lt;SMALL(기준일시_입력!$J$21:$J$39,AOT$5),AOQ27&gt;SMALL(기준일시_입력!$N$21:$N$39,AOT$5)),INDEX(기준일시_입력!$AJ$21:$AJ$39,AOT$5*2-1),IF(AND(AOP27&gt;=SMALL(기준일시_입력!$J$21:$J$39,AOT$5),AOP27&lt;SMALL(기준일시_입력!$N$21:$N$39,AOT$5)),SMALL(기준일시_입력!$N$21:$N$39,AOT$5)-AOP27,0)),0)</f>
        <v>0</v>
      </c>
      <c r="AOU27" s="128">
        <f>IFERROR(IF(AND(AOP27&lt;SMALL(기준일시_입력!$J$21:$J$39,AOU$5),AOQ27&gt;SMALL(기준일시_입력!$N$21:$N$39,AOU$5)),INDEX(기준일시_입력!$AJ$21:$AJ$39,AOU$5*2-1),IF(AND(AOP27&gt;=SMALL(기준일시_입력!$J$21:$J$39,AOU$5),AOP27&lt;SMALL(기준일시_입력!$N$21:$N$39,AOU$5)),SMALL(기준일시_입력!$N$21:$N$39,AOU$5)-AOP27,0)),0)</f>
        <v>0</v>
      </c>
      <c r="AOV27" s="128">
        <f>IFERROR(IF(AND(AOP27&lt;SMALL(기준일시_입력!$J$21:$J$39,AOV$5),AOQ27&gt;SMALL(기준일시_입력!$N$21:$N$39,AOV$5)),INDEX(기준일시_입력!$AJ$21:$AJ$39,AOV$5*2-1),IF(AND(AOP27&gt;=SMALL(기준일시_입력!$J$21:$J$39,AOV$5),AOP27&lt;SMALL(기준일시_입력!$N$21:$N$39,AOV$5)),SMALL(기준일시_입력!$N$21:$N$39,AOV$5)-AOP27,0)),0)</f>
        <v>0</v>
      </c>
      <c r="AOW27" s="128">
        <f>IFERROR(IF(AND(AOP27&lt;SMALL(기준일시_입력!$J$21:$J$39,AOW$5),AOQ27&gt;SMALL(기준일시_입력!$N$21:$N$39,AOW$5)),INDEX(기준일시_입력!$AJ$21:$AJ$39,AOW$5*2-1),IF(AND(AOP27&gt;=SMALL(기준일시_입력!$J$21:$J$39,AOW$5),AOP27&lt;SMALL(기준일시_입력!$N$21:$N$39,AOW$5)),SMALL(기준일시_입력!$N$21:$N$39,AOW$5)-AOP27,0)),0)</f>
        <v>0</v>
      </c>
      <c r="AOX27" s="128">
        <f>IFERROR(IF(AND(AOP27&lt;SMALL(기준일시_입력!$J$21:$J$39,AOX$5),AOQ27&gt;SMALL(기준일시_입력!$N$21:$N$39,AOX$5)),INDEX(기준일시_입력!$AJ$21:$AJ$39,AOX$5*2-1),IF(AND(AOP27&gt;=SMALL(기준일시_입력!$J$21:$J$39,AOX$5),AOP27&lt;SMALL(기준일시_입력!$N$21:$N$39,AOX$5)),SMALL(기준일시_입력!$N$21:$N$39,AOX$5)-AOP27,0)),0)</f>
        <v>0</v>
      </c>
      <c r="AOY27" s="128">
        <f>IFERROR(IF(AND(AOP27&lt;SMALL(기준일시_입력!$J$21:$J$39,AOY$5),AOQ27&gt;SMALL(기준일시_입력!$N$21:$N$39,AOY$5)),INDEX(기준일시_입력!$AJ$21:$AJ$39,AOY$5*2-1),IF(AND(AOP27&gt;=SMALL(기준일시_입력!$J$21:$J$39,AOY$5),AOP27&lt;SMALL(기준일시_입력!$N$21:$N$39,AOY$5)),SMALL(기준일시_입력!$N$21:$N$39,AOY$5)-AOP27,0)),0)</f>
        <v>0</v>
      </c>
      <c r="AOZ27" s="128">
        <f>IFERROR(IF(AND(AOP27&lt;SMALL(기준일시_입력!$J$21:$J$39,AOZ$5),AOQ27&gt;SMALL(기준일시_입력!$N$21:$N$39,AOZ$5)),INDEX(기준일시_입력!$AJ$21:$AJ$39,AOZ$5*2-1),IF(AND(AOP27&gt;=SMALL(기준일시_입력!$J$21:$J$39,AOZ$5),AOP27&lt;SMALL(기준일시_입력!$N$21:$N$39,AOZ$5)),SMALL(기준일시_입력!$N$21:$N$39,AOZ$5)-AOP27,0)),0)</f>
        <v>0</v>
      </c>
      <c r="APA27" s="128">
        <f>IFERROR(IF(AND(AOP27&lt;SMALL(기준일시_입력!$J$21:$J$39,APA$5),AOQ27&gt;SMALL(기준일시_입력!$N$21:$N$39,APA$5)),INDEX(기준일시_입력!$AJ$21:$AJ$39,APA$5*2-1),IF(AND(AOP27&gt;=SMALL(기준일시_입력!$J$21:$J$39,APA$5),AOP27&lt;SMALL(기준일시_입력!$N$21:$N$39,APA$5)),SMALL(기준일시_입력!$N$21:$N$39,APA$5)-AOP27,0)),0)</f>
        <v>0</v>
      </c>
      <c r="APB27" s="125"/>
      <c r="APC27" s="180" t="str">
        <f t="shared" si="334"/>
        <v>22일</v>
      </c>
      <c r="APD27" s="180"/>
      <c r="APE27" s="124" t="str">
        <f t="shared" si="335"/>
        <v>월</v>
      </c>
      <c r="APF27" s="133" t="str">
        <f t="shared" si="416"/>
        <v/>
      </c>
      <c r="APG27" s="184"/>
      <c r="APH27" s="184"/>
      <c r="API27" s="184"/>
      <c r="APJ27" s="184"/>
      <c r="APK27" s="184"/>
      <c r="APL27" s="184"/>
      <c r="APM27" s="176"/>
      <c r="APN27" s="177"/>
      <c r="APO27" s="129" t="str">
        <f>IF($B27="","",IF(AND(APE$3&lt;&gt;"",$B27-기준일시_입력!$AO$7&lt;=0,APG27="",APJ27="",APM27=""),"X",IF(APM27="연차","☆",IF(APM27="월차","★",IF(APM27="병가","♨",IF(APM27="출장","◎",IF(APM27="교육","■",IF(AND(APM27="",APG27&lt;=기준일시_입력!$J$15,APJ27&gt;=기준일시_입력!$N$15),"○",IF(AND(APM27="",APG27&lt;&gt;"",APG27&gt;기준일시_입력!$J$15),"▼",IF(AND(APM27="",APJ27&lt;&gt;"",APJ27&lt;기준일시_입력!$N$15),"△",""))))))))))</f>
        <v/>
      </c>
      <c r="APP27" s="128">
        <f>IFERROR(IF(OR(APG27="",APJ27=""),0,IF(AND(APR27&lt;기준일시_입력!$J$17,APS27&gt;기준일시_입력!$N$17),기준일시_입력!$N$17-기준일시_입력!$J$17,IF(AND(APR27&gt;=기준일시_입력!$J$17,APS27&gt;기준일시_입력!$N$17),기준일시_입력!$N$17-APR27,IF(APS27&lt;기준일시_입력!$J$17,0,IF(AND(APR27&lt;기준일시_입력!$J$17,APS27&lt;=기준일시_입력!$N$17),APS27-기준일시_입력!$J$17,IF(AND(APR27&gt;=기준일시_입력!$J$17,APS27&lt;=기준일시_입력!$N$17),APS27-APR27,0)))))),0)</f>
        <v>0</v>
      </c>
      <c r="APQ27" s="128">
        <f t="shared" si="337"/>
        <v>0</v>
      </c>
      <c r="APR27" s="128">
        <f>IF(OR(APG27="",APJ27=""),0,IF(APG27&lt;기준일시_입력!$J$15,기준일시_입력!$J$15,APG27))</f>
        <v>0</v>
      </c>
      <c r="APS27" s="128">
        <f t="shared" si="338"/>
        <v>0</v>
      </c>
      <c r="APT27" s="128">
        <f>IFERROR(IF(AND(APR27&lt;SMALL(기준일시_입력!$J$21:$J$39,APT$5),APS27&gt;SMALL(기준일시_입력!$N$21:$N$39,APT$5)),INDEX(기준일시_입력!$AJ$21:$AJ$39,APT$5*2-1),IF(AND(APR27&gt;=SMALL(기준일시_입력!$J$21:$J$39,APT$5),APR27&lt;SMALL(기준일시_입력!$N$21:$N$39,APT$5)),SMALL(기준일시_입력!$N$21:$N$39,APT$5)-APR27,0)),0)</f>
        <v>0</v>
      </c>
      <c r="APU27" s="128">
        <f>IFERROR(IF(AND(APR27&lt;SMALL(기준일시_입력!$J$21:$J$39,APU$5),APS27&gt;SMALL(기준일시_입력!$N$21:$N$39,APU$5)),INDEX(기준일시_입력!$AJ$21:$AJ$39,APU$5*2-1),IF(AND(APR27&gt;=SMALL(기준일시_입력!$J$21:$J$39,APU$5),APR27&lt;SMALL(기준일시_입력!$N$21:$N$39,APU$5)),SMALL(기준일시_입력!$N$21:$N$39,APU$5)-APR27,0)),0)</f>
        <v>0</v>
      </c>
      <c r="APV27" s="128">
        <f>IFERROR(IF(AND(APR27&lt;SMALL(기준일시_입력!$J$21:$J$39,APV$5),APS27&gt;SMALL(기준일시_입력!$N$21:$N$39,APV$5)),INDEX(기준일시_입력!$AJ$21:$AJ$39,APV$5*2-1),IF(AND(APR27&gt;=SMALL(기준일시_입력!$J$21:$J$39,APV$5),APR27&lt;SMALL(기준일시_입력!$N$21:$N$39,APV$5)),SMALL(기준일시_입력!$N$21:$N$39,APV$5)-APR27,0)),0)</f>
        <v>0</v>
      </c>
      <c r="APW27" s="128">
        <f>IFERROR(IF(AND(APR27&lt;SMALL(기준일시_입력!$J$21:$J$39,APW$5),APS27&gt;SMALL(기준일시_입력!$N$21:$N$39,APW$5)),INDEX(기준일시_입력!$AJ$21:$AJ$39,APW$5*2-1),IF(AND(APR27&gt;=SMALL(기준일시_입력!$J$21:$J$39,APW$5),APR27&lt;SMALL(기준일시_입력!$N$21:$N$39,APW$5)),SMALL(기준일시_입력!$N$21:$N$39,APW$5)-APR27,0)),0)</f>
        <v>0</v>
      </c>
      <c r="APX27" s="128">
        <f>IFERROR(IF(AND(APR27&lt;SMALL(기준일시_입력!$J$21:$J$39,APX$5),APS27&gt;SMALL(기준일시_입력!$N$21:$N$39,APX$5)),INDEX(기준일시_입력!$AJ$21:$AJ$39,APX$5*2-1),IF(AND(APR27&gt;=SMALL(기준일시_입력!$J$21:$J$39,APX$5),APR27&lt;SMALL(기준일시_입력!$N$21:$N$39,APX$5)),SMALL(기준일시_입력!$N$21:$N$39,APX$5)-APR27,0)),0)</f>
        <v>0</v>
      </c>
      <c r="APY27" s="128">
        <f>IFERROR(IF(AND(APR27&lt;SMALL(기준일시_입력!$J$21:$J$39,APY$5),APS27&gt;SMALL(기준일시_입력!$N$21:$N$39,APY$5)),INDEX(기준일시_입력!$AJ$21:$AJ$39,APY$5*2-1),IF(AND(APR27&gt;=SMALL(기준일시_입력!$J$21:$J$39,APY$5),APR27&lt;SMALL(기준일시_입력!$N$21:$N$39,APY$5)),SMALL(기준일시_입력!$N$21:$N$39,APY$5)-APR27,0)),0)</f>
        <v>0</v>
      </c>
      <c r="APZ27" s="128">
        <f>IFERROR(IF(AND(APR27&lt;SMALL(기준일시_입력!$J$21:$J$39,APZ$5),APS27&gt;SMALL(기준일시_입력!$N$21:$N$39,APZ$5)),INDEX(기준일시_입력!$AJ$21:$AJ$39,APZ$5*2-1),IF(AND(APR27&gt;=SMALL(기준일시_입력!$J$21:$J$39,APZ$5),APR27&lt;SMALL(기준일시_입력!$N$21:$N$39,APZ$5)),SMALL(기준일시_입력!$N$21:$N$39,APZ$5)-APR27,0)),0)</f>
        <v>0</v>
      </c>
      <c r="AQA27" s="128">
        <f>IFERROR(IF(AND(APR27&lt;SMALL(기준일시_입력!$J$21:$J$39,AQA$5),APS27&gt;SMALL(기준일시_입력!$N$21:$N$39,AQA$5)),INDEX(기준일시_입력!$AJ$21:$AJ$39,AQA$5*2-1),IF(AND(APR27&gt;=SMALL(기준일시_입력!$J$21:$J$39,AQA$5),APR27&lt;SMALL(기준일시_입력!$N$21:$N$39,AQA$5)),SMALL(기준일시_입력!$N$21:$N$39,AQA$5)-APR27,0)),0)</f>
        <v>0</v>
      </c>
      <c r="AQB27" s="128">
        <f>IFERROR(IF(AND(APR27&lt;SMALL(기준일시_입력!$J$21:$J$39,AQB$5),APS27&gt;SMALL(기준일시_입력!$N$21:$N$39,AQB$5)),INDEX(기준일시_입력!$AJ$21:$AJ$39,AQB$5*2-1),IF(AND(APR27&gt;=SMALL(기준일시_입력!$J$21:$J$39,AQB$5),APR27&lt;SMALL(기준일시_입력!$N$21:$N$39,AQB$5)),SMALL(기준일시_입력!$N$21:$N$39,AQB$5)-APR27,0)),0)</f>
        <v>0</v>
      </c>
      <c r="AQC27" s="128">
        <f>IFERROR(IF(AND(APR27&lt;SMALL(기준일시_입력!$J$21:$J$39,AQC$5),APS27&gt;SMALL(기준일시_입력!$N$21:$N$39,AQC$5)),INDEX(기준일시_입력!$AJ$21:$AJ$39,AQC$5*2-1),IF(AND(APR27&gt;=SMALL(기준일시_입력!$J$21:$J$39,AQC$5),APR27&lt;SMALL(기준일시_입력!$N$21:$N$39,AQC$5)),SMALL(기준일시_입력!$N$21:$N$39,AQC$5)-APR27,0)),0)</f>
        <v>0</v>
      </c>
      <c r="AQD27" s="125"/>
      <c r="AQE27" s="180" t="str">
        <f t="shared" si="339"/>
        <v>22일</v>
      </c>
      <c r="AQF27" s="180"/>
      <c r="AQG27" s="124" t="str">
        <f t="shared" si="340"/>
        <v>월</v>
      </c>
      <c r="AQH27" s="133" t="str">
        <f t="shared" si="416"/>
        <v/>
      </c>
      <c r="AQI27" s="184"/>
      <c r="AQJ27" s="184"/>
      <c r="AQK27" s="184"/>
      <c r="AQL27" s="184"/>
      <c r="AQM27" s="184"/>
      <c r="AQN27" s="184"/>
      <c r="AQO27" s="176"/>
      <c r="AQP27" s="177"/>
      <c r="AQQ27" s="129" t="str">
        <f>IF($B27="","",IF(AND(AQG$3&lt;&gt;"",$B27-기준일시_입력!$AO$7&lt;=0,AQI27="",AQL27="",AQO27=""),"X",IF(AQO27="연차","☆",IF(AQO27="월차","★",IF(AQO27="병가","♨",IF(AQO27="출장","◎",IF(AQO27="교육","■",IF(AND(AQO27="",AQI27&lt;=기준일시_입력!$J$15,AQL27&gt;=기준일시_입력!$N$15),"○",IF(AND(AQO27="",AQI27&lt;&gt;"",AQI27&gt;기준일시_입력!$J$15),"▼",IF(AND(AQO27="",AQL27&lt;&gt;"",AQL27&lt;기준일시_입력!$N$15),"△",""))))))))))</f>
        <v/>
      </c>
      <c r="AQR27" s="128">
        <f>IFERROR(IF(OR(AQI27="",AQL27=""),0,IF(AND(AQT27&lt;기준일시_입력!$J$17,AQU27&gt;기준일시_입력!$N$17),기준일시_입력!$N$17-기준일시_입력!$J$17,IF(AND(AQT27&gt;=기준일시_입력!$J$17,AQU27&gt;기준일시_입력!$N$17),기준일시_입력!$N$17-AQT27,IF(AQU27&lt;기준일시_입력!$J$17,0,IF(AND(AQT27&lt;기준일시_입력!$J$17,AQU27&lt;=기준일시_입력!$N$17),AQU27-기준일시_입력!$J$17,IF(AND(AQT27&gt;=기준일시_입력!$J$17,AQU27&lt;=기준일시_입력!$N$17),AQU27-AQT27,0)))))),0)</f>
        <v>0</v>
      </c>
      <c r="AQS27" s="128">
        <f t="shared" si="342"/>
        <v>0</v>
      </c>
      <c r="AQT27" s="128">
        <f>IF(OR(AQI27="",AQL27=""),0,IF(AQI27&lt;기준일시_입력!$J$15,기준일시_입력!$J$15,AQI27))</f>
        <v>0</v>
      </c>
      <c r="AQU27" s="128">
        <f t="shared" si="343"/>
        <v>0</v>
      </c>
      <c r="AQV27" s="128">
        <f>IFERROR(IF(AND(AQT27&lt;SMALL(기준일시_입력!$J$21:$J$39,AQV$5),AQU27&gt;SMALL(기준일시_입력!$N$21:$N$39,AQV$5)),INDEX(기준일시_입력!$AJ$21:$AJ$39,AQV$5*2-1),IF(AND(AQT27&gt;=SMALL(기준일시_입력!$J$21:$J$39,AQV$5),AQT27&lt;SMALL(기준일시_입력!$N$21:$N$39,AQV$5)),SMALL(기준일시_입력!$N$21:$N$39,AQV$5)-AQT27,0)),0)</f>
        <v>0</v>
      </c>
      <c r="AQW27" s="128">
        <f>IFERROR(IF(AND(AQT27&lt;SMALL(기준일시_입력!$J$21:$J$39,AQW$5),AQU27&gt;SMALL(기준일시_입력!$N$21:$N$39,AQW$5)),INDEX(기준일시_입력!$AJ$21:$AJ$39,AQW$5*2-1),IF(AND(AQT27&gt;=SMALL(기준일시_입력!$J$21:$J$39,AQW$5),AQT27&lt;SMALL(기준일시_입력!$N$21:$N$39,AQW$5)),SMALL(기준일시_입력!$N$21:$N$39,AQW$5)-AQT27,0)),0)</f>
        <v>0</v>
      </c>
      <c r="AQX27" s="128">
        <f>IFERROR(IF(AND(AQT27&lt;SMALL(기준일시_입력!$J$21:$J$39,AQX$5),AQU27&gt;SMALL(기준일시_입력!$N$21:$N$39,AQX$5)),INDEX(기준일시_입력!$AJ$21:$AJ$39,AQX$5*2-1),IF(AND(AQT27&gt;=SMALL(기준일시_입력!$J$21:$J$39,AQX$5),AQT27&lt;SMALL(기준일시_입력!$N$21:$N$39,AQX$5)),SMALL(기준일시_입력!$N$21:$N$39,AQX$5)-AQT27,0)),0)</f>
        <v>0</v>
      </c>
      <c r="AQY27" s="128">
        <f>IFERROR(IF(AND(AQT27&lt;SMALL(기준일시_입력!$J$21:$J$39,AQY$5),AQU27&gt;SMALL(기준일시_입력!$N$21:$N$39,AQY$5)),INDEX(기준일시_입력!$AJ$21:$AJ$39,AQY$5*2-1),IF(AND(AQT27&gt;=SMALL(기준일시_입력!$J$21:$J$39,AQY$5),AQT27&lt;SMALL(기준일시_입력!$N$21:$N$39,AQY$5)),SMALL(기준일시_입력!$N$21:$N$39,AQY$5)-AQT27,0)),0)</f>
        <v>0</v>
      </c>
      <c r="AQZ27" s="128">
        <f>IFERROR(IF(AND(AQT27&lt;SMALL(기준일시_입력!$J$21:$J$39,AQZ$5),AQU27&gt;SMALL(기준일시_입력!$N$21:$N$39,AQZ$5)),INDEX(기준일시_입력!$AJ$21:$AJ$39,AQZ$5*2-1),IF(AND(AQT27&gt;=SMALL(기준일시_입력!$J$21:$J$39,AQZ$5),AQT27&lt;SMALL(기준일시_입력!$N$21:$N$39,AQZ$5)),SMALL(기준일시_입력!$N$21:$N$39,AQZ$5)-AQT27,0)),0)</f>
        <v>0</v>
      </c>
      <c r="ARA27" s="128">
        <f>IFERROR(IF(AND(AQT27&lt;SMALL(기준일시_입력!$J$21:$J$39,ARA$5),AQU27&gt;SMALL(기준일시_입력!$N$21:$N$39,ARA$5)),INDEX(기준일시_입력!$AJ$21:$AJ$39,ARA$5*2-1),IF(AND(AQT27&gt;=SMALL(기준일시_입력!$J$21:$J$39,ARA$5),AQT27&lt;SMALL(기준일시_입력!$N$21:$N$39,ARA$5)),SMALL(기준일시_입력!$N$21:$N$39,ARA$5)-AQT27,0)),0)</f>
        <v>0</v>
      </c>
      <c r="ARB27" s="128">
        <f>IFERROR(IF(AND(AQT27&lt;SMALL(기준일시_입력!$J$21:$J$39,ARB$5),AQU27&gt;SMALL(기준일시_입력!$N$21:$N$39,ARB$5)),INDEX(기준일시_입력!$AJ$21:$AJ$39,ARB$5*2-1),IF(AND(AQT27&gt;=SMALL(기준일시_입력!$J$21:$J$39,ARB$5),AQT27&lt;SMALL(기준일시_입력!$N$21:$N$39,ARB$5)),SMALL(기준일시_입력!$N$21:$N$39,ARB$5)-AQT27,0)),0)</f>
        <v>0</v>
      </c>
      <c r="ARC27" s="128">
        <f>IFERROR(IF(AND(AQT27&lt;SMALL(기준일시_입력!$J$21:$J$39,ARC$5),AQU27&gt;SMALL(기준일시_입력!$N$21:$N$39,ARC$5)),INDEX(기준일시_입력!$AJ$21:$AJ$39,ARC$5*2-1),IF(AND(AQT27&gt;=SMALL(기준일시_입력!$J$21:$J$39,ARC$5),AQT27&lt;SMALL(기준일시_입력!$N$21:$N$39,ARC$5)),SMALL(기준일시_입력!$N$21:$N$39,ARC$5)-AQT27,0)),0)</f>
        <v>0</v>
      </c>
      <c r="ARD27" s="128">
        <f>IFERROR(IF(AND(AQT27&lt;SMALL(기준일시_입력!$J$21:$J$39,ARD$5),AQU27&gt;SMALL(기준일시_입력!$N$21:$N$39,ARD$5)),INDEX(기준일시_입력!$AJ$21:$AJ$39,ARD$5*2-1),IF(AND(AQT27&gt;=SMALL(기준일시_입력!$J$21:$J$39,ARD$5),AQT27&lt;SMALL(기준일시_입력!$N$21:$N$39,ARD$5)),SMALL(기준일시_입력!$N$21:$N$39,ARD$5)-AQT27,0)),0)</f>
        <v>0</v>
      </c>
      <c r="ARE27" s="128">
        <f>IFERROR(IF(AND(AQT27&lt;SMALL(기준일시_입력!$J$21:$J$39,ARE$5),AQU27&gt;SMALL(기준일시_입력!$N$21:$N$39,ARE$5)),INDEX(기준일시_입력!$AJ$21:$AJ$39,ARE$5*2-1),IF(AND(AQT27&gt;=SMALL(기준일시_입력!$J$21:$J$39,ARE$5),AQT27&lt;SMALL(기준일시_입력!$N$21:$N$39,ARE$5)),SMALL(기준일시_입력!$N$21:$N$39,ARE$5)-AQT27,0)),0)</f>
        <v>0</v>
      </c>
      <c r="ARF27" s="125"/>
      <c r="ARG27" s="180" t="str">
        <f t="shared" si="344"/>
        <v>22일</v>
      </c>
      <c r="ARH27" s="180"/>
      <c r="ARI27" s="124" t="str">
        <f t="shared" si="345"/>
        <v>월</v>
      </c>
      <c r="ARJ27" s="133" t="str">
        <f t="shared" si="416"/>
        <v/>
      </c>
      <c r="ARK27" s="184"/>
      <c r="ARL27" s="184"/>
      <c r="ARM27" s="184"/>
      <c r="ARN27" s="184"/>
      <c r="ARO27" s="184"/>
      <c r="ARP27" s="184"/>
      <c r="ARQ27" s="176"/>
      <c r="ARR27" s="177"/>
      <c r="ARS27" s="129" t="str">
        <f>IF($B27="","",IF(AND(ARI$3&lt;&gt;"",$B27-기준일시_입력!$AO$7&lt;=0,ARK27="",ARN27="",ARQ27=""),"X",IF(ARQ27="연차","☆",IF(ARQ27="월차","★",IF(ARQ27="병가","♨",IF(ARQ27="출장","◎",IF(ARQ27="교육","■",IF(AND(ARQ27="",ARK27&lt;=기준일시_입력!$J$15,ARN27&gt;=기준일시_입력!$N$15),"○",IF(AND(ARQ27="",ARK27&lt;&gt;"",ARK27&gt;기준일시_입력!$J$15),"▼",IF(AND(ARQ27="",ARN27&lt;&gt;"",ARN27&lt;기준일시_입력!$N$15),"△",""))))))))))</f>
        <v/>
      </c>
      <c r="ART27" s="128">
        <f>IFERROR(IF(OR(ARK27="",ARN27=""),0,IF(AND(ARV27&lt;기준일시_입력!$J$17,ARW27&gt;기준일시_입력!$N$17),기준일시_입력!$N$17-기준일시_입력!$J$17,IF(AND(ARV27&gt;=기준일시_입력!$J$17,ARW27&gt;기준일시_입력!$N$17),기준일시_입력!$N$17-ARV27,IF(ARW27&lt;기준일시_입력!$J$17,0,IF(AND(ARV27&lt;기준일시_입력!$J$17,ARW27&lt;=기준일시_입력!$N$17),ARW27-기준일시_입력!$J$17,IF(AND(ARV27&gt;=기준일시_입력!$J$17,ARW27&lt;=기준일시_입력!$N$17),ARW27-ARV27,0)))))),0)</f>
        <v>0</v>
      </c>
      <c r="ARU27" s="128">
        <f t="shared" si="347"/>
        <v>0</v>
      </c>
      <c r="ARV27" s="128">
        <f>IF(OR(ARK27="",ARN27=""),0,IF(ARK27&lt;기준일시_입력!$J$15,기준일시_입력!$J$15,ARK27))</f>
        <v>0</v>
      </c>
      <c r="ARW27" s="128">
        <f t="shared" si="348"/>
        <v>0</v>
      </c>
      <c r="ARX27" s="128">
        <f>IFERROR(IF(AND(ARV27&lt;SMALL(기준일시_입력!$J$21:$J$39,ARX$5),ARW27&gt;SMALL(기준일시_입력!$N$21:$N$39,ARX$5)),INDEX(기준일시_입력!$AJ$21:$AJ$39,ARX$5*2-1),IF(AND(ARV27&gt;=SMALL(기준일시_입력!$J$21:$J$39,ARX$5),ARV27&lt;SMALL(기준일시_입력!$N$21:$N$39,ARX$5)),SMALL(기준일시_입력!$N$21:$N$39,ARX$5)-ARV27,0)),0)</f>
        <v>0</v>
      </c>
      <c r="ARY27" s="128">
        <f>IFERROR(IF(AND(ARV27&lt;SMALL(기준일시_입력!$J$21:$J$39,ARY$5),ARW27&gt;SMALL(기준일시_입력!$N$21:$N$39,ARY$5)),INDEX(기준일시_입력!$AJ$21:$AJ$39,ARY$5*2-1),IF(AND(ARV27&gt;=SMALL(기준일시_입력!$J$21:$J$39,ARY$5),ARV27&lt;SMALL(기준일시_입력!$N$21:$N$39,ARY$5)),SMALL(기준일시_입력!$N$21:$N$39,ARY$5)-ARV27,0)),0)</f>
        <v>0</v>
      </c>
      <c r="ARZ27" s="128">
        <f>IFERROR(IF(AND(ARV27&lt;SMALL(기준일시_입력!$J$21:$J$39,ARZ$5),ARW27&gt;SMALL(기준일시_입력!$N$21:$N$39,ARZ$5)),INDEX(기준일시_입력!$AJ$21:$AJ$39,ARZ$5*2-1),IF(AND(ARV27&gt;=SMALL(기준일시_입력!$J$21:$J$39,ARZ$5),ARV27&lt;SMALL(기준일시_입력!$N$21:$N$39,ARZ$5)),SMALL(기준일시_입력!$N$21:$N$39,ARZ$5)-ARV27,0)),0)</f>
        <v>0</v>
      </c>
      <c r="ASA27" s="128">
        <f>IFERROR(IF(AND(ARV27&lt;SMALL(기준일시_입력!$J$21:$J$39,ASA$5),ARW27&gt;SMALL(기준일시_입력!$N$21:$N$39,ASA$5)),INDEX(기준일시_입력!$AJ$21:$AJ$39,ASA$5*2-1),IF(AND(ARV27&gt;=SMALL(기준일시_입력!$J$21:$J$39,ASA$5),ARV27&lt;SMALL(기준일시_입력!$N$21:$N$39,ASA$5)),SMALL(기준일시_입력!$N$21:$N$39,ASA$5)-ARV27,0)),0)</f>
        <v>0</v>
      </c>
      <c r="ASB27" s="128">
        <f>IFERROR(IF(AND(ARV27&lt;SMALL(기준일시_입력!$J$21:$J$39,ASB$5),ARW27&gt;SMALL(기준일시_입력!$N$21:$N$39,ASB$5)),INDEX(기준일시_입력!$AJ$21:$AJ$39,ASB$5*2-1),IF(AND(ARV27&gt;=SMALL(기준일시_입력!$J$21:$J$39,ASB$5),ARV27&lt;SMALL(기준일시_입력!$N$21:$N$39,ASB$5)),SMALL(기준일시_입력!$N$21:$N$39,ASB$5)-ARV27,0)),0)</f>
        <v>0</v>
      </c>
      <c r="ASC27" s="128">
        <f>IFERROR(IF(AND(ARV27&lt;SMALL(기준일시_입력!$J$21:$J$39,ASC$5),ARW27&gt;SMALL(기준일시_입력!$N$21:$N$39,ASC$5)),INDEX(기준일시_입력!$AJ$21:$AJ$39,ASC$5*2-1),IF(AND(ARV27&gt;=SMALL(기준일시_입력!$J$21:$J$39,ASC$5),ARV27&lt;SMALL(기준일시_입력!$N$21:$N$39,ASC$5)),SMALL(기준일시_입력!$N$21:$N$39,ASC$5)-ARV27,0)),0)</f>
        <v>0</v>
      </c>
      <c r="ASD27" s="128">
        <f>IFERROR(IF(AND(ARV27&lt;SMALL(기준일시_입력!$J$21:$J$39,ASD$5),ARW27&gt;SMALL(기준일시_입력!$N$21:$N$39,ASD$5)),INDEX(기준일시_입력!$AJ$21:$AJ$39,ASD$5*2-1),IF(AND(ARV27&gt;=SMALL(기준일시_입력!$J$21:$J$39,ASD$5),ARV27&lt;SMALL(기준일시_입력!$N$21:$N$39,ASD$5)),SMALL(기준일시_입력!$N$21:$N$39,ASD$5)-ARV27,0)),0)</f>
        <v>0</v>
      </c>
      <c r="ASE27" s="128">
        <f>IFERROR(IF(AND(ARV27&lt;SMALL(기준일시_입력!$J$21:$J$39,ASE$5),ARW27&gt;SMALL(기준일시_입력!$N$21:$N$39,ASE$5)),INDEX(기준일시_입력!$AJ$21:$AJ$39,ASE$5*2-1),IF(AND(ARV27&gt;=SMALL(기준일시_입력!$J$21:$J$39,ASE$5),ARV27&lt;SMALL(기준일시_입력!$N$21:$N$39,ASE$5)),SMALL(기준일시_입력!$N$21:$N$39,ASE$5)-ARV27,0)),0)</f>
        <v>0</v>
      </c>
      <c r="ASF27" s="128">
        <f>IFERROR(IF(AND(ARV27&lt;SMALL(기준일시_입력!$J$21:$J$39,ASF$5),ARW27&gt;SMALL(기준일시_입력!$N$21:$N$39,ASF$5)),INDEX(기준일시_입력!$AJ$21:$AJ$39,ASF$5*2-1),IF(AND(ARV27&gt;=SMALL(기준일시_입력!$J$21:$J$39,ASF$5),ARV27&lt;SMALL(기준일시_입력!$N$21:$N$39,ASF$5)),SMALL(기준일시_입력!$N$21:$N$39,ASF$5)-ARV27,0)),0)</f>
        <v>0</v>
      </c>
      <c r="ASG27" s="128">
        <f>IFERROR(IF(AND(ARV27&lt;SMALL(기준일시_입력!$J$21:$J$39,ASG$5),ARW27&gt;SMALL(기준일시_입력!$N$21:$N$39,ASG$5)),INDEX(기준일시_입력!$AJ$21:$AJ$39,ASG$5*2-1),IF(AND(ARV27&gt;=SMALL(기준일시_입력!$J$21:$J$39,ASG$5),ARV27&lt;SMALL(기준일시_입력!$N$21:$N$39,ASG$5)),SMALL(기준일시_입력!$N$21:$N$39,ASG$5)-ARV27,0)),0)</f>
        <v>0</v>
      </c>
      <c r="ASH27" s="125"/>
      <c r="ASI27" s="180" t="str">
        <f t="shared" si="349"/>
        <v>22일</v>
      </c>
      <c r="ASJ27" s="180"/>
      <c r="ASK27" s="124" t="str">
        <f t="shared" si="350"/>
        <v>월</v>
      </c>
      <c r="ASL27" s="133" t="str">
        <f t="shared" si="417"/>
        <v/>
      </c>
      <c r="ASM27" s="184"/>
      <c r="ASN27" s="184"/>
      <c r="ASO27" s="184"/>
      <c r="ASP27" s="184"/>
      <c r="ASQ27" s="184"/>
      <c r="ASR27" s="184"/>
      <c r="ASS27" s="176"/>
      <c r="AST27" s="177"/>
      <c r="ASU27" s="129" t="str">
        <f>IF($B27="","",IF(AND(ASK$3&lt;&gt;"",$B27-기준일시_입력!$AO$7&lt;=0,ASM27="",ASP27="",ASS27=""),"X",IF(ASS27="연차","☆",IF(ASS27="월차","★",IF(ASS27="병가","♨",IF(ASS27="출장","◎",IF(ASS27="교육","■",IF(AND(ASS27="",ASM27&lt;=기준일시_입력!$J$15,ASP27&gt;=기준일시_입력!$N$15),"○",IF(AND(ASS27="",ASM27&lt;&gt;"",ASM27&gt;기준일시_입력!$J$15),"▼",IF(AND(ASS27="",ASP27&lt;&gt;"",ASP27&lt;기준일시_입력!$N$15),"△",""))))))))))</f>
        <v/>
      </c>
      <c r="ASV27" s="128">
        <f>IFERROR(IF(OR(ASM27="",ASP27=""),0,IF(AND(ASX27&lt;기준일시_입력!$J$17,ASY27&gt;기준일시_입력!$N$17),기준일시_입력!$N$17-기준일시_입력!$J$17,IF(AND(ASX27&gt;=기준일시_입력!$J$17,ASY27&gt;기준일시_입력!$N$17),기준일시_입력!$N$17-ASX27,IF(ASY27&lt;기준일시_입력!$J$17,0,IF(AND(ASX27&lt;기준일시_입력!$J$17,ASY27&lt;=기준일시_입력!$N$17),ASY27-기준일시_입력!$J$17,IF(AND(ASX27&gt;=기준일시_입력!$J$17,ASY27&lt;=기준일시_입력!$N$17),ASY27-ASX27,0)))))),0)</f>
        <v>0</v>
      </c>
      <c r="ASW27" s="128">
        <f t="shared" si="352"/>
        <v>0</v>
      </c>
      <c r="ASX27" s="128">
        <f>IF(OR(ASM27="",ASP27=""),0,IF(ASM27&lt;기준일시_입력!$J$15,기준일시_입력!$J$15,ASM27))</f>
        <v>0</v>
      </c>
      <c r="ASY27" s="128">
        <f t="shared" si="353"/>
        <v>0</v>
      </c>
      <c r="ASZ27" s="128">
        <f>IFERROR(IF(AND(ASX27&lt;SMALL(기준일시_입력!$J$21:$J$39,ASZ$5),ASY27&gt;SMALL(기준일시_입력!$N$21:$N$39,ASZ$5)),INDEX(기준일시_입력!$AJ$21:$AJ$39,ASZ$5*2-1),IF(AND(ASX27&gt;=SMALL(기준일시_입력!$J$21:$J$39,ASZ$5),ASX27&lt;SMALL(기준일시_입력!$N$21:$N$39,ASZ$5)),SMALL(기준일시_입력!$N$21:$N$39,ASZ$5)-ASX27,0)),0)</f>
        <v>0</v>
      </c>
      <c r="ATA27" s="128">
        <f>IFERROR(IF(AND(ASX27&lt;SMALL(기준일시_입력!$J$21:$J$39,ATA$5),ASY27&gt;SMALL(기준일시_입력!$N$21:$N$39,ATA$5)),INDEX(기준일시_입력!$AJ$21:$AJ$39,ATA$5*2-1),IF(AND(ASX27&gt;=SMALL(기준일시_입력!$J$21:$J$39,ATA$5),ASX27&lt;SMALL(기준일시_입력!$N$21:$N$39,ATA$5)),SMALL(기준일시_입력!$N$21:$N$39,ATA$5)-ASX27,0)),0)</f>
        <v>0</v>
      </c>
      <c r="ATB27" s="128">
        <f>IFERROR(IF(AND(ASX27&lt;SMALL(기준일시_입력!$J$21:$J$39,ATB$5),ASY27&gt;SMALL(기준일시_입력!$N$21:$N$39,ATB$5)),INDEX(기준일시_입력!$AJ$21:$AJ$39,ATB$5*2-1),IF(AND(ASX27&gt;=SMALL(기준일시_입력!$J$21:$J$39,ATB$5),ASX27&lt;SMALL(기준일시_입력!$N$21:$N$39,ATB$5)),SMALL(기준일시_입력!$N$21:$N$39,ATB$5)-ASX27,0)),0)</f>
        <v>0</v>
      </c>
      <c r="ATC27" s="128">
        <f>IFERROR(IF(AND(ASX27&lt;SMALL(기준일시_입력!$J$21:$J$39,ATC$5),ASY27&gt;SMALL(기준일시_입력!$N$21:$N$39,ATC$5)),INDEX(기준일시_입력!$AJ$21:$AJ$39,ATC$5*2-1),IF(AND(ASX27&gt;=SMALL(기준일시_입력!$J$21:$J$39,ATC$5),ASX27&lt;SMALL(기준일시_입력!$N$21:$N$39,ATC$5)),SMALL(기준일시_입력!$N$21:$N$39,ATC$5)-ASX27,0)),0)</f>
        <v>0</v>
      </c>
      <c r="ATD27" s="128">
        <f>IFERROR(IF(AND(ASX27&lt;SMALL(기준일시_입력!$J$21:$J$39,ATD$5),ASY27&gt;SMALL(기준일시_입력!$N$21:$N$39,ATD$5)),INDEX(기준일시_입력!$AJ$21:$AJ$39,ATD$5*2-1),IF(AND(ASX27&gt;=SMALL(기준일시_입력!$J$21:$J$39,ATD$5),ASX27&lt;SMALL(기준일시_입력!$N$21:$N$39,ATD$5)),SMALL(기준일시_입력!$N$21:$N$39,ATD$5)-ASX27,0)),0)</f>
        <v>0</v>
      </c>
      <c r="ATE27" s="128">
        <f>IFERROR(IF(AND(ASX27&lt;SMALL(기준일시_입력!$J$21:$J$39,ATE$5),ASY27&gt;SMALL(기준일시_입력!$N$21:$N$39,ATE$5)),INDEX(기준일시_입력!$AJ$21:$AJ$39,ATE$5*2-1),IF(AND(ASX27&gt;=SMALL(기준일시_입력!$J$21:$J$39,ATE$5),ASX27&lt;SMALL(기준일시_입력!$N$21:$N$39,ATE$5)),SMALL(기준일시_입력!$N$21:$N$39,ATE$5)-ASX27,0)),0)</f>
        <v>0</v>
      </c>
      <c r="ATF27" s="128">
        <f>IFERROR(IF(AND(ASX27&lt;SMALL(기준일시_입력!$J$21:$J$39,ATF$5),ASY27&gt;SMALL(기준일시_입력!$N$21:$N$39,ATF$5)),INDEX(기준일시_입력!$AJ$21:$AJ$39,ATF$5*2-1),IF(AND(ASX27&gt;=SMALL(기준일시_입력!$J$21:$J$39,ATF$5),ASX27&lt;SMALL(기준일시_입력!$N$21:$N$39,ATF$5)),SMALL(기준일시_입력!$N$21:$N$39,ATF$5)-ASX27,0)),0)</f>
        <v>0</v>
      </c>
      <c r="ATG27" s="128">
        <f>IFERROR(IF(AND(ASX27&lt;SMALL(기준일시_입력!$J$21:$J$39,ATG$5),ASY27&gt;SMALL(기준일시_입력!$N$21:$N$39,ATG$5)),INDEX(기준일시_입력!$AJ$21:$AJ$39,ATG$5*2-1),IF(AND(ASX27&gt;=SMALL(기준일시_입력!$J$21:$J$39,ATG$5),ASX27&lt;SMALL(기준일시_입력!$N$21:$N$39,ATG$5)),SMALL(기준일시_입력!$N$21:$N$39,ATG$5)-ASX27,0)),0)</f>
        <v>0</v>
      </c>
      <c r="ATH27" s="128">
        <f>IFERROR(IF(AND(ASX27&lt;SMALL(기준일시_입력!$J$21:$J$39,ATH$5),ASY27&gt;SMALL(기준일시_입력!$N$21:$N$39,ATH$5)),INDEX(기준일시_입력!$AJ$21:$AJ$39,ATH$5*2-1),IF(AND(ASX27&gt;=SMALL(기준일시_입력!$J$21:$J$39,ATH$5),ASX27&lt;SMALL(기준일시_입력!$N$21:$N$39,ATH$5)),SMALL(기준일시_입력!$N$21:$N$39,ATH$5)-ASX27,0)),0)</f>
        <v>0</v>
      </c>
      <c r="ATI27" s="128">
        <f>IFERROR(IF(AND(ASX27&lt;SMALL(기준일시_입력!$J$21:$J$39,ATI$5),ASY27&gt;SMALL(기준일시_입력!$N$21:$N$39,ATI$5)),INDEX(기준일시_입력!$AJ$21:$AJ$39,ATI$5*2-1),IF(AND(ASX27&gt;=SMALL(기준일시_입력!$J$21:$J$39,ATI$5),ASX27&lt;SMALL(기준일시_입력!$N$21:$N$39,ATI$5)),SMALL(기준일시_입력!$N$21:$N$39,ATI$5)-ASX27,0)),0)</f>
        <v>0</v>
      </c>
      <c r="ATJ27" s="125"/>
      <c r="ATK27" s="180" t="str">
        <f t="shared" si="354"/>
        <v>22일</v>
      </c>
      <c r="ATL27" s="180"/>
      <c r="ATM27" s="124" t="str">
        <f t="shared" si="355"/>
        <v>월</v>
      </c>
      <c r="ATN27" s="133" t="str">
        <f t="shared" si="417"/>
        <v/>
      </c>
      <c r="ATO27" s="184"/>
      <c r="ATP27" s="184"/>
      <c r="ATQ27" s="184"/>
      <c r="ATR27" s="184"/>
      <c r="ATS27" s="184"/>
      <c r="ATT27" s="184"/>
      <c r="ATU27" s="176"/>
      <c r="ATV27" s="177"/>
      <c r="ATW27" s="129" t="str">
        <f>IF($B27="","",IF(AND(ATM$3&lt;&gt;"",$B27-기준일시_입력!$AO$7&lt;=0,ATO27="",ATR27="",ATU27=""),"X",IF(ATU27="연차","☆",IF(ATU27="월차","★",IF(ATU27="병가","♨",IF(ATU27="출장","◎",IF(ATU27="교육","■",IF(AND(ATU27="",ATO27&lt;=기준일시_입력!$J$15,ATR27&gt;=기준일시_입력!$N$15),"○",IF(AND(ATU27="",ATO27&lt;&gt;"",ATO27&gt;기준일시_입력!$J$15),"▼",IF(AND(ATU27="",ATR27&lt;&gt;"",ATR27&lt;기준일시_입력!$N$15),"△",""))))))))))</f>
        <v/>
      </c>
      <c r="ATX27" s="128">
        <f>IFERROR(IF(OR(ATO27="",ATR27=""),0,IF(AND(ATZ27&lt;기준일시_입력!$J$17,AUA27&gt;기준일시_입력!$N$17),기준일시_입력!$N$17-기준일시_입력!$J$17,IF(AND(ATZ27&gt;=기준일시_입력!$J$17,AUA27&gt;기준일시_입력!$N$17),기준일시_입력!$N$17-ATZ27,IF(AUA27&lt;기준일시_입력!$J$17,0,IF(AND(ATZ27&lt;기준일시_입력!$J$17,AUA27&lt;=기준일시_입력!$N$17),AUA27-기준일시_입력!$J$17,IF(AND(ATZ27&gt;=기준일시_입력!$J$17,AUA27&lt;=기준일시_입력!$N$17),AUA27-ATZ27,0)))))),0)</f>
        <v>0</v>
      </c>
      <c r="ATY27" s="128">
        <f t="shared" si="357"/>
        <v>0</v>
      </c>
      <c r="ATZ27" s="128">
        <f>IF(OR(ATO27="",ATR27=""),0,IF(ATO27&lt;기준일시_입력!$J$15,기준일시_입력!$J$15,ATO27))</f>
        <v>0</v>
      </c>
      <c r="AUA27" s="128">
        <f t="shared" si="358"/>
        <v>0</v>
      </c>
      <c r="AUB27" s="128">
        <f>IFERROR(IF(AND(ATZ27&lt;SMALL(기준일시_입력!$J$21:$J$39,AUB$5),AUA27&gt;SMALL(기준일시_입력!$N$21:$N$39,AUB$5)),INDEX(기준일시_입력!$AJ$21:$AJ$39,AUB$5*2-1),IF(AND(ATZ27&gt;=SMALL(기준일시_입력!$J$21:$J$39,AUB$5),ATZ27&lt;SMALL(기준일시_입력!$N$21:$N$39,AUB$5)),SMALL(기준일시_입력!$N$21:$N$39,AUB$5)-ATZ27,0)),0)</f>
        <v>0</v>
      </c>
      <c r="AUC27" s="128">
        <f>IFERROR(IF(AND(ATZ27&lt;SMALL(기준일시_입력!$J$21:$J$39,AUC$5),AUA27&gt;SMALL(기준일시_입력!$N$21:$N$39,AUC$5)),INDEX(기준일시_입력!$AJ$21:$AJ$39,AUC$5*2-1),IF(AND(ATZ27&gt;=SMALL(기준일시_입력!$J$21:$J$39,AUC$5),ATZ27&lt;SMALL(기준일시_입력!$N$21:$N$39,AUC$5)),SMALL(기준일시_입력!$N$21:$N$39,AUC$5)-ATZ27,0)),0)</f>
        <v>0</v>
      </c>
      <c r="AUD27" s="128">
        <f>IFERROR(IF(AND(ATZ27&lt;SMALL(기준일시_입력!$J$21:$J$39,AUD$5),AUA27&gt;SMALL(기준일시_입력!$N$21:$N$39,AUD$5)),INDEX(기준일시_입력!$AJ$21:$AJ$39,AUD$5*2-1),IF(AND(ATZ27&gt;=SMALL(기준일시_입력!$J$21:$J$39,AUD$5),ATZ27&lt;SMALL(기준일시_입력!$N$21:$N$39,AUD$5)),SMALL(기준일시_입력!$N$21:$N$39,AUD$5)-ATZ27,0)),0)</f>
        <v>0</v>
      </c>
      <c r="AUE27" s="128">
        <f>IFERROR(IF(AND(ATZ27&lt;SMALL(기준일시_입력!$J$21:$J$39,AUE$5),AUA27&gt;SMALL(기준일시_입력!$N$21:$N$39,AUE$5)),INDEX(기준일시_입력!$AJ$21:$AJ$39,AUE$5*2-1),IF(AND(ATZ27&gt;=SMALL(기준일시_입력!$J$21:$J$39,AUE$5),ATZ27&lt;SMALL(기준일시_입력!$N$21:$N$39,AUE$5)),SMALL(기준일시_입력!$N$21:$N$39,AUE$5)-ATZ27,0)),0)</f>
        <v>0</v>
      </c>
      <c r="AUF27" s="128">
        <f>IFERROR(IF(AND(ATZ27&lt;SMALL(기준일시_입력!$J$21:$J$39,AUF$5),AUA27&gt;SMALL(기준일시_입력!$N$21:$N$39,AUF$5)),INDEX(기준일시_입력!$AJ$21:$AJ$39,AUF$5*2-1),IF(AND(ATZ27&gt;=SMALL(기준일시_입력!$J$21:$J$39,AUF$5),ATZ27&lt;SMALL(기준일시_입력!$N$21:$N$39,AUF$5)),SMALL(기준일시_입력!$N$21:$N$39,AUF$5)-ATZ27,0)),0)</f>
        <v>0</v>
      </c>
      <c r="AUG27" s="128">
        <f>IFERROR(IF(AND(ATZ27&lt;SMALL(기준일시_입력!$J$21:$J$39,AUG$5),AUA27&gt;SMALL(기준일시_입력!$N$21:$N$39,AUG$5)),INDEX(기준일시_입력!$AJ$21:$AJ$39,AUG$5*2-1),IF(AND(ATZ27&gt;=SMALL(기준일시_입력!$J$21:$J$39,AUG$5),ATZ27&lt;SMALL(기준일시_입력!$N$21:$N$39,AUG$5)),SMALL(기준일시_입력!$N$21:$N$39,AUG$5)-ATZ27,0)),0)</f>
        <v>0</v>
      </c>
      <c r="AUH27" s="128">
        <f>IFERROR(IF(AND(ATZ27&lt;SMALL(기준일시_입력!$J$21:$J$39,AUH$5),AUA27&gt;SMALL(기준일시_입력!$N$21:$N$39,AUH$5)),INDEX(기준일시_입력!$AJ$21:$AJ$39,AUH$5*2-1),IF(AND(ATZ27&gt;=SMALL(기준일시_입력!$J$21:$J$39,AUH$5),ATZ27&lt;SMALL(기준일시_입력!$N$21:$N$39,AUH$5)),SMALL(기준일시_입력!$N$21:$N$39,AUH$5)-ATZ27,0)),0)</f>
        <v>0</v>
      </c>
      <c r="AUI27" s="128">
        <f>IFERROR(IF(AND(ATZ27&lt;SMALL(기준일시_입력!$J$21:$J$39,AUI$5),AUA27&gt;SMALL(기준일시_입력!$N$21:$N$39,AUI$5)),INDEX(기준일시_입력!$AJ$21:$AJ$39,AUI$5*2-1),IF(AND(ATZ27&gt;=SMALL(기준일시_입력!$J$21:$J$39,AUI$5),ATZ27&lt;SMALL(기준일시_입력!$N$21:$N$39,AUI$5)),SMALL(기준일시_입력!$N$21:$N$39,AUI$5)-ATZ27,0)),0)</f>
        <v>0</v>
      </c>
      <c r="AUJ27" s="128">
        <f>IFERROR(IF(AND(ATZ27&lt;SMALL(기준일시_입력!$J$21:$J$39,AUJ$5),AUA27&gt;SMALL(기준일시_입력!$N$21:$N$39,AUJ$5)),INDEX(기준일시_입력!$AJ$21:$AJ$39,AUJ$5*2-1),IF(AND(ATZ27&gt;=SMALL(기준일시_입력!$J$21:$J$39,AUJ$5),ATZ27&lt;SMALL(기준일시_입력!$N$21:$N$39,AUJ$5)),SMALL(기준일시_입력!$N$21:$N$39,AUJ$5)-ATZ27,0)),0)</f>
        <v>0</v>
      </c>
      <c r="AUK27" s="128">
        <f>IFERROR(IF(AND(ATZ27&lt;SMALL(기준일시_입력!$J$21:$J$39,AUK$5),AUA27&gt;SMALL(기준일시_입력!$N$21:$N$39,AUK$5)),INDEX(기준일시_입력!$AJ$21:$AJ$39,AUK$5*2-1),IF(AND(ATZ27&gt;=SMALL(기준일시_입력!$J$21:$J$39,AUK$5),ATZ27&lt;SMALL(기준일시_입력!$N$21:$N$39,AUK$5)),SMALL(기준일시_입력!$N$21:$N$39,AUK$5)-ATZ27,0)),0)</f>
        <v>0</v>
      </c>
      <c r="AUL27" s="125"/>
      <c r="AUM27" s="180" t="str">
        <f t="shared" si="359"/>
        <v>22일</v>
      </c>
      <c r="AUN27" s="180"/>
      <c r="AUO27" s="124" t="str">
        <f t="shared" si="360"/>
        <v>월</v>
      </c>
      <c r="AUP27" s="133" t="str">
        <f t="shared" si="417"/>
        <v/>
      </c>
      <c r="AUQ27" s="184"/>
      <c r="AUR27" s="184"/>
      <c r="AUS27" s="184"/>
      <c r="AUT27" s="184"/>
      <c r="AUU27" s="184"/>
      <c r="AUV27" s="184"/>
      <c r="AUW27" s="176"/>
      <c r="AUX27" s="177"/>
      <c r="AUY27" s="129" t="str">
        <f>IF($B27="","",IF(AND(AUO$3&lt;&gt;"",$B27-기준일시_입력!$AO$7&lt;=0,AUQ27="",AUT27="",AUW27=""),"X",IF(AUW27="연차","☆",IF(AUW27="월차","★",IF(AUW27="병가","♨",IF(AUW27="출장","◎",IF(AUW27="교육","■",IF(AND(AUW27="",AUQ27&lt;=기준일시_입력!$J$15,AUT27&gt;=기준일시_입력!$N$15),"○",IF(AND(AUW27="",AUQ27&lt;&gt;"",AUQ27&gt;기준일시_입력!$J$15),"▼",IF(AND(AUW27="",AUT27&lt;&gt;"",AUT27&lt;기준일시_입력!$N$15),"△",""))))))))))</f>
        <v/>
      </c>
      <c r="AUZ27" s="128">
        <f>IFERROR(IF(OR(AUQ27="",AUT27=""),0,IF(AND(AVB27&lt;기준일시_입력!$J$17,AVC27&gt;기준일시_입력!$N$17),기준일시_입력!$N$17-기준일시_입력!$J$17,IF(AND(AVB27&gt;=기준일시_입력!$J$17,AVC27&gt;기준일시_입력!$N$17),기준일시_입력!$N$17-AVB27,IF(AVC27&lt;기준일시_입력!$J$17,0,IF(AND(AVB27&lt;기준일시_입력!$J$17,AVC27&lt;=기준일시_입력!$N$17),AVC27-기준일시_입력!$J$17,IF(AND(AVB27&gt;=기준일시_입력!$J$17,AVC27&lt;=기준일시_입력!$N$17),AVC27-AVB27,0)))))),0)</f>
        <v>0</v>
      </c>
      <c r="AVA27" s="128">
        <f t="shared" si="362"/>
        <v>0</v>
      </c>
      <c r="AVB27" s="128">
        <f>IF(OR(AUQ27="",AUT27=""),0,IF(AUQ27&lt;기준일시_입력!$J$15,기준일시_입력!$J$15,AUQ27))</f>
        <v>0</v>
      </c>
      <c r="AVC27" s="128">
        <f t="shared" si="363"/>
        <v>0</v>
      </c>
      <c r="AVD27" s="128">
        <f>IFERROR(IF(AND(AVB27&lt;SMALL(기준일시_입력!$J$21:$J$39,AVD$5),AVC27&gt;SMALL(기준일시_입력!$N$21:$N$39,AVD$5)),INDEX(기준일시_입력!$AJ$21:$AJ$39,AVD$5*2-1),IF(AND(AVB27&gt;=SMALL(기준일시_입력!$J$21:$J$39,AVD$5),AVB27&lt;SMALL(기준일시_입력!$N$21:$N$39,AVD$5)),SMALL(기준일시_입력!$N$21:$N$39,AVD$5)-AVB27,0)),0)</f>
        <v>0</v>
      </c>
      <c r="AVE27" s="128">
        <f>IFERROR(IF(AND(AVB27&lt;SMALL(기준일시_입력!$J$21:$J$39,AVE$5),AVC27&gt;SMALL(기준일시_입력!$N$21:$N$39,AVE$5)),INDEX(기준일시_입력!$AJ$21:$AJ$39,AVE$5*2-1),IF(AND(AVB27&gt;=SMALL(기준일시_입력!$J$21:$J$39,AVE$5),AVB27&lt;SMALL(기준일시_입력!$N$21:$N$39,AVE$5)),SMALL(기준일시_입력!$N$21:$N$39,AVE$5)-AVB27,0)),0)</f>
        <v>0</v>
      </c>
      <c r="AVF27" s="128">
        <f>IFERROR(IF(AND(AVB27&lt;SMALL(기준일시_입력!$J$21:$J$39,AVF$5),AVC27&gt;SMALL(기준일시_입력!$N$21:$N$39,AVF$5)),INDEX(기준일시_입력!$AJ$21:$AJ$39,AVF$5*2-1),IF(AND(AVB27&gt;=SMALL(기준일시_입력!$J$21:$J$39,AVF$5),AVB27&lt;SMALL(기준일시_입력!$N$21:$N$39,AVF$5)),SMALL(기준일시_입력!$N$21:$N$39,AVF$5)-AVB27,0)),0)</f>
        <v>0</v>
      </c>
      <c r="AVG27" s="128">
        <f>IFERROR(IF(AND(AVB27&lt;SMALL(기준일시_입력!$J$21:$J$39,AVG$5),AVC27&gt;SMALL(기준일시_입력!$N$21:$N$39,AVG$5)),INDEX(기준일시_입력!$AJ$21:$AJ$39,AVG$5*2-1),IF(AND(AVB27&gt;=SMALL(기준일시_입력!$J$21:$J$39,AVG$5),AVB27&lt;SMALL(기준일시_입력!$N$21:$N$39,AVG$5)),SMALL(기준일시_입력!$N$21:$N$39,AVG$5)-AVB27,0)),0)</f>
        <v>0</v>
      </c>
      <c r="AVH27" s="128">
        <f>IFERROR(IF(AND(AVB27&lt;SMALL(기준일시_입력!$J$21:$J$39,AVH$5),AVC27&gt;SMALL(기준일시_입력!$N$21:$N$39,AVH$5)),INDEX(기준일시_입력!$AJ$21:$AJ$39,AVH$5*2-1),IF(AND(AVB27&gt;=SMALL(기준일시_입력!$J$21:$J$39,AVH$5),AVB27&lt;SMALL(기준일시_입력!$N$21:$N$39,AVH$5)),SMALL(기준일시_입력!$N$21:$N$39,AVH$5)-AVB27,0)),0)</f>
        <v>0</v>
      </c>
      <c r="AVI27" s="128">
        <f>IFERROR(IF(AND(AVB27&lt;SMALL(기준일시_입력!$J$21:$J$39,AVI$5),AVC27&gt;SMALL(기준일시_입력!$N$21:$N$39,AVI$5)),INDEX(기준일시_입력!$AJ$21:$AJ$39,AVI$5*2-1),IF(AND(AVB27&gt;=SMALL(기준일시_입력!$J$21:$J$39,AVI$5),AVB27&lt;SMALL(기준일시_입력!$N$21:$N$39,AVI$5)),SMALL(기준일시_입력!$N$21:$N$39,AVI$5)-AVB27,0)),0)</f>
        <v>0</v>
      </c>
      <c r="AVJ27" s="128">
        <f>IFERROR(IF(AND(AVB27&lt;SMALL(기준일시_입력!$J$21:$J$39,AVJ$5),AVC27&gt;SMALL(기준일시_입력!$N$21:$N$39,AVJ$5)),INDEX(기준일시_입력!$AJ$21:$AJ$39,AVJ$5*2-1),IF(AND(AVB27&gt;=SMALL(기준일시_입력!$J$21:$J$39,AVJ$5),AVB27&lt;SMALL(기준일시_입력!$N$21:$N$39,AVJ$5)),SMALL(기준일시_입력!$N$21:$N$39,AVJ$5)-AVB27,0)),0)</f>
        <v>0</v>
      </c>
      <c r="AVK27" s="128">
        <f>IFERROR(IF(AND(AVB27&lt;SMALL(기준일시_입력!$J$21:$J$39,AVK$5),AVC27&gt;SMALL(기준일시_입력!$N$21:$N$39,AVK$5)),INDEX(기준일시_입력!$AJ$21:$AJ$39,AVK$5*2-1),IF(AND(AVB27&gt;=SMALL(기준일시_입력!$J$21:$J$39,AVK$5),AVB27&lt;SMALL(기준일시_입력!$N$21:$N$39,AVK$5)),SMALL(기준일시_입력!$N$21:$N$39,AVK$5)-AVB27,0)),0)</f>
        <v>0</v>
      </c>
      <c r="AVL27" s="128">
        <f>IFERROR(IF(AND(AVB27&lt;SMALL(기준일시_입력!$J$21:$J$39,AVL$5),AVC27&gt;SMALL(기준일시_입력!$N$21:$N$39,AVL$5)),INDEX(기준일시_입력!$AJ$21:$AJ$39,AVL$5*2-1),IF(AND(AVB27&gt;=SMALL(기준일시_입력!$J$21:$J$39,AVL$5),AVB27&lt;SMALL(기준일시_입력!$N$21:$N$39,AVL$5)),SMALL(기준일시_입력!$N$21:$N$39,AVL$5)-AVB27,0)),0)</f>
        <v>0</v>
      </c>
      <c r="AVM27" s="128">
        <f>IFERROR(IF(AND(AVB27&lt;SMALL(기준일시_입력!$J$21:$J$39,AVM$5),AVC27&gt;SMALL(기준일시_입력!$N$21:$N$39,AVM$5)),INDEX(기준일시_입력!$AJ$21:$AJ$39,AVM$5*2-1),IF(AND(AVB27&gt;=SMALL(기준일시_입력!$J$21:$J$39,AVM$5),AVB27&lt;SMALL(기준일시_입력!$N$21:$N$39,AVM$5)),SMALL(기준일시_입력!$N$21:$N$39,AVM$5)-AVB27,0)),0)</f>
        <v>0</v>
      </c>
      <c r="AVN27" s="125"/>
      <c r="AVO27" s="180" t="str">
        <f t="shared" si="364"/>
        <v>22일</v>
      </c>
      <c r="AVP27" s="180"/>
      <c r="AVQ27" s="124" t="str">
        <f t="shared" si="365"/>
        <v>월</v>
      </c>
      <c r="AVR27" s="133" t="str">
        <f t="shared" si="418"/>
        <v/>
      </c>
      <c r="AVS27" s="184"/>
      <c r="AVT27" s="184"/>
      <c r="AVU27" s="184"/>
      <c r="AVV27" s="184"/>
      <c r="AVW27" s="184"/>
      <c r="AVX27" s="184"/>
      <c r="AVY27" s="176"/>
      <c r="AVZ27" s="177"/>
      <c r="AWA27" s="129" t="str">
        <f>IF($B27="","",IF(AND(AVQ$3&lt;&gt;"",$B27-기준일시_입력!$AO$7&lt;=0,AVS27="",AVV27="",AVY27=""),"X",IF(AVY27="연차","☆",IF(AVY27="월차","★",IF(AVY27="병가","♨",IF(AVY27="출장","◎",IF(AVY27="교육","■",IF(AND(AVY27="",AVS27&lt;=기준일시_입력!$J$15,AVV27&gt;=기준일시_입력!$N$15),"○",IF(AND(AVY27="",AVS27&lt;&gt;"",AVS27&gt;기준일시_입력!$J$15),"▼",IF(AND(AVY27="",AVV27&lt;&gt;"",AVV27&lt;기준일시_입력!$N$15),"△",""))))))))))</f>
        <v/>
      </c>
      <c r="AWB27" s="128">
        <f>IFERROR(IF(OR(AVS27="",AVV27=""),0,IF(AND(AWD27&lt;기준일시_입력!$J$17,AWE27&gt;기준일시_입력!$N$17),기준일시_입력!$N$17-기준일시_입력!$J$17,IF(AND(AWD27&gt;=기준일시_입력!$J$17,AWE27&gt;기준일시_입력!$N$17),기준일시_입력!$N$17-AWD27,IF(AWE27&lt;기준일시_입력!$J$17,0,IF(AND(AWD27&lt;기준일시_입력!$J$17,AWE27&lt;=기준일시_입력!$N$17),AWE27-기준일시_입력!$J$17,IF(AND(AWD27&gt;=기준일시_입력!$J$17,AWE27&lt;=기준일시_입력!$N$17),AWE27-AWD27,0)))))),0)</f>
        <v>0</v>
      </c>
      <c r="AWC27" s="128">
        <f t="shared" si="367"/>
        <v>0</v>
      </c>
      <c r="AWD27" s="128">
        <f>IF(OR(AVS27="",AVV27=""),0,IF(AVS27&lt;기준일시_입력!$J$15,기준일시_입력!$J$15,AVS27))</f>
        <v>0</v>
      </c>
      <c r="AWE27" s="128">
        <f t="shared" si="368"/>
        <v>0</v>
      </c>
      <c r="AWF27" s="128">
        <f>IFERROR(IF(AND(AWD27&lt;SMALL(기준일시_입력!$J$21:$J$39,AWF$5),AWE27&gt;SMALL(기준일시_입력!$N$21:$N$39,AWF$5)),INDEX(기준일시_입력!$AJ$21:$AJ$39,AWF$5*2-1),IF(AND(AWD27&gt;=SMALL(기준일시_입력!$J$21:$J$39,AWF$5),AWD27&lt;SMALL(기준일시_입력!$N$21:$N$39,AWF$5)),SMALL(기준일시_입력!$N$21:$N$39,AWF$5)-AWD27,0)),0)</f>
        <v>0</v>
      </c>
      <c r="AWG27" s="128">
        <f>IFERROR(IF(AND(AWD27&lt;SMALL(기준일시_입력!$J$21:$J$39,AWG$5),AWE27&gt;SMALL(기준일시_입력!$N$21:$N$39,AWG$5)),INDEX(기준일시_입력!$AJ$21:$AJ$39,AWG$5*2-1),IF(AND(AWD27&gt;=SMALL(기준일시_입력!$J$21:$J$39,AWG$5),AWD27&lt;SMALL(기준일시_입력!$N$21:$N$39,AWG$5)),SMALL(기준일시_입력!$N$21:$N$39,AWG$5)-AWD27,0)),0)</f>
        <v>0</v>
      </c>
      <c r="AWH27" s="128">
        <f>IFERROR(IF(AND(AWD27&lt;SMALL(기준일시_입력!$J$21:$J$39,AWH$5),AWE27&gt;SMALL(기준일시_입력!$N$21:$N$39,AWH$5)),INDEX(기준일시_입력!$AJ$21:$AJ$39,AWH$5*2-1),IF(AND(AWD27&gt;=SMALL(기준일시_입력!$J$21:$J$39,AWH$5),AWD27&lt;SMALL(기준일시_입력!$N$21:$N$39,AWH$5)),SMALL(기준일시_입력!$N$21:$N$39,AWH$5)-AWD27,0)),0)</f>
        <v>0</v>
      </c>
      <c r="AWI27" s="128">
        <f>IFERROR(IF(AND(AWD27&lt;SMALL(기준일시_입력!$J$21:$J$39,AWI$5),AWE27&gt;SMALL(기준일시_입력!$N$21:$N$39,AWI$5)),INDEX(기준일시_입력!$AJ$21:$AJ$39,AWI$5*2-1),IF(AND(AWD27&gt;=SMALL(기준일시_입력!$J$21:$J$39,AWI$5),AWD27&lt;SMALL(기준일시_입력!$N$21:$N$39,AWI$5)),SMALL(기준일시_입력!$N$21:$N$39,AWI$5)-AWD27,0)),0)</f>
        <v>0</v>
      </c>
      <c r="AWJ27" s="128">
        <f>IFERROR(IF(AND(AWD27&lt;SMALL(기준일시_입력!$J$21:$J$39,AWJ$5),AWE27&gt;SMALL(기준일시_입력!$N$21:$N$39,AWJ$5)),INDEX(기준일시_입력!$AJ$21:$AJ$39,AWJ$5*2-1),IF(AND(AWD27&gt;=SMALL(기준일시_입력!$J$21:$J$39,AWJ$5),AWD27&lt;SMALL(기준일시_입력!$N$21:$N$39,AWJ$5)),SMALL(기준일시_입력!$N$21:$N$39,AWJ$5)-AWD27,0)),0)</f>
        <v>0</v>
      </c>
      <c r="AWK27" s="128">
        <f>IFERROR(IF(AND(AWD27&lt;SMALL(기준일시_입력!$J$21:$J$39,AWK$5),AWE27&gt;SMALL(기준일시_입력!$N$21:$N$39,AWK$5)),INDEX(기준일시_입력!$AJ$21:$AJ$39,AWK$5*2-1),IF(AND(AWD27&gt;=SMALL(기준일시_입력!$J$21:$J$39,AWK$5),AWD27&lt;SMALL(기준일시_입력!$N$21:$N$39,AWK$5)),SMALL(기준일시_입력!$N$21:$N$39,AWK$5)-AWD27,0)),0)</f>
        <v>0</v>
      </c>
      <c r="AWL27" s="128">
        <f>IFERROR(IF(AND(AWD27&lt;SMALL(기준일시_입력!$J$21:$J$39,AWL$5),AWE27&gt;SMALL(기준일시_입력!$N$21:$N$39,AWL$5)),INDEX(기준일시_입력!$AJ$21:$AJ$39,AWL$5*2-1),IF(AND(AWD27&gt;=SMALL(기준일시_입력!$J$21:$J$39,AWL$5),AWD27&lt;SMALL(기준일시_입력!$N$21:$N$39,AWL$5)),SMALL(기준일시_입력!$N$21:$N$39,AWL$5)-AWD27,0)),0)</f>
        <v>0</v>
      </c>
      <c r="AWM27" s="128">
        <f>IFERROR(IF(AND(AWD27&lt;SMALL(기준일시_입력!$J$21:$J$39,AWM$5),AWE27&gt;SMALL(기준일시_입력!$N$21:$N$39,AWM$5)),INDEX(기준일시_입력!$AJ$21:$AJ$39,AWM$5*2-1),IF(AND(AWD27&gt;=SMALL(기준일시_입력!$J$21:$J$39,AWM$5),AWD27&lt;SMALL(기준일시_입력!$N$21:$N$39,AWM$5)),SMALL(기준일시_입력!$N$21:$N$39,AWM$5)-AWD27,0)),0)</f>
        <v>0</v>
      </c>
      <c r="AWN27" s="128">
        <f>IFERROR(IF(AND(AWD27&lt;SMALL(기준일시_입력!$J$21:$J$39,AWN$5),AWE27&gt;SMALL(기준일시_입력!$N$21:$N$39,AWN$5)),INDEX(기준일시_입력!$AJ$21:$AJ$39,AWN$5*2-1),IF(AND(AWD27&gt;=SMALL(기준일시_입력!$J$21:$J$39,AWN$5),AWD27&lt;SMALL(기준일시_입력!$N$21:$N$39,AWN$5)),SMALL(기준일시_입력!$N$21:$N$39,AWN$5)-AWD27,0)),0)</f>
        <v>0</v>
      </c>
      <c r="AWO27" s="128">
        <f>IFERROR(IF(AND(AWD27&lt;SMALL(기준일시_입력!$J$21:$J$39,AWO$5),AWE27&gt;SMALL(기준일시_입력!$N$21:$N$39,AWO$5)),INDEX(기준일시_입력!$AJ$21:$AJ$39,AWO$5*2-1),IF(AND(AWD27&gt;=SMALL(기준일시_입력!$J$21:$J$39,AWO$5),AWD27&lt;SMALL(기준일시_입력!$N$21:$N$39,AWO$5)),SMALL(기준일시_입력!$N$21:$N$39,AWO$5)-AWD27,0)),0)</f>
        <v>0</v>
      </c>
      <c r="AWP27" s="125"/>
      <c r="AWQ27" s="180" t="str">
        <f t="shared" si="369"/>
        <v>22일</v>
      </c>
      <c r="AWR27" s="180"/>
      <c r="AWS27" s="124" t="str">
        <f t="shared" si="370"/>
        <v>월</v>
      </c>
      <c r="AWT27" s="133" t="str">
        <f t="shared" si="418"/>
        <v/>
      </c>
      <c r="AWU27" s="184"/>
      <c r="AWV27" s="184"/>
      <c r="AWW27" s="184"/>
      <c r="AWX27" s="184"/>
      <c r="AWY27" s="184"/>
      <c r="AWZ27" s="184"/>
      <c r="AXA27" s="176"/>
      <c r="AXB27" s="177"/>
      <c r="AXC27" s="129" t="str">
        <f>IF($B27="","",IF(AND(AWS$3&lt;&gt;"",$B27-기준일시_입력!$AO$7&lt;=0,AWU27="",AWX27="",AXA27=""),"X",IF(AXA27="연차","☆",IF(AXA27="월차","★",IF(AXA27="병가","♨",IF(AXA27="출장","◎",IF(AXA27="교육","■",IF(AND(AXA27="",AWU27&lt;=기준일시_입력!$J$15,AWX27&gt;=기준일시_입력!$N$15),"○",IF(AND(AXA27="",AWU27&lt;&gt;"",AWU27&gt;기준일시_입력!$J$15),"▼",IF(AND(AXA27="",AWX27&lt;&gt;"",AWX27&lt;기준일시_입력!$N$15),"△",""))))))))))</f>
        <v/>
      </c>
      <c r="AXD27" s="128">
        <f>IFERROR(IF(OR(AWU27="",AWX27=""),0,IF(AND(AXF27&lt;기준일시_입력!$J$17,AXG27&gt;기준일시_입력!$N$17),기준일시_입력!$N$17-기준일시_입력!$J$17,IF(AND(AXF27&gt;=기준일시_입력!$J$17,AXG27&gt;기준일시_입력!$N$17),기준일시_입력!$N$17-AXF27,IF(AXG27&lt;기준일시_입력!$J$17,0,IF(AND(AXF27&lt;기준일시_입력!$J$17,AXG27&lt;=기준일시_입력!$N$17),AXG27-기준일시_입력!$J$17,IF(AND(AXF27&gt;=기준일시_입력!$J$17,AXG27&lt;=기준일시_입력!$N$17),AXG27-AXF27,0)))))),0)</f>
        <v>0</v>
      </c>
      <c r="AXE27" s="128">
        <f t="shared" si="372"/>
        <v>0</v>
      </c>
      <c r="AXF27" s="128">
        <f>IF(OR(AWU27="",AWX27=""),0,IF(AWU27&lt;기준일시_입력!$J$15,기준일시_입력!$J$15,AWU27))</f>
        <v>0</v>
      </c>
      <c r="AXG27" s="128">
        <f t="shared" si="373"/>
        <v>0</v>
      </c>
      <c r="AXH27" s="128">
        <f>IFERROR(IF(AND(AXF27&lt;SMALL(기준일시_입력!$J$21:$J$39,AXH$5),AXG27&gt;SMALL(기준일시_입력!$N$21:$N$39,AXH$5)),INDEX(기준일시_입력!$AJ$21:$AJ$39,AXH$5*2-1),IF(AND(AXF27&gt;=SMALL(기준일시_입력!$J$21:$J$39,AXH$5),AXF27&lt;SMALL(기준일시_입력!$N$21:$N$39,AXH$5)),SMALL(기준일시_입력!$N$21:$N$39,AXH$5)-AXF27,0)),0)</f>
        <v>0</v>
      </c>
      <c r="AXI27" s="128">
        <f>IFERROR(IF(AND(AXF27&lt;SMALL(기준일시_입력!$J$21:$J$39,AXI$5),AXG27&gt;SMALL(기준일시_입력!$N$21:$N$39,AXI$5)),INDEX(기준일시_입력!$AJ$21:$AJ$39,AXI$5*2-1),IF(AND(AXF27&gt;=SMALL(기준일시_입력!$J$21:$J$39,AXI$5),AXF27&lt;SMALL(기준일시_입력!$N$21:$N$39,AXI$5)),SMALL(기준일시_입력!$N$21:$N$39,AXI$5)-AXF27,0)),0)</f>
        <v>0</v>
      </c>
      <c r="AXJ27" s="128">
        <f>IFERROR(IF(AND(AXF27&lt;SMALL(기준일시_입력!$J$21:$J$39,AXJ$5),AXG27&gt;SMALL(기준일시_입력!$N$21:$N$39,AXJ$5)),INDEX(기준일시_입력!$AJ$21:$AJ$39,AXJ$5*2-1),IF(AND(AXF27&gt;=SMALL(기준일시_입력!$J$21:$J$39,AXJ$5),AXF27&lt;SMALL(기준일시_입력!$N$21:$N$39,AXJ$5)),SMALL(기준일시_입력!$N$21:$N$39,AXJ$5)-AXF27,0)),0)</f>
        <v>0</v>
      </c>
      <c r="AXK27" s="128">
        <f>IFERROR(IF(AND(AXF27&lt;SMALL(기준일시_입력!$J$21:$J$39,AXK$5),AXG27&gt;SMALL(기준일시_입력!$N$21:$N$39,AXK$5)),INDEX(기준일시_입력!$AJ$21:$AJ$39,AXK$5*2-1),IF(AND(AXF27&gt;=SMALL(기준일시_입력!$J$21:$J$39,AXK$5),AXF27&lt;SMALL(기준일시_입력!$N$21:$N$39,AXK$5)),SMALL(기준일시_입력!$N$21:$N$39,AXK$5)-AXF27,0)),0)</f>
        <v>0</v>
      </c>
      <c r="AXL27" s="128">
        <f>IFERROR(IF(AND(AXF27&lt;SMALL(기준일시_입력!$J$21:$J$39,AXL$5),AXG27&gt;SMALL(기준일시_입력!$N$21:$N$39,AXL$5)),INDEX(기준일시_입력!$AJ$21:$AJ$39,AXL$5*2-1),IF(AND(AXF27&gt;=SMALL(기준일시_입력!$J$21:$J$39,AXL$5),AXF27&lt;SMALL(기준일시_입력!$N$21:$N$39,AXL$5)),SMALL(기준일시_입력!$N$21:$N$39,AXL$5)-AXF27,0)),0)</f>
        <v>0</v>
      </c>
      <c r="AXM27" s="128">
        <f>IFERROR(IF(AND(AXF27&lt;SMALL(기준일시_입력!$J$21:$J$39,AXM$5),AXG27&gt;SMALL(기준일시_입력!$N$21:$N$39,AXM$5)),INDEX(기준일시_입력!$AJ$21:$AJ$39,AXM$5*2-1),IF(AND(AXF27&gt;=SMALL(기준일시_입력!$J$21:$J$39,AXM$5),AXF27&lt;SMALL(기준일시_입력!$N$21:$N$39,AXM$5)),SMALL(기준일시_입력!$N$21:$N$39,AXM$5)-AXF27,0)),0)</f>
        <v>0</v>
      </c>
      <c r="AXN27" s="128">
        <f>IFERROR(IF(AND(AXF27&lt;SMALL(기준일시_입력!$J$21:$J$39,AXN$5),AXG27&gt;SMALL(기준일시_입력!$N$21:$N$39,AXN$5)),INDEX(기준일시_입력!$AJ$21:$AJ$39,AXN$5*2-1),IF(AND(AXF27&gt;=SMALL(기준일시_입력!$J$21:$J$39,AXN$5),AXF27&lt;SMALL(기준일시_입력!$N$21:$N$39,AXN$5)),SMALL(기준일시_입력!$N$21:$N$39,AXN$5)-AXF27,0)),0)</f>
        <v>0</v>
      </c>
      <c r="AXO27" s="128">
        <f>IFERROR(IF(AND(AXF27&lt;SMALL(기준일시_입력!$J$21:$J$39,AXO$5),AXG27&gt;SMALL(기준일시_입력!$N$21:$N$39,AXO$5)),INDEX(기준일시_입력!$AJ$21:$AJ$39,AXO$5*2-1),IF(AND(AXF27&gt;=SMALL(기준일시_입력!$J$21:$J$39,AXO$5),AXF27&lt;SMALL(기준일시_입력!$N$21:$N$39,AXO$5)),SMALL(기준일시_입력!$N$21:$N$39,AXO$5)-AXF27,0)),0)</f>
        <v>0</v>
      </c>
      <c r="AXP27" s="128">
        <f>IFERROR(IF(AND(AXF27&lt;SMALL(기준일시_입력!$J$21:$J$39,AXP$5),AXG27&gt;SMALL(기준일시_입력!$N$21:$N$39,AXP$5)),INDEX(기준일시_입력!$AJ$21:$AJ$39,AXP$5*2-1),IF(AND(AXF27&gt;=SMALL(기준일시_입력!$J$21:$J$39,AXP$5),AXF27&lt;SMALL(기준일시_입력!$N$21:$N$39,AXP$5)),SMALL(기준일시_입력!$N$21:$N$39,AXP$5)-AXF27,0)),0)</f>
        <v>0</v>
      </c>
      <c r="AXQ27" s="128">
        <f>IFERROR(IF(AND(AXF27&lt;SMALL(기준일시_입력!$J$21:$J$39,AXQ$5),AXG27&gt;SMALL(기준일시_입력!$N$21:$N$39,AXQ$5)),INDEX(기준일시_입력!$AJ$21:$AJ$39,AXQ$5*2-1),IF(AND(AXF27&gt;=SMALL(기준일시_입력!$J$21:$J$39,AXQ$5),AXF27&lt;SMALL(기준일시_입력!$N$21:$N$39,AXQ$5)),SMALL(기준일시_입력!$N$21:$N$39,AXQ$5)-AXF27,0)),0)</f>
        <v>0</v>
      </c>
      <c r="AXR27" s="125"/>
      <c r="AXS27" s="180" t="str">
        <f t="shared" si="374"/>
        <v>22일</v>
      </c>
      <c r="AXT27" s="180"/>
      <c r="AXU27" s="124" t="str">
        <f t="shared" si="375"/>
        <v>월</v>
      </c>
      <c r="AXV27" s="133" t="str">
        <f t="shared" si="418"/>
        <v/>
      </c>
      <c r="AXW27" s="184"/>
      <c r="AXX27" s="184"/>
      <c r="AXY27" s="184"/>
      <c r="AXZ27" s="184"/>
      <c r="AYA27" s="184"/>
      <c r="AYB27" s="184"/>
      <c r="AYC27" s="176"/>
      <c r="AYD27" s="177"/>
      <c r="AYE27" s="129" t="str">
        <f>IF($B27="","",IF(AND(AXU$3&lt;&gt;"",$B27-기준일시_입력!$AO$7&lt;=0,AXW27="",AXZ27="",AYC27=""),"X",IF(AYC27="연차","☆",IF(AYC27="월차","★",IF(AYC27="병가","♨",IF(AYC27="출장","◎",IF(AYC27="교육","■",IF(AND(AYC27="",AXW27&lt;=기준일시_입력!$J$15,AXZ27&gt;=기준일시_입력!$N$15),"○",IF(AND(AYC27="",AXW27&lt;&gt;"",AXW27&gt;기준일시_입력!$J$15),"▼",IF(AND(AYC27="",AXZ27&lt;&gt;"",AXZ27&lt;기준일시_입력!$N$15),"△",""))))))))))</f>
        <v/>
      </c>
      <c r="AYF27" s="128">
        <f>IFERROR(IF(OR(AXW27="",AXZ27=""),0,IF(AND(AYH27&lt;기준일시_입력!$J$17,AYI27&gt;기준일시_입력!$N$17),기준일시_입력!$N$17-기준일시_입력!$J$17,IF(AND(AYH27&gt;=기준일시_입력!$J$17,AYI27&gt;기준일시_입력!$N$17),기준일시_입력!$N$17-AYH27,IF(AYI27&lt;기준일시_입력!$J$17,0,IF(AND(AYH27&lt;기준일시_입력!$J$17,AYI27&lt;=기준일시_입력!$N$17),AYI27-기준일시_입력!$J$17,IF(AND(AYH27&gt;=기준일시_입력!$J$17,AYI27&lt;=기준일시_입력!$N$17),AYI27-AYH27,0)))))),0)</f>
        <v>0</v>
      </c>
      <c r="AYG27" s="128">
        <f t="shared" si="377"/>
        <v>0</v>
      </c>
      <c r="AYH27" s="128">
        <f>IF(OR(AXW27="",AXZ27=""),0,IF(AXW27&lt;기준일시_입력!$J$15,기준일시_입력!$J$15,AXW27))</f>
        <v>0</v>
      </c>
      <c r="AYI27" s="128">
        <f t="shared" si="378"/>
        <v>0</v>
      </c>
      <c r="AYJ27" s="128">
        <f>IFERROR(IF(AND(AYH27&lt;SMALL(기준일시_입력!$J$21:$J$39,AYJ$5),AYI27&gt;SMALL(기준일시_입력!$N$21:$N$39,AYJ$5)),INDEX(기준일시_입력!$AJ$21:$AJ$39,AYJ$5*2-1),IF(AND(AYH27&gt;=SMALL(기준일시_입력!$J$21:$J$39,AYJ$5),AYH27&lt;SMALL(기준일시_입력!$N$21:$N$39,AYJ$5)),SMALL(기준일시_입력!$N$21:$N$39,AYJ$5)-AYH27,0)),0)</f>
        <v>0</v>
      </c>
      <c r="AYK27" s="128">
        <f>IFERROR(IF(AND(AYH27&lt;SMALL(기준일시_입력!$J$21:$J$39,AYK$5),AYI27&gt;SMALL(기준일시_입력!$N$21:$N$39,AYK$5)),INDEX(기준일시_입력!$AJ$21:$AJ$39,AYK$5*2-1),IF(AND(AYH27&gt;=SMALL(기준일시_입력!$J$21:$J$39,AYK$5),AYH27&lt;SMALL(기준일시_입력!$N$21:$N$39,AYK$5)),SMALL(기준일시_입력!$N$21:$N$39,AYK$5)-AYH27,0)),0)</f>
        <v>0</v>
      </c>
      <c r="AYL27" s="128">
        <f>IFERROR(IF(AND(AYH27&lt;SMALL(기준일시_입력!$J$21:$J$39,AYL$5),AYI27&gt;SMALL(기준일시_입력!$N$21:$N$39,AYL$5)),INDEX(기준일시_입력!$AJ$21:$AJ$39,AYL$5*2-1),IF(AND(AYH27&gt;=SMALL(기준일시_입력!$J$21:$J$39,AYL$5),AYH27&lt;SMALL(기준일시_입력!$N$21:$N$39,AYL$5)),SMALL(기준일시_입력!$N$21:$N$39,AYL$5)-AYH27,0)),0)</f>
        <v>0</v>
      </c>
      <c r="AYM27" s="128">
        <f>IFERROR(IF(AND(AYH27&lt;SMALL(기준일시_입력!$J$21:$J$39,AYM$5),AYI27&gt;SMALL(기준일시_입력!$N$21:$N$39,AYM$5)),INDEX(기준일시_입력!$AJ$21:$AJ$39,AYM$5*2-1),IF(AND(AYH27&gt;=SMALL(기준일시_입력!$J$21:$J$39,AYM$5),AYH27&lt;SMALL(기준일시_입력!$N$21:$N$39,AYM$5)),SMALL(기준일시_입력!$N$21:$N$39,AYM$5)-AYH27,0)),0)</f>
        <v>0</v>
      </c>
      <c r="AYN27" s="128">
        <f>IFERROR(IF(AND(AYH27&lt;SMALL(기준일시_입력!$J$21:$J$39,AYN$5),AYI27&gt;SMALL(기준일시_입력!$N$21:$N$39,AYN$5)),INDEX(기준일시_입력!$AJ$21:$AJ$39,AYN$5*2-1),IF(AND(AYH27&gt;=SMALL(기준일시_입력!$J$21:$J$39,AYN$5),AYH27&lt;SMALL(기준일시_입력!$N$21:$N$39,AYN$5)),SMALL(기준일시_입력!$N$21:$N$39,AYN$5)-AYH27,0)),0)</f>
        <v>0</v>
      </c>
      <c r="AYO27" s="128">
        <f>IFERROR(IF(AND(AYH27&lt;SMALL(기준일시_입력!$J$21:$J$39,AYO$5),AYI27&gt;SMALL(기준일시_입력!$N$21:$N$39,AYO$5)),INDEX(기준일시_입력!$AJ$21:$AJ$39,AYO$5*2-1),IF(AND(AYH27&gt;=SMALL(기준일시_입력!$J$21:$J$39,AYO$5),AYH27&lt;SMALL(기준일시_입력!$N$21:$N$39,AYO$5)),SMALL(기준일시_입력!$N$21:$N$39,AYO$5)-AYH27,0)),0)</f>
        <v>0</v>
      </c>
      <c r="AYP27" s="128">
        <f>IFERROR(IF(AND(AYH27&lt;SMALL(기준일시_입력!$J$21:$J$39,AYP$5),AYI27&gt;SMALL(기준일시_입력!$N$21:$N$39,AYP$5)),INDEX(기준일시_입력!$AJ$21:$AJ$39,AYP$5*2-1),IF(AND(AYH27&gt;=SMALL(기준일시_입력!$J$21:$J$39,AYP$5),AYH27&lt;SMALL(기준일시_입력!$N$21:$N$39,AYP$5)),SMALL(기준일시_입력!$N$21:$N$39,AYP$5)-AYH27,0)),0)</f>
        <v>0</v>
      </c>
      <c r="AYQ27" s="128">
        <f>IFERROR(IF(AND(AYH27&lt;SMALL(기준일시_입력!$J$21:$J$39,AYQ$5),AYI27&gt;SMALL(기준일시_입력!$N$21:$N$39,AYQ$5)),INDEX(기준일시_입력!$AJ$21:$AJ$39,AYQ$5*2-1),IF(AND(AYH27&gt;=SMALL(기준일시_입력!$J$21:$J$39,AYQ$5),AYH27&lt;SMALL(기준일시_입력!$N$21:$N$39,AYQ$5)),SMALL(기준일시_입력!$N$21:$N$39,AYQ$5)-AYH27,0)),0)</f>
        <v>0</v>
      </c>
      <c r="AYR27" s="128">
        <f>IFERROR(IF(AND(AYH27&lt;SMALL(기준일시_입력!$J$21:$J$39,AYR$5),AYI27&gt;SMALL(기준일시_입력!$N$21:$N$39,AYR$5)),INDEX(기준일시_입력!$AJ$21:$AJ$39,AYR$5*2-1),IF(AND(AYH27&gt;=SMALL(기준일시_입력!$J$21:$J$39,AYR$5),AYH27&lt;SMALL(기준일시_입력!$N$21:$N$39,AYR$5)),SMALL(기준일시_입력!$N$21:$N$39,AYR$5)-AYH27,0)),0)</f>
        <v>0</v>
      </c>
      <c r="AYS27" s="128">
        <f>IFERROR(IF(AND(AYH27&lt;SMALL(기준일시_입력!$J$21:$J$39,AYS$5),AYI27&gt;SMALL(기준일시_입력!$N$21:$N$39,AYS$5)),INDEX(기준일시_입력!$AJ$21:$AJ$39,AYS$5*2-1),IF(AND(AYH27&gt;=SMALL(기준일시_입력!$J$21:$J$39,AYS$5),AYH27&lt;SMALL(기준일시_입력!$N$21:$N$39,AYS$5)),SMALL(기준일시_입력!$N$21:$N$39,AYS$5)-AYH27,0)),0)</f>
        <v>0</v>
      </c>
      <c r="AYT27" s="125"/>
      <c r="AYU27" s="180" t="str">
        <f t="shared" si="379"/>
        <v>22일</v>
      </c>
      <c r="AYV27" s="180"/>
      <c r="AYW27" s="124" t="str">
        <f t="shared" si="380"/>
        <v>월</v>
      </c>
      <c r="AYX27" s="133" t="str">
        <f t="shared" si="419"/>
        <v/>
      </c>
      <c r="AYY27" s="184"/>
      <c r="AYZ27" s="184"/>
      <c r="AZA27" s="184"/>
      <c r="AZB27" s="184"/>
      <c r="AZC27" s="184"/>
      <c r="AZD27" s="184"/>
      <c r="AZE27" s="176"/>
      <c r="AZF27" s="177"/>
      <c r="AZG27" s="129" t="str">
        <f>IF($B27="","",IF(AND(AYW$3&lt;&gt;"",$B27-기준일시_입력!$AO$7&lt;=0,AYY27="",AZB27="",AZE27=""),"X",IF(AZE27="연차","☆",IF(AZE27="월차","★",IF(AZE27="병가","♨",IF(AZE27="출장","◎",IF(AZE27="교육","■",IF(AND(AZE27="",AYY27&lt;=기준일시_입력!$J$15,AZB27&gt;=기준일시_입력!$N$15),"○",IF(AND(AZE27="",AYY27&lt;&gt;"",AYY27&gt;기준일시_입력!$J$15),"▼",IF(AND(AZE27="",AZB27&lt;&gt;"",AZB27&lt;기준일시_입력!$N$15),"△",""))))))))))</f>
        <v/>
      </c>
      <c r="AZH27" s="128">
        <f>IFERROR(IF(OR(AYY27="",AZB27=""),0,IF(AND(AZJ27&lt;기준일시_입력!$J$17,AZK27&gt;기준일시_입력!$N$17),기준일시_입력!$N$17-기준일시_입력!$J$17,IF(AND(AZJ27&gt;=기준일시_입력!$J$17,AZK27&gt;기준일시_입력!$N$17),기준일시_입력!$N$17-AZJ27,IF(AZK27&lt;기준일시_입력!$J$17,0,IF(AND(AZJ27&lt;기준일시_입력!$J$17,AZK27&lt;=기준일시_입력!$N$17),AZK27-기준일시_입력!$J$17,IF(AND(AZJ27&gt;=기준일시_입력!$J$17,AZK27&lt;=기준일시_입력!$N$17),AZK27-AZJ27,0)))))),0)</f>
        <v>0</v>
      </c>
      <c r="AZI27" s="128">
        <f t="shared" si="382"/>
        <v>0</v>
      </c>
      <c r="AZJ27" s="128">
        <f>IF(OR(AYY27="",AZB27=""),0,IF(AYY27&lt;기준일시_입력!$J$15,기준일시_입력!$J$15,AYY27))</f>
        <v>0</v>
      </c>
      <c r="AZK27" s="128">
        <f t="shared" si="383"/>
        <v>0</v>
      </c>
      <c r="AZL27" s="128">
        <f>IFERROR(IF(AND(AZJ27&lt;SMALL(기준일시_입력!$J$21:$J$39,AZL$5),AZK27&gt;SMALL(기준일시_입력!$N$21:$N$39,AZL$5)),INDEX(기준일시_입력!$AJ$21:$AJ$39,AZL$5*2-1),IF(AND(AZJ27&gt;=SMALL(기준일시_입력!$J$21:$J$39,AZL$5),AZJ27&lt;SMALL(기준일시_입력!$N$21:$N$39,AZL$5)),SMALL(기준일시_입력!$N$21:$N$39,AZL$5)-AZJ27,0)),0)</f>
        <v>0</v>
      </c>
      <c r="AZM27" s="128">
        <f>IFERROR(IF(AND(AZJ27&lt;SMALL(기준일시_입력!$J$21:$J$39,AZM$5),AZK27&gt;SMALL(기준일시_입력!$N$21:$N$39,AZM$5)),INDEX(기준일시_입력!$AJ$21:$AJ$39,AZM$5*2-1),IF(AND(AZJ27&gt;=SMALL(기준일시_입력!$J$21:$J$39,AZM$5),AZJ27&lt;SMALL(기준일시_입력!$N$21:$N$39,AZM$5)),SMALL(기준일시_입력!$N$21:$N$39,AZM$5)-AZJ27,0)),0)</f>
        <v>0</v>
      </c>
      <c r="AZN27" s="128">
        <f>IFERROR(IF(AND(AZJ27&lt;SMALL(기준일시_입력!$J$21:$J$39,AZN$5),AZK27&gt;SMALL(기준일시_입력!$N$21:$N$39,AZN$5)),INDEX(기준일시_입력!$AJ$21:$AJ$39,AZN$5*2-1),IF(AND(AZJ27&gt;=SMALL(기준일시_입력!$J$21:$J$39,AZN$5),AZJ27&lt;SMALL(기준일시_입력!$N$21:$N$39,AZN$5)),SMALL(기준일시_입력!$N$21:$N$39,AZN$5)-AZJ27,0)),0)</f>
        <v>0</v>
      </c>
      <c r="AZO27" s="128">
        <f>IFERROR(IF(AND(AZJ27&lt;SMALL(기준일시_입력!$J$21:$J$39,AZO$5),AZK27&gt;SMALL(기준일시_입력!$N$21:$N$39,AZO$5)),INDEX(기준일시_입력!$AJ$21:$AJ$39,AZO$5*2-1),IF(AND(AZJ27&gt;=SMALL(기준일시_입력!$J$21:$J$39,AZO$5),AZJ27&lt;SMALL(기준일시_입력!$N$21:$N$39,AZO$5)),SMALL(기준일시_입력!$N$21:$N$39,AZO$5)-AZJ27,0)),0)</f>
        <v>0</v>
      </c>
      <c r="AZP27" s="128">
        <f>IFERROR(IF(AND(AZJ27&lt;SMALL(기준일시_입력!$J$21:$J$39,AZP$5),AZK27&gt;SMALL(기준일시_입력!$N$21:$N$39,AZP$5)),INDEX(기준일시_입력!$AJ$21:$AJ$39,AZP$5*2-1),IF(AND(AZJ27&gt;=SMALL(기준일시_입력!$J$21:$J$39,AZP$5),AZJ27&lt;SMALL(기준일시_입력!$N$21:$N$39,AZP$5)),SMALL(기준일시_입력!$N$21:$N$39,AZP$5)-AZJ27,0)),0)</f>
        <v>0</v>
      </c>
      <c r="AZQ27" s="128">
        <f>IFERROR(IF(AND(AZJ27&lt;SMALL(기준일시_입력!$J$21:$J$39,AZQ$5),AZK27&gt;SMALL(기준일시_입력!$N$21:$N$39,AZQ$5)),INDEX(기준일시_입력!$AJ$21:$AJ$39,AZQ$5*2-1),IF(AND(AZJ27&gt;=SMALL(기준일시_입력!$J$21:$J$39,AZQ$5),AZJ27&lt;SMALL(기준일시_입력!$N$21:$N$39,AZQ$5)),SMALL(기준일시_입력!$N$21:$N$39,AZQ$5)-AZJ27,0)),0)</f>
        <v>0</v>
      </c>
      <c r="AZR27" s="128">
        <f>IFERROR(IF(AND(AZJ27&lt;SMALL(기준일시_입력!$J$21:$J$39,AZR$5),AZK27&gt;SMALL(기준일시_입력!$N$21:$N$39,AZR$5)),INDEX(기준일시_입력!$AJ$21:$AJ$39,AZR$5*2-1),IF(AND(AZJ27&gt;=SMALL(기준일시_입력!$J$21:$J$39,AZR$5),AZJ27&lt;SMALL(기준일시_입력!$N$21:$N$39,AZR$5)),SMALL(기준일시_입력!$N$21:$N$39,AZR$5)-AZJ27,0)),0)</f>
        <v>0</v>
      </c>
      <c r="AZS27" s="128">
        <f>IFERROR(IF(AND(AZJ27&lt;SMALL(기준일시_입력!$J$21:$J$39,AZS$5),AZK27&gt;SMALL(기준일시_입력!$N$21:$N$39,AZS$5)),INDEX(기준일시_입력!$AJ$21:$AJ$39,AZS$5*2-1),IF(AND(AZJ27&gt;=SMALL(기준일시_입력!$J$21:$J$39,AZS$5),AZJ27&lt;SMALL(기준일시_입력!$N$21:$N$39,AZS$5)),SMALL(기준일시_입력!$N$21:$N$39,AZS$5)-AZJ27,0)),0)</f>
        <v>0</v>
      </c>
      <c r="AZT27" s="128">
        <f>IFERROR(IF(AND(AZJ27&lt;SMALL(기준일시_입력!$J$21:$J$39,AZT$5),AZK27&gt;SMALL(기준일시_입력!$N$21:$N$39,AZT$5)),INDEX(기준일시_입력!$AJ$21:$AJ$39,AZT$5*2-1),IF(AND(AZJ27&gt;=SMALL(기준일시_입력!$J$21:$J$39,AZT$5),AZJ27&lt;SMALL(기준일시_입력!$N$21:$N$39,AZT$5)),SMALL(기준일시_입력!$N$21:$N$39,AZT$5)-AZJ27,0)),0)</f>
        <v>0</v>
      </c>
      <c r="AZU27" s="128">
        <f>IFERROR(IF(AND(AZJ27&lt;SMALL(기준일시_입력!$J$21:$J$39,AZU$5),AZK27&gt;SMALL(기준일시_입력!$N$21:$N$39,AZU$5)),INDEX(기준일시_입력!$AJ$21:$AJ$39,AZU$5*2-1),IF(AND(AZJ27&gt;=SMALL(기준일시_입력!$J$21:$J$39,AZU$5),AZJ27&lt;SMALL(기준일시_입력!$N$21:$N$39,AZU$5)),SMALL(기준일시_입력!$N$21:$N$39,AZU$5)-AZJ27,0)),0)</f>
        <v>0</v>
      </c>
      <c r="AZV27" s="125"/>
      <c r="AZW27" s="180" t="str">
        <f t="shared" si="384"/>
        <v>22일</v>
      </c>
      <c r="AZX27" s="180"/>
      <c r="AZY27" s="124" t="str">
        <f t="shared" si="385"/>
        <v>월</v>
      </c>
      <c r="AZZ27" s="133" t="str">
        <f t="shared" si="419"/>
        <v/>
      </c>
      <c r="BAA27" s="184"/>
      <c r="BAB27" s="184"/>
      <c r="BAC27" s="184"/>
      <c r="BAD27" s="184"/>
      <c r="BAE27" s="184"/>
      <c r="BAF27" s="184"/>
      <c r="BAG27" s="176"/>
      <c r="BAH27" s="177"/>
      <c r="BAI27" s="129" t="str">
        <f>IF($B27="","",IF(AND(AZY$3&lt;&gt;"",$B27-기준일시_입력!$AO$7&lt;=0,BAA27="",BAD27="",BAG27=""),"X",IF(BAG27="연차","☆",IF(BAG27="월차","★",IF(BAG27="병가","♨",IF(BAG27="출장","◎",IF(BAG27="교육","■",IF(AND(BAG27="",BAA27&lt;=기준일시_입력!$J$15,BAD27&gt;=기준일시_입력!$N$15),"○",IF(AND(BAG27="",BAA27&lt;&gt;"",BAA27&gt;기준일시_입력!$J$15),"▼",IF(AND(BAG27="",BAD27&lt;&gt;"",BAD27&lt;기준일시_입력!$N$15),"△",""))))))))))</f>
        <v/>
      </c>
      <c r="BAJ27" s="128">
        <f>IFERROR(IF(OR(BAA27="",BAD27=""),0,IF(AND(BAL27&lt;기준일시_입력!$J$17,BAM27&gt;기준일시_입력!$N$17),기준일시_입력!$N$17-기준일시_입력!$J$17,IF(AND(BAL27&gt;=기준일시_입력!$J$17,BAM27&gt;기준일시_입력!$N$17),기준일시_입력!$N$17-BAL27,IF(BAM27&lt;기준일시_입력!$J$17,0,IF(AND(BAL27&lt;기준일시_입력!$J$17,BAM27&lt;=기준일시_입력!$N$17),BAM27-기준일시_입력!$J$17,IF(AND(BAL27&gt;=기준일시_입력!$J$17,BAM27&lt;=기준일시_입력!$N$17),BAM27-BAL27,0)))))),0)</f>
        <v>0</v>
      </c>
      <c r="BAK27" s="128">
        <f t="shared" si="387"/>
        <v>0</v>
      </c>
      <c r="BAL27" s="128">
        <f>IF(OR(BAA27="",BAD27=""),0,IF(BAA27&lt;기준일시_입력!$J$15,기준일시_입력!$J$15,BAA27))</f>
        <v>0</v>
      </c>
      <c r="BAM27" s="128">
        <f t="shared" si="388"/>
        <v>0</v>
      </c>
      <c r="BAN27" s="128">
        <f>IFERROR(IF(AND(BAL27&lt;SMALL(기준일시_입력!$J$21:$J$39,BAN$5),BAM27&gt;SMALL(기준일시_입력!$N$21:$N$39,BAN$5)),INDEX(기준일시_입력!$AJ$21:$AJ$39,BAN$5*2-1),IF(AND(BAL27&gt;=SMALL(기준일시_입력!$J$21:$J$39,BAN$5),BAL27&lt;SMALL(기준일시_입력!$N$21:$N$39,BAN$5)),SMALL(기준일시_입력!$N$21:$N$39,BAN$5)-BAL27,0)),0)</f>
        <v>0</v>
      </c>
      <c r="BAO27" s="128">
        <f>IFERROR(IF(AND(BAL27&lt;SMALL(기준일시_입력!$J$21:$J$39,BAO$5),BAM27&gt;SMALL(기준일시_입력!$N$21:$N$39,BAO$5)),INDEX(기준일시_입력!$AJ$21:$AJ$39,BAO$5*2-1),IF(AND(BAL27&gt;=SMALL(기준일시_입력!$J$21:$J$39,BAO$5),BAL27&lt;SMALL(기준일시_입력!$N$21:$N$39,BAO$5)),SMALL(기준일시_입력!$N$21:$N$39,BAO$5)-BAL27,0)),0)</f>
        <v>0</v>
      </c>
      <c r="BAP27" s="128">
        <f>IFERROR(IF(AND(BAL27&lt;SMALL(기준일시_입력!$J$21:$J$39,BAP$5),BAM27&gt;SMALL(기준일시_입력!$N$21:$N$39,BAP$5)),INDEX(기준일시_입력!$AJ$21:$AJ$39,BAP$5*2-1),IF(AND(BAL27&gt;=SMALL(기준일시_입력!$J$21:$J$39,BAP$5),BAL27&lt;SMALL(기준일시_입력!$N$21:$N$39,BAP$5)),SMALL(기준일시_입력!$N$21:$N$39,BAP$5)-BAL27,0)),0)</f>
        <v>0</v>
      </c>
      <c r="BAQ27" s="128">
        <f>IFERROR(IF(AND(BAL27&lt;SMALL(기준일시_입력!$J$21:$J$39,BAQ$5),BAM27&gt;SMALL(기준일시_입력!$N$21:$N$39,BAQ$5)),INDEX(기준일시_입력!$AJ$21:$AJ$39,BAQ$5*2-1),IF(AND(BAL27&gt;=SMALL(기준일시_입력!$J$21:$J$39,BAQ$5),BAL27&lt;SMALL(기준일시_입력!$N$21:$N$39,BAQ$5)),SMALL(기준일시_입력!$N$21:$N$39,BAQ$5)-BAL27,0)),0)</f>
        <v>0</v>
      </c>
      <c r="BAR27" s="128">
        <f>IFERROR(IF(AND(BAL27&lt;SMALL(기준일시_입력!$J$21:$J$39,BAR$5),BAM27&gt;SMALL(기준일시_입력!$N$21:$N$39,BAR$5)),INDEX(기준일시_입력!$AJ$21:$AJ$39,BAR$5*2-1),IF(AND(BAL27&gt;=SMALL(기준일시_입력!$J$21:$J$39,BAR$5),BAL27&lt;SMALL(기준일시_입력!$N$21:$N$39,BAR$5)),SMALL(기준일시_입력!$N$21:$N$39,BAR$5)-BAL27,0)),0)</f>
        <v>0</v>
      </c>
      <c r="BAS27" s="128">
        <f>IFERROR(IF(AND(BAL27&lt;SMALL(기준일시_입력!$J$21:$J$39,BAS$5),BAM27&gt;SMALL(기준일시_입력!$N$21:$N$39,BAS$5)),INDEX(기준일시_입력!$AJ$21:$AJ$39,BAS$5*2-1),IF(AND(BAL27&gt;=SMALL(기준일시_입력!$J$21:$J$39,BAS$5),BAL27&lt;SMALL(기준일시_입력!$N$21:$N$39,BAS$5)),SMALL(기준일시_입력!$N$21:$N$39,BAS$5)-BAL27,0)),0)</f>
        <v>0</v>
      </c>
      <c r="BAT27" s="128">
        <f>IFERROR(IF(AND(BAL27&lt;SMALL(기준일시_입력!$J$21:$J$39,BAT$5),BAM27&gt;SMALL(기준일시_입력!$N$21:$N$39,BAT$5)),INDEX(기준일시_입력!$AJ$21:$AJ$39,BAT$5*2-1),IF(AND(BAL27&gt;=SMALL(기준일시_입력!$J$21:$J$39,BAT$5),BAL27&lt;SMALL(기준일시_입력!$N$21:$N$39,BAT$5)),SMALL(기준일시_입력!$N$21:$N$39,BAT$5)-BAL27,0)),0)</f>
        <v>0</v>
      </c>
      <c r="BAU27" s="128">
        <f>IFERROR(IF(AND(BAL27&lt;SMALL(기준일시_입력!$J$21:$J$39,BAU$5),BAM27&gt;SMALL(기준일시_입력!$N$21:$N$39,BAU$5)),INDEX(기준일시_입력!$AJ$21:$AJ$39,BAU$5*2-1),IF(AND(BAL27&gt;=SMALL(기준일시_입력!$J$21:$J$39,BAU$5),BAL27&lt;SMALL(기준일시_입력!$N$21:$N$39,BAU$5)),SMALL(기준일시_입력!$N$21:$N$39,BAU$5)-BAL27,0)),0)</f>
        <v>0</v>
      </c>
      <c r="BAV27" s="128">
        <f>IFERROR(IF(AND(BAL27&lt;SMALL(기준일시_입력!$J$21:$J$39,BAV$5),BAM27&gt;SMALL(기준일시_입력!$N$21:$N$39,BAV$5)),INDEX(기준일시_입력!$AJ$21:$AJ$39,BAV$5*2-1),IF(AND(BAL27&gt;=SMALL(기준일시_입력!$J$21:$J$39,BAV$5),BAL27&lt;SMALL(기준일시_입력!$N$21:$N$39,BAV$5)),SMALL(기준일시_입력!$N$21:$N$39,BAV$5)-BAL27,0)),0)</f>
        <v>0</v>
      </c>
      <c r="BAW27" s="128">
        <f>IFERROR(IF(AND(BAL27&lt;SMALL(기준일시_입력!$J$21:$J$39,BAW$5),BAM27&gt;SMALL(기준일시_입력!$N$21:$N$39,BAW$5)),INDEX(기준일시_입력!$AJ$21:$AJ$39,BAW$5*2-1),IF(AND(BAL27&gt;=SMALL(기준일시_입력!$J$21:$J$39,BAW$5),BAL27&lt;SMALL(기준일시_입력!$N$21:$N$39,BAW$5)),SMALL(기준일시_입력!$N$21:$N$39,BAW$5)-BAL27,0)),0)</f>
        <v>0</v>
      </c>
      <c r="BAX27" s="125"/>
      <c r="BAY27" s="180" t="str">
        <f t="shared" si="389"/>
        <v>22일</v>
      </c>
      <c r="BAZ27" s="180"/>
      <c r="BBA27" s="124" t="str">
        <f t="shared" si="390"/>
        <v>월</v>
      </c>
      <c r="BBB27" s="133" t="str">
        <f t="shared" si="419"/>
        <v/>
      </c>
      <c r="BBC27" s="184"/>
      <c r="BBD27" s="184"/>
      <c r="BBE27" s="184"/>
      <c r="BBF27" s="184"/>
      <c r="BBG27" s="184"/>
      <c r="BBH27" s="184"/>
      <c r="BBI27" s="176"/>
      <c r="BBJ27" s="177"/>
      <c r="BBK27" s="129" t="str">
        <f>IF($B27="","",IF(AND(BBA$3&lt;&gt;"",$B27-기준일시_입력!$AO$7&lt;=0,BBC27="",BBF27="",BBI27=""),"X",IF(BBI27="연차","☆",IF(BBI27="월차","★",IF(BBI27="병가","♨",IF(BBI27="출장","◎",IF(BBI27="교육","■",IF(AND(BBI27="",BBC27&lt;=기준일시_입력!$J$15,BBF27&gt;=기준일시_입력!$N$15),"○",IF(AND(BBI27="",BBC27&lt;&gt;"",BBC27&gt;기준일시_입력!$J$15),"▼",IF(AND(BBI27="",BBF27&lt;&gt;"",BBF27&lt;기준일시_입력!$N$15),"△",""))))))))))</f>
        <v/>
      </c>
      <c r="BBL27" s="128">
        <f>IFERROR(IF(OR(BBC27="",BBF27=""),0,IF(AND(BBN27&lt;기준일시_입력!$J$17,BBO27&gt;기준일시_입력!$N$17),기준일시_입력!$N$17-기준일시_입력!$J$17,IF(AND(BBN27&gt;=기준일시_입력!$J$17,BBO27&gt;기준일시_입력!$N$17),기준일시_입력!$N$17-BBN27,IF(BBO27&lt;기준일시_입력!$J$17,0,IF(AND(BBN27&lt;기준일시_입력!$J$17,BBO27&lt;=기준일시_입력!$N$17),BBO27-기준일시_입력!$J$17,IF(AND(BBN27&gt;=기준일시_입력!$J$17,BBO27&lt;=기준일시_입력!$N$17),BBO27-BBN27,0)))))),0)</f>
        <v>0</v>
      </c>
      <c r="BBM27" s="128">
        <f t="shared" si="392"/>
        <v>0</v>
      </c>
      <c r="BBN27" s="128">
        <f>IF(OR(BBC27="",BBF27=""),0,IF(BBC27&lt;기준일시_입력!$J$15,기준일시_입력!$J$15,BBC27))</f>
        <v>0</v>
      </c>
      <c r="BBO27" s="128">
        <f t="shared" si="393"/>
        <v>0</v>
      </c>
      <c r="BBP27" s="128">
        <f>IFERROR(IF(AND(BBN27&lt;SMALL(기준일시_입력!$J$21:$J$39,BBP$5),BBO27&gt;SMALL(기준일시_입력!$N$21:$N$39,BBP$5)),INDEX(기준일시_입력!$AJ$21:$AJ$39,BBP$5*2-1),IF(AND(BBN27&gt;=SMALL(기준일시_입력!$J$21:$J$39,BBP$5),BBN27&lt;SMALL(기준일시_입력!$N$21:$N$39,BBP$5)),SMALL(기준일시_입력!$N$21:$N$39,BBP$5)-BBN27,0)),0)</f>
        <v>0</v>
      </c>
      <c r="BBQ27" s="128">
        <f>IFERROR(IF(AND(BBN27&lt;SMALL(기준일시_입력!$J$21:$J$39,BBQ$5),BBO27&gt;SMALL(기준일시_입력!$N$21:$N$39,BBQ$5)),INDEX(기준일시_입력!$AJ$21:$AJ$39,BBQ$5*2-1),IF(AND(BBN27&gt;=SMALL(기준일시_입력!$J$21:$J$39,BBQ$5),BBN27&lt;SMALL(기준일시_입력!$N$21:$N$39,BBQ$5)),SMALL(기준일시_입력!$N$21:$N$39,BBQ$5)-BBN27,0)),0)</f>
        <v>0</v>
      </c>
      <c r="BBR27" s="128">
        <f>IFERROR(IF(AND(BBN27&lt;SMALL(기준일시_입력!$J$21:$J$39,BBR$5),BBO27&gt;SMALL(기준일시_입력!$N$21:$N$39,BBR$5)),INDEX(기준일시_입력!$AJ$21:$AJ$39,BBR$5*2-1),IF(AND(BBN27&gt;=SMALL(기준일시_입력!$J$21:$J$39,BBR$5),BBN27&lt;SMALL(기준일시_입력!$N$21:$N$39,BBR$5)),SMALL(기준일시_입력!$N$21:$N$39,BBR$5)-BBN27,0)),0)</f>
        <v>0</v>
      </c>
      <c r="BBS27" s="128">
        <f>IFERROR(IF(AND(BBN27&lt;SMALL(기준일시_입력!$J$21:$J$39,BBS$5),BBO27&gt;SMALL(기준일시_입력!$N$21:$N$39,BBS$5)),INDEX(기준일시_입력!$AJ$21:$AJ$39,BBS$5*2-1),IF(AND(BBN27&gt;=SMALL(기준일시_입력!$J$21:$J$39,BBS$5),BBN27&lt;SMALL(기준일시_입력!$N$21:$N$39,BBS$5)),SMALL(기준일시_입력!$N$21:$N$39,BBS$5)-BBN27,0)),0)</f>
        <v>0</v>
      </c>
      <c r="BBT27" s="128">
        <f>IFERROR(IF(AND(BBN27&lt;SMALL(기준일시_입력!$J$21:$J$39,BBT$5),BBO27&gt;SMALL(기준일시_입력!$N$21:$N$39,BBT$5)),INDEX(기준일시_입력!$AJ$21:$AJ$39,BBT$5*2-1),IF(AND(BBN27&gt;=SMALL(기준일시_입력!$J$21:$J$39,BBT$5),BBN27&lt;SMALL(기준일시_입력!$N$21:$N$39,BBT$5)),SMALL(기준일시_입력!$N$21:$N$39,BBT$5)-BBN27,0)),0)</f>
        <v>0</v>
      </c>
      <c r="BBU27" s="128">
        <f>IFERROR(IF(AND(BBN27&lt;SMALL(기준일시_입력!$J$21:$J$39,BBU$5),BBO27&gt;SMALL(기준일시_입력!$N$21:$N$39,BBU$5)),INDEX(기준일시_입력!$AJ$21:$AJ$39,BBU$5*2-1),IF(AND(BBN27&gt;=SMALL(기준일시_입력!$J$21:$J$39,BBU$5),BBN27&lt;SMALL(기준일시_입력!$N$21:$N$39,BBU$5)),SMALL(기준일시_입력!$N$21:$N$39,BBU$5)-BBN27,0)),0)</f>
        <v>0</v>
      </c>
      <c r="BBV27" s="128">
        <f>IFERROR(IF(AND(BBN27&lt;SMALL(기준일시_입력!$J$21:$J$39,BBV$5),BBO27&gt;SMALL(기준일시_입력!$N$21:$N$39,BBV$5)),INDEX(기준일시_입력!$AJ$21:$AJ$39,BBV$5*2-1),IF(AND(BBN27&gt;=SMALL(기준일시_입력!$J$21:$J$39,BBV$5),BBN27&lt;SMALL(기준일시_입력!$N$21:$N$39,BBV$5)),SMALL(기준일시_입력!$N$21:$N$39,BBV$5)-BBN27,0)),0)</f>
        <v>0</v>
      </c>
      <c r="BBW27" s="128">
        <f>IFERROR(IF(AND(BBN27&lt;SMALL(기준일시_입력!$J$21:$J$39,BBW$5),BBO27&gt;SMALL(기준일시_입력!$N$21:$N$39,BBW$5)),INDEX(기준일시_입력!$AJ$21:$AJ$39,BBW$5*2-1),IF(AND(BBN27&gt;=SMALL(기준일시_입력!$J$21:$J$39,BBW$5),BBN27&lt;SMALL(기준일시_입력!$N$21:$N$39,BBW$5)),SMALL(기준일시_입력!$N$21:$N$39,BBW$5)-BBN27,0)),0)</f>
        <v>0</v>
      </c>
      <c r="BBX27" s="128">
        <f>IFERROR(IF(AND(BBN27&lt;SMALL(기준일시_입력!$J$21:$J$39,BBX$5),BBO27&gt;SMALL(기준일시_입력!$N$21:$N$39,BBX$5)),INDEX(기준일시_입력!$AJ$21:$AJ$39,BBX$5*2-1),IF(AND(BBN27&gt;=SMALL(기준일시_입력!$J$21:$J$39,BBX$5),BBN27&lt;SMALL(기준일시_입력!$N$21:$N$39,BBX$5)),SMALL(기준일시_입력!$N$21:$N$39,BBX$5)-BBN27,0)),0)</f>
        <v>0</v>
      </c>
      <c r="BBY27" s="128">
        <f>IFERROR(IF(AND(BBN27&lt;SMALL(기준일시_입력!$J$21:$J$39,BBY$5),BBO27&gt;SMALL(기준일시_입력!$N$21:$N$39,BBY$5)),INDEX(기준일시_입력!$AJ$21:$AJ$39,BBY$5*2-1),IF(AND(BBN27&gt;=SMALL(기준일시_입력!$J$21:$J$39,BBY$5),BBN27&lt;SMALL(기준일시_입력!$N$21:$N$39,BBY$5)),SMALL(기준일시_입력!$N$21:$N$39,BBY$5)-BBN27,0)),0)</f>
        <v>0</v>
      </c>
      <c r="BBZ27" s="125"/>
      <c r="BCA27" s="8">
        <v>0</v>
      </c>
    </row>
    <row r="28" spans="1:1431" x14ac:dyDescent="0.2">
      <c r="A28" s="8">
        <v>23</v>
      </c>
      <c r="B28" s="4">
        <f>IF(DAY(기준일시_입력!$AM$7)-$A28&lt;0,"",기준일시_입력!$AM$7-(DAY(기준일시_입력!$AM$7)-$A28))</f>
        <v>42423</v>
      </c>
      <c r="C28" s="180" t="str">
        <f t="shared" si="394"/>
        <v>23일</v>
      </c>
      <c r="D28" s="180"/>
      <c r="E28" s="5" t="str">
        <f t="shared" si="395"/>
        <v>화</v>
      </c>
      <c r="F28" s="20"/>
      <c r="G28" s="184"/>
      <c r="H28" s="184"/>
      <c r="I28" s="184"/>
      <c r="J28" s="184"/>
      <c r="K28" s="184"/>
      <c r="L28" s="184"/>
      <c r="M28" s="176"/>
      <c r="N28" s="177"/>
      <c r="O28" s="129" t="str">
        <f>IF($B28="","",IF(AND(E$3&lt;&gt;"",$B28-기준일시_입력!$AO$7&lt;=0,G28="",J28="",M28=""),"X",IF(M28="연차","☆",IF(M28="월차","★",IF(M28="병가","♨",IF(M28="출장","◎",IF(M28="교육","■",IF(AND(M28="",G28&lt;=기준일시_입력!$J$15,J28&gt;=기준일시_입력!$N$15),"○",IF(AND(M28="",G28&lt;&gt;"",G28&gt;기준일시_입력!$J$15),"▼",IF(AND(M28="",J28&lt;&gt;"",J28&lt;기준일시_입력!$N$15),"△",""))))))))))</f>
        <v/>
      </c>
      <c r="P28" s="15">
        <f>IFERROR(IF(OR(G28="",J28=""),0,IF(AND(R28&lt;기준일시_입력!$J$17,S28&gt;기준일시_입력!$N$17),기준일시_입력!$N$17-기준일시_입력!$J$17,IF(AND(R28&gt;=기준일시_입력!$J$17,S28&gt;기준일시_입력!$N$17),기준일시_입력!$N$17-R28,IF(S28&lt;기준일시_입력!$J$17,0,IF(AND(R28&lt;기준일시_입력!$J$17,S28&lt;=기준일시_입력!$N$17),S28-기준일시_입력!$J$17,IF(AND(R28&gt;=기준일시_입력!$J$17,S28&lt;=기준일시_입력!$N$17),S28-R28,0)))))),0)</f>
        <v>0</v>
      </c>
      <c r="Q28" s="15">
        <f t="shared" si="398"/>
        <v>0</v>
      </c>
      <c r="R28" s="15">
        <f>IF(OR(G28="",J28=""),0,IF(G28&lt;기준일시_입력!$J$15,기준일시_입력!$J$15,G28))</f>
        <v>0</v>
      </c>
      <c r="S28" s="15">
        <f t="shared" si="150"/>
        <v>0</v>
      </c>
      <c r="T28" s="15">
        <f>IFERROR(IF(AND(R28&lt;SMALL(기준일시_입력!$J$21:$J$39,T$5),S28&gt;SMALL(기준일시_입력!$N$21:$N$39,T$5)),INDEX(기준일시_입력!$AJ$21:$AJ$39,T$5*2-1),IF(AND(R28&gt;=SMALL(기준일시_입력!$J$21:$J$39,T$5),R28&lt;SMALL(기준일시_입력!$N$21:$N$39,T$5)),SMALL(기준일시_입력!$N$21:$N$39,T$5)-R28,0)),0)</f>
        <v>0</v>
      </c>
      <c r="U28" s="15">
        <f>IFERROR(IF(AND(R28&lt;SMALL(기준일시_입력!$J$21:$J$39,U$5),S28&gt;SMALL(기준일시_입력!$N$21:$N$39,U$5)),INDEX(기준일시_입력!$AJ$21:$AJ$39,U$5*2-1),IF(AND(R28&gt;=SMALL(기준일시_입력!$J$21:$J$39,U$5),R28&lt;SMALL(기준일시_입력!$N$21:$N$39,U$5)),SMALL(기준일시_입력!$N$21:$N$39,U$5)-R28,0)),0)</f>
        <v>0</v>
      </c>
      <c r="V28" s="15">
        <f>IFERROR(IF(AND(R28&lt;SMALL(기준일시_입력!$J$21:$J$39,V$5),S28&gt;SMALL(기준일시_입력!$N$21:$N$39,V$5)),INDEX(기준일시_입력!$AJ$21:$AJ$39,V$5*2-1),IF(AND(R28&gt;=SMALL(기준일시_입력!$J$21:$J$39,V$5),R28&lt;SMALL(기준일시_입력!$N$21:$N$39,V$5)),SMALL(기준일시_입력!$N$21:$N$39,V$5)-R28,0)),0)</f>
        <v>0</v>
      </c>
      <c r="W28" s="15">
        <f>IFERROR(IF(AND(R28&lt;SMALL(기준일시_입력!$J$21:$J$39,W$5),S28&gt;SMALL(기준일시_입력!$N$21:$N$39,W$5)),INDEX(기준일시_입력!$AJ$21:$AJ$39,W$5*2-1),IF(AND(R28&gt;=SMALL(기준일시_입력!$J$21:$J$39,W$5),R28&lt;SMALL(기준일시_입력!$N$21:$N$39,W$5)),SMALL(기준일시_입력!$N$21:$N$39,W$5)-R28,0)),0)</f>
        <v>0</v>
      </c>
      <c r="X28" s="15">
        <f>IFERROR(IF(AND(R28&lt;SMALL(기준일시_입력!$J$21:$J$39,X$5),S28&gt;SMALL(기준일시_입력!$N$21:$N$39,X$5)),INDEX(기준일시_입력!$AJ$21:$AJ$39,X$5*2-1),IF(AND(R28&gt;=SMALL(기준일시_입력!$J$21:$J$39,X$5),R28&lt;SMALL(기준일시_입력!$N$21:$N$39,X$5)),SMALL(기준일시_입력!$N$21:$N$39,X$5)-R28,0)),0)</f>
        <v>0</v>
      </c>
      <c r="Y28" s="15">
        <f>IFERROR(IF(AND(R28&lt;SMALL(기준일시_입력!$J$21:$J$39,Y$5),S28&gt;SMALL(기준일시_입력!$N$21:$N$39,Y$5)),INDEX(기준일시_입력!$AJ$21:$AJ$39,Y$5*2-1),IF(AND(R28&gt;=SMALL(기준일시_입력!$J$21:$J$39,Y$5),R28&lt;SMALL(기준일시_입력!$N$21:$N$39,Y$5)),SMALL(기준일시_입력!$N$21:$N$39,Y$5)-R28,0)),0)</f>
        <v>0</v>
      </c>
      <c r="Z28" s="15">
        <f>IFERROR(IF(AND(R28&lt;SMALL(기준일시_입력!$J$21:$J$39,Z$5),S28&gt;SMALL(기준일시_입력!$N$21:$N$39,Z$5)),INDEX(기준일시_입력!$AJ$21:$AJ$39,Z$5*2-1),IF(AND(R28&gt;=SMALL(기준일시_입력!$J$21:$J$39,Z$5),R28&lt;SMALL(기준일시_입력!$N$21:$N$39,Z$5)),SMALL(기준일시_입력!$N$21:$N$39,Z$5)-R28,0)),0)</f>
        <v>0</v>
      </c>
      <c r="AA28" s="15">
        <f>IFERROR(IF(AND(R28&lt;SMALL(기준일시_입력!$J$21:$J$39,AA$5),S28&gt;SMALL(기준일시_입력!$N$21:$N$39,AA$5)),INDEX(기준일시_입력!$AJ$21:$AJ$39,AA$5*2-1),IF(AND(R28&gt;=SMALL(기준일시_입력!$J$21:$J$39,AA$5),R28&lt;SMALL(기준일시_입력!$N$21:$N$39,AA$5)),SMALL(기준일시_입력!$N$21:$N$39,AA$5)-R28,0)),0)</f>
        <v>0</v>
      </c>
      <c r="AB28" s="15">
        <f>IFERROR(IF(AND(R28&lt;SMALL(기준일시_입력!$J$21:$J$39,AB$5),S28&gt;SMALL(기준일시_입력!$N$21:$N$39,AB$5)),INDEX(기준일시_입력!$AJ$21:$AJ$39,AB$5*2-1),IF(AND(R28&gt;=SMALL(기준일시_입력!$J$21:$J$39,AB$5),R28&lt;SMALL(기준일시_입력!$N$21:$N$39,AB$5)),SMALL(기준일시_입력!$N$21:$N$39,AB$5)-R28,0)),0)</f>
        <v>0</v>
      </c>
      <c r="AC28" s="15">
        <f>IFERROR(IF(AND(R28&lt;SMALL(기준일시_입력!$J$21:$J$39,AC$5),S28&gt;SMALL(기준일시_입력!$N$21:$N$39,AC$5)),INDEX(기준일시_입력!$AJ$21:$AJ$39,AC$5*2-1),IF(AND(R28&gt;=SMALL(기준일시_입력!$J$21:$J$39,AC$5),R28&lt;SMALL(기준일시_입력!$N$21:$N$39,AC$5)),SMALL(기준일시_입력!$N$21:$N$39,AC$5)-R28,0)),0)</f>
        <v>0</v>
      </c>
      <c r="AD28" s="10"/>
      <c r="AE28" s="180" t="str">
        <f t="shared" si="151"/>
        <v>23일</v>
      </c>
      <c r="AF28" s="180"/>
      <c r="AG28" s="5" t="str">
        <f t="shared" si="152"/>
        <v>화</v>
      </c>
      <c r="AH28" s="67" t="str">
        <f t="shared" si="396"/>
        <v/>
      </c>
      <c r="AI28" s="184"/>
      <c r="AJ28" s="184"/>
      <c r="AK28" s="184"/>
      <c r="AL28" s="184"/>
      <c r="AM28" s="184"/>
      <c r="AN28" s="184"/>
      <c r="AO28" s="176"/>
      <c r="AP28" s="177"/>
      <c r="AQ28" s="129" t="str">
        <f>IF($B28="","",IF(AND(AG$3&lt;&gt;"",$B28-기준일시_입력!$AO$7&lt;=0,AI28="",AL28="",AO28=""),"X",IF(AO28="연차","☆",IF(AO28="월차","★",IF(AO28="병가","♨",IF(AO28="출장","◎",IF(AO28="교육","■",IF(AND(AO28="",AI28&lt;=기준일시_입력!$J$15,AL28&gt;=기준일시_입력!$N$15),"○",IF(AND(AO28="",AI28&lt;&gt;"",AI28&gt;기준일시_입력!$J$15),"▼",IF(AND(AO28="",AL28&lt;&gt;"",AL28&lt;기준일시_입력!$N$15),"△",""))))))))))</f>
        <v/>
      </c>
      <c r="AR28" s="15">
        <f>IFERROR(IF(OR(AI28="",AL28=""),0,IF(AND(AT28&lt;기준일시_입력!$J$17,AU28&gt;기준일시_입력!$N$17),기준일시_입력!$N$17-기준일시_입력!$J$17,IF(AND(AT28&gt;=기준일시_입력!$J$17,AU28&gt;기준일시_입력!$N$17),기준일시_입력!$N$17-AT28,IF(AU28&lt;기준일시_입력!$J$17,0,IF(AND(AT28&lt;기준일시_입력!$J$17,AU28&lt;=기준일시_입력!$N$17),AU28-기준일시_입력!$J$17,IF(AND(AT28&gt;=기준일시_입력!$J$17,AU28&lt;=기준일시_입력!$N$17),AU28-AT28,0)))))),0)</f>
        <v>0</v>
      </c>
      <c r="AS28" s="15">
        <f t="shared" si="399"/>
        <v>0</v>
      </c>
      <c r="AT28" s="15">
        <f>IF(OR(AI28="",AL28=""),0,IF(AI28&lt;기준일시_입력!$J$15,기준일시_입력!$J$15,AI28))</f>
        <v>0</v>
      </c>
      <c r="AU28" s="15">
        <f t="shared" si="153"/>
        <v>0</v>
      </c>
      <c r="AV28" s="15">
        <f>IFERROR(IF(AND(AT28&lt;SMALL(기준일시_입력!$J$21:$J$39,AV$5),AU28&gt;SMALL(기준일시_입력!$N$21:$N$39,AV$5)),INDEX(기준일시_입력!$AJ$21:$AJ$39,AV$5*2-1),IF(AND(AT28&gt;=SMALL(기준일시_입력!$J$21:$J$39,AV$5),AT28&lt;SMALL(기준일시_입력!$N$21:$N$39,AV$5)),SMALL(기준일시_입력!$N$21:$N$39,AV$5)-AT28,0)),0)</f>
        <v>0</v>
      </c>
      <c r="AW28" s="15">
        <f>IFERROR(IF(AND(AT28&lt;SMALL(기준일시_입력!$J$21:$J$39,AW$5),AU28&gt;SMALL(기준일시_입력!$N$21:$N$39,AW$5)),INDEX(기준일시_입력!$AJ$21:$AJ$39,AW$5*2-1),IF(AND(AT28&gt;=SMALL(기준일시_입력!$J$21:$J$39,AW$5),AT28&lt;SMALL(기준일시_입력!$N$21:$N$39,AW$5)),SMALL(기준일시_입력!$N$21:$N$39,AW$5)-AT28,0)),0)</f>
        <v>0</v>
      </c>
      <c r="AX28" s="15">
        <f>IFERROR(IF(AND(AT28&lt;SMALL(기준일시_입력!$J$21:$J$39,AX$5),AU28&gt;SMALL(기준일시_입력!$N$21:$N$39,AX$5)),INDEX(기준일시_입력!$AJ$21:$AJ$39,AX$5*2-1),IF(AND(AT28&gt;=SMALL(기준일시_입력!$J$21:$J$39,AX$5),AT28&lt;SMALL(기준일시_입력!$N$21:$N$39,AX$5)),SMALL(기준일시_입력!$N$21:$N$39,AX$5)-AT28,0)),0)</f>
        <v>0</v>
      </c>
      <c r="AY28" s="15">
        <f>IFERROR(IF(AND(AT28&lt;SMALL(기준일시_입력!$J$21:$J$39,AY$5),AU28&gt;SMALL(기준일시_입력!$N$21:$N$39,AY$5)),INDEX(기준일시_입력!$AJ$21:$AJ$39,AY$5*2-1),IF(AND(AT28&gt;=SMALL(기준일시_입력!$J$21:$J$39,AY$5),AT28&lt;SMALL(기준일시_입력!$N$21:$N$39,AY$5)),SMALL(기준일시_입력!$N$21:$N$39,AY$5)-AT28,0)),0)</f>
        <v>0</v>
      </c>
      <c r="AZ28" s="15">
        <f>IFERROR(IF(AND(AT28&lt;SMALL(기준일시_입력!$J$21:$J$39,AZ$5),AU28&gt;SMALL(기준일시_입력!$N$21:$N$39,AZ$5)),INDEX(기준일시_입력!$AJ$21:$AJ$39,AZ$5*2-1),IF(AND(AT28&gt;=SMALL(기준일시_입력!$J$21:$J$39,AZ$5),AT28&lt;SMALL(기준일시_입력!$N$21:$N$39,AZ$5)),SMALL(기준일시_입력!$N$21:$N$39,AZ$5)-AT28,0)),0)</f>
        <v>0</v>
      </c>
      <c r="BA28" s="15">
        <f>IFERROR(IF(AND(AT28&lt;SMALL(기준일시_입력!$J$21:$J$39,BA$5),AU28&gt;SMALL(기준일시_입력!$N$21:$N$39,BA$5)),INDEX(기준일시_입력!$AJ$21:$AJ$39,BA$5*2-1),IF(AND(AT28&gt;=SMALL(기준일시_입력!$J$21:$J$39,BA$5),AT28&lt;SMALL(기준일시_입력!$N$21:$N$39,BA$5)),SMALL(기준일시_입력!$N$21:$N$39,BA$5)-AT28,0)),0)</f>
        <v>0</v>
      </c>
      <c r="BB28" s="15">
        <f>IFERROR(IF(AND(AT28&lt;SMALL(기준일시_입력!$J$21:$J$39,BB$5),AU28&gt;SMALL(기준일시_입력!$N$21:$N$39,BB$5)),INDEX(기준일시_입력!$AJ$21:$AJ$39,BB$5*2-1),IF(AND(AT28&gt;=SMALL(기준일시_입력!$J$21:$J$39,BB$5),AT28&lt;SMALL(기준일시_입력!$N$21:$N$39,BB$5)),SMALL(기준일시_입력!$N$21:$N$39,BB$5)-AT28,0)),0)</f>
        <v>0</v>
      </c>
      <c r="BC28" s="15">
        <f>IFERROR(IF(AND(AT28&lt;SMALL(기준일시_입력!$J$21:$J$39,BC$5),AU28&gt;SMALL(기준일시_입력!$N$21:$N$39,BC$5)),INDEX(기준일시_입력!$AJ$21:$AJ$39,BC$5*2-1),IF(AND(AT28&gt;=SMALL(기준일시_입력!$J$21:$J$39,BC$5),AT28&lt;SMALL(기준일시_입력!$N$21:$N$39,BC$5)),SMALL(기준일시_입력!$N$21:$N$39,BC$5)-AT28,0)),0)</f>
        <v>0</v>
      </c>
      <c r="BD28" s="15">
        <f>IFERROR(IF(AND(AT28&lt;SMALL(기준일시_입력!$J$21:$J$39,BD$5),AU28&gt;SMALL(기준일시_입력!$N$21:$N$39,BD$5)),INDEX(기준일시_입력!$AJ$21:$AJ$39,BD$5*2-1),IF(AND(AT28&gt;=SMALL(기준일시_입력!$J$21:$J$39,BD$5),AT28&lt;SMALL(기준일시_입력!$N$21:$N$39,BD$5)),SMALL(기준일시_입력!$N$21:$N$39,BD$5)-AT28,0)),0)</f>
        <v>0</v>
      </c>
      <c r="BE28" s="15">
        <f>IFERROR(IF(AND(AT28&lt;SMALL(기준일시_입력!$J$21:$J$39,BE$5),AU28&gt;SMALL(기준일시_입력!$N$21:$N$39,BE$5)),INDEX(기준일시_입력!$AJ$21:$AJ$39,BE$5*2-1),IF(AND(AT28&gt;=SMALL(기준일시_입력!$J$21:$J$39,BE$5),AT28&lt;SMALL(기준일시_입력!$N$21:$N$39,BE$5)),SMALL(기준일시_입력!$N$21:$N$39,BE$5)-AT28,0)),0)</f>
        <v>0</v>
      </c>
      <c r="BF28" s="6"/>
      <c r="BG28" s="180" t="str">
        <f t="shared" si="154"/>
        <v>23일</v>
      </c>
      <c r="BH28" s="180"/>
      <c r="BI28" s="5" t="str">
        <f t="shared" si="155"/>
        <v>화</v>
      </c>
      <c r="BJ28" s="67" t="str">
        <f t="shared" si="397"/>
        <v/>
      </c>
      <c r="BK28" s="184"/>
      <c r="BL28" s="184"/>
      <c r="BM28" s="184"/>
      <c r="BN28" s="184"/>
      <c r="BO28" s="184"/>
      <c r="BP28" s="184"/>
      <c r="BQ28" s="176"/>
      <c r="BR28" s="177"/>
      <c r="BS28" s="129" t="str">
        <f>IF($B28="","",IF(AND(BI$3&lt;&gt;"",$B28-기준일시_입력!$AO$7&lt;=0,BK28="",BN28="",BQ28=""),"X",IF(BQ28="연차","☆",IF(BQ28="월차","★",IF(BQ28="병가","♨",IF(BQ28="출장","◎",IF(BQ28="교육","■",IF(AND(BQ28="",BK28&lt;=기준일시_입력!$J$15,BN28&gt;=기준일시_입력!$N$15),"○",IF(AND(BQ28="",BK28&lt;&gt;"",BK28&gt;기준일시_입력!$J$15),"▼",IF(AND(BQ28="",BN28&lt;&gt;"",BN28&lt;기준일시_입력!$N$15),"△",""))))))))))</f>
        <v/>
      </c>
      <c r="BT28" s="15">
        <f>IFERROR(IF(OR(BK28="",BN28=""),0,IF(AND(BV28&lt;기준일시_입력!$J$17,BW28&gt;기준일시_입력!$N$17),기준일시_입력!$N$17-기준일시_입력!$J$17,IF(AND(BV28&gt;=기준일시_입력!$J$17,BW28&gt;기준일시_입력!$N$17),기준일시_입력!$N$17-BV28,IF(BW28&lt;기준일시_입력!$J$17,0,IF(AND(BV28&lt;기준일시_입력!$J$17,BW28&lt;=기준일시_입력!$N$17),BW28-기준일시_입력!$J$17,IF(AND(BV28&gt;=기준일시_입력!$J$17,BW28&lt;=기준일시_입력!$N$17),BW28-BV28,0)))))),0)</f>
        <v>0</v>
      </c>
      <c r="BU28" s="15">
        <f t="shared" si="400"/>
        <v>0</v>
      </c>
      <c r="BV28" s="15">
        <f>IF(OR(BK28="",BN28=""),0,IF(BK28&lt;기준일시_입력!$J$15,기준일시_입력!$J$15,BK28))</f>
        <v>0</v>
      </c>
      <c r="BW28" s="15">
        <f t="shared" si="156"/>
        <v>0</v>
      </c>
      <c r="BX28" s="15">
        <f>IFERROR(IF(AND(BV28&lt;SMALL(기준일시_입력!$J$21:$J$39,BX$5),BW28&gt;SMALL(기준일시_입력!$N$21:$N$39,BX$5)),INDEX(기준일시_입력!$AJ$21:$AJ$39,BX$5*2-1),IF(AND(BV28&gt;=SMALL(기준일시_입력!$J$21:$J$39,BX$5),BV28&lt;SMALL(기준일시_입력!$N$21:$N$39,BX$5)),SMALL(기준일시_입력!$N$21:$N$39,BX$5)-BV28,0)),0)</f>
        <v>0</v>
      </c>
      <c r="BY28" s="15">
        <f>IFERROR(IF(AND(BV28&lt;SMALL(기준일시_입력!$J$21:$J$39,BY$5),BW28&gt;SMALL(기준일시_입력!$N$21:$N$39,BY$5)),INDEX(기준일시_입력!$AJ$21:$AJ$39,BY$5*2-1),IF(AND(BV28&gt;=SMALL(기준일시_입력!$J$21:$J$39,BY$5),BV28&lt;SMALL(기준일시_입력!$N$21:$N$39,BY$5)),SMALL(기준일시_입력!$N$21:$N$39,BY$5)-BV28,0)),0)</f>
        <v>0</v>
      </c>
      <c r="BZ28" s="15">
        <f>IFERROR(IF(AND(BV28&lt;SMALL(기준일시_입력!$J$21:$J$39,BZ$5),BW28&gt;SMALL(기준일시_입력!$N$21:$N$39,BZ$5)),INDEX(기준일시_입력!$AJ$21:$AJ$39,BZ$5*2-1),IF(AND(BV28&gt;=SMALL(기준일시_입력!$J$21:$J$39,BZ$5),BV28&lt;SMALL(기준일시_입력!$N$21:$N$39,BZ$5)),SMALL(기준일시_입력!$N$21:$N$39,BZ$5)-BV28,0)),0)</f>
        <v>0</v>
      </c>
      <c r="CA28" s="15">
        <f>IFERROR(IF(AND(BV28&lt;SMALL(기준일시_입력!$J$21:$J$39,CA$5),BW28&gt;SMALL(기준일시_입력!$N$21:$N$39,CA$5)),INDEX(기준일시_입력!$AJ$21:$AJ$39,CA$5*2-1),IF(AND(BV28&gt;=SMALL(기준일시_입력!$J$21:$J$39,CA$5),BV28&lt;SMALL(기준일시_입력!$N$21:$N$39,CA$5)),SMALL(기준일시_입력!$N$21:$N$39,CA$5)-BV28,0)),0)</f>
        <v>0</v>
      </c>
      <c r="CB28" s="15">
        <f>IFERROR(IF(AND(BV28&lt;SMALL(기준일시_입력!$J$21:$J$39,CB$5),BW28&gt;SMALL(기준일시_입력!$N$21:$N$39,CB$5)),INDEX(기준일시_입력!$AJ$21:$AJ$39,CB$5*2-1),IF(AND(BV28&gt;=SMALL(기준일시_입력!$J$21:$J$39,CB$5),BV28&lt;SMALL(기준일시_입력!$N$21:$N$39,CB$5)),SMALL(기준일시_입력!$N$21:$N$39,CB$5)-BV28,0)),0)</f>
        <v>0</v>
      </c>
      <c r="CC28" s="15">
        <f>IFERROR(IF(AND(BV28&lt;SMALL(기준일시_입력!$J$21:$J$39,CC$5),BW28&gt;SMALL(기준일시_입력!$N$21:$N$39,CC$5)),INDEX(기준일시_입력!$AJ$21:$AJ$39,CC$5*2-1),IF(AND(BV28&gt;=SMALL(기준일시_입력!$J$21:$J$39,CC$5),BV28&lt;SMALL(기준일시_입력!$N$21:$N$39,CC$5)),SMALL(기준일시_입력!$N$21:$N$39,CC$5)-BV28,0)),0)</f>
        <v>0</v>
      </c>
      <c r="CD28" s="15">
        <f>IFERROR(IF(AND(BV28&lt;SMALL(기준일시_입력!$J$21:$J$39,CD$5),BW28&gt;SMALL(기준일시_입력!$N$21:$N$39,CD$5)),INDEX(기준일시_입력!$AJ$21:$AJ$39,CD$5*2-1),IF(AND(BV28&gt;=SMALL(기준일시_입력!$J$21:$J$39,CD$5),BV28&lt;SMALL(기준일시_입력!$N$21:$N$39,CD$5)),SMALL(기준일시_입력!$N$21:$N$39,CD$5)-BV28,0)),0)</f>
        <v>0</v>
      </c>
      <c r="CE28" s="15">
        <f>IFERROR(IF(AND(BV28&lt;SMALL(기준일시_입력!$J$21:$J$39,CE$5),BW28&gt;SMALL(기준일시_입력!$N$21:$N$39,CE$5)),INDEX(기준일시_입력!$AJ$21:$AJ$39,CE$5*2-1),IF(AND(BV28&gt;=SMALL(기준일시_입력!$J$21:$J$39,CE$5),BV28&lt;SMALL(기준일시_입력!$N$21:$N$39,CE$5)),SMALL(기준일시_입력!$N$21:$N$39,CE$5)-BV28,0)),0)</f>
        <v>0</v>
      </c>
      <c r="CF28" s="15">
        <f>IFERROR(IF(AND(BV28&lt;SMALL(기준일시_입력!$J$21:$J$39,CF$5),BW28&gt;SMALL(기준일시_입력!$N$21:$N$39,CF$5)),INDEX(기준일시_입력!$AJ$21:$AJ$39,CF$5*2-1),IF(AND(BV28&gt;=SMALL(기준일시_입력!$J$21:$J$39,CF$5),BV28&lt;SMALL(기준일시_입력!$N$21:$N$39,CF$5)),SMALL(기준일시_입력!$N$21:$N$39,CF$5)-BV28,0)),0)</f>
        <v>0</v>
      </c>
      <c r="CG28" s="15">
        <f>IFERROR(IF(AND(BV28&lt;SMALL(기준일시_입력!$J$21:$J$39,CG$5),BW28&gt;SMALL(기준일시_입력!$N$21:$N$39,CG$5)),INDEX(기준일시_입력!$AJ$21:$AJ$39,CG$5*2-1),IF(AND(BV28&gt;=SMALL(기준일시_입력!$J$21:$J$39,CG$5),BV28&lt;SMALL(기준일시_입력!$N$21:$N$39,CG$5)),SMALL(기준일시_입력!$N$21:$N$39,CG$5)-BV28,0)),0)</f>
        <v>0</v>
      </c>
      <c r="CH28" s="6"/>
      <c r="CI28" s="180" t="str">
        <f t="shared" si="157"/>
        <v>23일</v>
      </c>
      <c r="CJ28" s="180"/>
      <c r="CK28" s="5" t="str">
        <f t="shared" si="158"/>
        <v>화</v>
      </c>
      <c r="CL28" s="67" t="str">
        <f t="shared" si="404"/>
        <v/>
      </c>
      <c r="CM28" s="184"/>
      <c r="CN28" s="184"/>
      <c r="CO28" s="184"/>
      <c r="CP28" s="184"/>
      <c r="CQ28" s="184"/>
      <c r="CR28" s="184"/>
      <c r="CS28" s="176"/>
      <c r="CT28" s="177"/>
      <c r="CU28" s="129" t="str">
        <f>IF($B28="","",IF(AND(CK$3&lt;&gt;"",$B28-기준일시_입력!$AO$7&lt;=0,CM28="",CP28="",CS28=""),"X",IF(CS28="연차","☆",IF(CS28="월차","★",IF(CS28="병가","♨",IF(CS28="출장","◎",IF(CS28="교육","■",IF(AND(CS28="",CM28&lt;=기준일시_입력!$J$15,CP28&gt;=기준일시_입력!$N$15),"○",IF(AND(CS28="",CM28&lt;&gt;"",CM28&gt;기준일시_입력!$J$15),"▼",IF(AND(CS28="",CP28&lt;&gt;"",CP28&lt;기준일시_입력!$N$15),"△",""))))))))))</f>
        <v/>
      </c>
      <c r="CV28" s="15">
        <f>IFERROR(IF(OR(CM28="",CP28=""),0,IF(AND(CX28&lt;기준일시_입력!$J$17,CY28&gt;기준일시_입력!$N$17),기준일시_입력!$N$17-기준일시_입력!$J$17,IF(AND(CX28&gt;=기준일시_입력!$J$17,CY28&gt;기준일시_입력!$N$17),기준일시_입력!$N$17-CX28,IF(CY28&lt;기준일시_입력!$J$17,0,IF(AND(CX28&lt;기준일시_입력!$J$17,CY28&lt;=기준일시_입력!$N$17),CY28-기준일시_입력!$J$17,IF(AND(CX28&gt;=기준일시_입력!$J$17,CY28&lt;=기준일시_입력!$N$17),CY28-CX28,0)))))),0)</f>
        <v>0</v>
      </c>
      <c r="CW28" s="15">
        <f t="shared" si="401"/>
        <v>0</v>
      </c>
      <c r="CX28" s="15">
        <f>IF(OR(CM28="",CP28=""),0,IF(CM28&lt;기준일시_입력!$J$15,기준일시_입력!$J$15,CM28))</f>
        <v>0</v>
      </c>
      <c r="CY28" s="15">
        <f t="shared" si="160"/>
        <v>0</v>
      </c>
      <c r="CZ28" s="15">
        <f>IFERROR(IF(AND(CX28&lt;SMALL(기준일시_입력!$J$21:$J$39,CZ$5),CY28&gt;SMALL(기준일시_입력!$N$21:$N$39,CZ$5)),INDEX(기준일시_입력!$AJ$21:$AJ$39,CZ$5*2-1),IF(AND(CX28&gt;=SMALL(기준일시_입력!$J$21:$J$39,CZ$5),CX28&lt;SMALL(기준일시_입력!$N$21:$N$39,CZ$5)),SMALL(기준일시_입력!$N$21:$N$39,CZ$5)-CX28,0)),0)</f>
        <v>0</v>
      </c>
      <c r="DA28" s="15">
        <f>IFERROR(IF(AND(CX28&lt;SMALL(기준일시_입력!$J$21:$J$39,DA$5),CY28&gt;SMALL(기준일시_입력!$N$21:$N$39,DA$5)),INDEX(기준일시_입력!$AJ$21:$AJ$39,DA$5*2-1),IF(AND(CX28&gt;=SMALL(기준일시_입력!$J$21:$J$39,DA$5),CX28&lt;SMALL(기준일시_입력!$N$21:$N$39,DA$5)),SMALL(기준일시_입력!$N$21:$N$39,DA$5)-CX28,0)),0)</f>
        <v>0</v>
      </c>
      <c r="DB28" s="15">
        <f>IFERROR(IF(AND(CX28&lt;SMALL(기준일시_입력!$J$21:$J$39,DB$5),CY28&gt;SMALL(기준일시_입력!$N$21:$N$39,DB$5)),INDEX(기준일시_입력!$AJ$21:$AJ$39,DB$5*2-1),IF(AND(CX28&gt;=SMALL(기준일시_입력!$J$21:$J$39,DB$5),CX28&lt;SMALL(기준일시_입력!$N$21:$N$39,DB$5)),SMALL(기준일시_입력!$N$21:$N$39,DB$5)-CX28,0)),0)</f>
        <v>0</v>
      </c>
      <c r="DC28" s="15">
        <f>IFERROR(IF(AND(CX28&lt;SMALL(기준일시_입력!$J$21:$J$39,DC$5),CY28&gt;SMALL(기준일시_입력!$N$21:$N$39,DC$5)),INDEX(기준일시_입력!$AJ$21:$AJ$39,DC$5*2-1),IF(AND(CX28&gt;=SMALL(기준일시_입력!$J$21:$J$39,DC$5),CX28&lt;SMALL(기준일시_입력!$N$21:$N$39,DC$5)),SMALL(기준일시_입력!$N$21:$N$39,DC$5)-CX28,0)),0)</f>
        <v>0</v>
      </c>
      <c r="DD28" s="15">
        <f>IFERROR(IF(AND(CX28&lt;SMALL(기준일시_입력!$J$21:$J$39,DD$5),CY28&gt;SMALL(기준일시_입력!$N$21:$N$39,DD$5)),INDEX(기준일시_입력!$AJ$21:$AJ$39,DD$5*2-1),IF(AND(CX28&gt;=SMALL(기준일시_입력!$J$21:$J$39,DD$5),CX28&lt;SMALL(기준일시_입력!$N$21:$N$39,DD$5)),SMALL(기준일시_입력!$N$21:$N$39,DD$5)-CX28,0)),0)</f>
        <v>0</v>
      </c>
      <c r="DE28" s="15">
        <f>IFERROR(IF(AND(CX28&lt;SMALL(기준일시_입력!$J$21:$J$39,DE$5),CY28&gt;SMALL(기준일시_입력!$N$21:$N$39,DE$5)),INDEX(기준일시_입력!$AJ$21:$AJ$39,DE$5*2-1),IF(AND(CX28&gt;=SMALL(기준일시_입력!$J$21:$J$39,DE$5),CX28&lt;SMALL(기준일시_입력!$N$21:$N$39,DE$5)),SMALL(기준일시_입력!$N$21:$N$39,DE$5)-CX28,0)),0)</f>
        <v>0</v>
      </c>
      <c r="DF28" s="15">
        <f>IFERROR(IF(AND(CX28&lt;SMALL(기준일시_입력!$J$21:$J$39,DF$5),CY28&gt;SMALL(기준일시_입력!$N$21:$N$39,DF$5)),INDEX(기준일시_입력!$AJ$21:$AJ$39,DF$5*2-1),IF(AND(CX28&gt;=SMALL(기준일시_입력!$J$21:$J$39,DF$5),CX28&lt;SMALL(기준일시_입력!$N$21:$N$39,DF$5)),SMALL(기준일시_입력!$N$21:$N$39,DF$5)-CX28,0)),0)</f>
        <v>0</v>
      </c>
      <c r="DG28" s="15">
        <f>IFERROR(IF(AND(CX28&lt;SMALL(기준일시_입력!$J$21:$J$39,DG$5),CY28&gt;SMALL(기준일시_입력!$N$21:$N$39,DG$5)),INDEX(기준일시_입력!$AJ$21:$AJ$39,DG$5*2-1),IF(AND(CX28&gt;=SMALL(기준일시_입력!$J$21:$J$39,DG$5),CX28&lt;SMALL(기준일시_입력!$N$21:$N$39,DG$5)),SMALL(기준일시_입력!$N$21:$N$39,DG$5)-CX28,0)),0)</f>
        <v>0</v>
      </c>
      <c r="DH28" s="15">
        <f>IFERROR(IF(AND(CX28&lt;SMALL(기준일시_입력!$J$21:$J$39,DH$5),CY28&gt;SMALL(기준일시_입력!$N$21:$N$39,DH$5)),INDEX(기준일시_입력!$AJ$21:$AJ$39,DH$5*2-1),IF(AND(CX28&gt;=SMALL(기준일시_입력!$J$21:$J$39,DH$5),CX28&lt;SMALL(기준일시_입력!$N$21:$N$39,DH$5)),SMALL(기준일시_입력!$N$21:$N$39,DH$5)-CX28,0)),0)</f>
        <v>0</v>
      </c>
      <c r="DI28" s="15">
        <f>IFERROR(IF(AND(CX28&lt;SMALL(기준일시_입력!$J$21:$J$39,DI$5),CY28&gt;SMALL(기준일시_입력!$N$21:$N$39,DI$5)),INDEX(기준일시_입력!$AJ$21:$AJ$39,DI$5*2-1),IF(AND(CX28&gt;=SMALL(기준일시_입력!$J$21:$J$39,DI$5),CX28&lt;SMALL(기준일시_입력!$N$21:$N$39,DI$5)),SMALL(기준일시_입력!$N$21:$N$39,DI$5)-CX28,0)),0)</f>
        <v>0</v>
      </c>
      <c r="DJ28" s="6"/>
      <c r="DK28" s="180" t="str">
        <f t="shared" si="161"/>
        <v>23일</v>
      </c>
      <c r="DL28" s="180"/>
      <c r="DM28" s="5" t="str">
        <f t="shared" si="162"/>
        <v>화</v>
      </c>
      <c r="DN28" s="67" t="str">
        <f t="shared" si="404"/>
        <v/>
      </c>
      <c r="DO28" s="184"/>
      <c r="DP28" s="184"/>
      <c r="DQ28" s="184"/>
      <c r="DR28" s="184"/>
      <c r="DS28" s="184"/>
      <c r="DT28" s="184"/>
      <c r="DU28" s="176"/>
      <c r="DV28" s="177"/>
      <c r="DW28" s="129" t="str">
        <f>IF($B28="","",IF(AND(DM$3&lt;&gt;"",$B28-기준일시_입력!$AO$7&lt;=0,DO28="",DR28="",DU28=""),"X",IF(DU28="연차","☆",IF(DU28="월차","★",IF(DU28="병가","♨",IF(DU28="출장","◎",IF(DU28="교육","■",IF(AND(DU28="",DO28&lt;=기준일시_입력!$J$15,DR28&gt;=기준일시_입력!$N$15),"○",IF(AND(DU28="",DO28&lt;&gt;"",DO28&gt;기준일시_입력!$J$15),"▼",IF(AND(DU28="",DR28&lt;&gt;"",DR28&lt;기준일시_입력!$N$15),"△",""))))))))))</f>
        <v/>
      </c>
      <c r="DX28" s="15">
        <f>IFERROR(IF(OR(DO28="",DR28=""),0,IF(AND(DZ28&lt;기준일시_입력!$J$17,EA28&gt;기준일시_입력!$N$17),기준일시_입력!$N$17-기준일시_입력!$J$17,IF(AND(DZ28&gt;=기준일시_입력!$J$17,EA28&gt;기준일시_입력!$N$17),기준일시_입력!$N$17-DZ28,IF(EA28&lt;기준일시_입력!$J$17,0,IF(AND(DZ28&lt;기준일시_입력!$J$17,EA28&lt;=기준일시_입력!$N$17),EA28-기준일시_입력!$J$17,IF(AND(DZ28&gt;=기준일시_입력!$J$17,EA28&lt;=기준일시_입력!$N$17),EA28-DZ28,0)))))),0)</f>
        <v>0</v>
      </c>
      <c r="DY28" s="15">
        <f t="shared" si="402"/>
        <v>0</v>
      </c>
      <c r="DZ28" s="15">
        <f>IF(OR(DO28="",DR28=""),0,IF(DO28&lt;기준일시_입력!$J$15,기준일시_입력!$J$15,DO28))</f>
        <v>0</v>
      </c>
      <c r="EA28" s="15">
        <f t="shared" si="164"/>
        <v>0</v>
      </c>
      <c r="EB28" s="15">
        <f>IFERROR(IF(AND(DZ28&lt;SMALL(기준일시_입력!$J$21:$J$39,EB$5),EA28&gt;SMALL(기준일시_입력!$N$21:$N$39,EB$5)),INDEX(기준일시_입력!$AJ$21:$AJ$39,EB$5*2-1),IF(AND(DZ28&gt;=SMALL(기준일시_입력!$J$21:$J$39,EB$5),DZ28&lt;SMALL(기준일시_입력!$N$21:$N$39,EB$5)),SMALL(기준일시_입력!$N$21:$N$39,EB$5)-DZ28,0)),0)</f>
        <v>0</v>
      </c>
      <c r="EC28" s="15">
        <f>IFERROR(IF(AND(DZ28&lt;SMALL(기준일시_입력!$J$21:$J$39,EC$5),EA28&gt;SMALL(기준일시_입력!$N$21:$N$39,EC$5)),INDEX(기준일시_입력!$AJ$21:$AJ$39,EC$5*2-1),IF(AND(DZ28&gt;=SMALL(기준일시_입력!$J$21:$J$39,EC$5),DZ28&lt;SMALL(기준일시_입력!$N$21:$N$39,EC$5)),SMALL(기준일시_입력!$N$21:$N$39,EC$5)-DZ28,0)),0)</f>
        <v>0</v>
      </c>
      <c r="ED28" s="15">
        <f>IFERROR(IF(AND(DZ28&lt;SMALL(기준일시_입력!$J$21:$J$39,ED$5),EA28&gt;SMALL(기준일시_입력!$N$21:$N$39,ED$5)),INDEX(기준일시_입력!$AJ$21:$AJ$39,ED$5*2-1),IF(AND(DZ28&gt;=SMALL(기준일시_입력!$J$21:$J$39,ED$5),DZ28&lt;SMALL(기준일시_입력!$N$21:$N$39,ED$5)),SMALL(기준일시_입력!$N$21:$N$39,ED$5)-DZ28,0)),0)</f>
        <v>0</v>
      </c>
      <c r="EE28" s="15">
        <f>IFERROR(IF(AND(DZ28&lt;SMALL(기준일시_입력!$J$21:$J$39,EE$5),EA28&gt;SMALL(기준일시_입력!$N$21:$N$39,EE$5)),INDEX(기준일시_입력!$AJ$21:$AJ$39,EE$5*2-1),IF(AND(DZ28&gt;=SMALL(기준일시_입력!$J$21:$J$39,EE$5),DZ28&lt;SMALL(기준일시_입력!$N$21:$N$39,EE$5)),SMALL(기준일시_입력!$N$21:$N$39,EE$5)-DZ28,0)),0)</f>
        <v>0</v>
      </c>
      <c r="EF28" s="15">
        <f>IFERROR(IF(AND(DZ28&lt;SMALL(기준일시_입력!$J$21:$J$39,EF$5),EA28&gt;SMALL(기준일시_입력!$N$21:$N$39,EF$5)),INDEX(기준일시_입력!$AJ$21:$AJ$39,EF$5*2-1),IF(AND(DZ28&gt;=SMALL(기준일시_입력!$J$21:$J$39,EF$5),DZ28&lt;SMALL(기준일시_입력!$N$21:$N$39,EF$5)),SMALL(기준일시_입력!$N$21:$N$39,EF$5)-DZ28,0)),0)</f>
        <v>0</v>
      </c>
      <c r="EG28" s="15">
        <f>IFERROR(IF(AND(DZ28&lt;SMALL(기준일시_입력!$J$21:$J$39,EG$5),EA28&gt;SMALL(기준일시_입력!$N$21:$N$39,EG$5)),INDEX(기준일시_입력!$AJ$21:$AJ$39,EG$5*2-1),IF(AND(DZ28&gt;=SMALL(기준일시_입력!$J$21:$J$39,EG$5),DZ28&lt;SMALL(기준일시_입력!$N$21:$N$39,EG$5)),SMALL(기준일시_입력!$N$21:$N$39,EG$5)-DZ28,0)),0)</f>
        <v>0</v>
      </c>
      <c r="EH28" s="15">
        <f>IFERROR(IF(AND(DZ28&lt;SMALL(기준일시_입력!$J$21:$J$39,EH$5),EA28&gt;SMALL(기준일시_입력!$N$21:$N$39,EH$5)),INDEX(기준일시_입력!$AJ$21:$AJ$39,EH$5*2-1),IF(AND(DZ28&gt;=SMALL(기준일시_입력!$J$21:$J$39,EH$5),DZ28&lt;SMALL(기준일시_입력!$N$21:$N$39,EH$5)),SMALL(기준일시_입력!$N$21:$N$39,EH$5)-DZ28,0)),0)</f>
        <v>0</v>
      </c>
      <c r="EI28" s="15">
        <f>IFERROR(IF(AND(DZ28&lt;SMALL(기준일시_입력!$J$21:$J$39,EI$5),EA28&gt;SMALL(기준일시_입력!$N$21:$N$39,EI$5)),INDEX(기준일시_입력!$AJ$21:$AJ$39,EI$5*2-1),IF(AND(DZ28&gt;=SMALL(기준일시_입력!$J$21:$J$39,EI$5),DZ28&lt;SMALL(기준일시_입력!$N$21:$N$39,EI$5)),SMALL(기준일시_입력!$N$21:$N$39,EI$5)-DZ28,0)),0)</f>
        <v>0</v>
      </c>
      <c r="EJ28" s="15">
        <f>IFERROR(IF(AND(DZ28&lt;SMALL(기준일시_입력!$J$21:$J$39,EJ$5),EA28&gt;SMALL(기준일시_입력!$N$21:$N$39,EJ$5)),INDEX(기준일시_입력!$AJ$21:$AJ$39,EJ$5*2-1),IF(AND(DZ28&gt;=SMALL(기준일시_입력!$J$21:$J$39,EJ$5),DZ28&lt;SMALL(기준일시_입력!$N$21:$N$39,EJ$5)),SMALL(기준일시_입력!$N$21:$N$39,EJ$5)-DZ28,0)),0)</f>
        <v>0</v>
      </c>
      <c r="EK28" s="15">
        <f>IFERROR(IF(AND(DZ28&lt;SMALL(기준일시_입력!$J$21:$J$39,EK$5),EA28&gt;SMALL(기준일시_입력!$N$21:$N$39,EK$5)),INDEX(기준일시_입력!$AJ$21:$AJ$39,EK$5*2-1),IF(AND(DZ28&gt;=SMALL(기준일시_입력!$J$21:$J$39,EK$5),DZ28&lt;SMALL(기준일시_입력!$N$21:$N$39,EK$5)),SMALL(기준일시_입력!$N$21:$N$39,EK$5)-DZ28,0)),0)</f>
        <v>0</v>
      </c>
      <c r="EL28" s="6"/>
      <c r="EM28" s="180" t="str">
        <f t="shared" si="165"/>
        <v>23일</v>
      </c>
      <c r="EN28" s="180"/>
      <c r="EO28" s="5" t="str">
        <f t="shared" si="166"/>
        <v>화</v>
      </c>
      <c r="EP28" s="67" t="str">
        <f t="shared" si="404"/>
        <v/>
      </c>
      <c r="EQ28" s="184"/>
      <c r="ER28" s="184"/>
      <c r="ES28" s="184"/>
      <c r="ET28" s="184"/>
      <c r="EU28" s="184"/>
      <c r="EV28" s="184"/>
      <c r="EW28" s="176"/>
      <c r="EX28" s="177"/>
      <c r="EY28" s="129" t="str">
        <f>IF($B28="","",IF(AND(EO$3&lt;&gt;"",$B28-기준일시_입력!$AO$7&lt;=0,EQ28="",ET28="",EW28=""),"X",IF(EW28="연차","☆",IF(EW28="월차","★",IF(EW28="병가","♨",IF(EW28="출장","◎",IF(EW28="교육","■",IF(AND(EW28="",EQ28&lt;=기준일시_입력!$J$15,ET28&gt;=기준일시_입력!$N$15),"○",IF(AND(EW28="",EQ28&lt;&gt;"",EQ28&gt;기준일시_입력!$J$15),"▼",IF(AND(EW28="",ET28&lt;&gt;"",ET28&lt;기준일시_입력!$N$15),"△",""))))))))))</f>
        <v/>
      </c>
      <c r="EZ28" s="15">
        <f>IFERROR(IF(OR(EQ28="",ET28=""),0,IF(AND(FB28&lt;기준일시_입력!$J$17,FC28&gt;기준일시_입력!$N$17),기준일시_입력!$N$17-기준일시_입력!$J$17,IF(AND(FB28&gt;=기준일시_입력!$J$17,FC28&gt;기준일시_입력!$N$17),기준일시_입력!$N$17-FB28,IF(FC28&lt;기준일시_입력!$J$17,0,IF(AND(FB28&lt;기준일시_입력!$J$17,FC28&lt;=기준일시_입력!$N$17),FC28-기준일시_입력!$J$17,IF(AND(FB28&gt;=기준일시_입력!$J$17,FC28&lt;=기준일시_입력!$N$17),FC28-FB28,0)))))),0)</f>
        <v>0</v>
      </c>
      <c r="FA28" s="15">
        <f t="shared" si="403"/>
        <v>0</v>
      </c>
      <c r="FB28" s="15">
        <f>IF(OR(EQ28="",ET28=""),0,IF(EQ28&lt;기준일시_입력!$J$15,기준일시_입력!$J$15,EQ28))</f>
        <v>0</v>
      </c>
      <c r="FC28" s="15">
        <f t="shared" si="168"/>
        <v>0</v>
      </c>
      <c r="FD28" s="15">
        <f>IFERROR(IF(AND(FB28&lt;SMALL(기준일시_입력!$J$21:$J$39,FD$5),FC28&gt;SMALL(기준일시_입력!$N$21:$N$39,FD$5)),INDEX(기준일시_입력!$AJ$21:$AJ$39,FD$5*2-1),IF(AND(FB28&gt;=SMALL(기준일시_입력!$J$21:$J$39,FD$5),FB28&lt;SMALL(기준일시_입력!$N$21:$N$39,FD$5)),SMALL(기준일시_입력!$N$21:$N$39,FD$5)-FB28,0)),0)</f>
        <v>0</v>
      </c>
      <c r="FE28" s="15">
        <f>IFERROR(IF(AND(FB28&lt;SMALL(기준일시_입력!$J$21:$J$39,FE$5),FC28&gt;SMALL(기준일시_입력!$N$21:$N$39,FE$5)),INDEX(기준일시_입력!$AJ$21:$AJ$39,FE$5*2-1),IF(AND(FB28&gt;=SMALL(기준일시_입력!$J$21:$J$39,FE$5),FB28&lt;SMALL(기준일시_입력!$N$21:$N$39,FE$5)),SMALL(기준일시_입력!$N$21:$N$39,FE$5)-FB28,0)),0)</f>
        <v>0</v>
      </c>
      <c r="FF28" s="15">
        <f>IFERROR(IF(AND(FB28&lt;SMALL(기준일시_입력!$J$21:$J$39,FF$5),FC28&gt;SMALL(기준일시_입력!$N$21:$N$39,FF$5)),INDEX(기준일시_입력!$AJ$21:$AJ$39,FF$5*2-1),IF(AND(FB28&gt;=SMALL(기준일시_입력!$J$21:$J$39,FF$5),FB28&lt;SMALL(기준일시_입력!$N$21:$N$39,FF$5)),SMALL(기준일시_입력!$N$21:$N$39,FF$5)-FB28,0)),0)</f>
        <v>0</v>
      </c>
      <c r="FG28" s="15">
        <f>IFERROR(IF(AND(FB28&lt;SMALL(기준일시_입력!$J$21:$J$39,FG$5),FC28&gt;SMALL(기준일시_입력!$N$21:$N$39,FG$5)),INDEX(기준일시_입력!$AJ$21:$AJ$39,FG$5*2-1),IF(AND(FB28&gt;=SMALL(기준일시_입력!$J$21:$J$39,FG$5),FB28&lt;SMALL(기준일시_입력!$N$21:$N$39,FG$5)),SMALL(기준일시_입력!$N$21:$N$39,FG$5)-FB28,0)),0)</f>
        <v>0</v>
      </c>
      <c r="FH28" s="15">
        <f>IFERROR(IF(AND(FB28&lt;SMALL(기준일시_입력!$J$21:$J$39,FH$5),FC28&gt;SMALL(기준일시_입력!$N$21:$N$39,FH$5)),INDEX(기준일시_입력!$AJ$21:$AJ$39,FH$5*2-1),IF(AND(FB28&gt;=SMALL(기준일시_입력!$J$21:$J$39,FH$5),FB28&lt;SMALL(기준일시_입력!$N$21:$N$39,FH$5)),SMALL(기준일시_입력!$N$21:$N$39,FH$5)-FB28,0)),0)</f>
        <v>0</v>
      </c>
      <c r="FI28" s="15">
        <f>IFERROR(IF(AND(FB28&lt;SMALL(기준일시_입력!$J$21:$J$39,FI$5),FC28&gt;SMALL(기준일시_입력!$N$21:$N$39,FI$5)),INDEX(기준일시_입력!$AJ$21:$AJ$39,FI$5*2-1),IF(AND(FB28&gt;=SMALL(기준일시_입력!$J$21:$J$39,FI$5),FB28&lt;SMALL(기준일시_입력!$N$21:$N$39,FI$5)),SMALL(기준일시_입력!$N$21:$N$39,FI$5)-FB28,0)),0)</f>
        <v>0</v>
      </c>
      <c r="FJ28" s="15">
        <f>IFERROR(IF(AND(FB28&lt;SMALL(기준일시_입력!$J$21:$J$39,FJ$5),FC28&gt;SMALL(기준일시_입력!$N$21:$N$39,FJ$5)),INDEX(기준일시_입력!$AJ$21:$AJ$39,FJ$5*2-1),IF(AND(FB28&gt;=SMALL(기준일시_입력!$J$21:$J$39,FJ$5),FB28&lt;SMALL(기준일시_입력!$N$21:$N$39,FJ$5)),SMALL(기준일시_입력!$N$21:$N$39,FJ$5)-FB28,0)),0)</f>
        <v>0</v>
      </c>
      <c r="FK28" s="15">
        <f>IFERROR(IF(AND(FB28&lt;SMALL(기준일시_입력!$J$21:$J$39,FK$5),FC28&gt;SMALL(기준일시_입력!$N$21:$N$39,FK$5)),INDEX(기준일시_입력!$AJ$21:$AJ$39,FK$5*2-1),IF(AND(FB28&gt;=SMALL(기준일시_입력!$J$21:$J$39,FK$5),FB28&lt;SMALL(기준일시_입력!$N$21:$N$39,FK$5)),SMALL(기준일시_입력!$N$21:$N$39,FK$5)-FB28,0)),0)</f>
        <v>0</v>
      </c>
      <c r="FL28" s="15">
        <f>IFERROR(IF(AND(FB28&lt;SMALL(기준일시_입력!$J$21:$J$39,FL$5),FC28&gt;SMALL(기준일시_입력!$N$21:$N$39,FL$5)),INDEX(기준일시_입력!$AJ$21:$AJ$39,FL$5*2-1),IF(AND(FB28&gt;=SMALL(기준일시_입력!$J$21:$J$39,FL$5),FB28&lt;SMALL(기준일시_입력!$N$21:$N$39,FL$5)),SMALL(기준일시_입력!$N$21:$N$39,FL$5)-FB28,0)),0)</f>
        <v>0</v>
      </c>
      <c r="FM28" s="15">
        <f>IFERROR(IF(AND(FB28&lt;SMALL(기준일시_입력!$J$21:$J$39,FM$5),FC28&gt;SMALL(기준일시_입력!$N$21:$N$39,FM$5)),INDEX(기준일시_입력!$AJ$21:$AJ$39,FM$5*2-1),IF(AND(FB28&gt;=SMALL(기준일시_입력!$J$21:$J$39,FM$5),FB28&lt;SMALL(기준일시_입력!$N$21:$N$39,FM$5)),SMALL(기준일시_입력!$N$21:$N$39,FM$5)-FB28,0)),0)</f>
        <v>0</v>
      </c>
      <c r="FN28" s="6"/>
      <c r="FO28" s="180" t="str">
        <f t="shared" si="169"/>
        <v>23일</v>
      </c>
      <c r="FP28" s="180"/>
      <c r="FQ28" s="124" t="str">
        <f t="shared" si="170"/>
        <v>화</v>
      </c>
      <c r="FR28" s="133" t="str">
        <f t="shared" si="405"/>
        <v/>
      </c>
      <c r="FS28" s="184"/>
      <c r="FT28" s="184"/>
      <c r="FU28" s="184"/>
      <c r="FV28" s="184"/>
      <c r="FW28" s="184"/>
      <c r="FX28" s="184"/>
      <c r="FY28" s="176"/>
      <c r="FZ28" s="177"/>
      <c r="GA28" s="129" t="str">
        <f>IF($B28="","",IF(AND(FQ$3&lt;&gt;"",$B28-기준일시_입력!$AO$7&lt;=0,FS28="",FV28="",FY28=""),"X",IF(FY28="연차","☆",IF(FY28="월차","★",IF(FY28="병가","♨",IF(FY28="출장","◎",IF(FY28="교육","■",IF(AND(FY28="",FS28&lt;=기준일시_입력!$J$15,FV28&gt;=기준일시_입력!$N$15),"○",IF(AND(FY28="",FS28&lt;&gt;"",FS28&gt;기준일시_입력!$J$15),"▼",IF(AND(FY28="",FV28&lt;&gt;"",FV28&lt;기준일시_입력!$N$15),"△",""))))))))))</f>
        <v/>
      </c>
      <c r="GB28" s="128">
        <f>IFERROR(IF(OR(FS28="",FV28=""),0,IF(AND(GD28&lt;기준일시_입력!$J$17,GE28&gt;기준일시_입력!$N$17),기준일시_입력!$N$17-기준일시_입력!$J$17,IF(AND(GD28&gt;=기준일시_입력!$J$17,GE28&gt;기준일시_입력!$N$17),기준일시_입력!$N$17-GD28,IF(GE28&lt;기준일시_입력!$J$17,0,IF(AND(GD28&lt;기준일시_입력!$J$17,GE28&lt;=기준일시_입력!$N$17),GE28-기준일시_입력!$J$17,IF(AND(GD28&gt;=기준일시_입력!$J$17,GE28&lt;=기준일시_입력!$N$17),GE28-GD28,0)))))),0)</f>
        <v>0</v>
      </c>
      <c r="GC28" s="128">
        <f t="shared" si="172"/>
        <v>0</v>
      </c>
      <c r="GD28" s="128">
        <f>IF(OR(FS28="",FV28=""),0,IF(FS28&lt;기준일시_입력!$J$15,기준일시_입력!$J$15,FS28))</f>
        <v>0</v>
      </c>
      <c r="GE28" s="128">
        <f t="shared" si="173"/>
        <v>0</v>
      </c>
      <c r="GF28" s="128">
        <f>IFERROR(IF(AND(GD28&lt;SMALL(기준일시_입력!$J$21:$J$39,GF$5),GE28&gt;SMALL(기준일시_입력!$N$21:$N$39,GF$5)),INDEX(기준일시_입력!$AJ$21:$AJ$39,GF$5*2-1),IF(AND(GD28&gt;=SMALL(기준일시_입력!$J$21:$J$39,GF$5),GD28&lt;SMALL(기준일시_입력!$N$21:$N$39,GF$5)),SMALL(기준일시_입력!$N$21:$N$39,GF$5)-GD28,0)),0)</f>
        <v>0</v>
      </c>
      <c r="GG28" s="128">
        <f>IFERROR(IF(AND(GD28&lt;SMALL(기준일시_입력!$J$21:$J$39,GG$5),GE28&gt;SMALL(기준일시_입력!$N$21:$N$39,GG$5)),INDEX(기준일시_입력!$AJ$21:$AJ$39,GG$5*2-1),IF(AND(GD28&gt;=SMALL(기준일시_입력!$J$21:$J$39,GG$5),GD28&lt;SMALL(기준일시_입력!$N$21:$N$39,GG$5)),SMALL(기준일시_입력!$N$21:$N$39,GG$5)-GD28,0)),0)</f>
        <v>0</v>
      </c>
      <c r="GH28" s="128">
        <f>IFERROR(IF(AND(GD28&lt;SMALL(기준일시_입력!$J$21:$J$39,GH$5),GE28&gt;SMALL(기준일시_입력!$N$21:$N$39,GH$5)),INDEX(기준일시_입력!$AJ$21:$AJ$39,GH$5*2-1),IF(AND(GD28&gt;=SMALL(기준일시_입력!$J$21:$J$39,GH$5),GD28&lt;SMALL(기준일시_입력!$N$21:$N$39,GH$5)),SMALL(기준일시_입력!$N$21:$N$39,GH$5)-GD28,0)),0)</f>
        <v>0</v>
      </c>
      <c r="GI28" s="128">
        <f>IFERROR(IF(AND(GD28&lt;SMALL(기준일시_입력!$J$21:$J$39,GI$5),GE28&gt;SMALL(기준일시_입력!$N$21:$N$39,GI$5)),INDEX(기준일시_입력!$AJ$21:$AJ$39,GI$5*2-1),IF(AND(GD28&gt;=SMALL(기준일시_입력!$J$21:$J$39,GI$5),GD28&lt;SMALL(기준일시_입력!$N$21:$N$39,GI$5)),SMALL(기준일시_입력!$N$21:$N$39,GI$5)-GD28,0)),0)</f>
        <v>0</v>
      </c>
      <c r="GJ28" s="128">
        <f>IFERROR(IF(AND(GD28&lt;SMALL(기준일시_입력!$J$21:$J$39,GJ$5),GE28&gt;SMALL(기준일시_입력!$N$21:$N$39,GJ$5)),INDEX(기준일시_입력!$AJ$21:$AJ$39,GJ$5*2-1),IF(AND(GD28&gt;=SMALL(기준일시_입력!$J$21:$J$39,GJ$5),GD28&lt;SMALL(기준일시_입력!$N$21:$N$39,GJ$5)),SMALL(기준일시_입력!$N$21:$N$39,GJ$5)-GD28,0)),0)</f>
        <v>0</v>
      </c>
      <c r="GK28" s="128">
        <f>IFERROR(IF(AND(GD28&lt;SMALL(기준일시_입력!$J$21:$J$39,GK$5),GE28&gt;SMALL(기준일시_입력!$N$21:$N$39,GK$5)),INDEX(기준일시_입력!$AJ$21:$AJ$39,GK$5*2-1),IF(AND(GD28&gt;=SMALL(기준일시_입력!$J$21:$J$39,GK$5),GD28&lt;SMALL(기준일시_입력!$N$21:$N$39,GK$5)),SMALL(기준일시_입력!$N$21:$N$39,GK$5)-GD28,0)),0)</f>
        <v>0</v>
      </c>
      <c r="GL28" s="128">
        <f>IFERROR(IF(AND(GD28&lt;SMALL(기준일시_입력!$J$21:$J$39,GL$5),GE28&gt;SMALL(기준일시_입력!$N$21:$N$39,GL$5)),INDEX(기준일시_입력!$AJ$21:$AJ$39,GL$5*2-1),IF(AND(GD28&gt;=SMALL(기준일시_입력!$J$21:$J$39,GL$5),GD28&lt;SMALL(기준일시_입력!$N$21:$N$39,GL$5)),SMALL(기준일시_입력!$N$21:$N$39,GL$5)-GD28,0)),0)</f>
        <v>0</v>
      </c>
      <c r="GM28" s="128">
        <f>IFERROR(IF(AND(GD28&lt;SMALL(기준일시_입력!$J$21:$J$39,GM$5),GE28&gt;SMALL(기준일시_입력!$N$21:$N$39,GM$5)),INDEX(기준일시_입력!$AJ$21:$AJ$39,GM$5*2-1),IF(AND(GD28&gt;=SMALL(기준일시_입력!$J$21:$J$39,GM$5),GD28&lt;SMALL(기준일시_입력!$N$21:$N$39,GM$5)),SMALL(기준일시_입력!$N$21:$N$39,GM$5)-GD28,0)),0)</f>
        <v>0</v>
      </c>
      <c r="GN28" s="128">
        <f>IFERROR(IF(AND(GD28&lt;SMALL(기준일시_입력!$J$21:$J$39,GN$5),GE28&gt;SMALL(기준일시_입력!$N$21:$N$39,GN$5)),INDEX(기준일시_입력!$AJ$21:$AJ$39,GN$5*2-1),IF(AND(GD28&gt;=SMALL(기준일시_입력!$J$21:$J$39,GN$5),GD28&lt;SMALL(기준일시_입력!$N$21:$N$39,GN$5)),SMALL(기준일시_입력!$N$21:$N$39,GN$5)-GD28,0)),0)</f>
        <v>0</v>
      </c>
      <c r="GO28" s="128">
        <f>IFERROR(IF(AND(GD28&lt;SMALL(기준일시_입력!$J$21:$J$39,GO$5),GE28&gt;SMALL(기준일시_입력!$N$21:$N$39,GO$5)),INDEX(기준일시_입력!$AJ$21:$AJ$39,GO$5*2-1),IF(AND(GD28&gt;=SMALL(기준일시_입력!$J$21:$J$39,GO$5),GD28&lt;SMALL(기준일시_입력!$N$21:$N$39,GO$5)),SMALL(기준일시_입력!$N$21:$N$39,GO$5)-GD28,0)),0)</f>
        <v>0</v>
      </c>
      <c r="GP28" s="125"/>
      <c r="GQ28" s="180" t="str">
        <f t="shared" si="174"/>
        <v>23일</v>
      </c>
      <c r="GR28" s="180"/>
      <c r="GS28" s="124" t="str">
        <f t="shared" si="175"/>
        <v>화</v>
      </c>
      <c r="GT28" s="133" t="str">
        <f t="shared" si="405"/>
        <v/>
      </c>
      <c r="GU28" s="184"/>
      <c r="GV28" s="184"/>
      <c r="GW28" s="184"/>
      <c r="GX28" s="184"/>
      <c r="GY28" s="184"/>
      <c r="GZ28" s="184"/>
      <c r="HA28" s="176"/>
      <c r="HB28" s="177"/>
      <c r="HC28" s="129" t="str">
        <f>IF($B28="","",IF(AND(GS$3&lt;&gt;"",$B28-기준일시_입력!$AO$7&lt;=0,GU28="",GX28="",HA28=""),"X",IF(HA28="연차","☆",IF(HA28="월차","★",IF(HA28="병가","♨",IF(HA28="출장","◎",IF(HA28="교육","■",IF(AND(HA28="",GU28&lt;=기준일시_입력!$J$15,GX28&gt;=기준일시_입력!$N$15),"○",IF(AND(HA28="",GU28&lt;&gt;"",GU28&gt;기준일시_입력!$J$15),"▼",IF(AND(HA28="",GX28&lt;&gt;"",GX28&lt;기준일시_입력!$N$15),"△",""))))))))))</f>
        <v/>
      </c>
      <c r="HD28" s="128">
        <f>IFERROR(IF(OR(GU28="",GX28=""),0,IF(AND(HF28&lt;기준일시_입력!$J$17,HG28&gt;기준일시_입력!$N$17),기준일시_입력!$N$17-기준일시_입력!$J$17,IF(AND(HF28&gt;=기준일시_입력!$J$17,HG28&gt;기준일시_입력!$N$17),기준일시_입력!$N$17-HF28,IF(HG28&lt;기준일시_입력!$J$17,0,IF(AND(HF28&lt;기준일시_입력!$J$17,HG28&lt;=기준일시_입력!$N$17),HG28-기준일시_입력!$J$17,IF(AND(HF28&gt;=기준일시_입력!$J$17,HG28&lt;=기준일시_입력!$N$17),HG28-HF28,0)))))),0)</f>
        <v>0</v>
      </c>
      <c r="HE28" s="128">
        <f t="shared" si="177"/>
        <v>0</v>
      </c>
      <c r="HF28" s="128">
        <f>IF(OR(GU28="",GX28=""),0,IF(GU28&lt;기준일시_입력!$J$15,기준일시_입력!$J$15,GU28))</f>
        <v>0</v>
      </c>
      <c r="HG28" s="128">
        <f t="shared" si="178"/>
        <v>0</v>
      </c>
      <c r="HH28" s="128">
        <f>IFERROR(IF(AND(HF28&lt;SMALL(기준일시_입력!$J$21:$J$39,HH$5),HG28&gt;SMALL(기준일시_입력!$N$21:$N$39,HH$5)),INDEX(기준일시_입력!$AJ$21:$AJ$39,HH$5*2-1),IF(AND(HF28&gt;=SMALL(기준일시_입력!$J$21:$J$39,HH$5),HF28&lt;SMALL(기준일시_입력!$N$21:$N$39,HH$5)),SMALL(기준일시_입력!$N$21:$N$39,HH$5)-HF28,0)),0)</f>
        <v>0</v>
      </c>
      <c r="HI28" s="128">
        <f>IFERROR(IF(AND(HF28&lt;SMALL(기준일시_입력!$J$21:$J$39,HI$5),HG28&gt;SMALL(기준일시_입력!$N$21:$N$39,HI$5)),INDEX(기준일시_입력!$AJ$21:$AJ$39,HI$5*2-1),IF(AND(HF28&gt;=SMALL(기준일시_입력!$J$21:$J$39,HI$5),HF28&lt;SMALL(기준일시_입력!$N$21:$N$39,HI$5)),SMALL(기준일시_입력!$N$21:$N$39,HI$5)-HF28,0)),0)</f>
        <v>0</v>
      </c>
      <c r="HJ28" s="128">
        <f>IFERROR(IF(AND(HF28&lt;SMALL(기준일시_입력!$J$21:$J$39,HJ$5),HG28&gt;SMALL(기준일시_입력!$N$21:$N$39,HJ$5)),INDEX(기준일시_입력!$AJ$21:$AJ$39,HJ$5*2-1),IF(AND(HF28&gt;=SMALL(기준일시_입력!$J$21:$J$39,HJ$5),HF28&lt;SMALL(기준일시_입력!$N$21:$N$39,HJ$5)),SMALL(기준일시_입력!$N$21:$N$39,HJ$5)-HF28,0)),0)</f>
        <v>0</v>
      </c>
      <c r="HK28" s="128">
        <f>IFERROR(IF(AND(HF28&lt;SMALL(기준일시_입력!$J$21:$J$39,HK$5),HG28&gt;SMALL(기준일시_입력!$N$21:$N$39,HK$5)),INDEX(기준일시_입력!$AJ$21:$AJ$39,HK$5*2-1),IF(AND(HF28&gt;=SMALL(기준일시_입력!$J$21:$J$39,HK$5),HF28&lt;SMALL(기준일시_입력!$N$21:$N$39,HK$5)),SMALL(기준일시_입력!$N$21:$N$39,HK$5)-HF28,0)),0)</f>
        <v>0</v>
      </c>
      <c r="HL28" s="128">
        <f>IFERROR(IF(AND(HF28&lt;SMALL(기준일시_입력!$J$21:$J$39,HL$5),HG28&gt;SMALL(기준일시_입력!$N$21:$N$39,HL$5)),INDEX(기준일시_입력!$AJ$21:$AJ$39,HL$5*2-1),IF(AND(HF28&gt;=SMALL(기준일시_입력!$J$21:$J$39,HL$5),HF28&lt;SMALL(기준일시_입력!$N$21:$N$39,HL$5)),SMALL(기준일시_입력!$N$21:$N$39,HL$5)-HF28,0)),0)</f>
        <v>0</v>
      </c>
      <c r="HM28" s="128">
        <f>IFERROR(IF(AND(HF28&lt;SMALL(기준일시_입력!$J$21:$J$39,HM$5),HG28&gt;SMALL(기준일시_입력!$N$21:$N$39,HM$5)),INDEX(기준일시_입력!$AJ$21:$AJ$39,HM$5*2-1),IF(AND(HF28&gt;=SMALL(기준일시_입력!$J$21:$J$39,HM$5),HF28&lt;SMALL(기준일시_입력!$N$21:$N$39,HM$5)),SMALL(기준일시_입력!$N$21:$N$39,HM$5)-HF28,0)),0)</f>
        <v>0</v>
      </c>
      <c r="HN28" s="128">
        <f>IFERROR(IF(AND(HF28&lt;SMALL(기준일시_입력!$J$21:$J$39,HN$5),HG28&gt;SMALL(기준일시_입력!$N$21:$N$39,HN$5)),INDEX(기준일시_입력!$AJ$21:$AJ$39,HN$5*2-1),IF(AND(HF28&gt;=SMALL(기준일시_입력!$J$21:$J$39,HN$5),HF28&lt;SMALL(기준일시_입력!$N$21:$N$39,HN$5)),SMALL(기준일시_입력!$N$21:$N$39,HN$5)-HF28,0)),0)</f>
        <v>0</v>
      </c>
      <c r="HO28" s="128">
        <f>IFERROR(IF(AND(HF28&lt;SMALL(기준일시_입력!$J$21:$J$39,HO$5),HG28&gt;SMALL(기준일시_입력!$N$21:$N$39,HO$5)),INDEX(기준일시_입력!$AJ$21:$AJ$39,HO$5*2-1),IF(AND(HF28&gt;=SMALL(기준일시_입력!$J$21:$J$39,HO$5),HF28&lt;SMALL(기준일시_입력!$N$21:$N$39,HO$5)),SMALL(기준일시_입력!$N$21:$N$39,HO$5)-HF28,0)),0)</f>
        <v>0</v>
      </c>
      <c r="HP28" s="128">
        <f>IFERROR(IF(AND(HF28&lt;SMALL(기준일시_입력!$J$21:$J$39,HP$5),HG28&gt;SMALL(기준일시_입력!$N$21:$N$39,HP$5)),INDEX(기준일시_입력!$AJ$21:$AJ$39,HP$5*2-1),IF(AND(HF28&gt;=SMALL(기준일시_입력!$J$21:$J$39,HP$5),HF28&lt;SMALL(기준일시_입력!$N$21:$N$39,HP$5)),SMALL(기준일시_입력!$N$21:$N$39,HP$5)-HF28,0)),0)</f>
        <v>0</v>
      </c>
      <c r="HQ28" s="128">
        <f>IFERROR(IF(AND(HF28&lt;SMALL(기준일시_입력!$J$21:$J$39,HQ$5),HG28&gt;SMALL(기준일시_입력!$N$21:$N$39,HQ$5)),INDEX(기준일시_입력!$AJ$21:$AJ$39,HQ$5*2-1),IF(AND(HF28&gt;=SMALL(기준일시_입력!$J$21:$J$39,HQ$5),HF28&lt;SMALL(기준일시_입력!$N$21:$N$39,HQ$5)),SMALL(기준일시_입력!$N$21:$N$39,HQ$5)-HF28,0)),0)</f>
        <v>0</v>
      </c>
      <c r="HR28" s="125"/>
      <c r="HS28" s="180" t="str">
        <f t="shared" si="179"/>
        <v>23일</v>
      </c>
      <c r="HT28" s="180"/>
      <c r="HU28" s="124" t="str">
        <f t="shared" si="180"/>
        <v>화</v>
      </c>
      <c r="HV28" s="133" t="str">
        <f t="shared" si="405"/>
        <v/>
      </c>
      <c r="HW28" s="184"/>
      <c r="HX28" s="184"/>
      <c r="HY28" s="184"/>
      <c r="HZ28" s="184"/>
      <c r="IA28" s="184"/>
      <c r="IB28" s="184"/>
      <c r="IC28" s="176"/>
      <c r="ID28" s="177"/>
      <c r="IE28" s="129" t="str">
        <f>IF($B28="","",IF(AND(HU$3&lt;&gt;"",$B28-기준일시_입력!$AO$7&lt;=0,HW28="",HZ28="",IC28=""),"X",IF(IC28="연차","☆",IF(IC28="월차","★",IF(IC28="병가","♨",IF(IC28="출장","◎",IF(IC28="교육","■",IF(AND(IC28="",HW28&lt;=기준일시_입력!$J$15,HZ28&gt;=기준일시_입력!$N$15),"○",IF(AND(IC28="",HW28&lt;&gt;"",HW28&gt;기준일시_입력!$J$15),"▼",IF(AND(IC28="",HZ28&lt;&gt;"",HZ28&lt;기준일시_입력!$N$15),"△",""))))))))))</f>
        <v/>
      </c>
      <c r="IF28" s="128">
        <f>IFERROR(IF(OR(HW28="",HZ28=""),0,IF(AND(IH28&lt;기준일시_입력!$J$17,II28&gt;기준일시_입력!$N$17),기준일시_입력!$N$17-기준일시_입력!$J$17,IF(AND(IH28&gt;=기준일시_입력!$J$17,II28&gt;기준일시_입력!$N$17),기준일시_입력!$N$17-IH28,IF(II28&lt;기준일시_입력!$J$17,0,IF(AND(IH28&lt;기준일시_입력!$J$17,II28&lt;=기준일시_입력!$N$17),II28-기준일시_입력!$J$17,IF(AND(IH28&gt;=기준일시_입력!$J$17,II28&lt;=기준일시_입력!$N$17),II28-IH28,0)))))),0)</f>
        <v>0</v>
      </c>
      <c r="IG28" s="128">
        <f t="shared" si="182"/>
        <v>0</v>
      </c>
      <c r="IH28" s="128">
        <f>IF(OR(HW28="",HZ28=""),0,IF(HW28&lt;기준일시_입력!$J$15,기준일시_입력!$J$15,HW28))</f>
        <v>0</v>
      </c>
      <c r="II28" s="128">
        <f t="shared" si="183"/>
        <v>0</v>
      </c>
      <c r="IJ28" s="128">
        <f>IFERROR(IF(AND(IH28&lt;SMALL(기준일시_입력!$J$21:$J$39,IJ$5),II28&gt;SMALL(기준일시_입력!$N$21:$N$39,IJ$5)),INDEX(기준일시_입력!$AJ$21:$AJ$39,IJ$5*2-1),IF(AND(IH28&gt;=SMALL(기준일시_입력!$J$21:$J$39,IJ$5),IH28&lt;SMALL(기준일시_입력!$N$21:$N$39,IJ$5)),SMALL(기준일시_입력!$N$21:$N$39,IJ$5)-IH28,0)),0)</f>
        <v>0</v>
      </c>
      <c r="IK28" s="128">
        <f>IFERROR(IF(AND(IH28&lt;SMALL(기준일시_입력!$J$21:$J$39,IK$5),II28&gt;SMALL(기준일시_입력!$N$21:$N$39,IK$5)),INDEX(기준일시_입력!$AJ$21:$AJ$39,IK$5*2-1),IF(AND(IH28&gt;=SMALL(기준일시_입력!$J$21:$J$39,IK$5),IH28&lt;SMALL(기준일시_입력!$N$21:$N$39,IK$5)),SMALL(기준일시_입력!$N$21:$N$39,IK$5)-IH28,0)),0)</f>
        <v>0</v>
      </c>
      <c r="IL28" s="128">
        <f>IFERROR(IF(AND(IH28&lt;SMALL(기준일시_입력!$J$21:$J$39,IL$5),II28&gt;SMALL(기준일시_입력!$N$21:$N$39,IL$5)),INDEX(기준일시_입력!$AJ$21:$AJ$39,IL$5*2-1),IF(AND(IH28&gt;=SMALL(기준일시_입력!$J$21:$J$39,IL$5),IH28&lt;SMALL(기준일시_입력!$N$21:$N$39,IL$5)),SMALL(기준일시_입력!$N$21:$N$39,IL$5)-IH28,0)),0)</f>
        <v>0</v>
      </c>
      <c r="IM28" s="128">
        <f>IFERROR(IF(AND(IH28&lt;SMALL(기준일시_입력!$J$21:$J$39,IM$5),II28&gt;SMALL(기준일시_입력!$N$21:$N$39,IM$5)),INDEX(기준일시_입력!$AJ$21:$AJ$39,IM$5*2-1),IF(AND(IH28&gt;=SMALL(기준일시_입력!$J$21:$J$39,IM$5),IH28&lt;SMALL(기준일시_입력!$N$21:$N$39,IM$5)),SMALL(기준일시_입력!$N$21:$N$39,IM$5)-IH28,0)),0)</f>
        <v>0</v>
      </c>
      <c r="IN28" s="128">
        <f>IFERROR(IF(AND(IH28&lt;SMALL(기준일시_입력!$J$21:$J$39,IN$5),II28&gt;SMALL(기준일시_입력!$N$21:$N$39,IN$5)),INDEX(기준일시_입력!$AJ$21:$AJ$39,IN$5*2-1),IF(AND(IH28&gt;=SMALL(기준일시_입력!$J$21:$J$39,IN$5),IH28&lt;SMALL(기준일시_입력!$N$21:$N$39,IN$5)),SMALL(기준일시_입력!$N$21:$N$39,IN$5)-IH28,0)),0)</f>
        <v>0</v>
      </c>
      <c r="IO28" s="128">
        <f>IFERROR(IF(AND(IH28&lt;SMALL(기준일시_입력!$J$21:$J$39,IO$5),II28&gt;SMALL(기준일시_입력!$N$21:$N$39,IO$5)),INDEX(기준일시_입력!$AJ$21:$AJ$39,IO$5*2-1),IF(AND(IH28&gt;=SMALL(기준일시_입력!$J$21:$J$39,IO$5),IH28&lt;SMALL(기준일시_입력!$N$21:$N$39,IO$5)),SMALL(기준일시_입력!$N$21:$N$39,IO$5)-IH28,0)),0)</f>
        <v>0</v>
      </c>
      <c r="IP28" s="128">
        <f>IFERROR(IF(AND(IH28&lt;SMALL(기준일시_입력!$J$21:$J$39,IP$5),II28&gt;SMALL(기준일시_입력!$N$21:$N$39,IP$5)),INDEX(기준일시_입력!$AJ$21:$AJ$39,IP$5*2-1),IF(AND(IH28&gt;=SMALL(기준일시_입력!$J$21:$J$39,IP$5),IH28&lt;SMALL(기준일시_입력!$N$21:$N$39,IP$5)),SMALL(기준일시_입력!$N$21:$N$39,IP$5)-IH28,0)),0)</f>
        <v>0</v>
      </c>
      <c r="IQ28" s="128">
        <f>IFERROR(IF(AND(IH28&lt;SMALL(기준일시_입력!$J$21:$J$39,IQ$5),II28&gt;SMALL(기준일시_입력!$N$21:$N$39,IQ$5)),INDEX(기준일시_입력!$AJ$21:$AJ$39,IQ$5*2-1),IF(AND(IH28&gt;=SMALL(기준일시_입력!$J$21:$J$39,IQ$5),IH28&lt;SMALL(기준일시_입력!$N$21:$N$39,IQ$5)),SMALL(기준일시_입력!$N$21:$N$39,IQ$5)-IH28,0)),0)</f>
        <v>0</v>
      </c>
      <c r="IR28" s="128">
        <f>IFERROR(IF(AND(IH28&lt;SMALL(기준일시_입력!$J$21:$J$39,IR$5),II28&gt;SMALL(기준일시_입력!$N$21:$N$39,IR$5)),INDEX(기준일시_입력!$AJ$21:$AJ$39,IR$5*2-1),IF(AND(IH28&gt;=SMALL(기준일시_입력!$J$21:$J$39,IR$5),IH28&lt;SMALL(기준일시_입력!$N$21:$N$39,IR$5)),SMALL(기준일시_입력!$N$21:$N$39,IR$5)-IH28,0)),0)</f>
        <v>0</v>
      </c>
      <c r="IS28" s="128">
        <f>IFERROR(IF(AND(IH28&lt;SMALL(기준일시_입력!$J$21:$J$39,IS$5),II28&gt;SMALL(기준일시_입력!$N$21:$N$39,IS$5)),INDEX(기준일시_입력!$AJ$21:$AJ$39,IS$5*2-1),IF(AND(IH28&gt;=SMALL(기준일시_입력!$J$21:$J$39,IS$5),IH28&lt;SMALL(기준일시_입력!$N$21:$N$39,IS$5)),SMALL(기준일시_입력!$N$21:$N$39,IS$5)-IH28,0)),0)</f>
        <v>0</v>
      </c>
      <c r="IT28" s="125"/>
      <c r="IU28" s="180" t="str">
        <f t="shared" si="184"/>
        <v>23일</v>
      </c>
      <c r="IV28" s="180"/>
      <c r="IW28" s="124" t="str">
        <f t="shared" si="185"/>
        <v>화</v>
      </c>
      <c r="IX28" s="133" t="str">
        <f t="shared" si="406"/>
        <v/>
      </c>
      <c r="IY28" s="184"/>
      <c r="IZ28" s="184"/>
      <c r="JA28" s="184"/>
      <c r="JB28" s="184"/>
      <c r="JC28" s="184"/>
      <c r="JD28" s="184"/>
      <c r="JE28" s="176"/>
      <c r="JF28" s="177"/>
      <c r="JG28" s="129" t="str">
        <f>IF($B28="","",IF(AND(IW$3&lt;&gt;"",$B28-기준일시_입력!$AO$7&lt;=0,IY28="",JB28="",JE28=""),"X",IF(JE28="연차","☆",IF(JE28="월차","★",IF(JE28="병가","♨",IF(JE28="출장","◎",IF(JE28="교육","■",IF(AND(JE28="",IY28&lt;=기준일시_입력!$J$15,JB28&gt;=기준일시_입력!$N$15),"○",IF(AND(JE28="",IY28&lt;&gt;"",IY28&gt;기준일시_입력!$J$15),"▼",IF(AND(JE28="",JB28&lt;&gt;"",JB28&lt;기준일시_입력!$N$15),"△",""))))))))))</f>
        <v/>
      </c>
      <c r="JH28" s="128">
        <f>IFERROR(IF(OR(IY28="",JB28=""),0,IF(AND(JJ28&lt;기준일시_입력!$J$17,JK28&gt;기준일시_입력!$N$17),기준일시_입력!$N$17-기준일시_입력!$J$17,IF(AND(JJ28&gt;=기준일시_입력!$J$17,JK28&gt;기준일시_입력!$N$17),기준일시_입력!$N$17-JJ28,IF(JK28&lt;기준일시_입력!$J$17,0,IF(AND(JJ28&lt;기준일시_입력!$J$17,JK28&lt;=기준일시_입력!$N$17),JK28-기준일시_입력!$J$17,IF(AND(JJ28&gt;=기준일시_입력!$J$17,JK28&lt;=기준일시_입력!$N$17),JK28-JJ28,0)))))),0)</f>
        <v>0</v>
      </c>
      <c r="JI28" s="128">
        <f t="shared" si="187"/>
        <v>0</v>
      </c>
      <c r="JJ28" s="128">
        <f>IF(OR(IY28="",JB28=""),0,IF(IY28&lt;기준일시_입력!$J$15,기준일시_입력!$J$15,IY28))</f>
        <v>0</v>
      </c>
      <c r="JK28" s="128">
        <f t="shared" si="188"/>
        <v>0</v>
      </c>
      <c r="JL28" s="128">
        <f>IFERROR(IF(AND(JJ28&lt;SMALL(기준일시_입력!$J$21:$J$39,JL$5),JK28&gt;SMALL(기준일시_입력!$N$21:$N$39,JL$5)),INDEX(기준일시_입력!$AJ$21:$AJ$39,JL$5*2-1),IF(AND(JJ28&gt;=SMALL(기준일시_입력!$J$21:$J$39,JL$5),JJ28&lt;SMALL(기준일시_입력!$N$21:$N$39,JL$5)),SMALL(기준일시_입력!$N$21:$N$39,JL$5)-JJ28,0)),0)</f>
        <v>0</v>
      </c>
      <c r="JM28" s="128">
        <f>IFERROR(IF(AND(JJ28&lt;SMALL(기준일시_입력!$J$21:$J$39,JM$5),JK28&gt;SMALL(기준일시_입력!$N$21:$N$39,JM$5)),INDEX(기준일시_입력!$AJ$21:$AJ$39,JM$5*2-1),IF(AND(JJ28&gt;=SMALL(기준일시_입력!$J$21:$J$39,JM$5),JJ28&lt;SMALL(기준일시_입력!$N$21:$N$39,JM$5)),SMALL(기준일시_입력!$N$21:$N$39,JM$5)-JJ28,0)),0)</f>
        <v>0</v>
      </c>
      <c r="JN28" s="128">
        <f>IFERROR(IF(AND(JJ28&lt;SMALL(기준일시_입력!$J$21:$J$39,JN$5),JK28&gt;SMALL(기준일시_입력!$N$21:$N$39,JN$5)),INDEX(기준일시_입력!$AJ$21:$AJ$39,JN$5*2-1),IF(AND(JJ28&gt;=SMALL(기준일시_입력!$J$21:$J$39,JN$5),JJ28&lt;SMALL(기준일시_입력!$N$21:$N$39,JN$5)),SMALL(기준일시_입력!$N$21:$N$39,JN$5)-JJ28,0)),0)</f>
        <v>0</v>
      </c>
      <c r="JO28" s="128">
        <f>IFERROR(IF(AND(JJ28&lt;SMALL(기준일시_입력!$J$21:$J$39,JO$5),JK28&gt;SMALL(기준일시_입력!$N$21:$N$39,JO$5)),INDEX(기준일시_입력!$AJ$21:$AJ$39,JO$5*2-1),IF(AND(JJ28&gt;=SMALL(기준일시_입력!$J$21:$J$39,JO$5),JJ28&lt;SMALL(기준일시_입력!$N$21:$N$39,JO$5)),SMALL(기준일시_입력!$N$21:$N$39,JO$5)-JJ28,0)),0)</f>
        <v>0</v>
      </c>
      <c r="JP28" s="128">
        <f>IFERROR(IF(AND(JJ28&lt;SMALL(기준일시_입력!$J$21:$J$39,JP$5),JK28&gt;SMALL(기준일시_입력!$N$21:$N$39,JP$5)),INDEX(기준일시_입력!$AJ$21:$AJ$39,JP$5*2-1),IF(AND(JJ28&gt;=SMALL(기준일시_입력!$J$21:$J$39,JP$5),JJ28&lt;SMALL(기준일시_입력!$N$21:$N$39,JP$5)),SMALL(기준일시_입력!$N$21:$N$39,JP$5)-JJ28,0)),0)</f>
        <v>0</v>
      </c>
      <c r="JQ28" s="128">
        <f>IFERROR(IF(AND(JJ28&lt;SMALL(기준일시_입력!$J$21:$J$39,JQ$5),JK28&gt;SMALL(기준일시_입력!$N$21:$N$39,JQ$5)),INDEX(기준일시_입력!$AJ$21:$AJ$39,JQ$5*2-1),IF(AND(JJ28&gt;=SMALL(기준일시_입력!$J$21:$J$39,JQ$5),JJ28&lt;SMALL(기준일시_입력!$N$21:$N$39,JQ$5)),SMALL(기준일시_입력!$N$21:$N$39,JQ$5)-JJ28,0)),0)</f>
        <v>0</v>
      </c>
      <c r="JR28" s="128">
        <f>IFERROR(IF(AND(JJ28&lt;SMALL(기준일시_입력!$J$21:$J$39,JR$5),JK28&gt;SMALL(기준일시_입력!$N$21:$N$39,JR$5)),INDEX(기준일시_입력!$AJ$21:$AJ$39,JR$5*2-1),IF(AND(JJ28&gt;=SMALL(기준일시_입력!$J$21:$J$39,JR$5),JJ28&lt;SMALL(기준일시_입력!$N$21:$N$39,JR$5)),SMALL(기준일시_입력!$N$21:$N$39,JR$5)-JJ28,0)),0)</f>
        <v>0</v>
      </c>
      <c r="JS28" s="128">
        <f>IFERROR(IF(AND(JJ28&lt;SMALL(기준일시_입력!$J$21:$J$39,JS$5),JK28&gt;SMALL(기준일시_입력!$N$21:$N$39,JS$5)),INDEX(기준일시_입력!$AJ$21:$AJ$39,JS$5*2-1),IF(AND(JJ28&gt;=SMALL(기준일시_입력!$J$21:$J$39,JS$5),JJ28&lt;SMALL(기준일시_입력!$N$21:$N$39,JS$5)),SMALL(기준일시_입력!$N$21:$N$39,JS$5)-JJ28,0)),0)</f>
        <v>0</v>
      </c>
      <c r="JT28" s="128">
        <f>IFERROR(IF(AND(JJ28&lt;SMALL(기준일시_입력!$J$21:$J$39,JT$5),JK28&gt;SMALL(기준일시_입력!$N$21:$N$39,JT$5)),INDEX(기준일시_입력!$AJ$21:$AJ$39,JT$5*2-1),IF(AND(JJ28&gt;=SMALL(기준일시_입력!$J$21:$J$39,JT$5),JJ28&lt;SMALL(기준일시_입력!$N$21:$N$39,JT$5)),SMALL(기준일시_입력!$N$21:$N$39,JT$5)-JJ28,0)),0)</f>
        <v>0</v>
      </c>
      <c r="JU28" s="128">
        <f>IFERROR(IF(AND(JJ28&lt;SMALL(기준일시_입력!$J$21:$J$39,JU$5),JK28&gt;SMALL(기준일시_입력!$N$21:$N$39,JU$5)),INDEX(기준일시_입력!$AJ$21:$AJ$39,JU$5*2-1),IF(AND(JJ28&gt;=SMALL(기준일시_입력!$J$21:$J$39,JU$5),JJ28&lt;SMALL(기준일시_입력!$N$21:$N$39,JU$5)),SMALL(기준일시_입력!$N$21:$N$39,JU$5)-JJ28,0)),0)</f>
        <v>0</v>
      </c>
      <c r="JV28" s="125"/>
      <c r="JW28" s="180" t="str">
        <f t="shared" si="189"/>
        <v>23일</v>
      </c>
      <c r="JX28" s="180"/>
      <c r="JY28" s="124" t="str">
        <f t="shared" si="190"/>
        <v>화</v>
      </c>
      <c r="JZ28" s="133" t="str">
        <f t="shared" si="406"/>
        <v/>
      </c>
      <c r="KA28" s="184"/>
      <c r="KB28" s="184"/>
      <c r="KC28" s="184"/>
      <c r="KD28" s="184"/>
      <c r="KE28" s="184"/>
      <c r="KF28" s="184"/>
      <c r="KG28" s="176"/>
      <c r="KH28" s="177"/>
      <c r="KI28" s="129" t="str">
        <f>IF($B28="","",IF(AND(JY$3&lt;&gt;"",$B28-기준일시_입력!$AO$7&lt;=0,KA28="",KD28="",KG28=""),"X",IF(KG28="연차","☆",IF(KG28="월차","★",IF(KG28="병가","♨",IF(KG28="출장","◎",IF(KG28="교육","■",IF(AND(KG28="",KA28&lt;=기준일시_입력!$J$15,KD28&gt;=기준일시_입력!$N$15),"○",IF(AND(KG28="",KA28&lt;&gt;"",KA28&gt;기준일시_입력!$J$15),"▼",IF(AND(KG28="",KD28&lt;&gt;"",KD28&lt;기준일시_입력!$N$15),"△",""))))))))))</f>
        <v/>
      </c>
      <c r="KJ28" s="128">
        <f>IFERROR(IF(OR(KA28="",KD28=""),0,IF(AND(KL28&lt;기준일시_입력!$J$17,KM28&gt;기준일시_입력!$N$17),기준일시_입력!$N$17-기준일시_입력!$J$17,IF(AND(KL28&gt;=기준일시_입력!$J$17,KM28&gt;기준일시_입력!$N$17),기준일시_입력!$N$17-KL28,IF(KM28&lt;기준일시_입력!$J$17,0,IF(AND(KL28&lt;기준일시_입력!$J$17,KM28&lt;=기준일시_입력!$N$17),KM28-기준일시_입력!$J$17,IF(AND(KL28&gt;=기준일시_입력!$J$17,KM28&lt;=기준일시_입력!$N$17),KM28-KL28,0)))))),0)</f>
        <v>0</v>
      </c>
      <c r="KK28" s="128">
        <f t="shared" si="192"/>
        <v>0</v>
      </c>
      <c r="KL28" s="128">
        <f>IF(OR(KA28="",KD28=""),0,IF(KA28&lt;기준일시_입력!$J$15,기준일시_입력!$J$15,KA28))</f>
        <v>0</v>
      </c>
      <c r="KM28" s="128">
        <f t="shared" si="193"/>
        <v>0</v>
      </c>
      <c r="KN28" s="128">
        <f>IFERROR(IF(AND(KL28&lt;SMALL(기준일시_입력!$J$21:$J$39,KN$5),KM28&gt;SMALL(기준일시_입력!$N$21:$N$39,KN$5)),INDEX(기준일시_입력!$AJ$21:$AJ$39,KN$5*2-1),IF(AND(KL28&gt;=SMALL(기준일시_입력!$J$21:$J$39,KN$5),KL28&lt;SMALL(기준일시_입력!$N$21:$N$39,KN$5)),SMALL(기준일시_입력!$N$21:$N$39,KN$5)-KL28,0)),0)</f>
        <v>0</v>
      </c>
      <c r="KO28" s="128">
        <f>IFERROR(IF(AND(KL28&lt;SMALL(기준일시_입력!$J$21:$J$39,KO$5),KM28&gt;SMALL(기준일시_입력!$N$21:$N$39,KO$5)),INDEX(기준일시_입력!$AJ$21:$AJ$39,KO$5*2-1),IF(AND(KL28&gt;=SMALL(기준일시_입력!$J$21:$J$39,KO$5),KL28&lt;SMALL(기준일시_입력!$N$21:$N$39,KO$5)),SMALL(기준일시_입력!$N$21:$N$39,KO$5)-KL28,0)),0)</f>
        <v>0</v>
      </c>
      <c r="KP28" s="128">
        <f>IFERROR(IF(AND(KL28&lt;SMALL(기준일시_입력!$J$21:$J$39,KP$5),KM28&gt;SMALL(기준일시_입력!$N$21:$N$39,KP$5)),INDEX(기준일시_입력!$AJ$21:$AJ$39,KP$5*2-1),IF(AND(KL28&gt;=SMALL(기준일시_입력!$J$21:$J$39,KP$5),KL28&lt;SMALL(기준일시_입력!$N$21:$N$39,KP$5)),SMALL(기준일시_입력!$N$21:$N$39,KP$5)-KL28,0)),0)</f>
        <v>0</v>
      </c>
      <c r="KQ28" s="128">
        <f>IFERROR(IF(AND(KL28&lt;SMALL(기준일시_입력!$J$21:$J$39,KQ$5),KM28&gt;SMALL(기준일시_입력!$N$21:$N$39,KQ$5)),INDEX(기준일시_입력!$AJ$21:$AJ$39,KQ$5*2-1),IF(AND(KL28&gt;=SMALL(기준일시_입력!$J$21:$J$39,KQ$5),KL28&lt;SMALL(기준일시_입력!$N$21:$N$39,KQ$5)),SMALL(기준일시_입력!$N$21:$N$39,KQ$5)-KL28,0)),0)</f>
        <v>0</v>
      </c>
      <c r="KR28" s="128">
        <f>IFERROR(IF(AND(KL28&lt;SMALL(기준일시_입력!$J$21:$J$39,KR$5),KM28&gt;SMALL(기준일시_입력!$N$21:$N$39,KR$5)),INDEX(기준일시_입력!$AJ$21:$AJ$39,KR$5*2-1),IF(AND(KL28&gt;=SMALL(기준일시_입력!$J$21:$J$39,KR$5),KL28&lt;SMALL(기준일시_입력!$N$21:$N$39,KR$5)),SMALL(기준일시_입력!$N$21:$N$39,KR$5)-KL28,0)),0)</f>
        <v>0</v>
      </c>
      <c r="KS28" s="128">
        <f>IFERROR(IF(AND(KL28&lt;SMALL(기준일시_입력!$J$21:$J$39,KS$5),KM28&gt;SMALL(기준일시_입력!$N$21:$N$39,KS$5)),INDEX(기준일시_입력!$AJ$21:$AJ$39,KS$5*2-1),IF(AND(KL28&gt;=SMALL(기준일시_입력!$J$21:$J$39,KS$5),KL28&lt;SMALL(기준일시_입력!$N$21:$N$39,KS$5)),SMALL(기준일시_입력!$N$21:$N$39,KS$5)-KL28,0)),0)</f>
        <v>0</v>
      </c>
      <c r="KT28" s="128">
        <f>IFERROR(IF(AND(KL28&lt;SMALL(기준일시_입력!$J$21:$J$39,KT$5),KM28&gt;SMALL(기준일시_입력!$N$21:$N$39,KT$5)),INDEX(기준일시_입력!$AJ$21:$AJ$39,KT$5*2-1),IF(AND(KL28&gt;=SMALL(기준일시_입력!$J$21:$J$39,KT$5),KL28&lt;SMALL(기준일시_입력!$N$21:$N$39,KT$5)),SMALL(기준일시_입력!$N$21:$N$39,KT$5)-KL28,0)),0)</f>
        <v>0</v>
      </c>
      <c r="KU28" s="128">
        <f>IFERROR(IF(AND(KL28&lt;SMALL(기준일시_입력!$J$21:$J$39,KU$5),KM28&gt;SMALL(기준일시_입력!$N$21:$N$39,KU$5)),INDEX(기준일시_입력!$AJ$21:$AJ$39,KU$5*2-1),IF(AND(KL28&gt;=SMALL(기준일시_입력!$J$21:$J$39,KU$5),KL28&lt;SMALL(기준일시_입력!$N$21:$N$39,KU$5)),SMALL(기준일시_입력!$N$21:$N$39,KU$5)-KL28,0)),0)</f>
        <v>0</v>
      </c>
      <c r="KV28" s="128">
        <f>IFERROR(IF(AND(KL28&lt;SMALL(기준일시_입력!$J$21:$J$39,KV$5),KM28&gt;SMALL(기준일시_입력!$N$21:$N$39,KV$5)),INDEX(기준일시_입력!$AJ$21:$AJ$39,KV$5*2-1),IF(AND(KL28&gt;=SMALL(기준일시_입력!$J$21:$J$39,KV$5),KL28&lt;SMALL(기준일시_입력!$N$21:$N$39,KV$5)),SMALL(기준일시_입력!$N$21:$N$39,KV$5)-KL28,0)),0)</f>
        <v>0</v>
      </c>
      <c r="KW28" s="128">
        <f>IFERROR(IF(AND(KL28&lt;SMALL(기준일시_입력!$J$21:$J$39,KW$5),KM28&gt;SMALL(기준일시_입력!$N$21:$N$39,KW$5)),INDEX(기준일시_입력!$AJ$21:$AJ$39,KW$5*2-1),IF(AND(KL28&gt;=SMALL(기준일시_입력!$J$21:$J$39,KW$5),KL28&lt;SMALL(기준일시_입력!$N$21:$N$39,KW$5)),SMALL(기준일시_입력!$N$21:$N$39,KW$5)-KL28,0)),0)</f>
        <v>0</v>
      </c>
      <c r="KX28" s="125"/>
      <c r="KY28" s="180" t="str">
        <f t="shared" si="194"/>
        <v>23일</v>
      </c>
      <c r="KZ28" s="180"/>
      <c r="LA28" s="124" t="str">
        <f t="shared" si="195"/>
        <v>화</v>
      </c>
      <c r="LB28" s="133" t="str">
        <f t="shared" si="406"/>
        <v/>
      </c>
      <c r="LC28" s="184"/>
      <c r="LD28" s="184"/>
      <c r="LE28" s="184"/>
      <c r="LF28" s="184"/>
      <c r="LG28" s="184"/>
      <c r="LH28" s="184"/>
      <c r="LI28" s="176"/>
      <c r="LJ28" s="177"/>
      <c r="LK28" s="129" t="str">
        <f>IF($B28="","",IF(AND(LA$3&lt;&gt;"",$B28-기준일시_입력!$AO$7&lt;=0,LC28="",LF28="",LI28=""),"X",IF(LI28="연차","☆",IF(LI28="월차","★",IF(LI28="병가","♨",IF(LI28="출장","◎",IF(LI28="교육","■",IF(AND(LI28="",LC28&lt;=기준일시_입력!$J$15,LF28&gt;=기준일시_입력!$N$15),"○",IF(AND(LI28="",LC28&lt;&gt;"",LC28&gt;기준일시_입력!$J$15),"▼",IF(AND(LI28="",LF28&lt;&gt;"",LF28&lt;기준일시_입력!$N$15),"△",""))))))))))</f>
        <v/>
      </c>
      <c r="LL28" s="128">
        <f>IFERROR(IF(OR(LC28="",LF28=""),0,IF(AND(LN28&lt;기준일시_입력!$J$17,LO28&gt;기준일시_입력!$N$17),기준일시_입력!$N$17-기준일시_입력!$J$17,IF(AND(LN28&gt;=기준일시_입력!$J$17,LO28&gt;기준일시_입력!$N$17),기준일시_입력!$N$17-LN28,IF(LO28&lt;기준일시_입력!$J$17,0,IF(AND(LN28&lt;기준일시_입력!$J$17,LO28&lt;=기준일시_입력!$N$17),LO28-기준일시_입력!$J$17,IF(AND(LN28&gt;=기준일시_입력!$J$17,LO28&lt;=기준일시_입력!$N$17),LO28-LN28,0)))))),0)</f>
        <v>0</v>
      </c>
      <c r="LM28" s="128">
        <f t="shared" si="197"/>
        <v>0</v>
      </c>
      <c r="LN28" s="128">
        <f>IF(OR(LC28="",LF28=""),0,IF(LC28&lt;기준일시_입력!$J$15,기준일시_입력!$J$15,LC28))</f>
        <v>0</v>
      </c>
      <c r="LO28" s="128">
        <f t="shared" si="198"/>
        <v>0</v>
      </c>
      <c r="LP28" s="128">
        <f>IFERROR(IF(AND(LN28&lt;SMALL(기준일시_입력!$J$21:$J$39,LP$5),LO28&gt;SMALL(기준일시_입력!$N$21:$N$39,LP$5)),INDEX(기준일시_입력!$AJ$21:$AJ$39,LP$5*2-1),IF(AND(LN28&gt;=SMALL(기준일시_입력!$J$21:$J$39,LP$5),LN28&lt;SMALL(기준일시_입력!$N$21:$N$39,LP$5)),SMALL(기준일시_입력!$N$21:$N$39,LP$5)-LN28,0)),0)</f>
        <v>0</v>
      </c>
      <c r="LQ28" s="128">
        <f>IFERROR(IF(AND(LN28&lt;SMALL(기준일시_입력!$J$21:$J$39,LQ$5),LO28&gt;SMALL(기준일시_입력!$N$21:$N$39,LQ$5)),INDEX(기준일시_입력!$AJ$21:$AJ$39,LQ$5*2-1),IF(AND(LN28&gt;=SMALL(기준일시_입력!$J$21:$J$39,LQ$5),LN28&lt;SMALL(기준일시_입력!$N$21:$N$39,LQ$5)),SMALL(기준일시_입력!$N$21:$N$39,LQ$5)-LN28,0)),0)</f>
        <v>0</v>
      </c>
      <c r="LR28" s="128">
        <f>IFERROR(IF(AND(LN28&lt;SMALL(기준일시_입력!$J$21:$J$39,LR$5),LO28&gt;SMALL(기준일시_입력!$N$21:$N$39,LR$5)),INDEX(기준일시_입력!$AJ$21:$AJ$39,LR$5*2-1),IF(AND(LN28&gt;=SMALL(기준일시_입력!$J$21:$J$39,LR$5),LN28&lt;SMALL(기준일시_입력!$N$21:$N$39,LR$5)),SMALL(기준일시_입력!$N$21:$N$39,LR$5)-LN28,0)),0)</f>
        <v>0</v>
      </c>
      <c r="LS28" s="128">
        <f>IFERROR(IF(AND(LN28&lt;SMALL(기준일시_입력!$J$21:$J$39,LS$5),LO28&gt;SMALL(기준일시_입력!$N$21:$N$39,LS$5)),INDEX(기준일시_입력!$AJ$21:$AJ$39,LS$5*2-1),IF(AND(LN28&gt;=SMALL(기준일시_입력!$J$21:$J$39,LS$5),LN28&lt;SMALL(기준일시_입력!$N$21:$N$39,LS$5)),SMALL(기준일시_입력!$N$21:$N$39,LS$5)-LN28,0)),0)</f>
        <v>0</v>
      </c>
      <c r="LT28" s="128">
        <f>IFERROR(IF(AND(LN28&lt;SMALL(기준일시_입력!$J$21:$J$39,LT$5),LO28&gt;SMALL(기준일시_입력!$N$21:$N$39,LT$5)),INDEX(기준일시_입력!$AJ$21:$AJ$39,LT$5*2-1),IF(AND(LN28&gt;=SMALL(기준일시_입력!$J$21:$J$39,LT$5),LN28&lt;SMALL(기준일시_입력!$N$21:$N$39,LT$5)),SMALL(기준일시_입력!$N$21:$N$39,LT$5)-LN28,0)),0)</f>
        <v>0</v>
      </c>
      <c r="LU28" s="128">
        <f>IFERROR(IF(AND(LN28&lt;SMALL(기준일시_입력!$J$21:$J$39,LU$5),LO28&gt;SMALL(기준일시_입력!$N$21:$N$39,LU$5)),INDEX(기준일시_입력!$AJ$21:$AJ$39,LU$5*2-1),IF(AND(LN28&gt;=SMALL(기준일시_입력!$J$21:$J$39,LU$5),LN28&lt;SMALL(기준일시_입력!$N$21:$N$39,LU$5)),SMALL(기준일시_입력!$N$21:$N$39,LU$5)-LN28,0)),0)</f>
        <v>0</v>
      </c>
      <c r="LV28" s="128">
        <f>IFERROR(IF(AND(LN28&lt;SMALL(기준일시_입력!$J$21:$J$39,LV$5),LO28&gt;SMALL(기준일시_입력!$N$21:$N$39,LV$5)),INDEX(기준일시_입력!$AJ$21:$AJ$39,LV$5*2-1),IF(AND(LN28&gt;=SMALL(기준일시_입력!$J$21:$J$39,LV$5),LN28&lt;SMALL(기준일시_입력!$N$21:$N$39,LV$5)),SMALL(기준일시_입력!$N$21:$N$39,LV$5)-LN28,0)),0)</f>
        <v>0</v>
      </c>
      <c r="LW28" s="128">
        <f>IFERROR(IF(AND(LN28&lt;SMALL(기준일시_입력!$J$21:$J$39,LW$5),LO28&gt;SMALL(기준일시_입력!$N$21:$N$39,LW$5)),INDEX(기준일시_입력!$AJ$21:$AJ$39,LW$5*2-1),IF(AND(LN28&gt;=SMALL(기준일시_입력!$J$21:$J$39,LW$5),LN28&lt;SMALL(기준일시_입력!$N$21:$N$39,LW$5)),SMALL(기준일시_입력!$N$21:$N$39,LW$5)-LN28,0)),0)</f>
        <v>0</v>
      </c>
      <c r="LX28" s="128">
        <f>IFERROR(IF(AND(LN28&lt;SMALL(기준일시_입력!$J$21:$J$39,LX$5),LO28&gt;SMALL(기준일시_입력!$N$21:$N$39,LX$5)),INDEX(기준일시_입력!$AJ$21:$AJ$39,LX$5*2-1),IF(AND(LN28&gt;=SMALL(기준일시_입력!$J$21:$J$39,LX$5),LN28&lt;SMALL(기준일시_입력!$N$21:$N$39,LX$5)),SMALL(기준일시_입력!$N$21:$N$39,LX$5)-LN28,0)),0)</f>
        <v>0</v>
      </c>
      <c r="LY28" s="128">
        <f>IFERROR(IF(AND(LN28&lt;SMALL(기준일시_입력!$J$21:$J$39,LY$5),LO28&gt;SMALL(기준일시_입력!$N$21:$N$39,LY$5)),INDEX(기준일시_입력!$AJ$21:$AJ$39,LY$5*2-1),IF(AND(LN28&gt;=SMALL(기준일시_입력!$J$21:$J$39,LY$5),LN28&lt;SMALL(기준일시_입력!$N$21:$N$39,LY$5)),SMALL(기준일시_입력!$N$21:$N$39,LY$5)-LN28,0)),0)</f>
        <v>0</v>
      </c>
      <c r="LZ28" s="125"/>
      <c r="MA28" s="180" t="str">
        <f t="shared" si="199"/>
        <v>23일</v>
      </c>
      <c r="MB28" s="180"/>
      <c r="MC28" s="124" t="str">
        <f t="shared" si="200"/>
        <v>화</v>
      </c>
      <c r="MD28" s="133" t="str">
        <f t="shared" si="407"/>
        <v/>
      </c>
      <c r="ME28" s="184"/>
      <c r="MF28" s="184"/>
      <c r="MG28" s="184"/>
      <c r="MH28" s="184"/>
      <c r="MI28" s="184"/>
      <c r="MJ28" s="184"/>
      <c r="MK28" s="176"/>
      <c r="ML28" s="177"/>
      <c r="MM28" s="129" t="str">
        <f>IF($B28="","",IF(AND(MC$3&lt;&gt;"",$B28-기준일시_입력!$AO$7&lt;=0,ME28="",MH28="",MK28=""),"X",IF(MK28="연차","☆",IF(MK28="월차","★",IF(MK28="병가","♨",IF(MK28="출장","◎",IF(MK28="교육","■",IF(AND(MK28="",ME28&lt;=기준일시_입력!$J$15,MH28&gt;=기준일시_입력!$N$15),"○",IF(AND(MK28="",ME28&lt;&gt;"",ME28&gt;기준일시_입력!$J$15),"▼",IF(AND(MK28="",MH28&lt;&gt;"",MH28&lt;기준일시_입력!$N$15),"△",""))))))))))</f>
        <v/>
      </c>
      <c r="MN28" s="128">
        <f>IFERROR(IF(OR(ME28="",MH28=""),0,IF(AND(MP28&lt;기준일시_입력!$J$17,MQ28&gt;기준일시_입력!$N$17),기준일시_입력!$N$17-기준일시_입력!$J$17,IF(AND(MP28&gt;=기준일시_입력!$J$17,MQ28&gt;기준일시_입력!$N$17),기준일시_입력!$N$17-MP28,IF(MQ28&lt;기준일시_입력!$J$17,0,IF(AND(MP28&lt;기준일시_입력!$J$17,MQ28&lt;=기준일시_입력!$N$17),MQ28-기준일시_입력!$J$17,IF(AND(MP28&gt;=기준일시_입력!$J$17,MQ28&lt;=기준일시_입력!$N$17),MQ28-MP28,0)))))),0)</f>
        <v>0</v>
      </c>
      <c r="MO28" s="128">
        <f t="shared" si="202"/>
        <v>0</v>
      </c>
      <c r="MP28" s="128">
        <f>IF(OR(ME28="",MH28=""),0,IF(ME28&lt;기준일시_입력!$J$15,기준일시_입력!$J$15,ME28))</f>
        <v>0</v>
      </c>
      <c r="MQ28" s="128">
        <f t="shared" si="203"/>
        <v>0</v>
      </c>
      <c r="MR28" s="128">
        <f>IFERROR(IF(AND(MP28&lt;SMALL(기준일시_입력!$J$21:$J$39,MR$5),MQ28&gt;SMALL(기준일시_입력!$N$21:$N$39,MR$5)),INDEX(기준일시_입력!$AJ$21:$AJ$39,MR$5*2-1),IF(AND(MP28&gt;=SMALL(기준일시_입력!$J$21:$J$39,MR$5),MP28&lt;SMALL(기준일시_입력!$N$21:$N$39,MR$5)),SMALL(기준일시_입력!$N$21:$N$39,MR$5)-MP28,0)),0)</f>
        <v>0</v>
      </c>
      <c r="MS28" s="128">
        <f>IFERROR(IF(AND(MP28&lt;SMALL(기준일시_입력!$J$21:$J$39,MS$5),MQ28&gt;SMALL(기준일시_입력!$N$21:$N$39,MS$5)),INDEX(기준일시_입력!$AJ$21:$AJ$39,MS$5*2-1),IF(AND(MP28&gt;=SMALL(기준일시_입력!$J$21:$J$39,MS$5),MP28&lt;SMALL(기준일시_입력!$N$21:$N$39,MS$5)),SMALL(기준일시_입력!$N$21:$N$39,MS$5)-MP28,0)),0)</f>
        <v>0</v>
      </c>
      <c r="MT28" s="128">
        <f>IFERROR(IF(AND(MP28&lt;SMALL(기준일시_입력!$J$21:$J$39,MT$5),MQ28&gt;SMALL(기준일시_입력!$N$21:$N$39,MT$5)),INDEX(기준일시_입력!$AJ$21:$AJ$39,MT$5*2-1),IF(AND(MP28&gt;=SMALL(기준일시_입력!$J$21:$J$39,MT$5),MP28&lt;SMALL(기준일시_입력!$N$21:$N$39,MT$5)),SMALL(기준일시_입력!$N$21:$N$39,MT$5)-MP28,0)),0)</f>
        <v>0</v>
      </c>
      <c r="MU28" s="128">
        <f>IFERROR(IF(AND(MP28&lt;SMALL(기준일시_입력!$J$21:$J$39,MU$5),MQ28&gt;SMALL(기준일시_입력!$N$21:$N$39,MU$5)),INDEX(기준일시_입력!$AJ$21:$AJ$39,MU$5*2-1),IF(AND(MP28&gt;=SMALL(기준일시_입력!$J$21:$J$39,MU$5),MP28&lt;SMALL(기준일시_입력!$N$21:$N$39,MU$5)),SMALL(기준일시_입력!$N$21:$N$39,MU$5)-MP28,0)),0)</f>
        <v>0</v>
      </c>
      <c r="MV28" s="128">
        <f>IFERROR(IF(AND(MP28&lt;SMALL(기준일시_입력!$J$21:$J$39,MV$5),MQ28&gt;SMALL(기준일시_입력!$N$21:$N$39,MV$5)),INDEX(기준일시_입력!$AJ$21:$AJ$39,MV$5*2-1),IF(AND(MP28&gt;=SMALL(기준일시_입력!$J$21:$J$39,MV$5),MP28&lt;SMALL(기준일시_입력!$N$21:$N$39,MV$5)),SMALL(기준일시_입력!$N$21:$N$39,MV$5)-MP28,0)),0)</f>
        <v>0</v>
      </c>
      <c r="MW28" s="128">
        <f>IFERROR(IF(AND(MP28&lt;SMALL(기준일시_입력!$J$21:$J$39,MW$5),MQ28&gt;SMALL(기준일시_입력!$N$21:$N$39,MW$5)),INDEX(기준일시_입력!$AJ$21:$AJ$39,MW$5*2-1),IF(AND(MP28&gt;=SMALL(기준일시_입력!$J$21:$J$39,MW$5),MP28&lt;SMALL(기준일시_입력!$N$21:$N$39,MW$5)),SMALL(기준일시_입력!$N$21:$N$39,MW$5)-MP28,0)),0)</f>
        <v>0</v>
      </c>
      <c r="MX28" s="128">
        <f>IFERROR(IF(AND(MP28&lt;SMALL(기준일시_입력!$J$21:$J$39,MX$5),MQ28&gt;SMALL(기준일시_입력!$N$21:$N$39,MX$5)),INDEX(기준일시_입력!$AJ$21:$AJ$39,MX$5*2-1),IF(AND(MP28&gt;=SMALL(기준일시_입력!$J$21:$J$39,MX$5),MP28&lt;SMALL(기준일시_입력!$N$21:$N$39,MX$5)),SMALL(기준일시_입력!$N$21:$N$39,MX$5)-MP28,0)),0)</f>
        <v>0</v>
      </c>
      <c r="MY28" s="128">
        <f>IFERROR(IF(AND(MP28&lt;SMALL(기준일시_입력!$J$21:$J$39,MY$5),MQ28&gt;SMALL(기준일시_입력!$N$21:$N$39,MY$5)),INDEX(기준일시_입력!$AJ$21:$AJ$39,MY$5*2-1),IF(AND(MP28&gt;=SMALL(기준일시_입력!$J$21:$J$39,MY$5),MP28&lt;SMALL(기준일시_입력!$N$21:$N$39,MY$5)),SMALL(기준일시_입력!$N$21:$N$39,MY$5)-MP28,0)),0)</f>
        <v>0</v>
      </c>
      <c r="MZ28" s="128">
        <f>IFERROR(IF(AND(MP28&lt;SMALL(기준일시_입력!$J$21:$J$39,MZ$5),MQ28&gt;SMALL(기준일시_입력!$N$21:$N$39,MZ$5)),INDEX(기준일시_입력!$AJ$21:$AJ$39,MZ$5*2-1),IF(AND(MP28&gt;=SMALL(기준일시_입력!$J$21:$J$39,MZ$5),MP28&lt;SMALL(기준일시_입력!$N$21:$N$39,MZ$5)),SMALL(기준일시_입력!$N$21:$N$39,MZ$5)-MP28,0)),0)</f>
        <v>0</v>
      </c>
      <c r="NA28" s="128">
        <f>IFERROR(IF(AND(MP28&lt;SMALL(기준일시_입력!$J$21:$J$39,NA$5),MQ28&gt;SMALL(기준일시_입력!$N$21:$N$39,NA$5)),INDEX(기준일시_입력!$AJ$21:$AJ$39,NA$5*2-1),IF(AND(MP28&gt;=SMALL(기준일시_입력!$J$21:$J$39,NA$5),MP28&lt;SMALL(기준일시_입력!$N$21:$N$39,NA$5)),SMALL(기준일시_입력!$N$21:$N$39,NA$5)-MP28,0)),0)</f>
        <v>0</v>
      </c>
      <c r="NB28" s="125"/>
      <c r="NC28" s="180" t="str">
        <f t="shared" si="204"/>
        <v>23일</v>
      </c>
      <c r="ND28" s="180"/>
      <c r="NE28" s="124" t="str">
        <f t="shared" si="205"/>
        <v>화</v>
      </c>
      <c r="NF28" s="133" t="str">
        <f t="shared" si="407"/>
        <v/>
      </c>
      <c r="NG28" s="184"/>
      <c r="NH28" s="184"/>
      <c r="NI28" s="184"/>
      <c r="NJ28" s="184"/>
      <c r="NK28" s="184"/>
      <c r="NL28" s="184"/>
      <c r="NM28" s="176"/>
      <c r="NN28" s="177"/>
      <c r="NO28" s="129" t="str">
        <f>IF($B28="","",IF(AND(NE$3&lt;&gt;"",$B28-기준일시_입력!$AO$7&lt;=0,NG28="",NJ28="",NM28=""),"X",IF(NM28="연차","☆",IF(NM28="월차","★",IF(NM28="병가","♨",IF(NM28="출장","◎",IF(NM28="교육","■",IF(AND(NM28="",NG28&lt;=기준일시_입력!$J$15,NJ28&gt;=기준일시_입력!$N$15),"○",IF(AND(NM28="",NG28&lt;&gt;"",NG28&gt;기준일시_입력!$J$15),"▼",IF(AND(NM28="",NJ28&lt;&gt;"",NJ28&lt;기준일시_입력!$N$15),"△",""))))))))))</f>
        <v/>
      </c>
      <c r="NP28" s="128">
        <f>IFERROR(IF(OR(NG28="",NJ28=""),0,IF(AND(NR28&lt;기준일시_입력!$J$17,NS28&gt;기준일시_입력!$N$17),기준일시_입력!$N$17-기준일시_입력!$J$17,IF(AND(NR28&gt;=기준일시_입력!$J$17,NS28&gt;기준일시_입력!$N$17),기준일시_입력!$N$17-NR28,IF(NS28&lt;기준일시_입력!$J$17,0,IF(AND(NR28&lt;기준일시_입력!$J$17,NS28&lt;=기준일시_입력!$N$17),NS28-기준일시_입력!$J$17,IF(AND(NR28&gt;=기준일시_입력!$J$17,NS28&lt;=기준일시_입력!$N$17),NS28-NR28,0)))))),0)</f>
        <v>0</v>
      </c>
      <c r="NQ28" s="128">
        <f t="shared" si="207"/>
        <v>0</v>
      </c>
      <c r="NR28" s="128">
        <f>IF(OR(NG28="",NJ28=""),0,IF(NG28&lt;기준일시_입력!$J$15,기준일시_입력!$J$15,NG28))</f>
        <v>0</v>
      </c>
      <c r="NS28" s="128">
        <f t="shared" si="208"/>
        <v>0</v>
      </c>
      <c r="NT28" s="128">
        <f>IFERROR(IF(AND(NR28&lt;SMALL(기준일시_입력!$J$21:$J$39,NT$5),NS28&gt;SMALL(기준일시_입력!$N$21:$N$39,NT$5)),INDEX(기준일시_입력!$AJ$21:$AJ$39,NT$5*2-1),IF(AND(NR28&gt;=SMALL(기준일시_입력!$J$21:$J$39,NT$5),NR28&lt;SMALL(기준일시_입력!$N$21:$N$39,NT$5)),SMALL(기준일시_입력!$N$21:$N$39,NT$5)-NR28,0)),0)</f>
        <v>0</v>
      </c>
      <c r="NU28" s="128">
        <f>IFERROR(IF(AND(NR28&lt;SMALL(기준일시_입력!$J$21:$J$39,NU$5),NS28&gt;SMALL(기준일시_입력!$N$21:$N$39,NU$5)),INDEX(기준일시_입력!$AJ$21:$AJ$39,NU$5*2-1),IF(AND(NR28&gt;=SMALL(기준일시_입력!$J$21:$J$39,NU$5),NR28&lt;SMALL(기준일시_입력!$N$21:$N$39,NU$5)),SMALL(기준일시_입력!$N$21:$N$39,NU$5)-NR28,0)),0)</f>
        <v>0</v>
      </c>
      <c r="NV28" s="128">
        <f>IFERROR(IF(AND(NR28&lt;SMALL(기준일시_입력!$J$21:$J$39,NV$5),NS28&gt;SMALL(기준일시_입력!$N$21:$N$39,NV$5)),INDEX(기준일시_입력!$AJ$21:$AJ$39,NV$5*2-1),IF(AND(NR28&gt;=SMALL(기준일시_입력!$J$21:$J$39,NV$5),NR28&lt;SMALL(기준일시_입력!$N$21:$N$39,NV$5)),SMALL(기준일시_입력!$N$21:$N$39,NV$5)-NR28,0)),0)</f>
        <v>0</v>
      </c>
      <c r="NW28" s="128">
        <f>IFERROR(IF(AND(NR28&lt;SMALL(기준일시_입력!$J$21:$J$39,NW$5),NS28&gt;SMALL(기준일시_입력!$N$21:$N$39,NW$5)),INDEX(기준일시_입력!$AJ$21:$AJ$39,NW$5*2-1),IF(AND(NR28&gt;=SMALL(기준일시_입력!$J$21:$J$39,NW$5),NR28&lt;SMALL(기준일시_입력!$N$21:$N$39,NW$5)),SMALL(기준일시_입력!$N$21:$N$39,NW$5)-NR28,0)),0)</f>
        <v>0</v>
      </c>
      <c r="NX28" s="128">
        <f>IFERROR(IF(AND(NR28&lt;SMALL(기준일시_입력!$J$21:$J$39,NX$5),NS28&gt;SMALL(기준일시_입력!$N$21:$N$39,NX$5)),INDEX(기준일시_입력!$AJ$21:$AJ$39,NX$5*2-1),IF(AND(NR28&gt;=SMALL(기준일시_입력!$J$21:$J$39,NX$5),NR28&lt;SMALL(기준일시_입력!$N$21:$N$39,NX$5)),SMALL(기준일시_입력!$N$21:$N$39,NX$5)-NR28,0)),0)</f>
        <v>0</v>
      </c>
      <c r="NY28" s="128">
        <f>IFERROR(IF(AND(NR28&lt;SMALL(기준일시_입력!$J$21:$J$39,NY$5),NS28&gt;SMALL(기준일시_입력!$N$21:$N$39,NY$5)),INDEX(기준일시_입력!$AJ$21:$AJ$39,NY$5*2-1),IF(AND(NR28&gt;=SMALL(기준일시_입력!$J$21:$J$39,NY$5),NR28&lt;SMALL(기준일시_입력!$N$21:$N$39,NY$5)),SMALL(기준일시_입력!$N$21:$N$39,NY$5)-NR28,0)),0)</f>
        <v>0</v>
      </c>
      <c r="NZ28" s="128">
        <f>IFERROR(IF(AND(NR28&lt;SMALL(기준일시_입력!$J$21:$J$39,NZ$5),NS28&gt;SMALL(기준일시_입력!$N$21:$N$39,NZ$5)),INDEX(기준일시_입력!$AJ$21:$AJ$39,NZ$5*2-1),IF(AND(NR28&gt;=SMALL(기준일시_입력!$J$21:$J$39,NZ$5),NR28&lt;SMALL(기준일시_입력!$N$21:$N$39,NZ$5)),SMALL(기준일시_입력!$N$21:$N$39,NZ$5)-NR28,0)),0)</f>
        <v>0</v>
      </c>
      <c r="OA28" s="128">
        <f>IFERROR(IF(AND(NR28&lt;SMALL(기준일시_입력!$J$21:$J$39,OA$5),NS28&gt;SMALL(기준일시_입력!$N$21:$N$39,OA$5)),INDEX(기준일시_입력!$AJ$21:$AJ$39,OA$5*2-1),IF(AND(NR28&gt;=SMALL(기준일시_입력!$J$21:$J$39,OA$5),NR28&lt;SMALL(기준일시_입력!$N$21:$N$39,OA$5)),SMALL(기준일시_입력!$N$21:$N$39,OA$5)-NR28,0)),0)</f>
        <v>0</v>
      </c>
      <c r="OB28" s="128">
        <f>IFERROR(IF(AND(NR28&lt;SMALL(기준일시_입력!$J$21:$J$39,OB$5),NS28&gt;SMALL(기준일시_입력!$N$21:$N$39,OB$5)),INDEX(기준일시_입력!$AJ$21:$AJ$39,OB$5*2-1),IF(AND(NR28&gt;=SMALL(기준일시_입력!$J$21:$J$39,OB$5),NR28&lt;SMALL(기준일시_입력!$N$21:$N$39,OB$5)),SMALL(기준일시_입력!$N$21:$N$39,OB$5)-NR28,0)),0)</f>
        <v>0</v>
      </c>
      <c r="OC28" s="128">
        <f>IFERROR(IF(AND(NR28&lt;SMALL(기준일시_입력!$J$21:$J$39,OC$5),NS28&gt;SMALL(기준일시_입력!$N$21:$N$39,OC$5)),INDEX(기준일시_입력!$AJ$21:$AJ$39,OC$5*2-1),IF(AND(NR28&gt;=SMALL(기준일시_입력!$J$21:$J$39,OC$5),NR28&lt;SMALL(기준일시_입력!$N$21:$N$39,OC$5)),SMALL(기준일시_입력!$N$21:$N$39,OC$5)-NR28,0)),0)</f>
        <v>0</v>
      </c>
      <c r="OD28" s="125"/>
      <c r="OE28" s="180" t="str">
        <f t="shared" si="209"/>
        <v>23일</v>
      </c>
      <c r="OF28" s="180"/>
      <c r="OG28" s="124" t="str">
        <f t="shared" si="210"/>
        <v>화</v>
      </c>
      <c r="OH28" s="133" t="str">
        <f t="shared" si="407"/>
        <v/>
      </c>
      <c r="OI28" s="184"/>
      <c r="OJ28" s="184"/>
      <c r="OK28" s="184"/>
      <c r="OL28" s="184"/>
      <c r="OM28" s="184"/>
      <c r="ON28" s="184"/>
      <c r="OO28" s="176"/>
      <c r="OP28" s="177"/>
      <c r="OQ28" s="129" t="str">
        <f>IF($B28="","",IF(AND(OG$3&lt;&gt;"",$B28-기준일시_입력!$AO$7&lt;=0,OI28="",OL28="",OO28=""),"X",IF(OO28="연차","☆",IF(OO28="월차","★",IF(OO28="병가","♨",IF(OO28="출장","◎",IF(OO28="교육","■",IF(AND(OO28="",OI28&lt;=기준일시_입력!$J$15,OL28&gt;=기준일시_입력!$N$15),"○",IF(AND(OO28="",OI28&lt;&gt;"",OI28&gt;기준일시_입력!$J$15),"▼",IF(AND(OO28="",OL28&lt;&gt;"",OL28&lt;기준일시_입력!$N$15),"△",""))))))))))</f>
        <v/>
      </c>
      <c r="OR28" s="128">
        <f>IFERROR(IF(OR(OI28="",OL28=""),0,IF(AND(OT28&lt;기준일시_입력!$J$17,OU28&gt;기준일시_입력!$N$17),기준일시_입력!$N$17-기준일시_입력!$J$17,IF(AND(OT28&gt;=기준일시_입력!$J$17,OU28&gt;기준일시_입력!$N$17),기준일시_입력!$N$17-OT28,IF(OU28&lt;기준일시_입력!$J$17,0,IF(AND(OT28&lt;기준일시_입력!$J$17,OU28&lt;=기준일시_입력!$N$17),OU28-기준일시_입력!$J$17,IF(AND(OT28&gt;=기준일시_입력!$J$17,OU28&lt;=기준일시_입력!$N$17),OU28-OT28,0)))))),0)</f>
        <v>0</v>
      </c>
      <c r="OS28" s="128">
        <f t="shared" si="212"/>
        <v>0</v>
      </c>
      <c r="OT28" s="128">
        <f>IF(OR(OI28="",OL28=""),0,IF(OI28&lt;기준일시_입력!$J$15,기준일시_입력!$J$15,OI28))</f>
        <v>0</v>
      </c>
      <c r="OU28" s="128">
        <f t="shared" si="213"/>
        <v>0</v>
      </c>
      <c r="OV28" s="128">
        <f>IFERROR(IF(AND(OT28&lt;SMALL(기준일시_입력!$J$21:$J$39,OV$5),OU28&gt;SMALL(기준일시_입력!$N$21:$N$39,OV$5)),INDEX(기준일시_입력!$AJ$21:$AJ$39,OV$5*2-1),IF(AND(OT28&gt;=SMALL(기준일시_입력!$J$21:$J$39,OV$5),OT28&lt;SMALL(기준일시_입력!$N$21:$N$39,OV$5)),SMALL(기준일시_입력!$N$21:$N$39,OV$5)-OT28,0)),0)</f>
        <v>0</v>
      </c>
      <c r="OW28" s="128">
        <f>IFERROR(IF(AND(OT28&lt;SMALL(기준일시_입력!$J$21:$J$39,OW$5),OU28&gt;SMALL(기준일시_입력!$N$21:$N$39,OW$5)),INDEX(기준일시_입력!$AJ$21:$AJ$39,OW$5*2-1),IF(AND(OT28&gt;=SMALL(기준일시_입력!$J$21:$J$39,OW$5),OT28&lt;SMALL(기준일시_입력!$N$21:$N$39,OW$5)),SMALL(기준일시_입력!$N$21:$N$39,OW$5)-OT28,0)),0)</f>
        <v>0</v>
      </c>
      <c r="OX28" s="128">
        <f>IFERROR(IF(AND(OT28&lt;SMALL(기준일시_입력!$J$21:$J$39,OX$5),OU28&gt;SMALL(기준일시_입력!$N$21:$N$39,OX$5)),INDEX(기준일시_입력!$AJ$21:$AJ$39,OX$5*2-1),IF(AND(OT28&gt;=SMALL(기준일시_입력!$J$21:$J$39,OX$5),OT28&lt;SMALL(기준일시_입력!$N$21:$N$39,OX$5)),SMALL(기준일시_입력!$N$21:$N$39,OX$5)-OT28,0)),0)</f>
        <v>0</v>
      </c>
      <c r="OY28" s="128">
        <f>IFERROR(IF(AND(OT28&lt;SMALL(기준일시_입력!$J$21:$J$39,OY$5),OU28&gt;SMALL(기준일시_입력!$N$21:$N$39,OY$5)),INDEX(기준일시_입력!$AJ$21:$AJ$39,OY$5*2-1),IF(AND(OT28&gt;=SMALL(기준일시_입력!$J$21:$J$39,OY$5),OT28&lt;SMALL(기준일시_입력!$N$21:$N$39,OY$5)),SMALL(기준일시_입력!$N$21:$N$39,OY$5)-OT28,0)),0)</f>
        <v>0</v>
      </c>
      <c r="OZ28" s="128">
        <f>IFERROR(IF(AND(OT28&lt;SMALL(기준일시_입력!$J$21:$J$39,OZ$5),OU28&gt;SMALL(기준일시_입력!$N$21:$N$39,OZ$5)),INDEX(기준일시_입력!$AJ$21:$AJ$39,OZ$5*2-1),IF(AND(OT28&gt;=SMALL(기준일시_입력!$J$21:$J$39,OZ$5),OT28&lt;SMALL(기준일시_입력!$N$21:$N$39,OZ$5)),SMALL(기준일시_입력!$N$21:$N$39,OZ$5)-OT28,0)),0)</f>
        <v>0</v>
      </c>
      <c r="PA28" s="128">
        <f>IFERROR(IF(AND(OT28&lt;SMALL(기준일시_입력!$J$21:$J$39,PA$5),OU28&gt;SMALL(기준일시_입력!$N$21:$N$39,PA$5)),INDEX(기준일시_입력!$AJ$21:$AJ$39,PA$5*2-1),IF(AND(OT28&gt;=SMALL(기준일시_입력!$J$21:$J$39,PA$5),OT28&lt;SMALL(기준일시_입력!$N$21:$N$39,PA$5)),SMALL(기준일시_입력!$N$21:$N$39,PA$5)-OT28,0)),0)</f>
        <v>0</v>
      </c>
      <c r="PB28" s="128">
        <f>IFERROR(IF(AND(OT28&lt;SMALL(기준일시_입력!$J$21:$J$39,PB$5),OU28&gt;SMALL(기준일시_입력!$N$21:$N$39,PB$5)),INDEX(기준일시_입력!$AJ$21:$AJ$39,PB$5*2-1),IF(AND(OT28&gt;=SMALL(기준일시_입력!$J$21:$J$39,PB$5),OT28&lt;SMALL(기준일시_입력!$N$21:$N$39,PB$5)),SMALL(기준일시_입력!$N$21:$N$39,PB$5)-OT28,0)),0)</f>
        <v>0</v>
      </c>
      <c r="PC28" s="128">
        <f>IFERROR(IF(AND(OT28&lt;SMALL(기준일시_입력!$J$21:$J$39,PC$5),OU28&gt;SMALL(기준일시_입력!$N$21:$N$39,PC$5)),INDEX(기준일시_입력!$AJ$21:$AJ$39,PC$5*2-1),IF(AND(OT28&gt;=SMALL(기준일시_입력!$J$21:$J$39,PC$5),OT28&lt;SMALL(기준일시_입력!$N$21:$N$39,PC$5)),SMALL(기준일시_입력!$N$21:$N$39,PC$5)-OT28,0)),0)</f>
        <v>0</v>
      </c>
      <c r="PD28" s="128">
        <f>IFERROR(IF(AND(OT28&lt;SMALL(기준일시_입력!$J$21:$J$39,PD$5),OU28&gt;SMALL(기준일시_입력!$N$21:$N$39,PD$5)),INDEX(기준일시_입력!$AJ$21:$AJ$39,PD$5*2-1),IF(AND(OT28&gt;=SMALL(기준일시_입력!$J$21:$J$39,PD$5),OT28&lt;SMALL(기준일시_입력!$N$21:$N$39,PD$5)),SMALL(기준일시_입력!$N$21:$N$39,PD$5)-OT28,0)),0)</f>
        <v>0</v>
      </c>
      <c r="PE28" s="128">
        <f>IFERROR(IF(AND(OT28&lt;SMALL(기준일시_입력!$J$21:$J$39,PE$5),OU28&gt;SMALL(기준일시_입력!$N$21:$N$39,PE$5)),INDEX(기준일시_입력!$AJ$21:$AJ$39,PE$5*2-1),IF(AND(OT28&gt;=SMALL(기준일시_입력!$J$21:$J$39,PE$5),OT28&lt;SMALL(기준일시_입력!$N$21:$N$39,PE$5)),SMALL(기준일시_입력!$N$21:$N$39,PE$5)-OT28,0)),0)</f>
        <v>0</v>
      </c>
      <c r="PF28" s="125"/>
      <c r="PG28" s="180" t="str">
        <f t="shared" si="214"/>
        <v>23일</v>
      </c>
      <c r="PH28" s="180"/>
      <c r="PI28" s="124" t="str">
        <f t="shared" si="215"/>
        <v>화</v>
      </c>
      <c r="PJ28" s="133" t="str">
        <f t="shared" si="408"/>
        <v/>
      </c>
      <c r="PK28" s="184"/>
      <c r="PL28" s="184"/>
      <c r="PM28" s="184"/>
      <c r="PN28" s="184"/>
      <c r="PO28" s="184"/>
      <c r="PP28" s="184"/>
      <c r="PQ28" s="176"/>
      <c r="PR28" s="177"/>
      <c r="PS28" s="129" t="str">
        <f>IF($B28="","",IF(AND(PI$3&lt;&gt;"",$B28-기준일시_입력!$AO$7&lt;=0,PK28="",PN28="",PQ28=""),"X",IF(PQ28="연차","☆",IF(PQ28="월차","★",IF(PQ28="병가","♨",IF(PQ28="출장","◎",IF(PQ28="교육","■",IF(AND(PQ28="",PK28&lt;=기준일시_입력!$J$15,PN28&gt;=기준일시_입력!$N$15),"○",IF(AND(PQ28="",PK28&lt;&gt;"",PK28&gt;기준일시_입력!$J$15),"▼",IF(AND(PQ28="",PN28&lt;&gt;"",PN28&lt;기준일시_입력!$N$15),"△",""))))))))))</f>
        <v/>
      </c>
      <c r="PT28" s="128">
        <f>IFERROR(IF(OR(PK28="",PN28=""),0,IF(AND(PV28&lt;기준일시_입력!$J$17,PW28&gt;기준일시_입력!$N$17),기준일시_입력!$N$17-기준일시_입력!$J$17,IF(AND(PV28&gt;=기준일시_입력!$J$17,PW28&gt;기준일시_입력!$N$17),기준일시_입력!$N$17-PV28,IF(PW28&lt;기준일시_입력!$J$17,0,IF(AND(PV28&lt;기준일시_입력!$J$17,PW28&lt;=기준일시_입력!$N$17),PW28-기준일시_입력!$J$17,IF(AND(PV28&gt;=기준일시_입력!$J$17,PW28&lt;=기준일시_입력!$N$17),PW28-PV28,0)))))),0)</f>
        <v>0</v>
      </c>
      <c r="PU28" s="128">
        <f t="shared" si="217"/>
        <v>0</v>
      </c>
      <c r="PV28" s="128">
        <f>IF(OR(PK28="",PN28=""),0,IF(PK28&lt;기준일시_입력!$J$15,기준일시_입력!$J$15,PK28))</f>
        <v>0</v>
      </c>
      <c r="PW28" s="128">
        <f t="shared" si="218"/>
        <v>0</v>
      </c>
      <c r="PX28" s="128">
        <f>IFERROR(IF(AND(PV28&lt;SMALL(기준일시_입력!$J$21:$J$39,PX$5),PW28&gt;SMALL(기준일시_입력!$N$21:$N$39,PX$5)),INDEX(기준일시_입력!$AJ$21:$AJ$39,PX$5*2-1),IF(AND(PV28&gt;=SMALL(기준일시_입력!$J$21:$J$39,PX$5),PV28&lt;SMALL(기준일시_입력!$N$21:$N$39,PX$5)),SMALL(기준일시_입력!$N$21:$N$39,PX$5)-PV28,0)),0)</f>
        <v>0</v>
      </c>
      <c r="PY28" s="128">
        <f>IFERROR(IF(AND(PV28&lt;SMALL(기준일시_입력!$J$21:$J$39,PY$5),PW28&gt;SMALL(기준일시_입력!$N$21:$N$39,PY$5)),INDEX(기준일시_입력!$AJ$21:$AJ$39,PY$5*2-1),IF(AND(PV28&gt;=SMALL(기준일시_입력!$J$21:$J$39,PY$5),PV28&lt;SMALL(기준일시_입력!$N$21:$N$39,PY$5)),SMALL(기준일시_입력!$N$21:$N$39,PY$5)-PV28,0)),0)</f>
        <v>0</v>
      </c>
      <c r="PZ28" s="128">
        <f>IFERROR(IF(AND(PV28&lt;SMALL(기준일시_입력!$J$21:$J$39,PZ$5),PW28&gt;SMALL(기준일시_입력!$N$21:$N$39,PZ$5)),INDEX(기준일시_입력!$AJ$21:$AJ$39,PZ$5*2-1),IF(AND(PV28&gt;=SMALL(기준일시_입력!$J$21:$J$39,PZ$5),PV28&lt;SMALL(기준일시_입력!$N$21:$N$39,PZ$5)),SMALL(기준일시_입력!$N$21:$N$39,PZ$5)-PV28,0)),0)</f>
        <v>0</v>
      </c>
      <c r="QA28" s="128">
        <f>IFERROR(IF(AND(PV28&lt;SMALL(기준일시_입력!$J$21:$J$39,QA$5),PW28&gt;SMALL(기준일시_입력!$N$21:$N$39,QA$5)),INDEX(기준일시_입력!$AJ$21:$AJ$39,QA$5*2-1),IF(AND(PV28&gt;=SMALL(기준일시_입력!$J$21:$J$39,QA$5),PV28&lt;SMALL(기준일시_입력!$N$21:$N$39,QA$5)),SMALL(기준일시_입력!$N$21:$N$39,QA$5)-PV28,0)),0)</f>
        <v>0</v>
      </c>
      <c r="QB28" s="128">
        <f>IFERROR(IF(AND(PV28&lt;SMALL(기준일시_입력!$J$21:$J$39,QB$5),PW28&gt;SMALL(기준일시_입력!$N$21:$N$39,QB$5)),INDEX(기준일시_입력!$AJ$21:$AJ$39,QB$5*2-1),IF(AND(PV28&gt;=SMALL(기준일시_입력!$J$21:$J$39,QB$5),PV28&lt;SMALL(기준일시_입력!$N$21:$N$39,QB$5)),SMALL(기준일시_입력!$N$21:$N$39,QB$5)-PV28,0)),0)</f>
        <v>0</v>
      </c>
      <c r="QC28" s="128">
        <f>IFERROR(IF(AND(PV28&lt;SMALL(기준일시_입력!$J$21:$J$39,QC$5),PW28&gt;SMALL(기준일시_입력!$N$21:$N$39,QC$5)),INDEX(기준일시_입력!$AJ$21:$AJ$39,QC$5*2-1),IF(AND(PV28&gt;=SMALL(기준일시_입력!$J$21:$J$39,QC$5),PV28&lt;SMALL(기준일시_입력!$N$21:$N$39,QC$5)),SMALL(기준일시_입력!$N$21:$N$39,QC$5)-PV28,0)),0)</f>
        <v>0</v>
      </c>
      <c r="QD28" s="128">
        <f>IFERROR(IF(AND(PV28&lt;SMALL(기준일시_입력!$J$21:$J$39,QD$5),PW28&gt;SMALL(기준일시_입력!$N$21:$N$39,QD$5)),INDEX(기준일시_입력!$AJ$21:$AJ$39,QD$5*2-1),IF(AND(PV28&gt;=SMALL(기준일시_입력!$J$21:$J$39,QD$5),PV28&lt;SMALL(기준일시_입력!$N$21:$N$39,QD$5)),SMALL(기준일시_입력!$N$21:$N$39,QD$5)-PV28,0)),0)</f>
        <v>0</v>
      </c>
      <c r="QE28" s="128">
        <f>IFERROR(IF(AND(PV28&lt;SMALL(기준일시_입력!$J$21:$J$39,QE$5),PW28&gt;SMALL(기준일시_입력!$N$21:$N$39,QE$5)),INDEX(기준일시_입력!$AJ$21:$AJ$39,QE$5*2-1),IF(AND(PV28&gt;=SMALL(기준일시_입력!$J$21:$J$39,QE$5),PV28&lt;SMALL(기준일시_입력!$N$21:$N$39,QE$5)),SMALL(기준일시_입력!$N$21:$N$39,QE$5)-PV28,0)),0)</f>
        <v>0</v>
      </c>
      <c r="QF28" s="128">
        <f>IFERROR(IF(AND(PV28&lt;SMALL(기준일시_입력!$J$21:$J$39,QF$5),PW28&gt;SMALL(기준일시_입력!$N$21:$N$39,QF$5)),INDEX(기준일시_입력!$AJ$21:$AJ$39,QF$5*2-1),IF(AND(PV28&gt;=SMALL(기준일시_입력!$J$21:$J$39,QF$5),PV28&lt;SMALL(기준일시_입력!$N$21:$N$39,QF$5)),SMALL(기준일시_입력!$N$21:$N$39,QF$5)-PV28,0)),0)</f>
        <v>0</v>
      </c>
      <c r="QG28" s="128">
        <f>IFERROR(IF(AND(PV28&lt;SMALL(기준일시_입력!$J$21:$J$39,QG$5),PW28&gt;SMALL(기준일시_입력!$N$21:$N$39,QG$5)),INDEX(기준일시_입력!$AJ$21:$AJ$39,QG$5*2-1),IF(AND(PV28&gt;=SMALL(기준일시_입력!$J$21:$J$39,QG$5),PV28&lt;SMALL(기준일시_입력!$N$21:$N$39,QG$5)),SMALL(기준일시_입력!$N$21:$N$39,QG$5)-PV28,0)),0)</f>
        <v>0</v>
      </c>
      <c r="QH28" s="125"/>
      <c r="QI28" s="180" t="str">
        <f t="shared" si="219"/>
        <v>23일</v>
      </c>
      <c r="QJ28" s="180"/>
      <c r="QK28" s="124" t="str">
        <f t="shared" si="220"/>
        <v>화</v>
      </c>
      <c r="QL28" s="133" t="str">
        <f t="shared" si="408"/>
        <v/>
      </c>
      <c r="QM28" s="184"/>
      <c r="QN28" s="184"/>
      <c r="QO28" s="184"/>
      <c r="QP28" s="184"/>
      <c r="QQ28" s="184"/>
      <c r="QR28" s="184"/>
      <c r="QS28" s="176"/>
      <c r="QT28" s="177"/>
      <c r="QU28" s="129" t="str">
        <f>IF($B28="","",IF(AND(QK$3&lt;&gt;"",$B28-기준일시_입력!$AO$7&lt;=0,QM28="",QP28="",QS28=""),"X",IF(QS28="연차","☆",IF(QS28="월차","★",IF(QS28="병가","♨",IF(QS28="출장","◎",IF(QS28="교육","■",IF(AND(QS28="",QM28&lt;=기준일시_입력!$J$15,QP28&gt;=기준일시_입력!$N$15),"○",IF(AND(QS28="",QM28&lt;&gt;"",QM28&gt;기준일시_입력!$J$15),"▼",IF(AND(QS28="",QP28&lt;&gt;"",QP28&lt;기준일시_입력!$N$15),"△",""))))))))))</f>
        <v/>
      </c>
      <c r="QV28" s="128">
        <f>IFERROR(IF(OR(QM28="",QP28=""),0,IF(AND(QX28&lt;기준일시_입력!$J$17,QY28&gt;기준일시_입력!$N$17),기준일시_입력!$N$17-기준일시_입력!$J$17,IF(AND(QX28&gt;=기준일시_입력!$J$17,QY28&gt;기준일시_입력!$N$17),기준일시_입력!$N$17-QX28,IF(QY28&lt;기준일시_입력!$J$17,0,IF(AND(QX28&lt;기준일시_입력!$J$17,QY28&lt;=기준일시_입력!$N$17),QY28-기준일시_입력!$J$17,IF(AND(QX28&gt;=기준일시_입력!$J$17,QY28&lt;=기준일시_입력!$N$17),QY28-QX28,0)))))),0)</f>
        <v>0</v>
      </c>
      <c r="QW28" s="128">
        <f t="shared" si="222"/>
        <v>0</v>
      </c>
      <c r="QX28" s="128">
        <f>IF(OR(QM28="",QP28=""),0,IF(QM28&lt;기준일시_입력!$J$15,기준일시_입력!$J$15,QM28))</f>
        <v>0</v>
      </c>
      <c r="QY28" s="128">
        <f t="shared" si="223"/>
        <v>0</v>
      </c>
      <c r="QZ28" s="128">
        <f>IFERROR(IF(AND(QX28&lt;SMALL(기준일시_입력!$J$21:$J$39,QZ$5),QY28&gt;SMALL(기준일시_입력!$N$21:$N$39,QZ$5)),INDEX(기준일시_입력!$AJ$21:$AJ$39,QZ$5*2-1),IF(AND(QX28&gt;=SMALL(기준일시_입력!$J$21:$J$39,QZ$5),QX28&lt;SMALL(기준일시_입력!$N$21:$N$39,QZ$5)),SMALL(기준일시_입력!$N$21:$N$39,QZ$5)-QX28,0)),0)</f>
        <v>0</v>
      </c>
      <c r="RA28" s="128">
        <f>IFERROR(IF(AND(QX28&lt;SMALL(기준일시_입력!$J$21:$J$39,RA$5),QY28&gt;SMALL(기준일시_입력!$N$21:$N$39,RA$5)),INDEX(기준일시_입력!$AJ$21:$AJ$39,RA$5*2-1),IF(AND(QX28&gt;=SMALL(기준일시_입력!$J$21:$J$39,RA$5),QX28&lt;SMALL(기준일시_입력!$N$21:$N$39,RA$5)),SMALL(기준일시_입력!$N$21:$N$39,RA$5)-QX28,0)),0)</f>
        <v>0</v>
      </c>
      <c r="RB28" s="128">
        <f>IFERROR(IF(AND(QX28&lt;SMALL(기준일시_입력!$J$21:$J$39,RB$5),QY28&gt;SMALL(기준일시_입력!$N$21:$N$39,RB$5)),INDEX(기준일시_입력!$AJ$21:$AJ$39,RB$5*2-1),IF(AND(QX28&gt;=SMALL(기준일시_입력!$J$21:$J$39,RB$5),QX28&lt;SMALL(기준일시_입력!$N$21:$N$39,RB$5)),SMALL(기준일시_입력!$N$21:$N$39,RB$5)-QX28,0)),0)</f>
        <v>0</v>
      </c>
      <c r="RC28" s="128">
        <f>IFERROR(IF(AND(QX28&lt;SMALL(기준일시_입력!$J$21:$J$39,RC$5),QY28&gt;SMALL(기준일시_입력!$N$21:$N$39,RC$5)),INDEX(기준일시_입력!$AJ$21:$AJ$39,RC$5*2-1),IF(AND(QX28&gt;=SMALL(기준일시_입력!$J$21:$J$39,RC$5),QX28&lt;SMALL(기준일시_입력!$N$21:$N$39,RC$5)),SMALL(기준일시_입력!$N$21:$N$39,RC$5)-QX28,0)),0)</f>
        <v>0</v>
      </c>
      <c r="RD28" s="128">
        <f>IFERROR(IF(AND(QX28&lt;SMALL(기준일시_입력!$J$21:$J$39,RD$5),QY28&gt;SMALL(기준일시_입력!$N$21:$N$39,RD$5)),INDEX(기준일시_입력!$AJ$21:$AJ$39,RD$5*2-1),IF(AND(QX28&gt;=SMALL(기준일시_입력!$J$21:$J$39,RD$5),QX28&lt;SMALL(기준일시_입력!$N$21:$N$39,RD$5)),SMALL(기준일시_입력!$N$21:$N$39,RD$5)-QX28,0)),0)</f>
        <v>0</v>
      </c>
      <c r="RE28" s="128">
        <f>IFERROR(IF(AND(QX28&lt;SMALL(기준일시_입력!$J$21:$J$39,RE$5),QY28&gt;SMALL(기준일시_입력!$N$21:$N$39,RE$5)),INDEX(기준일시_입력!$AJ$21:$AJ$39,RE$5*2-1),IF(AND(QX28&gt;=SMALL(기준일시_입력!$J$21:$J$39,RE$5),QX28&lt;SMALL(기준일시_입력!$N$21:$N$39,RE$5)),SMALL(기준일시_입력!$N$21:$N$39,RE$5)-QX28,0)),0)</f>
        <v>0</v>
      </c>
      <c r="RF28" s="128">
        <f>IFERROR(IF(AND(QX28&lt;SMALL(기준일시_입력!$J$21:$J$39,RF$5),QY28&gt;SMALL(기준일시_입력!$N$21:$N$39,RF$5)),INDEX(기준일시_입력!$AJ$21:$AJ$39,RF$5*2-1),IF(AND(QX28&gt;=SMALL(기준일시_입력!$J$21:$J$39,RF$5),QX28&lt;SMALL(기준일시_입력!$N$21:$N$39,RF$5)),SMALL(기준일시_입력!$N$21:$N$39,RF$5)-QX28,0)),0)</f>
        <v>0</v>
      </c>
      <c r="RG28" s="128">
        <f>IFERROR(IF(AND(QX28&lt;SMALL(기준일시_입력!$J$21:$J$39,RG$5),QY28&gt;SMALL(기준일시_입력!$N$21:$N$39,RG$5)),INDEX(기준일시_입력!$AJ$21:$AJ$39,RG$5*2-1),IF(AND(QX28&gt;=SMALL(기준일시_입력!$J$21:$J$39,RG$5),QX28&lt;SMALL(기준일시_입력!$N$21:$N$39,RG$5)),SMALL(기준일시_입력!$N$21:$N$39,RG$5)-QX28,0)),0)</f>
        <v>0</v>
      </c>
      <c r="RH28" s="128">
        <f>IFERROR(IF(AND(QX28&lt;SMALL(기준일시_입력!$J$21:$J$39,RH$5),QY28&gt;SMALL(기준일시_입력!$N$21:$N$39,RH$5)),INDEX(기준일시_입력!$AJ$21:$AJ$39,RH$5*2-1),IF(AND(QX28&gt;=SMALL(기준일시_입력!$J$21:$J$39,RH$5),QX28&lt;SMALL(기준일시_입력!$N$21:$N$39,RH$5)),SMALL(기준일시_입력!$N$21:$N$39,RH$5)-QX28,0)),0)</f>
        <v>0</v>
      </c>
      <c r="RI28" s="128">
        <f>IFERROR(IF(AND(QX28&lt;SMALL(기준일시_입력!$J$21:$J$39,RI$5),QY28&gt;SMALL(기준일시_입력!$N$21:$N$39,RI$5)),INDEX(기준일시_입력!$AJ$21:$AJ$39,RI$5*2-1),IF(AND(QX28&gt;=SMALL(기준일시_입력!$J$21:$J$39,RI$5),QX28&lt;SMALL(기준일시_입력!$N$21:$N$39,RI$5)),SMALL(기준일시_입력!$N$21:$N$39,RI$5)-QX28,0)),0)</f>
        <v>0</v>
      </c>
      <c r="RJ28" s="125"/>
      <c r="RK28" s="180" t="str">
        <f t="shared" si="224"/>
        <v>23일</v>
      </c>
      <c r="RL28" s="180"/>
      <c r="RM28" s="124" t="str">
        <f t="shared" si="225"/>
        <v>화</v>
      </c>
      <c r="RN28" s="133" t="str">
        <f t="shared" si="408"/>
        <v/>
      </c>
      <c r="RO28" s="184"/>
      <c r="RP28" s="184"/>
      <c r="RQ28" s="184"/>
      <c r="RR28" s="184"/>
      <c r="RS28" s="184"/>
      <c r="RT28" s="184"/>
      <c r="RU28" s="176"/>
      <c r="RV28" s="177"/>
      <c r="RW28" s="129" t="str">
        <f>IF($B28="","",IF(AND(RM$3&lt;&gt;"",$B28-기준일시_입력!$AO$7&lt;=0,RO28="",RR28="",RU28=""),"X",IF(RU28="연차","☆",IF(RU28="월차","★",IF(RU28="병가","♨",IF(RU28="출장","◎",IF(RU28="교육","■",IF(AND(RU28="",RO28&lt;=기준일시_입력!$J$15,RR28&gt;=기준일시_입력!$N$15),"○",IF(AND(RU28="",RO28&lt;&gt;"",RO28&gt;기준일시_입력!$J$15),"▼",IF(AND(RU28="",RR28&lt;&gt;"",RR28&lt;기준일시_입력!$N$15),"△",""))))))))))</f>
        <v/>
      </c>
      <c r="RX28" s="128">
        <f>IFERROR(IF(OR(RO28="",RR28=""),0,IF(AND(RZ28&lt;기준일시_입력!$J$17,SA28&gt;기준일시_입력!$N$17),기준일시_입력!$N$17-기준일시_입력!$J$17,IF(AND(RZ28&gt;=기준일시_입력!$J$17,SA28&gt;기준일시_입력!$N$17),기준일시_입력!$N$17-RZ28,IF(SA28&lt;기준일시_입력!$J$17,0,IF(AND(RZ28&lt;기준일시_입력!$J$17,SA28&lt;=기준일시_입력!$N$17),SA28-기준일시_입력!$J$17,IF(AND(RZ28&gt;=기준일시_입력!$J$17,SA28&lt;=기준일시_입력!$N$17),SA28-RZ28,0)))))),0)</f>
        <v>0</v>
      </c>
      <c r="RY28" s="128">
        <f t="shared" si="227"/>
        <v>0</v>
      </c>
      <c r="RZ28" s="128">
        <f>IF(OR(RO28="",RR28=""),0,IF(RO28&lt;기준일시_입력!$J$15,기준일시_입력!$J$15,RO28))</f>
        <v>0</v>
      </c>
      <c r="SA28" s="128">
        <f t="shared" si="228"/>
        <v>0</v>
      </c>
      <c r="SB28" s="128">
        <f>IFERROR(IF(AND(RZ28&lt;SMALL(기준일시_입력!$J$21:$J$39,SB$5),SA28&gt;SMALL(기준일시_입력!$N$21:$N$39,SB$5)),INDEX(기준일시_입력!$AJ$21:$AJ$39,SB$5*2-1),IF(AND(RZ28&gt;=SMALL(기준일시_입력!$J$21:$J$39,SB$5),RZ28&lt;SMALL(기준일시_입력!$N$21:$N$39,SB$5)),SMALL(기준일시_입력!$N$21:$N$39,SB$5)-RZ28,0)),0)</f>
        <v>0</v>
      </c>
      <c r="SC28" s="128">
        <f>IFERROR(IF(AND(RZ28&lt;SMALL(기준일시_입력!$J$21:$J$39,SC$5),SA28&gt;SMALL(기준일시_입력!$N$21:$N$39,SC$5)),INDEX(기준일시_입력!$AJ$21:$AJ$39,SC$5*2-1),IF(AND(RZ28&gt;=SMALL(기준일시_입력!$J$21:$J$39,SC$5),RZ28&lt;SMALL(기준일시_입력!$N$21:$N$39,SC$5)),SMALL(기준일시_입력!$N$21:$N$39,SC$5)-RZ28,0)),0)</f>
        <v>0</v>
      </c>
      <c r="SD28" s="128">
        <f>IFERROR(IF(AND(RZ28&lt;SMALL(기준일시_입력!$J$21:$J$39,SD$5),SA28&gt;SMALL(기준일시_입력!$N$21:$N$39,SD$5)),INDEX(기준일시_입력!$AJ$21:$AJ$39,SD$5*2-1),IF(AND(RZ28&gt;=SMALL(기준일시_입력!$J$21:$J$39,SD$5),RZ28&lt;SMALL(기준일시_입력!$N$21:$N$39,SD$5)),SMALL(기준일시_입력!$N$21:$N$39,SD$5)-RZ28,0)),0)</f>
        <v>0</v>
      </c>
      <c r="SE28" s="128">
        <f>IFERROR(IF(AND(RZ28&lt;SMALL(기준일시_입력!$J$21:$J$39,SE$5),SA28&gt;SMALL(기준일시_입력!$N$21:$N$39,SE$5)),INDEX(기준일시_입력!$AJ$21:$AJ$39,SE$5*2-1),IF(AND(RZ28&gt;=SMALL(기준일시_입력!$J$21:$J$39,SE$5),RZ28&lt;SMALL(기준일시_입력!$N$21:$N$39,SE$5)),SMALL(기준일시_입력!$N$21:$N$39,SE$5)-RZ28,0)),0)</f>
        <v>0</v>
      </c>
      <c r="SF28" s="128">
        <f>IFERROR(IF(AND(RZ28&lt;SMALL(기준일시_입력!$J$21:$J$39,SF$5),SA28&gt;SMALL(기준일시_입력!$N$21:$N$39,SF$5)),INDEX(기준일시_입력!$AJ$21:$AJ$39,SF$5*2-1),IF(AND(RZ28&gt;=SMALL(기준일시_입력!$J$21:$J$39,SF$5),RZ28&lt;SMALL(기준일시_입력!$N$21:$N$39,SF$5)),SMALL(기준일시_입력!$N$21:$N$39,SF$5)-RZ28,0)),0)</f>
        <v>0</v>
      </c>
      <c r="SG28" s="128">
        <f>IFERROR(IF(AND(RZ28&lt;SMALL(기준일시_입력!$J$21:$J$39,SG$5),SA28&gt;SMALL(기준일시_입력!$N$21:$N$39,SG$5)),INDEX(기준일시_입력!$AJ$21:$AJ$39,SG$5*2-1),IF(AND(RZ28&gt;=SMALL(기준일시_입력!$J$21:$J$39,SG$5),RZ28&lt;SMALL(기준일시_입력!$N$21:$N$39,SG$5)),SMALL(기준일시_입력!$N$21:$N$39,SG$5)-RZ28,0)),0)</f>
        <v>0</v>
      </c>
      <c r="SH28" s="128">
        <f>IFERROR(IF(AND(RZ28&lt;SMALL(기준일시_입력!$J$21:$J$39,SH$5),SA28&gt;SMALL(기준일시_입력!$N$21:$N$39,SH$5)),INDEX(기준일시_입력!$AJ$21:$AJ$39,SH$5*2-1),IF(AND(RZ28&gt;=SMALL(기준일시_입력!$J$21:$J$39,SH$5),RZ28&lt;SMALL(기준일시_입력!$N$21:$N$39,SH$5)),SMALL(기준일시_입력!$N$21:$N$39,SH$5)-RZ28,0)),0)</f>
        <v>0</v>
      </c>
      <c r="SI28" s="128">
        <f>IFERROR(IF(AND(RZ28&lt;SMALL(기준일시_입력!$J$21:$J$39,SI$5),SA28&gt;SMALL(기준일시_입력!$N$21:$N$39,SI$5)),INDEX(기준일시_입력!$AJ$21:$AJ$39,SI$5*2-1),IF(AND(RZ28&gt;=SMALL(기준일시_입력!$J$21:$J$39,SI$5),RZ28&lt;SMALL(기준일시_입력!$N$21:$N$39,SI$5)),SMALL(기준일시_입력!$N$21:$N$39,SI$5)-RZ28,0)),0)</f>
        <v>0</v>
      </c>
      <c r="SJ28" s="128">
        <f>IFERROR(IF(AND(RZ28&lt;SMALL(기준일시_입력!$J$21:$J$39,SJ$5),SA28&gt;SMALL(기준일시_입력!$N$21:$N$39,SJ$5)),INDEX(기준일시_입력!$AJ$21:$AJ$39,SJ$5*2-1),IF(AND(RZ28&gt;=SMALL(기준일시_입력!$J$21:$J$39,SJ$5),RZ28&lt;SMALL(기준일시_입력!$N$21:$N$39,SJ$5)),SMALL(기준일시_입력!$N$21:$N$39,SJ$5)-RZ28,0)),0)</f>
        <v>0</v>
      </c>
      <c r="SK28" s="128">
        <f>IFERROR(IF(AND(RZ28&lt;SMALL(기준일시_입력!$J$21:$J$39,SK$5),SA28&gt;SMALL(기준일시_입력!$N$21:$N$39,SK$5)),INDEX(기준일시_입력!$AJ$21:$AJ$39,SK$5*2-1),IF(AND(RZ28&gt;=SMALL(기준일시_입력!$J$21:$J$39,SK$5),RZ28&lt;SMALL(기준일시_입력!$N$21:$N$39,SK$5)),SMALL(기준일시_입력!$N$21:$N$39,SK$5)-RZ28,0)),0)</f>
        <v>0</v>
      </c>
      <c r="SL28" s="125"/>
      <c r="SM28" s="180" t="str">
        <f t="shared" si="229"/>
        <v>23일</v>
      </c>
      <c r="SN28" s="180"/>
      <c r="SO28" s="124" t="str">
        <f t="shared" si="230"/>
        <v>화</v>
      </c>
      <c r="SP28" s="133" t="str">
        <f t="shared" si="409"/>
        <v/>
      </c>
      <c r="SQ28" s="184"/>
      <c r="SR28" s="184"/>
      <c r="SS28" s="184"/>
      <c r="ST28" s="184"/>
      <c r="SU28" s="184"/>
      <c r="SV28" s="184"/>
      <c r="SW28" s="176"/>
      <c r="SX28" s="177"/>
      <c r="SY28" s="129" t="str">
        <f>IF($B28="","",IF(AND(SO$3&lt;&gt;"",$B28-기준일시_입력!$AO$7&lt;=0,SQ28="",ST28="",SW28=""),"X",IF(SW28="연차","☆",IF(SW28="월차","★",IF(SW28="병가","♨",IF(SW28="출장","◎",IF(SW28="교육","■",IF(AND(SW28="",SQ28&lt;=기준일시_입력!$J$15,ST28&gt;=기준일시_입력!$N$15),"○",IF(AND(SW28="",SQ28&lt;&gt;"",SQ28&gt;기준일시_입력!$J$15),"▼",IF(AND(SW28="",ST28&lt;&gt;"",ST28&lt;기준일시_입력!$N$15),"△",""))))))))))</f>
        <v/>
      </c>
      <c r="SZ28" s="128">
        <f>IFERROR(IF(OR(SQ28="",ST28=""),0,IF(AND(TB28&lt;기준일시_입력!$J$17,TC28&gt;기준일시_입력!$N$17),기준일시_입력!$N$17-기준일시_입력!$J$17,IF(AND(TB28&gt;=기준일시_입력!$J$17,TC28&gt;기준일시_입력!$N$17),기준일시_입력!$N$17-TB28,IF(TC28&lt;기준일시_입력!$J$17,0,IF(AND(TB28&lt;기준일시_입력!$J$17,TC28&lt;=기준일시_입력!$N$17),TC28-기준일시_입력!$J$17,IF(AND(TB28&gt;=기준일시_입력!$J$17,TC28&lt;=기준일시_입력!$N$17),TC28-TB28,0)))))),0)</f>
        <v>0</v>
      </c>
      <c r="TA28" s="128">
        <f t="shared" si="232"/>
        <v>0</v>
      </c>
      <c r="TB28" s="128">
        <f>IF(OR(SQ28="",ST28=""),0,IF(SQ28&lt;기준일시_입력!$J$15,기준일시_입력!$J$15,SQ28))</f>
        <v>0</v>
      </c>
      <c r="TC28" s="128">
        <f t="shared" si="233"/>
        <v>0</v>
      </c>
      <c r="TD28" s="128">
        <f>IFERROR(IF(AND(TB28&lt;SMALL(기준일시_입력!$J$21:$J$39,TD$5),TC28&gt;SMALL(기준일시_입력!$N$21:$N$39,TD$5)),INDEX(기준일시_입력!$AJ$21:$AJ$39,TD$5*2-1),IF(AND(TB28&gt;=SMALL(기준일시_입력!$J$21:$J$39,TD$5),TB28&lt;SMALL(기준일시_입력!$N$21:$N$39,TD$5)),SMALL(기준일시_입력!$N$21:$N$39,TD$5)-TB28,0)),0)</f>
        <v>0</v>
      </c>
      <c r="TE28" s="128">
        <f>IFERROR(IF(AND(TB28&lt;SMALL(기준일시_입력!$J$21:$J$39,TE$5),TC28&gt;SMALL(기준일시_입력!$N$21:$N$39,TE$5)),INDEX(기준일시_입력!$AJ$21:$AJ$39,TE$5*2-1),IF(AND(TB28&gt;=SMALL(기준일시_입력!$J$21:$J$39,TE$5),TB28&lt;SMALL(기준일시_입력!$N$21:$N$39,TE$5)),SMALL(기준일시_입력!$N$21:$N$39,TE$5)-TB28,0)),0)</f>
        <v>0</v>
      </c>
      <c r="TF28" s="128">
        <f>IFERROR(IF(AND(TB28&lt;SMALL(기준일시_입력!$J$21:$J$39,TF$5),TC28&gt;SMALL(기준일시_입력!$N$21:$N$39,TF$5)),INDEX(기준일시_입력!$AJ$21:$AJ$39,TF$5*2-1),IF(AND(TB28&gt;=SMALL(기준일시_입력!$J$21:$J$39,TF$5),TB28&lt;SMALL(기준일시_입력!$N$21:$N$39,TF$5)),SMALL(기준일시_입력!$N$21:$N$39,TF$5)-TB28,0)),0)</f>
        <v>0</v>
      </c>
      <c r="TG28" s="128">
        <f>IFERROR(IF(AND(TB28&lt;SMALL(기준일시_입력!$J$21:$J$39,TG$5),TC28&gt;SMALL(기준일시_입력!$N$21:$N$39,TG$5)),INDEX(기준일시_입력!$AJ$21:$AJ$39,TG$5*2-1),IF(AND(TB28&gt;=SMALL(기준일시_입력!$J$21:$J$39,TG$5),TB28&lt;SMALL(기준일시_입력!$N$21:$N$39,TG$5)),SMALL(기준일시_입력!$N$21:$N$39,TG$5)-TB28,0)),0)</f>
        <v>0</v>
      </c>
      <c r="TH28" s="128">
        <f>IFERROR(IF(AND(TB28&lt;SMALL(기준일시_입력!$J$21:$J$39,TH$5),TC28&gt;SMALL(기준일시_입력!$N$21:$N$39,TH$5)),INDEX(기준일시_입력!$AJ$21:$AJ$39,TH$5*2-1),IF(AND(TB28&gt;=SMALL(기준일시_입력!$J$21:$J$39,TH$5),TB28&lt;SMALL(기준일시_입력!$N$21:$N$39,TH$5)),SMALL(기준일시_입력!$N$21:$N$39,TH$5)-TB28,0)),0)</f>
        <v>0</v>
      </c>
      <c r="TI28" s="128">
        <f>IFERROR(IF(AND(TB28&lt;SMALL(기준일시_입력!$J$21:$J$39,TI$5),TC28&gt;SMALL(기준일시_입력!$N$21:$N$39,TI$5)),INDEX(기준일시_입력!$AJ$21:$AJ$39,TI$5*2-1),IF(AND(TB28&gt;=SMALL(기준일시_입력!$J$21:$J$39,TI$5),TB28&lt;SMALL(기준일시_입력!$N$21:$N$39,TI$5)),SMALL(기준일시_입력!$N$21:$N$39,TI$5)-TB28,0)),0)</f>
        <v>0</v>
      </c>
      <c r="TJ28" s="128">
        <f>IFERROR(IF(AND(TB28&lt;SMALL(기준일시_입력!$J$21:$J$39,TJ$5),TC28&gt;SMALL(기준일시_입력!$N$21:$N$39,TJ$5)),INDEX(기준일시_입력!$AJ$21:$AJ$39,TJ$5*2-1),IF(AND(TB28&gt;=SMALL(기준일시_입력!$J$21:$J$39,TJ$5),TB28&lt;SMALL(기준일시_입력!$N$21:$N$39,TJ$5)),SMALL(기준일시_입력!$N$21:$N$39,TJ$5)-TB28,0)),0)</f>
        <v>0</v>
      </c>
      <c r="TK28" s="128">
        <f>IFERROR(IF(AND(TB28&lt;SMALL(기준일시_입력!$J$21:$J$39,TK$5),TC28&gt;SMALL(기준일시_입력!$N$21:$N$39,TK$5)),INDEX(기준일시_입력!$AJ$21:$AJ$39,TK$5*2-1),IF(AND(TB28&gt;=SMALL(기준일시_입력!$J$21:$J$39,TK$5),TB28&lt;SMALL(기준일시_입력!$N$21:$N$39,TK$5)),SMALL(기준일시_입력!$N$21:$N$39,TK$5)-TB28,0)),0)</f>
        <v>0</v>
      </c>
      <c r="TL28" s="128">
        <f>IFERROR(IF(AND(TB28&lt;SMALL(기준일시_입력!$J$21:$J$39,TL$5),TC28&gt;SMALL(기준일시_입력!$N$21:$N$39,TL$5)),INDEX(기준일시_입력!$AJ$21:$AJ$39,TL$5*2-1),IF(AND(TB28&gt;=SMALL(기준일시_입력!$J$21:$J$39,TL$5),TB28&lt;SMALL(기준일시_입력!$N$21:$N$39,TL$5)),SMALL(기준일시_입력!$N$21:$N$39,TL$5)-TB28,0)),0)</f>
        <v>0</v>
      </c>
      <c r="TM28" s="128">
        <f>IFERROR(IF(AND(TB28&lt;SMALL(기준일시_입력!$J$21:$J$39,TM$5),TC28&gt;SMALL(기준일시_입력!$N$21:$N$39,TM$5)),INDEX(기준일시_입력!$AJ$21:$AJ$39,TM$5*2-1),IF(AND(TB28&gt;=SMALL(기준일시_입력!$J$21:$J$39,TM$5),TB28&lt;SMALL(기준일시_입력!$N$21:$N$39,TM$5)),SMALL(기준일시_입력!$N$21:$N$39,TM$5)-TB28,0)),0)</f>
        <v>0</v>
      </c>
      <c r="TN28" s="125"/>
      <c r="TO28" s="180" t="str">
        <f t="shared" si="234"/>
        <v>23일</v>
      </c>
      <c r="TP28" s="180"/>
      <c r="TQ28" s="124" t="str">
        <f t="shared" si="235"/>
        <v>화</v>
      </c>
      <c r="TR28" s="133" t="str">
        <f t="shared" si="409"/>
        <v/>
      </c>
      <c r="TS28" s="184"/>
      <c r="TT28" s="184"/>
      <c r="TU28" s="184"/>
      <c r="TV28" s="184"/>
      <c r="TW28" s="184"/>
      <c r="TX28" s="184"/>
      <c r="TY28" s="176"/>
      <c r="TZ28" s="177"/>
      <c r="UA28" s="129" t="str">
        <f>IF($B28="","",IF(AND(TQ$3&lt;&gt;"",$B28-기준일시_입력!$AO$7&lt;=0,TS28="",TV28="",TY28=""),"X",IF(TY28="연차","☆",IF(TY28="월차","★",IF(TY28="병가","♨",IF(TY28="출장","◎",IF(TY28="교육","■",IF(AND(TY28="",TS28&lt;=기준일시_입력!$J$15,TV28&gt;=기준일시_입력!$N$15),"○",IF(AND(TY28="",TS28&lt;&gt;"",TS28&gt;기준일시_입력!$J$15),"▼",IF(AND(TY28="",TV28&lt;&gt;"",TV28&lt;기준일시_입력!$N$15),"△",""))))))))))</f>
        <v/>
      </c>
      <c r="UB28" s="128">
        <f>IFERROR(IF(OR(TS28="",TV28=""),0,IF(AND(UD28&lt;기준일시_입력!$J$17,UE28&gt;기준일시_입력!$N$17),기준일시_입력!$N$17-기준일시_입력!$J$17,IF(AND(UD28&gt;=기준일시_입력!$J$17,UE28&gt;기준일시_입력!$N$17),기준일시_입력!$N$17-UD28,IF(UE28&lt;기준일시_입력!$J$17,0,IF(AND(UD28&lt;기준일시_입력!$J$17,UE28&lt;=기준일시_입력!$N$17),UE28-기준일시_입력!$J$17,IF(AND(UD28&gt;=기준일시_입력!$J$17,UE28&lt;=기준일시_입력!$N$17),UE28-UD28,0)))))),0)</f>
        <v>0</v>
      </c>
      <c r="UC28" s="128">
        <f t="shared" si="237"/>
        <v>0</v>
      </c>
      <c r="UD28" s="128">
        <f>IF(OR(TS28="",TV28=""),0,IF(TS28&lt;기준일시_입력!$J$15,기준일시_입력!$J$15,TS28))</f>
        <v>0</v>
      </c>
      <c r="UE28" s="128">
        <f t="shared" si="238"/>
        <v>0</v>
      </c>
      <c r="UF28" s="128">
        <f>IFERROR(IF(AND(UD28&lt;SMALL(기준일시_입력!$J$21:$J$39,UF$5),UE28&gt;SMALL(기준일시_입력!$N$21:$N$39,UF$5)),INDEX(기준일시_입력!$AJ$21:$AJ$39,UF$5*2-1),IF(AND(UD28&gt;=SMALL(기준일시_입력!$J$21:$J$39,UF$5),UD28&lt;SMALL(기준일시_입력!$N$21:$N$39,UF$5)),SMALL(기준일시_입력!$N$21:$N$39,UF$5)-UD28,0)),0)</f>
        <v>0</v>
      </c>
      <c r="UG28" s="128">
        <f>IFERROR(IF(AND(UD28&lt;SMALL(기준일시_입력!$J$21:$J$39,UG$5),UE28&gt;SMALL(기준일시_입력!$N$21:$N$39,UG$5)),INDEX(기준일시_입력!$AJ$21:$AJ$39,UG$5*2-1),IF(AND(UD28&gt;=SMALL(기준일시_입력!$J$21:$J$39,UG$5),UD28&lt;SMALL(기준일시_입력!$N$21:$N$39,UG$5)),SMALL(기준일시_입력!$N$21:$N$39,UG$5)-UD28,0)),0)</f>
        <v>0</v>
      </c>
      <c r="UH28" s="128">
        <f>IFERROR(IF(AND(UD28&lt;SMALL(기준일시_입력!$J$21:$J$39,UH$5),UE28&gt;SMALL(기준일시_입력!$N$21:$N$39,UH$5)),INDEX(기준일시_입력!$AJ$21:$AJ$39,UH$5*2-1),IF(AND(UD28&gt;=SMALL(기준일시_입력!$J$21:$J$39,UH$5),UD28&lt;SMALL(기준일시_입력!$N$21:$N$39,UH$5)),SMALL(기준일시_입력!$N$21:$N$39,UH$5)-UD28,0)),0)</f>
        <v>0</v>
      </c>
      <c r="UI28" s="128">
        <f>IFERROR(IF(AND(UD28&lt;SMALL(기준일시_입력!$J$21:$J$39,UI$5),UE28&gt;SMALL(기준일시_입력!$N$21:$N$39,UI$5)),INDEX(기준일시_입력!$AJ$21:$AJ$39,UI$5*2-1),IF(AND(UD28&gt;=SMALL(기준일시_입력!$J$21:$J$39,UI$5),UD28&lt;SMALL(기준일시_입력!$N$21:$N$39,UI$5)),SMALL(기준일시_입력!$N$21:$N$39,UI$5)-UD28,0)),0)</f>
        <v>0</v>
      </c>
      <c r="UJ28" s="128">
        <f>IFERROR(IF(AND(UD28&lt;SMALL(기준일시_입력!$J$21:$J$39,UJ$5),UE28&gt;SMALL(기준일시_입력!$N$21:$N$39,UJ$5)),INDEX(기준일시_입력!$AJ$21:$AJ$39,UJ$5*2-1),IF(AND(UD28&gt;=SMALL(기준일시_입력!$J$21:$J$39,UJ$5),UD28&lt;SMALL(기준일시_입력!$N$21:$N$39,UJ$5)),SMALL(기준일시_입력!$N$21:$N$39,UJ$5)-UD28,0)),0)</f>
        <v>0</v>
      </c>
      <c r="UK28" s="128">
        <f>IFERROR(IF(AND(UD28&lt;SMALL(기준일시_입력!$J$21:$J$39,UK$5),UE28&gt;SMALL(기준일시_입력!$N$21:$N$39,UK$5)),INDEX(기준일시_입력!$AJ$21:$AJ$39,UK$5*2-1),IF(AND(UD28&gt;=SMALL(기준일시_입력!$J$21:$J$39,UK$5),UD28&lt;SMALL(기준일시_입력!$N$21:$N$39,UK$5)),SMALL(기준일시_입력!$N$21:$N$39,UK$5)-UD28,0)),0)</f>
        <v>0</v>
      </c>
      <c r="UL28" s="128">
        <f>IFERROR(IF(AND(UD28&lt;SMALL(기준일시_입력!$J$21:$J$39,UL$5),UE28&gt;SMALL(기준일시_입력!$N$21:$N$39,UL$5)),INDEX(기준일시_입력!$AJ$21:$AJ$39,UL$5*2-1),IF(AND(UD28&gt;=SMALL(기준일시_입력!$J$21:$J$39,UL$5),UD28&lt;SMALL(기준일시_입력!$N$21:$N$39,UL$5)),SMALL(기준일시_입력!$N$21:$N$39,UL$5)-UD28,0)),0)</f>
        <v>0</v>
      </c>
      <c r="UM28" s="128">
        <f>IFERROR(IF(AND(UD28&lt;SMALL(기준일시_입력!$J$21:$J$39,UM$5),UE28&gt;SMALL(기준일시_입력!$N$21:$N$39,UM$5)),INDEX(기준일시_입력!$AJ$21:$AJ$39,UM$5*2-1),IF(AND(UD28&gt;=SMALL(기준일시_입력!$J$21:$J$39,UM$5),UD28&lt;SMALL(기준일시_입력!$N$21:$N$39,UM$5)),SMALL(기준일시_입력!$N$21:$N$39,UM$5)-UD28,0)),0)</f>
        <v>0</v>
      </c>
      <c r="UN28" s="128">
        <f>IFERROR(IF(AND(UD28&lt;SMALL(기준일시_입력!$J$21:$J$39,UN$5),UE28&gt;SMALL(기준일시_입력!$N$21:$N$39,UN$5)),INDEX(기준일시_입력!$AJ$21:$AJ$39,UN$5*2-1),IF(AND(UD28&gt;=SMALL(기준일시_입력!$J$21:$J$39,UN$5),UD28&lt;SMALL(기준일시_입력!$N$21:$N$39,UN$5)),SMALL(기준일시_입력!$N$21:$N$39,UN$5)-UD28,0)),0)</f>
        <v>0</v>
      </c>
      <c r="UO28" s="128">
        <f>IFERROR(IF(AND(UD28&lt;SMALL(기준일시_입력!$J$21:$J$39,UO$5),UE28&gt;SMALL(기준일시_입력!$N$21:$N$39,UO$5)),INDEX(기준일시_입력!$AJ$21:$AJ$39,UO$5*2-1),IF(AND(UD28&gt;=SMALL(기준일시_입력!$J$21:$J$39,UO$5),UD28&lt;SMALL(기준일시_입력!$N$21:$N$39,UO$5)),SMALL(기준일시_입력!$N$21:$N$39,UO$5)-UD28,0)),0)</f>
        <v>0</v>
      </c>
      <c r="UP28" s="125"/>
      <c r="UQ28" s="180" t="str">
        <f t="shared" si="239"/>
        <v>23일</v>
      </c>
      <c r="UR28" s="180"/>
      <c r="US28" s="124" t="str">
        <f t="shared" si="240"/>
        <v>화</v>
      </c>
      <c r="UT28" s="133" t="str">
        <f t="shared" si="409"/>
        <v/>
      </c>
      <c r="UU28" s="184"/>
      <c r="UV28" s="184"/>
      <c r="UW28" s="184"/>
      <c r="UX28" s="184"/>
      <c r="UY28" s="184"/>
      <c r="UZ28" s="184"/>
      <c r="VA28" s="176"/>
      <c r="VB28" s="177"/>
      <c r="VC28" s="129" t="str">
        <f>IF($B28="","",IF(AND(US$3&lt;&gt;"",$B28-기준일시_입력!$AO$7&lt;=0,UU28="",UX28="",VA28=""),"X",IF(VA28="연차","☆",IF(VA28="월차","★",IF(VA28="병가","♨",IF(VA28="출장","◎",IF(VA28="교육","■",IF(AND(VA28="",UU28&lt;=기준일시_입력!$J$15,UX28&gt;=기준일시_입력!$N$15),"○",IF(AND(VA28="",UU28&lt;&gt;"",UU28&gt;기준일시_입력!$J$15),"▼",IF(AND(VA28="",UX28&lt;&gt;"",UX28&lt;기준일시_입력!$N$15),"△",""))))))))))</f>
        <v/>
      </c>
      <c r="VD28" s="128">
        <f>IFERROR(IF(OR(UU28="",UX28=""),0,IF(AND(VF28&lt;기준일시_입력!$J$17,VG28&gt;기준일시_입력!$N$17),기준일시_입력!$N$17-기준일시_입력!$J$17,IF(AND(VF28&gt;=기준일시_입력!$J$17,VG28&gt;기준일시_입력!$N$17),기준일시_입력!$N$17-VF28,IF(VG28&lt;기준일시_입력!$J$17,0,IF(AND(VF28&lt;기준일시_입력!$J$17,VG28&lt;=기준일시_입력!$N$17),VG28-기준일시_입력!$J$17,IF(AND(VF28&gt;=기준일시_입력!$J$17,VG28&lt;=기준일시_입력!$N$17),VG28-VF28,0)))))),0)</f>
        <v>0</v>
      </c>
      <c r="VE28" s="128">
        <f t="shared" si="242"/>
        <v>0</v>
      </c>
      <c r="VF28" s="128">
        <f>IF(OR(UU28="",UX28=""),0,IF(UU28&lt;기준일시_입력!$J$15,기준일시_입력!$J$15,UU28))</f>
        <v>0</v>
      </c>
      <c r="VG28" s="128">
        <f t="shared" si="243"/>
        <v>0</v>
      </c>
      <c r="VH28" s="128">
        <f>IFERROR(IF(AND(VF28&lt;SMALL(기준일시_입력!$J$21:$J$39,VH$5),VG28&gt;SMALL(기준일시_입력!$N$21:$N$39,VH$5)),INDEX(기준일시_입력!$AJ$21:$AJ$39,VH$5*2-1),IF(AND(VF28&gt;=SMALL(기준일시_입력!$J$21:$J$39,VH$5),VF28&lt;SMALL(기준일시_입력!$N$21:$N$39,VH$5)),SMALL(기준일시_입력!$N$21:$N$39,VH$5)-VF28,0)),0)</f>
        <v>0</v>
      </c>
      <c r="VI28" s="128">
        <f>IFERROR(IF(AND(VF28&lt;SMALL(기준일시_입력!$J$21:$J$39,VI$5),VG28&gt;SMALL(기준일시_입력!$N$21:$N$39,VI$5)),INDEX(기준일시_입력!$AJ$21:$AJ$39,VI$5*2-1),IF(AND(VF28&gt;=SMALL(기준일시_입력!$J$21:$J$39,VI$5),VF28&lt;SMALL(기준일시_입력!$N$21:$N$39,VI$5)),SMALL(기준일시_입력!$N$21:$N$39,VI$5)-VF28,0)),0)</f>
        <v>0</v>
      </c>
      <c r="VJ28" s="128">
        <f>IFERROR(IF(AND(VF28&lt;SMALL(기준일시_입력!$J$21:$J$39,VJ$5),VG28&gt;SMALL(기준일시_입력!$N$21:$N$39,VJ$5)),INDEX(기준일시_입력!$AJ$21:$AJ$39,VJ$5*2-1),IF(AND(VF28&gt;=SMALL(기준일시_입력!$J$21:$J$39,VJ$5),VF28&lt;SMALL(기준일시_입력!$N$21:$N$39,VJ$5)),SMALL(기준일시_입력!$N$21:$N$39,VJ$5)-VF28,0)),0)</f>
        <v>0</v>
      </c>
      <c r="VK28" s="128">
        <f>IFERROR(IF(AND(VF28&lt;SMALL(기준일시_입력!$J$21:$J$39,VK$5),VG28&gt;SMALL(기준일시_입력!$N$21:$N$39,VK$5)),INDEX(기준일시_입력!$AJ$21:$AJ$39,VK$5*2-1),IF(AND(VF28&gt;=SMALL(기준일시_입력!$J$21:$J$39,VK$5),VF28&lt;SMALL(기준일시_입력!$N$21:$N$39,VK$5)),SMALL(기준일시_입력!$N$21:$N$39,VK$5)-VF28,0)),0)</f>
        <v>0</v>
      </c>
      <c r="VL28" s="128">
        <f>IFERROR(IF(AND(VF28&lt;SMALL(기준일시_입력!$J$21:$J$39,VL$5),VG28&gt;SMALL(기준일시_입력!$N$21:$N$39,VL$5)),INDEX(기준일시_입력!$AJ$21:$AJ$39,VL$5*2-1),IF(AND(VF28&gt;=SMALL(기준일시_입력!$J$21:$J$39,VL$5),VF28&lt;SMALL(기준일시_입력!$N$21:$N$39,VL$5)),SMALL(기준일시_입력!$N$21:$N$39,VL$5)-VF28,0)),0)</f>
        <v>0</v>
      </c>
      <c r="VM28" s="128">
        <f>IFERROR(IF(AND(VF28&lt;SMALL(기준일시_입력!$J$21:$J$39,VM$5),VG28&gt;SMALL(기준일시_입력!$N$21:$N$39,VM$5)),INDEX(기준일시_입력!$AJ$21:$AJ$39,VM$5*2-1),IF(AND(VF28&gt;=SMALL(기준일시_입력!$J$21:$J$39,VM$5),VF28&lt;SMALL(기준일시_입력!$N$21:$N$39,VM$5)),SMALL(기준일시_입력!$N$21:$N$39,VM$5)-VF28,0)),0)</f>
        <v>0</v>
      </c>
      <c r="VN28" s="128">
        <f>IFERROR(IF(AND(VF28&lt;SMALL(기준일시_입력!$J$21:$J$39,VN$5),VG28&gt;SMALL(기준일시_입력!$N$21:$N$39,VN$5)),INDEX(기준일시_입력!$AJ$21:$AJ$39,VN$5*2-1),IF(AND(VF28&gt;=SMALL(기준일시_입력!$J$21:$J$39,VN$5),VF28&lt;SMALL(기준일시_입력!$N$21:$N$39,VN$5)),SMALL(기준일시_입력!$N$21:$N$39,VN$5)-VF28,0)),0)</f>
        <v>0</v>
      </c>
      <c r="VO28" s="128">
        <f>IFERROR(IF(AND(VF28&lt;SMALL(기준일시_입력!$J$21:$J$39,VO$5),VG28&gt;SMALL(기준일시_입력!$N$21:$N$39,VO$5)),INDEX(기준일시_입력!$AJ$21:$AJ$39,VO$5*2-1),IF(AND(VF28&gt;=SMALL(기준일시_입력!$J$21:$J$39,VO$5),VF28&lt;SMALL(기준일시_입력!$N$21:$N$39,VO$5)),SMALL(기준일시_입력!$N$21:$N$39,VO$5)-VF28,0)),0)</f>
        <v>0</v>
      </c>
      <c r="VP28" s="128">
        <f>IFERROR(IF(AND(VF28&lt;SMALL(기준일시_입력!$J$21:$J$39,VP$5),VG28&gt;SMALL(기준일시_입력!$N$21:$N$39,VP$5)),INDEX(기준일시_입력!$AJ$21:$AJ$39,VP$5*2-1),IF(AND(VF28&gt;=SMALL(기준일시_입력!$J$21:$J$39,VP$5),VF28&lt;SMALL(기준일시_입력!$N$21:$N$39,VP$5)),SMALL(기준일시_입력!$N$21:$N$39,VP$5)-VF28,0)),0)</f>
        <v>0</v>
      </c>
      <c r="VQ28" s="128">
        <f>IFERROR(IF(AND(VF28&lt;SMALL(기준일시_입력!$J$21:$J$39,VQ$5),VG28&gt;SMALL(기준일시_입력!$N$21:$N$39,VQ$5)),INDEX(기준일시_입력!$AJ$21:$AJ$39,VQ$5*2-1),IF(AND(VF28&gt;=SMALL(기준일시_입력!$J$21:$J$39,VQ$5),VF28&lt;SMALL(기준일시_입력!$N$21:$N$39,VQ$5)),SMALL(기준일시_입력!$N$21:$N$39,VQ$5)-VF28,0)),0)</f>
        <v>0</v>
      </c>
      <c r="VR28" s="125"/>
      <c r="VS28" s="180" t="str">
        <f t="shared" si="244"/>
        <v>23일</v>
      </c>
      <c r="VT28" s="180"/>
      <c r="VU28" s="124" t="str">
        <f t="shared" si="245"/>
        <v>화</v>
      </c>
      <c r="VV28" s="133" t="str">
        <f t="shared" si="410"/>
        <v/>
      </c>
      <c r="VW28" s="184"/>
      <c r="VX28" s="184"/>
      <c r="VY28" s="184"/>
      <c r="VZ28" s="184"/>
      <c r="WA28" s="184"/>
      <c r="WB28" s="184"/>
      <c r="WC28" s="176"/>
      <c r="WD28" s="177"/>
      <c r="WE28" s="129" t="str">
        <f>IF($B28="","",IF(AND(VU$3&lt;&gt;"",$B28-기준일시_입력!$AO$7&lt;=0,VW28="",VZ28="",WC28=""),"X",IF(WC28="연차","☆",IF(WC28="월차","★",IF(WC28="병가","♨",IF(WC28="출장","◎",IF(WC28="교육","■",IF(AND(WC28="",VW28&lt;=기준일시_입력!$J$15,VZ28&gt;=기준일시_입력!$N$15),"○",IF(AND(WC28="",VW28&lt;&gt;"",VW28&gt;기준일시_입력!$J$15),"▼",IF(AND(WC28="",VZ28&lt;&gt;"",VZ28&lt;기준일시_입력!$N$15),"△",""))))))))))</f>
        <v/>
      </c>
      <c r="WF28" s="128">
        <f>IFERROR(IF(OR(VW28="",VZ28=""),0,IF(AND(WH28&lt;기준일시_입력!$J$17,WI28&gt;기준일시_입력!$N$17),기준일시_입력!$N$17-기준일시_입력!$J$17,IF(AND(WH28&gt;=기준일시_입력!$J$17,WI28&gt;기준일시_입력!$N$17),기준일시_입력!$N$17-WH28,IF(WI28&lt;기준일시_입력!$J$17,0,IF(AND(WH28&lt;기준일시_입력!$J$17,WI28&lt;=기준일시_입력!$N$17),WI28-기준일시_입력!$J$17,IF(AND(WH28&gt;=기준일시_입력!$J$17,WI28&lt;=기준일시_입력!$N$17),WI28-WH28,0)))))),0)</f>
        <v>0</v>
      </c>
      <c r="WG28" s="128">
        <f t="shared" si="247"/>
        <v>0</v>
      </c>
      <c r="WH28" s="128">
        <f>IF(OR(VW28="",VZ28=""),0,IF(VW28&lt;기준일시_입력!$J$15,기준일시_입력!$J$15,VW28))</f>
        <v>0</v>
      </c>
      <c r="WI28" s="128">
        <f t="shared" si="248"/>
        <v>0</v>
      </c>
      <c r="WJ28" s="128">
        <f>IFERROR(IF(AND(WH28&lt;SMALL(기준일시_입력!$J$21:$J$39,WJ$5),WI28&gt;SMALL(기준일시_입력!$N$21:$N$39,WJ$5)),INDEX(기준일시_입력!$AJ$21:$AJ$39,WJ$5*2-1),IF(AND(WH28&gt;=SMALL(기준일시_입력!$J$21:$J$39,WJ$5),WH28&lt;SMALL(기준일시_입력!$N$21:$N$39,WJ$5)),SMALL(기준일시_입력!$N$21:$N$39,WJ$5)-WH28,0)),0)</f>
        <v>0</v>
      </c>
      <c r="WK28" s="128">
        <f>IFERROR(IF(AND(WH28&lt;SMALL(기준일시_입력!$J$21:$J$39,WK$5),WI28&gt;SMALL(기준일시_입력!$N$21:$N$39,WK$5)),INDEX(기준일시_입력!$AJ$21:$AJ$39,WK$5*2-1),IF(AND(WH28&gt;=SMALL(기준일시_입력!$J$21:$J$39,WK$5),WH28&lt;SMALL(기준일시_입력!$N$21:$N$39,WK$5)),SMALL(기준일시_입력!$N$21:$N$39,WK$5)-WH28,0)),0)</f>
        <v>0</v>
      </c>
      <c r="WL28" s="128">
        <f>IFERROR(IF(AND(WH28&lt;SMALL(기준일시_입력!$J$21:$J$39,WL$5),WI28&gt;SMALL(기준일시_입력!$N$21:$N$39,WL$5)),INDEX(기준일시_입력!$AJ$21:$AJ$39,WL$5*2-1),IF(AND(WH28&gt;=SMALL(기준일시_입력!$J$21:$J$39,WL$5),WH28&lt;SMALL(기준일시_입력!$N$21:$N$39,WL$5)),SMALL(기준일시_입력!$N$21:$N$39,WL$5)-WH28,0)),0)</f>
        <v>0</v>
      </c>
      <c r="WM28" s="128">
        <f>IFERROR(IF(AND(WH28&lt;SMALL(기준일시_입력!$J$21:$J$39,WM$5),WI28&gt;SMALL(기준일시_입력!$N$21:$N$39,WM$5)),INDEX(기준일시_입력!$AJ$21:$AJ$39,WM$5*2-1),IF(AND(WH28&gt;=SMALL(기준일시_입력!$J$21:$J$39,WM$5),WH28&lt;SMALL(기준일시_입력!$N$21:$N$39,WM$5)),SMALL(기준일시_입력!$N$21:$N$39,WM$5)-WH28,0)),0)</f>
        <v>0</v>
      </c>
      <c r="WN28" s="128">
        <f>IFERROR(IF(AND(WH28&lt;SMALL(기준일시_입력!$J$21:$J$39,WN$5),WI28&gt;SMALL(기준일시_입력!$N$21:$N$39,WN$5)),INDEX(기준일시_입력!$AJ$21:$AJ$39,WN$5*2-1),IF(AND(WH28&gt;=SMALL(기준일시_입력!$J$21:$J$39,WN$5),WH28&lt;SMALL(기준일시_입력!$N$21:$N$39,WN$5)),SMALL(기준일시_입력!$N$21:$N$39,WN$5)-WH28,0)),0)</f>
        <v>0</v>
      </c>
      <c r="WO28" s="128">
        <f>IFERROR(IF(AND(WH28&lt;SMALL(기준일시_입력!$J$21:$J$39,WO$5),WI28&gt;SMALL(기준일시_입력!$N$21:$N$39,WO$5)),INDEX(기준일시_입력!$AJ$21:$AJ$39,WO$5*2-1),IF(AND(WH28&gt;=SMALL(기준일시_입력!$J$21:$J$39,WO$5),WH28&lt;SMALL(기준일시_입력!$N$21:$N$39,WO$5)),SMALL(기준일시_입력!$N$21:$N$39,WO$5)-WH28,0)),0)</f>
        <v>0</v>
      </c>
      <c r="WP28" s="128">
        <f>IFERROR(IF(AND(WH28&lt;SMALL(기준일시_입력!$J$21:$J$39,WP$5),WI28&gt;SMALL(기준일시_입력!$N$21:$N$39,WP$5)),INDEX(기준일시_입력!$AJ$21:$AJ$39,WP$5*2-1),IF(AND(WH28&gt;=SMALL(기준일시_입력!$J$21:$J$39,WP$5),WH28&lt;SMALL(기준일시_입력!$N$21:$N$39,WP$5)),SMALL(기준일시_입력!$N$21:$N$39,WP$5)-WH28,0)),0)</f>
        <v>0</v>
      </c>
      <c r="WQ28" s="128">
        <f>IFERROR(IF(AND(WH28&lt;SMALL(기준일시_입력!$J$21:$J$39,WQ$5),WI28&gt;SMALL(기준일시_입력!$N$21:$N$39,WQ$5)),INDEX(기준일시_입력!$AJ$21:$AJ$39,WQ$5*2-1),IF(AND(WH28&gt;=SMALL(기준일시_입력!$J$21:$J$39,WQ$5),WH28&lt;SMALL(기준일시_입력!$N$21:$N$39,WQ$5)),SMALL(기준일시_입력!$N$21:$N$39,WQ$5)-WH28,0)),0)</f>
        <v>0</v>
      </c>
      <c r="WR28" s="128">
        <f>IFERROR(IF(AND(WH28&lt;SMALL(기준일시_입력!$J$21:$J$39,WR$5),WI28&gt;SMALL(기준일시_입력!$N$21:$N$39,WR$5)),INDEX(기준일시_입력!$AJ$21:$AJ$39,WR$5*2-1),IF(AND(WH28&gt;=SMALL(기준일시_입력!$J$21:$J$39,WR$5),WH28&lt;SMALL(기준일시_입력!$N$21:$N$39,WR$5)),SMALL(기준일시_입력!$N$21:$N$39,WR$5)-WH28,0)),0)</f>
        <v>0</v>
      </c>
      <c r="WS28" s="128">
        <f>IFERROR(IF(AND(WH28&lt;SMALL(기준일시_입력!$J$21:$J$39,WS$5),WI28&gt;SMALL(기준일시_입력!$N$21:$N$39,WS$5)),INDEX(기준일시_입력!$AJ$21:$AJ$39,WS$5*2-1),IF(AND(WH28&gt;=SMALL(기준일시_입력!$J$21:$J$39,WS$5),WH28&lt;SMALL(기준일시_입력!$N$21:$N$39,WS$5)),SMALL(기준일시_입력!$N$21:$N$39,WS$5)-WH28,0)),0)</f>
        <v>0</v>
      </c>
      <c r="WT28" s="125"/>
      <c r="WU28" s="180" t="str">
        <f t="shared" si="249"/>
        <v>23일</v>
      </c>
      <c r="WV28" s="180"/>
      <c r="WW28" s="124" t="str">
        <f t="shared" si="250"/>
        <v>화</v>
      </c>
      <c r="WX28" s="133" t="str">
        <f t="shared" si="410"/>
        <v/>
      </c>
      <c r="WY28" s="184"/>
      <c r="WZ28" s="184"/>
      <c r="XA28" s="184"/>
      <c r="XB28" s="184"/>
      <c r="XC28" s="184"/>
      <c r="XD28" s="184"/>
      <c r="XE28" s="176"/>
      <c r="XF28" s="177"/>
      <c r="XG28" s="129" t="str">
        <f>IF($B28="","",IF(AND(WW$3&lt;&gt;"",$B28-기준일시_입력!$AO$7&lt;=0,WY28="",XB28="",XE28=""),"X",IF(XE28="연차","☆",IF(XE28="월차","★",IF(XE28="병가","♨",IF(XE28="출장","◎",IF(XE28="교육","■",IF(AND(XE28="",WY28&lt;=기준일시_입력!$J$15,XB28&gt;=기준일시_입력!$N$15),"○",IF(AND(XE28="",WY28&lt;&gt;"",WY28&gt;기준일시_입력!$J$15),"▼",IF(AND(XE28="",XB28&lt;&gt;"",XB28&lt;기준일시_입력!$N$15),"△",""))))))))))</f>
        <v/>
      </c>
      <c r="XH28" s="128">
        <f>IFERROR(IF(OR(WY28="",XB28=""),0,IF(AND(XJ28&lt;기준일시_입력!$J$17,XK28&gt;기준일시_입력!$N$17),기준일시_입력!$N$17-기준일시_입력!$J$17,IF(AND(XJ28&gt;=기준일시_입력!$J$17,XK28&gt;기준일시_입력!$N$17),기준일시_입력!$N$17-XJ28,IF(XK28&lt;기준일시_입력!$J$17,0,IF(AND(XJ28&lt;기준일시_입력!$J$17,XK28&lt;=기준일시_입력!$N$17),XK28-기준일시_입력!$J$17,IF(AND(XJ28&gt;=기준일시_입력!$J$17,XK28&lt;=기준일시_입력!$N$17),XK28-XJ28,0)))))),0)</f>
        <v>0</v>
      </c>
      <c r="XI28" s="128">
        <f t="shared" si="252"/>
        <v>0</v>
      </c>
      <c r="XJ28" s="128">
        <f>IF(OR(WY28="",XB28=""),0,IF(WY28&lt;기준일시_입력!$J$15,기준일시_입력!$J$15,WY28))</f>
        <v>0</v>
      </c>
      <c r="XK28" s="128">
        <f t="shared" si="253"/>
        <v>0</v>
      </c>
      <c r="XL28" s="128">
        <f>IFERROR(IF(AND(XJ28&lt;SMALL(기준일시_입력!$J$21:$J$39,XL$5),XK28&gt;SMALL(기준일시_입력!$N$21:$N$39,XL$5)),INDEX(기준일시_입력!$AJ$21:$AJ$39,XL$5*2-1),IF(AND(XJ28&gt;=SMALL(기준일시_입력!$J$21:$J$39,XL$5),XJ28&lt;SMALL(기준일시_입력!$N$21:$N$39,XL$5)),SMALL(기준일시_입력!$N$21:$N$39,XL$5)-XJ28,0)),0)</f>
        <v>0</v>
      </c>
      <c r="XM28" s="128">
        <f>IFERROR(IF(AND(XJ28&lt;SMALL(기준일시_입력!$J$21:$J$39,XM$5),XK28&gt;SMALL(기준일시_입력!$N$21:$N$39,XM$5)),INDEX(기준일시_입력!$AJ$21:$AJ$39,XM$5*2-1),IF(AND(XJ28&gt;=SMALL(기준일시_입력!$J$21:$J$39,XM$5),XJ28&lt;SMALL(기준일시_입력!$N$21:$N$39,XM$5)),SMALL(기준일시_입력!$N$21:$N$39,XM$5)-XJ28,0)),0)</f>
        <v>0</v>
      </c>
      <c r="XN28" s="128">
        <f>IFERROR(IF(AND(XJ28&lt;SMALL(기준일시_입력!$J$21:$J$39,XN$5),XK28&gt;SMALL(기준일시_입력!$N$21:$N$39,XN$5)),INDEX(기준일시_입력!$AJ$21:$AJ$39,XN$5*2-1),IF(AND(XJ28&gt;=SMALL(기준일시_입력!$J$21:$J$39,XN$5),XJ28&lt;SMALL(기준일시_입력!$N$21:$N$39,XN$5)),SMALL(기준일시_입력!$N$21:$N$39,XN$5)-XJ28,0)),0)</f>
        <v>0</v>
      </c>
      <c r="XO28" s="128">
        <f>IFERROR(IF(AND(XJ28&lt;SMALL(기준일시_입력!$J$21:$J$39,XO$5),XK28&gt;SMALL(기준일시_입력!$N$21:$N$39,XO$5)),INDEX(기준일시_입력!$AJ$21:$AJ$39,XO$5*2-1),IF(AND(XJ28&gt;=SMALL(기준일시_입력!$J$21:$J$39,XO$5),XJ28&lt;SMALL(기준일시_입력!$N$21:$N$39,XO$5)),SMALL(기준일시_입력!$N$21:$N$39,XO$5)-XJ28,0)),0)</f>
        <v>0</v>
      </c>
      <c r="XP28" s="128">
        <f>IFERROR(IF(AND(XJ28&lt;SMALL(기준일시_입력!$J$21:$J$39,XP$5),XK28&gt;SMALL(기준일시_입력!$N$21:$N$39,XP$5)),INDEX(기준일시_입력!$AJ$21:$AJ$39,XP$5*2-1),IF(AND(XJ28&gt;=SMALL(기준일시_입력!$J$21:$J$39,XP$5),XJ28&lt;SMALL(기준일시_입력!$N$21:$N$39,XP$5)),SMALL(기준일시_입력!$N$21:$N$39,XP$5)-XJ28,0)),0)</f>
        <v>0</v>
      </c>
      <c r="XQ28" s="128">
        <f>IFERROR(IF(AND(XJ28&lt;SMALL(기준일시_입력!$J$21:$J$39,XQ$5),XK28&gt;SMALL(기준일시_입력!$N$21:$N$39,XQ$5)),INDEX(기준일시_입력!$AJ$21:$AJ$39,XQ$5*2-1),IF(AND(XJ28&gt;=SMALL(기준일시_입력!$J$21:$J$39,XQ$5),XJ28&lt;SMALL(기준일시_입력!$N$21:$N$39,XQ$5)),SMALL(기준일시_입력!$N$21:$N$39,XQ$5)-XJ28,0)),0)</f>
        <v>0</v>
      </c>
      <c r="XR28" s="128">
        <f>IFERROR(IF(AND(XJ28&lt;SMALL(기준일시_입력!$J$21:$J$39,XR$5),XK28&gt;SMALL(기준일시_입력!$N$21:$N$39,XR$5)),INDEX(기준일시_입력!$AJ$21:$AJ$39,XR$5*2-1),IF(AND(XJ28&gt;=SMALL(기준일시_입력!$J$21:$J$39,XR$5),XJ28&lt;SMALL(기준일시_입력!$N$21:$N$39,XR$5)),SMALL(기준일시_입력!$N$21:$N$39,XR$5)-XJ28,0)),0)</f>
        <v>0</v>
      </c>
      <c r="XS28" s="128">
        <f>IFERROR(IF(AND(XJ28&lt;SMALL(기준일시_입력!$J$21:$J$39,XS$5),XK28&gt;SMALL(기준일시_입력!$N$21:$N$39,XS$5)),INDEX(기준일시_입력!$AJ$21:$AJ$39,XS$5*2-1),IF(AND(XJ28&gt;=SMALL(기준일시_입력!$J$21:$J$39,XS$5),XJ28&lt;SMALL(기준일시_입력!$N$21:$N$39,XS$5)),SMALL(기준일시_입력!$N$21:$N$39,XS$5)-XJ28,0)),0)</f>
        <v>0</v>
      </c>
      <c r="XT28" s="128">
        <f>IFERROR(IF(AND(XJ28&lt;SMALL(기준일시_입력!$J$21:$J$39,XT$5),XK28&gt;SMALL(기준일시_입력!$N$21:$N$39,XT$5)),INDEX(기준일시_입력!$AJ$21:$AJ$39,XT$5*2-1),IF(AND(XJ28&gt;=SMALL(기준일시_입력!$J$21:$J$39,XT$5),XJ28&lt;SMALL(기준일시_입력!$N$21:$N$39,XT$5)),SMALL(기준일시_입력!$N$21:$N$39,XT$5)-XJ28,0)),0)</f>
        <v>0</v>
      </c>
      <c r="XU28" s="128">
        <f>IFERROR(IF(AND(XJ28&lt;SMALL(기준일시_입력!$J$21:$J$39,XU$5),XK28&gt;SMALL(기준일시_입력!$N$21:$N$39,XU$5)),INDEX(기준일시_입력!$AJ$21:$AJ$39,XU$5*2-1),IF(AND(XJ28&gt;=SMALL(기준일시_입력!$J$21:$J$39,XU$5),XJ28&lt;SMALL(기준일시_입력!$N$21:$N$39,XU$5)),SMALL(기준일시_입력!$N$21:$N$39,XU$5)-XJ28,0)),0)</f>
        <v>0</v>
      </c>
      <c r="XV28" s="125"/>
      <c r="XW28" s="180" t="str">
        <f t="shared" si="254"/>
        <v>23일</v>
      </c>
      <c r="XX28" s="180"/>
      <c r="XY28" s="124" t="str">
        <f t="shared" si="255"/>
        <v>화</v>
      </c>
      <c r="XZ28" s="133" t="str">
        <f t="shared" si="410"/>
        <v/>
      </c>
      <c r="YA28" s="184"/>
      <c r="YB28" s="184"/>
      <c r="YC28" s="184"/>
      <c r="YD28" s="184"/>
      <c r="YE28" s="184"/>
      <c r="YF28" s="184"/>
      <c r="YG28" s="176"/>
      <c r="YH28" s="177"/>
      <c r="YI28" s="129" t="str">
        <f>IF($B28="","",IF(AND(XY$3&lt;&gt;"",$B28-기준일시_입력!$AO$7&lt;=0,YA28="",YD28="",YG28=""),"X",IF(YG28="연차","☆",IF(YG28="월차","★",IF(YG28="병가","♨",IF(YG28="출장","◎",IF(YG28="교육","■",IF(AND(YG28="",YA28&lt;=기준일시_입력!$J$15,YD28&gt;=기준일시_입력!$N$15),"○",IF(AND(YG28="",YA28&lt;&gt;"",YA28&gt;기준일시_입력!$J$15),"▼",IF(AND(YG28="",YD28&lt;&gt;"",YD28&lt;기준일시_입력!$N$15),"△",""))))))))))</f>
        <v/>
      </c>
      <c r="YJ28" s="128">
        <f>IFERROR(IF(OR(YA28="",YD28=""),0,IF(AND(YL28&lt;기준일시_입력!$J$17,YM28&gt;기준일시_입력!$N$17),기준일시_입력!$N$17-기준일시_입력!$J$17,IF(AND(YL28&gt;=기준일시_입력!$J$17,YM28&gt;기준일시_입력!$N$17),기준일시_입력!$N$17-YL28,IF(YM28&lt;기준일시_입력!$J$17,0,IF(AND(YL28&lt;기준일시_입력!$J$17,YM28&lt;=기준일시_입력!$N$17),YM28-기준일시_입력!$J$17,IF(AND(YL28&gt;=기준일시_입력!$J$17,YM28&lt;=기준일시_입력!$N$17),YM28-YL28,0)))))),0)</f>
        <v>0</v>
      </c>
      <c r="YK28" s="128">
        <f t="shared" si="257"/>
        <v>0</v>
      </c>
      <c r="YL28" s="128">
        <f>IF(OR(YA28="",YD28=""),0,IF(YA28&lt;기준일시_입력!$J$15,기준일시_입력!$J$15,YA28))</f>
        <v>0</v>
      </c>
      <c r="YM28" s="128">
        <f t="shared" si="258"/>
        <v>0</v>
      </c>
      <c r="YN28" s="128">
        <f>IFERROR(IF(AND(YL28&lt;SMALL(기준일시_입력!$J$21:$J$39,YN$5),YM28&gt;SMALL(기준일시_입력!$N$21:$N$39,YN$5)),INDEX(기준일시_입력!$AJ$21:$AJ$39,YN$5*2-1),IF(AND(YL28&gt;=SMALL(기준일시_입력!$J$21:$J$39,YN$5),YL28&lt;SMALL(기준일시_입력!$N$21:$N$39,YN$5)),SMALL(기준일시_입력!$N$21:$N$39,YN$5)-YL28,0)),0)</f>
        <v>0</v>
      </c>
      <c r="YO28" s="128">
        <f>IFERROR(IF(AND(YL28&lt;SMALL(기준일시_입력!$J$21:$J$39,YO$5),YM28&gt;SMALL(기준일시_입력!$N$21:$N$39,YO$5)),INDEX(기준일시_입력!$AJ$21:$AJ$39,YO$5*2-1),IF(AND(YL28&gt;=SMALL(기준일시_입력!$J$21:$J$39,YO$5),YL28&lt;SMALL(기준일시_입력!$N$21:$N$39,YO$5)),SMALL(기준일시_입력!$N$21:$N$39,YO$5)-YL28,0)),0)</f>
        <v>0</v>
      </c>
      <c r="YP28" s="128">
        <f>IFERROR(IF(AND(YL28&lt;SMALL(기준일시_입력!$J$21:$J$39,YP$5),YM28&gt;SMALL(기준일시_입력!$N$21:$N$39,YP$5)),INDEX(기준일시_입력!$AJ$21:$AJ$39,YP$5*2-1),IF(AND(YL28&gt;=SMALL(기준일시_입력!$J$21:$J$39,YP$5),YL28&lt;SMALL(기준일시_입력!$N$21:$N$39,YP$5)),SMALL(기준일시_입력!$N$21:$N$39,YP$5)-YL28,0)),0)</f>
        <v>0</v>
      </c>
      <c r="YQ28" s="128">
        <f>IFERROR(IF(AND(YL28&lt;SMALL(기준일시_입력!$J$21:$J$39,YQ$5),YM28&gt;SMALL(기준일시_입력!$N$21:$N$39,YQ$5)),INDEX(기준일시_입력!$AJ$21:$AJ$39,YQ$5*2-1),IF(AND(YL28&gt;=SMALL(기준일시_입력!$J$21:$J$39,YQ$5),YL28&lt;SMALL(기준일시_입력!$N$21:$N$39,YQ$5)),SMALL(기준일시_입력!$N$21:$N$39,YQ$5)-YL28,0)),0)</f>
        <v>0</v>
      </c>
      <c r="YR28" s="128">
        <f>IFERROR(IF(AND(YL28&lt;SMALL(기준일시_입력!$J$21:$J$39,YR$5),YM28&gt;SMALL(기준일시_입력!$N$21:$N$39,YR$5)),INDEX(기준일시_입력!$AJ$21:$AJ$39,YR$5*2-1),IF(AND(YL28&gt;=SMALL(기준일시_입력!$J$21:$J$39,YR$5),YL28&lt;SMALL(기준일시_입력!$N$21:$N$39,YR$5)),SMALL(기준일시_입력!$N$21:$N$39,YR$5)-YL28,0)),0)</f>
        <v>0</v>
      </c>
      <c r="YS28" s="128">
        <f>IFERROR(IF(AND(YL28&lt;SMALL(기준일시_입력!$J$21:$J$39,YS$5),YM28&gt;SMALL(기준일시_입력!$N$21:$N$39,YS$5)),INDEX(기준일시_입력!$AJ$21:$AJ$39,YS$5*2-1),IF(AND(YL28&gt;=SMALL(기준일시_입력!$J$21:$J$39,YS$5),YL28&lt;SMALL(기준일시_입력!$N$21:$N$39,YS$5)),SMALL(기준일시_입력!$N$21:$N$39,YS$5)-YL28,0)),0)</f>
        <v>0</v>
      </c>
      <c r="YT28" s="128">
        <f>IFERROR(IF(AND(YL28&lt;SMALL(기준일시_입력!$J$21:$J$39,YT$5),YM28&gt;SMALL(기준일시_입력!$N$21:$N$39,YT$5)),INDEX(기준일시_입력!$AJ$21:$AJ$39,YT$5*2-1),IF(AND(YL28&gt;=SMALL(기준일시_입력!$J$21:$J$39,YT$5),YL28&lt;SMALL(기준일시_입력!$N$21:$N$39,YT$5)),SMALL(기준일시_입력!$N$21:$N$39,YT$5)-YL28,0)),0)</f>
        <v>0</v>
      </c>
      <c r="YU28" s="128">
        <f>IFERROR(IF(AND(YL28&lt;SMALL(기준일시_입력!$J$21:$J$39,YU$5),YM28&gt;SMALL(기준일시_입력!$N$21:$N$39,YU$5)),INDEX(기준일시_입력!$AJ$21:$AJ$39,YU$5*2-1),IF(AND(YL28&gt;=SMALL(기준일시_입력!$J$21:$J$39,YU$5),YL28&lt;SMALL(기준일시_입력!$N$21:$N$39,YU$5)),SMALL(기준일시_입력!$N$21:$N$39,YU$5)-YL28,0)),0)</f>
        <v>0</v>
      </c>
      <c r="YV28" s="128">
        <f>IFERROR(IF(AND(YL28&lt;SMALL(기준일시_입력!$J$21:$J$39,YV$5),YM28&gt;SMALL(기준일시_입력!$N$21:$N$39,YV$5)),INDEX(기준일시_입력!$AJ$21:$AJ$39,YV$5*2-1),IF(AND(YL28&gt;=SMALL(기준일시_입력!$J$21:$J$39,YV$5),YL28&lt;SMALL(기준일시_입력!$N$21:$N$39,YV$5)),SMALL(기준일시_입력!$N$21:$N$39,YV$5)-YL28,0)),0)</f>
        <v>0</v>
      </c>
      <c r="YW28" s="128">
        <f>IFERROR(IF(AND(YL28&lt;SMALL(기준일시_입력!$J$21:$J$39,YW$5),YM28&gt;SMALL(기준일시_입력!$N$21:$N$39,YW$5)),INDEX(기준일시_입력!$AJ$21:$AJ$39,YW$5*2-1),IF(AND(YL28&gt;=SMALL(기준일시_입력!$J$21:$J$39,YW$5),YL28&lt;SMALL(기준일시_입력!$N$21:$N$39,YW$5)),SMALL(기준일시_입력!$N$21:$N$39,YW$5)-YL28,0)),0)</f>
        <v>0</v>
      </c>
      <c r="YX28" s="125"/>
      <c r="YY28" s="180" t="str">
        <f t="shared" si="259"/>
        <v>23일</v>
      </c>
      <c r="YZ28" s="180"/>
      <c r="ZA28" s="124" t="str">
        <f t="shared" si="260"/>
        <v>화</v>
      </c>
      <c r="ZB28" s="133" t="str">
        <f t="shared" si="411"/>
        <v/>
      </c>
      <c r="ZC28" s="184"/>
      <c r="ZD28" s="184"/>
      <c r="ZE28" s="184"/>
      <c r="ZF28" s="184"/>
      <c r="ZG28" s="184"/>
      <c r="ZH28" s="184"/>
      <c r="ZI28" s="176"/>
      <c r="ZJ28" s="177"/>
      <c r="ZK28" s="129" t="str">
        <f>IF($B28="","",IF(AND(ZA$3&lt;&gt;"",$B28-기준일시_입력!$AO$7&lt;=0,ZC28="",ZF28="",ZI28=""),"X",IF(ZI28="연차","☆",IF(ZI28="월차","★",IF(ZI28="병가","♨",IF(ZI28="출장","◎",IF(ZI28="교육","■",IF(AND(ZI28="",ZC28&lt;=기준일시_입력!$J$15,ZF28&gt;=기준일시_입력!$N$15),"○",IF(AND(ZI28="",ZC28&lt;&gt;"",ZC28&gt;기준일시_입력!$J$15),"▼",IF(AND(ZI28="",ZF28&lt;&gt;"",ZF28&lt;기준일시_입력!$N$15),"△",""))))))))))</f>
        <v/>
      </c>
      <c r="ZL28" s="128">
        <f>IFERROR(IF(OR(ZC28="",ZF28=""),0,IF(AND(ZN28&lt;기준일시_입력!$J$17,ZO28&gt;기준일시_입력!$N$17),기준일시_입력!$N$17-기준일시_입력!$J$17,IF(AND(ZN28&gt;=기준일시_입력!$J$17,ZO28&gt;기준일시_입력!$N$17),기준일시_입력!$N$17-ZN28,IF(ZO28&lt;기준일시_입력!$J$17,0,IF(AND(ZN28&lt;기준일시_입력!$J$17,ZO28&lt;=기준일시_입력!$N$17),ZO28-기준일시_입력!$J$17,IF(AND(ZN28&gt;=기준일시_입력!$J$17,ZO28&lt;=기준일시_입력!$N$17),ZO28-ZN28,0)))))),0)</f>
        <v>0</v>
      </c>
      <c r="ZM28" s="128">
        <f t="shared" si="262"/>
        <v>0</v>
      </c>
      <c r="ZN28" s="128">
        <f>IF(OR(ZC28="",ZF28=""),0,IF(ZC28&lt;기준일시_입력!$J$15,기준일시_입력!$J$15,ZC28))</f>
        <v>0</v>
      </c>
      <c r="ZO28" s="128">
        <f t="shared" si="263"/>
        <v>0</v>
      </c>
      <c r="ZP28" s="128">
        <f>IFERROR(IF(AND(ZN28&lt;SMALL(기준일시_입력!$J$21:$J$39,ZP$5),ZO28&gt;SMALL(기준일시_입력!$N$21:$N$39,ZP$5)),INDEX(기준일시_입력!$AJ$21:$AJ$39,ZP$5*2-1),IF(AND(ZN28&gt;=SMALL(기준일시_입력!$J$21:$J$39,ZP$5),ZN28&lt;SMALL(기준일시_입력!$N$21:$N$39,ZP$5)),SMALL(기준일시_입력!$N$21:$N$39,ZP$5)-ZN28,0)),0)</f>
        <v>0</v>
      </c>
      <c r="ZQ28" s="128">
        <f>IFERROR(IF(AND(ZN28&lt;SMALL(기준일시_입력!$J$21:$J$39,ZQ$5),ZO28&gt;SMALL(기준일시_입력!$N$21:$N$39,ZQ$5)),INDEX(기준일시_입력!$AJ$21:$AJ$39,ZQ$5*2-1),IF(AND(ZN28&gt;=SMALL(기준일시_입력!$J$21:$J$39,ZQ$5),ZN28&lt;SMALL(기준일시_입력!$N$21:$N$39,ZQ$5)),SMALL(기준일시_입력!$N$21:$N$39,ZQ$5)-ZN28,0)),0)</f>
        <v>0</v>
      </c>
      <c r="ZR28" s="128">
        <f>IFERROR(IF(AND(ZN28&lt;SMALL(기준일시_입력!$J$21:$J$39,ZR$5),ZO28&gt;SMALL(기준일시_입력!$N$21:$N$39,ZR$5)),INDEX(기준일시_입력!$AJ$21:$AJ$39,ZR$5*2-1),IF(AND(ZN28&gt;=SMALL(기준일시_입력!$J$21:$J$39,ZR$5),ZN28&lt;SMALL(기준일시_입력!$N$21:$N$39,ZR$5)),SMALL(기준일시_입력!$N$21:$N$39,ZR$5)-ZN28,0)),0)</f>
        <v>0</v>
      </c>
      <c r="ZS28" s="128">
        <f>IFERROR(IF(AND(ZN28&lt;SMALL(기준일시_입력!$J$21:$J$39,ZS$5),ZO28&gt;SMALL(기준일시_입력!$N$21:$N$39,ZS$5)),INDEX(기준일시_입력!$AJ$21:$AJ$39,ZS$5*2-1),IF(AND(ZN28&gt;=SMALL(기준일시_입력!$J$21:$J$39,ZS$5),ZN28&lt;SMALL(기준일시_입력!$N$21:$N$39,ZS$5)),SMALL(기준일시_입력!$N$21:$N$39,ZS$5)-ZN28,0)),0)</f>
        <v>0</v>
      </c>
      <c r="ZT28" s="128">
        <f>IFERROR(IF(AND(ZN28&lt;SMALL(기준일시_입력!$J$21:$J$39,ZT$5),ZO28&gt;SMALL(기준일시_입력!$N$21:$N$39,ZT$5)),INDEX(기준일시_입력!$AJ$21:$AJ$39,ZT$5*2-1),IF(AND(ZN28&gt;=SMALL(기준일시_입력!$J$21:$J$39,ZT$5),ZN28&lt;SMALL(기준일시_입력!$N$21:$N$39,ZT$5)),SMALL(기준일시_입력!$N$21:$N$39,ZT$5)-ZN28,0)),0)</f>
        <v>0</v>
      </c>
      <c r="ZU28" s="128">
        <f>IFERROR(IF(AND(ZN28&lt;SMALL(기준일시_입력!$J$21:$J$39,ZU$5),ZO28&gt;SMALL(기준일시_입력!$N$21:$N$39,ZU$5)),INDEX(기준일시_입력!$AJ$21:$AJ$39,ZU$5*2-1),IF(AND(ZN28&gt;=SMALL(기준일시_입력!$J$21:$J$39,ZU$5),ZN28&lt;SMALL(기준일시_입력!$N$21:$N$39,ZU$5)),SMALL(기준일시_입력!$N$21:$N$39,ZU$5)-ZN28,0)),0)</f>
        <v>0</v>
      </c>
      <c r="ZV28" s="128">
        <f>IFERROR(IF(AND(ZN28&lt;SMALL(기준일시_입력!$J$21:$J$39,ZV$5),ZO28&gt;SMALL(기준일시_입력!$N$21:$N$39,ZV$5)),INDEX(기준일시_입력!$AJ$21:$AJ$39,ZV$5*2-1),IF(AND(ZN28&gt;=SMALL(기준일시_입력!$J$21:$J$39,ZV$5),ZN28&lt;SMALL(기준일시_입력!$N$21:$N$39,ZV$5)),SMALL(기준일시_입력!$N$21:$N$39,ZV$5)-ZN28,0)),0)</f>
        <v>0</v>
      </c>
      <c r="ZW28" s="128">
        <f>IFERROR(IF(AND(ZN28&lt;SMALL(기준일시_입력!$J$21:$J$39,ZW$5),ZO28&gt;SMALL(기준일시_입력!$N$21:$N$39,ZW$5)),INDEX(기준일시_입력!$AJ$21:$AJ$39,ZW$5*2-1),IF(AND(ZN28&gt;=SMALL(기준일시_입력!$J$21:$J$39,ZW$5),ZN28&lt;SMALL(기준일시_입력!$N$21:$N$39,ZW$5)),SMALL(기준일시_입력!$N$21:$N$39,ZW$5)-ZN28,0)),0)</f>
        <v>0</v>
      </c>
      <c r="ZX28" s="128">
        <f>IFERROR(IF(AND(ZN28&lt;SMALL(기준일시_입력!$J$21:$J$39,ZX$5),ZO28&gt;SMALL(기준일시_입력!$N$21:$N$39,ZX$5)),INDEX(기준일시_입력!$AJ$21:$AJ$39,ZX$5*2-1),IF(AND(ZN28&gt;=SMALL(기준일시_입력!$J$21:$J$39,ZX$5),ZN28&lt;SMALL(기준일시_입력!$N$21:$N$39,ZX$5)),SMALL(기준일시_입력!$N$21:$N$39,ZX$5)-ZN28,0)),0)</f>
        <v>0</v>
      </c>
      <c r="ZY28" s="128">
        <f>IFERROR(IF(AND(ZN28&lt;SMALL(기준일시_입력!$J$21:$J$39,ZY$5),ZO28&gt;SMALL(기준일시_입력!$N$21:$N$39,ZY$5)),INDEX(기준일시_입력!$AJ$21:$AJ$39,ZY$5*2-1),IF(AND(ZN28&gt;=SMALL(기준일시_입력!$J$21:$J$39,ZY$5),ZN28&lt;SMALL(기준일시_입력!$N$21:$N$39,ZY$5)),SMALL(기준일시_입력!$N$21:$N$39,ZY$5)-ZN28,0)),0)</f>
        <v>0</v>
      </c>
      <c r="ZZ28" s="125"/>
      <c r="AAA28" s="180" t="str">
        <f t="shared" si="264"/>
        <v>23일</v>
      </c>
      <c r="AAB28" s="180"/>
      <c r="AAC28" s="124" t="str">
        <f t="shared" si="265"/>
        <v>화</v>
      </c>
      <c r="AAD28" s="133" t="str">
        <f t="shared" si="411"/>
        <v/>
      </c>
      <c r="AAE28" s="184"/>
      <c r="AAF28" s="184"/>
      <c r="AAG28" s="184"/>
      <c r="AAH28" s="184"/>
      <c r="AAI28" s="184"/>
      <c r="AAJ28" s="184"/>
      <c r="AAK28" s="176"/>
      <c r="AAL28" s="177"/>
      <c r="AAM28" s="129" t="str">
        <f>IF($B28="","",IF(AND(AAC$3&lt;&gt;"",$B28-기준일시_입력!$AO$7&lt;=0,AAE28="",AAH28="",AAK28=""),"X",IF(AAK28="연차","☆",IF(AAK28="월차","★",IF(AAK28="병가","♨",IF(AAK28="출장","◎",IF(AAK28="교육","■",IF(AND(AAK28="",AAE28&lt;=기준일시_입력!$J$15,AAH28&gt;=기준일시_입력!$N$15),"○",IF(AND(AAK28="",AAE28&lt;&gt;"",AAE28&gt;기준일시_입력!$J$15),"▼",IF(AND(AAK28="",AAH28&lt;&gt;"",AAH28&lt;기준일시_입력!$N$15),"△",""))))))))))</f>
        <v/>
      </c>
      <c r="AAN28" s="128">
        <f>IFERROR(IF(OR(AAE28="",AAH28=""),0,IF(AND(AAP28&lt;기준일시_입력!$J$17,AAQ28&gt;기준일시_입력!$N$17),기준일시_입력!$N$17-기준일시_입력!$J$17,IF(AND(AAP28&gt;=기준일시_입력!$J$17,AAQ28&gt;기준일시_입력!$N$17),기준일시_입력!$N$17-AAP28,IF(AAQ28&lt;기준일시_입력!$J$17,0,IF(AND(AAP28&lt;기준일시_입력!$J$17,AAQ28&lt;=기준일시_입력!$N$17),AAQ28-기준일시_입력!$J$17,IF(AND(AAP28&gt;=기준일시_입력!$J$17,AAQ28&lt;=기준일시_입력!$N$17),AAQ28-AAP28,0)))))),0)</f>
        <v>0</v>
      </c>
      <c r="AAO28" s="128">
        <f t="shared" si="267"/>
        <v>0</v>
      </c>
      <c r="AAP28" s="128">
        <f>IF(OR(AAE28="",AAH28=""),0,IF(AAE28&lt;기준일시_입력!$J$15,기준일시_입력!$J$15,AAE28))</f>
        <v>0</v>
      </c>
      <c r="AAQ28" s="128">
        <f t="shared" si="268"/>
        <v>0</v>
      </c>
      <c r="AAR28" s="128">
        <f>IFERROR(IF(AND(AAP28&lt;SMALL(기준일시_입력!$J$21:$J$39,AAR$5),AAQ28&gt;SMALL(기준일시_입력!$N$21:$N$39,AAR$5)),INDEX(기준일시_입력!$AJ$21:$AJ$39,AAR$5*2-1),IF(AND(AAP28&gt;=SMALL(기준일시_입력!$J$21:$J$39,AAR$5),AAP28&lt;SMALL(기준일시_입력!$N$21:$N$39,AAR$5)),SMALL(기준일시_입력!$N$21:$N$39,AAR$5)-AAP28,0)),0)</f>
        <v>0</v>
      </c>
      <c r="AAS28" s="128">
        <f>IFERROR(IF(AND(AAP28&lt;SMALL(기준일시_입력!$J$21:$J$39,AAS$5),AAQ28&gt;SMALL(기준일시_입력!$N$21:$N$39,AAS$5)),INDEX(기준일시_입력!$AJ$21:$AJ$39,AAS$5*2-1),IF(AND(AAP28&gt;=SMALL(기준일시_입력!$J$21:$J$39,AAS$5),AAP28&lt;SMALL(기준일시_입력!$N$21:$N$39,AAS$5)),SMALL(기준일시_입력!$N$21:$N$39,AAS$5)-AAP28,0)),0)</f>
        <v>0</v>
      </c>
      <c r="AAT28" s="128">
        <f>IFERROR(IF(AND(AAP28&lt;SMALL(기준일시_입력!$J$21:$J$39,AAT$5),AAQ28&gt;SMALL(기준일시_입력!$N$21:$N$39,AAT$5)),INDEX(기준일시_입력!$AJ$21:$AJ$39,AAT$5*2-1),IF(AND(AAP28&gt;=SMALL(기준일시_입력!$J$21:$J$39,AAT$5),AAP28&lt;SMALL(기준일시_입력!$N$21:$N$39,AAT$5)),SMALL(기준일시_입력!$N$21:$N$39,AAT$5)-AAP28,0)),0)</f>
        <v>0</v>
      </c>
      <c r="AAU28" s="128">
        <f>IFERROR(IF(AND(AAP28&lt;SMALL(기준일시_입력!$J$21:$J$39,AAU$5),AAQ28&gt;SMALL(기준일시_입력!$N$21:$N$39,AAU$5)),INDEX(기준일시_입력!$AJ$21:$AJ$39,AAU$5*2-1),IF(AND(AAP28&gt;=SMALL(기준일시_입력!$J$21:$J$39,AAU$5),AAP28&lt;SMALL(기준일시_입력!$N$21:$N$39,AAU$5)),SMALL(기준일시_입력!$N$21:$N$39,AAU$5)-AAP28,0)),0)</f>
        <v>0</v>
      </c>
      <c r="AAV28" s="128">
        <f>IFERROR(IF(AND(AAP28&lt;SMALL(기준일시_입력!$J$21:$J$39,AAV$5),AAQ28&gt;SMALL(기준일시_입력!$N$21:$N$39,AAV$5)),INDEX(기준일시_입력!$AJ$21:$AJ$39,AAV$5*2-1),IF(AND(AAP28&gt;=SMALL(기준일시_입력!$J$21:$J$39,AAV$5),AAP28&lt;SMALL(기준일시_입력!$N$21:$N$39,AAV$5)),SMALL(기준일시_입력!$N$21:$N$39,AAV$5)-AAP28,0)),0)</f>
        <v>0</v>
      </c>
      <c r="AAW28" s="128">
        <f>IFERROR(IF(AND(AAP28&lt;SMALL(기준일시_입력!$J$21:$J$39,AAW$5),AAQ28&gt;SMALL(기준일시_입력!$N$21:$N$39,AAW$5)),INDEX(기준일시_입력!$AJ$21:$AJ$39,AAW$5*2-1),IF(AND(AAP28&gt;=SMALL(기준일시_입력!$J$21:$J$39,AAW$5),AAP28&lt;SMALL(기준일시_입력!$N$21:$N$39,AAW$5)),SMALL(기준일시_입력!$N$21:$N$39,AAW$5)-AAP28,0)),0)</f>
        <v>0</v>
      </c>
      <c r="AAX28" s="128">
        <f>IFERROR(IF(AND(AAP28&lt;SMALL(기준일시_입력!$J$21:$J$39,AAX$5),AAQ28&gt;SMALL(기준일시_입력!$N$21:$N$39,AAX$5)),INDEX(기준일시_입력!$AJ$21:$AJ$39,AAX$5*2-1),IF(AND(AAP28&gt;=SMALL(기준일시_입력!$J$21:$J$39,AAX$5),AAP28&lt;SMALL(기준일시_입력!$N$21:$N$39,AAX$5)),SMALL(기준일시_입력!$N$21:$N$39,AAX$5)-AAP28,0)),0)</f>
        <v>0</v>
      </c>
      <c r="AAY28" s="128">
        <f>IFERROR(IF(AND(AAP28&lt;SMALL(기준일시_입력!$J$21:$J$39,AAY$5),AAQ28&gt;SMALL(기준일시_입력!$N$21:$N$39,AAY$5)),INDEX(기준일시_입력!$AJ$21:$AJ$39,AAY$5*2-1),IF(AND(AAP28&gt;=SMALL(기준일시_입력!$J$21:$J$39,AAY$5),AAP28&lt;SMALL(기준일시_입력!$N$21:$N$39,AAY$5)),SMALL(기준일시_입력!$N$21:$N$39,AAY$5)-AAP28,0)),0)</f>
        <v>0</v>
      </c>
      <c r="AAZ28" s="128">
        <f>IFERROR(IF(AND(AAP28&lt;SMALL(기준일시_입력!$J$21:$J$39,AAZ$5),AAQ28&gt;SMALL(기준일시_입력!$N$21:$N$39,AAZ$5)),INDEX(기준일시_입력!$AJ$21:$AJ$39,AAZ$5*2-1),IF(AND(AAP28&gt;=SMALL(기준일시_입력!$J$21:$J$39,AAZ$5),AAP28&lt;SMALL(기준일시_입력!$N$21:$N$39,AAZ$5)),SMALL(기준일시_입력!$N$21:$N$39,AAZ$5)-AAP28,0)),0)</f>
        <v>0</v>
      </c>
      <c r="ABA28" s="128">
        <f>IFERROR(IF(AND(AAP28&lt;SMALL(기준일시_입력!$J$21:$J$39,ABA$5),AAQ28&gt;SMALL(기준일시_입력!$N$21:$N$39,ABA$5)),INDEX(기준일시_입력!$AJ$21:$AJ$39,ABA$5*2-1),IF(AND(AAP28&gt;=SMALL(기준일시_입력!$J$21:$J$39,ABA$5),AAP28&lt;SMALL(기준일시_입력!$N$21:$N$39,ABA$5)),SMALL(기준일시_입력!$N$21:$N$39,ABA$5)-AAP28,0)),0)</f>
        <v>0</v>
      </c>
      <c r="ABB28" s="125"/>
      <c r="ABC28" s="180" t="str">
        <f t="shared" si="269"/>
        <v>23일</v>
      </c>
      <c r="ABD28" s="180"/>
      <c r="ABE28" s="124" t="str">
        <f t="shared" si="270"/>
        <v>화</v>
      </c>
      <c r="ABF28" s="133" t="str">
        <f t="shared" si="411"/>
        <v/>
      </c>
      <c r="ABG28" s="184"/>
      <c r="ABH28" s="184"/>
      <c r="ABI28" s="184"/>
      <c r="ABJ28" s="184"/>
      <c r="ABK28" s="184"/>
      <c r="ABL28" s="184"/>
      <c r="ABM28" s="176"/>
      <c r="ABN28" s="177"/>
      <c r="ABO28" s="129" t="str">
        <f>IF($B28="","",IF(AND(ABE$3&lt;&gt;"",$B28-기준일시_입력!$AO$7&lt;=0,ABG28="",ABJ28="",ABM28=""),"X",IF(ABM28="연차","☆",IF(ABM28="월차","★",IF(ABM28="병가","♨",IF(ABM28="출장","◎",IF(ABM28="교육","■",IF(AND(ABM28="",ABG28&lt;=기준일시_입력!$J$15,ABJ28&gt;=기준일시_입력!$N$15),"○",IF(AND(ABM28="",ABG28&lt;&gt;"",ABG28&gt;기준일시_입력!$J$15),"▼",IF(AND(ABM28="",ABJ28&lt;&gt;"",ABJ28&lt;기준일시_입력!$N$15),"△",""))))))))))</f>
        <v/>
      </c>
      <c r="ABP28" s="128">
        <f>IFERROR(IF(OR(ABG28="",ABJ28=""),0,IF(AND(ABR28&lt;기준일시_입력!$J$17,ABS28&gt;기준일시_입력!$N$17),기준일시_입력!$N$17-기준일시_입력!$J$17,IF(AND(ABR28&gt;=기준일시_입력!$J$17,ABS28&gt;기준일시_입력!$N$17),기준일시_입력!$N$17-ABR28,IF(ABS28&lt;기준일시_입력!$J$17,0,IF(AND(ABR28&lt;기준일시_입력!$J$17,ABS28&lt;=기준일시_입력!$N$17),ABS28-기준일시_입력!$J$17,IF(AND(ABR28&gt;=기준일시_입력!$J$17,ABS28&lt;=기준일시_입력!$N$17),ABS28-ABR28,0)))))),0)</f>
        <v>0</v>
      </c>
      <c r="ABQ28" s="128">
        <f t="shared" si="272"/>
        <v>0</v>
      </c>
      <c r="ABR28" s="128">
        <f>IF(OR(ABG28="",ABJ28=""),0,IF(ABG28&lt;기준일시_입력!$J$15,기준일시_입력!$J$15,ABG28))</f>
        <v>0</v>
      </c>
      <c r="ABS28" s="128">
        <f t="shared" si="273"/>
        <v>0</v>
      </c>
      <c r="ABT28" s="128">
        <f>IFERROR(IF(AND(ABR28&lt;SMALL(기준일시_입력!$J$21:$J$39,ABT$5),ABS28&gt;SMALL(기준일시_입력!$N$21:$N$39,ABT$5)),INDEX(기준일시_입력!$AJ$21:$AJ$39,ABT$5*2-1),IF(AND(ABR28&gt;=SMALL(기준일시_입력!$J$21:$J$39,ABT$5),ABR28&lt;SMALL(기준일시_입력!$N$21:$N$39,ABT$5)),SMALL(기준일시_입력!$N$21:$N$39,ABT$5)-ABR28,0)),0)</f>
        <v>0</v>
      </c>
      <c r="ABU28" s="128">
        <f>IFERROR(IF(AND(ABR28&lt;SMALL(기준일시_입력!$J$21:$J$39,ABU$5),ABS28&gt;SMALL(기준일시_입력!$N$21:$N$39,ABU$5)),INDEX(기준일시_입력!$AJ$21:$AJ$39,ABU$5*2-1),IF(AND(ABR28&gt;=SMALL(기준일시_입력!$J$21:$J$39,ABU$5),ABR28&lt;SMALL(기준일시_입력!$N$21:$N$39,ABU$5)),SMALL(기준일시_입력!$N$21:$N$39,ABU$5)-ABR28,0)),0)</f>
        <v>0</v>
      </c>
      <c r="ABV28" s="128">
        <f>IFERROR(IF(AND(ABR28&lt;SMALL(기준일시_입력!$J$21:$J$39,ABV$5),ABS28&gt;SMALL(기준일시_입력!$N$21:$N$39,ABV$5)),INDEX(기준일시_입력!$AJ$21:$AJ$39,ABV$5*2-1),IF(AND(ABR28&gt;=SMALL(기준일시_입력!$J$21:$J$39,ABV$5),ABR28&lt;SMALL(기준일시_입력!$N$21:$N$39,ABV$5)),SMALL(기준일시_입력!$N$21:$N$39,ABV$5)-ABR28,0)),0)</f>
        <v>0</v>
      </c>
      <c r="ABW28" s="128">
        <f>IFERROR(IF(AND(ABR28&lt;SMALL(기준일시_입력!$J$21:$J$39,ABW$5),ABS28&gt;SMALL(기준일시_입력!$N$21:$N$39,ABW$5)),INDEX(기준일시_입력!$AJ$21:$AJ$39,ABW$5*2-1),IF(AND(ABR28&gt;=SMALL(기준일시_입력!$J$21:$J$39,ABW$5),ABR28&lt;SMALL(기준일시_입력!$N$21:$N$39,ABW$5)),SMALL(기준일시_입력!$N$21:$N$39,ABW$5)-ABR28,0)),0)</f>
        <v>0</v>
      </c>
      <c r="ABX28" s="128">
        <f>IFERROR(IF(AND(ABR28&lt;SMALL(기준일시_입력!$J$21:$J$39,ABX$5),ABS28&gt;SMALL(기준일시_입력!$N$21:$N$39,ABX$5)),INDEX(기준일시_입력!$AJ$21:$AJ$39,ABX$5*2-1),IF(AND(ABR28&gt;=SMALL(기준일시_입력!$J$21:$J$39,ABX$5),ABR28&lt;SMALL(기준일시_입력!$N$21:$N$39,ABX$5)),SMALL(기준일시_입력!$N$21:$N$39,ABX$5)-ABR28,0)),0)</f>
        <v>0</v>
      </c>
      <c r="ABY28" s="128">
        <f>IFERROR(IF(AND(ABR28&lt;SMALL(기준일시_입력!$J$21:$J$39,ABY$5),ABS28&gt;SMALL(기준일시_입력!$N$21:$N$39,ABY$5)),INDEX(기준일시_입력!$AJ$21:$AJ$39,ABY$5*2-1),IF(AND(ABR28&gt;=SMALL(기준일시_입력!$J$21:$J$39,ABY$5),ABR28&lt;SMALL(기준일시_입력!$N$21:$N$39,ABY$5)),SMALL(기준일시_입력!$N$21:$N$39,ABY$5)-ABR28,0)),0)</f>
        <v>0</v>
      </c>
      <c r="ABZ28" s="128">
        <f>IFERROR(IF(AND(ABR28&lt;SMALL(기준일시_입력!$J$21:$J$39,ABZ$5),ABS28&gt;SMALL(기준일시_입력!$N$21:$N$39,ABZ$5)),INDEX(기준일시_입력!$AJ$21:$AJ$39,ABZ$5*2-1),IF(AND(ABR28&gt;=SMALL(기준일시_입력!$J$21:$J$39,ABZ$5),ABR28&lt;SMALL(기준일시_입력!$N$21:$N$39,ABZ$5)),SMALL(기준일시_입력!$N$21:$N$39,ABZ$5)-ABR28,0)),0)</f>
        <v>0</v>
      </c>
      <c r="ACA28" s="128">
        <f>IFERROR(IF(AND(ABR28&lt;SMALL(기준일시_입력!$J$21:$J$39,ACA$5),ABS28&gt;SMALL(기준일시_입력!$N$21:$N$39,ACA$5)),INDEX(기준일시_입력!$AJ$21:$AJ$39,ACA$5*2-1),IF(AND(ABR28&gt;=SMALL(기준일시_입력!$J$21:$J$39,ACA$5),ABR28&lt;SMALL(기준일시_입력!$N$21:$N$39,ACA$5)),SMALL(기준일시_입력!$N$21:$N$39,ACA$5)-ABR28,0)),0)</f>
        <v>0</v>
      </c>
      <c r="ACB28" s="128">
        <f>IFERROR(IF(AND(ABR28&lt;SMALL(기준일시_입력!$J$21:$J$39,ACB$5),ABS28&gt;SMALL(기준일시_입력!$N$21:$N$39,ACB$5)),INDEX(기준일시_입력!$AJ$21:$AJ$39,ACB$5*2-1),IF(AND(ABR28&gt;=SMALL(기준일시_입력!$J$21:$J$39,ACB$5),ABR28&lt;SMALL(기준일시_입력!$N$21:$N$39,ACB$5)),SMALL(기준일시_입력!$N$21:$N$39,ACB$5)-ABR28,0)),0)</f>
        <v>0</v>
      </c>
      <c r="ACC28" s="128">
        <f>IFERROR(IF(AND(ABR28&lt;SMALL(기준일시_입력!$J$21:$J$39,ACC$5),ABS28&gt;SMALL(기준일시_입력!$N$21:$N$39,ACC$5)),INDEX(기준일시_입력!$AJ$21:$AJ$39,ACC$5*2-1),IF(AND(ABR28&gt;=SMALL(기준일시_입력!$J$21:$J$39,ACC$5),ABR28&lt;SMALL(기준일시_입력!$N$21:$N$39,ACC$5)),SMALL(기준일시_입력!$N$21:$N$39,ACC$5)-ABR28,0)),0)</f>
        <v>0</v>
      </c>
      <c r="ACD28" s="125"/>
      <c r="ACE28" s="180" t="str">
        <f t="shared" si="274"/>
        <v>23일</v>
      </c>
      <c r="ACF28" s="180"/>
      <c r="ACG28" s="124" t="str">
        <f t="shared" si="275"/>
        <v>화</v>
      </c>
      <c r="ACH28" s="133" t="str">
        <f t="shared" si="412"/>
        <v/>
      </c>
      <c r="ACI28" s="184"/>
      <c r="ACJ28" s="184"/>
      <c r="ACK28" s="184"/>
      <c r="ACL28" s="184"/>
      <c r="ACM28" s="184"/>
      <c r="ACN28" s="184"/>
      <c r="ACO28" s="176"/>
      <c r="ACP28" s="177"/>
      <c r="ACQ28" s="129" t="str">
        <f>IF($B28="","",IF(AND(ACG$3&lt;&gt;"",$B28-기준일시_입력!$AO$7&lt;=0,ACI28="",ACL28="",ACO28=""),"X",IF(ACO28="연차","☆",IF(ACO28="월차","★",IF(ACO28="병가","♨",IF(ACO28="출장","◎",IF(ACO28="교육","■",IF(AND(ACO28="",ACI28&lt;=기준일시_입력!$J$15,ACL28&gt;=기준일시_입력!$N$15),"○",IF(AND(ACO28="",ACI28&lt;&gt;"",ACI28&gt;기준일시_입력!$J$15),"▼",IF(AND(ACO28="",ACL28&lt;&gt;"",ACL28&lt;기준일시_입력!$N$15),"△",""))))))))))</f>
        <v/>
      </c>
      <c r="ACR28" s="128">
        <f>IFERROR(IF(OR(ACI28="",ACL28=""),0,IF(AND(ACT28&lt;기준일시_입력!$J$17,ACU28&gt;기준일시_입력!$N$17),기준일시_입력!$N$17-기준일시_입력!$J$17,IF(AND(ACT28&gt;=기준일시_입력!$J$17,ACU28&gt;기준일시_입력!$N$17),기준일시_입력!$N$17-ACT28,IF(ACU28&lt;기준일시_입력!$J$17,0,IF(AND(ACT28&lt;기준일시_입력!$J$17,ACU28&lt;=기준일시_입력!$N$17),ACU28-기준일시_입력!$J$17,IF(AND(ACT28&gt;=기준일시_입력!$J$17,ACU28&lt;=기준일시_입력!$N$17),ACU28-ACT28,0)))))),0)</f>
        <v>0</v>
      </c>
      <c r="ACS28" s="128">
        <f t="shared" si="277"/>
        <v>0</v>
      </c>
      <c r="ACT28" s="128">
        <f>IF(OR(ACI28="",ACL28=""),0,IF(ACI28&lt;기준일시_입력!$J$15,기준일시_입력!$J$15,ACI28))</f>
        <v>0</v>
      </c>
      <c r="ACU28" s="128">
        <f t="shared" si="278"/>
        <v>0</v>
      </c>
      <c r="ACV28" s="128">
        <f>IFERROR(IF(AND(ACT28&lt;SMALL(기준일시_입력!$J$21:$J$39,ACV$5),ACU28&gt;SMALL(기준일시_입력!$N$21:$N$39,ACV$5)),INDEX(기준일시_입력!$AJ$21:$AJ$39,ACV$5*2-1),IF(AND(ACT28&gt;=SMALL(기준일시_입력!$J$21:$J$39,ACV$5),ACT28&lt;SMALL(기준일시_입력!$N$21:$N$39,ACV$5)),SMALL(기준일시_입력!$N$21:$N$39,ACV$5)-ACT28,0)),0)</f>
        <v>0</v>
      </c>
      <c r="ACW28" s="128">
        <f>IFERROR(IF(AND(ACT28&lt;SMALL(기준일시_입력!$J$21:$J$39,ACW$5),ACU28&gt;SMALL(기준일시_입력!$N$21:$N$39,ACW$5)),INDEX(기준일시_입력!$AJ$21:$AJ$39,ACW$5*2-1),IF(AND(ACT28&gt;=SMALL(기준일시_입력!$J$21:$J$39,ACW$5),ACT28&lt;SMALL(기준일시_입력!$N$21:$N$39,ACW$5)),SMALL(기준일시_입력!$N$21:$N$39,ACW$5)-ACT28,0)),0)</f>
        <v>0</v>
      </c>
      <c r="ACX28" s="128">
        <f>IFERROR(IF(AND(ACT28&lt;SMALL(기준일시_입력!$J$21:$J$39,ACX$5),ACU28&gt;SMALL(기준일시_입력!$N$21:$N$39,ACX$5)),INDEX(기준일시_입력!$AJ$21:$AJ$39,ACX$5*2-1),IF(AND(ACT28&gt;=SMALL(기준일시_입력!$J$21:$J$39,ACX$5),ACT28&lt;SMALL(기준일시_입력!$N$21:$N$39,ACX$5)),SMALL(기준일시_입력!$N$21:$N$39,ACX$5)-ACT28,0)),0)</f>
        <v>0</v>
      </c>
      <c r="ACY28" s="128">
        <f>IFERROR(IF(AND(ACT28&lt;SMALL(기준일시_입력!$J$21:$J$39,ACY$5),ACU28&gt;SMALL(기준일시_입력!$N$21:$N$39,ACY$5)),INDEX(기준일시_입력!$AJ$21:$AJ$39,ACY$5*2-1),IF(AND(ACT28&gt;=SMALL(기준일시_입력!$J$21:$J$39,ACY$5),ACT28&lt;SMALL(기준일시_입력!$N$21:$N$39,ACY$5)),SMALL(기준일시_입력!$N$21:$N$39,ACY$5)-ACT28,0)),0)</f>
        <v>0</v>
      </c>
      <c r="ACZ28" s="128">
        <f>IFERROR(IF(AND(ACT28&lt;SMALL(기준일시_입력!$J$21:$J$39,ACZ$5),ACU28&gt;SMALL(기준일시_입력!$N$21:$N$39,ACZ$5)),INDEX(기준일시_입력!$AJ$21:$AJ$39,ACZ$5*2-1),IF(AND(ACT28&gt;=SMALL(기준일시_입력!$J$21:$J$39,ACZ$5),ACT28&lt;SMALL(기준일시_입력!$N$21:$N$39,ACZ$5)),SMALL(기준일시_입력!$N$21:$N$39,ACZ$5)-ACT28,0)),0)</f>
        <v>0</v>
      </c>
      <c r="ADA28" s="128">
        <f>IFERROR(IF(AND(ACT28&lt;SMALL(기준일시_입력!$J$21:$J$39,ADA$5),ACU28&gt;SMALL(기준일시_입력!$N$21:$N$39,ADA$5)),INDEX(기준일시_입력!$AJ$21:$AJ$39,ADA$5*2-1),IF(AND(ACT28&gt;=SMALL(기준일시_입력!$J$21:$J$39,ADA$5),ACT28&lt;SMALL(기준일시_입력!$N$21:$N$39,ADA$5)),SMALL(기준일시_입력!$N$21:$N$39,ADA$5)-ACT28,0)),0)</f>
        <v>0</v>
      </c>
      <c r="ADB28" s="128">
        <f>IFERROR(IF(AND(ACT28&lt;SMALL(기준일시_입력!$J$21:$J$39,ADB$5),ACU28&gt;SMALL(기준일시_입력!$N$21:$N$39,ADB$5)),INDEX(기준일시_입력!$AJ$21:$AJ$39,ADB$5*2-1),IF(AND(ACT28&gt;=SMALL(기준일시_입력!$J$21:$J$39,ADB$5),ACT28&lt;SMALL(기준일시_입력!$N$21:$N$39,ADB$5)),SMALL(기준일시_입력!$N$21:$N$39,ADB$5)-ACT28,0)),0)</f>
        <v>0</v>
      </c>
      <c r="ADC28" s="128">
        <f>IFERROR(IF(AND(ACT28&lt;SMALL(기준일시_입력!$J$21:$J$39,ADC$5),ACU28&gt;SMALL(기준일시_입력!$N$21:$N$39,ADC$5)),INDEX(기준일시_입력!$AJ$21:$AJ$39,ADC$5*2-1),IF(AND(ACT28&gt;=SMALL(기준일시_입력!$J$21:$J$39,ADC$5),ACT28&lt;SMALL(기준일시_입력!$N$21:$N$39,ADC$5)),SMALL(기준일시_입력!$N$21:$N$39,ADC$5)-ACT28,0)),0)</f>
        <v>0</v>
      </c>
      <c r="ADD28" s="128">
        <f>IFERROR(IF(AND(ACT28&lt;SMALL(기준일시_입력!$J$21:$J$39,ADD$5),ACU28&gt;SMALL(기준일시_입력!$N$21:$N$39,ADD$5)),INDEX(기준일시_입력!$AJ$21:$AJ$39,ADD$5*2-1),IF(AND(ACT28&gt;=SMALL(기준일시_입력!$J$21:$J$39,ADD$5),ACT28&lt;SMALL(기준일시_입력!$N$21:$N$39,ADD$5)),SMALL(기준일시_입력!$N$21:$N$39,ADD$5)-ACT28,0)),0)</f>
        <v>0</v>
      </c>
      <c r="ADE28" s="128">
        <f>IFERROR(IF(AND(ACT28&lt;SMALL(기준일시_입력!$J$21:$J$39,ADE$5),ACU28&gt;SMALL(기준일시_입력!$N$21:$N$39,ADE$5)),INDEX(기준일시_입력!$AJ$21:$AJ$39,ADE$5*2-1),IF(AND(ACT28&gt;=SMALL(기준일시_입력!$J$21:$J$39,ADE$5),ACT28&lt;SMALL(기준일시_입력!$N$21:$N$39,ADE$5)),SMALL(기준일시_입력!$N$21:$N$39,ADE$5)-ACT28,0)),0)</f>
        <v>0</v>
      </c>
      <c r="ADF28" s="125"/>
      <c r="ADG28" s="180" t="str">
        <f t="shared" si="279"/>
        <v>23일</v>
      </c>
      <c r="ADH28" s="180"/>
      <c r="ADI28" s="124" t="str">
        <f t="shared" si="280"/>
        <v>화</v>
      </c>
      <c r="ADJ28" s="133" t="str">
        <f t="shared" si="412"/>
        <v/>
      </c>
      <c r="ADK28" s="184"/>
      <c r="ADL28" s="184"/>
      <c r="ADM28" s="184"/>
      <c r="ADN28" s="184"/>
      <c r="ADO28" s="184"/>
      <c r="ADP28" s="184"/>
      <c r="ADQ28" s="176"/>
      <c r="ADR28" s="177"/>
      <c r="ADS28" s="129" t="str">
        <f>IF($B28="","",IF(AND(ADI$3&lt;&gt;"",$B28-기준일시_입력!$AO$7&lt;=0,ADK28="",ADN28="",ADQ28=""),"X",IF(ADQ28="연차","☆",IF(ADQ28="월차","★",IF(ADQ28="병가","♨",IF(ADQ28="출장","◎",IF(ADQ28="교육","■",IF(AND(ADQ28="",ADK28&lt;=기준일시_입력!$J$15,ADN28&gt;=기준일시_입력!$N$15),"○",IF(AND(ADQ28="",ADK28&lt;&gt;"",ADK28&gt;기준일시_입력!$J$15),"▼",IF(AND(ADQ28="",ADN28&lt;&gt;"",ADN28&lt;기준일시_입력!$N$15),"△",""))))))))))</f>
        <v/>
      </c>
      <c r="ADT28" s="128">
        <f>IFERROR(IF(OR(ADK28="",ADN28=""),0,IF(AND(ADV28&lt;기준일시_입력!$J$17,ADW28&gt;기준일시_입력!$N$17),기준일시_입력!$N$17-기준일시_입력!$J$17,IF(AND(ADV28&gt;=기준일시_입력!$J$17,ADW28&gt;기준일시_입력!$N$17),기준일시_입력!$N$17-ADV28,IF(ADW28&lt;기준일시_입력!$J$17,0,IF(AND(ADV28&lt;기준일시_입력!$J$17,ADW28&lt;=기준일시_입력!$N$17),ADW28-기준일시_입력!$J$17,IF(AND(ADV28&gt;=기준일시_입력!$J$17,ADW28&lt;=기준일시_입력!$N$17),ADW28-ADV28,0)))))),0)</f>
        <v>0</v>
      </c>
      <c r="ADU28" s="128">
        <f t="shared" si="282"/>
        <v>0</v>
      </c>
      <c r="ADV28" s="128">
        <f>IF(OR(ADK28="",ADN28=""),0,IF(ADK28&lt;기준일시_입력!$J$15,기준일시_입력!$J$15,ADK28))</f>
        <v>0</v>
      </c>
      <c r="ADW28" s="128">
        <f t="shared" si="283"/>
        <v>0</v>
      </c>
      <c r="ADX28" s="128">
        <f>IFERROR(IF(AND(ADV28&lt;SMALL(기준일시_입력!$J$21:$J$39,ADX$5),ADW28&gt;SMALL(기준일시_입력!$N$21:$N$39,ADX$5)),INDEX(기준일시_입력!$AJ$21:$AJ$39,ADX$5*2-1),IF(AND(ADV28&gt;=SMALL(기준일시_입력!$J$21:$J$39,ADX$5),ADV28&lt;SMALL(기준일시_입력!$N$21:$N$39,ADX$5)),SMALL(기준일시_입력!$N$21:$N$39,ADX$5)-ADV28,0)),0)</f>
        <v>0</v>
      </c>
      <c r="ADY28" s="128">
        <f>IFERROR(IF(AND(ADV28&lt;SMALL(기준일시_입력!$J$21:$J$39,ADY$5),ADW28&gt;SMALL(기준일시_입력!$N$21:$N$39,ADY$5)),INDEX(기준일시_입력!$AJ$21:$AJ$39,ADY$5*2-1),IF(AND(ADV28&gt;=SMALL(기준일시_입력!$J$21:$J$39,ADY$5),ADV28&lt;SMALL(기준일시_입력!$N$21:$N$39,ADY$5)),SMALL(기준일시_입력!$N$21:$N$39,ADY$5)-ADV28,0)),0)</f>
        <v>0</v>
      </c>
      <c r="ADZ28" s="128">
        <f>IFERROR(IF(AND(ADV28&lt;SMALL(기준일시_입력!$J$21:$J$39,ADZ$5),ADW28&gt;SMALL(기준일시_입력!$N$21:$N$39,ADZ$5)),INDEX(기준일시_입력!$AJ$21:$AJ$39,ADZ$5*2-1),IF(AND(ADV28&gt;=SMALL(기준일시_입력!$J$21:$J$39,ADZ$5),ADV28&lt;SMALL(기준일시_입력!$N$21:$N$39,ADZ$5)),SMALL(기준일시_입력!$N$21:$N$39,ADZ$5)-ADV28,0)),0)</f>
        <v>0</v>
      </c>
      <c r="AEA28" s="128">
        <f>IFERROR(IF(AND(ADV28&lt;SMALL(기준일시_입력!$J$21:$J$39,AEA$5),ADW28&gt;SMALL(기준일시_입력!$N$21:$N$39,AEA$5)),INDEX(기준일시_입력!$AJ$21:$AJ$39,AEA$5*2-1),IF(AND(ADV28&gt;=SMALL(기준일시_입력!$J$21:$J$39,AEA$5),ADV28&lt;SMALL(기준일시_입력!$N$21:$N$39,AEA$5)),SMALL(기준일시_입력!$N$21:$N$39,AEA$5)-ADV28,0)),0)</f>
        <v>0</v>
      </c>
      <c r="AEB28" s="128">
        <f>IFERROR(IF(AND(ADV28&lt;SMALL(기준일시_입력!$J$21:$J$39,AEB$5),ADW28&gt;SMALL(기준일시_입력!$N$21:$N$39,AEB$5)),INDEX(기준일시_입력!$AJ$21:$AJ$39,AEB$5*2-1),IF(AND(ADV28&gt;=SMALL(기준일시_입력!$J$21:$J$39,AEB$5),ADV28&lt;SMALL(기준일시_입력!$N$21:$N$39,AEB$5)),SMALL(기준일시_입력!$N$21:$N$39,AEB$5)-ADV28,0)),0)</f>
        <v>0</v>
      </c>
      <c r="AEC28" s="128">
        <f>IFERROR(IF(AND(ADV28&lt;SMALL(기준일시_입력!$J$21:$J$39,AEC$5),ADW28&gt;SMALL(기준일시_입력!$N$21:$N$39,AEC$5)),INDEX(기준일시_입력!$AJ$21:$AJ$39,AEC$5*2-1),IF(AND(ADV28&gt;=SMALL(기준일시_입력!$J$21:$J$39,AEC$5),ADV28&lt;SMALL(기준일시_입력!$N$21:$N$39,AEC$5)),SMALL(기준일시_입력!$N$21:$N$39,AEC$5)-ADV28,0)),0)</f>
        <v>0</v>
      </c>
      <c r="AED28" s="128">
        <f>IFERROR(IF(AND(ADV28&lt;SMALL(기준일시_입력!$J$21:$J$39,AED$5),ADW28&gt;SMALL(기준일시_입력!$N$21:$N$39,AED$5)),INDEX(기준일시_입력!$AJ$21:$AJ$39,AED$5*2-1),IF(AND(ADV28&gt;=SMALL(기준일시_입력!$J$21:$J$39,AED$5),ADV28&lt;SMALL(기준일시_입력!$N$21:$N$39,AED$5)),SMALL(기준일시_입력!$N$21:$N$39,AED$5)-ADV28,0)),0)</f>
        <v>0</v>
      </c>
      <c r="AEE28" s="128">
        <f>IFERROR(IF(AND(ADV28&lt;SMALL(기준일시_입력!$J$21:$J$39,AEE$5),ADW28&gt;SMALL(기준일시_입력!$N$21:$N$39,AEE$5)),INDEX(기준일시_입력!$AJ$21:$AJ$39,AEE$5*2-1),IF(AND(ADV28&gt;=SMALL(기준일시_입력!$J$21:$J$39,AEE$5),ADV28&lt;SMALL(기준일시_입력!$N$21:$N$39,AEE$5)),SMALL(기준일시_입력!$N$21:$N$39,AEE$5)-ADV28,0)),0)</f>
        <v>0</v>
      </c>
      <c r="AEF28" s="128">
        <f>IFERROR(IF(AND(ADV28&lt;SMALL(기준일시_입력!$J$21:$J$39,AEF$5),ADW28&gt;SMALL(기준일시_입력!$N$21:$N$39,AEF$5)),INDEX(기준일시_입력!$AJ$21:$AJ$39,AEF$5*2-1),IF(AND(ADV28&gt;=SMALL(기준일시_입력!$J$21:$J$39,AEF$5),ADV28&lt;SMALL(기준일시_입력!$N$21:$N$39,AEF$5)),SMALL(기준일시_입력!$N$21:$N$39,AEF$5)-ADV28,0)),0)</f>
        <v>0</v>
      </c>
      <c r="AEG28" s="128">
        <f>IFERROR(IF(AND(ADV28&lt;SMALL(기준일시_입력!$J$21:$J$39,AEG$5),ADW28&gt;SMALL(기준일시_입력!$N$21:$N$39,AEG$5)),INDEX(기준일시_입력!$AJ$21:$AJ$39,AEG$5*2-1),IF(AND(ADV28&gt;=SMALL(기준일시_입력!$J$21:$J$39,AEG$5),ADV28&lt;SMALL(기준일시_입력!$N$21:$N$39,AEG$5)),SMALL(기준일시_입력!$N$21:$N$39,AEG$5)-ADV28,0)),0)</f>
        <v>0</v>
      </c>
      <c r="AEH28" s="125"/>
      <c r="AEI28" s="180" t="str">
        <f t="shared" si="284"/>
        <v>23일</v>
      </c>
      <c r="AEJ28" s="180"/>
      <c r="AEK28" s="124" t="str">
        <f t="shared" si="285"/>
        <v>화</v>
      </c>
      <c r="AEL28" s="133" t="str">
        <f t="shared" si="412"/>
        <v/>
      </c>
      <c r="AEM28" s="184"/>
      <c r="AEN28" s="184"/>
      <c r="AEO28" s="184"/>
      <c r="AEP28" s="184"/>
      <c r="AEQ28" s="184"/>
      <c r="AER28" s="184"/>
      <c r="AES28" s="176"/>
      <c r="AET28" s="177"/>
      <c r="AEU28" s="129" t="str">
        <f>IF($B28="","",IF(AND(AEK$3&lt;&gt;"",$B28-기준일시_입력!$AO$7&lt;=0,AEM28="",AEP28="",AES28=""),"X",IF(AES28="연차","☆",IF(AES28="월차","★",IF(AES28="병가","♨",IF(AES28="출장","◎",IF(AES28="교육","■",IF(AND(AES28="",AEM28&lt;=기준일시_입력!$J$15,AEP28&gt;=기준일시_입력!$N$15),"○",IF(AND(AES28="",AEM28&lt;&gt;"",AEM28&gt;기준일시_입력!$J$15),"▼",IF(AND(AES28="",AEP28&lt;&gt;"",AEP28&lt;기준일시_입력!$N$15),"△",""))))))))))</f>
        <v/>
      </c>
      <c r="AEV28" s="128">
        <f>IFERROR(IF(OR(AEM28="",AEP28=""),0,IF(AND(AEX28&lt;기준일시_입력!$J$17,AEY28&gt;기준일시_입력!$N$17),기준일시_입력!$N$17-기준일시_입력!$J$17,IF(AND(AEX28&gt;=기준일시_입력!$J$17,AEY28&gt;기준일시_입력!$N$17),기준일시_입력!$N$17-AEX28,IF(AEY28&lt;기준일시_입력!$J$17,0,IF(AND(AEX28&lt;기준일시_입력!$J$17,AEY28&lt;=기준일시_입력!$N$17),AEY28-기준일시_입력!$J$17,IF(AND(AEX28&gt;=기준일시_입력!$J$17,AEY28&lt;=기준일시_입력!$N$17),AEY28-AEX28,0)))))),0)</f>
        <v>0</v>
      </c>
      <c r="AEW28" s="128">
        <f t="shared" si="287"/>
        <v>0</v>
      </c>
      <c r="AEX28" s="128">
        <f>IF(OR(AEM28="",AEP28=""),0,IF(AEM28&lt;기준일시_입력!$J$15,기준일시_입력!$J$15,AEM28))</f>
        <v>0</v>
      </c>
      <c r="AEY28" s="128">
        <f t="shared" si="288"/>
        <v>0</v>
      </c>
      <c r="AEZ28" s="128">
        <f>IFERROR(IF(AND(AEX28&lt;SMALL(기준일시_입력!$J$21:$J$39,AEZ$5),AEY28&gt;SMALL(기준일시_입력!$N$21:$N$39,AEZ$5)),INDEX(기준일시_입력!$AJ$21:$AJ$39,AEZ$5*2-1),IF(AND(AEX28&gt;=SMALL(기준일시_입력!$J$21:$J$39,AEZ$5),AEX28&lt;SMALL(기준일시_입력!$N$21:$N$39,AEZ$5)),SMALL(기준일시_입력!$N$21:$N$39,AEZ$5)-AEX28,0)),0)</f>
        <v>0</v>
      </c>
      <c r="AFA28" s="128">
        <f>IFERROR(IF(AND(AEX28&lt;SMALL(기준일시_입력!$J$21:$J$39,AFA$5),AEY28&gt;SMALL(기준일시_입력!$N$21:$N$39,AFA$5)),INDEX(기준일시_입력!$AJ$21:$AJ$39,AFA$5*2-1),IF(AND(AEX28&gt;=SMALL(기준일시_입력!$J$21:$J$39,AFA$5),AEX28&lt;SMALL(기준일시_입력!$N$21:$N$39,AFA$5)),SMALL(기준일시_입력!$N$21:$N$39,AFA$5)-AEX28,0)),0)</f>
        <v>0</v>
      </c>
      <c r="AFB28" s="128">
        <f>IFERROR(IF(AND(AEX28&lt;SMALL(기준일시_입력!$J$21:$J$39,AFB$5),AEY28&gt;SMALL(기준일시_입력!$N$21:$N$39,AFB$5)),INDEX(기준일시_입력!$AJ$21:$AJ$39,AFB$5*2-1),IF(AND(AEX28&gt;=SMALL(기준일시_입력!$J$21:$J$39,AFB$5),AEX28&lt;SMALL(기준일시_입력!$N$21:$N$39,AFB$5)),SMALL(기준일시_입력!$N$21:$N$39,AFB$5)-AEX28,0)),0)</f>
        <v>0</v>
      </c>
      <c r="AFC28" s="128">
        <f>IFERROR(IF(AND(AEX28&lt;SMALL(기준일시_입력!$J$21:$J$39,AFC$5),AEY28&gt;SMALL(기준일시_입력!$N$21:$N$39,AFC$5)),INDEX(기준일시_입력!$AJ$21:$AJ$39,AFC$5*2-1),IF(AND(AEX28&gt;=SMALL(기준일시_입력!$J$21:$J$39,AFC$5),AEX28&lt;SMALL(기준일시_입력!$N$21:$N$39,AFC$5)),SMALL(기준일시_입력!$N$21:$N$39,AFC$5)-AEX28,0)),0)</f>
        <v>0</v>
      </c>
      <c r="AFD28" s="128">
        <f>IFERROR(IF(AND(AEX28&lt;SMALL(기준일시_입력!$J$21:$J$39,AFD$5),AEY28&gt;SMALL(기준일시_입력!$N$21:$N$39,AFD$5)),INDEX(기준일시_입력!$AJ$21:$AJ$39,AFD$5*2-1),IF(AND(AEX28&gt;=SMALL(기준일시_입력!$J$21:$J$39,AFD$5),AEX28&lt;SMALL(기준일시_입력!$N$21:$N$39,AFD$5)),SMALL(기준일시_입력!$N$21:$N$39,AFD$5)-AEX28,0)),0)</f>
        <v>0</v>
      </c>
      <c r="AFE28" s="128">
        <f>IFERROR(IF(AND(AEX28&lt;SMALL(기준일시_입력!$J$21:$J$39,AFE$5),AEY28&gt;SMALL(기준일시_입력!$N$21:$N$39,AFE$5)),INDEX(기준일시_입력!$AJ$21:$AJ$39,AFE$5*2-1),IF(AND(AEX28&gt;=SMALL(기준일시_입력!$J$21:$J$39,AFE$5),AEX28&lt;SMALL(기준일시_입력!$N$21:$N$39,AFE$5)),SMALL(기준일시_입력!$N$21:$N$39,AFE$5)-AEX28,0)),0)</f>
        <v>0</v>
      </c>
      <c r="AFF28" s="128">
        <f>IFERROR(IF(AND(AEX28&lt;SMALL(기준일시_입력!$J$21:$J$39,AFF$5),AEY28&gt;SMALL(기준일시_입력!$N$21:$N$39,AFF$5)),INDEX(기준일시_입력!$AJ$21:$AJ$39,AFF$5*2-1),IF(AND(AEX28&gt;=SMALL(기준일시_입력!$J$21:$J$39,AFF$5),AEX28&lt;SMALL(기준일시_입력!$N$21:$N$39,AFF$5)),SMALL(기준일시_입력!$N$21:$N$39,AFF$5)-AEX28,0)),0)</f>
        <v>0</v>
      </c>
      <c r="AFG28" s="128">
        <f>IFERROR(IF(AND(AEX28&lt;SMALL(기준일시_입력!$J$21:$J$39,AFG$5),AEY28&gt;SMALL(기준일시_입력!$N$21:$N$39,AFG$5)),INDEX(기준일시_입력!$AJ$21:$AJ$39,AFG$5*2-1),IF(AND(AEX28&gt;=SMALL(기준일시_입력!$J$21:$J$39,AFG$5),AEX28&lt;SMALL(기준일시_입력!$N$21:$N$39,AFG$5)),SMALL(기준일시_입력!$N$21:$N$39,AFG$5)-AEX28,0)),0)</f>
        <v>0</v>
      </c>
      <c r="AFH28" s="128">
        <f>IFERROR(IF(AND(AEX28&lt;SMALL(기준일시_입력!$J$21:$J$39,AFH$5),AEY28&gt;SMALL(기준일시_입력!$N$21:$N$39,AFH$5)),INDEX(기준일시_입력!$AJ$21:$AJ$39,AFH$5*2-1),IF(AND(AEX28&gt;=SMALL(기준일시_입력!$J$21:$J$39,AFH$5),AEX28&lt;SMALL(기준일시_입력!$N$21:$N$39,AFH$5)),SMALL(기준일시_입력!$N$21:$N$39,AFH$5)-AEX28,0)),0)</f>
        <v>0</v>
      </c>
      <c r="AFI28" s="128">
        <f>IFERROR(IF(AND(AEX28&lt;SMALL(기준일시_입력!$J$21:$J$39,AFI$5),AEY28&gt;SMALL(기준일시_입력!$N$21:$N$39,AFI$5)),INDEX(기준일시_입력!$AJ$21:$AJ$39,AFI$5*2-1),IF(AND(AEX28&gt;=SMALL(기준일시_입력!$J$21:$J$39,AFI$5),AEX28&lt;SMALL(기준일시_입력!$N$21:$N$39,AFI$5)),SMALL(기준일시_입력!$N$21:$N$39,AFI$5)-AEX28,0)),0)</f>
        <v>0</v>
      </c>
      <c r="AFJ28" s="125"/>
      <c r="AFK28" s="180" t="str">
        <f t="shared" si="289"/>
        <v>23일</v>
      </c>
      <c r="AFL28" s="180"/>
      <c r="AFM28" s="124" t="str">
        <f t="shared" si="290"/>
        <v>화</v>
      </c>
      <c r="AFN28" s="133" t="str">
        <f t="shared" si="413"/>
        <v/>
      </c>
      <c r="AFO28" s="184"/>
      <c r="AFP28" s="184"/>
      <c r="AFQ28" s="184"/>
      <c r="AFR28" s="184"/>
      <c r="AFS28" s="184"/>
      <c r="AFT28" s="184"/>
      <c r="AFU28" s="176"/>
      <c r="AFV28" s="177"/>
      <c r="AFW28" s="129" t="str">
        <f>IF($B28="","",IF(AND(AFM$3&lt;&gt;"",$B28-기준일시_입력!$AO$7&lt;=0,AFO28="",AFR28="",AFU28=""),"X",IF(AFU28="연차","☆",IF(AFU28="월차","★",IF(AFU28="병가","♨",IF(AFU28="출장","◎",IF(AFU28="교육","■",IF(AND(AFU28="",AFO28&lt;=기준일시_입력!$J$15,AFR28&gt;=기준일시_입력!$N$15),"○",IF(AND(AFU28="",AFO28&lt;&gt;"",AFO28&gt;기준일시_입력!$J$15),"▼",IF(AND(AFU28="",AFR28&lt;&gt;"",AFR28&lt;기준일시_입력!$N$15),"△",""))))))))))</f>
        <v/>
      </c>
      <c r="AFX28" s="128">
        <f>IFERROR(IF(OR(AFO28="",AFR28=""),0,IF(AND(AFZ28&lt;기준일시_입력!$J$17,AGA28&gt;기준일시_입력!$N$17),기준일시_입력!$N$17-기준일시_입력!$J$17,IF(AND(AFZ28&gt;=기준일시_입력!$J$17,AGA28&gt;기준일시_입력!$N$17),기준일시_입력!$N$17-AFZ28,IF(AGA28&lt;기준일시_입력!$J$17,0,IF(AND(AFZ28&lt;기준일시_입력!$J$17,AGA28&lt;=기준일시_입력!$N$17),AGA28-기준일시_입력!$J$17,IF(AND(AFZ28&gt;=기준일시_입력!$J$17,AGA28&lt;=기준일시_입력!$N$17),AGA28-AFZ28,0)))))),0)</f>
        <v>0</v>
      </c>
      <c r="AFY28" s="128">
        <f t="shared" si="292"/>
        <v>0</v>
      </c>
      <c r="AFZ28" s="128">
        <f>IF(OR(AFO28="",AFR28=""),0,IF(AFO28&lt;기준일시_입력!$J$15,기준일시_입력!$J$15,AFO28))</f>
        <v>0</v>
      </c>
      <c r="AGA28" s="128">
        <f t="shared" si="293"/>
        <v>0</v>
      </c>
      <c r="AGB28" s="128">
        <f>IFERROR(IF(AND(AFZ28&lt;SMALL(기준일시_입력!$J$21:$J$39,AGB$5),AGA28&gt;SMALL(기준일시_입력!$N$21:$N$39,AGB$5)),INDEX(기준일시_입력!$AJ$21:$AJ$39,AGB$5*2-1),IF(AND(AFZ28&gt;=SMALL(기준일시_입력!$J$21:$J$39,AGB$5),AFZ28&lt;SMALL(기준일시_입력!$N$21:$N$39,AGB$5)),SMALL(기준일시_입력!$N$21:$N$39,AGB$5)-AFZ28,0)),0)</f>
        <v>0</v>
      </c>
      <c r="AGC28" s="128">
        <f>IFERROR(IF(AND(AFZ28&lt;SMALL(기준일시_입력!$J$21:$J$39,AGC$5),AGA28&gt;SMALL(기준일시_입력!$N$21:$N$39,AGC$5)),INDEX(기준일시_입력!$AJ$21:$AJ$39,AGC$5*2-1),IF(AND(AFZ28&gt;=SMALL(기준일시_입력!$J$21:$J$39,AGC$5),AFZ28&lt;SMALL(기준일시_입력!$N$21:$N$39,AGC$5)),SMALL(기준일시_입력!$N$21:$N$39,AGC$5)-AFZ28,0)),0)</f>
        <v>0</v>
      </c>
      <c r="AGD28" s="128">
        <f>IFERROR(IF(AND(AFZ28&lt;SMALL(기준일시_입력!$J$21:$J$39,AGD$5),AGA28&gt;SMALL(기준일시_입력!$N$21:$N$39,AGD$5)),INDEX(기준일시_입력!$AJ$21:$AJ$39,AGD$5*2-1),IF(AND(AFZ28&gt;=SMALL(기준일시_입력!$J$21:$J$39,AGD$5),AFZ28&lt;SMALL(기준일시_입력!$N$21:$N$39,AGD$5)),SMALL(기준일시_입력!$N$21:$N$39,AGD$5)-AFZ28,0)),0)</f>
        <v>0</v>
      </c>
      <c r="AGE28" s="128">
        <f>IFERROR(IF(AND(AFZ28&lt;SMALL(기준일시_입력!$J$21:$J$39,AGE$5),AGA28&gt;SMALL(기준일시_입력!$N$21:$N$39,AGE$5)),INDEX(기준일시_입력!$AJ$21:$AJ$39,AGE$5*2-1),IF(AND(AFZ28&gt;=SMALL(기준일시_입력!$J$21:$J$39,AGE$5),AFZ28&lt;SMALL(기준일시_입력!$N$21:$N$39,AGE$5)),SMALL(기준일시_입력!$N$21:$N$39,AGE$5)-AFZ28,0)),0)</f>
        <v>0</v>
      </c>
      <c r="AGF28" s="128">
        <f>IFERROR(IF(AND(AFZ28&lt;SMALL(기준일시_입력!$J$21:$J$39,AGF$5),AGA28&gt;SMALL(기준일시_입력!$N$21:$N$39,AGF$5)),INDEX(기준일시_입력!$AJ$21:$AJ$39,AGF$5*2-1),IF(AND(AFZ28&gt;=SMALL(기준일시_입력!$J$21:$J$39,AGF$5),AFZ28&lt;SMALL(기준일시_입력!$N$21:$N$39,AGF$5)),SMALL(기준일시_입력!$N$21:$N$39,AGF$5)-AFZ28,0)),0)</f>
        <v>0</v>
      </c>
      <c r="AGG28" s="128">
        <f>IFERROR(IF(AND(AFZ28&lt;SMALL(기준일시_입력!$J$21:$J$39,AGG$5),AGA28&gt;SMALL(기준일시_입력!$N$21:$N$39,AGG$5)),INDEX(기준일시_입력!$AJ$21:$AJ$39,AGG$5*2-1),IF(AND(AFZ28&gt;=SMALL(기준일시_입력!$J$21:$J$39,AGG$5),AFZ28&lt;SMALL(기준일시_입력!$N$21:$N$39,AGG$5)),SMALL(기준일시_입력!$N$21:$N$39,AGG$5)-AFZ28,0)),0)</f>
        <v>0</v>
      </c>
      <c r="AGH28" s="128">
        <f>IFERROR(IF(AND(AFZ28&lt;SMALL(기준일시_입력!$J$21:$J$39,AGH$5),AGA28&gt;SMALL(기준일시_입력!$N$21:$N$39,AGH$5)),INDEX(기준일시_입력!$AJ$21:$AJ$39,AGH$5*2-1),IF(AND(AFZ28&gt;=SMALL(기준일시_입력!$J$21:$J$39,AGH$5),AFZ28&lt;SMALL(기준일시_입력!$N$21:$N$39,AGH$5)),SMALL(기준일시_입력!$N$21:$N$39,AGH$5)-AFZ28,0)),0)</f>
        <v>0</v>
      </c>
      <c r="AGI28" s="128">
        <f>IFERROR(IF(AND(AFZ28&lt;SMALL(기준일시_입력!$J$21:$J$39,AGI$5),AGA28&gt;SMALL(기준일시_입력!$N$21:$N$39,AGI$5)),INDEX(기준일시_입력!$AJ$21:$AJ$39,AGI$5*2-1),IF(AND(AFZ28&gt;=SMALL(기준일시_입력!$J$21:$J$39,AGI$5),AFZ28&lt;SMALL(기준일시_입력!$N$21:$N$39,AGI$5)),SMALL(기준일시_입력!$N$21:$N$39,AGI$5)-AFZ28,0)),0)</f>
        <v>0</v>
      </c>
      <c r="AGJ28" s="128">
        <f>IFERROR(IF(AND(AFZ28&lt;SMALL(기준일시_입력!$J$21:$J$39,AGJ$5),AGA28&gt;SMALL(기준일시_입력!$N$21:$N$39,AGJ$5)),INDEX(기준일시_입력!$AJ$21:$AJ$39,AGJ$5*2-1),IF(AND(AFZ28&gt;=SMALL(기준일시_입력!$J$21:$J$39,AGJ$5),AFZ28&lt;SMALL(기준일시_입력!$N$21:$N$39,AGJ$5)),SMALL(기준일시_입력!$N$21:$N$39,AGJ$5)-AFZ28,0)),0)</f>
        <v>0</v>
      </c>
      <c r="AGK28" s="128">
        <f>IFERROR(IF(AND(AFZ28&lt;SMALL(기준일시_입력!$J$21:$J$39,AGK$5),AGA28&gt;SMALL(기준일시_입력!$N$21:$N$39,AGK$5)),INDEX(기준일시_입력!$AJ$21:$AJ$39,AGK$5*2-1),IF(AND(AFZ28&gt;=SMALL(기준일시_입력!$J$21:$J$39,AGK$5),AFZ28&lt;SMALL(기준일시_입력!$N$21:$N$39,AGK$5)),SMALL(기준일시_입력!$N$21:$N$39,AGK$5)-AFZ28,0)),0)</f>
        <v>0</v>
      </c>
      <c r="AGL28" s="125"/>
      <c r="AGM28" s="180" t="str">
        <f t="shared" si="294"/>
        <v>23일</v>
      </c>
      <c r="AGN28" s="180"/>
      <c r="AGO28" s="124" t="str">
        <f t="shared" si="295"/>
        <v>화</v>
      </c>
      <c r="AGP28" s="133" t="str">
        <f t="shared" si="413"/>
        <v/>
      </c>
      <c r="AGQ28" s="184"/>
      <c r="AGR28" s="184"/>
      <c r="AGS28" s="184"/>
      <c r="AGT28" s="184"/>
      <c r="AGU28" s="184"/>
      <c r="AGV28" s="184"/>
      <c r="AGW28" s="176"/>
      <c r="AGX28" s="177"/>
      <c r="AGY28" s="129" t="str">
        <f>IF($B28="","",IF(AND(AGO$3&lt;&gt;"",$B28-기준일시_입력!$AO$7&lt;=0,AGQ28="",AGT28="",AGW28=""),"X",IF(AGW28="연차","☆",IF(AGW28="월차","★",IF(AGW28="병가","♨",IF(AGW28="출장","◎",IF(AGW28="교육","■",IF(AND(AGW28="",AGQ28&lt;=기준일시_입력!$J$15,AGT28&gt;=기준일시_입력!$N$15),"○",IF(AND(AGW28="",AGQ28&lt;&gt;"",AGQ28&gt;기준일시_입력!$J$15),"▼",IF(AND(AGW28="",AGT28&lt;&gt;"",AGT28&lt;기준일시_입력!$N$15),"△",""))))))))))</f>
        <v/>
      </c>
      <c r="AGZ28" s="128">
        <f>IFERROR(IF(OR(AGQ28="",AGT28=""),0,IF(AND(AHB28&lt;기준일시_입력!$J$17,AHC28&gt;기준일시_입력!$N$17),기준일시_입력!$N$17-기준일시_입력!$J$17,IF(AND(AHB28&gt;=기준일시_입력!$J$17,AHC28&gt;기준일시_입력!$N$17),기준일시_입력!$N$17-AHB28,IF(AHC28&lt;기준일시_입력!$J$17,0,IF(AND(AHB28&lt;기준일시_입력!$J$17,AHC28&lt;=기준일시_입력!$N$17),AHC28-기준일시_입력!$J$17,IF(AND(AHB28&gt;=기준일시_입력!$J$17,AHC28&lt;=기준일시_입력!$N$17),AHC28-AHB28,0)))))),0)</f>
        <v>0</v>
      </c>
      <c r="AHA28" s="128">
        <f t="shared" si="297"/>
        <v>0</v>
      </c>
      <c r="AHB28" s="128">
        <f>IF(OR(AGQ28="",AGT28=""),0,IF(AGQ28&lt;기준일시_입력!$J$15,기준일시_입력!$J$15,AGQ28))</f>
        <v>0</v>
      </c>
      <c r="AHC28" s="128">
        <f t="shared" si="298"/>
        <v>0</v>
      </c>
      <c r="AHD28" s="128">
        <f>IFERROR(IF(AND(AHB28&lt;SMALL(기준일시_입력!$J$21:$J$39,AHD$5),AHC28&gt;SMALL(기준일시_입력!$N$21:$N$39,AHD$5)),INDEX(기준일시_입력!$AJ$21:$AJ$39,AHD$5*2-1),IF(AND(AHB28&gt;=SMALL(기준일시_입력!$J$21:$J$39,AHD$5),AHB28&lt;SMALL(기준일시_입력!$N$21:$N$39,AHD$5)),SMALL(기준일시_입력!$N$21:$N$39,AHD$5)-AHB28,0)),0)</f>
        <v>0</v>
      </c>
      <c r="AHE28" s="128">
        <f>IFERROR(IF(AND(AHB28&lt;SMALL(기준일시_입력!$J$21:$J$39,AHE$5),AHC28&gt;SMALL(기준일시_입력!$N$21:$N$39,AHE$5)),INDEX(기준일시_입력!$AJ$21:$AJ$39,AHE$5*2-1),IF(AND(AHB28&gt;=SMALL(기준일시_입력!$J$21:$J$39,AHE$5),AHB28&lt;SMALL(기준일시_입력!$N$21:$N$39,AHE$5)),SMALL(기준일시_입력!$N$21:$N$39,AHE$5)-AHB28,0)),0)</f>
        <v>0</v>
      </c>
      <c r="AHF28" s="128">
        <f>IFERROR(IF(AND(AHB28&lt;SMALL(기준일시_입력!$J$21:$J$39,AHF$5),AHC28&gt;SMALL(기준일시_입력!$N$21:$N$39,AHF$5)),INDEX(기준일시_입력!$AJ$21:$AJ$39,AHF$5*2-1),IF(AND(AHB28&gt;=SMALL(기준일시_입력!$J$21:$J$39,AHF$5),AHB28&lt;SMALL(기준일시_입력!$N$21:$N$39,AHF$5)),SMALL(기준일시_입력!$N$21:$N$39,AHF$5)-AHB28,0)),0)</f>
        <v>0</v>
      </c>
      <c r="AHG28" s="128">
        <f>IFERROR(IF(AND(AHB28&lt;SMALL(기준일시_입력!$J$21:$J$39,AHG$5),AHC28&gt;SMALL(기준일시_입력!$N$21:$N$39,AHG$5)),INDEX(기준일시_입력!$AJ$21:$AJ$39,AHG$5*2-1),IF(AND(AHB28&gt;=SMALL(기준일시_입력!$J$21:$J$39,AHG$5),AHB28&lt;SMALL(기준일시_입력!$N$21:$N$39,AHG$5)),SMALL(기준일시_입력!$N$21:$N$39,AHG$5)-AHB28,0)),0)</f>
        <v>0</v>
      </c>
      <c r="AHH28" s="128">
        <f>IFERROR(IF(AND(AHB28&lt;SMALL(기준일시_입력!$J$21:$J$39,AHH$5),AHC28&gt;SMALL(기준일시_입력!$N$21:$N$39,AHH$5)),INDEX(기준일시_입력!$AJ$21:$AJ$39,AHH$5*2-1),IF(AND(AHB28&gt;=SMALL(기준일시_입력!$J$21:$J$39,AHH$5),AHB28&lt;SMALL(기준일시_입력!$N$21:$N$39,AHH$5)),SMALL(기준일시_입력!$N$21:$N$39,AHH$5)-AHB28,0)),0)</f>
        <v>0</v>
      </c>
      <c r="AHI28" s="128">
        <f>IFERROR(IF(AND(AHB28&lt;SMALL(기준일시_입력!$J$21:$J$39,AHI$5),AHC28&gt;SMALL(기준일시_입력!$N$21:$N$39,AHI$5)),INDEX(기준일시_입력!$AJ$21:$AJ$39,AHI$5*2-1),IF(AND(AHB28&gt;=SMALL(기준일시_입력!$J$21:$J$39,AHI$5),AHB28&lt;SMALL(기준일시_입력!$N$21:$N$39,AHI$5)),SMALL(기준일시_입력!$N$21:$N$39,AHI$5)-AHB28,0)),0)</f>
        <v>0</v>
      </c>
      <c r="AHJ28" s="128">
        <f>IFERROR(IF(AND(AHB28&lt;SMALL(기준일시_입력!$J$21:$J$39,AHJ$5),AHC28&gt;SMALL(기준일시_입력!$N$21:$N$39,AHJ$5)),INDEX(기준일시_입력!$AJ$21:$AJ$39,AHJ$5*2-1),IF(AND(AHB28&gt;=SMALL(기준일시_입력!$J$21:$J$39,AHJ$5),AHB28&lt;SMALL(기준일시_입력!$N$21:$N$39,AHJ$5)),SMALL(기준일시_입력!$N$21:$N$39,AHJ$5)-AHB28,0)),0)</f>
        <v>0</v>
      </c>
      <c r="AHK28" s="128">
        <f>IFERROR(IF(AND(AHB28&lt;SMALL(기준일시_입력!$J$21:$J$39,AHK$5),AHC28&gt;SMALL(기준일시_입력!$N$21:$N$39,AHK$5)),INDEX(기준일시_입력!$AJ$21:$AJ$39,AHK$5*2-1),IF(AND(AHB28&gt;=SMALL(기준일시_입력!$J$21:$J$39,AHK$5),AHB28&lt;SMALL(기준일시_입력!$N$21:$N$39,AHK$5)),SMALL(기준일시_입력!$N$21:$N$39,AHK$5)-AHB28,0)),0)</f>
        <v>0</v>
      </c>
      <c r="AHL28" s="128">
        <f>IFERROR(IF(AND(AHB28&lt;SMALL(기준일시_입력!$J$21:$J$39,AHL$5),AHC28&gt;SMALL(기준일시_입력!$N$21:$N$39,AHL$5)),INDEX(기준일시_입력!$AJ$21:$AJ$39,AHL$5*2-1),IF(AND(AHB28&gt;=SMALL(기준일시_입력!$J$21:$J$39,AHL$5),AHB28&lt;SMALL(기준일시_입력!$N$21:$N$39,AHL$5)),SMALL(기준일시_입력!$N$21:$N$39,AHL$5)-AHB28,0)),0)</f>
        <v>0</v>
      </c>
      <c r="AHM28" s="128">
        <f>IFERROR(IF(AND(AHB28&lt;SMALL(기준일시_입력!$J$21:$J$39,AHM$5),AHC28&gt;SMALL(기준일시_입력!$N$21:$N$39,AHM$5)),INDEX(기준일시_입력!$AJ$21:$AJ$39,AHM$5*2-1),IF(AND(AHB28&gt;=SMALL(기준일시_입력!$J$21:$J$39,AHM$5),AHB28&lt;SMALL(기준일시_입력!$N$21:$N$39,AHM$5)),SMALL(기준일시_입력!$N$21:$N$39,AHM$5)-AHB28,0)),0)</f>
        <v>0</v>
      </c>
      <c r="AHN28" s="125"/>
      <c r="AHO28" s="180" t="str">
        <f t="shared" si="299"/>
        <v>23일</v>
      </c>
      <c r="AHP28" s="180"/>
      <c r="AHQ28" s="124" t="str">
        <f t="shared" si="300"/>
        <v>화</v>
      </c>
      <c r="AHR28" s="133" t="str">
        <f t="shared" si="413"/>
        <v/>
      </c>
      <c r="AHS28" s="184"/>
      <c r="AHT28" s="184"/>
      <c r="AHU28" s="184"/>
      <c r="AHV28" s="184"/>
      <c r="AHW28" s="184"/>
      <c r="AHX28" s="184"/>
      <c r="AHY28" s="176"/>
      <c r="AHZ28" s="177"/>
      <c r="AIA28" s="129" t="str">
        <f>IF($B28="","",IF(AND(AHQ$3&lt;&gt;"",$B28-기준일시_입력!$AO$7&lt;=0,AHS28="",AHV28="",AHY28=""),"X",IF(AHY28="연차","☆",IF(AHY28="월차","★",IF(AHY28="병가","♨",IF(AHY28="출장","◎",IF(AHY28="교육","■",IF(AND(AHY28="",AHS28&lt;=기준일시_입력!$J$15,AHV28&gt;=기준일시_입력!$N$15),"○",IF(AND(AHY28="",AHS28&lt;&gt;"",AHS28&gt;기준일시_입력!$J$15),"▼",IF(AND(AHY28="",AHV28&lt;&gt;"",AHV28&lt;기준일시_입력!$N$15),"△",""))))))))))</f>
        <v/>
      </c>
      <c r="AIB28" s="128">
        <f>IFERROR(IF(OR(AHS28="",AHV28=""),0,IF(AND(AID28&lt;기준일시_입력!$J$17,AIE28&gt;기준일시_입력!$N$17),기준일시_입력!$N$17-기준일시_입력!$J$17,IF(AND(AID28&gt;=기준일시_입력!$J$17,AIE28&gt;기준일시_입력!$N$17),기준일시_입력!$N$17-AID28,IF(AIE28&lt;기준일시_입력!$J$17,0,IF(AND(AID28&lt;기준일시_입력!$J$17,AIE28&lt;=기준일시_입력!$N$17),AIE28-기준일시_입력!$J$17,IF(AND(AID28&gt;=기준일시_입력!$J$17,AIE28&lt;=기준일시_입력!$N$17),AIE28-AID28,0)))))),0)</f>
        <v>0</v>
      </c>
      <c r="AIC28" s="128">
        <f t="shared" si="302"/>
        <v>0</v>
      </c>
      <c r="AID28" s="128">
        <f>IF(OR(AHS28="",AHV28=""),0,IF(AHS28&lt;기준일시_입력!$J$15,기준일시_입력!$J$15,AHS28))</f>
        <v>0</v>
      </c>
      <c r="AIE28" s="128">
        <f t="shared" si="303"/>
        <v>0</v>
      </c>
      <c r="AIF28" s="128">
        <f>IFERROR(IF(AND(AID28&lt;SMALL(기준일시_입력!$J$21:$J$39,AIF$5),AIE28&gt;SMALL(기준일시_입력!$N$21:$N$39,AIF$5)),INDEX(기준일시_입력!$AJ$21:$AJ$39,AIF$5*2-1),IF(AND(AID28&gt;=SMALL(기준일시_입력!$J$21:$J$39,AIF$5),AID28&lt;SMALL(기준일시_입력!$N$21:$N$39,AIF$5)),SMALL(기준일시_입력!$N$21:$N$39,AIF$5)-AID28,0)),0)</f>
        <v>0</v>
      </c>
      <c r="AIG28" s="128">
        <f>IFERROR(IF(AND(AID28&lt;SMALL(기준일시_입력!$J$21:$J$39,AIG$5),AIE28&gt;SMALL(기준일시_입력!$N$21:$N$39,AIG$5)),INDEX(기준일시_입력!$AJ$21:$AJ$39,AIG$5*2-1),IF(AND(AID28&gt;=SMALL(기준일시_입력!$J$21:$J$39,AIG$5),AID28&lt;SMALL(기준일시_입력!$N$21:$N$39,AIG$5)),SMALL(기준일시_입력!$N$21:$N$39,AIG$5)-AID28,0)),0)</f>
        <v>0</v>
      </c>
      <c r="AIH28" s="128">
        <f>IFERROR(IF(AND(AID28&lt;SMALL(기준일시_입력!$J$21:$J$39,AIH$5),AIE28&gt;SMALL(기준일시_입력!$N$21:$N$39,AIH$5)),INDEX(기준일시_입력!$AJ$21:$AJ$39,AIH$5*2-1),IF(AND(AID28&gt;=SMALL(기준일시_입력!$J$21:$J$39,AIH$5),AID28&lt;SMALL(기준일시_입력!$N$21:$N$39,AIH$5)),SMALL(기준일시_입력!$N$21:$N$39,AIH$5)-AID28,0)),0)</f>
        <v>0</v>
      </c>
      <c r="AII28" s="128">
        <f>IFERROR(IF(AND(AID28&lt;SMALL(기준일시_입력!$J$21:$J$39,AII$5),AIE28&gt;SMALL(기준일시_입력!$N$21:$N$39,AII$5)),INDEX(기준일시_입력!$AJ$21:$AJ$39,AII$5*2-1),IF(AND(AID28&gt;=SMALL(기준일시_입력!$J$21:$J$39,AII$5),AID28&lt;SMALL(기준일시_입력!$N$21:$N$39,AII$5)),SMALL(기준일시_입력!$N$21:$N$39,AII$5)-AID28,0)),0)</f>
        <v>0</v>
      </c>
      <c r="AIJ28" s="128">
        <f>IFERROR(IF(AND(AID28&lt;SMALL(기준일시_입력!$J$21:$J$39,AIJ$5),AIE28&gt;SMALL(기준일시_입력!$N$21:$N$39,AIJ$5)),INDEX(기준일시_입력!$AJ$21:$AJ$39,AIJ$5*2-1),IF(AND(AID28&gt;=SMALL(기준일시_입력!$J$21:$J$39,AIJ$5),AID28&lt;SMALL(기준일시_입력!$N$21:$N$39,AIJ$5)),SMALL(기준일시_입력!$N$21:$N$39,AIJ$5)-AID28,0)),0)</f>
        <v>0</v>
      </c>
      <c r="AIK28" s="128">
        <f>IFERROR(IF(AND(AID28&lt;SMALL(기준일시_입력!$J$21:$J$39,AIK$5),AIE28&gt;SMALL(기준일시_입력!$N$21:$N$39,AIK$5)),INDEX(기준일시_입력!$AJ$21:$AJ$39,AIK$5*2-1),IF(AND(AID28&gt;=SMALL(기준일시_입력!$J$21:$J$39,AIK$5),AID28&lt;SMALL(기준일시_입력!$N$21:$N$39,AIK$5)),SMALL(기준일시_입력!$N$21:$N$39,AIK$5)-AID28,0)),0)</f>
        <v>0</v>
      </c>
      <c r="AIL28" s="128">
        <f>IFERROR(IF(AND(AID28&lt;SMALL(기준일시_입력!$J$21:$J$39,AIL$5),AIE28&gt;SMALL(기준일시_입력!$N$21:$N$39,AIL$5)),INDEX(기준일시_입력!$AJ$21:$AJ$39,AIL$5*2-1),IF(AND(AID28&gt;=SMALL(기준일시_입력!$J$21:$J$39,AIL$5),AID28&lt;SMALL(기준일시_입력!$N$21:$N$39,AIL$5)),SMALL(기준일시_입력!$N$21:$N$39,AIL$5)-AID28,0)),0)</f>
        <v>0</v>
      </c>
      <c r="AIM28" s="128">
        <f>IFERROR(IF(AND(AID28&lt;SMALL(기준일시_입력!$J$21:$J$39,AIM$5),AIE28&gt;SMALL(기준일시_입력!$N$21:$N$39,AIM$5)),INDEX(기준일시_입력!$AJ$21:$AJ$39,AIM$5*2-1),IF(AND(AID28&gt;=SMALL(기준일시_입력!$J$21:$J$39,AIM$5),AID28&lt;SMALL(기준일시_입력!$N$21:$N$39,AIM$5)),SMALL(기준일시_입력!$N$21:$N$39,AIM$5)-AID28,0)),0)</f>
        <v>0</v>
      </c>
      <c r="AIN28" s="128">
        <f>IFERROR(IF(AND(AID28&lt;SMALL(기준일시_입력!$J$21:$J$39,AIN$5),AIE28&gt;SMALL(기준일시_입력!$N$21:$N$39,AIN$5)),INDEX(기준일시_입력!$AJ$21:$AJ$39,AIN$5*2-1),IF(AND(AID28&gt;=SMALL(기준일시_입력!$J$21:$J$39,AIN$5),AID28&lt;SMALL(기준일시_입력!$N$21:$N$39,AIN$5)),SMALL(기준일시_입력!$N$21:$N$39,AIN$5)-AID28,0)),0)</f>
        <v>0</v>
      </c>
      <c r="AIO28" s="128">
        <f>IFERROR(IF(AND(AID28&lt;SMALL(기준일시_입력!$J$21:$J$39,AIO$5),AIE28&gt;SMALL(기준일시_입력!$N$21:$N$39,AIO$5)),INDEX(기준일시_입력!$AJ$21:$AJ$39,AIO$5*2-1),IF(AND(AID28&gt;=SMALL(기준일시_입력!$J$21:$J$39,AIO$5),AID28&lt;SMALL(기준일시_입력!$N$21:$N$39,AIO$5)),SMALL(기준일시_입력!$N$21:$N$39,AIO$5)-AID28,0)),0)</f>
        <v>0</v>
      </c>
      <c r="AIP28" s="125"/>
      <c r="AIQ28" s="180" t="str">
        <f t="shared" si="304"/>
        <v>23일</v>
      </c>
      <c r="AIR28" s="180"/>
      <c r="AIS28" s="124" t="str">
        <f t="shared" si="305"/>
        <v>화</v>
      </c>
      <c r="AIT28" s="133" t="str">
        <f t="shared" si="414"/>
        <v/>
      </c>
      <c r="AIU28" s="184"/>
      <c r="AIV28" s="184"/>
      <c r="AIW28" s="184"/>
      <c r="AIX28" s="184"/>
      <c r="AIY28" s="184"/>
      <c r="AIZ28" s="184"/>
      <c r="AJA28" s="176"/>
      <c r="AJB28" s="177"/>
      <c r="AJC28" s="129" t="str">
        <f>IF($B28="","",IF(AND(AIS$3&lt;&gt;"",$B28-기준일시_입력!$AO$7&lt;=0,AIU28="",AIX28="",AJA28=""),"X",IF(AJA28="연차","☆",IF(AJA28="월차","★",IF(AJA28="병가","♨",IF(AJA28="출장","◎",IF(AJA28="교육","■",IF(AND(AJA28="",AIU28&lt;=기준일시_입력!$J$15,AIX28&gt;=기준일시_입력!$N$15),"○",IF(AND(AJA28="",AIU28&lt;&gt;"",AIU28&gt;기준일시_입력!$J$15),"▼",IF(AND(AJA28="",AIX28&lt;&gt;"",AIX28&lt;기준일시_입력!$N$15),"△",""))))))))))</f>
        <v/>
      </c>
      <c r="AJD28" s="128">
        <f>IFERROR(IF(OR(AIU28="",AIX28=""),0,IF(AND(AJF28&lt;기준일시_입력!$J$17,AJG28&gt;기준일시_입력!$N$17),기준일시_입력!$N$17-기준일시_입력!$J$17,IF(AND(AJF28&gt;=기준일시_입력!$J$17,AJG28&gt;기준일시_입력!$N$17),기준일시_입력!$N$17-AJF28,IF(AJG28&lt;기준일시_입력!$J$17,0,IF(AND(AJF28&lt;기준일시_입력!$J$17,AJG28&lt;=기준일시_입력!$N$17),AJG28-기준일시_입력!$J$17,IF(AND(AJF28&gt;=기준일시_입력!$J$17,AJG28&lt;=기준일시_입력!$N$17),AJG28-AJF28,0)))))),0)</f>
        <v>0</v>
      </c>
      <c r="AJE28" s="128">
        <f t="shared" si="307"/>
        <v>0</v>
      </c>
      <c r="AJF28" s="128">
        <f>IF(OR(AIU28="",AIX28=""),0,IF(AIU28&lt;기준일시_입력!$J$15,기준일시_입력!$J$15,AIU28))</f>
        <v>0</v>
      </c>
      <c r="AJG28" s="128">
        <f t="shared" si="308"/>
        <v>0</v>
      </c>
      <c r="AJH28" s="128">
        <f>IFERROR(IF(AND(AJF28&lt;SMALL(기준일시_입력!$J$21:$J$39,AJH$5),AJG28&gt;SMALL(기준일시_입력!$N$21:$N$39,AJH$5)),INDEX(기준일시_입력!$AJ$21:$AJ$39,AJH$5*2-1),IF(AND(AJF28&gt;=SMALL(기준일시_입력!$J$21:$J$39,AJH$5),AJF28&lt;SMALL(기준일시_입력!$N$21:$N$39,AJH$5)),SMALL(기준일시_입력!$N$21:$N$39,AJH$5)-AJF28,0)),0)</f>
        <v>0</v>
      </c>
      <c r="AJI28" s="128">
        <f>IFERROR(IF(AND(AJF28&lt;SMALL(기준일시_입력!$J$21:$J$39,AJI$5),AJG28&gt;SMALL(기준일시_입력!$N$21:$N$39,AJI$5)),INDEX(기준일시_입력!$AJ$21:$AJ$39,AJI$5*2-1),IF(AND(AJF28&gt;=SMALL(기준일시_입력!$J$21:$J$39,AJI$5),AJF28&lt;SMALL(기준일시_입력!$N$21:$N$39,AJI$5)),SMALL(기준일시_입력!$N$21:$N$39,AJI$5)-AJF28,0)),0)</f>
        <v>0</v>
      </c>
      <c r="AJJ28" s="128">
        <f>IFERROR(IF(AND(AJF28&lt;SMALL(기준일시_입력!$J$21:$J$39,AJJ$5),AJG28&gt;SMALL(기준일시_입력!$N$21:$N$39,AJJ$5)),INDEX(기준일시_입력!$AJ$21:$AJ$39,AJJ$5*2-1),IF(AND(AJF28&gt;=SMALL(기준일시_입력!$J$21:$J$39,AJJ$5),AJF28&lt;SMALL(기준일시_입력!$N$21:$N$39,AJJ$5)),SMALL(기준일시_입력!$N$21:$N$39,AJJ$5)-AJF28,0)),0)</f>
        <v>0</v>
      </c>
      <c r="AJK28" s="128">
        <f>IFERROR(IF(AND(AJF28&lt;SMALL(기준일시_입력!$J$21:$J$39,AJK$5),AJG28&gt;SMALL(기준일시_입력!$N$21:$N$39,AJK$5)),INDEX(기준일시_입력!$AJ$21:$AJ$39,AJK$5*2-1),IF(AND(AJF28&gt;=SMALL(기준일시_입력!$J$21:$J$39,AJK$5),AJF28&lt;SMALL(기준일시_입력!$N$21:$N$39,AJK$5)),SMALL(기준일시_입력!$N$21:$N$39,AJK$5)-AJF28,0)),0)</f>
        <v>0</v>
      </c>
      <c r="AJL28" s="128">
        <f>IFERROR(IF(AND(AJF28&lt;SMALL(기준일시_입력!$J$21:$J$39,AJL$5),AJG28&gt;SMALL(기준일시_입력!$N$21:$N$39,AJL$5)),INDEX(기준일시_입력!$AJ$21:$AJ$39,AJL$5*2-1),IF(AND(AJF28&gt;=SMALL(기준일시_입력!$J$21:$J$39,AJL$5),AJF28&lt;SMALL(기준일시_입력!$N$21:$N$39,AJL$5)),SMALL(기준일시_입력!$N$21:$N$39,AJL$5)-AJF28,0)),0)</f>
        <v>0</v>
      </c>
      <c r="AJM28" s="128">
        <f>IFERROR(IF(AND(AJF28&lt;SMALL(기준일시_입력!$J$21:$J$39,AJM$5),AJG28&gt;SMALL(기준일시_입력!$N$21:$N$39,AJM$5)),INDEX(기준일시_입력!$AJ$21:$AJ$39,AJM$5*2-1),IF(AND(AJF28&gt;=SMALL(기준일시_입력!$J$21:$J$39,AJM$5),AJF28&lt;SMALL(기준일시_입력!$N$21:$N$39,AJM$5)),SMALL(기준일시_입력!$N$21:$N$39,AJM$5)-AJF28,0)),0)</f>
        <v>0</v>
      </c>
      <c r="AJN28" s="128">
        <f>IFERROR(IF(AND(AJF28&lt;SMALL(기준일시_입력!$J$21:$J$39,AJN$5),AJG28&gt;SMALL(기준일시_입력!$N$21:$N$39,AJN$5)),INDEX(기준일시_입력!$AJ$21:$AJ$39,AJN$5*2-1),IF(AND(AJF28&gt;=SMALL(기준일시_입력!$J$21:$J$39,AJN$5),AJF28&lt;SMALL(기준일시_입력!$N$21:$N$39,AJN$5)),SMALL(기준일시_입력!$N$21:$N$39,AJN$5)-AJF28,0)),0)</f>
        <v>0</v>
      </c>
      <c r="AJO28" s="128">
        <f>IFERROR(IF(AND(AJF28&lt;SMALL(기준일시_입력!$J$21:$J$39,AJO$5),AJG28&gt;SMALL(기준일시_입력!$N$21:$N$39,AJO$5)),INDEX(기준일시_입력!$AJ$21:$AJ$39,AJO$5*2-1),IF(AND(AJF28&gt;=SMALL(기준일시_입력!$J$21:$J$39,AJO$5),AJF28&lt;SMALL(기준일시_입력!$N$21:$N$39,AJO$5)),SMALL(기준일시_입력!$N$21:$N$39,AJO$5)-AJF28,0)),0)</f>
        <v>0</v>
      </c>
      <c r="AJP28" s="128">
        <f>IFERROR(IF(AND(AJF28&lt;SMALL(기준일시_입력!$J$21:$J$39,AJP$5),AJG28&gt;SMALL(기준일시_입력!$N$21:$N$39,AJP$5)),INDEX(기준일시_입력!$AJ$21:$AJ$39,AJP$5*2-1),IF(AND(AJF28&gt;=SMALL(기준일시_입력!$J$21:$J$39,AJP$5),AJF28&lt;SMALL(기준일시_입력!$N$21:$N$39,AJP$5)),SMALL(기준일시_입력!$N$21:$N$39,AJP$5)-AJF28,0)),0)</f>
        <v>0</v>
      </c>
      <c r="AJQ28" s="128">
        <f>IFERROR(IF(AND(AJF28&lt;SMALL(기준일시_입력!$J$21:$J$39,AJQ$5),AJG28&gt;SMALL(기준일시_입력!$N$21:$N$39,AJQ$5)),INDEX(기준일시_입력!$AJ$21:$AJ$39,AJQ$5*2-1),IF(AND(AJF28&gt;=SMALL(기준일시_입력!$J$21:$J$39,AJQ$5),AJF28&lt;SMALL(기준일시_입력!$N$21:$N$39,AJQ$5)),SMALL(기준일시_입력!$N$21:$N$39,AJQ$5)-AJF28,0)),0)</f>
        <v>0</v>
      </c>
      <c r="AJR28" s="125"/>
      <c r="AJS28" s="180" t="str">
        <f t="shared" si="309"/>
        <v>23일</v>
      </c>
      <c r="AJT28" s="180"/>
      <c r="AJU28" s="124" t="str">
        <f t="shared" si="310"/>
        <v>화</v>
      </c>
      <c r="AJV28" s="133" t="str">
        <f t="shared" si="414"/>
        <v/>
      </c>
      <c r="AJW28" s="184"/>
      <c r="AJX28" s="184"/>
      <c r="AJY28" s="184"/>
      <c r="AJZ28" s="184"/>
      <c r="AKA28" s="184"/>
      <c r="AKB28" s="184"/>
      <c r="AKC28" s="176"/>
      <c r="AKD28" s="177"/>
      <c r="AKE28" s="129" t="str">
        <f>IF($B28="","",IF(AND(AJU$3&lt;&gt;"",$B28-기준일시_입력!$AO$7&lt;=0,AJW28="",AJZ28="",AKC28=""),"X",IF(AKC28="연차","☆",IF(AKC28="월차","★",IF(AKC28="병가","♨",IF(AKC28="출장","◎",IF(AKC28="교육","■",IF(AND(AKC28="",AJW28&lt;=기준일시_입력!$J$15,AJZ28&gt;=기준일시_입력!$N$15),"○",IF(AND(AKC28="",AJW28&lt;&gt;"",AJW28&gt;기준일시_입력!$J$15),"▼",IF(AND(AKC28="",AJZ28&lt;&gt;"",AJZ28&lt;기준일시_입력!$N$15),"△",""))))))))))</f>
        <v/>
      </c>
      <c r="AKF28" s="128">
        <f>IFERROR(IF(OR(AJW28="",AJZ28=""),0,IF(AND(AKH28&lt;기준일시_입력!$J$17,AKI28&gt;기준일시_입력!$N$17),기준일시_입력!$N$17-기준일시_입력!$J$17,IF(AND(AKH28&gt;=기준일시_입력!$J$17,AKI28&gt;기준일시_입력!$N$17),기준일시_입력!$N$17-AKH28,IF(AKI28&lt;기준일시_입력!$J$17,0,IF(AND(AKH28&lt;기준일시_입력!$J$17,AKI28&lt;=기준일시_입력!$N$17),AKI28-기준일시_입력!$J$17,IF(AND(AKH28&gt;=기준일시_입력!$J$17,AKI28&lt;=기준일시_입력!$N$17),AKI28-AKH28,0)))))),0)</f>
        <v>0</v>
      </c>
      <c r="AKG28" s="128">
        <f t="shared" si="312"/>
        <v>0</v>
      </c>
      <c r="AKH28" s="128">
        <f>IF(OR(AJW28="",AJZ28=""),0,IF(AJW28&lt;기준일시_입력!$J$15,기준일시_입력!$J$15,AJW28))</f>
        <v>0</v>
      </c>
      <c r="AKI28" s="128">
        <f t="shared" si="313"/>
        <v>0</v>
      </c>
      <c r="AKJ28" s="128">
        <f>IFERROR(IF(AND(AKH28&lt;SMALL(기준일시_입력!$J$21:$J$39,AKJ$5),AKI28&gt;SMALL(기준일시_입력!$N$21:$N$39,AKJ$5)),INDEX(기준일시_입력!$AJ$21:$AJ$39,AKJ$5*2-1),IF(AND(AKH28&gt;=SMALL(기준일시_입력!$J$21:$J$39,AKJ$5),AKH28&lt;SMALL(기준일시_입력!$N$21:$N$39,AKJ$5)),SMALL(기준일시_입력!$N$21:$N$39,AKJ$5)-AKH28,0)),0)</f>
        <v>0</v>
      </c>
      <c r="AKK28" s="128">
        <f>IFERROR(IF(AND(AKH28&lt;SMALL(기준일시_입력!$J$21:$J$39,AKK$5),AKI28&gt;SMALL(기준일시_입력!$N$21:$N$39,AKK$5)),INDEX(기준일시_입력!$AJ$21:$AJ$39,AKK$5*2-1),IF(AND(AKH28&gt;=SMALL(기준일시_입력!$J$21:$J$39,AKK$5),AKH28&lt;SMALL(기준일시_입력!$N$21:$N$39,AKK$5)),SMALL(기준일시_입력!$N$21:$N$39,AKK$5)-AKH28,0)),0)</f>
        <v>0</v>
      </c>
      <c r="AKL28" s="128">
        <f>IFERROR(IF(AND(AKH28&lt;SMALL(기준일시_입력!$J$21:$J$39,AKL$5),AKI28&gt;SMALL(기준일시_입력!$N$21:$N$39,AKL$5)),INDEX(기준일시_입력!$AJ$21:$AJ$39,AKL$5*2-1),IF(AND(AKH28&gt;=SMALL(기준일시_입력!$J$21:$J$39,AKL$5),AKH28&lt;SMALL(기준일시_입력!$N$21:$N$39,AKL$5)),SMALL(기준일시_입력!$N$21:$N$39,AKL$5)-AKH28,0)),0)</f>
        <v>0</v>
      </c>
      <c r="AKM28" s="128">
        <f>IFERROR(IF(AND(AKH28&lt;SMALL(기준일시_입력!$J$21:$J$39,AKM$5),AKI28&gt;SMALL(기준일시_입력!$N$21:$N$39,AKM$5)),INDEX(기준일시_입력!$AJ$21:$AJ$39,AKM$5*2-1),IF(AND(AKH28&gt;=SMALL(기준일시_입력!$J$21:$J$39,AKM$5),AKH28&lt;SMALL(기준일시_입력!$N$21:$N$39,AKM$5)),SMALL(기준일시_입력!$N$21:$N$39,AKM$5)-AKH28,0)),0)</f>
        <v>0</v>
      </c>
      <c r="AKN28" s="128">
        <f>IFERROR(IF(AND(AKH28&lt;SMALL(기준일시_입력!$J$21:$J$39,AKN$5),AKI28&gt;SMALL(기준일시_입력!$N$21:$N$39,AKN$5)),INDEX(기준일시_입력!$AJ$21:$AJ$39,AKN$5*2-1),IF(AND(AKH28&gt;=SMALL(기준일시_입력!$J$21:$J$39,AKN$5),AKH28&lt;SMALL(기준일시_입력!$N$21:$N$39,AKN$5)),SMALL(기준일시_입력!$N$21:$N$39,AKN$5)-AKH28,0)),0)</f>
        <v>0</v>
      </c>
      <c r="AKO28" s="128">
        <f>IFERROR(IF(AND(AKH28&lt;SMALL(기준일시_입력!$J$21:$J$39,AKO$5),AKI28&gt;SMALL(기준일시_입력!$N$21:$N$39,AKO$5)),INDEX(기준일시_입력!$AJ$21:$AJ$39,AKO$5*2-1),IF(AND(AKH28&gt;=SMALL(기준일시_입력!$J$21:$J$39,AKO$5),AKH28&lt;SMALL(기준일시_입력!$N$21:$N$39,AKO$5)),SMALL(기준일시_입력!$N$21:$N$39,AKO$5)-AKH28,0)),0)</f>
        <v>0</v>
      </c>
      <c r="AKP28" s="128">
        <f>IFERROR(IF(AND(AKH28&lt;SMALL(기준일시_입력!$J$21:$J$39,AKP$5),AKI28&gt;SMALL(기준일시_입력!$N$21:$N$39,AKP$5)),INDEX(기준일시_입력!$AJ$21:$AJ$39,AKP$5*2-1),IF(AND(AKH28&gt;=SMALL(기준일시_입력!$J$21:$J$39,AKP$5),AKH28&lt;SMALL(기준일시_입력!$N$21:$N$39,AKP$5)),SMALL(기준일시_입력!$N$21:$N$39,AKP$5)-AKH28,0)),0)</f>
        <v>0</v>
      </c>
      <c r="AKQ28" s="128">
        <f>IFERROR(IF(AND(AKH28&lt;SMALL(기준일시_입력!$J$21:$J$39,AKQ$5),AKI28&gt;SMALL(기준일시_입력!$N$21:$N$39,AKQ$5)),INDEX(기준일시_입력!$AJ$21:$AJ$39,AKQ$5*2-1),IF(AND(AKH28&gt;=SMALL(기준일시_입력!$J$21:$J$39,AKQ$5),AKH28&lt;SMALL(기준일시_입력!$N$21:$N$39,AKQ$5)),SMALL(기준일시_입력!$N$21:$N$39,AKQ$5)-AKH28,0)),0)</f>
        <v>0</v>
      </c>
      <c r="AKR28" s="128">
        <f>IFERROR(IF(AND(AKH28&lt;SMALL(기준일시_입력!$J$21:$J$39,AKR$5),AKI28&gt;SMALL(기준일시_입력!$N$21:$N$39,AKR$5)),INDEX(기준일시_입력!$AJ$21:$AJ$39,AKR$5*2-1),IF(AND(AKH28&gt;=SMALL(기준일시_입력!$J$21:$J$39,AKR$5),AKH28&lt;SMALL(기준일시_입력!$N$21:$N$39,AKR$5)),SMALL(기준일시_입력!$N$21:$N$39,AKR$5)-AKH28,0)),0)</f>
        <v>0</v>
      </c>
      <c r="AKS28" s="128">
        <f>IFERROR(IF(AND(AKH28&lt;SMALL(기준일시_입력!$J$21:$J$39,AKS$5),AKI28&gt;SMALL(기준일시_입력!$N$21:$N$39,AKS$5)),INDEX(기준일시_입력!$AJ$21:$AJ$39,AKS$5*2-1),IF(AND(AKH28&gt;=SMALL(기준일시_입력!$J$21:$J$39,AKS$5),AKH28&lt;SMALL(기준일시_입력!$N$21:$N$39,AKS$5)),SMALL(기준일시_입력!$N$21:$N$39,AKS$5)-AKH28,0)),0)</f>
        <v>0</v>
      </c>
      <c r="AKT28" s="125"/>
      <c r="AKU28" s="180" t="str">
        <f t="shared" si="314"/>
        <v>23일</v>
      </c>
      <c r="AKV28" s="180"/>
      <c r="AKW28" s="124" t="str">
        <f t="shared" si="315"/>
        <v>화</v>
      </c>
      <c r="AKX28" s="133" t="str">
        <f t="shared" si="414"/>
        <v/>
      </c>
      <c r="AKY28" s="184"/>
      <c r="AKZ28" s="184"/>
      <c r="ALA28" s="184"/>
      <c r="ALB28" s="184"/>
      <c r="ALC28" s="184"/>
      <c r="ALD28" s="184"/>
      <c r="ALE28" s="176"/>
      <c r="ALF28" s="177"/>
      <c r="ALG28" s="129" t="str">
        <f>IF($B28="","",IF(AND(AKW$3&lt;&gt;"",$B28-기준일시_입력!$AO$7&lt;=0,AKY28="",ALB28="",ALE28=""),"X",IF(ALE28="연차","☆",IF(ALE28="월차","★",IF(ALE28="병가","♨",IF(ALE28="출장","◎",IF(ALE28="교육","■",IF(AND(ALE28="",AKY28&lt;=기준일시_입력!$J$15,ALB28&gt;=기준일시_입력!$N$15),"○",IF(AND(ALE28="",AKY28&lt;&gt;"",AKY28&gt;기준일시_입력!$J$15),"▼",IF(AND(ALE28="",ALB28&lt;&gt;"",ALB28&lt;기준일시_입력!$N$15),"△",""))))))))))</f>
        <v/>
      </c>
      <c r="ALH28" s="128">
        <f>IFERROR(IF(OR(AKY28="",ALB28=""),0,IF(AND(ALJ28&lt;기준일시_입력!$J$17,ALK28&gt;기준일시_입력!$N$17),기준일시_입력!$N$17-기준일시_입력!$J$17,IF(AND(ALJ28&gt;=기준일시_입력!$J$17,ALK28&gt;기준일시_입력!$N$17),기준일시_입력!$N$17-ALJ28,IF(ALK28&lt;기준일시_입력!$J$17,0,IF(AND(ALJ28&lt;기준일시_입력!$J$17,ALK28&lt;=기준일시_입력!$N$17),ALK28-기준일시_입력!$J$17,IF(AND(ALJ28&gt;=기준일시_입력!$J$17,ALK28&lt;=기준일시_입력!$N$17),ALK28-ALJ28,0)))))),0)</f>
        <v>0</v>
      </c>
      <c r="ALI28" s="128">
        <f t="shared" si="317"/>
        <v>0</v>
      </c>
      <c r="ALJ28" s="128">
        <f>IF(OR(AKY28="",ALB28=""),0,IF(AKY28&lt;기준일시_입력!$J$15,기준일시_입력!$J$15,AKY28))</f>
        <v>0</v>
      </c>
      <c r="ALK28" s="128">
        <f t="shared" si="318"/>
        <v>0</v>
      </c>
      <c r="ALL28" s="128">
        <f>IFERROR(IF(AND(ALJ28&lt;SMALL(기준일시_입력!$J$21:$J$39,ALL$5),ALK28&gt;SMALL(기준일시_입력!$N$21:$N$39,ALL$5)),INDEX(기준일시_입력!$AJ$21:$AJ$39,ALL$5*2-1),IF(AND(ALJ28&gt;=SMALL(기준일시_입력!$J$21:$J$39,ALL$5),ALJ28&lt;SMALL(기준일시_입력!$N$21:$N$39,ALL$5)),SMALL(기준일시_입력!$N$21:$N$39,ALL$5)-ALJ28,0)),0)</f>
        <v>0</v>
      </c>
      <c r="ALM28" s="128">
        <f>IFERROR(IF(AND(ALJ28&lt;SMALL(기준일시_입력!$J$21:$J$39,ALM$5),ALK28&gt;SMALL(기준일시_입력!$N$21:$N$39,ALM$5)),INDEX(기준일시_입력!$AJ$21:$AJ$39,ALM$5*2-1),IF(AND(ALJ28&gt;=SMALL(기준일시_입력!$J$21:$J$39,ALM$5),ALJ28&lt;SMALL(기준일시_입력!$N$21:$N$39,ALM$5)),SMALL(기준일시_입력!$N$21:$N$39,ALM$5)-ALJ28,0)),0)</f>
        <v>0</v>
      </c>
      <c r="ALN28" s="128">
        <f>IFERROR(IF(AND(ALJ28&lt;SMALL(기준일시_입력!$J$21:$J$39,ALN$5),ALK28&gt;SMALL(기준일시_입력!$N$21:$N$39,ALN$5)),INDEX(기준일시_입력!$AJ$21:$AJ$39,ALN$5*2-1),IF(AND(ALJ28&gt;=SMALL(기준일시_입력!$J$21:$J$39,ALN$5),ALJ28&lt;SMALL(기준일시_입력!$N$21:$N$39,ALN$5)),SMALL(기준일시_입력!$N$21:$N$39,ALN$5)-ALJ28,0)),0)</f>
        <v>0</v>
      </c>
      <c r="ALO28" s="128">
        <f>IFERROR(IF(AND(ALJ28&lt;SMALL(기준일시_입력!$J$21:$J$39,ALO$5),ALK28&gt;SMALL(기준일시_입력!$N$21:$N$39,ALO$5)),INDEX(기준일시_입력!$AJ$21:$AJ$39,ALO$5*2-1),IF(AND(ALJ28&gt;=SMALL(기준일시_입력!$J$21:$J$39,ALO$5),ALJ28&lt;SMALL(기준일시_입력!$N$21:$N$39,ALO$5)),SMALL(기준일시_입력!$N$21:$N$39,ALO$5)-ALJ28,0)),0)</f>
        <v>0</v>
      </c>
      <c r="ALP28" s="128">
        <f>IFERROR(IF(AND(ALJ28&lt;SMALL(기준일시_입력!$J$21:$J$39,ALP$5),ALK28&gt;SMALL(기준일시_입력!$N$21:$N$39,ALP$5)),INDEX(기준일시_입력!$AJ$21:$AJ$39,ALP$5*2-1),IF(AND(ALJ28&gt;=SMALL(기준일시_입력!$J$21:$J$39,ALP$5),ALJ28&lt;SMALL(기준일시_입력!$N$21:$N$39,ALP$5)),SMALL(기준일시_입력!$N$21:$N$39,ALP$5)-ALJ28,0)),0)</f>
        <v>0</v>
      </c>
      <c r="ALQ28" s="128">
        <f>IFERROR(IF(AND(ALJ28&lt;SMALL(기준일시_입력!$J$21:$J$39,ALQ$5),ALK28&gt;SMALL(기준일시_입력!$N$21:$N$39,ALQ$5)),INDEX(기준일시_입력!$AJ$21:$AJ$39,ALQ$5*2-1),IF(AND(ALJ28&gt;=SMALL(기준일시_입력!$J$21:$J$39,ALQ$5),ALJ28&lt;SMALL(기준일시_입력!$N$21:$N$39,ALQ$5)),SMALL(기준일시_입력!$N$21:$N$39,ALQ$5)-ALJ28,0)),0)</f>
        <v>0</v>
      </c>
      <c r="ALR28" s="128">
        <f>IFERROR(IF(AND(ALJ28&lt;SMALL(기준일시_입력!$J$21:$J$39,ALR$5),ALK28&gt;SMALL(기준일시_입력!$N$21:$N$39,ALR$5)),INDEX(기준일시_입력!$AJ$21:$AJ$39,ALR$5*2-1),IF(AND(ALJ28&gt;=SMALL(기준일시_입력!$J$21:$J$39,ALR$5),ALJ28&lt;SMALL(기준일시_입력!$N$21:$N$39,ALR$5)),SMALL(기준일시_입력!$N$21:$N$39,ALR$5)-ALJ28,0)),0)</f>
        <v>0</v>
      </c>
      <c r="ALS28" s="128">
        <f>IFERROR(IF(AND(ALJ28&lt;SMALL(기준일시_입력!$J$21:$J$39,ALS$5),ALK28&gt;SMALL(기준일시_입력!$N$21:$N$39,ALS$5)),INDEX(기준일시_입력!$AJ$21:$AJ$39,ALS$5*2-1),IF(AND(ALJ28&gt;=SMALL(기준일시_입력!$J$21:$J$39,ALS$5),ALJ28&lt;SMALL(기준일시_입력!$N$21:$N$39,ALS$5)),SMALL(기준일시_입력!$N$21:$N$39,ALS$5)-ALJ28,0)),0)</f>
        <v>0</v>
      </c>
      <c r="ALT28" s="128">
        <f>IFERROR(IF(AND(ALJ28&lt;SMALL(기준일시_입력!$J$21:$J$39,ALT$5),ALK28&gt;SMALL(기준일시_입력!$N$21:$N$39,ALT$5)),INDEX(기준일시_입력!$AJ$21:$AJ$39,ALT$5*2-1),IF(AND(ALJ28&gt;=SMALL(기준일시_입력!$J$21:$J$39,ALT$5),ALJ28&lt;SMALL(기준일시_입력!$N$21:$N$39,ALT$5)),SMALL(기준일시_입력!$N$21:$N$39,ALT$5)-ALJ28,0)),0)</f>
        <v>0</v>
      </c>
      <c r="ALU28" s="128">
        <f>IFERROR(IF(AND(ALJ28&lt;SMALL(기준일시_입력!$J$21:$J$39,ALU$5),ALK28&gt;SMALL(기준일시_입력!$N$21:$N$39,ALU$5)),INDEX(기준일시_입력!$AJ$21:$AJ$39,ALU$5*2-1),IF(AND(ALJ28&gt;=SMALL(기준일시_입력!$J$21:$J$39,ALU$5),ALJ28&lt;SMALL(기준일시_입력!$N$21:$N$39,ALU$5)),SMALL(기준일시_입력!$N$21:$N$39,ALU$5)-ALJ28,0)),0)</f>
        <v>0</v>
      </c>
      <c r="ALV28" s="125"/>
      <c r="ALW28" s="180" t="str">
        <f t="shared" si="319"/>
        <v>23일</v>
      </c>
      <c r="ALX28" s="180"/>
      <c r="ALY28" s="124" t="str">
        <f t="shared" si="320"/>
        <v>화</v>
      </c>
      <c r="ALZ28" s="133" t="str">
        <f t="shared" si="415"/>
        <v/>
      </c>
      <c r="AMA28" s="184"/>
      <c r="AMB28" s="184"/>
      <c r="AMC28" s="184"/>
      <c r="AMD28" s="184"/>
      <c r="AME28" s="184"/>
      <c r="AMF28" s="184"/>
      <c r="AMG28" s="176"/>
      <c r="AMH28" s="177"/>
      <c r="AMI28" s="129" t="str">
        <f>IF($B28="","",IF(AND(ALY$3&lt;&gt;"",$B28-기준일시_입력!$AO$7&lt;=0,AMA28="",AMD28="",AMG28=""),"X",IF(AMG28="연차","☆",IF(AMG28="월차","★",IF(AMG28="병가","♨",IF(AMG28="출장","◎",IF(AMG28="교육","■",IF(AND(AMG28="",AMA28&lt;=기준일시_입력!$J$15,AMD28&gt;=기준일시_입력!$N$15),"○",IF(AND(AMG28="",AMA28&lt;&gt;"",AMA28&gt;기준일시_입력!$J$15),"▼",IF(AND(AMG28="",AMD28&lt;&gt;"",AMD28&lt;기준일시_입력!$N$15),"△",""))))))))))</f>
        <v/>
      </c>
      <c r="AMJ28" s="128">
        <f>IFERROR(IF(OR(AMA28="",AMD28=""),0,IF(AND(AML28&lt;기준일시_입력!$J$17,AMM28&gt;기준일시_입력!$N$17),기준일시_입력!$N$17-기준일시_입력!$J$17,IF(AND(AML28&gt;=기준일시_입력!$J$17,AMM28&gt;기준일시_입력!$N$17),기준일시_입력!$N$17-AML28,IF(AMM28&lt;기준일시_입력!$J$17,0,IF(AND(AML28&lt;기준일시_입력!$J$17,AMM28&lt;=기준일시_입력!$N$17),AMM28-기준일시_입력!$J$17,IF(AND(AML28&gt;=기준일시_입력!$J$17,AMM28&lt;=기준일시_입력!$N$17),AMM28-AML28,0)))))),0)</f>
        <v>0</v>
      </c>
      <c r="AMK28" s="128">
        <f t="shared" si="322"/>
        <v>0</v>
      </c>
      <c r="AML28" s="128">
        <f>IF(OR(AMA28="",AMD28=""),0,IF(AMA28&lt;기준일시_입력!$J$15,기준일시_입력!$J$15,AMA28))</f>
        <v>0</v>
      </c>
      <c r="AMM28" s="128">
        <f t="shared" si="323"/>
        <v>0</v>
      </c>
      <c r="AMN28" s="128">
        <f>IFERROR(IF(AND(AML28&lt;SMALL(기준일시_입력!$J$21:$J$39,AMN$5),AMM28&gt;SMALL(기준일시_입력!$N$21:$N$39,AMN$5)),INDEX(기준일시_입력!$AJ$21:$AJ$39,AMN$5*2-1),IF(AND(AML28&gt;=SMALL(기준일시_입력!$J$21:$J$39,AMN$5),AML28&lt;SMALL(기준일시_입력!$N$21:$N$39,AMN$5)),SMALL(기준일시_입력!$N$21:$N$39,AMN$5)-AML28,0)),0)</f>
        <v>0</v>
      </c>
      <c r="AMO28" s="128">
        <f>IFERROR(IF(AND(AML28&lt;SMALL(기준일시_입력!$J$21:$J$39,AMO$5),AMM28&gt;SMALL(기준일시_입력!$N$21:$N$39,AMO$5)),INDEX(기준일시_입력!$AJ$21:$AJ$39,AMO$5*2-1),IF(AND(AML28&gt;=SMALL(기준일시_입력!$J$21:$J$39,AMO$5),AML28&lt;SMALL(기준일시_입력!$N$21:$N$39,AMO$5)),SMALL(기준일시_입력!$N$21:$N$39,AMO$5)-AML28,0)),0)</f>
        <v>0</v>
      </c>
      <c r="AMP28" s="128">
        <f>IFERROR(IF(AND(AML28&lt;SMALL(기준일시_입력!$J$21:$J$39,AMP$5),AMM28&gt;SMALL(기준일시_입력!$N$21:$N$39,AMP$5)),INDEX(기준일시_입력!$AJ$21:$AJ$39,AMP$5*2-1),IF(AND(AML28&gt;=SMALL(기준일시_입력!$J$21:$J$39,AMP$5),AML28&lt;SMALL(기준일시_입력!$N$21:$N$39,AMP$5)),SMALL(기준일시_입력!$N$21:$N$39,AMP$5)-AML28,0)),0)</f>
        <v>0</v>
      </c>
      <c r="AMQ28" s="128">
        <f>IFERROR(IF(AND(AML28&lt;SMALL(기준일시_입력!$J$21:$J$39,AMQ$5),AMM28&gt;SMALL(기준일시_입력!$N$21:$N$39,AMQ$5)),INDEX(기준일시_입력!$AJ$21:$AJ$39,AMQ$5*2-1),IF(AND(AML28&gt;=SMALL(기준일시_입력!$J$21:$J$39,AMQ$5),AML28&lt;SMALL(기준일시_입력!$N$21:$N$39,AMQ$5)),SMALL(기준일시_입력!$N$21:$N$39,AMQ$5)-AML28,0)),0)</f>
        <v>0</v>
      </c>
      <c r="AMR28" s="128">
        <f>IFERROR(IF(AND(AML28&lt;SMALL(기준일시_입력!$J$21:$J$39,AMR$5),AMM28&gt;SMALL(기준일시_입력!$N$21:$N$39,AMR$5)),INDEX(기준일시_입력!$AJ$21:$AJ$39,AMR$5*2-1),IF(AND(AML28&gt;=SMALL(기준일시_입력!$J$21:$J$39,AMR$5),AML28&lt;SMALL(기준일시_입력!$N$21:$N$39,AMR$5)),SMALL(기준일시_입력!$N$21:$N$39,AMR$5)-AML28,0)),0)</f>
        <v>0</v>
      </c>
      <c r="AMS28" s="128">
        <f>IFERROR(IF(AND(AML28&lt;SMALL(기준일시_입력!$J$21:$J$39,AMS$5),AMM28&gt;SMALL(기준일시_입력!$N$21:$N$39,AMS$5)),INDEX(기준일시_입력!$AJ$21:$AJ$39,AMS$5*2-1),IF(AND(AML28&gt;=SMALL(기준일시_입력!$J$21:$J$39,AMS$5),AML28&lt;SMALL(기준일시_입력!$N$21:$N$39,AMS$5)),SMALL(기준일시_입력!$N$21:$N$39,AMS$5)-AML28,0)),0)</f>
        <v>0</v>
      </c>
      <c r="AMT28" s="128">
        <f>IFERROR(IF(AND(AML28&lt;SMALL(기준일시_입력!$J$21:$J$39,AMT$5),AMM28&gt;SMALL(기준일시_입력!$N$21:$N$39,AMT$5)),INDEX(기준일시_입력!$AJ$21:$AJ$39,AMT$5*2-1),IF(AND(AML28&gt;=SMALL(기준일시_입력!$J$21:$J$39,AMT$5),AML28&lt;SMALL(기준일시_입력!$N$21:$N$39,AMT$5)),SMALL(기준일시_입력!$N$21:$N$39,AMT$5)-AML28,0)),0)</f>
        <v>0</v>
      </c>
      <c r="AMU28" s="128">
        <f>IFERROR(IF(AND(AML28&lt;SMALL(기준일시_입력!$J$21:$J$39,AMU$5),AMM28&gt;SMALL(기준일시_입력!$N$21:$N$39,AMU$5)),INDEX(기준일시_입력!$AJ$21:$AJ$39,AMU$5*2-1),IF(AND(AML28&gt;=SMALL(기준일시_입력!$J$21:$J$39,AMU$5),AML28&lt;SMALL(기준일시_입력!$N$21:$N$39,AMU$5)),SMALL(기준일시_입력!$N$21:$N$39,AMU$5)-AML28,0)),0)</f>
        <v>0</v>
      </c>
      <c r="AMV28" s="128">
        <f>IFERROR(IF(AND(AML28&lt;SMALL(기준일시_입력!$J$21:$J$39,AMV$5),AMM28&gt;SMALL(기준일시_입력!$N$21:$N$39,AMV$5)),INDEX(기준일시_입력!$AJ$21:$AJ$39,AMV$5*2-1),IF(AND(AML28&gt;=SMALL(기준일시_입력!$J$21:$J$39,AMV$5),AML28&lt;SMALL(기준일시_입력!$N$21:$N$39,AMV$5)),SMALL(기준일시_입력!$N$21:$N$39,AMV$5)-AML28,0)),0)</f>
        <v>0</v>
      </c>
      <c r="AMW28" s="128">
        <f>IFERROR(IF(AND(AML28&lt;SMALL(기준일시_입력!$J$21:$J$39,AMW$5),AMM28&gt;SMALL(기준일시_입력!$N$21:$N$39,AMW$5)),INDEX(기준일시_입력!$AJ$21:$AJ$39,AMW$5*2-1),IF(AND(AML28&gt;=SMALL(기준일시_입력!$J$21:$J$39,AMW$5),AML28&lt;SMALL(기준일시_입력!$N$21:$N$39,AMW$5)),SMALL(기준일시_입력!$N$21:$N$39,AMW$5)-AML28,0)),0)</f>
        <v>0</v>
      </c>
      <c r="AMX28" s="125"/>
      <c r="AMY28" s="180" t="str">
        <f t="shared" si="324"/>
        <v>23일</v>
      </c>
      <c r="AMZ28" s="180"/>
      <c r="ANA28" s="124" t="str">
        <f t="shared" si="325"/>
        <v>화</v>
      </c>
      <c r="ANB28" s="133" t="str">
        <f t="shared" si="415"/>
        <v/>
      </c>
      <c r="ANC28" s="184"/>
      <c r="AND28" s="184"/>
      <c r="ANE28" s="184"/>
      <c r="ANF28" s="184"/>
      <c r="ANG28" s="184"/>
      <c r="ANH28" s="184"/>
      <c r="ANI28" s="176"/>
      <c r="ANJ28" s="177"/>
      <c r="ANK28" s="129" t="str">
        <f>IF($B28="","",IF(AND(ANA$3&lt;&gt;"",$B28-기준일시_입력!$AO$7&lt;=0,ANC28="",ANF28="",ANI28=""),"X",IF(ANI28="연차","☆",IF(ANI28="월차","★",IF(ANI28="병가","♨",IF(ANI28="출장","◎",IF(ANI28="교육","■",IF(AND(ANI28="",ANC28&lt;=기준일시_입력!$J$15,ANF28&gt;=기준일시_입력!$N$15),"○",IF(AND(ANI28="",ANC28&lt;&gt;"",ANC28&gt;기준일시_입력!$J$15),"▼",IF(AND(ANI28="",ANF28&lt;&gt;"",ANF28&lt;기준일시_입력!$N$15),"△",""))))))))))</f>
        <v/>
      </c>
      <c r="ANL28" s="128">
        <f>IFERROR(IF(OR(ANC28="",ANF28=""),0,IF(AND(ANN28&lt;기준일시_입력!$J$17,ANO28&gt;기준일시_입력!$N$17),기준일시_입력!$N$17-기준일시_입력!$J$17,IF(AND(ANN28&gt;=기준일시_입력!$J$17,ANO28&gt;기준일시_입력!$N$17),기준일시_입력!$N$17-ANN28,IF(ANO28&lt;기준일시_입력!$J$17,0,IF(AND(ANN28&lt;기준일시_입력!$J$17,ANO28&lt;=기준일시_입력!$N$17),ANO28-기준일시_입력!$J$17,IF(AND(ANN28&gt;=기준일시_입력!$J$17,ANO28&lt;=기준일시_입력!$N$17),ANO28-ANN28,0)))))),0)</f>
        <v>0</v>
      </c>
      <c r="ANM28" s="128">
        <f t="shared" si="327"/>
        <v>0</v>
      </c>
      <c r="ANN28" s="128">
        <f>IF(OR(ANC28="",ANF28=""),0,IF(ANC28&lt;기준일시_입력!$J$15,기준일시_입력!$J$15,ANC28))</f>
        <v>0</v>
      </c>
      <c r="ANO28" s="128">
        <f t="shared" si="328"/>
        <v>0</v>
      </c>
      <c r="ANP28" s="128">
        <f>IFERROR(IF(AND(ANN28&lt;SMALL(기준일시_입력!$J$21:$J$39,ANP$5),ANO28&gt;SMALL(기준일시_입력!$N$21:$N$39,ANP$5)),INDEX(기준일시_입력!$AJ$21:$AJ$39,ANP$5*2-1),IF(AND(ANN28&gt;=SMALL(기준일시_입력!$J$21:$J$39,ANP$5),ANN28&lt;SMALL(기준일시_입력!$N$21:$N$39,ANP$5)),SMALL(기준일시_입력!$N$21:$N$39,ANP$5)-ANN28,0)),0)</f>
        <v>0</v>
      </c>
      <c r="ANQ28" s="128">
        <f>IFERROR(IF(AND(ANN28&lt;SMALL(기준일시_입력!$J$21:$J$39,ANQ$5),ANO28&gt;SMALL(기준일시_입력!$N$21:$N$39,ANQ$5)),INDEX(기준일시_입력!$AJ$21:$AJ$39,ANQ$5*2-1),IF(AND(ANN28&gt;=SMALL(기준일시_입력!$J$21:$J$39,ANQ$5),ANN28&lt;SMALL(기준일시_입력!$N$21:$N$39,ANQ$5)),SMALL(기준일시_입력!$N$21:$N$39,ANQ$5)-ANN28,0)),0)</f>
        <v>0</v>
      </c>
      <c r="ANR28" s="128">
        <f>IFERROR(IF(AND(ANN28&lt;SMALL(기준일시_입력!$J$21:$J$39,ANR$5),ANO28&gt;SMALL(기준일시_입력!$N$21:$N$39,ANR$5)),INDEX(기준일시_입력!$AJ$21:$AJ$39,ANR$5*2-1),IF(AND(ANN28&gt;=SMALL(기준일시_입력!$J$21:$J$39,ANR$5),ANN28&lt;SMALL(기준일시_입력!$N$21:$N$39,ANR$5)),SMALL(기준일시_입력!$N$21:$N$39,ANR$5)-ANN28,0)),0)</f>
        <v>0</v>
      </c>
      <c r="ANS28" s="128">
        <f>IFERROR(IF(AND(ANN28&lt;SMALL(기준일시_입력!$J$21:$J$39,ANS$5),ANO28&gt;SMALL(기준일시_입력!$N$21:$N$39,ANS$5)),INDEX(기준일시_입력!$AJ$21:$AJ$39,ANS$5*2-1),IF(AND(ANN28&gt;=SMALL(기준일시_입력!$J$21:$J$39,ANS$5),ANN28&lt;SMALL(기준일시_입력!$N$21:$N$39,ANS$5)),SMALL(기준일시_입력!$N$21:$N$39,ANS$5)-ANN28,0)),0)</f>
        <v>0</v>
      </c>
      <c r="ANT28" s="128">
        <f>IFERROR(IF(AND(ANN28&lt;SMALL(기준일시_입력!$J$21:$J$39,ANT$5),ANO28&gt;SMALL(기준일시_입력!$N$21:$N$39,ANT$5)),INDEX(기준일시_입력!$AJ$21:$AJ$39,ANT$5*2-1),IF(AND(ANN28&gt;=SMALL(기준일시_입력!$J$21:$J$39,ANT$5),ANN28&lt;SMALL(기준일시_입력!$N$21:$N$39,ANT$5)),SMALL(기준일시_입력!$N$21:$N$39,ANT$5)-ANN28,0)),0)</f>
        <v>0</v>
      </c>
      <c r="ANU28" s="128">
        <f>IFERROR(IF(AND(ANN28&lt;SMALL(기준일시_입력!$J$21:$J$39,ANU$5),ANO28&gt;SMALL(기준일시_입력!$N$21:$N$39,ANU$5)),INDEX(기준일시_입력!$AJ$21:$AJ$39,ANU$5*2-1),IF(AND(ANN28&gt;=SMALL(기준일시_입력!$J$21:$J$39,ANU$5),ANN28&lt;SMALL(기준일시_입력!$N$21:$N$39,ANU$5)),SMALL(기준일시_입력!$N$21:$N$39,ANU$5)-ANN28,0)),0)</f>
        <v>0</v>
      </c>
      <c r="ANV28" s="128">
        <f>IFERROR(IF(AND(ANN28&lt;SMALL(기준일시_입력!$J$21:$J$39,ANV$5),ANO28&gt;SMALL(기준일시_입력!$N$21:$N$39,ANV$5)),INDEX(기준일시_입력!$AJ$21:$AJ$39,ANV$5*2-1),IF(AND(ANN28&gt;=SMALL(기준일시_입력!$J$21:$J$39,ANV$5),ANN28&lt;SMALL(기준일시_입력!$N$21:$N$39,ANV$5)),SMALL(기준일시_입력!$N$21:$N$39,ANV$5)-ANN28,0)),0)</f>
        <v>0</v>
      </c>
      <c r="ANW28" s="128">
        <f>IFERROR(IF(AND(ANN28&lt;SMALL(기준일시_입력!$J$21:$J$39,ANW$5),ANO28&gt;SMALL(기준일시_입력!$N$21:$N$39,ANW$5)),INDEX(기준일시_입력!$AJ$21:$AJ$39,ANW$5*2-1),IF(AND(ANN28&gt;=SMALL(기준일시_입력!$J$21:$J$39,ANW$5),ANN28&lt;SMALL(기준일시_입력!$N$21:$N$39,ANW$5)),SMALL(기준일시_입력!$N$21:$N$39,ANW$5)-ANN28,0)),0)</f>
        <v>0</v>
      </c>
      <c r="ANX28" s="128">
        <f>IFERROR(IF(AND(ANN28&lt;SMALL(기준일시_입력!$J$21:$J$39,ANX$5),ANO28&gt;SMALL(기준일시_입력!$N$21:$N$39,ANX$5)),INDEX(기준일시_입력!$AJ$21:$AJ$39,ANX$5*2-1),IF(AND(ANN28&gt;=SMALL(기준일시_입력!$J$21:$J$39,ANX$5),ANN28&lt;SMALL(기준일시_입력!$N$21:$N$39,ANX$5)),SMALL(기준일시_입력!$N$21:$N$39,ANX$5)-ANN28,0)),0)</f>
        <v>0</v>
      </c>
      <c r="ANY28" s="128">
        <f>IFERROR(IF(AND(ANN28&lt;SMALL(기준일시_입력!$J$21:$J$39,ANY$5),ANO28&gt;SMALL(기준일시_입력!$N$21:$N$39,ANY$5)),INDEX(기준일시_입력!$AJ$21:$AJ$39,ANY$5*2-1),IF(AND(ANN28&gt;=SMALL(기준일시_입력!$J$21:$J$39,ANY$5),ANN28&lt;SMALL(기준일시_입력!$N$21:$N$39,ANY$5)),SMALL(기준일시_입력!$N$21:$N$39,ANY$5)-ANN28,0)),0)</f>
        <v>0</v>
      </c>
      <c r="ANZ28" s="125"/>
      <c r="AOA28" s="180" t="str">
        <f t="shared" si="329"/>
        <v>23일</v>
      </c>
      <c r="AOB28" s="180"/>
      <c r="AOC28" s="124" t="str">
        <f t="shared" si="330"/>
        <v>화</v>
      </c>
      <c r="AOD28" s="133" t="str">
        <f t="shared" si="415"/>
        <v/>
      </c>
      <c r="AOE28" s="184"/>
      <c r="AOF28" s="184"/>
      <c r="AOG28" s="184"/>
      <c r="AOH28" s="184"/>
      <c r="AOI28" s="184"/>
      <c r="AOJ28" s="184"/>
      <c r="AOK28" s="176"/>
      <c r="AOL28" s="177"/>
      <c r="AOM28" s="129" t="str">
        <f>IF($B28="","",IF(AND(AOC$3&lt;&gt;"",$B28-기준일시_입력!$AO$7&lt;=0,AOE28="",AOH28="",AOK28=""),"X",IF(AOK28="연차","☆",IF(AOK28="월차","★",IF(AOK28="병가","♨",IF(AOK28="출장","◎",IF(AOK28="교육","■",IF(AND(AOK28="",AOE28&lt;=기준일시_입력!$J$15,AOH28&gt;=기준일시_입력!$N$15),"○",IF(AND(AOK28="",AOE28&lt;&gt;"",AOE28&gt;기준일시_입력!$J$15),"▼",IF(AND(AOK28="",AOH28&lt;&gt;"",AOH28&lt;기준일시_입력!$N$15),"△",""))))))))))</f>
        <v/>
      </c>
      <c r="AON28" s="128">
        <f>IFERROR(IF(OR(AOE28="",AOH28=""),0,IF(AND(AOP28&lt;기준일시_입력!$J$17,AOQ28&gt;기준일시_입력!$N$17),기준일시_입력!$N$17-기준일시_입력!$J$17,IF(AND(AOP28&gt;=기준일시_입력!$J$17,AOQ28&gt;기준일시_입력!$N$17),기준일시_입력!$N$17-AOP28,IF(AOQ28&lt;기준일시_입력!$J$17,0,IF(AND(AOP28&lt;기준일시_입력!$J$17,AOQ28&lt;=기준일시_입력!$N$17),AOQ28-기준일시_입력!$J$17,IF(AND(AOP28&gt;=기준일시_입력!$J$17,AOQ28&lt;=기준일시_입력!$N$17),AOQ28-AOP28,0)))))),0)</f>
        <v>0</v>
      </c>
      <c r="AOO28" s="128">
        <f t="shared" si="332"/>
        <v>0</v>
      </c>
      <c r="AOP28" s="128">
        <f>IF(OR(AOE28="",AOH28=""),0,IF(AOE28&lt;기준일시_입력!$J$15,기준일시_입력!$J$15,AOE28))</f>
        <v>0</v>
      </c>
      <c r="AOQ28" s="128">
        <f t="shared" si="333"/>
        <v>0</v>
      </c>
      <c r="AOR28" s="128">
        <f>IFERROR(IF(AND(AOP28&lt;SMALL(기준일시_입력!$J$21:$J$39,AOR$5),AOQ28&gt;SMALL(기준일시_입력!$N$21:$N$39,AOR$5)),INDEX(기준일시_입력!$AJ$21:$AJ$39,AOR$5*2-1),IF(AND(AOP28&gt;=SMALL(기준일시_입력!$J$21:$J$39,AOR$5),AOP28&lt;SMALL(기준일시_입력!$N$21:$N$39,AOR$5)),SMALL(기준일시_입력!$N$21:$N$39,AOR$5)-AOP28,0)),0)</f>
        <v>0</v>
      </c>
      <c r="AOS28" s="128">
        <f>IFERROR(IF(AND(AOP28&lt;SMALL(기준일시_입력!$J$21:$J$39,AOS$5),AOQ28&gt;SMALL(기준일시_입력!$N$21:$N$39,AOS$5)),INDEX(기준일시_입력!$AJ$21:$AJ$39,AOS$5*2-1),IF(AND(AOP28&gt;=SMALL(기준일시_입력!$J$21:$J$39,AOS$5),AOP28&lt;SMALL(기준일시_입력!$N$21:$N$39,AOS$5)),SMALL(기준일시_입력!$N$21:$N$39,AOS$5)-AOP28,0)),0)</f>
        <v>0</v>
      </c>
      <c r="AOT28" s="128">
        <f>IFERROR(IF(AND(AOP28&lt;SMALL(기준일시_입력!$J$21:$J$39,AOT$5),AOQ28&gt;SMALL(기준일시_입력!$N$21:$N$39,AOT$5)),INDEX(기준일시_입력!$AJ$21:$AJ$39,AOT$5*2-1),IF(AND(AOP28&gt;=SMALL(기준일시_입력!$J$21:$J$39,AOT$5),AOP28&lt;SMALL(기준일시_입력!$N$21:$N$39,AOT$5)),SMALL(기준일시_입력!$N$21:$N$39,AOT$5)-AOP28,0)),0)</f>
        <v>0</v>
      </c>
      <c r="AOU28" s="128">
        <f>IFERROR(IF(AND(AOP28&lt;SMALL(기준일시_입력!$J$21:$J$39,AOU$5),AOQ28&gt;SMALL(기준일시_입력!$N$21:$N$39,AOU$5)),INDEX(기준일시_입력!$AJ$21:$AJ$39,AOU$5*2-1),IF(AND(AOP28&gt;=SMALL(기준일시_입력!$J$21:$J$39,AOU$5),AOP28&lt;SMALL(기준일시_입력!$N$21:$N$39,AOU$5)),SMALL(기준일시_입력!$N$21:$N$39,AOU$5)-AOP28,0)),0)</f>
        <v>0</v>
      </c>
      <c r="AOV28" s="128">
        <f>IFERROR(IF(AND(AOP28&lt;SMALL(기준일시_입력!$J$21:$J$39,AOV$5),AOQ28&gt;SMALL(기준일시_입력!$N$21:$N$39,AOV$5)),INDEX(기준일시_입력!$AJ$21:$AJ$39,AOV$5*2-1),IF(AND(AOP28&gt;=SMALL(기준일시_입력!$J$21:$J$39,AOV$5),AOP28&lt;SMALL(기준일시_입력!$N$21:$N$39,AOV$5)),SMALL(기준일시_입력!$N$21:$N$39,AOV$5)-AOP28,0)),0)</f>
        <v>0</v>
      </c>
      <c r="AOW28" s="128">
        <f>IFERROR(IF(AND(AOP28&lt;SMALL(기준일시_입력!$J$21:$J$39,AOW$5),AOQ28&gt;SMALL(기준일시_입력!$N$21:$N$39,AOW$5)),INDEX(기준일시_입력!$AJ$21:$AJ$39,AOW$5*2-1),IF(AND(AOP28&gt;=SMALL(기준일시_입력!$J$21:$J$39,AOW$5),AOP28&lt;SMALL(기준일시_입력!$N$21:$N$39,AOW$5)),SMALL(기준일시_입력!$N$21:$N$39,AOW$5)-AOP28,0)),0)</f>
        <v>0</v>
      </c>
      <c r="AOX28" s="128">
        <f>IFERROR(IF(AND(AOP28&lt;SMALL(기준일시_입력!$J$21:$J$39,AOX$5),AOQ28&gt;SMALL(기준일시_입력!$N$21:$N$39,AOX$5)),INDEX(기준일시_입력!$AJ$21:$AJ$39,AOX$5*2-1),IF(AND(AOP28&gt;=SMALL(기준일시_입력!$J$21:$J$39,AOX$5),AOP28&lt;SMALL(기준일시_입력!$N$21:$N$39,AOX$5)),SMALL(기준일시_입력!$N$21:$N$39,AOX$5)-AOP28,0)),0)</f>
        <v>0</v>
      </c>
      <c r="AOY28" s="128">
        <f>IFERROR(IF(AND(AOP28&lt;SMALL(기준일시_입력!$J$21:$J$39,AOY$5),AOQ28&gt;SMALL(기준일시_입력!$N$21:$N$39,AOY$5)),INDEX(기준일시_입력!$AJ$21:$AJ$39,AOY$5*2-1),IF(AND(AOP28&gt;=SMALL(기준일시_입력!$J$21:$J$39,AOY$5),AOP28&lt;SMALL(기준일시_입력!$N$21:$N$39,AOY$5)),SMALL(기준일시_입력!$N$21:$N$39,AOY$5)-AOP28,0)),0)</f>
        <v>0</v>
      </c>
      <c r="AOZ28" s="128">
        <f>IFERROR(IF(AND(AOP28&lt;SMALL(기준일시_입력!$J$21:$J$39,AOZ$5),AOQ28&gt;SMALL(기준일시_입력!$N$21:$N$39,AOZ$5)),INDEX(기준일시_입력!$AJ$21:$AJ$39,AOZ$5*2-1),IF(AND(AOP28&gt;=SMALL(기준일시_입력!$J$21:$J$39,AOZ$5),AOP28&lt;SMALL(기준일시_입력!$N$21:$N$39,AOZ$5)),SMALL(기준일시_입력!$N$21:$N$39,AOZ$5)-AOP28,0)),0)</f>
        <v>0</v>
      </c>
      <c r="APA28" s="128">
        <f>IFERROR(IF(AND(AOP28&lt;SMALL(기준일시_입력!$J$21:$J$39,APA$5),AOQ28&gt;SMALL(기준일시_입력!$N$21:$N$39,APA$5)),INDEX(기준일시_입력!$AJ$21:$AJ$39,APA$5*2-1),IF(AND(AOP28&gt;=SMALL(기준일시_입력!$J$21:$J$39,APA$5),AOP28&lt;SMALL(기준일시_입력!$N$21:$N$39,APA$5)),SMALL(기준일시_입력!$N$21:$N$39,APA$5)-AOP28,0)),0)</f>
        <v>0</v>
      </c>
      <c r="APB28" s="125"/>
      <c r="APC28" s="180" t="str">
        <f t="shared" si="334"/>
        <v>23일</v>
      </c>
      <c r="APD28" s="180"/>
      <c r="APE28" s="124" t="str">
        <f t="shared" si="335"/>
        <v>화</v>
      </c>
      <c r="APF28" s="133" t="str">
        <f t="shared" si="416"/>
        <v/>
      </c>
      <c r="APG28" s="184"/>
      <c r="APH28" s="184"/>
      <c r="API28" s="184"/>
      <c r="APJ28" s="184"/>
      <c r="APK28" s="184"/>
      <c r="APL28" s="184"/>
      <c r="APM28" s="176"/>
      <c r="APN28" s="177"/>
      <c r="APO28" s="129" t="str">
        <f>IF($B28="","",IF(AND(APE$3&lt;&gt;"",$B28-기준일시_입력!$AO$7&lt;=0,APG28="",APJ28="",APM28=""),"X",IF(APM28="연차","☆",IF(APM28="월차","★",IF(APM28="병가","♨",IF(APM28="출장","◎",IF(APM28="교육","■",IF(AND(APM28="",APG28&lt;=기준일시_입력!$J$15,APJ28&gt;=기준일시_입력!$N$15),"○",IF(AND(APM28="",APG28&lt;&gt;"",APG28&gt;기준일시_입력!$J$15),"▼",IF(AND(APM28="",APJ28&lt;&gt;"",APJ28&lt;기준일시_입력!$N$15),"△",""))))))))))</f>
        <v/>
      </c>
      <c r="APP28" s="128">
        <f>IFERROR(IF(OR(APG28="",APJ28=""),0,IF(AND(APR28&lt;기준일시_입력!$J$17,APS28&gt;기준일시_입력!$N$17),기준일시_입력!$N$17-기준일시_입력!$J$17,IF(AND(APR28&gt;=기준일시_입력!$J$17,APS28&gt;기준일시_입력!$N$17),기준일시_입력!$N$17-APR28,IF(APS28&lt;기준일시_입력!$J$17,0,IF(AND(APR28&lt;기준일시_입력!$J$17,APS28&lt;=기준일시_입력!$N$17),APS28-기준일시_입력!$J$17,IF(AND(APR28&gt;=기준일시_입력!$J$17,APS28&lt;=기준일시_입력!$N$17),APS28-APR28,0)))))),0)</f>
        <v>0</v>
      </c>
      <c r="APQ28" s="128">
        <f t="shared" si="337"/>
        <v>0</v>
      </c>
      <c r="APR28" s="128">
        <f>IF(OR(APG28="",APJ28=""),0,IF(APG28&lt;기준일시_입력!$J$15,기준일시_입력!$J$15,APG28))</f>
        <v>0</v>
      </c>
      <c r="APS28" s="128">
        <f t="shared" si="338"/>
        <v>0</v>
      </c>
      <c r="APT28" s="128">
        <f>IFERROR(IF(AND(APR28&lt;SMALL(기준일시_입력!$J$21:$J$39,APT$5),APS28&gt;SMALL(기준일시_입력!$N$21:$N$39,APT$5)),INDEX(기준일시_입력!$AJ$21:$AJ$39,APT$5*2-1),IF(AND(APR28&gt;=SMALL(기준일시_입력!$J$21:$J$39,APT$5),APR28&lt;SMALL(기준일시_입력!$N$21:$N$39,APT$5)),SMALL(기준일시_입력!$N$21:$N$39,APT$5)-APR28,0)),0)</f>
        <v>0</v>
      </c>
      <c r="APU28" s="128">
        <f>IFERROR(IF(AND(APR28&lt;SMALL(기준일시_입력!$J$21:$J$39,APU$5),APS28&gt;SMALL(기준일시_입력!$N$21:$N$39,APU$5)),INDEX(기준일시_입력!$AJ$21:$AJ$39,APU$5*2-1),IF(AND(APR28&gt;=SMALL(기준일시_입력!$J$21:$J$39,APU$5),APR28&lt;SMALL(기준일시_입력!$N$21:$N$39,APU$5)),SMALL(기준일시_입력!$N$21:$N$39,APU$5)-APR28,0)),0)</f>
        <v>0</v>
      </c>
      <c r="APV28" s="128">
        <f>IFERROR(IF(AND(APR28&lt;SMALL(기준일시_입력!$J$21:$J$39,APV$5),APS28&gt;SMALL(기준일시_입력!$N$21:$N$39,APV$5)),INDEX(기준일시_입력!$AJ$21:$AJ$39,APV$5*2-1),IF(AND(APR28&gt;=SMALL(기준일시_입력!$J$21:$J$39,APV$5),APR28&lt;SMALL(기준일시_입력!$N$21:$N$39,APV$5)),SMALL(기준일시_입력!$N$21:$N$39,APV$5)-APR28,0)),0)</f>
        <v>0</v>
      </c>
      <c r="APW28" s="128">
        <f>IFERROR(IF(AND(APR28&lt;SMALL(기준일시_입력!$J$21:$J$39,APW$5),APS28&gt;SMALL(기준일시_입력!$N$21:$N$39,APW$5)),INDEX(기준일시_입력!$AJ$21:$AJ$39,APW$5*2-1),IF(AND(APR28&gt;=SMALL(기준일시_입력!$J$21:$J$39,APW$5),APR28&lt;SMALL(기준일시_입력!$N$21:$N$39,APW$5)),SMALL(기준일시_입력!$N$21:$N$39,APW$5)-APR28,0)),0)</f>
        <v>0</v>
      </c>
      <c r="APX28" s="128">
        <f>IFERROR(IF(AND(APR28&lt;SMALL(기준일시_입력!$J$21:$J$39,APX$5),APS28&gt;SMALL(기준일시_입력!$N$21:$N$39,APX$5)),INDEX(기준일시_입력!$AJ$21:$AJ$39,APX$5*2-1),IF(AND(APR28&gt;=SMALL(기준일시_입력!$J$21:$J$39,APX$5),APR28&lt;SMALL(기준일시_입력!$N$21:$N$39,APX$5)),SMALL(기준일시_입력!$N$21:$N$39,APX$5)-APR28,0)),0)</f>
        <v>0</v>
      </c>
      <c r="APY28" s="128">
        <f>IFERROR(IF(AND(APR28&lt;SMALL(기준일시_입력!$J$21:$J$39,APY$5),APS28&gt;SMALL(기준일시_입력!$N$21:$N$39,APY$5)),INDEX(기준일시_입력!$AJ$21:$AJ$39,APY$5*2-1),IF(AND(APR28&gt;=SMALL(기준일시_입력!$J$21:$J$39,APY$5),APR28&lt;SMALL(기준일시_입력!$N$21:$N$39,APY$5)),SMALL(기준일시_입력!$N$21:$N$39,APY$5)-APR28,0)),0)</f>
        <v>0</v>
      </c>
      <c r="APZ28" s="128">
        <f>IFERROR(IF(AND(APR28&lt;SMALL(기준일시_입력!$J$21:$J$39,APZ$5),APS28&gt;SMALL(기준일시_입력!$N$21:$N$39,APZ$5)),INDEX(기준일시_입력!$AJ$21:$AJ$39,APZ$5*2-1),IF(AND(APR28&gt;=SMALL(기준일시_입력!$J$21:$J$39,APZ$5),APR28&lt;SMALL(기준일시_입력!$N$21:$N$39,APZ$5)),SMALL(기준일시_입력!$N$21:$N$39,APZ$5)-APR28,0)),0)</f>
        <v>0</v>
      </c>
      <c r="AQA28" s="128">
        <f>IFERROR(IF(AND(APR28&lt;SMALL(기준일시_입력!$J$21:$J$39,AQA$5),APS28&gt;SMALL(기준일시_입력!$N$21:$N$39,AQA$5)),INDEX(기준일시_입력!$AJ$21:$AJ$39,AQA$5*2-1),IF(AND(APR28&gt;=SMALL(기준일시_입력!$J$21:$J$39,AQA$5),APR28&lt;SMALL(기준일시_입력!$N$21:$N$39,AQA$5)),SMALL(기준일시_입력!$N$21:$N$39,AQA$5)-APR28,0)),0)</f>
        <v>0</v>
      </c>
      <c r="AQB28" s="128">
        <f>IFERROR(IF(AND(APR28&lt;SMALL(기준일시_입력!$J$21:$J$39,AQB$5),APS28&gt;SMALL(기준일시_입력!$N$21:$N$39,AQB$5)),INDEX(기준일시_입력!$AJ$21:$AJ$39,AQB$5*2-1),IF(AND(APR28&gt;=SMALL(기준일시_입력!$J$21:$J$39,AQB$5),APR28&lt;SMALL(기준일시_입력!$N$21:$N$39,AQB$5)),SMALL(기준일시_입력!$N$21:$N$39,AQB$5)-APR28,0)),0)</f>
        <v>0</v>
      </c>
      <c r="AQC28" s="128">
        <f>IFERROR(IF(AND(APR28&lt;SMALL(기준일시_입력!$J$21:$J$39,AQC$5),APS28&gt;SMALL(기준일시_입력!$N$21:$N$39,AQC$5)),INDEX(기준일시_입력!$AJ$21:$AJ$39,AQC$5*2-1),IF(AND(APR28&gt;=SMALL(기준일시_입력!$J$21:$J$39,AQC$5),APR28&lt;SMALL(기준일시_입력!$N$21:$N$39,AQC$5)),SMALL(기준일시_입력!$N$21:$N$39,AQC$5)-APR28,0)),0)</f>
        <v>0</v>
      </c>
      <c r="AQD28" s="125"/>
      <c r="AQE28" s="180" t="str">
        <f t="shared" si="339"/>
        <v>23일</v>
      </c>
      <c r="AQF28" s="180"/>
      <c r="AQG28" s="124" t="str">
        <f t="shared" si="340"/>
        <v>화</v>
      </c>
      <c r="AQH28" s="133" t="str">
        <f t="shared" si="416"/>
        <v/>
      </c>
      <c r="AQI28" s="184"/>
      <c r="AQJ28" s="184"/>
      <c r="AQK28" s="184"/>
      <c r="AQL28" s="184"/>
      <c r="AQM28" s="184"/>
      <c r="AQN28" s="184"/>
      <c r="AQO28" s="176"/>
      <c r="AQP28" s="177"/>
      <c r="AQQ28" s="129" t="str">
        <f>IF($B28="","",IF(AND(AQG$3&lt;&gt;"",$B28-기준일시_입력!$AO$7&lt;=0,AQI28="",AQL28="",AQO28=""),"X",IF(AQO28="연차","☆",IF(AQO28="월차","★",IF(AQO28="병가","♨",IF(AQO28="출장","◎",IF(AQO28="교육","■",IF(AND(AQO28="",AQI28&lt;=기준일시_입력!$J$15,AQL28&gt;=기준일시_입력!$N$15),"○",IF(AND(AQO28="",AQI28&lt;&gt;"",AQI28&gt;기준일시_입력!$J$15),"▼",IF(AND(AQO28="",AQL28&lt;&gt;"",AQL28&lt;기준일시_입력!$N$15),"△",""))))))))))</f>
        <v/>
      </c>
      <c r="AQR28" s="128">
        <f>IFERROR(IF(OR(AQI28="",AQL28=""),0,IF(AND(AQT28&lt;기준일시_입력!$J$17,AQU28&gt;기준일시_입력!$N$17),기준일시_입력!$N$17-기준일시_입력!$J$17,IF(AND(AQT28&gt;=기준일시_입력!$J$17,AQU28&gt;기준일시_입력!$N$17),기준일시_입력!$N$17-AQT28,IF(AQU28&lt;기준일시_입력!$J$17,0,IF(AND(AQT28&lt;기준일시_입력!$J$17,AQU28&lt;=기준일시_입력!$N$17),AQU28-기준일시_입력!$J$17,IF(AND(AQT28&gt;=기준일시_입력!$J$17,AQU28&lt;=기준일시_입력!$N$17),AQU28-AQT28,0)))))),0)</f>
        <v>0</v>
      </c>
      <c r="AQS28" s="128">
        <f t="shared" si="342"/>
        <v>0</v>
      </c>
      <c r="AQT28" s="128">
        <f>IF(OR(AQI28="",AQL28=""),0,IF(AQI28&lt;기준일시_입력!$J$15,기준일시_입력!$J$15,AQI28))</f>
        <v>0</v>
      </c>
      <c r="AQU28" s="128">
        <f t="shared" si="343"/>
        <v>0</v>
      </c>
      <c r="AQV28" s="128">
        <f>IFERROR(IF(AND(AQT28&lt;SMALL(기준일시_입력!$J$21:$J$39,AQV$5),AQU28&gt;SMALL(기준일시_입력!$N$21:$N$39,AQV$5)),INDEX(기준일시_입력!$AJ$21:$AJ$39,AQV$5*2-1),IF(AND(AQT28&gt;=SMALL(기준일시_입력!$J$21:$J$39,AQV$5),AQT28&lt;SMALL(기준일시_입력!$N$21:$N$39,AQV$5)),SMALL(기준일시_입력!$N$21:$N$39,AQV$5)-AQT28,0)),0)</f>
        <v>0</v>
      </c>
      <c r="AQW28" s="128">
        <f>IFERROR(IF(AND(AQT28&lt;SMALL(기준일시_입력!$J$21:$J$39,AQW$5),AQU28&gt;SMALL(기준일시_입력!$N$21:$N$39,AQW$5)),INDEX(기준일시_입력!$AJ$21:$AJ$39,AQW$5*2-1),IF(AND(AQT28&gt;=SMALL(기준일시_입력!$J$21:$J$39,AQW$5),AQT28&lt;SMALL(기준일시_입력!$N$21:$N$39,AQW$5)),SMALL(기준일시_입력!$N$21:$N$39,AQW$5)-AQT28,0)),0)</f>
        <v>0</v>
      </c>
      <c r="AQX28" s="128">
        <f>IFERROR(IF(AND(AQT28&lt;SMALL(기준일시_입력!$J$21:$J$39,AQX$5),AQU28&gt;SMALL(기준일시_입력!$N$21:$N$39,AQX$5)),INDEX(기준일시_입력!$AJ$21:$AJ$39,AQX$5*2-1),IF(AND(AQT28&gt;=SMALL(기준일시_입력!$J$21:$J$39,AQX$5),AQT28&lt;SMALL(기준일시_입력!$N$21:$N$39,AQX$5)),SMALL(기준일시_입력!$N$21:$N$39,AQX$5)-AQT28,0)),0)</f>
        <v>0</v>
      </c>
      <c r="AQY28" s="128">
        <f>IFERROR(IF(AND(AQT28&lt;SMALL(기준일시_입력!$J$21:$J$39,AQY$5),AQU28&gt;SMALL(기준일시_입력!$N$21:$N$39,AQY$5)),INDEX(기준일시_입력!$AJ$21:$AJ$39,AQY$5*2-1),IF(AND(AQT28&gt;=SMALL(기준일시_입력!$J$21:$J$39,AQY$5),AQT28&lt;SMALL(기준일시_입력!$N$21:$N$39,AQY$5)),SMALL(기준일시_입력!$N$21:$N$39,AQY$5)-AQT28,0)),0)</f>
        <v>0</v>
      </c>
      <c r="AQZ28" s="128">
        <f>IFERROR(IF(AND(AQT28&lt;SMALL(기준일시_입력!$J$21:$J$39,AQZ$5),AQU28&gt;SMALL(기준일시_입력!$N$21:$N$39,AQZ$5)),INDEX(기준일시_입력!$AJ$21:$AJ$39,AQZ$5*2-1),IF(AND(AQT28&gt;=SMALL(기준일시_입력!$J$21:$J$39,AQZ$5),AQT28&lt;SMALL(기준일시_입력!$N$21:$N$39,AQZ$5)),SMALL(기준일시_입력!$N$21:$N$39,AQZ$5)-AQT28,0)),0)</f>
        <v>0</v>
      </c>
      <c r="ARA28" s="128">
        <f>IFERROR(IF(AND(AQT28&lt;SMALL(기준일시_입력!$J$21:$J$39,ARA$5),AQU28&gt;SMALL(기준일시_입력!$N$21:$N$39,ARA$5)),INDEX(기준일시_입력!$AJ$21:$AJ$39,ARA$5*2-1),IF(AND(AQT28&gt;=SMALL(기준일시_입력!$J$21:$J$39,ARA$5),AQT28&lt;SMALL(기준일시_입력!$N$21:$N$39,ARA$5)),SMALL(기준일시_입력!$N$21:$N$39,ARA$5)-AQT28,0)),0)</f>
        <v>0</v>
      </c>
      <c r="ARB28" s="128">
        <f>IFERROR(IF(AND(AQT28&lt;SMALL(기준일시_입력!$J$21:$J$39,ARB$5),AQU28&gt;SMALL(기준일시_입력!$N$21:$N$39,ARB$5)),INDEX(기준일시_입력!$AJ$21:$AJ$39,ARB$5*2-1),IF(AND(AQT28&gt;=SMALL(기준일시_입력!$J$21:$J$39,ARB$5),AQT28&lt;SMALL(기준일시_입력!$N$21:$N$39,ARB$5)),SMALL(기준일시_입력!$N$21:$N$39,ARB$5)-AQT28,0)),0)</f>
        <v>0</v>
      </c>
      <c r="ARC28" s="128">
        <f>IFERROR(IF(AND(AQT28&lt;SMALL(기준일시_입력!$J$21:$J$39,ARC$5),AQU28&gt;SMALL(기준일시_입력!$N$21:$N$39,ARC$5)),INDEX(기준일시_입력!$AJ$21:$AJ$39,ARC$5*2-1),IF(AND(AQT28&gt;=SMALL(기준일시_입력!$J$21:$J$39,ARC$5),AQT28&lt;SMALL(기준일시_입력!$N$21:$N$39,ARC$5)),SMALL(기준일시_입력!$N$21:$N$39,ARC$5)-AQT28,0)),0)</f>
        <v>0</v>
      </c>
      <c r="ARD28" s="128">
        <f>IFERROR(IF(AND(AQT28&lt;SMALL(기준일시_입력!$J$21:$J$39,ARD$5),AQU28&gt;SMALL(기준일시_입력!$N$21:$N$39,ARD$5)),INDEX(기준일시_입력!$AJ$21:$AJ$39,ARD$5*2-1),IF(AND(AQT28&gt;=SMALL(기준일시_입력!$J$21:$J$39,ARD$5),AQT28&lt;SMALL(기준일시_입력!$N$21:$N$39,ARD$5)),SMALL(기준일시_입력!$N$21:$N$39,ARD$5)-AQT28,0)),0)</f>
        <v>0</v>
      </c>
      <c r="ARE28" s="128">
        <f>IFERROR(IF(AND(AQT28&lt;SMALL(기준일시_입력!$J$21:$J$39,ARE$5),AQU28&gt;SMALL(기준일시_입력!$N$21:$N$39,ARE$5)),INDEX(기준일시_입력!$AJ$21:$AJ$39,ARE$5*2-1),IF(AND(AQT28&gt;=SMALL(기준일시_입력!$J$21:$J$39,ARE$5),AQT28&lt;SMALL(기준일시_입력!$N$21:$N$39,ARE$5)),SMALL(기준일시_입력!$N$21:$N$39,ARE$5)-AQT28,0)),0)</f>
        <v>0</v>
      </c>
      <c r="ARF28" s="125"/>
      <c r="ARG28" s="180" t="str">
        <f t="shared" si="344"/>
        <v>23일</v>
      </c>
      <c r="ARH28" s="180"/>
      <c r="ARI28" s="124" t="str">
        <f t="shared" si="345"/>
        <v>화</v>
      </c>
      <c r="ARJ28" s="133" t="str">
        <f t="shared" si="416"/>
        <v/>
      </c>
      <c r="ARK28" s="184"/>
      <c r="ARL28" s="184"/>
      <c r="ARM28" s="184"/>
      <c r="ARN28" s="184"/>
      <c r="ARO28" s="184"/>
      <c r="ARP28" s="184"/>
      <c r="ARQ28" s="176"/>
      <c r="ARR28" s="177"/>
      <c r="ARS28" s="129" t="str">
        <f>IF($B28="","",IF(AND(ARI$3&lt;&gt;"",$B28-기준일시_입력!$AO$7&lt;=0,ARK28="",ARN28="",ARQ28=""),"X",IF(ARQ28="연차","☆",IF(ARQ28="월차","★",IF(ARQ28="병가","♨",IF(ARQ28="출장","◎",IF(ARQ28="교육","■",IF(AND(ARQ28="",ARK28&lt;=기준일시_입력!$J$15,ARN28&gt;=기준일시_입력!$N$15),"○",IF(AND(ARQ28="",ARK28&lt;&gt;"",ARK28&gt;기준일시_입력!$J$15),"▼",IF(AND(ARQ28="",ARN28&lt;&gt;"",ARN28&lt;기준일시_입력!$N$15),"△",""))))))))))</f>
        <v/>
      </c>
      <c r="ART28" s="128">
        <f>IFERROR(IF(OR(ARK28="",ARN28=""),0,IF(AND(ARV28&lt;기준일시_입력!$J$17,ARW28&gt;기준일시_입력!$N$17),기준일시_입력!$N$17-기준일시_입력!$J$17,IF(AND(ARV28&gt;=기준일시_입력!$J$17,ARW28&gt;기준일시_입력!$N$17),기준일시_입력!$N$17-ARV28,IF(ARW28&lt;기준일시_입력!$J$17,0,IF(AND(ARV28&lt;기준일시_입력!$J$17,ARW28&lt;=기준일시_입력!$N$17),ARW28-기준일시_입력!$J$17,IF(AND(ARV28&gt;=기준일시_입력!$J$17,ARW28&lt;=기준일시_입력!$N$17),ARW28-ARV28,0)))))),0)</f>
        <v>0</v>
      </c>
      <c r="ARU28" s="128">
        <f t="shared" si="347"/>
        <v>0</v>
      </c>
      <c r="ARV28" s="128">
        <f>IF(OR(ARK28="",ARN28=""),0,IF(ARK28&lt;기준일시_입력!$J$15,기준일시_입력!$J$15,ARK28))</f>
        <v>0</v>
      </c>
      <c r="ARW28" s="128">
        <f t="shared" si="348"/>
        <v>0</v>
      </c>
      <c r="ARX28" s="128">
        <f>IFERROR(IF(AND(ARV28&lt;SMALL(기준일시_입력!$J$21:$J$39,ARX$5),ARW28&gt;SMALL(기준일시_입력!$N$21:$N$39,ARX$5)),INDEX(기준일시_입력!$AJ$21:$AJ$39,ARX$5*2-1),IF(AND(ARV28&gt;=SMALL(기준일시_입력!$J$21:$J$39,ARX$5),ARV28&lt;SMALL(기준일시_입력!$N$21:$N$39,ARX$5)),SMALL(기준일시_입력!$N$21:$N$39,ARX$5)-ARV28,0)),0)</f>
        <v>0</v>
      </c>
      <c r="ARY28" s="128">
        <f>IFERROR(IF(AND(ARV28&lt;SMALL(기준일시_입력!$J$21:$J$39,ARY$5),ARW28&gt;SMALL(기준일시_입력!$N$21:$N$39,ARY$5)),INDEX(기준일시_입력!$AJ$21:$AJ$39,ARY$5*2-1),IF(AND(ARV28&gt;=SMALL(기준일시_입력!$J$21:$J$39,ARY$5),ARV28&lt;SMALL(기준일시_입력!$N$21:$N$39,ARY$5)),SMALL(기준일시_입력!$N$21:$N$39,ARY$5)-ARV28,0)),0)</f>
        <v>0</v>
      </c>
      <c r="ARZ28" s="128">
        <f>IFERROR(IF(AND(ARV28&lt;SMALL(기준일시_입력!$J$21:$J$39,ARZ$5),ARW28&gt;SMALL(기준일시_입력!$N$21:$N$39,ARZ$5)),INDEX(기준일시_입력!$AJ$21:$AJ$39,ARZ$5*2-1),IF(AND(ARV28&gt;=SMALL(기준일시_입력!$J$21:$J$39,ARZ$5),ARV28&lt;SMALL(기준일시_입력!$N$21:$N$39,ARZ$5)),SMALL(기준일시_입력!$N$21:$N$39,ARZ$5)-ARV28,0)),0)</f>
        <v>0</v>
      </c>
      <c r="ASA28" s="128">
        <f>IFERROR(IF(AND(ARV28&lt;SMALL(기준일시_입력!$J$21:$J$39,ASA$5),ARW28&gt;SMALL(기준일시_입력!$N$21:$N$39,ASA$5)),INDEX(기준일시_입력!$AJ$21:$AJ$39,ASA$5*2-1),IF(AND(ARV28&gt;=SMALL(기준일시_입력!$J$21:$J$39,ASA$5),ARV28&lt;SMALL(기준일시_입력!$N$21:$N$39,ASA$5)),SMALL(기준일시_입력!$N$21:$N$39,ASA$5)-ARV28,0)),0)</f>
        <v>0</v>
      </c>
      <c r="ASB28" s="128">
        <f>IFERROR(IF(AND(ARV28&lt;SMALL(기준일시_입력!$J$21:$J$39,ASB$5),ARW28&gt;SMALL(기준일시_입력!$N$21:$N$39,ASB$5)),INDEX(기준일시_입력!$AJ$21:$AJ$39,ASB$5*2-1),IF(AND(ARV28&gt;=SMALL(기준일시_입력!$J$21:$J$39,ASB$5),ARV28&lt;SMALL(기준일시_입력!$N$21:$N$39,ASB$5)),SMALL(기준일시_입력!$N$21:$N$39,ASB$5)-ARV28,0)),0)</f>
        <v>0</v>
      </c>
      <c r="ASC28" s="128">
        <f>IFERROR(IF(AND(ARV28&lt;SMALL(기준일시_입력!$J$21:$J$39,ASC$5),ARW28&gt;SMALL(기준일시_입력!$N$21:$N$39,ASC$5)),INDEX(기준일시_입력!$AJ$21:$AJ$39,ASC$5*2-1),IF(AND(ARV28&gt;=SMALL(기준일시_입력!$J$21:$J$39,ASC$5),ARV28&lt;SMALL(기준일시_입력!$N$21:$N$39,ASC$5)),SMALL(기준일시_입력!$N$21:$N$39,ASC$5)-ARV28,0)),0)</f>
        <v>0</v>
      </c>
      <c r="ASD28" s="128">
        <f>IFERROR(IF(AND(ARV28&lt;SMALL(기준일시_입력!$J$21:$J$39,ASD$5),ARW28&gt;SMALL(기준일시_입력!$N$21:$N$39,ASD$5)),INDEX(기준일시_입력!$AJ$21:$AJ$39,ASD$5*2-1),IF(AND(ARV28&gt;=SMALL(기준일시_입력!$J$21:$J$39,ASD$5),ARV28&lt;SMALL(기준일시_입력!$N$21:$N$39,ASD$5)),SMALL(기준일시_입력!$N$21:$N$39,ASD$5)-ARV28,0)),0)</f>
        <v>0</v>
      </c>
      <c r="ASE28" s="128">
        <f>IFERROR(IF(AND(ARV28&lt;SMALL(기준일시_입력!$J$21:$J$39,ASE$5),ARW28&gt;SMALL(기준일시_입력!$N$21:$N$39,ASE$5)),INDEX(기준일시_입력!$AJ$21:$AJ$39,ASE$5*2-1),IF(AND(ARV28&gt;=SMALL(기준일시_입력!$J$21:$J$39,ASE$5),ARV28&lt;SMALL(기준일시_입력!$N$21:$N$39,ASE$5)),SMALL(기준일시_입력!$N$21:$N$39,ASE$5)-ARV28,0)),0)</f>
        <v>0</v>
      </c>
      <c r="ASF28" s="128">
        <f>IFERROR(IF(AND(ARV28&lt;SMALL(기준일시_입력!$J$21:$J$39,ASF$5),ARW28&gt;SMALL(기준일시_입력!$N$21:$N$39,ASF$5)),INDEX(기준일시_입력!$AJ$21:$AJ$39,ASF$5*2-1),IF(AND(ARV28&gt;=SMALL(기준일시_입력!$J$21:$J$39,ASF$5),ARV28&lt;SMALL(기준일시_입력!$N$21:$N$39,ASF$5)),SMALL(기준일시_입력!$N$21:$N$39,ASF$5)-ARV28,0)),0)</f>
        <v>0</v>
      </c>
      <c r="ASG28" s="128">
        <f>IFERROR(IF(AND(ARV28&lt;SMALL(기준일시_입력!$J$21:$J$39,ASG$5),ARW28&gt;SMALL(기준일시_입력!$N$21:$N$39,ASG$5)),INDEX(기준일시_입력!$AJ$21:$AJ$39,ASG$5*2-1),IF(AND(ARV28&gt;=SMALL(기준일시_입력!$J$21:$J$39,ASG$5),ARV28&lt;SMALL(기준일시_입력!$N$21:$N$39,ASG$5)),SMALL(기준일시_입력!$N$21:$N$39,ASG$5)-ARV28,0)),0)</f>
        <v>0</v>
      </c>
      <c r="ASH28" s="125"/>
      <c r="ASI28" s="180" t="str">
        <f t="shared" si="349"/>
        <v>23일</v>
      </c>
      <c r="ASJ28" s="180"/>
      <c r="ASK28" s="124" t="str">
        <f t="shared" si="350"/>
        <v>화</v>
      </c>
      <c r="ASL28" s="133" t="str">
        <f t="shared" si="417"/>
        <v/>
      </c>
      <c r="ASM28" s="184"/>
      <c r="ASN28" s="184"/>
      <c r="ASO28" s="184"/>
      <c r="ASP28" s="184"/>
      <c r="ASQ28" s="184"/>
      <c r="ASR28" s="184"/>
      <c r="ASS28" s="176"/>
      <c r="AST28" s="177"/>
      <c r="ASU28" s="129" t="str">
        <f>IF($B28="","",IF(AND(ASK$3&lt;&gt;"",$B28-기준일시_입력!$AO$7&lt;=0,ASM28="",ASP28="",ASS28=""),"X",IF(ASS28="연차","☆",IF(ASS28="월차","★",IF(ASS28="병가","♨",IF(ASS28="출장","◎",IF(ASS28="교육","■",IF(AND(ASS28="",ASM28&lt;=기준일시_입력!$J$15,ASP28&gt;=기준일시_입력!$N$15),"○",IF(AND(ASS28="",ASM28&lt;&gt;"",ASM28&gt;기준일시_입력!$J$15),"▼",IF(AND(ASS28="",ASP28&lt;&gt;"",ASP28&lt;기준일시_입력!$N$15),"△",""))))))))))</f>
        <v/>
      </c>
      <c r="ASV28" s="128">
        <f>IFERROR(IF(OR(ASM28="",ASP28=""),0,IF(AND(ASX28&lt;기준일시_입력!$J$17,ASY28&gt;기준일시_입력!$N$17),기준일시_입력!$N$17-기준일시_입력!$J$17,IF(AND(ASX28&gt;=기준일시_입력!$J$17,ASY28&gt;기준일시_입력!$N$17),기준일시_입력!$N$17-ASX28,IF(ASY28&lt;기준일시_입력!$J$17,0,IF(AND(ASX28&lt;기준일시_입력!$J$17,ASY28&lt;=기준일시_입력!$N$17),ASY28-기준일시_입력!$J$17,IF(AND(ASX28&gt;=기준일시_입력!$J$17,ASY28&lt;=기준일시_입력!$N$17),ASY28-ASX28,0)))))),0)</f>
        <v>0</v>
      </c>
      <c r="ASW28" s="128">
        <f t="shared" si="352"/>
        <v>0</v>
      </c>
      <c r="ASX28" s="128">
        <f>IF(OR(ASM28="",ASP28=""),0,IF(ASM28&lt;기준일시_입력!$J$15,기준일시_입력!$J$15,ASM28))</f>
        <v>0</v>
      </c>
      <c r="ASY28" s="128">
        <f t="shared" si="353"/>
        <v>0</v>
      </c>
      <c r="ASZ28" s="128">
        <f>IFERROR(IF(AND(ASX28&lt;SMALL(기준일시_입력!$J$21:$J$39,ASZ$5),ASY28&gt;SMALL(기준일시_입력!$N$21:$N$39,ASZ$5)),INDEX(기준일시_입력!$AJ$21:$AJ$39,ASZ$5*2-1),IF(AND(ASX28&gt;=SMALL(기준일시_입력!$J$21:$J$39,ASZ$5),ASX28&lt;SMALL(기준일시_입력!$N$21:$N$39,ASZ$5)),SMALL(기준일시_입력!$N$21:$N$39,ASZ$5)-ASX28,0)),0)</f>
        <v>0</v>
      </c>
      <c r="ATA28" s="128">
        <f>IFERROR(IF(AND(ASX28&lt;SMALL(기준일시_입력!$J$21:$J$39,ATA$5),ASY28&gt;SMALL(기준일시_입력!$N$21:$N$39,ATA$5)),INDEX(기준일시_입력!$AJ$21:$AJ$39,ATA$5*2-1),IF(AND(ASX28&gt;=SMALL(기준일시_입력!$J$21:$J$39,ATA$5),ASX28&lt;SMALL(기준일시_입력!$N$21:$N$39,ATA$5)),SMALL(기준일시_입력!$N$21:$N$39,ATA$5)-ASX28,0)),0)</f>
        <v>0</v>
      </c>
      <c r="ATB28" s="128">
        <f>IFERROR(IF(AND(ASX28&lt;SMALL(기준일시_입력!$J$21:$J$39,ATB$5),ASY28&gt;SMALL(기준일시_입력!$N$21:$N$39,ATB$5)),INDEX(기준일시_입력!$AJ$21:$AJ$39,ATB$5*2-1),IF(AND(ASX28&gt;=SMALL(기준일시_입력!$J$21:$J$39,ATB$5),ASX28&lt;SMALL(기준일시_입력!$N$21:$N$39,ATB$5)),SMALL(기준일시_입력!$N$21:$N$39,ATB$5)-ASX28,0)),0)</f>
        <v>0</v>
      </c>
      <c r="ATC28" s="128">
        <f>IFERROR(IF(AND(ASX28&lt;SMALL(기준일시_입력!$J$21:$J$39,ATC$5),ASY28&gt;SMALL(기준일시_입력!$N$21:$N$39,ATC$5)),INDEX(기준일시_입력!$AJ$21:$AJ$39,ATC$5*2-1),IF(AND(ASX28&gt;=SMALL(기준일시_입력!$J$21:$J$39,ATC$5),ASX28&lt;SMALL(기준일시_입력!$N$21:$N$39,ATC$5)),SMALL(기준일시_입력!$N$21:$N$39,ATC$5)-ASX28,0)),0)</f>
        <v>0</v>
      </c>
      <c r="ATD28" s="128">
        <f>IFERROR(IF(AND(ASX28&lt;SMALL(기준일시_입력!$J$21:$J$39,ATD$5),ASY28&gt;SMALL(기준일시_입력!$N$21:$N$39,ATD$5)),INDEX(기준일시_입력!$AJ$21:$AJ$39,ATD$5*2-1),IF(AND(ASX28&gt;=SMALL(기준일시_입력!$J$21:$J$39,ATD$5),ASX28&lt;SMALL(기준일시_입력!$N$21:$N$39,ATD$5)),SMALL(기준일시_입력!$N$21:$N$39,ATD$5)-ASX28,0)),0)</f>
        <v>0</v>
      </c>
      <c r="ATE28" s="128">
        <f>IFERROR(IF(AND(ASX28&lt;SMALL(기준일시_입력!$J$21:$J$39,ATE$5),ASY28&gt;SMALL(기준일시_입력!$N$21:$N$39,ATE$5)),INDEX(기준일시_입력!$AJ$21:$AJ$39,ATE$5*2-1),IF(AND(ASX28&gt;=SMALL(기준일시_입력!$J$21:$J$39,ATE$5),ASX28&lt;SMALL(기준일시_입력!$N$21:$N$39,ATE$5)),SMALL(기준일시_입력!$N$21:$N$39,ATE$5)-ASX28,0)),0)</f>
        <v>0</v>
      </c>
      <c r="ATF28" s="128">
        <f>IFERROR(IF(AND(ASX28&lt;SMALL(기준일시_입력!$J$21:$J$39,ATF$5),ASY28&gt;SMALL(기준일시_입력!$N$21:$N$39,ATF$5)),INDEX(기준일시_입력!$AJ$21:$AJ$39,ATF$5*2-1),IF(AND(ASX28&gt;=SMALL(기준일시_입력!$J$21:$J$39,ATF$5),ASX28&lt;SMALL(기준일시_입력!$N$21:$N$39,ATF$5)),SMALL(기준일시_입력!$N$21:$N$39,ATF$5)-ASX28,0)),0)</f>
        <v>0</v>
      </c>
      <c r="ATG28" s="128">
        <f>IFERROR(IF(AND(ASX28&lt;SMALL(기준일시_입력!$J$21:$J$39,ATG$5),ASY28&gt;SMALL(기준일시_입력!$N$21:$N$39,ATG$5)),INDEX(기준일시_입력!$AJ$21:$AJ$39,ATG$5*2-1),IF(AND(ASX28&gt;=SMALL(기준일시_입력!$J$21:$J$39,ATG$5),ASX28&lt;SMALL(기준일시_입력!$N$21:$N$39,ATG$5)),SMALL(기준일시_입력!$N$21:$N$39,ATG$5)-ASX28,0)),0)</f>
        <v>0</v>
      </c>
      <c r="ATH28" s="128">
        <f>IFERROR(IF(AND(ASX28&lt;SMALL(기준일시_입력!$J$21:$J$39,ATH$5),ASY28&gt;SMALL(기준일시_입력!$N$21:$N$39,ATH$5)),INDEX(기준일시_입력!$AJ$21:$AJ$39,ATH$5*2-1),IF(AND(ASX28&gt;=SMALL(기준일시_입력!$J$21:$J$39,ATH$5),ASX28&lt;SMALL(기준일시_입력!$N$21:$N$39,ATH$5)),SMALL(기준일시_입력!$N$21:$N$39,ATH$5)-ASX28,0)),0)</f>
        <v>0</v>
      </c>
      <c r="ATI28" s="128">
        <f>IFERROR(IF(AND(ASX28&lt;SMALL(기준일시_입력!$J$21:$J$39,ATI$5),ASY28&gt;SMALL(기준일시_입력!$N$21:$N$39,ATI$5)),INDEX(기준일시_입력!$AJ$21:$AJ$39,ATI$5*2-1),IF(AND(ASX28&gt;=SMALL(기준일시_입력!$J$21:$J$39,ATI$5),ASX28&lt;SMALL(기준일시_입력!$N$21:$N$39,ATI$5)),SMALL(기준일시_입력!$N$21:$N$39,ATI$5)-ASX28,0)),0)</f>
        <v>0</v>
      </c>
      <c r="ATJ28" s="125"/>
      <c r="ATK28" s="180" t="str">
        <f t="shared" si="354"/>
        <v>23일</v>
      </c>
      <c r="ATL28" s="180"/>
      <c r="ATM28" s="124" t="str">
        <f t="shared" si="355"/>
        <v>화</v>
      </c>
      <c r="ATN28" s="133" t="str">
        <f t="shared" si="417"/>
        <v/>
      </c>
      <c r="ATO28" s="184"/>
      <c r="ATP28" s="184"/>
      <c r="ATQ28" s="184"/>
      <c r="ATR28" s="184"/>
      <c r="ATS28" s="184"/>
      <c r="ATT28" s="184"/>
      <c r="ATU28" s="176"/>
      <c r="ATV28" s="177"/>
      <c r="ATW28" s="129" t="str">
        <f>IF($B28="","",IF(AND(ATM$3&lt;&gt;"",$B28-기준일시_입력!$AO$7&lt;=0,ATO28="",ATR28="",ATU28=""),"X",IF(ATU28="연차","☆",IF(ATU28="월차","★",IF(ATU28="병가","♨",IF(ATU28="출장","◎",IF(ATU28="교육","■",IF(AND(ATU28="",ATO28&lt;=기준일시_입력!$J$15,ATR28&gt;=기준일시_입력!$N$15),"○",IF(AND(ATU28="",ATO28&lt;&gt;"",ATO28&gt;기준일시_입력!$J$15),"▼",IF(AND(ATU28="",ATR28&lt;&gt;"",ATR28&lt;기준일시_입력!$N$15),"△",""))))))))))</f>
        <v/>
      </c>
      <c r="ATX28" s="128">
        <f>IFERROR(IF(OR(ATO28="",ATR28=""),0,IF(AND(ATZ28&lt;기준일시_입력!$J$17,AUA28&gt;기준일시_입력!$N$17),기준일시_입력!$N$17-기준일시_입력!$J$17,IF(AND(ATZ28&gt;=기준일시_입력!$J$17,AUA28&gt;기준일시_입력!$N$17),기준일시_입력!$N$17-ATZ28,IF(AUA28&lt;기준일시_입력!$J$17,0,IF(AND(ATZ28&lt;기준일시_입력!$J$17,AUA28&lt;=기준일시_입력!$N$17),AUA28-기준일시_입력!$J$17,IF(AND(ATZ28&gt;=기준일시_입력!$J$17,AUA28&lt;=기준일시_입력!$N$17),AUA28-ATZ28,0)))))),0)</f>
        <v>0</v>
      </c>
      <c r="ATY28" s="128">
        <f t="shared" si="357"/>
        <v>0</v>
      </c>
      <c r="ATZ28" s="128">
        <f>IF(OR(ATO28="",ATR28=""),0,IF(ATO28&lt;기준일시_입력!$J$15,기준일시_입력!$J$15,ATO28))</f>
        <v>0</v>
      </c>
      <c r="AUA28" s="128">
        <f t="shared" si="358"/>
        <v>0</v>
      </c>
      <c r="AUB28" s="128">
        <f>IFERROR(IF(AND(ATZ28&lt;SMALL(기준일시_입력!$J$21:$J$39,AUB$5),AUA28&gt;SMALL(기준일시_입력!$N$21:$N$39,AUB$5)),INDEX(기준일시_입력!$AJ$21:$AJ$39,AUB$5*2-1),IF(AND(ATZ28&gt;=SMALL(기준일시_입력!$J$21:$J$39,AUB$5),ATZ28&lt;SMALL(기준일시_입력!$N$21:$N$39,AUB$5)),SMALL(기준일시_입력!$N$21:$N$39,AUB$5)-ATZ28,0)),0)</f>
        <v>0</v>
      </c>
      <c r="AUC28" s="128">
        <f>IFERROR(IF(AND(ATZ28&lt;SMALL(기준일시_입력!$J$21:$J$39,AUC$5),AUA28&gt;SMALL(기준일시_입력!$N$21:$N$39,AUC$5)),INDEX(기준일시_입력!$AJ$21:$AJ$39,AUC$5*2-1),IF(AND(ATZ28&gt;=SMALL(기준일시_입력!$J$21:$J$39,AUC$5),ATZ28&lt;SMALL(기준일시_입력!$N$21:$N$39,AUC$5)),SMALL(기준일시_입력!$N$21:$N$39,AUC$5)-ATZ28,0)),0)</f>
        <v>0</v>
      </c>
      <c r="AUD28" s="128">
        <f>IFERROR(IF(AND(ATZ28&lt;SMALL(기준일시_입력!$J$21:$J$39,AUD$5),AUA28&gt;SMALL(기준일시_입력!$N$21:$N$39,AUD$5)),INDEX(기준일시_입력!$AJ$21:$AJ$39,AUD$5*2-1),IF(AND(ATZ28&gt;=SMALL(기준일시_입력!$J$21:$J$39,AUD$5),ATZ28&lt;SMALL(기준일시_입력!$N$21:$N$39,AUD$5)),SMALL(기준일시_입력!$N$21:$N$39,AUD$5)-ATZ28,0)),0)</f>
        <v>0</v>
      </c>
      <c r="AUE28" s="128">
        <f>IFERROR(IF(AND(ATZ28&lt;SMALL(기준일시_입력!$J$21:$J$39,AUE$5),AUA28&gt;SMALL(기준일시_입력!$N$21:$N$39,AUE$5)),INDEX(기준일시_입력!$AJ$21:$AJ$39,AUE$5*2-1),IF(AND(ATZ28&gt;=SMALL(기준일시_입력!$J$21:$J$39,AUE$5),ATZ28&lt;SMALL(기준일시_입력!$N$21:$N$39,AUE$5)),SMALL(기준일시_입력!$N$21:$N$39,AUE$5)-ATZ28,0)),0)</f>
        <v>0</v>
      </c>
      <c r="AUF28" s="128">
        <f>IFERROR(IF(AND(ATZ28&lt;SMALL(기준일시_입력!$J$21:$J$39,AUF$5),AUA28&gt;SMALL(기준일시_입력!$N$21:$N$39,AUF$5)),INDEX(기준일시_입력!$AJ$21:$AJ$39,AUF$5*2-1),IF(AND(ATZ28&gt;=SMALL(기준일시_입력!$J$21:$J$39,AUF$5),ATZ28&lt;SMALL(기준일시_입력!$N$21:$N$39,AUF$5)),SMALL(기준일시_입력!$N$21:$N$39,AUF$5)-ATZ28,0)),0)</f>
        <v>0</v>
      </c>
      <c r="AUG28" s="128">
        <f>IFERROR(IF(AND(ATZ28&lt;SMALL(기준일시_입력!$J$21:$J$39,AUG$5),AUA28&gt;SMALL(기준일시_입력!$N$21:$N$39,AUG$5)),INDEX(기준일시_입력!$AJ$21:$AJ$39,AUG$5*2-1),IF(AND(ATZ28&gt;=SMALL(기준일시_입력!$J$21:$J$39,AUG$5),ATZ28&lt;SMALL(기준일시_입력!$N$21:$N$39,AUG$5)),SMALL(기준일시_입력!$N$21:$N$39,AUG$5)-ATZ28,0)),0)</f>
        <v>0</v>
      </c>
      <c r="AUH28" s="128">
        <f>IFERROR(IF(AND(ATZ28&lt;SMALL(기준일시_입력!$J$21:$J$39,AUH$5),AUA28&gt;SMALL(기준일시_입력!$N$21:$N$39,AUH$5)),INDEX(기준일시_입력!$AJ$21:$AJ$39,AUH$5*2-1),IF(AND(ATZ28&gt;=SMALL(기준일시_입력!$J$21:$J$39,AUH$5),ATZ28&lt;SMALL(기준일시_입력!$N$21:$N$39,AUH$5)),SMALL(기준일시_입력!$N$21:$N$39,AUH$5)-ATZ28,0)),0)</f>
        <v>0</v>
      </c>
      <c r="AUI28" s="128">
        <f>IFERROR(IF(AND(ATZ28&lt;SMALL(기준일시_입력!$J$21:$J$39,AUI$5),AUA28&gt;SMALL(기준일시_입력!$N$21:$N$39,AUI$5)),INDEX(기준일시_입력!$AJ$21:$AJ$39,AUI$5*2-1),IF(AND(ATZ28&gt;=SMALL(기준일시_입력!$J$21:$J$39,AUI$5),ATZ28&lt;SMALL(기준일시_입력!$N$21:$N$39,AUI$5)),SMALL(기준일시_입력!$N$21:$N$39,AUI$5)-ATZ28,0)),0)</f>
        <v>0</v>
      </c>
      <c r="AUJ28" s="128">
        <f>IFERROR(IF(AND(ATZ28&lt;SMALL(기준일시_입력!$J$21:$J$39,AUJ$5),AUA28&gt;SMALL(기준일시_입력!$N$21:$N$39,AUJ$5)),INDEX(기준일시_입력!$AJ$21:$AJ$39,AUJ$5*2-1),IF(AND(ATZ28&gt;=SMALL(기준일시_입력!$J$21:$J$39,AUJ$5),ATZ28&lt;SMALL(기준일시_입력!$N$21:$N$39,AUJ$5)),SMALL(기준일시_입력!$N$21:$N$39,AUJ$5)-ATZ28,0)),0)</f>
        <v>0</v>
      </c>
      <c r="AUK28" s="128">
        <f>IFERROR(IF(AND(ATZ28&lt;SMALL(기준일시_입력!$J$21:$J$39,AUK$5),AUA28&gt;SMALL(기준일시_입력!$N$21:$N$39,AUK$5)),INDEX(기준일시_입력!$AJ$21:$AJ$39,AUK$5*2-1),IF(AND(ATZ28&gt;=SMALL(기준일시_입력!$J$21:$J$39,AUK$5),ATZ28&lt;SMALL(기준일시_입력!$N$21:$N$39,AUK$5)),SMALL(기준일시_입력!$N$21:$N$39,AUK$5)-ATZ28,0)),0)</f>
        <v>0</v>
      </c>
      <c r="AUL28" s="125"/>
      <c r="AUM28" s="180" t="str">
        <f t="shared" si="359"/>
        <v>23일</v>
      </c>
      <c r="AUN28" s="180"/>
      <c r="AUO28" s="124" t="str">
        <f t="shared" si="360"/>
        <v>화</v>
      </c>
      <c r="AUP28" s="133" t="str">
        <f t="shared" si="417"/>
        <v/>
      </c>
      <c r="AUQ28" s="184"/>
      <c r="AUR28" s="184"/>
      <c r="AUS28" s="184"/>
      <c r="AUT28" s="184"/>
      <c r="AUU28" s="184"/>
      <c r="AUV28" s="184"/>
      <c r="AUW28" s="176"/>
      <c r="AUX28" s="177"/>
      <c r="AUY28" s="129" t="str">
        <f>IF($B28="","",IF(AND(AUO$3&lt;&gt;"",$B28-기준일시_입력!$AO$7&lt;=0,AUQ28="",AUT28="",AUW28=""),"X",IF(AUW28="연차","☆",IF(AUW28="월차","★",IF(AUW28="병가","♨",IF(AUW28="출장","◎",IF(AUW28="교육","■",IF(AND(AUW28="",AUQ28&lt;=기준일시_입력!$J$15,AUT28&gt;=기준일시_입력!$N$15),"○",IF(AND(AUW28="",AUQ28&lt;&gt;"",AUQ28&gt;기준일시_입력!$J$15),"▼",IF(AND(AUW28="",AUT28&lt;&gt;"",AUT28&lt;기준일시_입력!$N$15),"△",""))))))))))</f>
        <v/>
      </c>
      <c r="AUZ28" s="128">
        <f>IFERROR(IF(OR(AUQ28="",AUT28=""),0,IF(AND(AVB28&lt;기준일시_입력!$J$17,AVC28&gt;기준일시_입력!$N$17),기준일시_입력!$N$17-기준일시_입력!$J$17,IF(AND(AVB28&gt;=기준일시_입력!$J$17,AVC28&gt;기준일시_입력!$N$17),기준일시_입력!$N$17-AVB28,IF(AVC28&lt;기준일시_입력!$J$17,0,IF(AND(AVB28&lt;기준일시_입력!$J$17,AVC28&lt;=기준일시_입력!$N$17),AVC28-기준일시_입력!$J$17,IF(AND(AVB28&gt;=기준일시_입력!$J$17,AVC28&lt;=기준일시_입력!$N$17),AVC28-AVB28,0)))))),0)</f>
        <v>0</v>
      </c>
      <c r="AVA28" s="128">
        <f t="shared" si="362"/>
        <v>0</v>
      </c>
      <c r="AVB28" s="128">
        <f>IF(OR(AUQ28="",AUT28=""),0,IF(AUQ28&lt;기준일시_입력!$J$15,기준일시_입력!$J$15,AUQ28))</f>
        <v>0</v>
      </c>
      <c r="AVC28" s="128">
        <f t="shared" si="363"/>
        <v>0</v>
      </c>
      <c r="AVD28" s="128">
        <f>IFERROR(IF(AND(AVB28&lt;SMALL(기준일시_입력!$J$21:$J$39,AVD$5),AVC28&gt;SMALL(기준일시_입력!$N$21:$N$39,AVD$5)),INDEX(기준일시_입력!$AJ$21:$AJ$39,AVD$5*2-1),IF(AND(AVB28&gt;=SMALL(기준일시_입력!$J$21:$J$39,AVD$5),AVB28&lt;SMALL(기준일시_입력!$N$21:$N$39,AVD$5)),SMALL(기준일시_입력!$N$21:$N$39,AVD$5)-AVB28,0)),0)</f>
        <v>0</v>
      </c>
      <c r="AVE28" s="128">
        <f>IFERROR(IF(AND(AVB28&lt;SMALL(기준일시_입력!$J$21:$J$39,AVE$5),AVC28&gt;SMALL(기준일시_입력!$N$21:$N$39,AVE$5)),INDEX(기준일시_입력!$AJ$21:$AJ$39,AVE$5*2-1),IF(AND(AVB28&gt;=SMALL(기준일시_입력!$J$21:$J$39,AVE$5),AVB28&lt;SMALL(기준일시_입력!$N$21:$N$39,AVE$5)),SMALL(기준일시_입력!$N$21:$N$39,AVE$5)-AVB28,0)),0)</f>
        <v>0</v>
      </c>
      <c r="AVF28" s="128">
        <f>IFERROR(IF(AND(AVB28&lt;SMALL(기준일시_입력!$J$21:$J$39,AVF$5),AVC28&gt;SMALL(기준일시_입력!$N$21:$N$39,AVF$5)),INDEX(기준일시_입력!$AJ$21:$AJ$39,AVF$5*2-1),IF(AND(AVB28&gt;=SMALL(기준일시_입력!$J$21:$J$39,AVF$5),AVB28&lt;SMALL(기준일시_입력!$N$21:$N$39,AVF$5)),SMALL(기준일시_입력!$N$21:$N$39,AVF$5)-AVB28,0)),0)</f>
        <v>0</v>
      </c>
      <c r="AVG28" s="128">
        <f>IFERROR(IF(AND(AVB28&lt;SMALL(기준일시_입력!$J$21:$J$39,AVG$5),AVC28&gt;SMALL(기준일시_입력!$N$21:$N$39,AVG$5)),INDEX(기준일시_입력!$AJ$21:$AJ$39,AVG$5*2-1),IF(AND(AVB28&gt;=SMALL(기준일시_입력!$J$21:$J$39,AVG$5),AVB28&lt;SMALL(기준일시_입력!$N$21:$N$39,AVG$5)),SMALL(기준일시_입력!$N$21:$N$39,AVG$5)-AVB28,0)),0)</f>
        <v>0</v>
      </c>
      <c r="AVH28" s="128">
        <f>IFERROR(IF(AND(AVB28&lt;SMALL(기준일시_입력!$J$21:$J$39,AVH$5),AVC28&gt;SMALL(기준일시_입력!$N$21:$N$39,AVH$5)),INDEX(기준일시_입력!$AJ$21:$AJ$39,AVH$5*2-1),IF(AND(AVB28&gt;=SMALL(기준일시_입력!$J$21:$J$39,AVH$5),AVB28&lt;SMALL(기준일시_입력!$N$21:$N$39,AVH$5)),SMALL(기준일시_입력!$N$21:$N$39,AVH$5)-AVB28,0)),0)</f>
        <v>0</v>
      </c>
      <c r="AVI28" s="128">
        <f>IFERROR(IF(AND(AVB28&lt;SMALL(기준일시_입력!$J$21:$J$39,AVI$5),AVC28&gt;SMALL(기준일시_입력!$N$21:$N$39,AVI$5)),INDEX(기준일시_입력!$AJ$21:$AJ$39,AVI$5*2-1),IF(AND(AVB28&gt;=SMALL(기준일시_입력!$J$21:$J$39,AVI$5),AVB28&lt;SMALL(기준일시_입력!$N$21:$N$39,AVI$5)),SMALL(기준일시_입력!$N$21:$N$39,AVI$5)-AVB28,0)),0)</f>
        <v>0</v>
      </c>
      <c r="AVJ28" s="128">
        <f>IFERROR(IF(AND(AVB28&lt;SMALL(기준일시_입력!$J$21:$J$39,AVJ$5),AVC28&gt;SMALL(기준일시_입력!$N$21:$N$39,AVJ$5)),INDEX(기준일시_입력!$AJ$21:$AJ$39,AVJ$5*2-1),IF(AND(AVB28&gt;=SMALL(기준일시_입력!$J$21:$J$39,AVJ$5),AVB28&lt;SMALL(기준일시_입력!$N$21:$N$39,AVJ$5)),SMALL(기준일시_입력!$N$21:$N$39,AVJ$5)-AVB28,0)),0)</f>
        <v>0</v>
      </c>
      <c r="AVK28" s="128">
        <f>IFERROR(IF(AND(AVB28&lt;SMALL(기준일시_입력!$J$21:$J$39,AVK$5),AVC28&gt;SMALL(기준일시_입력!$N$21:$N$39,AVK$5)),INDEX(기준일시_입력!$AJ$21:$AJ$39,AVK$5*2-1),IF(AND(AVB28&gt;=SMALL(기준일시_입력!$J$21:$J$39,AVK$5),AVB28&lt;SMALL(기준일시_입력!$N$21:$N$39,AVK$5)),SMALL(기준일시_입력!$N$21:$N$39,AVK$5)-AVB28,0)),0)</f>
        <v>0</v>
      </c>
      <c r="AVL28" s="128">
        <f>IFERROR(IF(AND(AVB28&lt;SMALL(기준일시_입력!$J$21:$J$39,AVL$5),AVC28&gt;SMALL(기준일시_입력!$N$21:$N$39,AVL$5)),INDEX(기준일시_입력!$AJ$21:$AJ$39,AVL$5*2-1),IF(AND(AVB28&gt;=SMALL(기준일시_입력!$J$21:$J$39,AVL$5),AVB28&lt;SMALL(기준일시_입력!$N$21:$N$39,AVL$5)),SMALL(기준일시_입력!$N$21:$N$39,AVL$5)-AVB28,0)),0)</f>
        <v>0</v>
      </c>
      <c r="AVM28" s="128">
        <f>IFERROR(IF(AND(AVB28&lt;SMALL(기준일시_입력!$J$21:$J$39,AVM$5),AVC28&gt;SMALL(기준일시_입력!$N$21:$N$39,AVM$5)),INDEX(기준일시_입력!$AJ$21:$AJ$39,AVM$5*2-1),IF(AND(AVB28&gt;=SMALL(기준일시_입력!$J$21:$J$39,AVM$5),AVB28&lt;SMALL(기준일시_입력!$N$21:$N$39,AVM$5)),SMALL(기준일시_입력!$N$21:$N$39,AVM$5)-AVB28,0)),0)</f>
        <v>0</v>
      </c>
      <c r="AVN28" s="125"/>
      <c r="AVO28" s="180" t="str">
        <f t="shared" si="364"/>
        <v>23일</v>
      </c>
      <c r="AVP28" s="180"/>
      <c r="AVQ28" s="124" t="str">
        <f t="shared" si="365"/>
        <v>화</v>
      </c>
      <c r="AVR28" s="133" t="str">
        <f t="shared" si="418"/>
        <v/>
      </c>
      <c r="AVS28" s="184"/>
      <c r="AVT28" s="184"/>
      <c r="AVU28" s="184"/>
      <c r="AVV28" s="184"/>
      <c r="AVW28" s="184"/>
      <c r="AVX28" s="184"/>
      <c r="AVY28" s="176"/>
      <c r="AVZ28" s="177"/>
      <c r="AWA28" s="129" t="str">
        <f>IF($B28="","",IF(AND(AVQ$3&lt;&gt;"",$B28-기준일시_입력!$AO$7&lt;=0,AVS28="",AVV28="",AVY28=""),"X",IF(AVY28="연차","☆",IF(AVY28="월차","★",IF(AVY28="병가","♨",IF(AVY28="출장","◎",IF(AVY28="교육","■",IF(AND(AVY28="",AVS28&lt;=기준일시_입력!$J$15,AVV28&gt;=기준일시_입력!$N$15),"○",IF(AND(AVY28="",AVS28&lt;&gt;"",AVS28&gt;기준일시_입력!$J$15),"▼",IF(AND(AVY28="",AVV28&lt;&gt;"",AVV28&lt;기준일시_입력!$N$15),"△",""))))))))))</f>
        <v/>
      </c>
      <c r="AWB28" s="128">
        <f>IFERROR(IF(OR(AVS28="",AVV28=""),0,IF(AND(AWD28&lt;기준일시_입력!$J$17,AWE28&gt;기준일시_입력!$N$17),기준일시_입력!$N$17-기준일시_입력!$J$17,IF(AND(AWD28&gt;=기준일시_입력!$J$17,AWE28&gt;기준일시_입력!$N$17),기준일시_입력!$N$17-AWD28,IF(AWE28&lt;기준일시_입력!$J$17,0,IF(AND(AWD28&lt;기준일시_입력!$J$17,AWE28&lt;=기준일시_입력!$N$17),AWE28-기준일시_입력!$J$17,IF(AND(AWD28&gt;=기준일시_입력!$J$17,AWE28&lt;=기준일시_입력!$N$17),AWE28-AWD28,0)))))),0)</f>
        <v>0</v>
      </c>
      <c r="AWC28" s="128">
        <f t="shared" si="367"/>
        <v>0</v>
      </c>
      <c r="AWD28" s="128">
        <f>IF(OR(AVS28="",AVV28=""),0,IF(AVS28&lt;기준일시_입력!$J$15,기준일시_입력!$J$15,AVS28))</f>
        <v>0</v>
      </c>
      <c r="AWE28" s="128">
        <f t="shared" si="368"/>
        <v>0</v>
      </c>
      <c r="AWF28" s="128">
        <f>IFERROR(IF(AND(AWD28&lt;SMALL(기준일시_입력!$J$21:$J$39,AWF$5),AWE28&gt;SMALL(기준일시_입력!$N$21:$N$39,AWF$5)),INDEX(기준일시_입력!$AJ$21:$AJ$39,AWF$5*2-1),IF(AND(AWD28&gt;=SMALL(기준일시_입력!$J$21:$J$39,AWF$5),AWD28&lt;SMALL(기준일시_입력!$N$21:$N$39,AWF$5)),SMALL(기준일시_입력!$N$21:$N$39,AWF$5)-AWD28,0)),0)</f>
        <v>0</v>
      </c>
      <c r="AWG28" s="128">
        <f>IFERROR(IF(AND(AWD28&lt;SMALL(기준일시_입력!$J$21:$J$39,AWG$5),AWE28&gt;SMALL(기준일시_입력!$N$21:$N$39,AWG$5)),INDEX(기준일시_입력!$AJ$21:$AJ$39,AWG$5*2-1),IF(AND(AWD28&gt;=SMALL(기준일시_입력!$J$21:$J$39,AWG$5),AWD28&lt;SMALL(기준일시_입력!$N$21:$N$39,AWG$5)),SMALL(기준일시_입력!$N$21:$N$39,AWG$5)-AWD28,0)),0)</f>
        <v>0</v>
      </c>
      <c r="AWH28" s="128">
        <f>IFERROR(IF(AND(AWD28&lt;SMALL(기준일시_입력!$J$21:$J$39,AWH$5),AWE28&gt;SMALL(기준일시_입력!$N$21:$N$39,AWH$5)),INDEX(기준일시_입력!$AJ$21:$AJ$39,AWH$5*2-1),IF(AND(AWD28&gt;=SMALL(기준일시_입력!$J$21:$J$39,AWH$5),AWD28&lt;SMALL(기준일시_입력!$N$21:$N$39,AWH$5)),SMALL(기준일시_입력!$N$21:$N$39,AWH$5)-AWD28,0)),0)</f>
        <v>0</v>
      </c>
      <c r="AWI28" s="128">
        <f>IFERROR(IF(AND(AWD28&lt;SMALL(기준일시_입력!$J$21:$J$39,AWI$5),AWE28&gt;SMALL(기준일시_입력!$N$21:$N$39,AWI$5)),INDEX(기준일시_입력!$AJ$21:$AJ$39,AWI$5*2-1),IF(AND(AWD28&gt;=SMALL(기준일시_입력!$J$21:$J$39,AWI$5),AWD28&lt;SMALL(기준일시_입력!$N$21:$N$39,AWI$5)),SMALL(기준일시_입력!$N$21:$N$39,AWI$5)-AWD28,0)),0)</f>
        <v>0</v>
      </c>
      <c r="AWJ28" s="128">
        <f>IFERROR(IF(AND(AWD28&lt;SMALL(기준일시_입력!$J$21:$J$39,AWJ$5),AWE28&gt;SMALL(기준일시_입력!$N$21:$N$39,AWJ$5)),INDEX(기준일시_입력!$AJ$21:$AJ$39,AWJ$5*2-1),IF(AND(AWD28&gt;=SMALL(기준일시_입력!$J$21:$J$39,AWJ$5),AWD28&lt;SMALL(기준일시_입력!$N$21:$N$39,AWJ$5)),SMALL(기준일시_입력!$N$21:$N$39,AWJ$5)-AWD28,0)),0)</f>
        <v>0</v>
      </c>
      <c r="AWK28" s="128">
        <f>IFERROR(IF(AND(AWD28&lt;SMALL(기준일시_입력!$J$21:$J$39,AWK$5),AWE28&gt;SMALL(기준일시_입력!$N$21:$N$39,AWK$5)),INDEX(기준일시_입력!$AJ$21:$AJ$39,AWK$5*2-1),IF(AND(AWD28&gt;=SMALL(기준일시_입력!$J$21:$J$39,AWK$5),AWD28&lt;SMALL(기준일시_입력!$N$21:$N$39,AWK$5)),SMALL(기준일시_입력!$N$21:$N$39,AWK$5)-AWD28,0)),0)</f>
        <v>0</v>
      </c>
      <c r="AWL28" s="128">
        <f>IFERROR(IF(AND(AWD28&lt;SMALL(기준일시_입력!$J$21:$J$39,AWL$5),AWE28&gt;SMALL(기준일시_입력!$N$21:$N$39,AWL$5)),INDEX(기준일시_입력!$AJ$21:$AJ$39,AWL$5*2-1),IF(AND(AWD28&gt;=SMALL(기준일시_입력!$J$21:$J$39,AWL$5),AWD28&lt;SMALL(기준일시_입력!$N$21:$N$39,AWL$5)),SMALL(기준일시_입력!$N$21:$N$39,AWL$5)-AWD28,0)),0)</f>
        <v>0</v>
      </c>
      <c r="AWM28" s="128">
        <f>IFERROR(IF(AND(AWD28&lt;SMALL(기준일시_입력!$J$21:$J$39,AWM$5),AWE28&gt;SMALL(기준일시_입력!$N$21:$N$39,AWM$5)),INDEX(기준일시_입력!$AJ$21:$AJ$39,AWM$5*2-1),IF(AND(AWD28&gt;=SMALL(기준일시_입력!$J$21:$J$39,AWM$5),AWD28&lt;SMALL(기준일시_입력!$N$21:$N$39,AWM$5)),SMALL(기준일시_입력!$N$21:$N$39,AWM$5)-AWD28,0)),0)</f>
        <v>0</v>
      </c>
      <c r="AWN28" s="128">
        <f>IFERROR(IF(AND(AWD28&lt;SMALL(기준일시_입력!$J$21:$J$39,AWN$5),AWE28&gt;SMALL(기준일시_입력!$N$21:$N$39,AWN$5)),INDEX(기준일시_입력!$AJ$21:$AJ$39,AWN$5*2-1),IF(AND(AWD28&gt;=SMALL(기준일시_입력!$J$21:$J$39,AWN$5),AWD28&lt;SMALL(기준일시_입력!$N$21:$N$39,AWN$5)),SMALL(기준일시_입력!$N$21:$N$39,AWN$5)-AWD28,0)),0)</f>
        <v>0</v>
      </c>
      <c r="AWO28" s="128">
        <f>IFERROR(IF(AND(AWD28&lt;SMALL(기준일시_입력!$J$21:$J$39,AWO$5),AWE28&gt;SMALL(기준일시_입력!$N$21:$N$39,AWO$5)),INDEX(기준일시_입력!$AJ$21:$AJ$39,AWO$5*2-1),IF(AND(AWD28&gt;=SMALL(기준일시_입력!$J$21:$J$39,AWO$5),AWD28&lt;SMALL(기준일시_입력!$N$21:$N$39,AWO$5)),SMALL(기준일시_입력!$N$21:$N$39,AWO$5)-AWD28,0)),0)</f>
        <v>0</v>
      </c>
      <c r="AWP28" s="125"/>
      <c r="AWQ28" s="180" t="str">
        <f t="shared" si="369"/>
        <v>23일</v>
      </c>
      <c r="AWR28" s="180"/>
      <c r="AWS28" s="124" t="str">
        <f t="shared" si="370"/>
        <v>화</v>
      </c>
      <c r="AWT28" s="133" t="str">
        <f t="shared" si="418"/>
        <v/>
      </c>
      <c r="AWU28" s="184"/>
      <c r="AWV28" s="184"/>
      <c r="AWW28" s="184"/>
      <c r="AWX28" s="184"/>
      <c r="AWY28" s="184"/>
      <c r="AWZ28" s="184"/>
      <c r="AXA28" s="176"/>
      <c r="AXB28" s="177"/>
      <c r="AXC28" s="129" t="str">
        <f>IF($B28="","",IF(AND(AWS$3&lt;&gt;"",$B28-기준일시_입력!$AO$7&lt;=0,AWU28="",AWX28="",AXA28=""),"X",IF(AXA28="연차","☆",IF(AXA28="월차","★",IF(AXA28="병가","♨",IF(AXA28="출장","◎",IF(AXA28="교육","■",IF(AND(AXA28="",AWU28&lt;=기준일시_입력!$J$15,AWX28&gt;=기준일시_입력!$N$15),"○",IF(AND(AXA28="",AWU28&lt;&gt;"",AWU28&gt;기준일시_입력!$J$15),"▼",IF(AND(AXA28="",AWX28&lt;&gt;"",AWX28&lt;기준일시_입력!$N$15),"△",""))))))))))</f>
        <v/>
      </c>
      <c r="AXD28" s="128">
        <f>IFERROR(IF(OR(AWU28="",AWX28=""),0,IF(AND(AXF28&lt;기준일시_입력!$J$17,AXG28&gt;기준일시_입력!$N$17),기준일시_입력!$N$17-기준일시_입력!$J$17,IF(AND(AXF28&gt;=기준일시_입력!$J$17,AXG28&gt;기준일시_입력!$N$17),기준일시_입력!$N$17-AXF28,IF(AXG28&lt;기준일시_입력!$J$17,0,IF(AND(AXF28&lt;기준일시_입력!$J$17,AXG28&lt;=기준일시_입력!$N$17),AXG28-기준일시_입력!$J$17,IF(AND(AXF28&gt;=기준일시_입력!$J$17,AXG28&lt;=기준일시_입력!$N$17),AXG28-AXF28,0)))))),0)</f>
        <v>0</v>
      </c>
      <c r="AXE28" s="128">
        <f t="shared" si="372"/>
        <v>0</v>
      </c>
      <c r="AXF28" s="128">
        <f>IF(OR(AWU28="",AWX28=""),0,IF(AWU28&lt;기준일시_입력!$J$15,기준일시_입력!$J$15,AWU28))</f>
        <v>0</v>
      </c>
      <c r="AXG28" s="128">
        <f t="shared" si="373"/>
        <v>0</v>
      </c>
      <c r="AXH28" s="128">
        <f>IFERROR(IF(AND(AXF28&lt;SMALL(기준일시_입력!$J$21:$J$39,AXH$5),AXG28&gt;SMALL(기준일시_입력!$N$21:$N$39,AXH$5)),INDEX(기준일시_입력!$AJ$21:$AJ$39,AXH$5*2-1),IF(AND(AXF28&gt;=SMALL(기준일시_입력!$J$21:$J$39,AXH$5),AXF28&lt;SMALL(기준일시_입력!$N$21:$N$39,AXH$5)),SMALL(기준일시_입력!$N$21:$N$39,AXH$5)-AXF28,0)),0)</f>
        <v>0</v>
      </c>
      <c r="AXI28" s="128">
        <f>IFERROR(IF(AND(AXF28&lt;SMALL(기준일시_입력!$J$21:$J$39,AXI$5),AXG28&gt;SMALL(기준일시_입력!$N$21:$N$39,AXI$5)),INDEX(기준일시_입력!$AJ$21:$AJ$39,AXI$5*2-1),IF(AND(AXF28&gt;=SMALL(기준일시_입력!$J$21:$J$39,AXI$5),AXF28&lt;SMALL(기준일시_입력!$N$21:$N$39,AXI$5)),SMALL(기준일시_입력!$N$21:$N$39,AXI$5)-AXF28,0)),0)</f>
        <v>0</v>
      </c>
      <c r="AXJ28" s="128">
        <f>IFERROR(IF(AND(AXF28&lt;SMALL(기준일시_입력!$J$21:$J$39,AXJ$5),AXG28&gt;SMALL(기준일시_입력!$N$21:$N$39,AXJ$5)),INDEX(기준일시_입력!$AJ$21:$AJ$39,AXJ$5*2-1),IF(AND(AXF28&gt;=SMALL(기준일시_입력!$J$21:$J$39,AXJ$5),AXF28&lt;SMALL(기준일시_입력!$N$21:$N$39,AXJ$5)),SMALL(기준일시_입력!$N$21:$N$39,AXJ$5)-AXF28,0)),0)</f>
        <v>0</v>
      </c>
      <c r="AXK28" s="128">
        <f>IFERROR(IF(AND(AXF28&lt;SMALL(기준일시_입력!$J$21:$J$39,AXK$5),AXG28&gt;SMALL(기준일시_입력!$N$21:$N$39,AXK$5)),INDEX(기준일시_입력!$AJ$21:$AJ$39,AXK$5*2-1),IF(AND(AXF28&gt;=SMALL(기준일시_입력!$J$21:$J$39,AXK$5),AXF28&lt;SMALL(기준일시_입력!$N$21:$N$39,AXK$5)),SMALL(기준일시_입력!$N$21:$N$39,AXK$5)-AXF28,0)),0)</f>
        <v>0</v>
      </c>
      <c r="AXL28" s="128">
        <f>IFERROR(IF(AND(AXF28&lt;SMALL(기준일시_입력!$J$21:$J$39,AXL$5),AXG28&gt;SMALL(기준일시_입력!$N$21:$N$39,AXL$5)),INDEX(기준일시_입력!$AJ$21:$AJ$39,AXL$5*2-1),IF(AND(AXF28&gt;=SMALL(기준일시_입력!$J$21:$J$39,AXL$5),AXF28&lt;SMALL(기준일시_입력!$N$21:$N$39,AXL$5)),SMALL(기준일시_입력!$N$21:$N$39,AXL$5)-AXF28,0)),0)</f>
        <v>0</v>
      </c>
      <c r="AXM28" s="128">
        <f>IFERROR(IF(AND(AXF28&lt;SMALL(기준일시_입력!$J$21:$J$39,AXM$5),AXG28&gt;SMALL(기준일시_입력!$N$21:$N$39,AXM$5)),INDEX(기준일시_입력!$AJ$21:$AJ$39,AXM$5*2-1),IF(AND(AXF28&gt;=SMALL(기준일시_입력!$J$21:$J$39,AXM$5),AXF28&lt;SMALL(기준일시_입력!$N$21:$N$39,AXM$5)),SMALL(기준일시_입력!$N$21:$N$39,AXM$5)-AXF28,0)),0)</f>
        <v>0</v>
      </c>
      <c r="AXN28" s="128">
        <f>IFERROR(IF(AND(AXF28&lt;SMALL(기준일시_입력!$J$21:$J$39,AXN$5),AXG28&gt;SMALL(기준일시_입력!$N$21:$N$39,AXN$5)),INDEX(기준일시_입력!$AJ$21:$AJ$39,AXN$5*2-1),IF(AND(AXF28&gt;=SMALL(기준일시_입력!$J$21:$J$39,AXN$5),AXF28&lt;SMALL(기준일시_입력!$N$21:$N$39,AXN$5)),SMALL(기준일시_입력!$N$21:$N$39,AXN$5)-AXF28,0)),0)</f>
        <v>0</v>
      </c>
      <c r="AXO28" s="128">
        <f>IFERROR(IF(AND(AXF28&lt;SMALL(기준일시_입력!$J$21:$J$39,AXO$5),AXG28&gt;SMALL(기준일시_입력!$N$21:$N$39,AXO$5)),INDEX(기준일시_입력!$AJ$21:$AJ$39,AXO$5*2-1),IF(AND(AXF28&gt;=SMALL(기준일시_입력!$J$21:$J$39,AXO$5),AXF28&lt;SMALL(기준일시_입력!$N$21:$N$39,AXO$5)),SMALL(기준일시_입력!$N$21:$N$39,AXO$5)-AXF28,0)),0)</f>
        <v>0</v>
      </c>
      <c r="AXP28" s="128">
        <f>IFERROR(IF(AND(AXF28&lt;SMALL(기준일시_입력!$J$21:$J$39,AXP$5),AXG28&gt;SMALL(기준일시_입력!$N$21:$N$39,AXP$5)),INDEX(기준일시_입력!$AJ$21:$AJ$39,AXP$5*2-1),IF(AND(AXF28&gt;=SMALL(기준일시_입력!$J$21:$J$39,AXP$5),AXF28&lt;SMALL(기준일시_입력!$N$21:$N$39,AXP$5)),SMALL(기준일시_입력!$N$21:$N$39,AXP$5)-AXF28,0)),0)</f>
        <v>0</v>
      </c>
      <c r="AXQ28" s="128">
        <f>IFERROR(IF(AND(AXF28&lt;SMALL(기준일시_입력!$J$21:$J$39,AXQ$5),AXG28&gt;SMALL(기준일시_입력!$N$21:$N$39,AXQ$5)),INDEX(기준일시_입력!$AJ$21:$AJ$39,AXQ$5*2-1),IF(AND(AXF28&gt;=SMALL(기준일시_입력!$J$21:$J$39,AXQ$5),AXF28&lt;SMALL(기준일시_입력!$N$21:$N$39,AXQ$5)),SMALL(기준일시_입력!$N$21:$N$39,AXQ$5)-AXF28,0)),0)</f>
        <v>0</v>
      </c>
      <c r="AXR28" s="125"/>
      <c r="AXS28" s="180" t="str">
        <f t="shared" si="374"/>
        <v>23일</v>
      </c>
      <c r="AXT28" s="180"/>
      <c r="AXU28" s="124" t="str">
        <f t="shared" si="375"/>
        <v>화</v>
      </c>
      <c r="AXV28" s="133" t="str">
        <f t="shared" si="418"/>
        <v/>
      </c>
      <c r="AXW28" s="184"/>
      <c r="AXX28" s="184"/>
      <c r="AXY28" s="184"/>
      <c r="AXZ28" s="184"/>
      <c r="AYA28" s="184"/>
      <c r="AYB28" s="184"/>
      <c r="AYC28" s="176"/>
      <c r="AYD28" s="177"/>
      <c r="AYE28" s="129" t="str">
        <f>IF($B28="","",IF(AND(AXU$3&lt;&gt;"",$B28-기준일시_입력!$AO$7&lt;=0,AXW28="",AXZ28="",AYC28=""),"X",IF(AYC28="연차","☆",IF(AYC28="월차","★",IF(AYC28="병가","♨",IF(AYC28="출장","◎",IF(AYC28="교육","■",IF(AND(AYC28="",AXW28&lt;=기준일시_입력!$J$15,AXZ28&gt;=기준일시_입력!$N$15),"○",IF(AND(AYC28="",AXW28&lt;&gt;"",AXW28&gt;기준일시_입력!$J$15),"▼",IF(AND(AYC28="",AXZ28&lt;&gt;"",AXZ28&lt;기준일시_입력!$N$15),"△",""))))))))))</f>
        <v/>
      </c>
      <c r="AYF28" s="128">
        <f>IFERROR(IF(OR(AXW28="",AXZ28=""),0,IF(AND(AYH28&lt;기준일시_입력!$J$17,AYI28&gt;기준일시_입력!$N$17),기준일시_입력!$N$17-기준일시_입력!$J$17,IF(AND(AYH28&gt;=기준일시_입력!$J$17,AYI28&gt;기준일시_입력!$N$17),기준일시_입력!$N$17-AYH28,IF(AYI28&lt;기준일시_입력!$J$17,0,IF(AND(AYH28&lt;기준일시_입력!$J$17,AYI28&lt;=기준일시_입력!$N$17),AYI28-기준일시_입력!$J$17,IF(AND(AYH28&gt;=기준일시_입력!$J$17,AYI28&lt;=기준일시_입력!$N$17),AYI28-AYH28,0)))))),0)</f>
        <v>0</v>
      </c>
      <c r="AYG28" s="128">
        <f t="shared" si="377"/>
        <v>0</v>
      </c>
      <c r="AYH28" s="128">
        <f>IF(OR(AXW28="",AXZ28=""),0,IF(AXW28&lt;기준일시_입력!$J$15,기준일시_입력!$J$15,AXW28))</f>
        <v>0</v>
      </c>
      <c r="AYI28" s="128">
        <f t="shared" si="378"/>
        <v>0</v>
      </c>
      <c r="AYJ28" s="128">
        <f>IFERROR(IF(AND(AYH28&lt;SMALL(기준일시_입력!$J$21:$J$39,AYJ$5),AYI28&gt;SMALL(기준일시_입력!$N$21:$N$39,AYJ$5)),INDEX(기준일시_입력!$AJ$21:$AJ$39,AYJ$5*2-1),IF(AND(AYH28&gt;=SMALL(기준일시_입력!$J$21:$J$39,AYJ$5),AYH28&lt;SMALL(기준일시_입력!$N$21:$N$39,AYJ$5)),SMALL(기준일시_입력!$N$21:$N$39,AYJ$5)-AYH28,0)),0)</f>
        <v>0</v>
      </c>
      <c r="AYK28" s="128">
        <f>IFERROR(IF(AND(AYH28&lt;SMALL(기준일시_입력!$J$21:$J$39,AYK$5),AYI28&gt;SMALL(기준일시_입력!$N$21:$N$39,AYK$5)),INDEX(기준일시_입력!$AJ$21:$AJ$39,AYK$5*2-1),IF(AND(AYH28&gt;=SMALL(기준일시_입력!$J$21:$J$39,AYK$5),AYH28&lt;SMALL(기준일시_입력!$N$21:$N$39,AYK$5)),SMALL(기준일시_입력!$N$21:$N$39,AYK$5)-AYH28,0)),0)</f>
        <v>0</v>
      </c>
      <c r="AYL28" s="128">
        <f>IFERROR(IF(AND(AYH28&lt;SMALL(기준일시_입력!$J$21:$J$39,AYL$5),AYI28&gt;SMALL(기준일시_입력!$N$21:$N$39,AYL$5)),INDEX(기준일시_입력!$AJ$21:$AJ$39,AYL$5*2-1),IF(AND(AYH28&gt;=SMALL(기준일시_입력!$J$21:$J$39,AYL$5),AYH28&lt;SMALL(기준일시_입력!$N$21:$N$39,AYL$5)),SMALL(기준일시_입력!$N$21:$N$39,AYL$5)-AYH28,0)),0)</f>
        <v>0</v>
      </c>
      <c r="AYM28" s="128">
        <f>IFERROR(IF(AND(AYH28&lt;SMALL(기준일시_입력!$J$21:$J$39,AYM$5),AYI28&gt;SMALL(기준일시_입력!$N$21:$N$39,AYM$5)),INDEX(기준일시_입력!$AJ$21:$AJ$39,AYM$5*2-1),IF(AND(AYH28&gt;=SMALL(기준일시_입력!$J$21:$J$39,AYM$5),AYH28&lt;SMALL(기준일시_입력!$N$21:$N$39,AYM$5)),SMALL(기준일시_입력!$N$21:$N$39,AYM$5)-AYH28,0)),0)</f>
        <v>0</v>
      </c>
      <c r="AYN28" s="128">
        <f>IFERROR(IF(AND(AYH28&lt;SMALL(기준일시_입력!$J$21:$J$39,AYN$5),AYI28&gt;SMALL(기준일시_입력!$N$21:$N$39,AYN$5)),INDEX(기준일시_입력!$AJ$21:$AJ$39,AYN$5*2-1),IF(AND(AYH28&gt;=SMALL(기준일시_입력!$J$21:$J$39,AYN$5),AYH28&lt;SMALL(기준일시_입력!$N$21:$N$39,AYN$5)),SMALL(기준일시_입력!$N$21:$N$39,AYN$5)-AYH28,0)),0)</f>
        <v>0</v>
      </c>
      <c r="AYO28" s="128">
        <f>IFERROR(IF(AND(AYH28&lt;SMALL(기준일시_입력!$J$21:$J$39,AYO$5),AYI28&gt;SMALL(기준일시_입력!$N$21:$N$39,AYO$5)),INDEX(기준일시_입력!$AJ$21:$AJ$39,AYO$5*2-1),IF(AND(AYH28&gt;=SMALL(기준일시_입력!$J$21:$J$39,AYO$5),AYH28&lt;SMALL(기준일시_입력!$N$21:$N$39,AYO$5)),SMALL(기준일시_입력!$N$21:$N$39,AYO$5)-AYH28,0)),0)</f>
        <v>0</v>
      </c>
      <c r="AYP28" s="128">
        <f>IFERROR(IF(AND(AYH28&lt;SMALL(기준일시_입력!$J$21:$J$39,AYP$5),AYI28&gt;SMALL(기준일시_입력!$N$21:$N$39,AYP$5)),INDEX(기준일시_입력!$AJ$21:$AJ$39,AYP$5*2-1),IF(AND(AYH28&gt;=SMALL(기준일시_입력!$J$21:$J$39,AYP$5),AYH28&lt;SMALL(기준일시_입력!$N$21:$N$39,AYP$5)),SMALL(기준일시_입력!$N$21:$N$39,AYP$5)-AYH28,0)),0)</f>
        <v>0</v>
      </c>
      <c r="AYQ28" s="128">
        <f>IFERROR(IF(AND(AYH28&lt;SMALL(기준일시_입력!$J$21:$J$39,AYQ$5),AYI28&gt;SMALL(기준일시_입력!$N$21:$N$39,AYQ$5)),INDEX(기준일시_입력!$AJ$21:$AJ$39,AYQ$5*2-1),IF(AND(AYH28&gt;=SMALL(기준일시_입력!$J$21:$J$39,AYQ$5),AYH28&lt;SMALL(기준일시_입력!$N$21:$N$39,AYQ$5)),SMALL(기준일시_입력!$N$21:$N$39,AYQ$5)-AYH28,0)),0)</f>
        <v>0</v>
      </c>
      <c r="AYR28" s="128">
        <f>IFERROR(IF(AND(AYH28&lt;SMALL(기준일시_입력!$J$21:$J$39,AYR$5),AYI28&gt;SMALL(기준일시_입력!$N$21:$N$39,AYR$5)),INDEX(기준일시_입력!$AJ$21:$AJ$39,AYR$5*2-1),IF(AND(AYH28&gt;=SMALL(기준일시_입력!$J$21:$J$39,AYR$5),AYH28&lt;SMALL(기준일시_입력!$N$21:$N$39,AYR$5)),SMALL(기준일시_입력!$N$21:$N$39,AYR$5)-AYH28,0)),0)</f>
        <v>0</v>
      </c>
      <c r="AYS28" s="128">
        <f>IFERROR(IF(AND(AYH28&lt;SMALL(기준일시_입력!$J$21:$J$39,AYS$5),AYI28&gt;SMALL(기준일시_입력!$N$21:$N$39,AYS$5)),INDEX(기준일시_입력!$AJ$21:$AJ$39,AYS$5*2-1),IF(AND(AYH28&gt;=SMALL(기준일시_입력!$J$21:$J$39,AYS$5),AYH28&lt;SMALL(기준일시_입력!$N$21:$N$39,AYS$5)),SMALL(기준일시_입력!$N$21:$N$39,AYS$5)-AYH28,0)),0)</f>
        <v>0</v>
      </c>
      <c r="AYT28" s="125"/>
      <c r="AYU28" s="180" t="str">
        <f t="shared" si="379"/>
        <v>23일</v>
      </c>
      <c r="AYV28" s="180"/>
      <c r="AYW28" s="124" t="str">
        <f t="shared" si="380"/>
        <v>화</v>
      </c>
      <c r="AYX28" s="133" t="str">
        <f t="shared" si="419"/>
        <v/>
      </c>
      <c r="AYY28" s="184"/>
      <c r="AYZ28" s="184"/>
      <c r="AZA28" s="184"/>
      <c r="AZB28" s="184"/>
      <c r="AZC28" s="184"/>
      <c r="AZD28" s="184"/>
      <c r="AZE28" s="176"/>
      <c r="AZF28" s="177"/>
      <c r="AZG28" s="129" t="str">
        <f>IF($B28="","",IF(AND(AYW$3&lt;&gt;"",$B28-기준일시_입력!$AO$7&lt;=0,AYY28="",AZB28="",AZE28=""),"X",IF(AZE28="연차","☆",IF(AZE28="월차","★",IF(AZE28="병가","♨",IF(AZE28="출장","◎",IF(AZE28="교육","■",IF(AND(AZE28="",AYY28&lt;=기준일시_입력!$J$15,AZB28&gt;=기준일시_입력!$N$15),"○",IF(AND(AZE28="",AYY28&lt;&gt;"",AYY28&gt;기준일시_입력!$J$15),"▼",IF(AND(AZE28="",AZB28&lt;&gt;"",AZB28&lt;기준일시_입력!$N$15),"△",""))))))))))</f>
        <v/>
      </c>
      <c r="AZH28" s="128">
        <f>IFERROR(IF(OR(AYY28="",AZB28=""),0,IF(AND(AZJ28&lt;기준일시_입력!$J$17,AZK28&gt;기준일시_입력!$N$17),기준일시_입력!$N$17-기준일시_입력!$J$17,IF(AND(AZJ28&gt;=기준일시_입력!$J$17,AZK28&gt;기준일시_입력!$N$17),기준일시_입력!$N$17-AZJ28,IF(AZK28&lt;기준일시_입력!$J$17,0,IF(AND(AZJ28&lt;기준일시_입력!$J$17,AZK28&lt;=기준일시_입력!$N$17),AZK28-기준일시_입력!$J$17,IF(AND(AZJ28&gt;=기준일시_입력!$J$17,AZK28&lt;=기준일시_입력!$N$17),AZK28-AZJ28,0)))))),0)</f>
        <v>0</v>
      </c>
      <c r="AZI28" s="128">
        <f t="shared" si="382"/>
        <v>0</v>
      </c>
      <c r="AZJ28" s="128">
        <f>IF(OR(AYY28="",AZB28=""),0,IF(AYY28&lt;기준일시_입력!$J$15,기준일시_입력!$J$15,AYY28))</f>
        <v>0</v>
      </c>
      <c r="AZK28" s="128">
        <f t="shared" si="383"/>
        <v>0</v>
      </c>
      <c r="AZL28" s="128">
        <f>IFERROR(IF(AND(AZJ28&lt;SMALL(기준일시_입력!$J$21:$J$39,AZL$5),AZK28&gt;SMALL(기준일시_입력!$N$21:$N$39,AZL$5)),INDEX(기준일시_입력!$AJ$21:$AJ$39,AZL$5*2-1),IF(AND(AZJ28&gt;=SMALL(기준일시_입력!$J$21:$J$39,AZL$5),AZJ28&lt;SMALL(기준일시_입력!$N$21:$N$39,AZL$5)),SMALL(기준일시_입력!$N$21:$N$39,AZL$5)-AZJ28,0)),0)</f>
        <v>0</v>
      </c>
      <c r="AZM28" s="128">
        <f>IFERROR(IF(AND(AZJ28&lt;SMALL(기준일시_입력!$J$21:$J$39,AZM$5),AZK28&gt;SMALL(기준일시_입력!$N$21:$N$39,AZM$5)),INDEX(기준일시_입력!$AJ$21:$AJ$39,AZM$5*2-1),IF(AND(AZJ28&gt;=SMALL(기준일시_입력!$J$21:$J$39,AZM$5),AZJ28&lt;SMALL(기준일시_입력!$N$21:$N$39,AZM$5)),SMALL(기준일시_입력!$N$21:$N$39,AZM$5)-AZJ28,0)),0)</f>
        <v>0</v>
      </c>
      <c r="AZN28" s="128">
        <f>IFERROR(IF(AND(AZJ28&lt;SMALL(기준일시_입력!$J$21:$J$39,AZN$5),AZK28&gt;SMALL(기준일시_입력!$N$21:$N$39,AZN$5)),INDEX(기준일시_입력!$AJ$21:$AJ$39,AZN$5*2-1),IF(AND(AZJ28&gt;=SMALL(기준일시_입력!$J$21:$J$39,AZN$5),AZJ28&lt;SMALL(기준일시_입력!$N$21:$N$39,AZN$5)),SMALL(기준일시_입력!$N$21:$N$39,AZN$5)-AZJ28,0)),0)</f>
        <v>0</v>
      </c>
      <c r="AZO28" s="128">
        <f>IFERROR(IF(AND(AZJ28&lt;SMALL(기준일시_입력!$J$21:$J$39,AZO$5),AZK28&gt;SMALL(기준일시_입력!$N$21:$N$39,AZO$5)),INDEX(기준일시_입력!$AJ$21:$AJ$39,AZO$5*2-1),IF(AND(AZJ28&gt;=SMALL(기준일시_입력!$J$21:$J$39,AZO$5),AZJ28&lt;SMALL(기준일시_입력!$N$21:$N$39,AZO$5)),SMALL(기준일시_입력!$N$21:$N$39,AZO$5)-AZJ28,0)),0)</f>
        <v>0</v>
      </c>
      <c r="AZP28" s="128">
        <f>IFERROR(IF(AND(AZJ28&lt;SMALL(기준일시_입력!$J$21:$J$39,AZP$5),AZK28&gt;SMALL(기준일시_입력!$N$21:$N$39,AZP$5)),INDEX(기준일시_입력!$AJ$21:$AJ$39,AZP$5*2-1),IF(AND(AZJ28&gt;=SMALL(기준일시_입력!$J$21:$J$39,AZP$5),AZJ28&lt;SMALL(기준일시_입력!$N$21:$N$39,AZP$5)),SMALL(기준일시_입력!$N$21:$N$39,AZP$5)-AZJ28,0)),0)</f>
        <v>0</v>
      </c>
      <c r="AZQ28" s="128">
        <f>IFERROR(IF(AND(AZJ28&lt;SMALL(기준일시_입력!$J$21:$J$39,AZQ$5),AZK28&gt;SMALL(기준일시_입력!$N$21:$N$39,AZQ$5)),INDEX(기준일시_입력!$AJ$21:$AJ$39,AZQ$5*2-1),IF(AND(AZJ28&gt;=SMALL(기준일시_입력!$J$21:$J$39,AZQ$5),AZJ28&lt;SMALL(기준일시_입력!$N$21:$N$39,AZQ$5)),SMALL(기준일시_입력!$N$21:$N$39,AZQ$5)-AZJ28,0)),0)</f>
        <v>0</v>
      </c>
      <c r="AZR28" s="128">
        <f>IFERROR(IF(AND(AZJ28&lt;SMALL(기준일시_입력!$J$21:$J$39,AZR$5),AZK28&gt;SMALL(기준일시_입력!$N$21:$N$39,AZR$5)),INDEX(기준일시_입력!$AJ$21:$AJ$39,AZR$5*2-1),IF(AND(AZJ28&gt;=SMALL(기준일시_입력!$J$21:$J$39,AZR$5),AZJ28&lt;SMALL(기준일시_입력!$N$21:$N$39,AZR$5)),SMALL(기준일시_입력!$N$21:$N$39,AZR$5)-AZJ28,0)),0)</f>
        <v>0</v>
      </c>
      <c r="AZS28" s="128">
        <f>IFERROR(IF(AND(AZJ28&lt;SMALL(기준일시_입력!$J$21:$J$39,AZS$5),AZK28&gt;SMALL(기준일시_입력!$N$21:$N$39,AZS$5)),INDEX(기준일시_입력!$AJ$21:$AJ$39,AZS$5*2-1),IF(AND(AZJ28&gt;=SMALL(기준일시_입력!$J$21:$J$39,AZS$5),AZJ28&lt;SMALL(기준일시_입력!$N$21:$N$39,AZS$5)),SMALL(기준일시_입력!$N$21:$N$39,AZS$5)-AZJ28,0)),0)</f>
        <v>0</v>
      </c>
      <c r="AZT28" s="128">
        <f>IFERROR(IF(AND(AZJ28&lt;SMALL(기준일시_입력!$J$21:$J$39,AZT$5),AZK28&gt;SMALL(기준일시_입력!$N$21:$N$39,AZT$5)),INDEX(기준일시_입력!$AJ$21:$AJ$39,AZT$5*2-1),IF(AND(AZJ28&gt;=SMALL(기준일시_입력!$J$21:$J$39,AZT$5),AZJ28&lt;SMALL(기준일시_입력!$N$21:$N$39,AZT$5)),SMALL(기준일시_입력!$N$21:$N$39,AZT$5)-AZJ28,0)),0)</f>
        <v>0</v>
      </c>
      <c r="AZU28" s="128">
        <f>IFERROR(IF(AND(AZJ28&lt;SMALL(기준일시_입력!$J$21:$J$39,AZU$5),AZK28&gt;SMALL(기준일시_입력!$N$21:$N$39,AZU$5)),INDEX(기준일시_입력!$AJ$21:$AJ$39,AZU$5*2-1),IF(AND(AZJ28&gt;=SMALL(기준일시_입력!$J$21:$J$39,AZU$5),AZJ28&lt;SMALL(기준일시_입력!$N$21:$N$39,AZU$5)),SMALL(기준일시_입력!$N$21:$N$39,AZU$5)-AZJ28,0)),0)</f>
        <v>0</v>
      </c>
      <c r="AZV28" s="125"/>
      <c r="AZW28" s="180" t="str">
        <f t="shared" si="384"/>
        <v>23일</v>
      </c>
      <c r="AZX28" s="180"/>
      <c r="AZY28" s="124" t="str">
        <f t="shared" si="385"/>
        <v>화</v>
      </c>
      <c r="AZZ28" s="133" t="str">
        <f t="shared" si="419"/>
        <v/>
      </c>
      <c r="BAA28" s="184"/>
      <c r="BAB28" s="184"/>
      <c r="BAC28" s="184"/>
      <c r="BAD28" s="184"/>
      <c r="BAE28" s="184"/>
      <c r="BAF28" s="184"/>
      <c r="BAG28" s="176"/>
      <c r="BAH28" s="177"/>
      <c r="BAI28" s="129" t="str">
        <f>IF($B28="","",IF(AND(AZY$3&lt;&gt;"",$B28-기준일시_입력!$AO$7&lt;=0,BAA28="",BAD28="",BAG28=""),"X",IF(BAG28="연차","☆",IF(BAG28="월차","★",IF(BAG28="병가","♨",IF(BAG28="출장","◎",IF(BAG28="교육","■",IF(AND(BAG28="",BAA28&lt;=기준일시_입력!$J$15,BAD28&gt;=기준일시_입력!$N$15),"○",IF(AND(BAG28="",BAA28&lt;&gt;"",BAA28&gt;기준일시_입력!$J$15),"▼",IF(AND(BAG28="",BAD28&lt;&gt;"",BAD28&lt;기준일시_입력!$N$15),"△",""))))))))))</f>
        <v/>
      </c>
      <c r="BAJ28" s="128">
        <f>IFERROR(IF(OR(BAA28="",BAD28=""),0,IF(AND(BAL28&lt;기준일시_입력!$J$17,BAM28&gt;기준일시_입력!$N$17),기준일시_입력!$N$17-기준일시_입력!$J$17,IF(AND(BAL28&gt;=기준일시_입력!$J$17,BAM28&gt;기준일시_입력!$N$17),기준일시_입력!$N$17-BAL28,IF(BAM28&lt;기준일시_입력!$J$17,0,IF(AND(BAL28&lt;기준일시_입력!$J$17,BAM28&lt;=기준일시_입력!$N$17),BAM28-기준일시_입력!$J$17,IF(AND(BAL28&gt;=기준일시_입력!$J$17,BAM28&lt;=기준일시_입력!$N$17),BAM28-BAL28,0)))))),0)</f>
        <v>0</v>
      </c>
      <c r="BAK28" s="128">
        <f t="shared" si="387"/>
        <v>0</v>
      </c>
      <c r="BAL28" s="128">
        <f>IF(OR(BAA28="",BAD28=""),0,IF(BAA28&lt;기준일시_입력!$J$15,기준일시_입력!$J$15,BAA28))</f>
        <v>0</v>
      </c>
      <c r="BAM28" s="128">
        <f t="shared" si="388"/>
        <v>0</v>
      </c>
      <c r="BAN28" s="128">
        <f>IFERROR(IF(AND(BAL28&lt;SMALL(기준일시_입력!$J$21:$J$39,BAN$5),BAM28&gt;SMALL(기준일시_입력!$N$21:$N$39,BAN$5)),INDEX(기준일시_입력!$AJ$21:$AJ$39,BAN$5*2-1),IF(AND(BAL28&gt;=SMALL(기준일시_입력!$J$21:$J$39,BAN$5),BAL28&lt;SMALL(기준일시_입력!$N$21:$N$39,BAN$5)),SMALL(기준일시_입력!$N$21:$N$39,BAN$5)-BAL28,0)),0)</f>
        <v>0</v>
      </c>
      <c r="BAO28" s="128">
        <f>IFERROR(IF(AND(BAL28&lt;SMALL(기준일시_입력!$J$21:$J$39,BAO$5),BAM28&gt;SMALL(기준일시_입력!$N$21:$N$39,BAO$5)),INDEX(기준일시_입력!$AJ$21:$AJ$39,BAO$5*2-1),IF(AND(BAL28&gt;=SMALL(기준일시_입력!$J$21:$J$39,BAO$5),BAL28&lt;SMALL(기준일시_입력!$N$21:$N$39,BAO$5)),SMALL(기준일시_입력!$N$21:$N$39,BAO$5)-BAL28,0)),0)</f>
        <v>0</v>
      </c>
      <c r="BAP28" s="128">
        <f>IFERROR(IF(AND(BAL28&lt;SMALL(기준일시_입력!$J$21:$J$39,BAP$5),BAM28&gt;SMALL(기준일시_입력!$N$21:$N$39,BAP$5)),INDEX(기준일시_입력!$AJ$21:$AJ$39,BAP$5*2-1),IF(AND(BAL28&gt;=SMALL(기준일시_입력!$J$21:$J$39,BAP$5),BAL28&lt;SMALL(기준일시_입력!$N$21:$N$39,BAP$5)),SMALL(기준일시_입력!$N$21:$N$39,BAP$5)-BAL28,0)),0)</f>
        <v>0</v>
      </c>
      <c r="BAQ28" s="128">
        <f>IFERROR(IF(AND(BAL28&lt;SMALL(기준일시_입력!$J$21:$J$39,BAQ$5),BAM28&gt;SMALL(기준일시_입력!$N$21:$N$39,BAQ$5)),INDEX(기준일시_입력!$AJ$21:$AJ$39,BAQ$5*2-1),IF(AND(BAL28&gt;=SMALL(기준일시_입력!$J$21:$J$39,BAQ$5),BAL28&lt;SMALL(기준일시_입력!$N$21:$N$39,BAQ$5)),SMALL(기준일시_입력!$N$21:$N$39,BAQ$5)-BAL28,0)),0)</f>
        <v>0</v>
      </c>
      <c r="BAR28" s="128">
        <f>IFERROR(IF(AND(BAL28&lt;SMALL(기준일시_입력!$J$21:$J$39,BAR$5),BAM28&gt;SMALL(기준일시_입력!$N$21:$N$39,BAR$5)),INDEX(기준일시_입력!$AJ$21:$AJ$39,BAR$5*2-1),IF(AND(BAL28&gt;=SMALL(기준일시_입력!$J$21:$J$39,BAR$5),BAL28&lt;SMALL(기준일시_입력!$N$21:$N$39,BAR$5)),SMALL(기준일시_입력!$N$21:$N$39,BAR$5)-BAL28,0)),0)</f>
        <v>0</v>
      </c>
      <c r="BAS28" s="128">
        <f>IFERROR(IF(AND(BAL28&lt;SMALL(기준일시_입력!$J$21:$J$39,BAS$5),BAM28&gt;SMALL(기준일시_입력!$N$21:$N$39,BAS$5)),INDEX(기준일시_입력!$AJ$21:$AJ$39,BAS$5*2-1),IF(AND(BAL28&gt;=SMALL(기준일시_입력!$J$21:$J$39,BAS$5),BAL28&lt;SMALL(기준일시_입력!$N$21:$N$39,BAS$5)),SMALL(기준일시_입력!$N$21:$N$39,BAS$5)-BAL28,0)),0)</f>
        <v>0</v>
      </c>
      <c r="BAT28" s="128">
        <f>IFERROR(IF(AND(BAL28&lt;SMALL(기준일시_입력!$J$21:$J$39,BAT$5),BAM28&gt;SMALL(기준일시_입력!$N$21:$N$39,BAT$5)),INDEX(기준일시_입력!$AJ$21:$AJ$39,BAT$5*2-1),IF(AND(BAL28&gt;=SMALL(기준일시_입력!$J$21:$J$39,BAT$5),BAL28&lt;SMALL(기준일시_입력!$N$21:$N$39,BAT$5)),SMALL(기준일시_입력!$N$21:$N$39,BAT$5)-BAL28,0)),0)</f>
        <v>0</v>
      </c>
      <c r="BAU28" s="128">
        <f>IFERROR(IF(AND(BAL28&lt;SMALL(기준일시_입력!$J$21:$J$39,BAU$5),BAM28&gt;SMALL(기준일시_입력!$N$21:$N$39,BAU$5)),INDEX(기준일시_입력!$AJ$21:$AJ$39,BAU$5*2-1),IF(AND(BAL28&gt;=SMALL(기준일시_입력!$J$21:$J$39,BAU$5),BAL28&lt;SMALL(기준일시_입력!$N$21:$N$39,BAU$5)),SMALL(기준일시_입력!$N$21:$N$39,BAU$5)-BAL28,0)),0)</f>
        <v>0</v>
      </c>
      <c r="BAV28" s="128">
        <f>IFERROR(IF(AND(BAL28&lt;SMALL(기준일시_입력!$J$21:$J$39,BAV$5),BAM28&gt;SMALL(기준일시_입력!$N$21:$N$39,BAV$5)),INDEX(기준일시_입력!$AJ$21:$AJ$39,BAV$5*2-1),IF(AND(BAL28&gt;=SMALL(기준일시_입력!$J$21:$J$39,BAV$5),BAL28&lt;SMALL(기준일시_입력!$N$21:$N$39,BAV$5)),SMALL(기준일시_입력!$N$21:$N$39,BAV$5)-BAL28,0)),0)</f>
        <v>0</v>
      </c>
      <c r="BAW28" s="128">
        <f>IFERROR(IF(AND(BAL28&lt;SMALL(기준일시_입력!$J$21:$J$39,BAW$5),BAM28&gt;SMALL(기준일시_입력!$N$21:$N$39,BAW$5)),INDEX(기준일시_입력!$AJ$21:$AJ$39,BAW$5*2-1),IF(AND(BAL28&gt;=SMALL(기준일시_입력!$J$21:$J$39,BAW$5),BAL28&lt;SMALL(기준일시_입력!$N$21:$N$39,BAW$5)),SMALL(기준일시_입력!$N$21:$N$39,BAW$5)-BAL28,0)),0)</f>
        <v>0</v>
      </c>
      <c r="BAX28" s="125"/>
      <c r="BAY28" s="180" t="str">
        <f t="shared" si="389"/>
        <v>23일</v>
      </c>
      <c r="BAZ28" s="180"/>
      <c r="BBA28" s="124" t="str">
        <f t="shared" si="390"/>
        <v>화</v>
      </c>
      <c r="BBB28" s="133" t="str">
        <f t="shared" si="419"/>
        <v/>
      </c>
      <c r="BBC28" s="184"/>
      <c r="BBD28" s="184"/>
      <c r="BBE28" s="184"/>
      <c r="BBF28" s="184"/>
      <c r="BBG28" s="184"/>
      <c r="BBH28" s="184"/>
      <c r="BBI28" s="176"/>
      <c r="BBJ28" s="177"/>
      <c r="BBK28" s="129" t="str">
        <f>IF($B28="","",IF(AND(BBA$3&lt;&gt;"",$B28-기준일시_입력!$AO$7&lt;=0,BBC28="",BBF28="",BBI28=""),"X",IF(BBI28="연차","☆",IF(BBI28="월차","★",IF(BBI28="병가","♨",IF(BBI28="출장","◎",IF(BBI28="교육","■",IF(AND(BBI28="",BBC28&lt;=기준일시_입력!$J$15,BBF28&gt;=기준일시_입력!$N$15),"○",IF(AND(BBI28="",BBC28&lt;&gt;"",BBC28&gt;기준일시_입력!$J$15),"▼",IF(AND(BBI28="",BBF28&lt;&gt;"",BBF28&lt;기준일시_입력!$N$15),"△",""))))))))))</f>
        <v/>
      </c>
      <c r="BBL28" s="128">
        <f>IFERROR(IF(OR(BBC28="",BBF28=""),0,IF(AND(BBN28&lt;기준일시_입력!$J$17,BBO28&gt;기준일시_입력!$N$17),기준일시_입력!$N$17-기준일시_입력!$J$17,IF(AND(BBN28&gt;=기준일시_입력!$J$17,BBO28&gt;기준일시_입력!$N$17),기준일시_입력!$N$17-BBN28,IF(BBO28&lt;기준일시_입력!$J$17,0,IF(AND(BBN28&lt;기준일시_입력!$J$17,BBO28&lt;=기준일시_입력!$N$17),BBO28-기준일시_입력!$J$17,IF(AND(BBN28&gt;=기준일시_입력!$J$17,BBO28&lt;=기준일시_입력!$N$17),BBO28-BBN28,0)))))),0)</f>
        <v>0</v>
      </c>
      <c r="BBM28" s="128">
        <f t="shared" si="392"/>
        <v>0</v>
      </c>
      <c r="BBN28" s="128">
        <f>IF(OR(BBC28="",BBF28=""),0,IF(BBC28&lt;기준일시_입력!$J$15,기준일시_입력!$J$15,BBC28))</f>
        <v>0</v>
      </c>
      <c r="BBO28" s="128">
        <f t="shared" si="393"/>
        <v>0</v>
      </c>
      <c r="BBP28" s="128">
        <f>IFERROR(IF(AND(BBN28&lt;SMALL(기준일시_입력!$J$21:$J$39,BBP$5),BBO28&gt;SMALL(기준일시_입력!$N$21:$N$39,BBP$5)),INDEX(기준일시_입력!$AJ$21:$AJ$39,BBP$5*2-1),IF(AND(BBN28&gt;=SMALL(기준일시_입력!$J$21:$J$39,BBP$5),BBN28&lt;SMALL(기준일시_입력!$N$21:$N$39,BBP$5)),SMALL(기준일시_입력!$N$21:$N$39,BBP$5)-BBN28,0)),0)</f>
        <v>0</v>
      </c>
      <c r="BBQ28" s="128">
        <f>IFERROR(IF(AND(BBN28&lt;SMALL(기준일시_입력!$J$21:$J$39,BBQ$5),BBO28&gt;SMALL(기준일시_입력!$N$21:$N$39,BBQ$5)),INDEX(기준일시_입력!$AJ$21:$AJ$39,BBQ$5*2-1),IF(AND(BBN28&gt;=SMALL(기준일시_입력!$J$21:$J$39,BBQ$5),BBN28&lt;SMALL(기준일시_입력!$N$21:$N$39,BBQ$5)),SMALL(기준일시_입력!$N$21:$N$39,BBQ$5)-BBN28,0)),0)</f>
        <v>0</v>
      </c>
      <c r="BBR28" s="128">
        <f>IFERROR(IF(AND(BBN28&lt;SMALL(기준일시_입력!$J$21:$J$39,BBR$5),BBO28&gt;SMALL(기준일시_입력!$N$21:$N$39,BBR$5)),INDEX(기준일시_입력!$AJ$21:$AJ$39,BBR$5*2-1),IF(AND(BBN28&gt;=SMALL(기준일시_입력!$J$21:$J$39,BBR$5),BBN28&lt;SMALL(기준일시_입력!$N$21:$N$39,BBR$5)),SMALL(기준일시_입력!$N$21:$N$39,BBR$5)-BBN28,0)),0)</f>
        <v>0</v>
      </c>
      <c r="BBS28" s="128">
        <f>IFERROR(IF(AND(BBN28&lt;SMALL(기준일시_입력!$J$21:$J$39,BBS$5),BBO28&gt;SMALL(기준일시_입력!$N$21:$N$39,BBS$5)),INDEX(기준일시_입력!$AJ$21:$AJ$39,BBS$5*2-1),IF(AND(BBN28&gt;=SMALL(기준일시_입력!$J$21:$J$39,BBS$5),BBN28&lt;SMALL(기준일시_입력!$N$21:$N$39,BBS$5)),SMALL(기준일시_입력!$N$21:$N$39,BBS$5)-BBN28,0)),0)</f>
        <v>0</v>
      </c>
      <c r="BBT28" s="128">
        <f>IFERROR(IF(AND(BBN28&lt;SMALL(기준일시_입력!$J$21:$J$39,BBT$5),BBO28&gt;SMALL(기준일시_입력!$N$21:$N$39,BBT$5)),INDEX(기준일시_입력!$AJ$21:$AJ$39,BBT$5*2-1),IF(AND(BBN28&gt;=SMALL(기준일시_입력!$J$21:$J$39,BBT$5),BBN28&lt;SMALL(기준일시_입력!$N$21:$N$39,BBT$5)),SMALL(기준일시_입력!$N$21:$N$39,BBT$5)-BBN28,0)),0)</f>
        <v>0</v>
      </c>
      <c r="BBU28" s="128">
        <f>IFERROR(IF(AND(BBN28&lt;SMALL(기준일시_입력!$J$21:$J$39,BBU$5),BBO28&gt;SMALL(기준일시_입력!$N$21:$N$39,BBU$5)),INDEX(기준일시_입력!$AJ$21:$AJ$39,BBU$5*2-1),IF(AND(BBN28&gt;=SMALL(기준일시_입력!$J$21:$J$39,BBU$5),BBN28&lt;SMALL(기준일시_입력!$N$21:$N$39,BBU$5)),SMALL(기준일시_입력!$N$21:$N$39,BBU$5)-BBN28,0)),0)</f>
        <v>0</v>
      </c>
      <c r="BBV28" s="128">
        <f>IFERROR(IF(AND(BBN28&lt;SMALL(기준일시_입력!$J$21:$J$39,BBV$5),BBO28&gt;SMALL(기준일시_입력!$N$21:$N$39,BBV$5)),INDEX(기준일시_입력!$AJ$21:$AJ$39,BBV$5*2-1),IF(AND(BBN28&gt;=SMALL(기준일시_입력!$J$21:$J$39,BBV$5),BBN28&lt;SMALL(기준일시_입력!$N$21:$N$39,BBV$5)),SMALL(기준일시_입력!$N$21:$N$39,BBV$5)-BBN28,0)),0)</f>
        <v>0</v>
      </c>
      <c r="BBW28" s="128">
        <f>IFERROR(IF(AND(BBN28&lt;SMALL(기준일시_입력!$J$21:$J$39,BBW$5),BBO28&gt;SMALL(기준일시_입력!$N$21:$N$39,BBW$5)),INDEX(기준일시_입력!$AJ$21:$AJ$39,BBW$5*2-1),IF(AND(BBN28&gt;=SMALL(기준일시_입력!$J$21:$J$39,BBW$5),BBN28&lt;SMALL(기준일시_입력!$N$21:$N$39,BBW$5)),SMALL(기준일시_입력!$N$21:$N$39,BBW$5)-BBN28,0)),0)</f>
        <v>0</v>
      </c>
      <c r="BBX28" s="128">
        <f>IFERROR(IF(AND(BBN28&lt;SMALL(기준일시_입력!$J$21:$J$39,BBX$5),BBO28&gt;SMALL(기준일시_입력!$N$21:$N$39,BBX$5)),INDEX(기준일시_입력!$AJ$21:$AJ$39,BBX$5*2-1),IF(AND(BBN28&gt;=SMALL(기준일시_입력!$J$21:$J$39,BBX$5),BBN28&lt;SMALL(기준일시_입력!$N$21:$N$39,BBX$5)),SMALL(기준일시_입력!$N$21:$N$39,BBX$5)-BBN28,0)),0)</f>
        <v>0</v>
      </c>
      <c r="BBY28" s="128">
        <f>IFERROR(IF(AND(BBN28&lt;SMALL(기준일시_입력!$J$21:$J$39,BBY$5),BBO28&gt;SMALL(기준일시_입력!$N$21:$N$39,BBY$5)),INDEX(기준일시_입력!$AJ$21:$AJ$39,BBY$5*2-1),IF(AND(BBN28&gt;=SMALL(기준일시_입력!$J$21:$J$39,BBY$5),BBN28&lt;SMALL(기준일시_입력!$N$21:$N$39,BBY$5)),SMALL(기준일시_입력!$N$21:$N$39,BBY$5)-BBN28,0)),0)</f>
        <v>0</v>
      </c>
      <c r="BBZ28" s="125"/>
      <c r="BCA28" s="8">
        <v>0</v>
      </c>
    </row>
    <row r="29" spans="1:1431" x14ac:dyDescent="0.2">
      <c r="A29" s="8">
        <v>24</v>
      </c>
      <c r="B29" s="4">
        <f>IF(DAY(기준일시_입력!$AM$7)-$A29&lt;0,"",기준일시_입력!$AM$7-(DAY(기준일시_입력!$AM$7)-$A29))</f>
        <v>42424</v>
      </c>
      <c r="C29" s="180" t="str">
        <f t="shared" si="394"/>
        <v>24일</v>
      </c>
      <c r="D29" s="180"/>
      <c r="E29" s="5" t="str">
        <f t="shared" si="395"/>
        <v>수</v>
      </c>
      <c r="F29" s="20"/>
      <c r="G29" s="184"/>
      <c r="H29" s="184"/>
      <c r="I29" s="184"/>
      <c r="J29" s="184"/>
      <c r="K29" s="184"/>
      <c r="L29" s="184"/>
      <c r="M29" s="176"/>
      <c r="N29" s="177"/>
      <c r="O29" s="129" t="str">
        <f>IF($B29="","",IF(AND(E$3&lt;&gt;"",$B29-기준일시_입력!$AO$7&lt;=0,G29="",J29="",M29=""),"X",IF(M29="연차","☆",IF(M29="월차","★",IF(M29="병가","♨",IF(M29="출장","◎",IF(M29="교육","■",IF(AND(M29="",G29&lt;=기준일시_입력!$J$15,J29&gt;=기준일시_입력!$N$15),"○",IF(AND(M29="",G29&lt;&gt;"",G29&gt;기준일시_입력!$J$15),"▼",IF(AND(M29="",J29&lt;&gt;"",J29&lt;기준일시_입력!$N$15),"△",""))))))))))</f>
        <v/>
      </c>
      <c r="P29" s="15">
        <f>IFERROR(IF(OR(G29="",J29=""),0,IF(AND(R29&lt;기준일시_입력!$J$17,S29&gt;기준일시_입력!$N$17),기준일시_입력!$N$17-기준일시_입력!$J$17,IF(AND(R29&gt;=기준일시_입력!$J$17,S29&gt;기준일시_입력!$N$17),기준일시_입력!$N$17-R29,IF(S29&lt;기준일시_입력!$J$17,0,IF(AND(R29&lt;기준일시_입력!$J$17,S29&lt;=기준일시_입력!$N$17),S29-기준일시_입력!$J$17,IF(AND(R29&gt;=기준일시_입력!$J$17,S29&lt;=기준일시_입력!$N$17),S29-R29,0)))))),0)</f>
        <v>0</v>
      </c>
      <c r="Q29" s="15">
        <f t="shared" si="398"/>
        <v>0</v>
      </c>
      <c r="R29" s="15">
        <f>IF(OR(G29="",J29=""),0,IF(G29&lt;기준일시_입력!$J$15,기준일시_입력!$J$15,G29))</f>
        <v>0</v>
      </c>
      <c r="S29" s="15">
        <f t="shared" si="150"/>
        <v>0</v>
      </c>
      <c r="T29" s="15">
        <f>IFERROR(IF(AND(R29&lt;SMALL(기준일시_입력!$J$21:$J$39,T$5),S29&gt;SMALL(기준일시_입력!$N$21:$N$39,T$5)),INDEX(기준일시_입력!$AJ$21:$AJ$39,T$5*2-1),IF(AND(R29&gt;=SMALL(기준일시_입력!$J$21:$J$39,T$5),R29&lt;SMALL(기준일시_입력!$N$21:$N$39,T$5)),SMALL(기준일시_입력!$N$21:$N$39,T$5)-R29,0)),0)</f>
        <v>0</v>
      </c>
      <c r="U29" s="15">
        <f>IFERROR(IF(AND(R29&lt;SMALL(기준일시_입력!$J$21:$J$39,U$5),S29&gt;SMALL(기준일시_입력!$N$21:$N$39,U$5)),INDEX(기준일시_입력!$AJ$21:$AJ$39,U$5*2-1),IF(AND(R29&gt;=SMALL(기준일시_입력!$J$21:$J$39,U$5),R29&lt;SMALL(기준일시_입력!$N$21:$N$39,U$5)),SMALL(기준일시_입력!$N$21:$N$39,U$5)-R29,0)),0)</f>
        <v>0</v>
      </c>
      <c r="V29" s="15">
        <f>IFERROR(IF(AND(R29&lt;SMALL(기준일시_입력!$J$21:$J$39,V$5),S29&gt;SMALL(기준일시_입력!$N$21:$N$39,V$5)),INDEX(기준일시_입력!$AJ$21:$AJ$39,V$5*2-1),IF(AND(R29&gt;=SMALL(기준일시_입력!$J$21:$J$39,V$5),R29&lt;SMALL(기준일시_입력!$N$21:$N$39,V$5)),SMALL(기준일시_입력!$N$21:$N$39,V$5)-R29,0)),0)</f>
        <v>0</v>
      </c>
      <c r="W29" s="15">
        <f>IFERROR(IF(AND(R29&lt;SMALL(기준일시_입력!$J$21:$J$39,W$5),S29&gt;SMALL(기준일시_입력!$N$21:$N$39,W$5)),INDEX(기준일시_입력!$AJ$21:$AJ$39,W$5*2-1),IF(AND(R29&gt;=SMALL(기준일시_입력!$J$21:$J$39,W$5),R29&lt;SMALL(기준일시_입력!$N$21:$N$39,W$5)),SMALL(기준일시_입력!$N$21:$N$39,W$5)-R29,0)),0)</f>
        <v>0</v>
      </c>
      <c r="X29" s="15">
        <f>IFERROR(IF(AND(R29&lt;SMALL(기준일시_입력!$J$21:$J$39,X$5),S29&gt;SMALL(기준일시_입력!$N$21:$N$39,X$5)),INDEX(기준일시_입력!$AJ$21:$AJ$39,X$5*2-1),IF(AND(R29&gt;=SMALL(기준일시_입력!$J$21:$J$39,X$5),R29&lt;SMALL(기준일시_입력!$N$21:$N$39,X$5)),SMALL(기준일시_입력!$N$21:$N$39,X$5)-R29,0)),0)</f>
        <v>0</v>
      </c>
      <c r="Y29" s="15">
        <f>IFERROR(IF(AND(R29&lt;SMALL(기준일시_입력!$J$21:$J$39,Y$5),S29&gt;SMALL(기준일시_입력!$N$21:$N$39,Y$5)),INDEX(기준일시_입력!$AJ$21:$AJ$39,Y$5*2-1),IF(AND(R29&gt;=SMALL(기준일시_입력!$J$21:$J$39,Y$5),R29&lt;SMALL(기준일시_입력!$N$21:$N$39,Y$5)),SMALL(기준일시_입력!$N$21:$N$39,Y$5)-R29,0)),0)</f>
        <v>0</v>
      </c>
      <c r="Z29" s="15">
        <f>IFERROR(IF(AND(R29&lt;SMALL(기준일시_입력!$J$21:$J$39,Z$5),S29&gt;SMALL(기준일시_입력!$N$21:$N$39,Z$5)),INDEX(기준일시_입력!$AJ$21:$AJ$39,Z$5*2-1),IF(AND(R29&gt;=SMALL(기준일시_입력!$J$21:$J$39,Z$5),R29&lt;SMALL(기준일시_입력!$N$21:$N$39,Z$5)),SMALL(기준일시_입력!$N$21:$N$39,Z$5)-R29,0)),0)</f>
        <v>0</v>
      </c>
      <c r="AA29" s="15">
        <f>IFERROR(IF(AND(R29&lt;SMALL(기준일시_입력!$J$21:$J$39,AA$5),S29&gt;SMALL(기준일시_입력!$N$21:$N$39,AA$5)),INDEX(기준일시_입력!$AJ$21:$AJ$39,AA$5*2-1),IF(AND(R29&gt;=SMALL(기준일시_입력!$J$21:$J$39,AA$5),R29&lt;SMALL(기준일시_입력!$N$21:$N$39,AA$5)),SMALL(기준일시_입력!$N$21:$N$39,AA$5)-R29,0)),0)</f>
        <v>0</v>
      </c>
      <c r="AB29" s="15">
        <f>IFERROR(IF(AND(R29&lt;SMALL(기준일시_입력!$J$21:$J$39,AB$5),S29&gt;SMALL(기준일시_입력!$N$21:$N$39,AB$5)),INDEX(기준일시_입력!$AJ$21:$AJ$39,AB$5*2-1),IF(AND(R29&gt;=SMALL(기준일시_입력!$J$21:$J$39,AB$5),R29&lt;SMALL(기준일시_입력!$N$21:$N$39,AB$5)),SMALL(기준일시_입력!$N$21:$N$39,AB$5)-R29,0)),0)</f>
        <v>0</v>
      </c>
      <c r="AC29" s="15">
        <f>IFERROR(IF(AND(R29&lt;SMALL(기준일시_입력!$J$21:$J$39,AC$5),S29&gt;SMALL(기준일시_입력!$N$21:$N$39,AC$5)),INDEX(기준일시_입력!$AJ$21:$AJ$39,AC$5*2-1),IF(AND(R29&gt;=SMALL(기준일시_입력!$J$21:$J$39,AC$5),R29&lt;SMALL(기준일시_입력!$N$21:$N$39,AC$5)),SMALL(기준일시_입력!$N$21:$N$39,AC$5)-R29,0)),0)</f>
        <v>0</v>
      </c>
      <c r="AD29" s="10"/>
      <c r="AE29" s="180" t="str">
        <f t="shared" si="151"/>
        <v>24일</v>
      </c>
      <c r="AF29" s="180"/>
      <c r="AG29" s="5" t="str">
        <f t="shared" si="152"/>
        <v>수</v>
      </c>
      <c r="AH29" s="67" t="str">
        <f t="shared" si="396"/>
        <v/>
      </c>
      <c r="AI29" s="184"/>
      <c r="AJ29" s="184"/>
      <c r="AK29" s="184"/>
      <c r="AL29" s="184"/>
      <c r="AM29" s="184"/>
      <c r="AN29" s="184"/>
      <c r="AO29" s="176"/>
      <c r="AP29" s="177"/>
      <c r="AQ29" s="129" t="str">
        <f>IF($B29="","",IF(AND(AG$3&lt;&gt;"",$B29-기준일시_입력!$AO$7&lt;=0,AI29="",AL29="",AO29=""),"X",IF(AO29="연차","☆",IF(AO29="월차","★",IF(AO29="병가","♨",IF(AO29="출장","◎",IF(AO29="교육","■",IF(AND(AO29="",AI29&lt;=기준일시_입력!$J$15,AL29&gt;=기준일시_입력!$N$15),"○",IF(AND(AO29="",AI29&lt;&gt;"",AI29&gt;기준일시_입력!$J$15),"▼",IF(AND(AO29="",AL29&lt;&gt;"",AL29&lt;기준일시_입력!$N$15),"△",""))))))))))</f>
        <v/>
      </c>
      <c r="AR29" s="15">
        <f>IFERROR(IF(OR(AI29="",AL29=""),0,IF(AND(AT29&lt;기준일시_입력!$J$17,AU29&gt;기준일시_입력!$N$17),기준일시_입력!$N$17-기준일시_입력!$J$17,IF(AND(AT29&gt;=기준일시_입력!$J$17,AU29&gt;기준일시_입력!$N$17),기준일시_입력!$N$17-AT29,IF(AU29&lt;기준일시_입력!$J$17,0,IF(AND(AT29&lt;기준일시_입력!$J$17,AU29&lt;=기준일시_입력!$N$17),AU29-기준일시_입력!$J$17,IF(AND(AT29&gt;=기준일시_입력!$J$17,AU29&lt;=기준일시_입력!$N$17),AU29-AT29,0)))))),0)</f>
        <v>0</v>
      </c>
      <c r="AS29" s="15">
        <f t="shared" si="399"/>
        <v>0</v>
      </c>
      <c r="AT29" s="15">
        <f>IF(OR(AI29="",AL29=""),0,IF(AI29&lt;기준일시_입력!$J$15,기준일시_입력!$J$15,AI29))</f>
        <v>0</v>
      </c>
      <c r="AU29" s="15">
        <f t="shared" si="153"/>
        <v>0</v>
      </c>
      <c r="AV29" s="15">
        <f>IFERROR(IF(AND(AT29&lt;SMALL(기준일시_입력!$J$21:$J$39,AV$5),AU29&gt;SMALL(기준일시_입력!$N$21:$N$39,AV$5)),INDEX(기준일시_입력!$AJ$21:$AJ$39,AV$5*2-1),IF(AND(AT29&gt;=SMALL(기준일시_입력!$J$21:$J$39,AV$5),AT29&lt;SMALL(기준일시_입력!$N$21:$N$39,AV$5)),SMALL(기준일시_입력!$N$21:$N$39,AV$5)-AT29,0)),0)</f>
        <v>0</v>
      </c>
      <c r="AW29" s="15">
        <f>IFERROR(IF(AND(AT29&lt;SMALL(기준일시_입력!$J$21:$J$39,AW$5),AU29&gt;SMALL(기준일시_입력!$N$21:$N$39,AW$5)),INDEX(기준일시_입력!$AJ$21:$AJ$39,AW$5*2-1),IF(AND(AT29&gt;=SMALL(기준일시_입력!$J$21:$J$39,AW$5),AT29&lt;SMALL(기준일시_입력!$N$21:$N$39,AW$5)),SMALL(기준일시_입력!$N$21:$N$39,AW$5)-AT29,0)),0)</f>
        <v>0</v>
      </c>
      <c r="AX29" s="15">
        <f>IFERROR(IF(AND(AT29&lt;SMALL(기준일시_입력!$J$21:$J$39,AX$5),AU29&gt;SMALL(기준일시_입력!$N$21:$N$39,AX$5)),INDEX(기준일시_입력!$AJ$21:$AJ$39,AX$5*2-1),IF(AND(AT29&gt;=SMALL(기준일시_입력!$J$21:$J$39,AX$5),AT29&lt;SMALL(기준일시_입력!$N$21:$N$39,AX$5)),SMALL(기준일시_입력!$N$21:$N$39,AX$5)-AT29,0)),0)</f>
        <v>0</v>
      </c>
      <c r="AY29" s="15">
        <f>IFERROR(IF(AND(AT29&lt;SMALL(기준일시_입력!$J$21:$J$39,AY$5),AU29&gt;SMALL(기준일시_입력!$N$21:$N$39,AY$5)),INDEX(기준일시_입력!$AJ$21:$AJ$39,AY$5*2-1),IF(AND(AT29&gt;=SMALL(기준일시_입력!$J$21:$J$39,AY$5),AT29&lt;SMALL(기준일시_입력!$N$21:$N$39,AY$5)),SMALL(기준일시_입력!$N$21:$N$39,AY$5)-AT29,0)),0)</f>
        <v>0</v>
      </c>
      <c r="AZ29" s="15">
        <f>IFERROR(IF(AND(AT29&lt;SMALL(기준일시_입력!$J$21:$J$39,AZ$5),AU29&gt;SMALL(기준일시_입력!$N$21:$N$39,AZ$5)),INDEX(기준일시_입력!$AJ$21:$AJ$39,AZ$5*2-1),IF(AND(AT29&gt;=SMALL(기준일시_입력!$J$21:$J$39,AZ$5),AT29&lt;SMALL(기준일시_입력!$N$21:$N$39,AZ$5)),SMALL(기준일시_입력!$N$21:$N$39,AZ$5)-AT29,0)),0)</f>
        <v>0</v>
      </c>
      <c r="BA29" s="15">
        <f>IFERROR(IF(AND(AT29&lt;SMALL(기준일시_입력!$J$21:$J$39,BA$5),AU29&gt;SMALL(기준일시_입력!$N$21:$N$39,BA$5)),INDEX(기준일시_입력!$AJ$21:$AJ$39,BA$5*2-1),IF(AND(AT29&gt;=SMALL(기준일시_입력!$J$21:$J$39,BA$5),AT29&lt;SMALL(기준일시_입력!$N$21:$N$39,BA$5)),SMALL(기준일시_입력!$N$21:$N$39,BA$5)-AT29,0)),0)</f>
        <v>0</v>
      </c>
      <c r="BB29" s="15">
        <f>IFERROR(IF(AND(AT29&lt;SMALL(기준일시_입력!$J$21:$J$39,BB$5),AU29&gt;SMALL(기준일시_입력!$N$21:$N$39,BB$5)),INDEX(기준일시_입력!$AJ$21:$AJ$39,BB$5*2-1),IF(AND(AT29&gt;=SMALL(기준일시_입력!$J$21:$J$39,BB$5),AT29&lt;SMALL(기준일시_입력!$N$21:$N$39,BB$5)),SMALL(기준일시_입력!$N$21:$N$39,BB$5)-AT29,0)),0)</f>
        <v>0</v>
      </c>
      <c r="BC29" s="15">
        <f>IFERROR(IF(AND(AT29&lt;SMALL(기준일시_입력!$J$21:$J$39,BC$5),AU29&gt;SMALL(기준일시_입력!$N$21:$N$39,BC$5)),INDEX(기준일시_입력!$AJ$21:$AJ$39,BC$5*2-1),IF(AND(AT29&gt;=SMALL(기준일시_입력!$J$21:$J$39,BC$5),AT29&lt;SMALL(기준일시_입력!$N$21:$N$39,BC$5)),SMALL(기준일시_입력!$N$21:$N$39,BC$5)-AT29,0)),0)</f>
        <v>0</v>
      </c>
      <c r="BD29" s="15">
        <f>IFERROR(IF(AND(AT29&lt;SMALL(기준일시_입력!$J$21:$J$39,BD$5),AU29&gt;SMALL(기준일시_입력!$N$21:$N$39,BD$5)),INDEX(기준일시_입력!$AJ$21:$AJ$39,BD$5*2-1),IF(AND(AT29&gt;=SMALL(기준일시_입력!$J$21:$J$39,BD$5),AT29&lt;SMALL(기준일시_입력!$N$21:$N$39,BD$5)),SMALL(기준일시_입력!$N$21:$N$39,BD$5)-AT29,0)),0)</f>
        <v>0</v>
      </c>
      <c r="BE29" s="15">
        <f>IFERROR(IF(AND(AT29&lt;SMALL(기준일시_입력!$J$21:$J$39,BE$5),AU29&gt;SMALL(기준일시_입력!$N$21:$N$39,BE$5)),INDEX(기준일시_입력!$AJ$21:$AJ$39,BE$5*2-1),IF(AND(AT29&gt;=SMALL(기준일시_입력!$J$21:$J$39,BE$5),AT29&lt;SMALL(기준일시_입력!$N$21:$N$39,BE$5)),SMALL(기준일시_입력!$N$21:$N$39,BE$5)-AT29,0)),0)</f>
        <v>0</v>
      </c>
      <c r="BF29" s="6"/>
      <c r="BG29" s="180" t="str">
        <f t="shared" si="154"/>
        <v>24일</v>
      </c>
      <c r="BH29" s="180"/>
      <c r="BI29" s="5" t="str">
        <f t="shared" si="155"/>
        <v>수</v>
      </c>
      <c r="BJ29" s="67" t="str">
        <f t="shared" si="397"/>
        <v/>
      </c>
      <c r="BK29" s="184"/>
      <c r="BL29" s="184"/>
      <c r="BM29" s="184"/>
      <c r="BN29" s="184"/>
      <c r="BO29" s="184"/>
      <c r="BP29" s="184"/>
      <c r="BQ29" s="176"/>
      <c r="BR29" s="177"/>
      <c r="BS29" s="129" t="str">
        <f>IF($B29="","",IF(AND(BI$3&lt;&gt;"",$B29-기준일시_입력!$AO$7&lt;=0,BK29="",BN29="",BQ29=""),"X",IF(BQ29="연차","☆",IF(BQ29="월차","★",IF(BQ29="병가","♨",IF(BQ29="출장","◎",IF(BQ29="교육","■",IF(AND(BQ29="",BK29&lt;=기준일시_입력!$J$15,BN29&gt;=기준일시_입력!$N$15),"○",IF(AND(BQ29="",BK29&lt;&gt;"",BK29&gt;기준일시_입력!$J$15),"▼",IF(AND(BQ29="",BN29&lt;&gt;"",BN29&lt;기준일시_입력!$N$15),"△",""))))))))))</f>
        <v/>
      </c>
      <c r="BT29" s="15">
        <f>IFERROR(IF(OR(BK29="",BN29=""),0,IF(AND(BV29&lt;기준일시_입력!$J$17,BW29&gt;기준일시_입력!$N$17),기준일시_입력!$N$17-기준일시_입력!$J$17,IF(AND(BV29&gt;=기준일시_입력!$J$17,BW29&gt;기준일시_입력!$N$17),기준일시_입력!$N$17-BV29,IF(BW29&lt;기준일시_입력!$J$17,0,IF(AND(BV29&lt;기준일시_입력!$J$17,BW29&lt;=기준일시_입력!$N$17),BW29-기준일시_입력!$J$17,IF(AND(BV29&gt;=기준일시_입력!$J$17,BW29&lt;=기준일시_입력!$N$17),BW29-BV29,0)))))),0)</f>
        <v>0</v>
      </c>
      <c r="BU29" s="15">
        <f t="shared" si="400"/>
        <v>0</v>
      </c>
      <c r="BV29" s="15">
        <f>IF(OR(BK29="",BN29=""),0,IF(BK29&lt;기준일시_입력!$J$15,기준일시_입력!$J$15,BK29))</f>
        <v>0</v>
      </c>
      <c r="BW29" s="15">
        <f t="shared" si="156"/>
        <v>0</v>
      </c>
      <c r="BX29" s="15">
        <f>IFERROR(IF(AND(BV29&lt;SMALL(기준일시_입력!$J$21:$J$39,BX$5),BW29&gt;SMALL(기준일시_입력!$N$21:$N$39,BX$5)),INDEX(기준일시_입력!$AJ$21:$AJ$39,BX$5*2-1),IF(AND(BV29&gt;=SMALL(기준일시_입력!$J$21:$J$39,BX$5),BV29&lt;SMALL(기준일시_입력!$N$21:$N$39,BX$5)),SMALL(기준일시_입력!$N$21:$N$39,BX$5)-BV29,0)),0)</f>
        <v>0</v>
      </c>
      <c r="BY29" s="15">
        <f>IFERROR(IF(AND(BV29&lt;SMALL(기준일시_입력!$J$21:$J$39,BY$5),BW29&gt;SMALL(기준일시_입력!$N$21:$N$39,BY$5)),INDEX(기준일시_입력!$AJ$21:$AJ$39,BY$5*2-1),IF(AND(BV29&gt;=SMALL(기준일시_입력!$J$21:$J$39,BY$5),BV29&lt;SMALL(기준일시_입력!$N$21:$N$39,BY$5)),SMALL(기준일시_입력!$N$21:$N$39,BY$5)-BV29,0)),0)</f>
        <v>0</v>
      </c>
      <c r="BZ29" s="15">
        <f>IFERROR(IF(AND(BV29&lt;SMALL(기준일시_입력!$J$21:$J$39,BZ$5),BW29&gt;SMALL(기준일시_입력!$N$21:$N$39,BZ$5)),INDEX(기준일시_입력!$AJ$21:$AJ$39,BZ$5*2-1),IF(AND(BV29&gt;=SMALL(기준일시_입력!$J$21:$J$39,BZ$5),BV29&lt;SMALL(기준일시_입력!$N$21:$N$39,BZ$5)),SMALL(기준일시_입력!$N$21:$N$39,BZ$5)-BV29,0)),0)</f>
        <v>0</v>
      </c>
      <c r="CA29" s="15">
        <f>IFERROR(IF(AND(BV29&lt;SMALL(기준일시_입력!$J$21:$J$39,CA$5),BW29&gt;SMALL(기준일시_입력!$N$21:$N$39,CA$5)),INDEX(기준일시_입력!$AJ$21:$AJ$39,CA$5*2-1),IF(AND(BV29&gt;=SMALL(기준일시_입력!$J$21:$J$39,CA$5),BV29&lt;SMALL(기준일시_입력!$N$21:$N$39,CA$5)),SMALL(기준일시_입력!$N$21:$N$39,CA$5)-BV29,0)),0)</f>
        <v>0</v>
      </c>
      <c r="CB29" s="15">
        <f>IFERROR(IF(AND(BV29&lt;SMALL(기준일시_입력!$J$21:$J$39,CB$5),BW29&gt;SMALL(기준일시_입력!$N$21:$N$39,CB$5)),INDEX(기준일시_입력!$AJ$21:$AJ$39,CB$5*2-1),IF(AND(BV29&gt;=SMALL(기준일시_입력!$J$21:$J$39,CB$5),BV29&lt;SMALL(기준일시_입력!$N$21:$N$39,CB$5)),SMALL(기준일시_입력!$N$21:$N$39,CB$5)-BV29,0)),0)</f>
        <v>0</v>
      </c>
      <c r="CC29" s="15">
        <f>IFERROR(IF(AND(BV29&lt;SMALL(기준일시_입력!$J$21:$J$39,CC$5),BW29&gt;SMALL(기준일시_입력!$N$21:$N$39,CC$5)),INDEX(기준일시_입력!$AJ$21:$AJ$39,CC$5*2-1),IF(AND(BV29&gt;=SMALL(기준일시_입력!$J$21:$J$39,CC$5),BV29&lt;SMALL(기준일시_입력!$N$21:$N$39,CC$5)),SMALL(기준일시_입력!$N$21:$N$39,CC$5)-BV29,0)),0)</f>
        <v>0</v>
      </c>
      <c r="CD29" s="15">
        <f>IFERROR(IF(AND(BV29&lt;SMALL(기준일시_입력!$J$21:$J$39,CD$5),BW29&gt;SMALL(기준일시_입력!$N$21:$N$39,CD$5)),INDEX(기준일시_입력!$AJ$21:$AJ$39,CD$5*2-1),IF(AND(BV29&gt;=SMALL(기준일시_입력!$J$21:$J$39,CD$5),BV29&lt;SMALL(기준일시_입력!$N$21:$N$39,CD$5)),SMALL(기준일시_입력!$N$21:$N$39,CD$5)-BV29,0)),0)</f>
        <v>0</v>
      </c>
      <c r="CE29" s="15">
        <f>IFERROR(IF(AND(BV29&lt;SMALL(기준일시_입력!$J$21:$J$39,CE$5),BW29&gt;SMALL(기준일시_입력!$N$21:$N$39,CE$5)),INDEX(기준일시_입력!$AJ$21:$AJ$39,CE$5*2-1),IF(AND(BV29&gt;=SMALL(기준일시_입력!$J$21:$J$39,CE$5),BV29&lt;SMALL(기준일시_입력!$N$21:$N$39,CE$5)),SMALL(기준일시_입력!$N$21:$N$39,CE$5)-BV29,0)),0)</f>
        <v>0</v>
      </c>
      <c r="CF29" s="15">
        <f>IFERROR(IF(AND(BV29&lt;SMALL(기준일시_입력!$J$21:$J$39,CF$5),BW29&gt;SMALL(기준일시_입력!$N$21:$N$39,CF$5)),INDEX(기준일시_입력!$AJ$21:$AJ$39,CF$5*2-1),IF(AND(BV29&gt;=SMALL(기준일시_입력!$J$21:$J$39,CF$5),BV29&lt;SMALL(기준일시_입력!$N$21:$N$39,CF$5)),SMALL(기준일시_입력!$N$21:$N$39,CF$5)-BV29,0)),0)</f>
        <v>0</v>
      </c>
      <c r="CG29" s="15">
        <f>IFERROR(IF(AND(BV29&lt;SMALL(기준일시_입력!$J$21:$J$39,CG$5),BW29&gt;SMALL(기준일시_입력!$N$21:$N$39,CG$5)),INDEX(기준일시_입력!$AJ$21:$AJ$39,CG$5*2-1),IF(AND(BV29&gt;=SMALL(기준일시_입력!$J$21:$J$39,CG$5),BV29&lt;SMALL(기준일시_입력!$N$21:$N$39,CG$5)),SMALL(기준일시_입력!$N$21:$N$39,CG$5)-BV29,0)),0)</f>
        <v>0</v>
      </c>
      <c r="CH29" s="6"/>
      <c r="CI29" s="180" t="str">
        <f t="shared" si="157"/>
        <v>24일</v>
      </c>
      <c r="CJ29" s="180"/>
      <c r="CK29" s="5" t="str">
        <f t="shared" si="158"/>
        <v>수</v>
      </c>
      <c r="CL29" s="67" t="str">
        <f t="shared" si="404"/>
        <v/>
      </c>
      <c r="CM29" s="184"/>
      <c r="CN29" s="184"/>
      <c r="CO29" s="184"/>
      <c r="CP29" s="184"/>
      <c r="CQ29" s="184"/>
      <c r="CR29" s="184"/>
      <c r="CS29" s="176"/>
      <c r="CT29" s="177"/>
      <c r="CU29" s="129" t="str">
        <f>IF($B29="","",IF(AND(CK$3&lt;&gt;"",$B29-기준일시_입력!$AO$7&lt;=0,CM29="",CP29="",CS29=""),"X",IF(CS29="연차","☆",IF(CS29="월차","★",IF(CS29="병가","♨",IF(CS29="출장","◎",IF(CS29="교육","■",IF(AND(CS29="",CM29&lt;=기준일시_입력!$J$15,CP29&gt;=기준일시_입력!$N$15),"○",IF(AND(CS29="",CM29&lt;&gt;"",CM29&gt;기준일시_입력!$J$15),"▼",IF(AND(CS29="",CP29&lt;&gt;"",CP29&lt;기준일시_입력!$N$15),"△",""))))))))))</f>
        <v/>
      </c>
      <c r="CV29" s="15">
        <f>IFERROR(IF(OR(CM29="",CP29=""),0,IF(AND(CX29&lt;기준일시_입력!$J$17,CY29&gt;기준일시_입력!$N$17),기준일시_입력!$N$17-기준일시_입력!$J$17,IF(AND(CX29&gt;=기준일시_입력!$J$17,CY29&gt;기준일시_입력!$N$17),기준일시_입력!$N$17-CX29,IF(CY29&lt;기준일시_입력!$J$17,0,IF(AND(CX29&lt;기준일시_입력!$J$17,CY29&lt;=기준일시_입력!$N$17),CY29-기준일시_입력!$J$17,IF(AND(CX29&gt;=기준일시_입력!$J$17,CY29&lt;=기준일시_입력!$N$17),CY29-CX29,0)))))),0)</f>
        <v>0</v>
      </c>
      <c r="CW29" s="15">
        <f t="shared" si="401"/>
        <v>0</v>
      </c>
      <c r="CX29" s="15">
        <f>IF(OR(CM29="",CP29=""),0,IF(CM29&lt;기준일시_입력!$J$15,기준일시_입력!$J$15,CM29))</f>
        <v>0</v>
      </c>
      <c r="CY29" s="15">
        <f t="shared" si="160"/>
        <v>0</v>
      </c>
      <c r="CZ29" s="15">
        <f>IFERROR(IF(AND(CX29&lt;SMALL(기준일시_입력!$J$21:$J$39,CZ$5),CY29&gt;SMALL(기준일시_입력!$N$21:$N$39,CZ$5)),INDEX(기준일시_입력!$AJ$21:$AJ$39,CZ$5*2-1),IF(AND(CX29&gt;=SMALL(기준일시_입력!$J$21:$J$39,CZ$5),CX29&lt;SMALL(기준일시_입력!$N$21:$N$39,CZ$5)),SMALL(기준일시_입력!$N$21:$N$39,CZ$5)-CX29,0)),0)</f>
        <v>0</v>
      </c>
      <c r="DA29" s="15">
        <f>IFERROR(IF(AND(CX29&lt;SMALL(기준일시_입력!$J$21:$J$39,DA$5),CY29&gt;SMALL(기준일시_입력!$N$21:$N$39,DA$5)),INDEX(기준일시_입력!$AJ$21:$AJ$39,DA$5*2-1),IF(AND(CX29&gt;=SMALL(기준일시_입력!$J$21:$J$39,DA$5),CX29&lt;SMALL(기준일시_입력!$N$21:$N$39,DA$5)),SMALL(기준일시_입력!$N$21:$N$39,DA$5)-CX29,0)),0)</f>
        <v>0</v>
      </c>
      <c r="DB29" s="15">
        <f>IFERROR(IF(AND(CX29&lt;SMALL(기준일시_입력!$J$21:$J$39,DB$5),CY29&gt;SMALL(기준일시_입력!$N$21:$N$39,DB$5)),INDEX(기준일시_입력!$AJ$21:$AJ$39,DB$5*2-1),IF(AND(CX29&gt;=SMALL(기준일시_입력!$J$21:$J$39,DB$5),CX29&lt;SMALL(기준일시_입력!$N$21:$N$39,DB$5)),SMALL(기준일시_입력!$N$21:$N$39,DB$5)-CX29,0)),0)</f>
        <v>0</v>
      </c>
      <c r="DC29" s="15">
        <f>IFERROR(IF(AND(CX29&lt;SMALL(기준일시_입력!$J$21:$J$39,DC$5),CY29&gt;SMALL(기준일시_입력!$N$21:$N$39,DC$5)),INDEX(기준일시_입력!$AJ$21:$AJ$39,DC$5*2-1),IF(AND(CX29&gt;=SMALL(기준일시_입력!$J$21:$J$39,DC$5),CX29&lt;SMALL(기준일시_입력!$N$21:$N$39,DC$5)),SMALL(기준일시_입력!$N$21:$N$39,DC$5)-CX29,0)),0)</f>
        <v>0</v>
      </c>
      <c r="DD29" s="15">
        <f>IFERROR(IF(AND(CX29&lt;SMALL(기준일시_입력!$J$21:$J$39,DD$5),CY29&gt;SMALL(기준일시_입력!$N$21:$N$39,DD$5)),INDEX(기준일시_입력!$AJ$21:$AJ$39,DD$5*2-1),IF(AND(CX29&gt;=SMALL(기준일시_입력!$J$21:$J$39,DD$5),CX29&lt;SMALL(기준일시_입력!$N$21:$N$39,DD$5)),SMALL(기준일시_입력!$N$21:$N$39,DD$5)-CX29,0)),0)</f>
        <v>0</v>
      </c>
      <c r="DE29" s="15">
        <f>IFERROR(IF(AND(CX29&lt;SMALL(기준일시_입력!$J$21:$J$39,DE$5),CY29&gt;SMALL(기준일시_입력!$N$21:$N$39,DE$5)),INDEX(기준일시_입력!$AJ$21:$AJ$39,DE$5*2-1),IF(AND(CX29&gt;=SMALL(기준일시_입력!$J$21:$J$39,DE$5),CX29&lt;SMALL(기준일시_입력!$N$21:$N$39,DE$5)),SMALL(기준일시_입력!$N$21:$N$39,DE$5)-CX29,0)),0)</f>
        <v>0</v>
      </c>
      <c r="DF29" s="15">
        <f>IFERROR(IF(AND(CX29&lt;SMALL(기준일시_입력!$J$21:$J$39,DF$5),CY29&gt;SMALL(기준일시_입력!$N$21:$N$39,DF$5)),INDEX(기준일시_입력!$AJ$21:$AJ$39,DF$5*2-1),IF(AND(CX29&gt;=SMALL(기준일시_입력!$J$21:$J$39,DF$5),CX29&lt;SMALL(기준일시_입력!$N$21:$N$39,DF$5)),SMALL(기준일시_입력!$N$21:$N$39,DF$5)-CX29,0)),0)</f>
        <v>0</v>
      </c>
      <c r="DG29" s="15">
        <f>IFERROR(IF(AND(CX29&lt;SMALL(기준일시_입력!$J$21:$J$39,DG$5),CY29&gt;SMALL(기준일시_입력!$N$21:$N$39,DG$5)),INDEX(기준일시_입력!$AJ$21:$AJ$39,DG$5*2-1),IF(AND(CX29&gt;=SMALL(기준일시_입력!$J$21:$J$39,DG$5),CX29&lt;SMALL(기준일시_입력!$N$21:$N$39,DG$5)),SMALL(기준일시_입력!$N$21:$N$39,DG$5)-CX29,0)),0)</f>
        <v>0</v>
      </c>
      <c r="DH29" s="15">
        <f>IFERROR(IF(AND(CX29&lt;SMALL(기준일시_입력!$J$21:$J$39,DH$5),CY29&gt;SMALL(기준일시_입력!$N$21:$N$39,DH$5)),INDEX(기준일시_입력!$AJ$21:$AJ$39,DH$5*2-1),IF(AND(CX29&gt;=SMALL(기준일시_입력!$J$21:$J$39,DH$5),CX29&lt;SMALL(기준일시_입력!$N$21:$N$39,DH$5)),SMALL(기준일시_입력!$N$21:$N$39,DH$5)-CX29,0)),0)</f>
        <v>0</v>
      </c>
      <c r="DI29" s="15">
        <f>IFERROR(IF(AND(CX29&lt;SMALL(기준일시_입력!$J$21:$J$39,DI$5),CY29&gt;SMALL(기준일시_입력!$N$21:$N$39,DI$5)),INDEX(기준일시_입력!$AJ$21:$AJ$39,DI$5*2-1),IF(AND(CX29&gt;=SMALL(기준일시_입력!$J$21:$J$39,DI$5),CX29&lt;SMALL(기준일시_입력!$N$21:$N$39,DI$5)),SMALL(기준일시_입력!$N$21:$N$39,DI$5)-CX29,0)),0)</f>
        <v>0</v>
      </c>
      <c r="DJ29" s="6"/>
      <c r="DK29" s="180" t="str">
        <f t="shared" si="161"/>
        <v>24일</v>
      </c>
      <c r="DL29" s="180"/>
      <c r="DM29" s="5" t="str">
        <f t="shared" si="162"/>
        <v>수</v>
      </c>
      <c r="DN29" s="67" t="str">
        <f t="shared" si="404"/>
        <v/>
      </c>
      <c r="DO29" s="184"/>
      <c r="DP29" s="184"/>
      <c r="DQ29" s="184"/>
      <c r="DR29" s="184"/>
      <c r="DS29" s="184"/>
      <c r="DT29" s="184"/>
      <c r="DU29" s="176"/>
      <c r="DV29" s="177"/>
      <c r="DW29" s="129" t="str">
        <f>IF($B29="","",IF(AND(DM$3&lt;&gt;"",$B29-기준일시_입력!$AO$7&lt;=0,DO29="",DR29="",DU29=""),"X",IF(DU29="연차","☆",IF(DU29="월차","★",IF(DU29="병가","♨",IF(DU29="출장","◎",IF(DU29="교육","■",IF(AND(DU29="",DO29&lt;=기준일시_입력!$J$15,DR29&gt;=기준일시_입력!$N$15),"○",IF(AND(DU29="",DO29&lt;&gt;"",DO29&gt;기준일시_입력!$J$15),"▼",IF(AND(DU29="",DR29&lt;&gt;"",DR29&lt;기준일시_입력!$N$15),"△",""))))))))))</f>
        <v/>
      </c>
      <c r="DX29" s="15">
        <f>IFERROR(IF(OR(DO29="",DR29=""),0,IF(AND(DZ29&lt;기준일시_입력!$J$17,EA29&gt;기준일시_입력!$N$17),기준일시_입력!$N$17-기준일시_입력!$J$17,IF(AND(DZ29&gt;=기준일시_입력!$J$17,EA29&gt;기준일시_입력!$N$17),기준일시_입력!$N$17-DZ29,IF(EA29&lt;기준일시_입력!$J$17,0,IF(AND(DZ29&lt;기준일시_입력!$J$17,EA29&lt;=기준일시_입력!$N$17),EA29-기준일시_입력!$J$17,IF(AND(DZ29&gt;=기준일시_입력!$J$17,EA29&lt;=기준일시_입력!$N$17),EA29-DZ29,0)))))),0)</f>
        <v>0</v>
      </c>
      <c r="DY29" s="15">
        <f t="shared" si="402"/>
        <v>0</v>
      </c>
      <c r="DZ29" s="15">
        <f>IF(OR(DO29="",DR29=""),0,IF(DO29&lt;기준일시_입력!$J$15,기준일시_입력!$J$15,DO29))</f>
        <v>0</v>
      </c>
      <c r="EA29" s="15">
        <f t="shared" si="164"/>
        <v>0</v>
      </c>
      <c r="EB29" s="15">
        <f>IFERROR(IF(AND(DZ29&lt;SMALL(기준일시_입력!$J$21:$J$39,EB$5),EA29&gt;SMALL(기준일시_입력!$N$21:$N$39,EB$5)),INDEX(기준일시_입력!$AJ$21:$AJ$39,EB$5*2-1),IF(AND(DZ29&gt;=SMALL(기준일시_입력!$J$21:$J$39,EB$5),DZ29&lt;SMALL(기준일시_입력!$N$21:$N$39,EB$5)),SMALL(기준일시_입력!$N$21:$N$39,EB$5)-DZ29,0)),0)</f>
        <v>0</v>
      </c>
      <c r="EC29" s="15">
        <f>IFERROR(IF(AND(DZ29&lt;SMALL(기준일시_입력!$J$21:$J$39,EC$5),EA29&gt;SMALL(기준일시_입력!$N$21:$N$39,EC$5)),INDEX(기준일시_입력!$AJ$21:$AJ$39,EC$5*2-1),IF(AND(DZ29&gt;=SMALL(기준일시_입력!$J$21:$J$39,EC$5),DZ29&lt;SMALL(기준일시_입력!$N$21:$N$39,EC$5)),SMALL(기준일시_입력!$N$21:$N$39,EC$5)-DZ29,0)),0)</f>
        <v>0</v>
      </c>
      <c r="ED29" s="15">
        <f>IFERROR(IF(AND(DZ29&lt;SMALL(기준일시_입력!$J$21:$J$39,ED$5),EA29&gt;SMALL(기준일시_입력!$N$21:$N$39,ED$5)),INDEX(기준일시_입력!$AJ$21:$AJ$39,ED$5*2-1),IF(AND(DZ29&gt;=SMALL(기준일시_입력!$J$21:$J$39,ED$5),DZ29&lt;SMALL(기준일시_입력!$N$21:$N$39,ED$5)),SMALL(기준일시_입력!$N$21:$N$39,ED$5)-DZ29,0)),0)</f>
        <v>0</v>
      </c>
      <c r="EE29" s="15">
        <f>IFERROR(IF(AND(DZ29&lt;SMALL(기준일시_입력!$J$21:$J$39,EE$5),EA29&gt;SMALL(기준일시_입력!$N$21:$N$39,EE$5)),INDEX(기준일시_입력!$AJ$21:$AJ$39,EE$5*2-1),IF(AND(DZ29&gt;=SMALL(기준일시_입력!$J$21:$J$39,EE$5),DZ29&lt;SMALL(기준일시_입력!$N$21:$N$39,EE$5)),SMALL(기준일시_입력!$N$21:$N$39,EE$5)-DZ29,0)),0)</f>
        <v>0</v>
      </c>
      <c r="EF29" s="15">
        <f>IFERROR(IF(AND(DZ29&lt;SMALL(기준일시_입력!$J$21:$J$39,EF$5),EA29&gt;SMALL(기준일시_입력!$N$21:$N$39,EF$5)),INDEX(기준일시_입력!$AJ$21:$AJ$39,EF$5*2-1),IF(AND(DZ29&gt;=SMALL(기준일시_입력!$J$21:$J$39,EF$5),DZ29&lt;SMALL(기준일시_입력!$N$21:$N$39,EF$5)),SMALL(기준일시_입력!$N$21:$N$39,EF$5)-DZ29,0)),0)</f>
        <v>0</v>
      </c>
      <c r="EG29" s="15">
        <f>IFERROR(IF(AND(DZ29&lt;SMALL(기준일시_입력!$J$21:$J$39,EG$5),EA29&gt;SMALL(기준일시_입력!$N$21:$N$39,EG$5)),INDEX(기준일시_입력!$AJ$21:$AJ$39,EG$5*2-1),IF(AND(DZ29&gt;=SMALL(기준일시_입력!$J$21:$J$39,EG$5),DZ29&lt;SMALL(기준일시_입력!$N$21:$N$39,EG$5)),SMALL(기준일시_입력!$N$21:$N$39,EG$5)-DZ29,0)),0)</f>
        <v>0</v>
      </c>
      <c r="EH29" s="15">
        <f>IFERROR(IF(AND(DZ29&lt;SMALL(기준일시_입력!$J$21:$J$39,EH$5),EA29&gt;SMALL(기준일시_입력!$N$21:$N$39,EH$5)),INDEX(기준일시_입력!$AJ$21:$AJ$39,EH$5*2-1),IF(AND(DZ29&gt;=SMALL(기준일시_입력!$J$21:$J$39,EH$5),DZ29&lt;SMALL(기준일시_입력!$N$21:$N$39,EH$5)),SMALL(기준일시_입력!$N$21:$N$39,EH$5)-DZ29,0)),0)</f>
        <v>0</v>
      </c>
      <c r="EI29" s="15">
        <f>IFERROR(IF(AND(DZ29&lt;SMALL(기준일시_입력!$J$21:$J$39,EI$5),EA29&gt;SMALL(기준일시_입력!$N$21:$N$39,EI$5)),INDEX(기준일시_입력!$AJ$21:$AJ$39,EI$5*2-1),IF(AND(DZ29&gt;=SMALL(기준일시_입력!$J$21:$J$39,EI$5),DZ29&lt;SMALL(기준일시_입력!$N$21:$N$39,EI$5)),SMALL(기준일시_입력!$N$21:$N$39,EI$5)-DZ29,0)),0)</f>
        <v>0</v>
      </c>
      <c r="EJ29" s="15">
        <f>IFERROR(IF(AND(DZ29&lt;SMALL(기준일시_입력!$J$21:$J$39,EJ$5),EA29&gt;SMALL(기준일시_입력!$N$21:$N$39,EJ$5)),INDEX(기준일시_입력!$AJ$21:$AJ$39,EJ$5*2-1),IF(AND(DZ29&gt;=SMALL(기준일시_입력!$J$21:$J$39,EJ$5),DZ29&lt;SMALL(기준일시_입력!$N$21:$N$39,EJ$5)),SMALL(기준일시_입력!$N$21:$N$39,EJ$5)-DZ29,0)),0)</f>
        <v>0</v>
      </c>
      <c r="EK29" s="15">
        <f>IFERROR(IF(AND(DZ29&lt;SMALL(기준일시_입력!$J$21:$J$39,EK$5),EA29&gt;SMALL(기준일시_입력!$N$21:$N$39,EK$5)),INDEX(기준일시_입력!$AJ$21:$AJ$39,EK$5*2-1),IF(AND(DZ29&gt;=SMALL(기준일시_입력!$J$21:$J$39,EK$5),DZ29&lt;SMALL(기준일시_입력!$N$21:$N$39,EK$5)),SMALL(기준일시_입력!$N$21:$N$39,EK$5)-DZ29,0)),0)</f>
        <v>0</v>
      </c>
      <c r="EL29" s="6"/>
      <c r="EM29" s="180" t="str">
        <f t="shared" si="165"/>
        <v>24일</v>
      </c>
      <c r="EN29" s="180"/>
      <c r="EO29" s="5" t="str">
        <f t="shared" si="166"/>
        <v>수</v>
      </c>
      <c r="EP29" s="67" t="str">
        <f t="shared" si="404"/>
        <v/>
      </c>
      <c r="EQ29" s="184"/>
      <c r="ER29" s="184"/>
      <c r="ES29" s="184"/>
      <c r="ET29" s="184"/>
      <c r="EU29" s="184"/>
      <c r="EV29" s="184"/>
      <c r="EW29" s="176"/>
      <c r="EX29" s="177"/>
      <c r="EY29" s="129" t="str">
        <f>IF($B29="","",IF(AND(EO$3&lt;&gt;"",$B29-기준일시_입력!$AO$7&lt;=0,EQ29="",ET29="",EW29=""),"X",IF(EW29="연차","☆",IF(EW29="월차","★",IF(EW29="병가","♨",IF(EW29="출장","◎",IF(EW29="교육","■",IF(AND(EW29="",EQ29&lt;=기준일시_입력!$J$15,ET29&gt;=기준일시_입력!$N$15),"○",IF(AND(EW29="",EQ29&lt;&gt;"",EQ29&gt;기준일시_입력!$J$15),"▼",IF(AND(EW29="",ET29&lt;&gt;"",ET29&lt;기준일시_입력!$N$15),"△",""))))))))))</f>
        <v/>
      </c>
      <c r="EZ29" s="15">
        <f>IFERROR(IF(OR(EQ29="",ET29=""),0,IF(AND(FB29&lt;기준일시_입력!$J$17,FC29&gt;기준일시_입력!$N$17),기준일시_입력!$N$17-기준일시_입력!$J$17,IF(AND(FB29&gt;=기준일시_입력!$J$17,FC29&gt;기준일시_입력!$N$17),기준일시_입력!$N$17-FB29,IF(FC29&lt;기준일시_입력!$J$17,0,IF(AND(FB29&lt;기준일시_입력!$J$17,FC29&lt;=기준일시_입력!$N$17),FC29-기준일시_입력!$J$17,IF(AND(FB29&gt;=기준일시_입력!$J$17,FC29&lt;=기준일시_입력!$N$17),FC29-FB29,0)))))),0)</f>
        <v>0</v>
      </c>
      <c r="FA29" s="15">
        <f t="shared" si="403"/>
        <v>0</v>
      </c>
      <c r="FB29" s="15">
        <f>IF(OR(EQ29="",ET29=""),0,IF(EQ29&lt;기준일시_입력!$J$15,기준일시_입력!$J$15,EQ29))</f>
        <v>0</v>
      </c>
      <c r="FC29" s="15">
        <f t="shared" si="168"/>
        <v>0</v>
      </c>
      <c r="FD29" s="15">
        <f>IFERROR(IF(AND(FB29&lt;SMALL(기준일시_입력!$J$21:$J$39,FD$5),FC29&gt;SMALL(기준일시_입력!$N$21:$N$39,FD$5)),INDEX(기준일시_입력!$AJ$21:$AJ$39,FD$5*2-1),IF(AND(FB29&gt;=SMALL(기준일시_입력!$J$21:$J$39,FD$5),FB29&lt;SMALL(기준일시_입력!$N$21:$N$39,FD$5)),SMALL(기준일시_입력!$N$21:$N$39,FD$5)-FB29,0)),0)</f>
        <v>0</v>
      </c>
      <c r="FE29" s="15">
        <f>IFERROR(IF(AND(FB29&lt;SMALL(기준일시_입력!$J$21:$J$39,FE$5),FC29&gt;SMALL(기준일시_입력!$N$21:$N$39,FE$5)),INDEX(기준일시_입력!$AJ$21:$AJ$39,FE$5*2-1),IF(AND(FB29&gt;=SMALL(기준일시_입력!$J$21:$J$39,FE$5),FB29&lt;SMALL(기준일시_입력!$N$21:$N$39,FE$5)),SMALL(기준일시_입력!$N$21:$N$39,FE$5)-FB29,0)),0)</f>
        <v>0</v>
      </c>
      <c r="FF29" s="15">
        <f>IFERROR(IF(AND(FB29&lt;SMALL(기준일시_입력!$J$21:$J$39,FF$5),FC29&gt;SMALL(기준일시_입력!$N$21:$N$39,FF$5)),INDEX(기준일시_입력!$AJ$21:$AJ$39,FF$5*2-1),IF(AND(FB29&gt;=SMALL(기준일시_입력!$J$21:$J$39,FF$5),FB29&lt;SMALL(기준일시_입력!$N$21:$N$39,FF$5)),SMALL(기준일시_입력!$N$21:$N$39,FF$5)-FB29,0)),0)</f>
        <v>0</v>
      </c>
      <c r="FG29" s="15">
        <f>IFERROR(IF(AND(FB29&lt;SMALL(기준일시_입력!$J$21:$J$39,FG$5),FC29&gt;SMALL(기준일시_입력!$N$21:$N$39,FG$5)),INDEX(기준일시_입력!$AJ$21:$AJ$39,FG$5*2-1),IF(AND(FB29&gt;=SMALL(기준일시_입력!$J$21:$J$39,FG$5),FB29&lt;SMALL(기준일시_입력!$N$21:$N$39,FG$5)),SMALL(기준일시_입력!$N$21:$N$39,FG$5)-FB29,0)),0)</f>
        <v>0</v>
      </c>
      <c r="FH29" s="15">
        <f>IFERROR(IF(AND(FB29&lt;SMALL(기준일시_입력!$J$21:$J$39,FH$5),FC29&gt;SMALL(기준일시_입력!$N$21:$N$39,FH$5)),INDEX(기준일시_입력!$AJ$21:$AJ$39,FH$5*2-1),IF(AND(FB29&gt;=SMALL(기준일시_입력!$J$21:$J$39,FH$5),FB29&lt;SMALL(기준일시_입력!$N$21:$N$39,FH$5)),SMALL(기준일시_입력!$N$21:$N$39,FH$5)-FB29,0)),0)</f>
        <v>0</v>
      </c>
      <c r="FI29" s="15">
        <f>IFERROR(IF(AND(FB29&lt;SMALL(기준일시_입력!$J$21:$J$39,FI$5),FC29&gt;SMALL(기준일시_입력!$N$21:$N$39,FI$5)),INDEX(기준일시_입력!$AJ$21:$AJ$39,FI$5*2-1),IF(AND(FB29&gt;=SMALL(기준일시_입력!$J$21:$J$39,FI$5),FB29&lt;SMALL(기준일시_입력!$N$21:$N$39,FI$5)),SMALL(기준일시_입력!$N$21:$N$39,FI$5)-FB29,0)),0)</f>
        <v>0</v>
      </c>
      <c r="FJ29" s="15">
        <f>IFERROR(IF(AND(FB29&lt;SMALL(기준일시_입력!$J$21:$J$39,FJ$5),FC29&gt;SMALL(기준일시_입력!$N$21:$N$39,FJ$5)),INDEX(기준일시_입력!$AJ$21:$AJ$39,FJ$5*2-1),IF(AND(FB29&gt;=SMALL(기준일시_입력!$J$21:$J$39,FJ$5),FB29&lt;SMALL(기준일시_입력!$N$21:$N$39,FJ$5)),SMALL(기준일시_입력!$N$21:$N$39,FJ$5)-FB29,0)),0)</f>
        <v>0</v>
      </c>
      <c r="FK29" s="15">
        <f>IFERROR(IF(AND(FB29&lt;SMALL(기준일시_입력!$J$21:$J$39,FK$5),FC29&gt;SMALL(기준일시_입력!$N$21:$N$39,FK$5)),INDEX(기준일시_입력!$AJ$21:$AJ$39,FK$5*2-1),IF(AND(FB29&gt;=SMALL(기준일시_입력!$J$21:$J$39,FK$5),FB29&lt;SMALL(기준일시_입력!$N$21:$N$39,FK$5)),SMALL(기준일시_입력!$N$21:$N$39,FK$5)-FB29,0)),0)</f>
        <v>0</v>
      </c>
      <c r="FL29" s="15">
        <f>IFERROR(IF(AND(FB29&lt;SMALL(기준일시_입력!$J$21:$J$39,FL$5),FC29&gt;SMALL(기준일시_입력!$N$21:$N$39,FL$5)),INDEX(기준일시_입력!$AJ$21:$AJ$39,FL$5*2-1),IF(AND(FB29&gt;=SMALL(기준일시_입력!$J$21:$J$39,FL$5),FB29&lt;SMALL(기준일시_입력!$N$21:$N$39,FL$5)),SMALL(기준일시_입력!$N$21:$N$39,FL$5)-FB29,0)),0)</f>
        <v>0</v>
      </c>
      <c r="FM29" s="15">
        <f>IFERROR(IF(AND(FB29&lt;SMALL(기준일시_입력!$J$21:$J$39,FM$5),FC29&gt;SMALL(기준일시_입력!$N$21:$N$39,FM$5)),INDEX(기준일시_입력!$AJ$21:$AJ$39,FM$5*2-1),IF(AND(FB29&gt;=SMALL(기준일시_입력!$J$21:$J$39,FM$5),FB29&lt;SMALL(기준일시_입력!$N$21:$N$39,FM$5)),SMALL(기준일시_입력!$N$21:$N$39,FM$5)-FB29,0)),0)</f>
        <v>0</v>
      </c>
      <c r="FN29" s="6"/>
      <c r="FO29" s="180" t="str">
        <f t="shared" si="169"/>
        <v>24일</v>
      </c>
      <c r="FP29" s="180"/>
      <c r="FQ29" s="124" t="str">
        <f t="shared" si="170"/>
        <v>수</v>
      </c>
      <c r="FR29" s="133" t="str">
        <f t="shared" si="405"/>
        <v/>
      </c>
      <c r="FS29" s="184"/>
      <c r="FT29" s="184"/>
      <c r="FU29" s="184"/>
      <c r="FV29" s="184"/>
      <c r="FW29" s="184"/>
      <c r="FX29" s="184"/>
      <c r="FY29" s="176"/>
      <c r="FZ29" s="177"/>
      <c r="GA29" s="129" t="str">
        <f>IF($B29="","",IF(AND(FQ$3&lt;&gt;"",$B29-기준일시_입력!$AO$7&lt;=0,FS29="",FV29="",FY29=""),"X",IF(FY29="연차","☆",IF(FY29="월차","★",IF(FY29="병가","♨",IF(FY29="출장","◎",IF(FY29="교육","■",IF(AND(FY29="",FS29&lt;=기준일시_입력!$J$15,FV29&gt;=기준일시_입력!$N$15),"○",IF(AND(FY29="",FS29&lt;&gt;"",FS29&gt;기준일시_입력!$J$15),"▼",IF(AND(FY29="",FV29&lt;&gt;"",FV29&lt;기준일시_입력!$N$15),"△",""))))))))))</f>
        <v/>
      </c>
      <c r="GB29" s="128">
        <f>IFERROR(IF(OR(FS29="",FV29=""),0,IF(AND(GD29&lt;기준일시_입력!$J$17,GE29&gt;기준일시_입력!$N$17),기준일시_입력!$N$17-기준일시_입력!$J$17,IF(AND(GD29&gt;=기준일시_입력!$J$17,GE29&gt;기준일시_입력!$N$17),기준일시_입력!$N$17-GD29,IF(GE29&lt;기준일시_입력!$J$17,0,IF(AND(GD29&lt;기준일시_입력!$J$17,GE29&lt;=기준일시_입력!$N$17),GE29-기준일시_입력!$J$17,IF(AND(GD29&gt;=기준일시_입력!$J$17,GE29&lt;=기준일시_입력!$N$17),GE29-GD29,0)))))),0)</f>
        <v>0</v>
      </c>
      <c r="GC29" s="128">
        <f t="shared" si="172"/>
        <v>0</v>
      </c>
      <c r="GD29" s="128">
        <f>IF(OR(FS29="",FV29=""),0,IF(FS29&lt;기준일시_입력!$J$15,기준일시_입력!$J$15,FS29))</f>
        <v>0</v>
      </c>
      <c r="GE29" s="128">
        <f t="shared" si="173"/>
        <v>0</v>
      </c>
      <c r="GF29" s="128">
        <f>IFERROR(IF(AND(GD29&lt;SMALL(기준일시_입력!$J$21:$J$39,GF$5),GE29&gt;SMALL(기준일시_입력!$N$21:$N$39,GF$5)),INDEX(기준일시_입력!$AJ$21:$AJ$39,GF$5*2-1),IF(AND(GD29&gt;=SMALL(기준일시_입력!$J$21:$J$39,GF$5),GD29&lt;SMALL(기준일시_입력!$N$21:$N$39,GF$5)),SMALL(기준일시_입력!$N$21:$N$39,GF$5)-GD29,0)),0)</f>
        <v>0</v>
      </c>
      <c r="GG29" s="128">
        <f>IFERROR(IF(AND(GD29&lt;SMALL(기준일시_입력!$J$21:$J$39,GG$5),GE29&gt;SMALL(기준일시_입력!$N$21:$N$39,GG$5)),INDEX(기준일시_입력!$AJ$21:$AJ$39,GG$5*2-1),IF(AND(GD29&gt;=SMALL(기준일시_입력!$J$21:$J$39,GG$5),GD29&lt;SMALL(기준일시_입력!$N$21:$N$39,GG$5)),SMALL(기준일시_입력!$N$21:$N$39,GG$5)-GD29,0)),0)</f>
        <v>0</v>
      </c>
      <c r="GH29" s="128">
        <f>IFERROR(IF(AND(GD29&lt;SMALL(기준일시_입력!$J$21:$J$39,GH$5),GE29&gt;SMALL(기준일시_입력!$N$21:$N$39,GH$5)),INDEX(기준일시_입력!$AJ$21:$AJ$39,GH$5*2-1),IF(AND(GD29&gt;=SMALL(기준일시_입력!$J$21:$J$39,GH$5),GD29&lt;SMALL(기준일시_입력!$N$21:$N$39,GH$5)),SMALL(기준일시_입력!$N$21:$N$39,GH$5)-GD29,0)),0)</f>
        <v>0</v>
      </c>
      <c r="GI29" s="128">
        <f>IFERROR(IF(AND(GD29&lt;SMALL(기준일시_입력!$J$21:$J$39,GI$5),GE29&gt;SMALL(기준일시_입력!$N$21:$N$39,GI$5)),INDEX(기준일시_입력!$AJ$21:$AJ$39,GI$5*2-1),IF(AND(GD29&gt;=SMALL(기준일시_입력!$J$21:$J$39,GI$5),GD29&lt;SMALL(기준일시_입력!$N$21:$N$39,GI$5)),SMALL(기준일시_입력!$N$21:$N$39,GI$5)-GD29,0)),0)</f>
        <v>0</v>
      </c>
      <c r="GJ29" s="128">
        <f>IFERROR(IF(AND(GD29&lt;SMALL(기준일시_입력!$J$21:$J$39,GJ$5),GE29&gt;SMALL(기준일시_입력!$N$21:$N$39,GJ$5)),INDEX(기준일시_입력!$AJ$21:$AJ$39,GJ$5*2-1),IF(AND(GD29&gt;=SMALL(기준일시_입력!$J$21:$J$39,GJ$5),GD29&lt;SMALL(기준일시_입력!$N$21:$N$39,GJ$5)),SMALL(기준일시_입력!$N$21:$N$39,GJ$5)-GD29,0)),0)</f>
        <v>0</v>
      </c>
      <c r="GK29" s="128">
        <f>IFERROR(IF(AND(GD29&lt;SMALL(기준일시_입력!$J$21:$J$39,GK$5),GE29&gt;SMALL(기준일시_입력!$N$21:$N$39,GK$5)),INDEX(기준일시_입력!$AJ$21:$AJ$39,GK$5*2-1),IF(AND(GD29&gt;=SMALL(기준일시_입력!$J$21:$J$39,GK$5),GD29&lt;SMALL(기준일시_입력!$N$21:$N$39,GK$5)),SMALL(기준일시_입력!$N$21:$N$39,GK$5)-GD29,0)),0)</f>
        <v>0</v>
      </c>
      <c r="GL29" s="128">
        <f>IFERROR(IF(AND(GD29&lt;SMALL(기준일시_입력!$J$21:$J$39,GL$5),GE29&gt;SMALL(기준일시_입력!$N$21:$N$39,GL$5)),INDEX(기준일시_입력!$AJ$21:$AJ$39,GL$5*2-1),IF(AND(GD29&gt;=SMALL(기준일시_입력!$J$21:$J$39,GL$5),GD29&lt;SMALL(기준일시_입력!$N$21:$N$39,GL$5)),SMALL(기준일시_입력!$N$21:$N$39,GL$5)-GD29,0)),0)</f>
        <v>0</v>
      </c>
      <c r="GM29" s="128">
        <f>IFERROR(IF(AND(GD29&lt;SMALL(기준일시_입력!$J$21:$J$39,GM$5),GE29&gt;SMALL(기준일시_입력!$N$21:$N$39,GM$5)),INDEX(기준일시_입력!$AJ$21:$AJ$39,GM$5*2-1),IF(AND(GD29&gt;=SMALL(기준일시_입력!$J$21:$J$39,GM$5),GD29&lt;SMALL(기준일시_입력!$N$21:$N$39,GM$5)),SMALL(기준일시_입력!$N$21:$N$39,GM$5)-GD29,0)),0)</f>
        <v>0</v>
      </c>
      <c r="GN29" s="128">
        <f>IFERROR(IF(AND(GD29&lt;SMALL(기준일시_입력!$J$21:$J$39,GN$5),GE29&gt;SMALL(기준일시_입력!$N$21:$N$39,GN$5)),INDEX(기준일시_입력!$AJ$21:$AJ$39,GN$5*2-1),IF(AND(GD29&gt;=SMALL(기준일시_입력!$J$21:$J$39,GN$5),GD29&lt;SMALL(기준일시_입력!$N$21:$N$39,GN$5)),SMALL(기준일시_입력!$N$21:$N$39,GN$5)-GD29,0)),0)</f>
        <v>0</v>
      </c>
      <c r="GO29" s="128">
        <f>IFERROR(IF(AND(GD29&lt;SMALL(기준일시_입력!$J$21:$J$39,GO$5),GE29&gt;SMALL(기준일시_입력!$N$21:$N$39,GO$5)),INDEX(기준일시_입력!$AJ$21:$AJ$39,GO$5*2-1),IF(AND(GD29&gt;=SMALL(기준일시_입력!$J$21:$J$39,GO$5),GD29&lt;SMALL(기준일시_입력!$N$21:$N$39,GO$5)),SMALL(기준일시_입력!$N$21:$N$39,GO$5)-GD29,0)),0)</f>
        <v>0</v>
      </c>
      <c r="GP29" s="125"/>
      <c r="GQ29" s="180" t="str">
        <f t="shared" si="174"/>
        <v>24일</v>
      </c>
      <c r="GR29" s="180"/>
      <c r="GS29" s="124" t="str">
        <f t="shared" si="175"/>
        <v>수</v>
      </c>
      <c r="GT29" s="133" t="str">
        <f t="shared" si="405"/>
        <v/>
      </c>
      <c r="GU29" s="184"/>
      <c r="GV29" s="184"/>
      <c r="GW29" s="184"/>
      <c r="GX29" s="184"/>
      <c r="GY29" s="184"/>
      <c r="GZ29" s="184"/>
      <c r="HA29" s="176"/>
      <c r="HB29" s="177"/>
      <c r="HC29" s="129" t="str">
        <f>IF($B29="","",IF(AND(GS$3&lt;&gt;"",$B29-기준일시_입력!$AO$7&lt;=0,GU29="",GX29="",HA29=""),"X",IF(HA29="연차","☆",IF(HA29="월차","★",IF(HA29="병가","♨",IF(HA29="출장","◎",IF(HA29="교육","■",IF(AND(HA29="",GU29&lt;=기준일시_입력!$J$15,GX29&gt;=기준일시_입력!$N$15),"○",IF(AND(HA29="",GU29&lt;&gt;"",GU29&gt;기준일시_입력!$J$15),"▼",IF(AND(HA29="",GX29&lt;&gt;"",GX29&lt;기준일시_입력!$N$15),"△",""))))))))))</f>
        <v/>
      </c>
      <c r="HD29" s="128">
        <f>IFERROR(IF(OR(GU29="",GX29=""),0,IF(AND(HF29&lt;기준일시_입력!$J$17,HG29&gt;기준일시_입력!$N$17),기준일시_입력!$N$17-기준일시_입력!$J$17,IF(AND(HF29&gt;=기준일시_입력!$J$17,HG29&gt;기준일시_입력!$N$17),기준일시_입력!$N$17-HF29,IF(HG29&lt;기준일시_입력!$J$17,0,IF(AND(HF29&lt;기준일시_입력!$J$17,HG29&lt;=기준일시_입력!$N$17),HG29-기준일시_입력!$J$17,IF(AND(HF29&gt;=기준일시_입력!$J$17,HG29&lt;=기준일시_입력!$N$17),HG29-HF29,0)))))),0)</f>
        <v>0</v>
      </c>
      <c r="HE29" s="128">
        <f t="shared" si="177"/>
        <v>0</v>
      </c>
      <c r="HF29" s="128">
        <f>IF(OR(GU29="",GX29=""),0,IF(GU29&lt;기준일시_입력!$J$15,기준일시_입력!$J$15,GU29))</f>
        <v>0</v>
      </c>
      <c r="HG29" s="128">
        <f t="shared" si="178"/>
        <v>0</v>
      </c>
      <c r="HH29" s="128">
        <f>IFERROR(IF(AND(HF29&lt;SMALL(기준일시_입력!$J$21:$J$39,HH$5),HG29&gt;SMALL(기준일시_입력!$N$21:$N$39,HH$5)),INDEX(기준일시_입력!$AJ$21:$AJ$39,HH$5*2-1),IF(AND(HF29&gt;=SMALL(기준일시_입력!$J$21:$J$39,HH$5),HF29&lt;SMALL(기준일시_입력!$N$21:$N$39,HH$5)),SMALL(기준일시_입력!$N$21:$N$39,HH$5)-HF29,0)),0)</f>
        <v>0</v>
      </c>
      <c r="HI29" s="128">
        <f>IFERROR(IF(AND(HF29&lt;SMALL(기준일시_입력!$J$21:$J$39,HI$5),HG29&gt;SMALL(기준일시_입력!$N$21:$N$39,HI$5)),INDEX(기준일시_입력!$AJ$21:$AJ$39,HI$5*2-1),IF(AND(HF29&gt;=SMALL(기준일시_입력!$J$21:$J$39,HI$5),HF29&lt;SMALL(기준일시_입력!$N$21:$N$39,HI$5)),SMALL(기준일시_입력!$N$21:$N$39,HI$5)-HF29,0)),0)</f>
        <v>0</v>
      </c>
      <c r="HJ29" s="128">
        <f>IFERROR(IF(AND(HF29&lt;SMALL(기준일시_입력!$J$21:$J$39,HJ$5),HG29&gt;SMALL(기준일시_입력!$N$21:$N$39,HJ$5)),INDEX(기준일시_입력!$AJ$21:$AJ$39,HJ$5*2-1),IF(AND(HF29&gt;=SMALL(기준일시_입력!$J$21:$J$39,HJ$5),HF29&lt;SMALL(기준일시_입력!$N$21:$N$39,HJ$5)),SMALL(기준일시_입력!$N$21:$N$39,HJ$5)-HF29,0)),0)</f>
        <v>0</v>
      </c>
      <c r="HK29" s="128">
        <f>IFERROR(IF(AND(HF29&lt;SMALL(기준일시_입력!$J$21:$J$39,HK$5),HG29&gt;SMALL(기준일시_입력!$N$21:$N$39,HK$5)),INDEX(기준일시_입력!$AJ$21:$AJ$39,HK$5*2-1),IF(AND(HF29&gt;=SMALL(기준일시_입력!$J$21:$J$39,HK$5),HF29&lt;SMALL(기준일시_입력!$N$21:$N$39,HK$5)),SMALL(기준일시_입력!$N$21:$N$39,HK$5)-HF29,0)),0)</f>
        <v>0</v>
      </c>
      <c r="HL29" s="128">
        <f>IFERROR(IF(AND(HF29&lt;SMALL(기준일시_입력!$J$21:$J$39,HL$5),HG29&gt;SMALL(기준일시_입력!$N$21:$N$39,HL$5)),INDEX(기준일시_입력!$AJ$21:$AJ$39,HL$5*2-1),IF(AND(HF29&gt;=SMALL(기준일시_입력!$J$21:$J$39,HL$5),HF29&lt;SMALL(기준일시_입력!$N$21:$N$39,HL$5)),SMALL(기준일시_입력!$N$21:$N$39,HL$5)-HF29,0)),0)</f>
        <v>0</v>
      </c>
      <c r="HM29" s="128">
        <f>IFERROR(IF(AND(HF29&lt;SMALL(기준일시_입력!$J$21:$J$39,HM$5),HG29&gt;SMALL(기준일시_입력!$N$21:$N$39,HM$5)),INDEX(기준일시_입력!$AJ$21:$AJ$39,HM$5*2-1),IF(AND(HF29&gt;=SMALL(기준일시_입력!$J$21:$J$39,HM$5),HF29&lt;SMALL(기준일시_입력!$N$21:$N$39,HM$5)),SMALL(기준일시_입력!$N$21:$N$39,HM$5)-HF29,0)),0)</f>
        <v>0</v>
      </c>
      <c r="HN29" s="128">
        <f>IFERROR(IF(AND(HF29&lt;SMALL(기준일시_입력!$J$21:$J$39,HN$5),HG29&gt;SMALL(기준일시_입력!$N$21:$N$39,HN$5)),INDEX(기준일시_입력!$AJ$21:$AJ$39,HN$5*2-1),IF(AND(HF29&gt;=SMALL(기준일시_입력!$J$21:$J$39,HN$5),HF29&lt;SMALL(기준일시_입력!$N$21:$N$39,HN$5)),SMALL(기준일시_입력!$N$21:$N$39,HN$5)-HF29,0)),0)</f>
        <v>0</v>
      </c>
      <c r="HO29" s="128">
        <f>IFERROR(IF(AND(HF29&lt;SMALL(기준일시_입력!$J$21:$J$39,HO$5),HG29&gt;SMALL(기준일시_입력!$N$21:$N$39,HO$5)),INDEX(기준일시_입력!$AJ$21:$AJ$39,HO$5*2-1),IF(AND(HF29&gt;=SMALL(기준일시_입력!$J$21:$J$39,HO$5),HF29&lt;SMALL(기준일시_입력!$N$21:$N$39,HO$5)),SMALL(기준일시_입력!$N$21:$N$39,HO$5)-HF29,0)),0)</f>
        <v>0</v>
      </c>
      <c r="HP29" s="128">
        <f>IFERROR(IF(AND(HF29&lt;SMALL(기준일시_입력!$J$21:$J$39,HP$5),HG29&gt;SMALL(기준일시_입력!$N$21:$N$39,HP$5)),INDEX(기준일시_입력!$AJ$21:$AJ$39,HP$5*2-1),IF(AND(HF29&gt;=SMALL(기준일시_입력!$J$21:$J$39,HP$5),HF29&lt;SMALL(기준일시_입력!$N$21:$N$39,HP$5)),SMALL(기준일시_입력!$N$21:$N$39,HP$5)-HF29,0)),0)</f>
        <v>0</v>
      </c>
      <c r="HQ29" s="128">
        <f>IFERROR(IF(AND(HF29&lt;SMALL(기준일시_입력!$J$21:$J$39,HQ$5),HG29&gt;SMALL(기준일시_입력!$N$21:$N$39,HQ$5)),INDEX(기준일시_입력!$AJ$21:$AJ$39,HQ$5*2-1),IF(AND(HF29&gt;=SMALL(기준일시_입력!$J$21:$J$39,HQ$5),HF29&lt;SMALL(기준일시_입력!$N$21:$N$39,HQ$5)),SMALL(기준일시_입력!$N$21:$N$39,HQ$5)-HF29,0)),0)</f>
        <v>0</v>
      </c>
      <c r="HR29" s="125"/>
      <c r="HS29" s="180" t="str">
        <f t="shared" si="179"/>
        <v>24일</v>
      </c>
      <c r="HT29" s="180"/>
      <c r="HU29" s="124" t="str">
        <f t="shared" si="180"/>
        <v>수</v>
      </c>
      <c r="HV29" s="133" t="str">
        <f t="shared" si="405"/>
        <v/>
      </c>
      <c r="HW29" s="184"/>
      <c r="HX29" s="184"/>
      <c r="HY29" s="184"/>
      <c r="HZ29" s="184"/>
      <c r="IA29" s="184"/>
      <c r="IB29" s="184"/>
      <c r="IC29" s="176"/>
      <c r="ID29" s="177"/>
      <c r="IE29" s="129" t="str">
        <f>IF($B29="","",IF(AND(HU$3&lt;&gt;"",$B29-기준일시_입력!$AO$7&lt;=0,HW29="",HZ29="",IC29=""),"X",IF(IC29="연차","☆",IF(IC29="월차","★",IF(IC29="병가","♨",IF(IC29="출장","◎",IF(IC29="교육","■",IF(AND(IC29="",HW29&lt;=기준일시_입력!$J$15,HZ29&gt;=기준일시_입력!$N$15),"○",IF(AND(IC29="",HW29&lt;&gt;"",HW29&gt;기준일시_입력!$J$15),"▼",IF(AND(IC29="",HZ29&lt;&gt;"",HZ29&lt;기준일시_입력!$N$15),"△",""))))))))))</f>
        <v/>
      </c>
      <c r="IF29" s="128">
        <f>IFERROR(IF(OR(HW29="",HZ29=""),0,IF(AND(IH29&lt;기준일시_입력!$J$17,II29&gt;기준일시_입력!$N$17),기준일시_입력!$N$17-기준일시_입력!$J$17,IF(AND(IH29&gt;=기준일시_입력!$J$17,II29&gt;기준일시_입력!$N$17),기준일시_입력!$N$17-IH29,IF(II29&lt;기준일시_입력!$J$17,0,IF(AND(IH29&lt;기준일시_입력!$J$17,II29&lt;=기준일시_입력!$N$17),II29-기준일시_입력!$J$17,IF(AND(IH29&gt;=기준일시_입력!$J$17,II29&lt;=기준일시_입력!$N$17),II29-IH29,0)))))),0)</f>
        <v>0</v>
      </c>
      <c r="IG29" s="128">
        <f t="shared" si="182"/>
        <v>0</v>
      </c>
      <c r="IH29" s="128">
        <f>IF(OR(HW29="",HZ29=""),0,IF(HW29&lt;기준일시_입력!$J$15,기준일시_입력!$J$15,HW29))</f>
        <v>0</v>
      </c>
      <c r="II29" s="128">
        <f t="shared" si="183"/>
        <v>0</v>
      </c>
      <c r="IJ29" s="128">
        <f>IFERROR(IF(AND(IH29&lt;SMALL(기준일시_입력!$J$21:$J$39,IJ$5),II29&gt;SMALL(기준일시_입력!$N$21:$N$39,IJ$5)),INDEX(기준일시_입력!$AJ$21:$AJ$39,IJ$5*2-1),IF(AND(IH29&gt;=SMALL(기준일시_입력!$J$21:$J$39,IJ$5),IH29&lt;SMALL(기준일시_입력!$N$21:$N$39,IJ$5)),SMALL(기준일시_입력!$N$21:$N$39,IJ$5)-IH29,0)),0)</f>
        <v>0</v>
      </c>
      <c r="IK29" s="128">
        <f>IFERROR(IF(AND(IH29&lt;SMALL(기준일시_입력!$J$21:$J$39,IK$5),II29&gt;SMALL(기준일시_입력!$N$21:$N$39,IK$5)),INDEX(기준일시_입력!$AJ$21:$AJ$39,IK$5*2-1),IF(AND(IH29&gt;=SMALL(기준일시_입력!$J$21:$J$39,IK$5),IH29&lt;SMALL(기준일시_입력!$N$21:$N$39,IK$5)),SMALL(기준일시_입력!$N$21:$N$39,IK$5)-IH29,0)),0)</f>
        <v>0</v>
      </c>
      <c r="IL29" s="128">
        <f>IFERROR(IF(AND(IH29&lt;SMALL(기준일시_입력!$J$21:$J$39,IL$5),II29&gt;SMALL(기준일시_입력!$N$21:$N$39,IL$5)),INDEX(기준일시_입력!$AJ$21:$AJ$39,IL$5*2-1),IF(AND(IH29&gt;=SMALL(기준일시_입력!$J$21:$J$39,IL$5),IH29&lt;SMALL(기준일시_입력!$N$21:$N$39,IL$5)),SMALL(기준일시_입력!$N$21:$N$39,IL$5)-IH29,0)),0)</f>
        <v>0</v>
      </c>
      <c r="IM29" s="128">
        <f>IFERROR(IF(AND(IH29&lt;SMALL(기준일시_입력!$J$21:$J$39,IM$5),II29&gt;SMALL(기준일시_입력!$N$21:$N$39,IM$5)),INDEX(기준일시_입력!$AJ$21:$AJ$39,IM$5*2-1),IF(AND(IH29&gt;=SMALL(기준일시_입력!$J$21:$J$39,IM$5),IH29&lt;SMALL(기준일시_입력!$N$21:$N$39,IM$5)),SMALL(기준일시_입력!$N$21:$N$39,IM$5)-IH29,0)),0)</f>
        <v>0</v>
      </c>
      <c r="IN29" s="128">
        <f>IFERROR(IF(AND(IH29&lt;SMALL(기준일시_입력!$J$21:$J$39,IN$5),II29&gt;SMALL(기준일시_입력!$N$21:$N$39,IN$5)),INDEX(기준일시_입력!$AJ$21:$AJ$39,IN$5*2-1),IF(AND(IH29&gt;=SMALL(기준일시_입력!$J$21:$J$39,IN$5),IH29&lt;SMALL(기준일시_입력!$N$21:$N$39,IN$5)),SMALL(기준일시_입력!$N$21:$N$39,IN$5)-IH29,0)),0)</f>
        <v>0</v>
      </c>
      <c r="IO29" s="128">
        <f>IFERROR(IF(AND(IH29&lt;SMALL(기준일시_입력!$J$21:$J$39,IO$5),II29&gt;SMALL(기준일시_입력!$N$21:$N$39,IO$5)),INDEX(기준일시_입력!$AJ$21:$AJ$39,IO$5*2-1),IF(AND(IH29&gt;=SMALL(기준일시_입력!$J$21:$J$39,IO$5),IH29&lt;SMALL(기준일시_입력!$N$21:$N$39,IO$5)),SMALL(기준일시_입력!$N$21:$N$39,IO$5)-IH29,0)),0)</f>
        <v>0</v>
      </c>
      <c r="IP29" s="128">
        <f>IFERROR(IF(AND(IH29&lt;SMALL(기준일시_입력!$J$21:$J$39,IP$5),II29&gt;SMALL(기준일시_입력!$N$21:$N$39,IP$5)),INDEX(기준일시_입력!$AJ$21:$AJ$39,IP$5*2-1),IF(AND(IH29&gt;=SMALL(기준일시_입력!$J$21:$J$39,IP$5),IH29&lt;SMALL(기준일시_입력!$N$21:$N$39,IP$5)),SMALL(기준일시_입력!$N$21:$N$39,IP$5)-IH29,0)),0)</f>
        <v>0</v>
      </c>
      <c r="IQ29" s="128">
        <f>IFERROR(IF(AND(IH29&lt;SMALL(기준일시_입력!$J$21:$J$39,IQ$5),II29&gt;SMALL(기준일시_입력!$N$21:$N$39,IQ$5)),INDEX(기준일시_입력!$AJ$21:$AJ$39,IQ$5*2-1),IF(AND(IH29&gt;=SMALL(기준일시_입력!$J$21:$J$39,IQ$5),IH29&lt;SMALL(기준일시_입력!$N$21:$N$39,IQ$5)),SMALL(기준일시_입력!$N$21:$N$39,IQ$5)-IH29,0)),0)</f>
        <v>0</v>
      </c>
      <c r="IR29" s="128">
        <f>IFERROR(IF(AND(IH29&lt;SMALL(기준일시_입력!$J$21:$J$39,IR$5),II29&gt;SMALL(기준일시_입력!$N$21:$N$39,IR$5)),INDEX(기준일시_입력!$AJ$21:$AJ$39,IR$5*2-1),IF(AND(IH29&gt;=SMALL(기준일시_입력!$J$21:$J$39,IR$5),IH29&lt;SMALL(기준일시_입력!$N$21:$N$39,IR$5)),SMALL(기준일시_입력!$N$21:$N$39,IR$5)-IH29,0)),0)</f>
        <v>0</v>
      </c>
      <c r="IS29" s="128">
        <f>IFERROR(IF(AND(IH29&lt;SMALL(기준일시_입력!$J$21:$J$39,IS$5),II29&gt;SMALL(기준일시_입력!$N$21:$N$39,IS$5)),INDEX(기준일시_입력!$AJ$21:$AJ$39,IS$5*2-1),IF(AND(IH29&gt;=SMALL(기준일시_입력!$J$21:$J$39,IS$5),IH29&lt;SMALL(기준일시_입력!$N$21:$N$39,IS$5)),SMALL(기준일시_입력!$N$21:$N$39,IS$5)-IH29,0)),0)</f>
        <v>0</v>
      </c>
      <c r="IT29" s="125"/>
      <c r="IU29" s="180" t="str">
        <f t="shared" si="184"/>
        <v>24일</v>
      </c>
      <c r="IV29" s="180"/>
      <c r="IW29" s="124" t="str">
        <f t="shared" si="185"/>
        <v>수</v>
      </c>
      <c r="IX29" s="133" t="str">
        <f t="shared" si="406"/>
        <v/>
      </c>
      <c r="IY29" s="184"/>
      <c r="IZ29" s="184"/>
      <c r="JA29" s="184"/>
      <c r="JB29" s="184"/>
      <c r="JC29" s="184"/>
      <c r="JD29" s="184"/>
      <c r="JE29" s="176"/>
      <c r="JF29" s="177"/>
      <c r="JG29" s="129" t="str">
        <f>IF($B29="","",IF(AND(IW$3&lt;&gt;"",$B29-기준일시_입력!$AO$7&lt;=0,IY29="",JB29="",JE29=""),"X",IF(JE29="연차","☆",IF(JE29="월차","★",IF(JE29="병가","♨",IF(JE29="출장","◎",IF(JE29="교육","■",IF(AND(JE29="",IY29&lt;=기준일시_입력!$J$15,JB29&gt;=기준일시_입력!$N$15),"○",IF(AND(JE29="",IY29&lt;&gt;"",IY29&gt;기준일시_입력!$J$15),"▼",IF(AND(JE29="",JB29&lt;&gt;"",JB29&lt;기준일시_입력!$N$15),"△",""))))))))))</f>
        <v/>
      </c>
      <c r="JH29" s="128">
        <f>IFERROR(IF(OR(IY29="",JB29=""),0,IF(AND(JJ29&lt;기준일시_입력!$J$17,JK29&gt;기준일시_입력!$N$17),기준일시_입력!$N$17-기준일시_입력!$J$17,IF(AND(JJ29&gt;=기준일시_입력!$J$17,JK29&gt;기준일시_입력!$N$17),기준일시_입력!$N$17-JJ29,IF(JK29&lt;기준일시_입력!$J$17,0,IF(AND(JJ29&lt;기준일시_입력!$J$17,JK29&lt;=기준일시_입력!$N$17),JK29-기준일시_입력!$J$17,IF(AND(JJ29&gt;=기준일시_입력!$J$17,JK29&lt;=기준일시_입력!$N$17),JK29-JJ29,0)))))),0)</f>
        <v>0</v>
      </c>
      <c r="JI29" s="128">
        <f t="shared" si="187"/>
        <v>0</v>
      </c>
      <c r="JJ29" s="128">
        <f>IF(OR(IY29="",JB29=""),0,IF(IY29&lt;기준일시_입력!$J$15,기준일시_입력!$J$15,IY29))</f>
        <v>0</v>
      </c>
      <c r="JK29" s="128">
        <f t="shared" si="188"/>
        <v>0</v>
      </c>
      <c r="JL29" s="128">
        <f>IFERROR(IF(AND(JJ29&lt;SMALL(기준일시_입력!$J$21:$J$39,JL$5),JK29&gt;SMALL(기준일시_입력!$N$21:$N$39,JL$5)),INDEX(기준일시_입력!$AJ$21:$AJ$39,JL$5*2-1),IF(AND(JJ29&gt;=SMALL(기준일시_입력!$J$21:$J$39,JL$5),JJ29&lt;SMALL(기준일시_입력!$N$21:$N$39,JL$5)),SMALL(기준일시_입력!$N$21:$N$39,JL$5)-JJ29,0)),0)</f>
        <v>0</v>
      </c>
      <c r="JM29" s="128">
        <f>IFERROR(IF(AND(JJ29&lt;SMALL(기준일시_입력!$J$21:$J$39,JM$5),JK29&gt;SMALL(기준일시_입력!$N$21:$N$39,JM$5)),INDEX(기준일시_입력!$AJ$21:$AJ$39,JM$5*2-1),IF(AND(JJ29&gt;=SMALL(기준일시_입력!$J$21:$J$39,JM$5),JJ29&lt;SMALL(기준일시_입력!$N$21:$N$39,JM$5)),SMALL(기준일시_입력!$N$21:$N$39,JM$5)-JJ29,0)),0)</f>
        <v>0</v>
      </c>
      <c r="JN29" s="128">
        <f>IFERROR(IF(AND(JJ29&lt;SMALL(기준일시_입력!$J$21:$J$39,JN$5),JK29&gt;SMALL(기준일시_입력!$N$21:$N$39,JN$5)),INDEX(기준일시_입력!$AJ$21:$AJ$39,JN$5*2-1),IF(AND(JJ29&gt;=SMALL(기준일시_입력!$J$21:$J$39,JN$5),JJ29&lt;SMALL(기준일시_입력!$N$21:$N$39,JN$5)),SMALL(기준일시_입력!$N$21:$N$39,JN$5)-JJ29,0)),0)</f>
        <v>0</v>
      </c>
      <c r="JO29" s="128">
        <f>IFERROR(IF(AND(JJ29&lt;SMALL(기준일시_입력!$J$21:$J$39,JO$5),JK29&gt;SMALL(기준일시_입력!$N$21:$N$39,JO$5)),INDEX(기준일시_입력!$AJ$21:$AJ$39,JO$5*2-1),IF(AND(JJ29&gt;=SMALL(기준일시_입력!$J$21:$J$39,JO$5),JJ29&lt;SMALL(기준일시_입력!$N$21:$N$39,JO$5)),SMALL(기준일시_입력!$N$21:$N$39,JO$5)-JJ29,0)),0)</f>
        <v>0</v>
      </c>
      <c r="JP29" s="128">
        <f>IFERROR(IF(AND(JJ29&lt;SMALL(기준일시_입력!$J$21:$J$39,JP$5),JK29&gt;SMALL(기준일시_입력!$N$21:$N$39,JP$5)),INDEX(기준일시_입력!$AJ$21:$AJ$39,JP$5*2-1),IF(AND(JJ29&gt;=SMALL(기준일시_입력!$J$21:$J$39,JP$5),JJ29&lt;SMALL(기준일시_입력!$N$21:$N$39,JP$5)),SMALL(기준일시_입력!$N$21:$N$39,JP$5)-JJ29,0)),0)</f>
        <v>0</v>
      </c>
      <c r="JQ29" s="128">
        <f>IFERROR(IF(AND(JJ29&lt;SMALL(기준일시_입력!$J$21:$J$39,JQ$5),JK29&gt;SMALL(기준일시_입력!$N$21:$N$39,JQ$5)),INDEX(기준일시_입력!$AJ$21:$AJ$39,JQ$5*2-1),IF(AND(JJ29&gt;=SMALL(기준일시_입력!$J$21:$J$39,JQ$5),JJ29&lt;SMALL(기준일시_입력!$N$21:$N$39,JQ$5)),SMALL(기준일시_입력!$N$21:$N$39,JQ$5)-JJ29,0)),0)</f>
        <v>0</v>
      </c>
      <c r="JR29" s="128">
        <f>IFERROR(IF(AND(JJ29&lt;SMALL(기준일시_입력!$J$21:$J$39,JR$5),JK29&gt;SMALL(기준일시_입력!$N$21:$N$39,JR$5)),INDEX(기준일시_입력!$AJ$21:$AJ$39,JR$5*2-1),IF(AND(JJ29&gt;=SMALL(기준일시_입력!$J$21:$J$39,JR$5),JJ29&lt;SMALL(기준일시_입력!$N$21:$N$39,JR$5)),SMALL(기준일시_입력!$N$21:$N$39,JR$5)-JJ29,0)),0)</f>
        <v>0</v>
      </c>
      <c r="JS29" s="128">
        <f>IFERROR(IF(AND(JJ29&lt;SMALL(기준일시_입력!$J$21:$J$39,JS$5),JK29&gt;SMALL(기준일시_입력!$N$21:$N$39,JS$5)),INDEX(기준일시_입력!$AJ$21:$AJ$39,JS$5*2-1),IF(AND(JJ29&gt;=SMALL(기준일시_입력!$J$21:$J$39,JS$5),JJ29&lt;SMALL(기준일시_입력!$N$21:$N$39,JS$5)),SMALL(기준일시_입력!$N$21:$N$39,JS$5)-JJ29,0)),0)</f>
        <v>0</v>
      </c>
      <c r="JT29" s="128">
        <f>IFERROR(IF(AND(JJ29&lt;SMALL(기준일시_입력!$J$21:$J$39,JT$5),JK29&gt;SMALL(기준일시_입력!$N$21:$N$39,JT$5)),INDEX(기준일시_입력!$AJ$21:$AJ$39,JT$5*2-1),IF(AND(JJ29&gt;=SMALL(기준일시_입력!$J$21:$J$39,JT$5),JJ29&lt;SMALL(기준일시_입력!$N$21:$N$39,JT$5)),SMALL(기준일시_입력!$N$21:$N$39,JT$5)-JJ29,0)),0)</f>
        <v>0</v>
      </c>
      <c r="JU29" s="128">
        <f>IFERROR(IF(AND(JJ29&lt;SMALL(기준일시_입력!$J$21:$J$39,JU$5),JK29&gt;SMALL(기준일시_입력!$N$21:$N$39,JU$5)),INDEX(기준일시_입력!$AJ$21:$AJ$39,JU$5*2-1),IF(AND(JJ29&gt;=SMALL(기준일시_입력!$J$21:$J$39,JU$5),JJ29&lt;SMALL(기준일시_입력!$N$21:$N$39,JU$5)),SMALL(기준일시_입력!$N$21:$N$39,JU$5)-JJ29,0)),0)</f>
        <v>0</v>
      </c>
      <c r="JV29" s="125"/>
      <c r="JW29" s="180" t="str">
        <f t="shared" si="189"/>
        <v>24일</v>
      </c>
      <c r="JX29" s="180"/>
      <c r="JY29" s="124" t="str">
        <f t="shared" si="190"/>
        <v>수</v>
      </c>
      <c r="JZ29" s="133" t="str">
        <f t="shared" si="406"/>
        <v/>
      </c>
      <c r="KA29" s="184"/>
      <c r="KB29" s="184"/>
      <c r="KC29" s="184"/>
      <c r="KD29" s="184"/>
      <c r="KE29" s="184"/>
      <c r="KF29" s="184"/>
      <c r="KG29" s="176"/>
      <c r="KH29" s="177"/>
      <c r="KI29" s="129" t="str">
        <f>IF($B29="","",IF(AND(JY$3&lt;&gt;"",$B29-기준일시_입력!$AO$7&lt;=0,KA29="",KD29="",KG29=""),"X",IF(KG29="연차","☆",IF(KG29="월차","★",IF(KG29="병가","♨",IF(KG29="출장","◎",IF(KG29="교육","■",IF(AND(KG29="",KA29&lt;=기준일시_입력!$J$15,KD29&gt;=기준일시_입력!$N$15),"○",IF(AND(KG29="",KA29&lt;&gt;"",KA29&gt;기준일시_입력!$J$15),"▼",IF(AND(KG29="",KD29&lt;&gt;"",KD29&lt;기준일시_입력!$N$15),"△",""))))))))))</f>
        <v/>
      </c>
      <c r="KJ29" s="128">
        <f>IFERROR(IF(OR(KA29="",KD29=""),0,IF(AND(KL29&lt;기준일시_입력!$J$17,KM29&gt;기준일시_입력!$N$17),기준일시_입력!$N$17-기준일시_입력!$J$17,IF(AND(KL29&gt;=기준일시_입력!$J$17,KM29&gt;기준일시_입력!$N$17),기준일시_입력!$N$17-KL29,IF(KM29&lt;기준일시_입력!$J$17,0,IF(AND(KL29&lt;기준일시_입력!$J$17,KM29&lt;=기준일시_입력!$N$17),KM29-기준일시_입력!$J$17,IF(AND(KL29&gt;=기준일시_입력!$J$17,KM29&lt;=기준일시_입력!$N$17),KM29-KL29,0)))))),0)</f>
        <v>0</v>
      </c>
      <c r="KK29" s="128">
        <f t="shared" si="192"/>
        <v>0</v>
      </c>
      <c r="KL29" s="128">
        <f>IF(OR(KA29="",KD29=""),0,IF(KA29&lt;기준일시_입력!$J$15,기준일시_입력!$J$15,KA29))</f>
        <v>0</v>
      </c>
      <c r="KM29" s="128">
        <f t="shared" si="193"/>
        <v>0</v>
      </c>
      <c r="KN29" s="128">
        <f>IFERROR(IF(AND(KL29&lt;SMALL(기준일시_입력!$J$21:$J$39,KN$5),KM29&gt;SMALL(기준일시_입력!$N$21:$N$39,KN$5)),INDEX(기준일시_입력!$AJ$21:$AJ$39,KN$5*2-1),IF(AND(KL29&gt;=SMALL(기준일시_입력!$J$21:$J$39,KN$5),KL29&lt;SMALL(기준일시_입력!$N$21:$N$39,KN$5)),SMALL(기준일시_입력!$N$21:$N$39,KN$5)-KL29,0)),0)</f>
        <v>0</v>
      </c>
      <c r="KO29" s="128">
        <f>IFERROR(IF(AND(KL29&lt;SMALL(기준일시_입력!$J$21:$J$39,KO$5),KM29&gt;SMALL(기준일시_입력!$N$21:$N$39,KO$5)),INDEX(기준일시_입력!$AJ$21:$AJ$39,KO$5*2-1),IF(AND(KL29&gt;=SMALL(기준일시_입력!$J$21:$J$39,KO$5),KL29&lt;SMALL(기준일시_입력!$N$21:$N$39,KO$5)),SMALL(기준일시_입력!$N$21:$N$39,KO$5)-KL29,0)),0)</f>
        <v>0</v>
      </c>
      <c r="KP29" s="128">
        <f>IFERROR(IF(AND(KL29&lt;SMALL(기준일시_입력!$J$21:$J$39,KP$5),KM29&gt;SMALL(기준일시_입력!$N$21:$N$39,KP$5)),INDEX(기준일시_입력!$AJ$21:$AJ$39,KP$5*2-1),IF(AND(KL29&gt;=SMALL(기준일시_입력!$J$21:$J$39,KP$5),KL29&lt;SMALL(기준일시_입력!$N$21:$N$39,KP$5)),SMALL(기준일시_입력!$N$21:$N$39,KP$5)-KL29,0)),0)</f>
        <v>0</v>
      </c>
      <c r="KQ29" s="128">
        <f>IFERROR(IF(AND(KL29&lt;SMALL(기준일시_입력!$J$21:$J$39,KQ$5),KM29&gt;SMALL(기준일시_입력!$N$21:$N$39,KQ$5)),INDEX(기준일시_입력!$AJ$21:$AJ$39,KQ$5*2-1),IF(AND(KL29&gt;=SMALL(기준일시_입력!$J$21:$J$39,KQ$5),KL29&lt;SMALL(기준일시_입력!$N$21:$N$39,KQ$5)),SMALL(기준일시_입력!$N$21:$N$39,KQ$5)-KL29,0)),0)</f>
        <v>0</v>
      </c>
      <c r="KR29" s="128">
        <f>IFERROR(IF(AND(KL29&lt;SMALL(기준일시_입력!$J$21:$J$39,KR$5),KM29&gt;SMALL(기준일시_입력!$N$21:$N$39,KR$5)),INDEX(기준일시_입력!$AJ$21:$AJ$39,KR$5*2-1),IF(AND(KL29&gt;=SMALL(기준일시_입력!$J$21:$J$39,KR$5),KL29&lt;SMALL(기준일시_입력!$N$21:$N$39,KR$5)),SMALL(기준일시_입력!$N$21:$N$39,KR$5)-KL29,0)),0)</f>
        <v>0</v>
      </c>
      <c r="KS29" s="128">
        <f>IFERROR(IF(AND(KL29&lt;SMALL(기준일시_입력!$J$21:$J$39,KS$5),KM29&gt;SMALL(기준일시_입력!$N$21:$N$39,KS$5)),INDEX(기준일시_입력!$AJ$21:$AJ$39,KS$5*2-1),IF(AND(KL29&gt;=SMALL(기준일시_입력!$J$21:$J$39,KS$5),KL29&lt;SMALL(기준일시_입력!$N$21:$N$39,KS$5)),SMALL(기준일시_입력!$N$21:$N$39,KS$5)-KL29,0)),0)</f>
        <v>0</v>
      </c>
      <c r="KT29" s="128">
        <f>IFERROR(IF(AND(KL29&lt;SMALL(기준일시_입력!$J$21:$J$39,KT$5),KM29&gt;SMALL(기준일시_입력!$N$21:$N$39,KT$5)),INDEX(기준일시_입력!$AJ$21:$AJ$39,KT$5*2-1),IF(AND(KL29&gt;=SMALL(기준일시_입력!$J$21:$J$39,KT$5),KL29&lt;SMALL(기준일시_입력!$N$21:$N$39,KT$5)),SMALL(기준일시_입력!$N$21:$N$39,KT$5)-KL29,0)),0)</f>
        <v>0</v>
      </c>
      <c r="KU29" s="128">
        <f>IFERROR(IF(AND(KL29&lt;SMALL(기준일시_입력!$J$21:$J$39,KU$5),KM29&gt;SMALL(기준일시_입력!$N$21:$N$39,KU$5)),INDEX(기준일시_입력!$AJ$21:$AJ$39,KU$5*2-1),IF(AND(KL29&gt;=SMALL(기준일시_입력!$J$21:$J$39,KU$5),KL29&lt;SMALL(기준일시_입력!$N$21:$N$39,KU$5)),SMALL(기준일시_입력!$N$21:$N$39,KU$5)-KL29,0)),0)</f>
        <v>0</v>
      </c>
      <c r="KV29" s="128">
        <f>IFERROR(IF(AND(KL29&lt;SMALL(기준일시_입력!$J$21:$J$39,KV$5),KM29&gt;SMALL(기준일시_입력!$N$21:$N$39,KV$5)),INDEX(기준일시_입력!$AJ$21:$AJ$39,KV$5*2-1),IF(AND(KL29&gt;=SMALL(기준일시_입력!$J$21:$J$39,KV$5),KL29&lt;SMALL(기준일시_입력!$N$21:$N$39,KV$5)),SMALL(기준일시_입력!$N$21:$N$39,KV$5)-KL29,0)),0)</f>
        <v>0</v>
      </c>
      <c r="KW29" s="128">
        <f>IFERROR(IF(AND(KL29&lt;SMALL(기준일시_입력!$J$21:$J$39,KW$5),KM29&gt;SMALL(기준일시_입력!$N$21:$N$39,KW$5)),INDEX(기준일시_입력!$AJ$21:$AJ$39,KW$5*2-1),IF(AND(KL29&gt;=SMALL(기준일시_입력!$J$21:$J$39,KW$5),KL29&lt;SMALL(기준일시_입력!$N$21:$N$39,KW$5)),SMALL(기준일시_입력!$N$21:$N$39,KW$5)-KL29,0)),0)</f>
        <v>0</v>
      </c>
      <c r="KX29" s="125"/>
      <c r="KY29" s="180" t="str">
        <f t="shared" si="194"/>
        <v>24일</v>
      </c>
      <c r="KZ29" s="180"/>
      <c r="LA29" s="124" t="str">
        <f t="shared" si="195"/>
        <v>수</v>
      </c>
      <c r="LB29" s="133" t="str">
        <f t="shared" si="406"/>
        <v/>
      </c>
      <c r="LC29" s="184"/>
      <c r="LD29" s="184"/>
      <c r="LE29" s="184"/>
      <c r="LF29" s="184"/>
      <c r="LG29" s="184"/>
      <c r="LH29" s="184"/>
      <c r="LI29" s="176"/>
      <c r="LJ29" s="177"/>
      <c r="LK29" s="129" t="str">
        <f>IF($B29="","",IF(AND(LA$3&lt;&gt;"",$B29-기준일시_입력!$AO$7&lt;=0,LC29="",LF29="",LI29=""),"X",IF(LI29="연차","☆",IF(LI29="월차","★",IF(LI29="병가","♨",IF(LI29="출장","◎",IF(LI29="교육","■",IF(AND(LI29="",LC29&lt;=기준일시_입력!$J$15,LF29&gt;=기준일시_입력!$N$15),"○",IF(AND(LI29="",LC29&lt;&gt;"",LC29&gt;기준일시_입력!$J$15),"▼",IF(AND(LI29="",LF29&lt;&gt;"",LF29&lt;기준일시_입력!$N$15),"△",""))))))))))</f>
        <v/>
      </c>
      <c r="LL29" s="128">
        <f>IFERROR(IF(OR(LC29="",LF29=""),0,IF(AND(LN29&lt;기준일시_입력!$J$17,LO29&gt;기준일시_입력!$N$17),기준일시_입력!$N$17-기준일시_입력!$J$17,IF(AND(LN29&gt;=기준일시_입력!$J$17,LO29&gt;기준일시_입력!$N$17),기준일시_입력!$N$17-LN29,IF(LO29&lt;기준일시_입력!$J$17,0,IF(AND(LN29&lt;기준일시_입력!$J$17,LO29&lt;=기준일시_입력!$N$17),LO29-기준일시_입력!$J$17,IF(AND(LN29&gt;=기준일시_입력!$J$17,LO29&lt;=기준일시_입력!$N$17),LO29-LN29,0)))))),0)</f>
        <v>0</v>
      </c>
      <c r="LM29" s="128">
        <f t="shared" si="197"/>
        <v>0</v>
      </c>
      <c r="LN29" s="128">
        <f>IF(OR(LC29="",LF29=""),0,IF(LC29&lt;기준일시_입력!$J$15,기준일시_입력!$J$15,LC29))</f>
        <v>0</v>
      </c>
      <c r="LO29" s="128">
        <f t="shared" si="198"/>
        <v>0</v>
      </c>
      <c r="LP29" s="128">
        <f>IFERROR(IF(AND(LN29&lt;SMALL(기준일시_입력!$J$21:$J$39,LP$5),LO29&gt;SMALL(기준일시_입력!$N$21:$N$39,LP$5)),INDEX(기준일시_입력!$AJ$21:$AJ$39,LP$5*2-1),IF(AND(LN29&gt;=SMALL(기준일시_입력!$J$21:$J$39,LP$5),LN29&lt;SMALL(기준일시_입력!$N$21:$N$39,LP$5)),SMALL(기준일시_입력!$N$21:$N$39,LP$5)-LN29,0)),0)</f>
        <v>0</v>
      </c>
      <c r="LQ29" s="128">
        <f>IFERROR(IF(AND(LN29&lt;SMALL(기준일시_입력!$J$21:$J$39,LQ$5),LO29&gt;SMALL(기준일시_입력!$N$21:$N$39,LQ$5)),INDEX(기준일시_입력!$AJ$21:$AJ$39,LQ$5*2-1),IF(AND(LN29&gt;=SMALL(기준일시_입력!$J$21:$J$39,LQ$5),LN29&lt;SMALL(기준일시_입력!$N$21:$N$39,LQ$5)),SMALL(기준일시_입력!$N$21:$N$39,LQ$5)-LN29,0)),0)</f>
        <v>0</v>
      </c>
      <c r="LR29" s="128">
        <f>IFERROR(IF(AND(LN29&lt;SMALL(기준일시_입력!$J$21:$J$39,LR$5),LO29&gt;SMALL(기준일시_입력!$N$21:$N$39,LR$5)),INDEX(기준일시_입력!$AJ$21:$AJ$39,LR$5*2-1),IF(AND(LN29&gt;=SMALL(기준일시_입력!$J$21:$J$39,LR$5),LN29&lt;SMALL(기준일시_입력!$N$21:$N$39,LR$5)),SMALL(기준일시_입력!$N$21:$N$39,LR$5)-LN29,0)),0)</f>
        <v>0</v>
      </c>
      <c r="LS29" s="128">
        <f>IFERROR(IF(AND(LN29&lt;SMALL(기준일시_입력!$J$21:$J$39,LS$5),LO29&gt;SMALL(기준일시_입력!$N$21:$N$39,LS$5)),INDEX(기준일시_입력!$AJ$21:$AJ$39,LS$5*2-1),IF(AND(LN29&gt;=SMALL(기준일시_입력!$J$21:$J$39,LS$5),LN29&lt;SMALL(기준일시_입력!$N$21:$N$39,LS$5)),SMALL(기준일시_입력!$N$21:$N$39,LS$5)-LN29,0)),0)</f>
        <v>0</v>
      </c>
      <c r="LT29" s="128">
        <f>IFERROR(IF(AND(LN29&lt;SMALL(기준일시_입력!$J$21:$J$39,LT$5),LO29&gt;SMALL(기준일시_입력!$N$21:$N$39,LT$5)),INDEX(기준일시_입력!$AJ$21:$AJ$39,LT$5*2-1),IF(AND(LN29&gt;=SMALL(기준일시_입력!$J$21:$J$39,LT$5),LN29&lt;SMALL(기준일시_입력!$N$21:$N$39,LT$5)),SMALL(기준일시_입력!$N$21:$N$39,LT$5)-LN29,0)),0)</f>
        <v>0</v>
      </c>
      <c r="LU29" s="128">
        <f>IFERROR(IF(AND(LN29&lt;SMALL(기준일시_입력!$J$21:$J$39,LU$5),LO29&gt;SMALL(기준일시_입력!$N$21:$N$39,LU$5)),INDEX(기준일시_입력!$AJ$21:$AJ$39,LU$5*2-1),IF(AND(LN29&gt;=SMALL(기준일시_입력!$J$21:$J$39,LU$5),LN29&lt;SMALL(기준일시_입력!$N$21:$N$39,LU$5)),SMALL(기준일시_입력!$N$21:$N$39,LU$5)-LN29,0)),0)</f>
        <v>0</v>
      </c>
      <c r="LV29" s="128">
        <f>IFERROR(IF(AND(LN29&lt;SMALL(기준일시_입력!$J$21:$J$39,LV$5),LO29&gt;SMALL(기준일시_입력!$N$21:$N$39,LV$5)),INDEX(기준일시_입력!$AJ$21:$AJ$39,LV$5*2-1),IF(AND(LN29&gt;=SMALL(기준일시_입력!$J$21:$J$39,LV$5),LN29&lt;SMALL(기준일시_입력!$N$21:$N$39,LV$5)),SMALL(기준일시_입력!$N$21:$N$39,LV$5)-LN29,0)),0)</f>
        <v>0</v>
      </c>
      <c r="LW29" s="128">
        <f>IFERROR(IF(AND(LN29&lt;SMALL(기준일시_입력!$J$21:$J$39,LW$5),LO29&gt;SMALL(기준일시_입력!$N$21:$N$39,LW$5)),INDEX(기준일시_입력!$AJ$21:$AJ$39,LW$5*2-1),IF(AND(LN29&gt;=SMALL(기준일시_입력!$J$21:$J$39,LW$5),LN29&lt;SMALL(기준일시_입력!$N$21:$N$39,LW$5)),SMALL(기준일시_입력!$N$21:$N$39,LW$5)-LN29,0)),0)</f>
        <v>0</v>
      </c>
      <c r="LX29" s="128">
        <f>IFERROR(IF(AND(LN29&lt;SMALL(기준일시_입력!$J$21:$J$39,LX$5),LO29&gt;SMALL(기준일시_입력!$N$21:$N$39,LX$5)),INDEX(기준일시_입력!$AJ$21:$AJ$39,LX$5*2-1),IF(AND(LN29&gt;=SMALL(기준일시_입력!$J$21:$J$39,LX$5),LN29&lt;SMALL(기준일시_입력!$N$21:$N$39,LX$5)),SMALL(기준일시_입력!$N$21:$N$39,LX$5)-LN29,0)),0)</f>
        <v>0</v>
      </c>
      <c r="LY29" s="128">
        <f>IFERROR(IF(AND(LN29&lt;SMALL(기준일시_입력!$J$21:$J$39,LY$5),LO29&gt;SMALL(기준일시_입력!$N$21:$N$39,LY$5)),INDEX(기준일시_입력!$AJ$21:$AJ$39,LY$5*2-1),IF(AND(LN29&gt;=SMALL(기준일시_입력!$J$21:$J$39,LY$5),LN29&lt;SMALL(기준일시_입력!$N$21:$N$39,LY$5)),SMALL(기준일시_입력!$N$21:$N$39,LY$5)-LN29,0)),0)</f>
        <v>0</v>
      </c>
      <c r="LZ29" s="125"/>
      <c r="MA29" s="180" t="str">
        <f t="shared" si="199"/>
        <v>24일</v>
      </c>
      <c r="MB29" s="180"/>
      <c r="MC29" s="124" t="str">
        <f t="shared" si="200"/>
        <v>수</v>
      </c>
      <c r="MD29" s="133" t="str">
        <f t="shared" si="407"/>
        <v/>
      </c>
      <c r="ME29" s="184"/>
      <c r="MF29" s="184"/>
      <c r="MG29" s="184"/>
      <c r="MH29" s="184"/>
      <c r="MI29" s="184"/>
      <c r="MJ29" s="184"/>
      <c r="MK29" s="176"/>
      <c r="ML29" s="177"/>
      <c r="MM29" s="129" t="str">
        <f>IF($B29="","",IF(AND(MC$3&lt;&gt;"",$B29-기준일시_입력!$AO$7&lt;=0,ME29="",MH29="",MK29=""),"X",IF(MK29="연차","☆",IF(MK29="월차","★",IF(MK29="병가","♨",IF(MK29="출장","◎",IF(MK29="교육","■",IF(AND(MK29="",ME29&lt;=기준일시_입력!$J$15,MH29&gt;=기준일시_입력!$N$15),"○",IF(AND(MK29="",ME29&lt;&gt;"",ME29&gt;기준일시_입력!$J$15),"▼",IF(AND(MK29="",MH29&lt;&gt;"",MH29&lt;기준일시_입력!$N$15),"△",""))))))))))</f>
        <v/>
      </c>
      <c r="MN29" s="128">
        <f>IFERROR(IF(OR(ME29="",MH29=""),0,IF(AND(MP29&lt;기준일시_입력!$J$17,MQ29&gt;기준일시_입력!$N$17),기준일시_입력!$N$17-기준일시_입력!$J$17,IF(AND(MP29&gt;=기준일시_입력!$J$17,MQ29&gt;기준일시_입력!$N$17),기준일시_입력!$N$17-MP29,IF(MQ29&lt;기준일시_입력!$J$17,0,IF(AND(MP29&lt;기준일시_입력!$J$17,MQ29&lt;=기준일시_입력!$N$17),MQ29-기준일시_입력!$J$17,IF(AND(MP29&gt;=기준일시_입력!$J$17,MQ29&lt;=기준일시_입력!$N$17),MQ29-MP29,0)))))),0)</f>
        <v>0</v>
      </c>
      <c r="MO29" s="128">
        <f t="shared" si="202"/>
        <v>0</v>
      </c>
      <c r="MP29" s="128">
        <f>IF(OR(ME29="",MH29=""),0,IF(ME29&lt;기준일시_입력!$J$15,기준일시_입력!$J$15,ME29))</f>
        <v>0</v>
      </c>
      <c r="MQ29" s="128">
        <f t="shared" si="203"/>
        <v>0</v>
      </c>
      <c r="MR29" s="128">
        <f>IFERROR(IF(AND(MP29&lt;SMALL(기준일시_입력!$J$21:$J$39,MR$5),MQ29&gt;SMALL(기준일시_입력!$N$21:$N$39,MR$5)),INDEX(기준일시_입력!$AJ$21:$AJ$39,MR$5*2-1),IF(AND(MP29&gt;=SMALL(기준일시_입력!$J$21:$J$39,MR$5),MP29&lt;SMALL(기준일시_입력!$N$21:$N$39,MR$5)),SMALL(기준일시_입력!$N$21:$N$39,MR$5)-MP29,0)),0)</f>
        <v>0</v>
      </c>
      <c r="MS29" s="128">
        <f>IFERROR(IF(AND(MP29&lt;SMALL(기준일시_입력!$J$21:$J$39,MS$5),MQ29&gt;SMALL(기준일시_입력!$N$21:$N$39,MS$5)),INDEX(기준일시_입력!$AJ$21:$AJ$39,MS$5*2-1),IF(AND(MP29&gt;=SMALL(기준일시_입력!$J$21:$J$39,MS$5),MP29&lt;SMALL(기준일시_입력!$N$21:$N$39,MS$5)),SMALL(기준일시_입력!$N$21:$N$39,MS$5)-MP29,0)),0)</f>
        <v>0</v>
      </c>
      <c r="MT29" s="128">
        <f>IFERROR(IF(AND(MP29&lt;SMALL(기준일시_입력!$J$21:$J$39,MT$5),MQ29&gt;SMALL(기준일시_입력!$N$21:$N$39,MT$5)),INDEX(기준일시_입력!$AJ$21:$AJ$39,MT$5*2-1),IF(AND(MP29&gt;=SMALL(기준일시_입력!$J$21:$J$39,MT$5),MP29&lt;SMALL(기준일시_입력!$N$21:$N$39,MT$5)),SMALL(기준일시_입력!$N$21:$N$39,MT$5)-MP29,0)),0)</f>
        <v>0</v>
      </c>
      <c r="MU29" s="128">
        <f>IFERROR(IF(AND(MP29&lt;SMALL(기준일시_입력!$J$21:$J$39,MU$5),MQ29&gt;SMALL(기준일시_입력!$N$21:$N$39,MU$5)),INDEX(기준일시_입력!$AJ$21:$AJ$39,MU$5*2-1),IF(AND(MP29&gt;=SMALL(기준일시_입력!$J$21:$J$39,MU$5),MP29&lt;SMALL(기준일시_입력!$N$21:$N$39,MU$5)),SMALL(기준일시_입력!$N$21:$N$39,MU$5)-MP29,0)),0)</f>
        <v>0</v>
      </c>
      <c r="MV29" s="128">
        <f>IFERROR(IF(AND(MP29&lt;SMALL(기준일시_입력!$J$21:$J$39,MV$5),MQ29&gt;SMALL(기준일시_입력!$N$21:$N$39,MV$5)),INDEX(기준일시_입력!$AJ$21:$AJ$39,MV$5*2-1),IF(AND(MP29&gt;=SMALL(기준일시_입력!$J$21:$J$39,MV$5),MP29&lt;SMALL(기준일시_입력!$N$21:$N$39,MV$5)),SMALL(기준일시_입력!$N$21:$N$39,MV$5)-MP29,0)),0)</f>
        <v>0</v>
      </c>
      <c r="MW29" s="128">
        <f>IFERROR(IF(AND(MP29&lt;SMALL(기준일시_입력!$J$21:$J$39,MW$5),MQ29&gt;SMALL(기준일시_입력!$N$21:$N$39,MW$5)),INDEX(기준일시_입력!$AJ$21:$AJ$39,MW$5*2-1),IF(AND(MP29&gt;=SMALL(기준일시_입력!$J$21:$J$39,MW$5),MP29&lt;SMALL(기준일시_입력!$N$21:$N$39,MW$5)),SMALL(기준일시_입력!$N$21:$N$39,MW$5)-MP29,0)),0)</f>
        <v>0</v>
      </c>
      <c r="MX29" s="128">
        <f>IFERROR(IF(AND(MP29&lt;SMALL(기준일시_입력!$J$21:$J$39,MX$5),MQ29&gt;SMALL(기준일시_입력!$N$21:$N$39,MX$5)),INDEX(기준일시_입력!$AJ$21:$AJ$39,MX$5*2-1),IF(AND(MP29&gt;=SMALL(기준일시_입력!$J$21:$J$39,MX$5),MP29&lt;SMALL(기준일시_입력!$N$21:$N$39,MX$5)),SMALL(기준일시_입력!$N$21:$N$39,MX$5)-MP29,0)),0)</f>
        <v>0</v>
      </c>
      <c r="MY29" s="128">
        <f>IFERROR(IF(AND(MP29&lt;SMALL(기준일시_입력!$J$21:$J$39,MY$5),MQ29&gt;SMALL(기준일시_입력!$N$21:$N$39,MY$5)),INDEX(기준일시_입력!$AJ$21:$AJ$39,MY$5*2-1),IF(AND(MP29&gt;=SMALL(기준일시_입력!$J$21:$J$39,MY$5),MP29&lt;SMALL(기준일시_입력!$N$21:$N$39,MY$5)),SMALL(기준일시_입력!$N$21:$N$39,MY$5)-MP29,0)),0)</f>
        <v>0</v>
      </c>
      <c r="MZ29" s="128">
        <f>IFERROR(IF(AND(MP29&lt;SMALL(기준일시_입력!$J$21:$J$39,MZ$5),MQ29&gt;SMALL(기준일시_입력!$N$21:$N$39,MZ$5)),INDEX(기준일시_입력!$AJ$21:$AJ$39,MZ$5*2-1),IF(AND(MP29&gt;=SMALL(기준일시_입력!$J$21:$J$39,MZ$5),MP29&lt;SMALL(기준일시_입력!$N$21:$N$39,MZ$5)),SMALL(기준일시_입력!$N$21:$N$39,MZ$5)-MP29,0)),0)</f>
        <v>0</v>
      </c>
      <c r="NA29" s="128">
        <f>IFERROR(IF(AND(MP29&lt;SMALL(기준일시_입력!$J$21:$J$39,NA$5),MQ29&gt;SMALL(기준일시_입력!$N$21:$N$39,NA$5)),INDEX(기준일시_입력!$AJ$21:$AJ$39,NA$5*2-1),IF(AND(MP29&gt;=SMALL(기준일시_입력!$J$21:$J$39,NA$5),MP29&lt;SMALL(기준일시_입력!$N$21:$N$39,NA$5)),SMALL(기준일시_입력!$N$21:$N$39,NA$5)-MP29,0)),0)</f>
        <v>0</v>
      </c>
      <c r="NB29" s="125"/>
      <c r="NC29" s="180" t="str">
        <f t="shared" si="204"/>
        <v>24일</v>
      </c>
      <c r="ND29" s="180"/>
      <c r="NE29" s="124" t="str">
        <f t="shared" si="205"/>
        <v>수</v>
      </c>
      <c r="NF29" s="133" t="str">
        <f t="shared" si="407"/>
        <v/>
      </c>
      <c r="NG29" s="184"/>
      <c r="NH29" s="184"/>
      <c r="NI29" s="184"/>
      <c r="NJ29" s="184"/>
      <c r="NK29" s="184"/>
      <c r="NL29" s="184"/>
      <c r="NM29" s="176"/>
      <c r="NN29" s="177"/>
      <c r="NO29" s="129" t="str">
        <f>IF($B29="","",IF(AND(NE$3&lt;&gt;"",$B29-기준일시_입력!$AO$7&lt;=0,NG29="",NJ29="",NM29=""),"X",IF(NM29="연차","☆",IF(NM29="월차","★",IF(NM29="병가","♨",IF(NM29="출장","◎",IF(NM29="교육","■",IF(AND(NM29="",NG29&lt;=기준일시_입력!$J$15,NJ29&gt;=기준일시_입력!$N$15),"○",IF(AND(NM29="",NG29&lt;&gt;"",NG29&gt;기준일시_입력!$J$15),"▼",IF(AND(NM29="",NJ29&lt;&gt;"",NJ29&lt;기준일시_입력!$N$15),"△",""))))))))))</f>
        <v/>
      </c>
      <c r="NP29" s="128">
        <f>IFERROR(IF(OR(NG29="",NJ29=""),0,IF(AND(NR29&lt;기준일시_입력!$J$17,NS29&gt;기준일시_입력!$N$17),기준일시_입력!$N$17-기준일시_입력!$J$17,IF(AND(NR29&gt;=기준일시_입력!$J$17,NS29&gt;기준일시_입력!$N$17),기준일시_입력!$N$17-NR29,IF(NS29&lt;기준일시_입력!$J$17,0,IF(AND(NR29&lt;기준일시_입력!$J$17,NS29&lt;=기준일시_입력!$N$17),NS29-기준일시_입력!$J$17,IF(AND(NR29&gt;=기준일시_입력!$J$17,NS29&lt;=기준일시_입력!$N$17),NS29-NR29,0)))))),0)</f>
        <v>0</v>
      </c>
      <c r="NQ29" s="128">
        <f t="shared" si="207"/>
        <v>0</v>
      </c>
      <c r="NR29" s="128">
        <f>IF(OR(NG29="",NJ29=""),0,IF(NG29&lt;기준일시_입력!$J$15,기준일시_입력!$J$15,NG29))</f>
        <v>0</v>
      </c>
      <c r="NS29" s="128">
        <f t="shared" si="208"/>
        <v>0</v>
      </c>
      <c r="NT29" s="128">
        <f>IFERROR(IF(AND(NR29&lt;SMALL(기준일시_입력!$J$21:$J$39,NT$5),NS29&gt;SMALL(기준일시_입력!$N$21:$N$39,NT$5)),INDEX(기준일시_입력!$AJ$21:$AJ$39,NT$5*2-1),IF(AND(NR29&gt;=SMALL(기준일시_입력!$J$21:$J$39,NT$5),NR29&lt;SMALL(기준일시_입력!$N$21:$N$39,NT$5)),SMALL(기준일시_입력!$N$21:$N$39,NT$5)-NR29,0)),0)</f>
        <v>0</v>
      </c>
      <c r="NU29" s="128">
        <f>IFERROR(IF(AND(NR29&lt;SMALL(기준일시_입력!$J$21:$J$39,NU$5),NS29&gt;SMALL(기준일시_입력!$N$21:$N$39,NU$5)),INDEX(기준일시_입력!$AJ$21:$AJ$39,NU$5*2-1),IF(AND(NR29&gt;=SMALL(기준일시_입력!$J$21:$J$39,NU$5),NR29&lt;SMALL(기준일시_입력!$N$21:$N$39,NU$5)),SMALL(기준일시_입력!$N$21:$N$39,NU$5)-NR29,0)),0)</f>
        <v>0</v>
      </c>
      <c r="NV29" s="128">
        <f>IFERROR(IF(AND(NR29&lt;SMALL(기준일시_입력!$J$21:$J$39,NV$5),NS29&gt;SMALL(기준일시_입력!$N$21:$N$39,NV$5)),INDEX(기준일시_입력!$AJ$21:$AJ$39,NV$5*2-1),IF(AND(NR29&gt;=SMALL(기준일시_입력!$J$21:$J$39,NV$5),NR29&lt;SMALL(기준일시_입력!$N$21:$N$39,NV$5)),SMALL(기준일시_입력!$N$21:$N$39,NV$5)-NR29,0)),0)</f>
        <v>0</v>
      </c>
      <c r="NW29" s="128">
        <f>IFERROR(IF(AND(NR29&lt;SMALL(기준일시_입력!$J$21:$J$39,NW$5),NS29&gt;SMALL(기준일시_입력!$N$21:$N$39,NW$5)),INDEX(기준일시_입력!$AJ$21:$AJ$39,NW$5*2-1),IF(AND(NR29&gt;=SMALL(기준일시_입력!$J$21:$J$39,NW$5),NR29&lt;SMALL(기준일시_입력!$N$21:$N$39,NW$5)),SMALL(기준일시_입력!$N$21:$N$39,NW$5)-NR29,0)),0)</f>
        <v>0</v>
      </c>
      <c r="NX29" s="128">
        <f>IFERROR(IF(AND(NR29&lt;SMALL(기준일시_입력!$J$21:$J$39,NX$5),NS29&gt;SMALL(기준일시_입력!$N$21:$N$39,NX$5)),INDEX(기준일시_입력!$AJ$21:$AJ$39,NX$5*2-1),IF(AND(NR29&gt;=SMALL(기준일시_입력!$J$21:$J$39,NX$5),NR29&lt;SMALL(기준일시_입력!$N$21:$N$39,NX$5)),SMALL(기준일시_입력!$N$21:$N$39,NX$5)-NR29,0)),0)</f>
        <v>0</v>
      </c>
      <c r="NY29" s="128">
        <f>IFERROR(IF(AND(NR29&lt;SMALL(기준일시_입력!$J$21:$J$39,NY$5),NS29&gt;SMALL(기준일시_입력!$N$21:$N$39,NY$5)),INDEX(기준일시_입력!$AJ$21:$AJ$39,NY$5*2-1),IF(AND(NR29&gt;=SMALL(기준일시_입력!$J$21:$J$39,NY$5),NR29&lt;SMALL(기준일시_입력!$N$21:$N$39,NY$5)),SMALL(기준일시_입력!$N$21:$N$39,NY$5)-NR29,0)),0)</f>
        <v>0</v>
      </c>
      <c r="NZ29" s="128">
        <f>IFERROR(IF(AND(NR29&lt;SMALL(기준일시_입력!$J$21:$J$39,NZ$5),NS29&gt;SMALL(기준일시_입력!$N$21:$N$39,NZ$5)),INDEX(기준일시_입력!$AJ$21:$AJ$39,NZ$5*2-1),IF(AND(NR29&gt;=SMALL(기준일시_입력!$J$21:$J$39,NZ$5),NR29&lt;SMALL(기준일시_입력!$N$21:$N$39,NZ$5)),SMALL(기준일시_입력!$N$21:$N$39,NZ$5)-NR29,0)),0)</f>
        <v>0</v>
      </c>
      <c r="OA29" s="128">
        <f>IFERROR(IF(AND(NR29&lt;SMALL(기준일시_입력!$J$21:$J$39,OA$5),NS29&gt;SMALL(기준일시_입력!$N$21:$N$39,OA$5)),INDEX(기준일시_입력!$AJ$21:$AJ$39,OA$5*2-1),IF(AND(NR29&gt;=SMALL(기준일시_입력!$J$21:$J$39,OA$5),NR29&lt;SMALL(기준일시_입력!$N$21:$N$39,OA$5)),SMALL(기준일시_입력!$N$21:$N$39,OA$5)-NR29,0)),0)</f>
        <v>0</v>
      </c>
      <c r="OB29" s="128">
        <f>IFERROR(IF(AND(NR29&lt;SMALL(기준일시_입력!$J$21:$J$39,OB$5),NS29&gt;SMALL(기준일시_입력!$N$21:$N$39,OB$5)),INDEX(기준일시_입력!$AJ$21:$AJ$39,OB$5*2-1),IF(AND(NR29&gt;=SMALL(기준일시_입력!$J$21:$J$39,OB$5),NR29&lt;SMALL(기준일시_입력!$N$21:$N$39,OB$5)),SMALL(기준일시_입력!$N$21:$N$39,OB$5)-NR29,0)),0)</f>
        <v>0</v>
      </c>
      <c r="OC29" s="128">
        <f>IFERROR(IF(AND(NR29&lt;SMALL(기준일시_입력!$J$21:$J$39,OC$5),NS29&gt;SMALL(기준일시_입력!$N$21:$N$39,OC$5)),INDEX(기준일시_입력!$AJ$21:$AJ$39,OC$5*2-1),IF(AND(NR29&gt;=SMALL(기준일시_입력!$J$21:$J$39,OC$5),NR29&lt;SMALL(기준일시_입력!$N$21:$N$39,OC$5)),SMALL(기준일시_입력!$N$21:$N$39,OC$5)-NR29,0)),0)</f>
        <v>0</v>
      </c>
      <c r="OD29" s="125"/>
      <c r="OE29" s="180" t="str">
        <f t="shared" si="209"/>
        <v>24일</v>
      </c>
      <c r="OF29" s="180"/>
      <c r="OG29" s="124" t="str">
        <f t="shared" si="210"/>
        <v>수</v>
      </c>
      <c r="OH29" s="133" t="str">
        <f t="shared" si="407"/>
        <v/>
      </c>
      <c r="OI29" s="184"/>
      <c r="OJ29" s="184"/>
      <c r="OK29" s="184"/>
      <c r="OL29" s="184"/>
      <c r="OM29" s="184"/>
      <c r="ON29" s="184"/>
      <c r="OO29" s="176"/>
      <c r="OP29" s="177"/>
      <c r="OQ29" s="129" t="str">
        <f>IF($B29="","",IF(AND(OG$3&lt;&gt;"",$B29-기준일시_입력!$AO$7&lt;=0,OI29="",OL29="",OO29=""),"X",IF(OO29="연차","☆",IF(OO29="월차","★",IF(OO29="병가","♨",IF(OO29="출장","◎",IF(OO29="교육","■",IF(AND(OO29="",OI29&lt;=기준일시_입력!$J$15,OL29&gt;=기준일시_입력!$N$15),"○",IF(AND(OO29="",OI29&lt;&gt;"",OI29&gt;기준일시_입력!$J$15),"▼",IF(AND(OO29="",OL29&lt;&gt;"",OL29&lt;기준일시_입력!$N$15),"△",""))))))))))</f>
        <v/>
      </c>
      <c r="OR29" s="128">
        <f>IFERROR(IF(OR(OI29="",OL29=""),0,IF(AND(OT29&lt;기준일시_입력!$J$17,OU29&gt;기준일시_입력!$N$17),기준일시_입력!$N$17-기준일시_입력!$J$17,IF(AND(OT29&gt;=기준일시_입력!$J$17,OU29&gt;기준일시_입력!$N$17),기준일시_입력!$N$17-OT29,IF(OU29&lt;기준일시_입력!$J$17,0,IF(AND(OT29&lt;기준일시_입력!$J$17,OU29&lt;=기준일시_입력!$N$17),OU29-기준일시_입력!$J$17,IF(AND(OT29&gt;=기준일시_입력!$J$17,OU29&lt;=기준일시_입력!$N$17),OU29-OT29,0)))))),0)</f>
        <v>0</v>
      </c>
      <c r="OS29" s="128">
        <f t="shared" si="212"/>
        <v>0</v>
      </c>
      <c r="OT29" s="128">
        <f>IF(OR(OI29="",OL29=""),0,IF(OI29&lt;기준일시_입력!$J$15,기준일시_입력!$J$15,OI29))</f>
        <v>0</v>
      </c>
      <c r="OU29" s="128">
        <f t="shared" si="213"/>
        <v>0</v>
      </c>
      <c r="OV29" s="128">
        <f>IFERROR(IF(AND(OT29&lt;SMALL(기준일시_입력!$J$21:$J$39,OV$5),OU29&gt;SMALL(기준일시_입력!$N$21:$N$39,OV$5)),INDEX(기준일시_입력!$AJ$21:$AJ$39,OV$5*2-1),IF(AND(OT29&gt;=SMALL(기준일시_입력!$J$21:$J$39,OV$5),OT29&lt;SMALL(기준일시_입력!$N$21:$N$39,OV$5)),SMALL(기준일시_입력!$N$21:$N$39,OV$5)-OT29,0)),0)</f>
        <v>0</v>
      </c>
      <c r="OW29" s="128">
        <f>IFERROR(IF(AND(OT29&lt;SMALL(기준일시_입력!$J$21:$J$39,OW$5),OU29&gt;SMALL(기준일시_입력!$N$21:$N$39,OW$5)),INDEX(기준일시_입력!$AJ$21:$AJ$39,OW$5*2-1),IF(AND(OT29&gt;=SMALL(기준일시_입력!$J$21:$J$39,OW$5),OT29&lt;SMALL(기준일시_입력!$N$21:$N$39,OW$5)),SMALL(기준일시_입력!$N$21:$N$39,OW$5)-OT29,0)),0)</f>
        <v>0</v>
      </c>
      <c r="OX29" s="128">
        <f>IFERROR(IF(AND(OT29&lt;SMALL(기준일시_입력!$J$21:$J$39,OX$5),OU29&gt;SMALL(기준일시_입력!$N$21:$N$39,OX$5)),INDEX(기준일시_입력!$AJ$21:$AJ$39,OX$5*2-1),IF(AND(OT29&gt;=SMALL(기준일시_입력!$J$21:$J$39,OX$5),OT29&lt;SMALL(기준일시_입력!$N$21:$N$39,OX$5)),SMALL(기준일시_입력!$N$21:$N$39,OX$5)-OT29,0)),0)</f>
        <v>0</v>
      </c>
      <c r="OY29" s="128">
        <f>IFERROR(IF(AND(OT29&lt;SMALL(기준일시_입력!$J$21:$J$39,OY$5),OU29&gt;SMALL(기준일시_입력!$N$21:$N$39,OY$5)),INDEX(기준일시_입력!$AJ$21:$AJ$39,OY$5*2-1),IF(AND(OT29&gt;=SMALL(기준일시_입력!$J$21:$J$39,OY$5),OT29&lt;SMALL(기준일시_입력!$N$21:$N$39,OY$5)),SMALL(기준일시_입력!$N$21:$N$39,OY$5)-OT29,0)),0)</f>
        <v>0</v>
      </c>
      <c r="OZ29" s="128">
        <f>IFERROR(IF(AND(OT29&lt;SMALL(기준일시_입력!$J$21:$J$39,OZ$5),OU29&gt;SMALL(기준일시_입력!$N$21:$N$39,OZ$5)),INDEX(기준일시_입력!$AJ$21:$AJ$39,OZ$5*2-1),IF(AND(OT29&gt;=SMALL(기준일시_입력!$J$21:$J$39,OZ$5),OT29&lt;SMALL(기준일시_입력!$N$21:$N$39,OZ$5)),SMALL(기준일시_입력!$N$21:$N$39,OZ$5)-OT29,0)),0)</f>
        <v>0</v>
      </c>
      <c r="PA29" s="128">
        <f>IFERROR(IF(AND(OT29&lt;SMALL(기준일시_입력!$J$21:$J$39,PA$5),OU29&gt;SMALL(기준일시_입력!$N$21:$N$39,PA$5)),INDEX(기준일시_입력!$AJ$21:$AJ$39,PA$5*2-1),IF(AND(OT29&gt;=SMALL(기준일시_입력!$J$21:$J$39,PA$5),OT29&lt;SMALL(기준일시_입력!$N$21:$N$39,PA$5)),SMALL(기준일시_입력!$N$21:$N$39,PA$5)-OT29,0)),0)</f>
        <v>0</v>
      </c>
      <c r="PB29" s="128">
        <f>IFERROR(IF(AND(OT29&lt;SMALL(기준일시_입력!$J$21:$J$39,PB$5),OU29&gt;SMALL(기준일시_입력!$N$21:$N$39,PB$5)),INDEX(기준일시_입력!$AJ$21:$AJ$39,PB$5*2-1),IF(AND(OT29&gt;=SMALL(기준일시_입력!$J$21:$J$39,PB$5),OT29&lt;SMALL(기준일시_입력!$N$21:$N$39,PB$5)),SMALL(기준일시_입력!$N$21:$N$39,PB$5)-OT29,0)),0)</f>
        <v>0</v>
      </c>
      <c r="PC29" s="128">
        <f>IFERROR(IF(AND(OT29&lt;SMALL(기준일시_입력!$J$21:$J$39,PC$5),OU29&gt;SMALL(기준일시_입력!$N$21:$N$39,PC$5)),INDEX(기준일시_입력!$AJ$21:$AJ$39,PC$5*2-1),IF(AND(OT29&gt;=SMALL(기준일시_입력!$J$21:$J$39,PC$5),OT29&lt;SMALL(기준일시_입력!$N$21:$N$39,PC$5)),SMALL(기준일시_입력!$N$21:$N$39,PC$5)-OT29,0)),0)</f>
        <v>0</v>
      </c>
      <c r="PD29" s="128">
        <f>IFERROR(IF(AND(OT29&lt;SMALL(기준일시_입력!$J$21:$J$39,PD$5),OU29&gt;SMALL(기준일시_입력!$N$21:$N$39,PD$5)),INDEX(기준일시_입력!$AJ$21:$AJ$39,PD$5*2-1),IF(AND(OT29&gt;=SMALL(기준일시_입력!$J$21:$J$39,PD$5),OT29&lt;SMALL(기준일시_입력!$N$21:$N$39,PD$5)),SMALL(기준일시_입력!$N$21:$N$39,PD$5)-OT29,0)),0)</f>
        <v>0</v>
      </c>
      <c r="PE29" s="128">
        <f>IFERROR(IF(AND(OT29&lt;SMALL(기준일시_입력!$J$21:$J$39,PE$5),OU29&gt;SMALL(기준일시_입력!$N$21:$N$39,PE$5)),INDEX(기준일시_입력!$AJ$21:$AJ$39,PE$5*2-1),IF(AND(OT29&gt;=SMALL(기준일시_입력!$J$21:$J$39,PE$5),OT29&lt;SMALL(기준일시_입력!$N$21:$N$39,PE$5)),SMALL(기준일시_입력!$N$21:$N$39,PE$5)-OT29,0)),0)</f>
        <v>0</v>
      </c>
      <c r="PF29" s="125"/>
      <c r="PG29" s="180" t="str">
        <f t="shared" si="214"/>
        <v>24일</v>
      </c>
      <c r="PH29" s="180"/>
      <c r="PI29" s="124" t="str">
        <f t="shared" si="215"/>
        <v>수</v>
      </c>
      <c r="PJ29" s="133" t="str">
        <f t="shared" si="408"/>
        <v/>
      </c>
      <c r="PK29" s="184"/>
      <c r="PL29" s="184"/>
      <c r="PM29" s="184"/>
      <c r="PN29" s="184"/>
      <c r="PO29" s="184"/>
      <c r="PP29" s="184"/>
      <c r="PQ29" s="176"/>
      <c r="PR29" s="177"/>
      <c r="PS29" s="129" t="str">
        <f>IF($B29="","",IF(AND(PI$3&lt;&gt;"",$B29-기준일시_입력!$AO$7&lt;=0,PK29="",PN29="",PQ29=""),"X",IF(PQ29="연차","☆",IF(PQ29="월차","★",IF(PQ29="병가","♨",IF(PQ29="출장","◎",IF(PQ29="교육","■",IF(AND(PQ29="",PK29&lt;=기준일시_입력!$J$15,PN29&gt;=기준일시_입력!$N$15),"○",IF(AND(PQ29="",PK29&lt;&gt;"",PK29&gt;기준일시_입력!$J$15),"▼",IF(AND(PQ29="",PN29&lt;&gt;"",PN29&lt;기준일시_입력!$N$15),"△",""))))))))))</f>
        <v/>
      </c>
      <c r="PT29" s="128">
        <f>IFERROR(IF(OR(PK29="",PN29=""),0,IF(AND(PV29&lt;기준일시_입력!$J$17,PW29&gt;기준일시_입력!$N$17),기준일시_입력!$N$17-기준일시_입력!$J$17,IF(AND(PV29&gt;=기준일시_입력!$J$17,PW29&gt;기준일시_입력!$N$17),기준일시_입력!$N$17-PV29,IF(PW29&lt;기준일시_입력!$J$17,0,IF(AND(PV29&lt;기준일시_입력!$J$17,PW29&lt;=기준일시_입력!$N$17),PW29-기준일시_입력!$J$17,IF(AND(PV29&gt;=기준일시_입력!$J$17,PW29&lt;=기준일시_입력!$N$17),PW29-PV29,0)))))),0)</f>
        <v>0</v>
      </c>
      <c r="PU29" s="128">
        <f t="shared" si="217"/>
        <v>0</v>
      </c>
      <c r="PV29" s="128">
        <f>IF(OR(PK29="",PN29=""),0,IF(PK29&lt;기준일시_입력!$J$15,기준일시_입력!$J$15,PK29))</f>
        <v>0</v>
      </c>
      <c r="PW29" s="128">
        <f t="shared" si="218"/>
        <v>0</v>
      </c>
      <c r="PX29" s="128">
        <f>IFERROR(IF(AND(PV29&lt;SMALL(기준일시_입력!$J$21:$J$39,PX$5),PW29&gt;SMALL(기준일시_입력!$N$21:$N$39,PX$5)),INDEX(기준일시_입력!$AJ$21:$AJ$39,PX$5*2-1),IF(AND(PV29&gt;=SMALL(기준일시_입력!$J$21:$J$39,PX$5),PV29&lt;SMALL(기준일시_입력!$N$21:$N$39,PX$5)),SMALL(기준일시_입력!$N$21:$N$39,PX$5)-PV29,0)),0)</f>
        <v>0</v>
      </c>
      <c r="PY29" s="128">
        <f>IFERROR(IF(AND(PV29&lt;SMALL(기준일시_입력!$J$21:$J$39,PY$5),PW29&gt;SMALL(기준일시_입력!$N$21:$N$39,PY$5)),INDEX(기준일시_입력!$AJ$21:$AJ$39,PY$5*2-1),IF(AND(PV29&gt;=SMALL(기준일시_입력!$J$21:$J$39,PY$5),PV29&lt;SMALL(기준일시_입력!$N$21:$N$39,PY$5)),SMALL(기준일시_입력!$N$21:$N$39,PY$5)-PV29,0)),0)</f>
        <v>0</v>
      </c>
      <c r="PZ29" s="128">
        <f>IFERROR(IF(AND(PV29&lt;SMALL(기준일시_입력!$J$21:$J$39,PZ$5),PW29&gt;SMALL(기준일시_입력!$N$21:$N$39,PZ$5)),INDEX(기준일시_입력!$AJ$21:$AJ$39,PZ$5*2-1),IF(AND(PV29&gt;=SMALL(기준일시_입력!$J$21:$J$39,PZ$5),PV29&lt;SMALL(기준일시_입력!$N$21:$N$39,PZ$5)),SMALL(기준일시_입력!$N$21:$N$39,PZ$5)-PV29,0)),0)</f>
        <v>0</v>
      </c>
      <c r="QA29" s="128">
        <f>IFERROR(IF(AND(PV29&lt;SMALL(기준일시_입력!$J$21:$J$39,QA$5),PW29&gt;SMALL(기준일시_입력!$N$21:$N$39,QA$5)),INDEX(기준일시_입력!$AJ$21:$AJ$39,QA$5*2-1),IF(AND(PV29&gt;=SMALL(기준일시_입력!$J$21:$J$39,QA$5),PV29&lt;SMALL(기준일시_입력!$N$21:$N$39,QA$5)),SMALL(기준일시_입력!$N$21:$N$39,QA$5)-PV29,0)),0)</f>
        <v>0</v>
      </c>
      <c r="QB29" s="128">
        <f>IFERROR(IF(AND(PV29&lt;SMALL(기준일시_입력!$J$21:$J$39,QB$5),PW29&gt;SMALL(기준일시_입력!$N$21:$N$39,QB$5)),INDEX(기준일시_입력!$AJ$21:$AJ$39,QB$5*2-1),IF(AND(PV29&gt;=SMALL(기준일시_입력!$J$21:$J$39,QB$5),PV29&lt;SMALL(기준일시_입력!$N$21:$N$39,QB$5)),SMALL(기준일시_입력!$N$21:$N$39,QB$5)-PV29,0)),0)</f>
        <v>0</v>
      </c>
      <c r="QC29" s="128">
        <f>IFERROR(IF(AND(PV29&lt;SMALL(기준일시_입력!$J$21:$J$39,QC$5),PW29&gt;SMALL(기준일시_입력!$N$21:$N$39,QC$5)),INDEX(기준일시_입력!$AJ$21:$AJ$39,QC$5*2-1),IF(AND(PV29&gt;=SMALL(기준일시_입력!$J$21:$J$39,QC$5),PV29&lt;SMALL(기준일시_입력!$N$21:$N$39,QC$5)),SMALL(기준일시_입력!$N$21:$N$39,QC$5)-PV29,0)),0)</f>
        <v>0</v>
      </c>
      <c r="QD29" s="128">
        <f>IFERROR(IF(AND(PV29&lt;SMALL(기준일시_입력!$J$21:$J$39,QD$5),PW29&gt;SMALL(기준일시_입력!$N$21:$N$39,QD$5)),INDEX(기준일시_입력!$AJ$21:$AJ$39,QD$5*2-1),IF(AND(PV29&gt;=SMALL(기준일시_입력!$J$21:$J$39,QD$5),PV29&lt;SMALL(기준일시_입력!$N$21:$N$39,QD$5)),SMALL(기준일시_입력!$N$21:$N$39,QD$5)-PV29,0)),0)</f>
        <v>0</v>
      </c>
      <c r="QE29" s="128">
        <f>IFERROR(IF(AND(PV29&lt;SMALL(기준일시_입력!$J$21:$J$39,QE$5),PW29&gt;SMALL(기준일시_입력!$N$21:$N$39,QE$5)),INDEX(기준일시_입력!$AJ$21:$AJ$39,QE$5*2-1),IF(AND(PV29&gt;=SMALL(기준일시_입력!$J$21:$J$39,QE$5),PV29&lt;SMALL(기준일시_입력!$N$21:$N$39,QE$5)),SMALL(기준일시_입력!$N$21:$N$39,QE$5)-PV29,0)),0)</f>
        <v>0</v>
      </c>
      <c r="QF29" s="128">
        <f>IFERROR(IF(AND(PV29&lt;SMALL(기준일시_입력!$J$21:$J$39,QF$5),PW29&gt;SMALL(기준일시_입력!$N$21:$N$39,QF$5)),INDEX(기준일시_입력!$AJ$21:$AJ$39,QF$5*2-1),IF(AND(PV29&gt;=SMALL(기준일시_입력!$J$21:$J$39,QF$5),PV29&lt;SMALL(기준일시_입력!$N$21:$N$39,QF$5)),SMALL(기준일시_입력!$N$21:$N$39,QF$5)-PV29,0)),0)</f>
        <v>0</v>
      </c>
      <c r="QG29" s="128">
        <f>IFERROR(IF(AND(PV29&lt;SMALL(기준일시_입력!$J$21:$J$39,QG$5),PW29&gt;SMALL(기준일시_입력!$N$21:$N$39,QG$5)),INDEX(기준일시_입력!$AJ$21:$AJ$39,QG$5*2-1),IF(AND(PV29&gt;=SMALL(기준일시_입력!$J$21:$J$39,QG$5),PV29&lt;SMALL(기준일시_입력!$N$21:$N$39,QG$5)),SMALL(기준일시_입력!$N$21:$N$39,QG$5)-PV29,0)),0)</f>
        <v>0</v>
      </c>
      <c r="QH29" s="125"/>
      <c r="QI29" s="180" t="str">
        <f t="shared" si="219"/>
        <v>24일</v>
      </c>
      <c r="QJ29" s="180"/>
      <c r="QK29" s="124" t="str">
        <f t="shared" si="220"/>
        <v>수</v>
      </c>
      <c r="QL29" s="133" t="str">
        <f t="shared" si="408"/>
        <v/>
      </c>
      <c r="QM29" s="184"/>
      <c r="QN29" s="184"/>
      <c r="QO29" s="184"/>
      <c r="QP29" s="184"/>
      <c r="QQ29" s="184"/>
      <c r="QR29" s="184"/>
      <c r="QS29" s="176"/>
      <c r="QT29" s="177"/>
      <c r="QU29" s="129" t="str">
        <f>IF($B29="","",IF(AND(QK$3&lt;&gt;"",$B29-기준일시_입력!$AO$7&lt;=0,QM29="",QP29="",QS29=""),"X",IF(QS29="연차","☆",IF(QS29="월차","★",IF(QS29="병가","♨",IF(QS29="출장","◎",IF(QS29="교육","■",IF(AND(QS29="",QM29&lt;=기준일시_입력!$J$15,QP29&gt;=기준일시_입력!$N$15),"○",IF(AND(QS29="",QM29&lt;&gt;"",QM29&gt;기준일시_입력!$J$15),"▼",IF(AND(QS29="",QP29&lt;&gt;"",QP29&lt;기준일시_입력!$N$15),"△",""))))))))))</f>
        <v/>
      </c>
      <c r="QV29" s="128">
        <f>IFERROR(IF(OR(QM29="",QP29=""),0,IF(AND(QX29&lt;기준일시_입력!$J$17,QY29&gt;기준일시_입력!$N$17),기준일시_입력!$N$17-기준일시_입력!$J$17,IF(AND(QX29&gt;=기준일시_입력!$J$17,QY29&gt;기준일시_입력!$N$17),기준일시_입력!$N$17-QX29,IF(QY29&lt;기준일시_입력!$J$17,0,IF(AND(QX29&lt;기준일시_입력!$J$17,QY29&lt;=기준일시_입력!$N$17),QY29-기준일시_입력!$J$17,IF(AND(QX29&gt;=기준일시_입력!$J$17,QY29&lt;=기준일시_입력!$N$17),QY29-QX29,0)))))),0)</f>
        <v>0</v>
      </c>
      <c r="QW29" s="128">
        <f t="shared" si="222"/>
        <v>0</v>
      </c>
      <c r="QX29" s="128">
        <f>IF(OR(QM29="",QP29=""),0,IF(QM29&lt;기준일시_입력!$J$15,기준일시_입력!$J$15,QM29))</f>
        <v>0</v>
      </c>
      <c r="QY29" s="128">
        <f t="shared" si="223"/>
        <v>0</v>
      </c>
      <c r="QZ29" s="128">
        <f>IFERROR(IF(AND(QX29&lt;SMALL(기준일시_입력!$J$21:$J$39,QZ$5),QY29&gt;SMALL(기준일시_입력!$N$21:$N$39,QZ$5)),INDEX(기준일시_입력!$AJ$21:$AJ$39,QZ$5*2-1),IF(AND(QX29&gt;=SMALL(기준일시_입력!$J$21:$J$39,QZ$5),QX29&lt;SMALL(기준일시_입력!$N$21:$N$39,QZ$5)),SMALL(기준일시_입력!$N$21:$N$39,QZ$5)-QX29,0)),0)</f>
        <v>0</v>
      </c>
      <c r="RA29" s="128">
        <f>IFERROR(IF(AND(QX29&lt;SMALL(기준일시_입력!$J$21:$J$39,RA$5),QY29&gt;SMALL(기준일시_입력!$N$21:$N$39,RA$5)),INDEX(기준일시_입력!$AJ$21:$AJ$39,RA$5*2-1),IF(AND(QX29&gt;=SMALL(기준일시_입력!$J$21:$J$39,RA$5),QX29&lt;SMALL(기준일시_입력!$N$21:$N$39,RA$5)),SMALL(기준일시_입력!$N$21:$N$39,RA$5)-QX29,0)),0)</f>
        <v>0</v>
      </c>
      <c r="RB29" s="128">
        <f>IFERROR(IF(AND(QX29&lt;SMALL(기준일시_입력!$J$21:$J$39,RB$5),QY29&gt;SMALL(기준일시_입력!$N$21:$N$39,RB$5)),INDEX(기준일시_입력!$AJ$21:$AJ$39,RB$5*2-1),IF(AND(QX29&gt;=SMALL(기준일시_입력!$J$21:$J$39,RB$5),QX29&lt;SMALL(기준일시_입력!$N$21:$N$39,RB$5)),SMALL(기준일시_입력!$N$21:$N$39,RB$5)-QX29,0)),0)</f>
        <v>0</v>
      </c>
      <c r="RC29" s="128">
        <f>IFERROR(IF(AND(QX29&lt;SMALL(기준일시_입력!$J$21:$J$39,RC$5),QY29&gt;SMALL(기준일시_입력!$N$21:$N$39,RC$5)),INDEX(기준일시_입력!$AJ$21:$AJ$39,RC$5*2-1),IF(AND(QX29&gt;=SMALL(기준일시_입력!$J$21:$J$39,RC$5),QX29&lt;SMALL(기준일시_입력!$N$21:$N$39,RC$5)),SMALL(기준일시_입력!$N$21:$N$39,RC$5)-QX29,0)),0)</f>
        <v>0</v>
      </c>
      <c r="RD29" s="128">
        <f>IFERROR(IF(AND(QX29&lt;SMALL(기준일시_입력!$J$21:$J$39,RD$5),QY29&gt;SMALL(기준일시_입력!$N$21:$N$39,RD$5)),INDEX(기준일시_입력!$AJ$21:$AJ$39,RD$5*2-1),IF(AND(QX29&gt;=SMALL(기준일시_입력!$J$21:$J$39,RD$5),QX29&lt;SMALL(기준일시_입력!$N$21:$N$39,RD$5)),SMALL(기준일시_입력!$N$21:$N$39,RD$5)-QX29,0)),0)</f>
        <v>0</v>
      </c>
      <c r="RE29" s="128">
        <f>IFERROR(IF(AND(QX29&lt;SMALL(기준일시_입력!$J$21:$J$39,RE$5),QY29&gt;SMALL(기준일시_입력!$N$21:$N$39,RE$5)),INDEX(기준일시_입력!$AJ$21:$AJ$39,RE$5*2-1),IF(AND(QX29&gt;=SMALL(기준일시_입력!$J$21:$J$39,RE$5),QX29&lt;SMALL(기준일시_입력!$N$21:$N$39,RE$5)),SMALL(기준일시_입력!$N$21:$N$39,RE$5)-QX29,0)),0)</f>
        <v>0</v>
      </c>
      <c r="RF29" s="128">
        <f>IFERROR(IF(AND(QX29&lt;SMALL(기준일시_입력!$J$21:$J$39,RF$5),QY29&gt;SMALL(기준일시_입력!$N$21:$N$39,RF$5)),INDEX(기준일시_입력!$AJ$21:$AJ$39,RF$5*2-1),IF(AND(QX29&gt;=SMALL(기준일시_입력!$J$21:$J$39,RF$5),QX29&lt;SMALL(기준일시_입력!$N$21:$N$39,RF$5)),SMALL(기준일시_입력!$N$21:$N$39,RF$5)-QX29,0)),0)</f>
        <v>0</v>
      </c>
      <c r="RG29" s="128">
        <f>IFERROR(IF(AND(QX29&lt;SMALL(기준일시_입력!$J$21:$J$39,RG$5),QY29&gt;SMALL(기준일시_입력!$N$21:$N$39,RG$5)),INDEX(기준일시_입력!$AJ$21:$AJ$39,RG$5*2-1),IF(AND(QX29&gt;=SMALL(기준일시_입력!$J$21:$J$39,RG$5),QX29&lt;SMALL(기준일시_입력!$N$21:$N$39,RG$5)),SMALL(기준일시_입력!$N$21:$N$39,RG$5)-QX29,0)),0)</f>
        <v>0</v>
      </c>
      <c r="RH29" s="128">
        <f>IFERROR(IF(AND(QX29&lt;SMALL(기준일시_입력!$J$21:$J$39,RH$5),QY29&gt;SMALL(기준일시_입력!$N$21:$N$39,RH$5)),INDEX(기준일시_입력!$AJ$21:$AJ$39,RH$5*2-1),IF(AND(QX29&gt;=SMALL(기준일시_입력!$J$21:$J$39,RH$5),QX29&lt;SMALL(기준일시_입력!$N$21:$N$39,RH$5)),SMALL(기준일시_입력!$N$21:$N$39,RH$5)-QX29,0)),0)</f>
        <v>0</v>
      </c>
      <c r="RI29" s="128">
        <f>IFERROR(IF(AND(QX29&lt;SMALL(기준일시_입력!$J$21:$J$39,RI$5),QY29&gt;SMALL(기준일시_입력!$N$21:$N$39,RI$5)),INDEX(기준일시_입력!$AJ$21:$AJ$39,RI$5*2-1),IF(AND(QX29&gt;=SMALL(기준일시_입력!$J$21:$J$39,RI$5),QX29&lt;SMALL(기준일시_입력!$N$21:$N$39,RI$5)),SMALL(기준일시_입력!$N$21:$N$39,RI$5)-QX29,0)),0)</f>
        <v>0</v>
      </c>
      <c r="RJ29" s="125"/>
      <c r="RK29" s="180" t="str">
        <f t="shared" si="224"/>
        <v>24일</v>
      </c>
      <c r="RL29" s="180"/>
      <c r="RM29" s="124" t="str">
        <f t="shared" si="225"/>
        <v>수</v>
      </c>
      <c r="RN29" s="133" t="str">
        <f t="shared" si="408"/>
        <v/>
      </c>
      <c r="RO29" s="184"/>
      <c r="RP29" s="184"/>
      <c r="RQ29" s="184"/>
      <c r="RR29" s="184"/>
      <c r="RS29" s="184"/>
      <c r="RT29" s="184"/>
      <c r="RU29" s="176"/>
      <c r="RV29" s="177"/>
      <c r="RW29" s="129" t="str">
        <f>IF($B29="","",IF(AND(RM$3&lt;&gt;"",$B29-기준일시_입력!$AO$7&lt;=0,RO29="",RR29="",RU29=""),"X",IF(RU29="연차","☆",IF(RU29="월차","★",IF(RU29="병가","♨",IF(RU29="출장","◎",IF(RU29="교육","■",IF(AND(RU29="",RO29&lt;=기준일시_입력!$J$15,RR29&gt;=기준일시_입력!$N$15),"○",IF(AND(RU29="",RO29&lt;&gt;"",RO29&gt;기준일시_입력!$J$15),"▼",IF(AND(RU29="",RR29&lt;&gt;"",RR29&lt;기준일시_입력!$N$15),"△",""))))))))))</f>
        <v/>
      </c>
      <c r="RX29" s="128">
        <f>IFERROR(IF(OR(RO29="",RR29=""),0,IF(AND(RZ29&lt;기준일시_입력!$J$17,SA29&gt;기준일시_입력!$N$17),기준일시_입력!$N$17-기준일시_입력!$J$17,IF(AND(RZ29&gt;=기준일시_입력!$J$17,SA29&gt;기준일시_입력!$N$17),기준일시_입력!$N$17-RZ29,IF(SA29&lt;기준일시_입력!$J$17,0,IF(AND(RZ29&lt;기준일시_입력!$J$17,SA29&lt;=기준일시_입력!$N$17),SA29-기준일시_입력!$J$17,IF(AND(RZ29&gt;=기준일시_입력!$J$17,SA29&lt;=기준일시_입력!$N$17),SA29-RZ29,0)))))),0)</f>
        <v>0</v>
      </c>
      <c r="RY29" s="128">
        <f t="shared" si="227"/>
        <v>0</v>
      </c>
      <c r="RZ29" s="128">
        <f>IF(OR(RO29="",RR29=""),0,IF(RO29&lt;기준일시_입력!$J$15,기준일시_입력!$J$15,RO29))</f>
        <v>0</v>
      </c>
      <c r="SA29" s="128">
        <f t="shared" si="228"/>
        <v>0</v>
      </c>
      <c r="SB29" s="128">
        <f>IFERROR(IF(AND(RZ29&lt;SMALL(기준일시_입력!$J$21:$J$39,SB$5),SA29&gt;SMALL(기준일시_입력!$N$21:$N$39,SB$5)),INDEX(기준일시_입력!$AJ$21:$AJ$39,SB$5*2-1),IF(AND(RZ29&gt;=SMALL(기준일시_입력!$J$21:$J$39,SB$5),RZ29&lt;SMALL(기준일시_입력!$N$21:$N$39,SB$5)),SMALL(기준일시_입력!$N$21:$N$39,SB$5)-RZ29,0)),0)</f>
        <v>0</v>
      </c>
      <c r="SC29" s="128">
        <f>IFERROR(IF(AND(RZ29&lt;SMALL(기준일시_입력!$J$21:$J$39,SC$5),SA29&gt;SMALL(기준일시_입력!$N$21:$N$39,SC$5)),INDEX(기준일시_입력!$AJ$21:$AJ$39,SC$5*2-1),IF(AND(RZ29&gt;=SMALL(기준일시_입력!$J$21:$J$39,SC$5),RZ29&lt;SMALL(기준일시_입력!$N$21:$N$39,SC$5)),SMALL(기준일시_입력!$N$21:$N$39,SC$5)-RZ29,0)),0)</f>
        <v>0</v>
      </c>
      <c r="SD29" s="128">
        <f>IFERROR(IF(AND(RZ29&lt;SMALL(기준일시_입력!$J$21:$J$39,SD$5),SA29&gt;SMALL(기준일시_입력!$N$21:$N$39,SD$5)),INDEX(기준일시_입력!$AJ$21:$AJ$39,SD$5*2-1),IF(AND(RZ29&gt;=SMALL(기준일시_입력!$J$21:$J$39,SD$5),RZ29&lt;SMALL(기준일시_입력!$N$21:$N$39,SD$5)),SMALL(기준일시_입력!$N$21:$N$39,SD$5)-RZ29,0)),0)</f>
        <v>0</v>
      </c>
      <c r="SE29" s="128">
        <f>IFERROR(IF(AND(RZ29&lt;SMALL(기준일시_입력!$J$21:$J$39,SE$5),SA29&gt;SMALL(기준일시_입력!$N$21:$N$39,SE$5)),INDEX(기준일시_입력!$AJ$21:$AJ$39,SE$5*2-1),IF(AND(RZ29&gt;=SMALL(기준일시_입력!$J$21:$J$39,SE$5),RZ29&lt;SMALL(기준일시_입력!$N$21:$N$39,SE$5)),SMALL(기준일시_입력!$N$21:$N$39,SE$5)-RZ29,0)),0)</f>
        <v>0</v>
      </c>
      <c r="SF29" s="128">
        <f>IFERROR(IF(AND(RZ29&lt;SMALL(기준일시_입력!$J$21:$J$39,SF$5),SA29&gt;SMALL(기준일시_입력!$N$21:$N$39,SF$5)),INDEX(기준일시_입력!$AJ$21:$AJ$39,SF$5*2-1),IF(AND(RZ29&gt;=SMALL(기준일시_입력!$J$21:$J$39,SF$5),RZ29&lt;SMALL(기준일시_입력!$N$21:$N$39,SF$5)),SMALL(기준일시_입력!$N$21:$N$39,SF$5)-RZ29,0)),0)</f>
        <v>0</v>
      </c>
      <c r="SG29" s="128">
        <f>IFERROR(IF(AND(RZ29&lt;SMALL(기준일시_입력!$J$21:$J$39,SG$5),SA29&gt;SMALL(기준일시_입력!$N$21:$N$39,SG$5)),INDEX(기준일시_입력!$AJ$21:$AJ$39,SG$5*2-1),IF(AND(RZ29&gt;=SMALL(기준일시_입력!$J$21:$J$39,SG$5),RZ29&lt;SMALL(기준일시_입력!$N$21:$N$39,SG$5)),SMALL(기준일시_입력!$N$21:$N$39,SG$5)-RZ29,0)),0)</f>
        <v>0</v>
      </c>
      <c r="SH29" s="128">
        <f>IFERROR(IF(AND(RZ29&lt;SMALL(기준일시_입력!$J$21:$J$39,SH$5),SA29&gt;SMALL(기준일시_입력!$N$21:$N$39,SH$5)),INDEX(기준일시_입력!$AJ$21:$AJ$39,SH$5*2-1),IF(AND(RZ29&gt;=SMALL(기준일시_입력!$J$21:$J$39,SH$5),RZ29&lt;SMALL(기준일시_입력!$N$21:$N$39,SH$5)),SMALL(기준일시_입력!$N$21:$N$39,SH$5)-RZ29,0)),0)</f>
        <v>0</v>
      </c>
      <c r="SI29" s="128">
        <f>IFERROR(IF(AND(RZ29&lt;SMALL(기준일시_입력!$J$21:$J$39,SI$5),SA29&gt;SMALL(기준일시_입력!$N$21:$N$39,SI$5)),INDEX(기준일시_입력!$AJ$21:$AJ$39,SI$5*2-1),IF(AND(RZ29&gt;=SMALL(기준일시_입력!$J$21:$J$39,SI$5),RZ29&lt;SMALL(기준일시_입력!$N$21:$N$39,SI$5)),SMALL(기준일시_입력!$N$21:$N$39,SI$5)-RZ29,0)),0)</f>
        <v>0</v>
      </c>
      <c r="SJ29" s="128">
        <f>IFERROR(IF(AND(RZ29&lt;SMALL(기준일시_입력!$J$21:$J$39,SJ$5),SA29&gt;SMALL(기준일시_입력!$N$21:$N$39,SJ$5)),INDEX(기준일시_입력!$AJ$21:$AJ$39,SJ$5*2-1),IF(AND(RZ29&gt;=SMALL(기준일시_입력!$J$21:$J$39,SJ$5),RZ29&lt;SMALL(기준일시_입력!$N$21:$N$39,SJ$5)),SMALL(기준일시_입력!$N$21:$N$39,SJ$5)-RZ29,0)),0)</f>
        <v>0</v>
      </c>
      <c r="SK29" s="128">
        <f>IFERROR(IF(AND(RZ29&lt;SMALL(기준일시_입력!$J$21:$J$39,SK$5),SA29&gt;SMALL(기준일시_입력!$N$21:$N$39,SK$5)),INDEX(기준일시_입력!$AJ$21:$AJ$39,SK$5*2-1),IF(AND(RZ29&gt;=SMALL(기준일시_입력!$J$21:$J$39,SK$5),RZ29&lt;SMALL(기준일시_입력!$N$21:$N$39,SK$5)),SMALL(기준일시_입력!$N$21:$N$39,SK$5)-RZ29,0)),0)</f>
        <v>0</v>
      </c>
      <c r="SL29" s="125"/>
      <c r="SM29" s="180" t="str">
        <f t="shared" si="229"/>
        <v>24일</v>
      </c>
      <c r="SN29" s="180"/>
      <c r="SO29" s="124" t="str">
        <f t="shared" si="230"/>
        <v>수</v>
      </c>
      <c r="SP29" s="133" t="str">
        <f t="shared" si="409"/>
        <v/>
      </c>
      <c r="SQ29" s="184"/>
      <c r="SR29" s="184"/>
      <c r="SS29" s="184"/>
      <c r="ST29" s="184"/>
      <c r="SU29" s="184"/>
      <c r="SV29" s="184"/>
      <c r="SW29" s="176"/>
      <c r="SX29" s="177"/>
      <c r="SY29" s="129" t="str">
        <f>IF($B29="","",IF(AND(SO$3&lt;&gt;"",$B29-기준일시_입력!$AO$7&lt;=0,SQ29="",ST29="",SW29=""),"X",IF(SW29="연차","☆",IF(SW29="월차","★",IF(SW29="병가","♨",IF(SW29="출장","◎",IF(SW29="교육","■",IF(AND(SW29="",SQ29&lt;=기준일시_입력!$J$15,ST29&gt;=기준일시_입력!$N$15),"○",IF(AND(SW29="",SQ29&lt;&gt;"",SQ29&gt;기준일시_입력!$J$15),"▼",IF(AND(SW29="",ST29&lt;&gt;"",ST29&lt;기준일시_입력!$N$15),"△",""))))))))))</f>
        <v/>
      </c>
      <c r="SZ29" s="128">
        <f>IFERROR(IF(OR(SQ29="",ST29=""),0,IF(AND(TB29&lt;기준일시_입력!$J$17,TC29&gt;기준일시_입력!$N$17),기준일시_입력!$N$17-기준일시_입력!$J$17,IF(AND(TB29&gt;=기준일시_입력!$J$17,TC29&gt;기준일시_입력!$N$17),기준일시_입력!$N$17-TB29,IF(TC29&lt;기준일시_입력!$J$17,0,IF(AND(TB29&lt;기준일시_입력!$J$17,TC29&lt;=기준일시_입력!$N$17),TC29-기준일시_입력!$J$17,IF(AND(TB29&gt;=기준일시_입력!$J$17,TC29&lt;=기준일시_입력!$N$17),TC29-TB29,0)))))),0)</f>
        <v>0</v>
      </c>
      <c r="TA29" s="128">
        <f t="shared" si="232"/>
        <v>0</v>
      </c>
      <c r="TB29" s="128">
        <f>IF(OR(SQ29="",ST29=""),0,IF(SQ29&lt;기준일시_입력!$J$15,기준일시_입력!$J$15,SQ29))</f>
        <v>0</v>
      </c>
      <c r="TC29" s="128">
        <f t="shared" si="233"/>
        <v>0</v>
      </c>
      <c r="TD29" s="128">
        <f>IFERROR(IF(AND(TB29&lt;SMALL(기준일시_입력!$J$21:$J$39,TD$5),TC29&gt;SMALL(기준일시_입력!$N$21:$N$39,TD$5)),INDEX(기준일시_입력!$AJ$21:$AJ$39,TD$5*2-1),IF(AND(TB29&gt;=SMALL(기준일시_입력!$J$21:$J$39,TD$5),TB29&lt;SMALL(기준일시_입력!$N$21:$N$39,TD$5)),SMALL(기준일시_입력!$N$21:$N$39,TD$5)-TB29,0)),0)</f>
        <v>0</v>
      </c>
      <c r="TE29" s="128">
        <f>IFERROR(IF(AND(TB29&lt;SMALL(기준일시_입력!$J$21:$J$39,TE$5),TC29&gt;SMALL(기준일시_입력!$N$21:$N$39,TE$5)),INDEX(기준일시_입력!$AJ$21:$AJ$39,TE$5*2-1),IF(AND(TB29&gt;=SMALL(기준일시_입력!$J$21:$J$39,TE$5),TB29&lt;SMALL(기준일시_입력!$N$21:$N$39,TE$5)),SMALL(기준일시_입력!$N$21:$N$39,TE$5)-TB29,0)),0)</f>
        <v>0</v>
      </c>
      <c r="TF29" s="128">
        <f>IFERROR(IF(AND(TB29&lt;SMALL(기준일시_입력!$J$21:$J$39,TF$5),TC29&gt;SMALL(기준일시_입력!$N$21:$N$39,TF$5)),INDEX(기준일시_입력!$AJ$21:$AJ$39,TF$5*2-1),IF(AND(TB29&gt;=SMALL(기준일시_입력!$J$21:$J$39,TF$5),TB29&lt;SMALL(기준일시_입력!$N$21:$N$39,TF$5)),SMALL(기준일시_입력!$N$21:$N$39,TF$5)-TB29,0)),0)</f>
        <v>0</v>
      </c>
      <c r="TG29" s="128">
        <f>IFERROR(IF(AND(TB29&lt;SMALL(기준일시_입력!$J$21:$J$39,TG$5),TC29&gt;SMALL(기준일시_입력!$N$21:$N$39,TG$5)),INDEX(기준일시_입력!$AJ$21:$AJ$39,TG$5*2-1),IF(AND(TB29&gt;=SMALL(기준일시_입력!$J$21:$J$39,TG$5),TB29&lt;SMALL(기준일시_입력!$N$21:$N$39,TG$5)),SMALL(기준일시_입력!$N$21:$N$39,TG$5)-TB29,0)),0)</f>
        <v>0</v>
      </c>
      <c r="TH29" s="128">
        <f>IFERROR(IF(AND(TB29&lt;SMALL(기준일시_입력!$J$21:$J$39,TH$5),TC29&gt;SMALL(기준일시_입력!$N$21:$N$39,TH$5)),INDEX(기준일시_입력!$AJ$21:$AJ$39,TH$5*2-1),IF(AND(TB29&gt;=SMALL(기준일시_입력!$J$21:$J$39,TH$5),TB29&lt;SMALL(기준일시_입력!$N$21:$N$39,TH$5)),SMALL(기준일시_입력!$N$21:$N$39,TH$5)-TB29,0)),0)</f>
        <v>0</v>
      </c>
      <c r="TI29" s="128">
        <f>IFERROR(IF(AND(TB29&lt;SMALL(기준일시_입력!$J$21:$J$39,TI$5),TC29&gt;SMALL(기준일시_입력!$N$21:$N$39,TI$5)),INDEX(기준일시_입력!$AJ$21:$AJ$39,TI$5*2-1),IF(AND(TB29&gt;=SMALL(기준일시_입력!$J$21:$J$39,TI$5),TB29&lt;SMALL(기준일시_입력!$N$21:$N$39,TI$5)),SMALL(기준일시_입력!$N$21:$N$39,TI$5)-TB29,0)),0)</f>
        <v>0</v>
      </c>
      <c r="TJ29" s="128">
        <f>IFERROR(IF(AND(TB29&lt;SMALL(기준일시_입력!$J$21:$J$39,TJ$5),TC29&gt;SMALL(기준일시_입력!$N$21:$N$39,TJ$5)),INDEX(기준일시_입력!$AJ$21:$AJ$39,TJ$5*2-1),IF(AND(TB29&gt;=SMALL(기준일시_입력!$J$21:$J$39,TJ$5),TB29&lt;SMALL(기준일시_입력!$N$21:$N$39,TJ$5)),SMALL(기준일시_입력!$N$21:$N$39,TJ$5)-TB29,0)),0)</f>
        <v>0</v>
      </c>
      <c r="TK29" s="128">
        <f>IFERROR(IF(AND(TB29&lt;SMALL(기준일시_입력!$J$21:$J$39,TK$5),TC29&gt;SMALL(기준일시_입력!$N$21:$N$39,TK$5)),INDEX(기준일시_입력!$AJ$21:$AJ$39,TK$5*2-1),IF(AND(TB29&gt;=SMALL(기준일시_입력!$J$21:$J$39,TK$5),TB29&lt;SMALL(기준일시_입력!$N$21:$N$39,TK$5)),SMALL(기준일시_입력!$N$21:$N$39,TK$5)-TB29,0)),0)</f>
        <v>0</v>
      </c>
      <c r="TL29" s="128">
        <f>IFERROR(IF(AND(TB29&lt;SMALL(기준일시_입력!$J$21:$J$39,TL$5),TC29&gt;SMALL(기준일시_입력!$N$21:$N$39,TL$5)),INDEX(기준일시_입력!$AJ$21:$AJ$39,TL$5*2-1),IF(AND(TB29&gt;=SMALL(기준일시_입력!$J$21:$J$39,TL$5),TB29&lt;SMALL(기준일시_입력!$N$21:$N$39,TL$5)),SMALL(기준일시_입력!$N$21:$N$39,TL$5)-TB29,0)),0)</f>
        <v>0</v>
      </c>
      <c r="TM29" s="128">
        <f>IFERROR(IF(AND(TB29&lt;SMALL(기준일시_입력!$J$21:$J$39,TM$5),TC29&gt;SMALL(기준일시_입력!$N$21:$N$39,TM$5)),INDEX(기준일시_입력!$AJ$21:$AJ$39,TM$5*2-1),IF(AND(TB29&gt;=SMALL(기준일시_입력!$J$21:$J$39,TM$5),TB29&lt;SMALL(기준일시_입력!$N$21:$N$39,TM$5)),SMALL(기준일시_입력!$N$21:$N$39,TM$5)-TB29,0)),0)</f>
        <v>0</v>
      </c>
      <c r="TN29" s="125"/>
      <c r="TO29" s="180" t="str">
        <f t="shared" si="234"/>
        <v>24일</v>
      </c>
      <c r="TP29" s="180"/>
      <c r="TQ29" s="124" t="str">
        <f t="shared" si="235"/>
        <v>수</v>
      </c>
      <c r="TR29" s="133" t="str">
        <f t="shared" si="409"/>
        <v/>
      </c>
      <c r="TS29" s="184"/>
      <c r="TT29" s="184"/>
      <c r="TU29" s="184"/>
      <c r="TV29" s="184"/>
      <c r="TW29" s="184"/>
      <c r="TX29" s="184"/>
      <c r="TY29" s="176"/>
      <c r="TZ29" s="177"/>
      <c r="UA29" s="129" t="str">
        <f>IF($B29="","",IF(AND(TQ$3&lt;&gt;"",$B29-기준일시_입력!$AO$7&lt;=0,TS29="",TV29="",TY29=""),"X",IF(TY29="연차","☆",IF(TY29="월차","★",IF(TY29="병가","♨",IF(TY29="출장","◎",IF(TY29="교육","■",IF(AND(TY29="",TS29&lt;=기준일시_입력!$J$15,TV29&gt;=기준일시_입력!$N$15),"○",IF(AND(TY29="",TS29&lt;&gt;"",TS29&gt;기준일시_입력!$J$15),"▼",IF(AND(TY29="",TV29&lt;&gt;"",TV29&lt;기준일시_입력!$N$15),"△",""))))))))))</f>
        <v/>
      </c>
      <c r="UB29" s="128">
        <f>IFERROR(IF(OR(TS29="",TV29=""),0,IF(AND(UD29&lt;기준일시_입력!$J$17,UE29&gt;기준일시_입력!$N$17),기준일시_입력!$N$17-기준일시_입력!$J$17,IF(AND(UD29&gt;=기준일시_입력!$J$17,UE29&gt;기준일시_입력!$N$17),기준일시_입력!$N$17-UD29,IF(UE29&lt;기준일시_입력!$J$17,0,IF(AND(UD29&lt;기준일시_입력!$J$17,UE29&lt;=기준일시_입력!$N$17),UE29-기준일시_입력!$J$17,IF(AND(UD29&gt;=기준일시_입력!$J$17,UE29&lt;=기준일시_입력!$N$17),UE29-UD29,0)))))),0)</f>
        <v>0</v>
      </c>
      <c r="UC29" s="128">
        <f t="shared" si="237"/>
        <v>0</v>
      </c>
      <c r="UD29" s="128">
        <f>IF(OR(TS29="",TV29=""),0,IF(TS29&lt;기준일시_입력!$J$15,기준일시_입력!$J$15,TS29))</f>
        <v>0</v>
      </c>
      <c r="UE29" s="128">
        <f t="shared" si="238"/>
        <v>0</v>
      </c>
      <c r="UF29" s="128">
        <f>IFERROR(IF(AND(UD29&lt;SMALL(기준일시_입력!$J$21:$J$39,UF$5),UE29&gt;SMALL(기준일시_입력!$N$21:$N$39,UF$5)),INDEX(기준일시_입력!$AJ$21:$AJ$39,UF$5*2-1),IF(AND(UD29&gt;=SMALL(기준일시_입력!$J$21:$J$39,UF$5),UD29&lt;SMALL(기준일시_입력!$N$21:$N$39,UF$5)),SMALL(기준일시_입력!$N$21:$N$39,UF$5)-UD29,0)),0)</f>
        <v>0</v>
      </c>
      <c r="UG29" s="128">
        <f>IFERROR(IF(AND(UD29&lt;SMALL(기준일시_입력!$J$21:$J$39,UG$5),UE29&gt;SMALL(기준일시_입력!$N$21:$N$39,UG$5)),INDEX(기준일시_입력!$AJ$21:$AJ$39,UG$5*2-1),IF(AND(UD29&gt;=SMALL(기준일시_입력!$J$21:$J$39,UG$5),UD29&lt;SMALL(기준일시_입력!$N$21:$N$39,UG$5)),SMALL(기준일시_입력!$N$21:$N$39,UG$5)-UD29,0)),0)</f>
        <v>0</v>
      </c>
      <c r="UH29" s="128">
        <f>IFERROR(IF(AND(UD29&lt;SMALL(기준일시_입력!$J$21:$J$39,UH$5),UE29&gt;SMALL(기준일시_입력!$N$21:$N$39,UH$5)),INDEX(기준일시_입력!$AJ$21:$AJ$39,UH$5*2-1),IF(AND(UD29&gt;=SMALL(기준일시_입력!$J$21:$J$39,UH$5),UD29&lt;SMALL(기준일시_입력!$N$21:$N$39,UH$5)),SMALL(기준일시_입력!$N$21:$N$39,UH$5)-UD29,0)),0)</f>
        <v>0</v>
      </c>
      <c r="UI29" s="128">
        <f>IFERROR(IF(AND(UD29&lt;SMALL(기준일시_입력!$J$21:$J$39,UI$5),UE29&gt;SMALL(기준일시_입력!$N$21:$N$39,UI$5)),INDEX(기준일시_입력!$AJ$21:$AJ$39,UI$5*2-1),IF(AND(UD29&gt;=SMALL(기준일시_입력!$J$21:$J$39,UI$5),UD29&lt;SMALL(기준일시_입력!$N$21:$N$39,UI$5)),SMALL(기준일시_입력!$N$21:$N$39,UI$5)-UD29,0)),0)</f>
        <v>0</v>
      </c>
      <c r="UJ29" s="128">
        <f>IFERROR(IF(AND(UD29&lt;SMALL(기준일시_입력!$J$21:$J$39,UJ$5),UE29&gt;SMALL(기준일시_입력!$N$21:$N$39,UJ$5)),INDEX(기준일시_입력!$AJ$21:$AJ$39,UJ$5*2-1),IF(AND(UD29&gt;=SMALL(기준일시_입력!$J$21:$J$39,UJ$5),UD29&lt;SMALL(기준일시_입력!$N$21:$N$39,UJ$5)),SMALL(기준일시_입력!$N$21:$N$39,UJ$5)-UD29,0)),0)</f>
        <v>0</v>
      </c>
      <c r="UK29" s="128">
        <f>IFERROR(IF(AND(UD29&lt;SMALL(기준일시_입력!$J$21:$J$39,UK$5),UE29&gt;SMALL(기준일시_입력!$N$21:$N$39,UK$5)),INDEX(기준일시_입력!$AJ$21:$AJ$39,UK$5*2-1),IF(AND(UD29&gt;=SMALL(기준일시_입력!$J$21:$J$39,UK$5),UD29&lt;SMALL(기준일시_입력!$N$21:$N$39,UK$5)),SMALL(기준일시_입력!$N$21:$N$39,UK$5)-UD29,0)),0)</f>
        <v>0</v>
      </c>
      <c r="UL29" s="128">
        <f>IFERROR(IF(AND(UD29&lt;SMALL(기준일시_입력!$J$21:$J$39,UL$5),UE29&gt;SMALL(기준일시_입력!$N$21:$N$39,UL$5)),INDEX(기준일시_입력!$AJ$21:$AJ$39,UL$5*2-1),IF(AND(UD29&gt;=SMALL(기준일시_입력!$J$21:$J$39,UL$5),UD29&lt;SMALL(기준일시_입력!$N$21:$N$39,UL$5)),SMALL(기준일시_입력!$N$21:$N$39,UL$5)-UD29,0)),0)</f>
        <v>0</v>
      </c>
      <c r="UM29" s="128">
        <f>IFERROR(IF(AND(UD29&lt;SMALL(기준일시_입력!$J$21:$J$39,UM$5),UE29&gt;SMALL(기준일시_입력!$N$21:$N$39,UM$5)),INDEX(기준일시_입력!$AJ$21:$AJ$39,UM$5*2-1),IF(AND(UD29&gt;=SMALL(기준일시_입력!$J$21:$J$39,UM$5),UD29&lt;SMALL(기준일시_입력!$N$21:$N$39,UM$5)),SMALL(기준일시_입력!$N$21:$N$39,UM$5)-UD29,0)),0)</f>
        <v>0</v>
      </c>
      <c r="UN29" s="128">
        <f>IFERROR(IF(AND(UD29&lt;SMALL(기준일시_입력!$J$21:$J$39,UN$5),UE29&gt;SMALL(기준일시_입력!$N$21:$N$39,UN$5)),INDEX(기준일시_입력!$AJ$21:$AJ$39,UN$5*2-1),IF(AND(UD29&gt;=SMALL(기준일시_입력!$J$21:$J$39,UN$5),UD29&lt;SMALL(기준일시_입력!$N$21:$N$39,UN$5)),SMALL(기준일시_입력!$N$21:$N$39,UN$5)-UD29,0)),0)</f>
        <v>0</v>
      </c>
      <c r="UO29" s="128">
        <f>IFERROR(IF(AND(UD29&lt;SMALL(기준일시_입력!$J$21:$J$39,UO$5),UE29&gt;SMALL(기준일시_입력!$N$21:$N$39,UO$5)),INDEX(기준일시_입력!$AJ$21:$AJ$39,UO$5*2-1),IF(AND(UD29&gt;=SMALL(기준일시_입력!$J$21:$J$39,UO$5),UD29&lt;SMALL(기준일시_입력!$N$21:$N$39,UO$5)),SMALL(기준일시_입력!$N$21:$N$39,UO$5)-UD29,0)),0)</f>
        <v>0</v>
      </c>
      <c r="UP29" s="125"/>
      <c r="UQ29" s="180" t="str">
        <f t="shared" si="239"/>
        <v>24일</v>
      </c>
      <c r="UR29" s="180"/>
      <c r="US29" s="124" t="str">
        <f t="shared" si="240"/>
        <v>수</v>
      </c>
      <c r="UT29" s="133" t="str">
        <f t="shared" si="409"/>
        <v/>
      </c>
      <c r="UU29" s="184"/>
      <c r="UV29" s="184"/>
      <c r="UW29" s="184"/>
      <c r="UX29" s="184"/>
      <c r="UY29" s="184"/>
      <c r="UZ29" s="184"/>
      <c r="VA29" s="176"/>
      <c r="VB29" s="177"/>
      <c r="VC29" s="129" t="str">
        <f>IF($B29="","",IF(AND(US$3&lt;&gt;"",$B29-기준일시_입력!$AO$7&lt;=0,UU29="",UX29="",VA29=""),"X",IF(VA29="연차","☆",IF(VA29="월차","★",IF(VA29="병가","♨",IF(VA29="출장","◎",IF(VA29="교육","■",IF(AND(VA29="",UU29&lt;=기준일시_입력!$J$15,UX29&gt;=기준일시_입력!$N$15),"○",IF(AND(VA29="",UU29&lt;&gt;"",UU29&gt;기준일시_입력!$J$15),"▼",IF(AND(VA29="",UX29&lt;&gt;"",UX29&lt;기준일시_입력!$N$15),"△",""))))))))))</f>
        <v/>
      </c>
      <c r="VD29" s="128">
        <f>IFERROR(IF(OR(UU29="",UX29=""),0,IF(AND(VF29&lt;기준일시_입력!$J$17,VG29&gt;기준일시_입력!$N$17),기준일시_입력!$N$17-기준일시_입력!$J$17,IF(AND(VF29&gt;=기준일시_입력!$J$17,VG29&gt;기준일시_입력!$N$17),기준일시_입력!$N$17-VF29,IF(VG29&lt;기준일시_입력!$J$17,0,IF(AND(VF29&lt;기준일시_입력!$J$17,VG29&lt;=기준일시_입력!$N$17),VG29-기준일시_입력!$J$17,IF(AND(VF29&gt;=기준일시_입력!$J$17,VG29&lt;=기준일시_입력!$N$17),VG29-VF29,0)))))),0)</f>
        <v>0</v>
      </c>
      <c r="VE29" s="128">
        <f t="shared" si="242"/>
        <v>0</v>
      </c>
      <c r="VF29" s="128">
        <f>IF(OR(UU29="",UX29=""),0,IF(UU29&lt;기준일시_입력!$J$15,기준일시_입력!$J$15,UU29))</f>
        <v>0</v>
      </c>
      <c r="VG29" s="128">
        <f t="shared" si="243"/>
        <v>0</v>
      </c>
      <c r="VH29" s="128">
        <f>IFERROR(IF(AND(VF29&lt;SMALL(기준일시_입력!$J$21:$J$39,VH$5),VG29&gt;SMALL(기준일시_입력!$N$21:$N$39,VH$5)),INDEX(기준일시_입력!$AJ$21:$AJ$39,VH$5*2-1),IF(AND(VF29&gt;=SMALL(기준일시_입력!$J$21:$J$39,VH$5),VF29&lt;SMALL(기준일시_입력!$N$21:$N$39,VH$5)),SMALL(기준일시_입력!$N$21:$N$39,VH$5)-VF29,0)),0)</f>
        <v>0</v>
      </c>
      <c r="VI29" s="128">
        <f>IFERROR(IF(AND(VF29&lt;SMALL(기준일시_입력!$J$21:$J$39,VI$5),VG29&gt;SMALL(기준일시_입력!$N$21:$N$39,VI$5)),INDEX(기준일시_입력!$AJ$21:$AJ$39,VI$5*2-1),IF(AND(VF29&gt;=SMALL(기준일시_입력!$J$21:$J$39,VI$5),VF29&lt;SMALL(기준일시_입력!$N$21:$N$39,VI$5)),SMALL(기준일시_입력!$N$21:$N$39,VI$5)-VF29,0)),0)</f>
        <v>0</v>
      </c>
      <c r="VJ29" s="128">
        <f>IFERROR(IF(AND(VF29&lt;SMALL(기준일시_입력!$J$21:$J$39,VJ$5),VG29&gt;SMALL(기준일시_입력!$N$21:$N$39,VJ$5)),INDEX(기준일시_입력!$AJ$21:$AJ$39,VJ$5*2-1),IF(AND(VF29&gt;=SMALL(기준일시_입력!$J$21:$J$39,VJ$5),VF29&lt;SMALL(기준일시_입력!$N$21:$N$39,VJ$5)),SMALL(기준일시_입력!$N$21:$N$39,VJ$5)-VF29,0)),0)</f>
        <v>0</v>
      </c>
      <c r="VK29" s="128">
        <f>IFERROR(IF(AND(VF29&lt;SMALL(기준일시_입력!$J$21:$J$39,VK$5),VG29&gt;SMALL(기준일시_입력!$N$21:$N$39,VK$5)),INDEX(기준일시_입력!$AJ$21:$AJ$39,VK$5*2-1),IF(AND(VF29&gt;=SMALL(기준일시_입력!$J$21:$J$39,VK$5),VF29&lt;SMALL(기준일시_입력!$N$21:$N$39,VK$5)),SMALL(기준일시_입력!$N$21:$N$39,VK$5)-VF29,0)),0)</f>
        <v>0</v>
      </c>
      <c r="VL29" s="128">
        <f>IFERROR(IF(AND(VF29&lt;SMALL(기준일시_입력!$J$21:$J$39,VL$5),VG29&gt;SMALL(기준일시_입력!$N$21:$N$39,VL$5)),INDEX(기준일시_입력!$AJ$21:$AJ$39,VL$5*2-1),IF(AND(VF29&gt;=SMALL(기준일시_입력!$J$21:$J$39,VL$5),VF29&lt;SMALL(기준일시_입력!$N$21:$N$39,VL$5)),SMALL(기준일시_입력!$N$21:$N$39,VL$5)-VF29,0)),0)</f>
        <v>0</v>
      </c>
      <c r="VM29" s="128">
        <f>IFERROR(IF(AND(VF29&lt;SMALL(기준일시_입력!$J$21:$J$39,VM$5),VG29&gt;SMALL(기준일시_입력!$N$21:$N$39,VM$5)),INDEX(기준일시_입력!$AJ$21:$AJ$39,VM$5*2-1),IF(AND(VF29&gt;=SMALL(기준일시_입력!$J$21:$J$39,VM$5),VF29&lt;SMALL(기준일시_입력!$N$21:$N$39,VM$5)),SMALL(기준일시_입력!$N$21:$N$39,VM$5)-VF29,0)),0)</f>
        <v>0</v>
      </c>
      <c r="VN29" s="128">
        <f>IFERROR(IF(AND(VF29&lt;SMALL(기준일시_입력!$J$21:$J$39,VN$5),VG29&gt;SMALL(기준일시_입력!$N$21:$N$39,VN$5)),INDEX(기준일시_입력!$AJ$21:$AJ$39,VN$5*2-1),IF(AND(VF29&gt;=SMALL(기준일시_입력!$J$21:$J$39,VN$5),VF29&lt;SMALL(기준일시_입력!$N$21:$N$39,VN$5)),SMALL(기준일시_입력!$N$21:$N$39,VN$5)-VF29,0)),0)</f>
        <v>0</v>
      </c>
      <c r="VO29" s="128">
        <f>IFERROR(IF(AND(VF29&lt;SMALL(기준일시_입력!$J$21:$J$39,VO$5),VG29&gt;SMALL(기준일시_입력!$N$21:$N$39,VO$5)),INDEX(기준일시_입력!$AJ$21:$AJ$39,VO$5*2-1),IF(AND(VF29&gt;=SMALL(기준일시_입력!$J$21:$J$39,VO$5),VF29&lt;SMALL(기준일시_입력!$N$21:$N$39,VO$5)),SMALL(기준일시_입력!$N$21:$N$39,VO$5)-VF29,0)),0)</f>
        <v>0</v>
      </c>
      <c r="VP29" s="128">
        <f>IFERROR(IF(AND(VF29&lt;SMALL(기준일시_입력!$J$21:$J$39,VP$5),VG29&gt;SMALL(기준일시_입력!$N$21:$N$39,VP$5)),INDEX(기준일시_입력!$AJ$21:$AJ$39,VP$5*2-1),IF(AND(VF29&gt;=SMALL(기준일시_입력!$J$21:$J$39,VP$5),VF29&lt;SMALL(기준일시_입력!$N$21:$N$39,VP$5)),SMALL(기준일시_입력!$N$21:$N$39,VP$5)-VF29,0)),0)</f>
        <v>0</v>
      </c>
      <c r="VQ29" s="128">
        <f>IFERROR(IF(AND(VF29&lt;SMALL(기준일시_입력!$J$21:$J$39,VQ$5),VG29&gt;SMALL(기준일시_입력!$N$21:$N$39,VQ$5)),INDEX(기준일시_입력!$AJ$21:$AJ$39,VQ$5*2-1),IF(AND(VF29&gt;=SMALL(기준일시_입력!$J$21:$J$39,VQ$5),VF29&lt;SMALL(기준일시_입력!$N$21:$N$39,VQ$5)),SMALL(기준일시_입력!$N$21:$N$39,VQ$5)-VF29,0)),0)</f>
        <v>0</v>
      </c>
      <c r="VR29" s="125"/>
      <c r="VS29" s="180" t="str">
        <f t="shared" si="244"/>
        <v>24일</v>
      </c>
      <c r="VT29" s="180"/>
      <c r="VU29" s="124" t="str">
        <f t="shared" si="245"/>
        <v>수</v>
      </c>
      <c r="VV29" s="133" t="str">
        <f t="shared" si="410"/>
        <v/>
      </c>
      <c r="VW29" s="184"/>
      <c r="VX29" s="184"/>
      <c r="VY29" s="184"/>
      <c r="VZ29" s="184"/>
      <c r="WA29" s="184"/>
      <c r="WB29" s="184"/>
      <c r="WC29" s="176"/>
      <c r="WD29" s="177"/>
      <c r="WE29" s="129" t="str">
        <f>IF($B29="","",IF(AND(VU$3&lt;&gt;"",$B29-기준일시_입력!$AO$7&lt;=0,VW29="",VZ29="",WC29=""),"X",IF(WC29="연차","☆",IF(WC29="월차","★",IF(WC29="병가","♨",IF(WC29="출장","◎",IF(WC29="교육","■",IF(AND(WC29="",VW29&lt;=기준일시_입력!$J$15,VZ29&gt;=기준일시_입력!$N$15),"○",IF(AND(WC29="",VW29&lt;&gt;"",VW29&gt;기준일시_입력!$J$15),"▼",IF(AND(WC29="",VZ29&lt;&gt;"",VZ29&lt;기준일시_입력!$N$15),"△",""))))))))))</f>
        <v/>
      </c>
      <c r="WF29" s="128">
        <f>IFERROR(IF(OR(VW29="",VZ29=""),0,IF(AND(WH29&lt;기준일시_입력!$J$17,WI29&gt;기준일시_입력!$N$17),기준일시_입력!$N$17-기준일시_입력!$J$17,IF(AND(WH29&gt;=기준일시_입력!$J$17,WI29&gt;기준일시_입력!$N$17),기준일시_입력!$N$17-WH29,IF(WI29&lt;기준일시_입력!$J$17,0,IF(AND(WH29&lt;기준일시_입력!$J$17,WI29&lt;=기준일시_입력!$N$17),WI29-기준일시_입력!$J$17,IF(AND(WH29&gt;=기준일시_입력!$J$17,WI29&lt;=기준일시_입력!$N$17),WI29-WH29,0)))))),0)</f>
        <v>0</v>
      </c>
      <c r="WG29" s="128">
        <f t="shared" si="247"/>
        <v>0</v>
      </c>
      <c r="WH29" s="128">
        <f>IF(OR(VW29="",VZ29=""),0,IF(VW29&lt;기준일시_입력!$J$15,기준일시_입력!$J$15,VW29))</f>
        <v>0</v>
      </c>
      <c r="WI29" s="128">
        <f t="shared" si="248"/>
        <v>0</v>
      </c>
      <c r="WJ29" s="128">
        <f>IFERROR(IF(AND(WH29&lt;SMALL(기준일시_입력!$J$21:$J$39,WJ$5),WI29&gt;SMALL(기준일시_입력!$N$21:$N$39,WJ$5)),INDEX(기준일시_입력!$AJ$21:$AJ$39,WJ$5*2-1),IF(AND(WH29&gt;=SMALL(기준일시_입력!$J$21:$J$39,WJ$5),WH29&lt;SMALL(기준일시_입력!$N$21:$N$39,WJ$5)),SMALL(기준일시_입력!$N$21:$N$39,WJ$5)-WH29,0)),0)</f>
        <v>0</v>
      </c>
      <c r="WK29" s="128">
        <f>IFERROR(IF(AND(WH29&lt;SMALL(기준일시_입력!$J$21:$J$39,WK$5),WI29&gt;SMALL(기준일시_입력!$N$21:$N$39,WK$5)),INDEX(기준일시_입력!$AJ$21:$AJ$39,WK$5*2-1),IF(AND(WH29&gt;=SMALL(기준일시_입력!$J$21:$J$39,WK$5),WH29&lt;SMALL(기준일시_입력!$N$21:$N$39,WK$5)),SMALL(기준일시_입력!$N$21:$N$39,WK$5)-WH29,0)),0)</f>
        <v>0</v>
      </c>
      <c r="WL29" s="128">
        <f>IFERROR(IF(AND(WH29&lt;SMALL(기준일시_입력!$J$21:$J$39,WL$5),WI29&gt;SMALL(기준일시_입력!$N$21:$N$39,WL$5)),INDEX(기준일시_입력!$AJ$21:$AJ$39,WL$5*2-1),IF(AND(WH29&gt;=SMALL(기준일시_입력!$J$21:$J$39,WL$5),WH29&lt;SMALL(기준일시_입력!$N$21:$N$39,WL$5)),SMALL(기준일시_입력!$N$21:$N$39,WL$5)-WH29,0)),0)</f>
        <v>0</v>
      </c>
      <c r="WM29" s="128">
        <f>IFERROR(IF(AND(WH29&lt;SMALL(기준일시_입력!$J$21:$J$39,WM$5),WI29&gt;SMALL(기준일시_입력!$N$21:$N$39,WM$5)),INDEX(기준일시_입력!$AJ$21:$AJ$39,WM$5*2-1),IF(AND(WH29&gt;=SMALL(기준일시_입력!$J$21:$J$39,WM$5),WH29&lt;SMALL(기준일시_입력!$N$21:$N$39,WM$5)),SMALL(기준일시_입력!$N$21:$N$39,WM$5)-WH29,0)),0)</f>
        <v>0</v>
      </c>
      <c r="WN29" s="128">
        <f>IFERROR(IF(AND(WH29&lt;SMALL(기준일시_입력!$J$21:$J$39,WN$5),WI29&gt;SMALL(기준일시_입력!$N$21:$N$39,WN$5)),INDEX(기준일시_입력!$AJ$21:$AJ$39,WN$5*2-1),IF(AND(WH29&gt;=SMALL(기준일시_입력!$J$21:$J$39,WN$5),WH29&lt;SMALL(기준일시_입력!$N$21:$N$39,WN$5)),SMALL(기준일시_입력!$N$21:$N$39,WN$5)-WH29,0)),0)</f>
        <v>0</v>
      </c>
      <c r="WO29" s="128">
        <f>IFERROR(IF(AND(WH29&lt;SMALL(기준일시_입력!$J$21:$J$39,WO$5),WI29&gt;SMALL(기준일시_입력!$N$21:$N$39,WO$5)),INDEX(기준일시_입력!$AJ$21:$AJ$39,WO$5*2-1),IF(AND(WH29&gt;=SMALL(기준일시_입력!$J$21:$J$39,WO$5),WH29&lt;SMALL(기준일시_입력!$N$21:$N$39,WO$5)),SMALL(기준일시_입력!$N$21:$N$39,WO$5)-WH29,0)),0)</f>
        <v>0</v>
      </c>
      <c r="WP29" s="128">
        <f>IFERROR(IF(AND(WH29&lt;SMALL(기준일시_입력!$J$21:$J$39,WP$5),WI29&gt;SMALL(기준일시_입력!$N$21:$N$39,WP$5)),INDEX(기준일시_입력!$AJ$21:$AJ$39,WP$5*2-1),IF(AND(WH29&gt;=SMALL(기준일시_입력!$J$21:$J$39,WP$5),WH29&lt;SMALL(기준일시_입력!$N$21:$N$39,WP$5)),SMALL(기준일시_입력!$N$21:$N$39,WP$5)-WH29,0)),0)</f>
        <v>0</v>
      </c>
      <c r="WQ29" s="128">
        <f>IFERROR(IF(AND(WH29&lt;SMALL(기준일시_입력!$J$21:$J$39,WQ$5),WI29&gt;SMALL(기준일시_입력!$N$21:$N$39,WQ$5)),INDEX(기준일시_입력!$AJ$21:$AJ$39,WQ$5*2-1),IF(AND(WH29&gt;=SMALL(기준일시_입력!$J$21:$J$39,WQ$5),WH29&lt;SMALL(기준일시_입력!$N$21:$N$39,WQ$5)),SMALL(기준일시_입력!$N$21:$N$39,WQ$5)-WH29,0)),0)</f>
        <v>0</v>
      </c>
      <c r="WR29" s="128">
        <f>IFERROR(IF(AND(WH29&lt;SMALL(기준일시_입력!$J$21:$J$39,WR$5),WI29&gt;SMALL(기준일시_입력!$N$21:$N$39,WR$5)),INDEX(기준일시_입력!$AJ$21:$AJ$39,WR$5*2-1),IF(AND(WH29&gt;=SMALL(기준일시_입력!$J$21:$J$39,WR$5),WH29&lt;SMALL(기준일시_입력!$N$21:$N$39,WR$5)),SMALL(기준일시_입력!$N$21:$N$39,WR$5)-WH29,0)),0)</f>
        <v>0</v>
      </c>
      <c r="WS29" s="128">
        <f>IFERROR(IF(AND(WH29&lt;SMALL(기준일시_입력!$J$21:$J$39,WS$5),WI29&gt;SMALL(기준일시_입력!$N$21:$N$39,WS$5)),INDEX(기준일시_입력!$AJ$21:$AJ$39,WS$5*2-1),IF(AND(WH29&gt;=SMALL(기준일시_입력!$J$21:$J$39,WS$5),WH29&lt;SMALL(기준일시_입력!$N$21:$N$39,WS$5)),SMALL(기준일시_입력!$N$21:$N$39,WS$5)-WH29,0)),0)</f>
        <v>0</v>
      </c>
      <c r="WT29" s="125"/>
      <c r="WU29" s="180" t="str">
        <f t="shared" si="249"/>
        <v>24일</v>
      </c>
      <c r="WV29" s="180"/>
      <c r="WW29" s="124" t="str">
        <f t="shared" si="250"/>
        <v>수</v>
      </c>
      <c r="WX29" s="133" t="str">
        <f t="shared" si="410"/>
        <v/>
      </c>
      <c r="WY29" s="184"/>
      <c r="WZ29" s="184"/>
      <c r="XA29" s="184"/>
      <c r="XB29" s="184"/>
      <c r="XC29" s="184"/>
      <c r="XD29" s="184"/>
      <c r="XE29" s="176"/>
      <c r="XF29" s="177"/>
      <c r="XG29" s="129" t="str">
        <f>IF($B29="","",IF(AND(WW$3&lt;&gt;"",$B29-기준일시_입력!$AO$7&lt;=0,WY29="",XB29="",XE29=""),"X",IF(XE29="연차","☆",IF(XE29="월차","★",IF(XE29="병가","♨",IF(XE29="출장","◎",IF(XE29="교육","■",IF(AND(XE29="",WY29&lt;=기준일시_입력!$J$15,XB29&gt;=기준일시_입력!$N$15),"○",IF(AND(XE29="",WY29&lt;&gt;"",WY29&gt;기준일시_입력!$J$15),"▼",IF(AND(XE29="",XB29&lt;&gt;"",XB29&lt;기준일시_입력!$N$15),"△",""))))))))))</f>
        <v/>
      </c>
      <c r="XH29" s="128">
        <f>IFERROR(IF(OR(WY29="",XB29=""),0,IF(AND(XJ29&lt;기준일시_입력!$J$17,XK29&gt;기준일시_입력!$N$17),기준일시_입력!$N$17-기준일시_입력!$J$17,IF(AND(XJ29&gt;=기준일시_입력!$J$17,XK29&gt;기준일시_입력!$N$17),기준일시_입력!$N$17-XJ29,IF(XK29&lt;기준일시_입력!$J$17,0,IF(AND(XJ29&lt;기준일시_입력!$J$17,XK29&lt;=기준일시_입력!$N$17),XK29-기준일시_입력!$J$17,IF(AND(XJ29&gt;=기준일시_입력!$J$17,XK29&lt;=기준일시_입력!$N$17),XK29-XJ29,0)))))),0)</f>
        <v>0</v>
      </c>
      <c r="XI29" s="128">
        <f t="shared" si="252"/>
        <v>0</v>
      </c>
      <c r="XJ29" s="128">
        <f>IF(OR(WY29="",XB29=""),0,IF(WY29&lt;기준일시_입력!$J$15,기준일시_입력!$J$15,WY29))</f>
        <v>0</v>
      </c>
      <c r="XK29" s="128">
        <f t="shared" si="253"/>
        <v>0</v>
      </c>
      <c r="XL29" s="128">
        <f>IFERROR(IF(AND(XJ29&lt;SMALL(기준일시_입력!$J$21:$J$39,XL$5),XK29&gt;SMALL(기준일시_입력!$N$21:$N$39,XL$5)),INDEX(기준일시_입력!$AJ$21:$AJ$39,XL$5*2-1),IF(AND(XJ29&gt;=SMALL(기준일시_입력!$J$21:$J$39,XL$5),XJ29&lt;SMALL(기준일시_입력!$N$21:$N$39,XL$5)),SMALL(기준일시_입력!$N$21:$N$39,XL$5)-XJ29,0)),0)</f>
        <v>0</v>
      </c>
      <c r="XM29" s="128">
        <f>IFERROR(IF(AND(XJ29&lt;SMALL(기준일시_입력!$J$21:$J$39,XM$5),XK29&gt;SMALL(기준일시_입력!$N$21:$N$39,XM$5)),INDEX(기준일시_입력!$AJ$21:$AJ$39,XM$5*2-1),IF(AND(XJ29&gt;=SMALL(기준일시_입력!$J$21:$J$39,XM$5),XJ29&lt;SMALL(기준일시_입력!$N$21:$N$39,XM$5)),SMALL(기준일시_입력!$N$21:$N$39,XM$5)-XJ29,0)),0)</f>
        <v>0</v>
      </c>
      <c r="XN29" s="128">
        <f>IFERROR(IF(AND(XJ29&lt;SMALL(기준일시_입력!$J$21:$J$39,XN$5),XK29&gt;SMALL(기준일시_입력!$N$21:$N$39,XN$5)),INDEX(기준일시_입력!$AJ$21:$AJ$39,XN$5*2-1),IF(AND(XJ29&gt;=SMALL(기준일시_입력!$J$21:$J$39,XN$5),XJ29&lt;SMALL(기준일시_입력!$N$21:$N$39,XN$5)),SMALL(기준일시_입력!$N$21:$N$39,XN$5)-XJ29,0)),0)</f>
        <v>0</v>
      </c>
      <c r="XO29" s="128">
        <f>IFERROR(IF(AND(XJ29&lt;SMALL(기준일시_입력!$J$21:$J$39,XO$5),XK29&gt;SMALL(기준일시_입력!$N$21:$N$39,XO$5)),INDEX(기준일시_입력!$AJ$21:$AJ$39,XO$5*2-1),IF(AND(XJ29&gt;=SMALL(기준일시_입력!$J$21:$J$39,XO$5),XJ29&lt;SMALL(기준일시_입력!$N$21:$N$39,XO$5)),SMALL(기준일시_입력!$N$21:$N$39,XO$5)-XJ29,0)),0)</f>
        <v>0</v>
      </c>
      <c r="XP29" s="128">
        <f>IFERROR(IF(AND(XJ29&lt;SMALL(기준일시_입력!$J$21:$J$39,XP$5),XK29&gt;SMALL(기준일시_입력!$N$21:$N$39,XP$5)),INDEX(기준일시_입력!$AJ$21:$AJ$39,XP$5*2-1),IF(AND(XJ29&gt;=SMALL(기준일시_입력!$J$21:$J$39,XP$5),XJ29&lt;SMALL(기준일시_입력!$N$21:$N$39,XP$5)),SMALL(기준일시_입력!$N$21:$N$39,XP$5)-XJ29,0)),0)</f>
        <v>0</v>
      </c>
      <c r="XQ29" s="128">
        <f>IFERROR(IF(AND(XJ29&lt;SMALL(기준일시_입력!$J$21:$J$39,XQ$5),XK29&gt;SMALL(기준일시_입력!$N$21:$N$39,XQ$5)),INDEX(기준일시_입력!$AJ$21:$AJ$39,XQ$5*2-1),IF(AND(XJ29&gt;=SMALL(기준일시_입력!$J$21:$J$39,XQ$5),XJ29&lt;SMALL(기준일시_입력!$N$21:$N$39,XQ$5)),SMALL(기준일시_입력!$N$21:$N$39,XQ$5)-XJ29,0)),0)</f>
        <v>0</v>
      </c>
      <c r="XR29" s="128">
        <f>IFERROR(IF(AND(XJ29&lt;SMALL(기준일시_입력!$J$21:$J$39,XR$5),XK29&gt;SMALL(기준일시_입력!$N$21:$N$39,XR$5)),INDEX(기준일시_입력!$AJ$21:$AJ$39,XR$5*2-1),IF(AND(XJ29&gt;=SMALL(기준일시_입력!$J$21:$J$39,XR$5),XJ29&lt;SMALL(기준일시_입력!$N$21:$N$39,XR$5)),SMALL(기준일시_입력!$N$21:$N$39,XR$5)-XJ29,0)),0)</f>
        <v>0</v>
      </c>
      <c r="XS29" s="128">
        <f>IFERROR(IF(AND(XJ29&lt;SMALL(기준일시_입력!$J$21:$J$39,XS$5),XK29&gt;SMALL(기준일시_입력!$N$21:$N$39,XS$5)),INDEX(기준일시_입력!$AJ$21:$AJ$39,XS$5*2-1),IF(AND(XJ29&gt;=SMALL(기준일시_입력!$J$21:$J$39,XS$5),XJ29&lt;SMALL(기준일시_입력!$N$21:$N$39,XS$5)),SMALL(기준일시_입력!$N$21:$N$39,XS$5)-XJ29,0)),0)</f>
        <v>0</v>
      </c>
      <c r="XT29" s="128">
        <f>IFERROR(IF(AND(XJ29&lt;SMALL(기준일시_입력!$J$21:$J$39,XT$5),XK29&gt;SMALL(기준일시_입력!$N$21:$N$39,XT$5)),INDEX(기준일시_입력!$AJ$21:$AJ$39,XT$5*2-1),IF(AND(XJ29&gt;=SMALL(기준일시_입력!$J$21:$J$39,XT$5),XJ29&lt;SMALL(기준일시_입력!$N$21:$N$39,XT$5)),SMALL(기준일시_입력!$N$21:$N$39,XT$5)-XJ29,0)),0)</f>
        <v>0</v>
      </c>
      <c r="XU29" s="128">
        <f>IFERROR(IF(AND(XJ29&lt;SMALL(기준일시_입력!$J$21:$J$39,XU$5),XK29&gt;SMALL(기준일시_입력!$N$21:$N$39,XU$5)),INDEX(기준일시_입력!$AJ$21:$AJ$39,XU$5*2-1),IF(AND(XJ29&gt;=SMALL(기준일시_입력!$J$21:$J$39,XU$5),XJ29&lt;SMALL(기준일시_입력!$N$21:$N$39,XU$5)),SMALL(기준일시_입력!$N$21:$N$39,XU$5)-XJ29,0)),0)</f>
        <v>0</v>
      </c>
      <c r="XV29" s="125"/>
      <c r="XW29" s="180" t="str">
        <f t="shared" si="254"/>
        <v>24일</v>
      </c>
      <c r="XX29" s="180"/>
      <c r="XY29" s="124" t="str">
        <f t="shared" si="255"/>
        <v>수</v>
      </c>
      <c r="XZ29" s="133" t="str">
        <f t="shared" si="410"/>
        <v/>
      </c>
      <c r="YA29" s="184"/>
      <c r="YB29" s="184"/>
      <c r="YC29" s="184"/>
      <c r="YD29" s="184"/>
      <c r="YE29" s="184"/>
      <c r="YF29" s="184"/>
      <c r="YG29" s="176"/>
      <c r="YH29" s="177"/>
      <c r="YI29" s="129" t="str">
        <f>IF($B29="","",IF(AND(XY$3&lt;&gt;"",$B29-기준일시_입력!$AO$7&lt;=0,YA29="",YD29="",YG29=""),"X",IF(YG29="연차","☆",IF(YG29="월차","★",IF(YG29="병가","♨",IF(YG29="출장","◎",IF(YG29="교육","■",IF(AND(YG29="",YA29&lt;=기준일시_입력!$J$15,YD29&gt;=기준일시_입력!$N$15),"○",IF(AND(YG29="",YA29&lt;&gt;"",YA29&gt;기준일시_입력!$J$15),"▼",IF(AND(YG29="",YD29&lt;&gt;"",YD29&lt;기준일시_입력!$N$15),"△",""))))))))))</f>
        <v/>
      </c>
      <c r="YJ29" s="128">
        <f>IFERROR(IF(OR(YA29="",YD29=""),0,IF(AND(YL29&lt;기준일시_입력!$J$17,YM29&gt;기준일시_입력!$N$17),기준일시_입력!$N$17-기준일시_입력!$J$17,IF(AND(YL29&gt;=기준일시_입력!$J$17,YM29&gt;기준일시_입력!$N$17),기준일시_입력!$N$17-YL29,IF(YM29&lt;기준일시_입력!$J$17,0,IF(AND(YL29&lt;기준일시_입력!$J$17,YM29&lt;=기준일시_입력!$N$17),YM29-기준일시_입력!$J$17,IF(AND(YL29&gt;=기준일시_입력!$J$17,YM29&lt;=기준일시_입력!$N$17),YM29-YL29,0)))))),0)</f>
        <v>0</v>
      </c>
      <c r="YK29" s="128">
        <f t="shared" si="257"/>
        <v>0</v>
      </c>
      <c r="YL29" s="128">
        <f>IF(OR(YA29="",YD29=""),0,IF(YA29&lt;기준일시_입력!$J$15,기준일시_입력!$J$15,YA29))</f>
        <v>0</v>
      </c>
      <c r="YM29" s="128">
        <f t="shared" si="258"/>
        <v>0</v>
      </c>
      <c r="YN29" s="128">
        <f>IFERROR(IF(AND(YL29&lt;SMALL(기준일시_입력!$J$21:$J$39,YN$5),YM29&gt;SMALL(기준일시_입력!$N$21:$N$39,YN$5)),INDEX(기준일시_입력!$AJ$21:$AJ$39,YN$5*2-1),IF(AND(YL29&gt;=SMALL(기준일시_입력!$J$21:$J$39,YN$5),YL29&lt;SMALL(기준일시_입력!$N$21:$N$39,YN$5)),SMALL(기준일시_입력!$N$21:$N$39,YN$5)-YL29,0)),0)</f>
        <v>0</v>
      </c>
      <c r="YO29" s="128">
        <f>IFERROR(IF(AND(YL29&lt;SMALL(기준일시_입력!$J$21:$J$39,YO$5),YM29&gt;SMALL(기준일시_입력!$N$21:$N$39,YO$5)),INDEX(기준일시_입력!$AJ$21:$AJ$39,YO$5*2-1),IF(AND(YL29&gt;=SMALL(기준일시_입력!$J$21:$J$39,YO$5),YL29&lt;SMALL(기준일시_입력!$N$21:$N$39,YO$5)),SMALL(기준일시_입력!$N$21:$N$39,YO$5)-YL29,0)),0)</f>
        <v>0</v>
      </c>
      <c r="YP29" s="128">
        <f>IFERROR(IF(AND(YL29&lt;SMALL(기준일시_입력!$J$21:$J$39,YP$5),YM29&gt;SMALL(기준일시_입력!$N$21:$N$39,YP$5)),INDEX(기준일시_입력!$AJ$21:$AJ$39,YP$5*2-1),IF(AND(YL29&gt;=SMALL(기준일시_입력!$J$21:$J$39,YP$5),YL29&lt;SMALL(기준일시_입력!$N$21:$N$39,YP$5)),SMALL(기준일시_입력!$N$21:$N$39,YP$5)-YL29,0)),0)</f>
        <v>0</v>
      </c>
      <c r="YQ29" s="128">
        <f>IFERROR(IF(AND(YL29&lt;SMALL(기준일시_입력!$J$21:$J$39,YQ$5),YM29&gt;SMALL(기준일시_입력!$N$21:$N$39,YQ$5)),INDEX(기준일시_입력!$AJ$21:$AJ$39,YQ$5*2-1),IF(AND(YL29&gt;=SMALL(기준일시_입력!$J$21:$J$39,YQ$5),YL29&lt;SMALL(기준일시_입력!$N$21:$N$39,YQ$5)),SMALL(기준일시_입력!$N$21:$N$39,YQ$5)-YL29,0)),0)</f>
        <v>0</v>
      </c>
      <c r="YR29" s="128">
        <f>IFERROR(IF(AND(YL29&lt;SMALL(기준일시_입력!$J$21:$J$39,YR$5),YM29&gt;SMALL(기준일시_입력!$N$21:$N$39,YR$5)),INDEX(기준일시_입력!$AJ$21:$AJ$39,YR$5*2-1),IF(AND(YL29&gt;=SMALL(기준일시_입력!$J$21:$J$39,YR$5),YL29&lt;SMALL(기준일시_입력!$N$21:$N$39,YR$5)),SMALL(기준일시_입력!$N$21:$N$39,YR$5)-YL29,0)),0)</f>
        <v>0</v>
      </c>
      <c r="YS29" s="128">
        <f>IFERROR(IF(AND(YL29&lt;SMALL(기준일시_입력!$J$21:$J$39,YS$5),YM29&gt;SMALL(기준일시_입력!$N$21:$N$39,YS$5)),INDEX(기준일시_입력!$AJ$21:$AJ$39,YS$5*2-1),IF(AND(YL29&gt;=SMALL(기준일시_입력!$J$21:$J$39,YS$5),YL29&lt;SMALL(기준일시_입력!$N$21:$N$39,YS$5)),SMALL(기준일시_입력!$N$21:$N$39,YS$5)-YL29,0)),0)</f>
        <v>0</v>
      </c>
      <c r="YT29" s="128">
        <f>IFERROR(IF(AND(YL29&lt;SMALL(기준일시_입력!$J$21:$J$39,YT$5),YM29&gt;SMALL(기준일시_입력!$N$21:$N$39,YT$5)),INDEX(기준일시_입력!$AJ$21:$AJ$39,YT$5*2-1),IF(AND(YL29&gt;=SMALL(기준일시_입력!$J$21:$J$39,YT$5),YL29&lt;SMALL(기준일시_입력!$N$21:$N$39,YT$5)),SMALL(기준일시_입력!$N$21:$N$39,YT$5)-YL29,0)),0)</f>
        <v>0</v>
      </c>
      <c r="YU29" s="128">
        <f>IFERROR(IF(AND(YL29&lt;SMALL(기준일시_입력!$J$21:$J$39,YU$5),YM29&gt;SMALL(기준일시_입력!$N$21:$N$39,YU$5)),INDEX(기준일시_입력!$AJ$21:$AJ$39,YU$5*2-1),IF(AND(YL29&gt;=SMALL(기준일시_입력!$J$21:$J$39,YU$5),YL29&lt;SMALL(기준일시_입력!$N$21:$N$39,YU$5)),SMALL(기준일시_입력!$N$21:$N$39,YU$5)-YL29,0)),0)</f>
        <v>0</v>
      </c>
      <c r="YV29" s="128">
        <f>IFERROR(IF(AND(YL29&lt;SMALL(기준일시_입력!$J$21:$J$39,YV$5),YM29&gt;SMALL(기준일시_입력!$N$21:$N$39,YV$5)),INDEX(기준일시_입력!$AJ$21:$AJ$39,YV$5*2-1),IF(AND(YL29&gt;=SMALL(기준일시_입력!$J$21:$J$39,YV$5),YL29&lt;SMALL(기준일시_입력!$N$21:$N$39,YV$5)),SMALL(기준일시_입력!$N$21:$N$39,YV$5)-YL29,0)),0)</f>
        <v>0</v>
      </c>
      <c r="YW29" s="128">
        <f>IFERROR(IF(AND(YL29&lt;SMALL(기준일시_입력!$J$21:$J$39,YW$5),YM29&gt;SMALL(기준일시_입력!$N$21:$N$39,YW$5)),INDEX(기준일시_입력!$AJ$21:$AJ$39,YW$5*2-1),IF(AND(YL29&gt;=SMALL(기준일시_입력!$J$21:$J$39,YW$5),YL29&lt;SMALL(기준일시_입력!$N$21:$N$39,YW$5)),SMALL(기준일시_입력!$N$21:$N$39,YW$5)-YL29,0)),0)</f>
        <v>0</v>
      </c>
      <c r="YX29" s="125"/>
      <c r="YY29" s="180" t="str">
        <f t="shared" si="259"/>
        <v>24일</v>
      </c>
      <c r="YZ29" s="180"/>
      <c r="ZA29" s="124" t="str">
        <f t="shared" si="260"/>
        <v>수</v>
      </c>
      <c r="ZB29" s="133" t="str">
        <f t="shared" si="411"/>
        <v/>
      </c>
      <c r="ZC29" s="184"/>
      <c r="ZD29" s="184"/>
      <c r="ZE29" s="184"/>
      <c r="ZF29" s="184"/>
      <c r="ZG29" s="184"/>
      <c r="ZH29" s="184"/>
      <c r="ZI29" s="176"/>
      <c r="ZJ29" s="177"/>
      <c r="ZK29" s="129" t="str">
        <f>IF($B29="","",IF(AND(ZA$3&lt;&gt;"",$B29-기준일시_입력!$AO$7&lt;=0,ZC29="",ZF29="",ZI29=""),"X",IF(ZI29="연차","☆",IF(ZI29="월차","★",IF(ZI29="병가","♨",IF(ZI29="출장","◎",IF(ZI29="교육","■",IF(AND(ZI29="",ZC29&lt;=기준일시_입력!$J$15,ZF29&gt;=기준일시_입력!$N$15),"○",IF(AND(ZI29="",ZC29&lt;&gt;"",ZC29&gt;기준일시_입력!$J$15),"▼",IF(AND(ZI29="",ZF29&lt;&gt;"",ZF29&lt;기준일시_입력!$N$15),"△",""))))))))))</f>
        <v/>
      </c>
      <c r="ZL29" s="128">
        <f>IFERROR(IF(OR(ZC29="",ZF29=""),0,IF(AND(ZN29&lt;기준일시_입력!$J$17,ZO29&gt;기준일시_입력!$N$17),기준일시_입력!$N$17-기준일시_입력!$J$17,IF(AND(ZN29&gt;=기준일시_입력!$J$17,ZO29&gt;기준일시_입력!$N$17),기준일시_입력!$N$17-ZN29,IF(ZO29&lt;기준일시_입력!$J$17,0,IF(AND(ZN29&lt;기준일시_입력!$J$17,ZO29&lt;=기준일시_입력!$N$17),ZO29-기준일시_입력!$J$17,IF(AND(ZN29&gt;=기준일시_입력!$J$17,ZO29&lt;=기준일시_입력!$N$17),ZO29-ZN29,0)))))),0)</f>
        <v>0</v>
      </c>
      <c r="ZM29" s="128">
        <f t="shared" si="262"/>
        <v>0</v>
      </c>
      <c r="ZN29" s="128">
        <f>IF(OR(ZC29="",ZF29=""),0,IF(ZC29&lt;기준일시_입력!$J$15,기준일시_입력!$J$15,ZC29))</f>
        <v>0</v>
      </c>
      <c r="ZO29" s="128">
        <f t="shared" si="263"/>
        <v>0</v>
      </c>
      <c r="ZP29" s="128">
        <f>IFERROR(IF(AND(ZN29&lt;SMALL(기준일시_입력!$J$21:$J$39,ZP$5),ZO29&gt;SMALL(기준일시_입력!$N$21:$N$39,ZP$5)),INDEX(기준일시_입력!$AJ$21:$AJ$39,ZP$5*2-1),IF(AND(ZN29&gt;=SMALL(기준일시_입력!$J$21:$J$39,ZP$5),ZN29&lt;SMALL(기준일시_입력!$N$21:$N$39,ZP$5)),SMALL(기준일시_입력!$N$21:$N$39,ZP$5)-ZN29,0)),0)</f>
        <v>0</v>
      </c>
      <c r="ZQ29" s="128">
        <f>IFERROR(IF(AND(ZN29&lt;SMALL(기준일시_입력!$J$21:$J$39,ZQ$5),ZO29&gt;SMALL(기준일시_입력!$N$21:$N$39,ZQ$5)),INDEX(기준일시_입력!$AJ$21:$AJ$39,ZQ$5*2-1),IF(AND(ZN29&gt;=SMALL(기준일시_입력!$J$21:$J$39,ZQ$5),ZN29&lt;SMALL(기준일시_입력!$N$21:$N$39,ZQ$5)),SMALL(기준일시_입력!$N$21:$N$39,ZQ$5)-ZN29,0)),0)</f>
        <v>0</v>
      </c>
      <c r="ZR29" s="128">
        <f>IFERROR(IF(AND(ZN29&lt;SMALL(기준일시_입력!$J$21:$J$39,ZR$5),ZO29&gt;SMALL(기준일시_입력!$N$21:$N$39,ZR$5)),INDEX(기준일시_입력!$AJ$21:$AJ$39,ZR$5*2-1),IF(AND(ZN29&gt;=SMALL(기준일시_입력!$J$21:$J$39,ZR$5),ZN29&lt;SMALL(기준일시_입력!$N$21:$N$39,ZR$5)),SMALL(기준일시_입력!$N$21:$N$39,ZR$5)-ZN29,0)),0)</f>
        <v>0</v>
      </c>
      <c r="ZS29" s="128">
        <f>IFERROR(IF(AND(ZN29&lt;SMALL(기준일시_입력!$J$21:$J$39,ZS$5),ZO29&gt;SMALL(기준일시_입력!$N$21:$N$39,ZS$5)),INDEX(기준일시_입력!$AJ$21:$AJ$39,ZS$5*2-1),IF(AND(ZN29&gt;=SMALL(기준일시_입력!$J$21:$J$39,ZS$5),ZN29&lt;SMALL(기준일시_입력!$N$21:$N$39,ZS$5)),SMALL(기준일시_입력!$N$21:$N$39,ZS$5)-ZN29,0)),0)</f>
        <v>0</v>
      </c>
      <c r="ZT29" s="128">
        <f>IFERROR(IF(AND(ZN29&lt;SMALL(기준일시_입력!$J$21:$J$39,ZT$5),ZO29&gt;SMALL(기준일시_입력!$N$21:$N$39,ZT$5)),INDEX(기준일시_입력!$AJ$21:$AJ$39,ZT$5*2-1),IF(AND(ZN29&gt;=SMALL(기준일시_입력!$J$21:$J$39,ZT$5),ZN29&lt;SMALL(기준일시_입력!$N$21:$N$39,ZT$5)),SMALL(기준일시_입력!$N$21:$N$39,ZT$5)-ZN29,0)),0)</f>
        <v>0</v>
      </c>
      <c r="ZU29" s="128">
        <f>IFERROR(IF(AND(ZN29&lt;SMALL(기준일시_입력!$J$21:$J$39,ZU$5),ZO29&gt;SMALL(기준일시_입력!$N$21:$N$39,ZU$5)),INDEX(기준일시_입력!$AJ$21:$AJ$39,ZU$5*2-1),IF(AND(ZN29&gt;=SMALL(기준일시_입력!$J$21:$J$39,ZU$5),ZN29&lt;SMALL(기준일시_입력!$N$21:$N$39,ZU$5)),SMALL(기준일시_입력!$N$21:$N$39,ZU$5)-ZN29,0)),0)</f>
        <v>0</v>
      </c>
      <c r="ZV29" s="128">
        <f>IFERROR(IF(AND(ZN29&lt;SMALL(기준일시_입력!$J$21:$J$39,ZV$5),ZO29&gt;SMALL(기준일시_입력!$N$21:$N$39,ZV$5)),INDEX(기준일시_입력!$AJ$21:$AJ$39,ZV$5*2-1),IF(AND(ZN29&gt;=SMALL(기준일시_입력!$J$21:$J$39,ZV$5),ZN29&lt;SMALL(기준일시_입력!$N$21:$N$39,ZV$5)),SMALL(기준일시_입력!$N$21:$N$39,ZV$5)-ZN29,0)),0)</f>
        <v>0</v>
      </c>
      <c r="ZW29" s="128">
        <f>IFERROR(IF(AND(ZN29&lt;SMALL(기준일시_입력!$J$21:$J$39,ZW$5),ZO29&gt;SMALL(기준일시_입력!$N$21:$N$39,ZW$5)),INDEX(기준일시_입력!$AJ$21:$AJ$39,ZW$5*2-1),IF(AND(ZN29&gt;=SMALL(기준일시_입력!$J$21:$J$39,ZW$5),ZN29&lt;SMALL(기준일시_입력!$N$21:$N$39,ZW$5)),SMALL(기준일시_입력!$N$21:$N$39,ZW$5)-ZN29,0)),0)</f>
        <v>0</v>
      </c>
      <c r="ZX29" s="128">
        <f>IFERROR(IF(AND(ZN29&lt;SMALL(기준일시_입력!$J$21:$J$39,ZX$5),ZO29&gt;SMALL(기준일시_입력!$N$21:$N$39,ZX$5)),INDEX(기준일시_입력!$AJ$21:$AJ$39,ZX$5*2-1),IF(AND(ZN29&gt;=SMALL(기준일시_입력!$J$21:$J$39,ZX$5),ZN29&lt;SMALL(기준일시_입력!$N$21:$N$39,ZX$5)),SMALL(기준일시_입력!$N$21:$N$39,ZX$5)-ZN29,0)),0)</f>
        <v>0</v>
      </c>
      <c r="ZY29" s="128">
        <f>IFERROR(IF(AND(ZN29&lt;SMALL(기준일시_입력!$J$21:$J$39,ZY$5),ZO29&gt;SMALL(기준일시_입력!$N$21:$N$39,ZY$5)),INDEX(기준일시_입력!$AJ$21:$AJ$39,ZY$5*2-1),IF(AND(ZN29&gt;=SMALL(기준일시_입력!$J$21:$J$39,ZY$5),ZN29&lt;SMALL(기준일시_입력!$N$21:$N$39,ZY$5)),SMALL(기준일시_입력!$N$21:$N$39,ZY$5)-ZN29,0)),0)</f>
        <v>0</v>
      </c>
      <c r="ZZ29" s="125"/>
      <c r="AAA29" s="180" t="str">
        <f t="shared" si="264"/>
        <v>24일</v>
      </c>
      <c r="AAB29" s="180"/>
      <c r="AAC29" s="124" t="str">
        <f t="shared" si="265"/>
        <v>수</v>
      </c>
      <c r="AAD29" s="133" t="str">
        <f t="shared" si="411"/>
        <v/>
      </c>
      <c r="AAE29" s="184"/>
      <c r="AAF29" s="184"/>
      <c r="AAG29" s="184"/>
      <c r="AAH29" s="184"/>
      <c r="AAI29" s="184"/>
      <c r="AAJ29" s="184"/>
      <c r="AAK29" s="176"/>
      <c r="AAL29" s="177"/>
      <c r="AAM29" s="129" t="str">
        <f>IF($B29="","",IF(AND(AAC$3&lt;&gt;"",$B29-기준일시_입력!$AO$7&lt;=0,AAE29="",AAH29="",AAK29=""),"X",IF(AAK29="연차","☆",IF(AAK29="월차","★",IF(AAK29="병가","♨",IF(AAK29="출장","◎",IF(AAK29="교육","■",IF(AND(AAK29="",AAE29&lt;=기준일시_입력!$J$15,AAH29&gt;=기준일시_입력!$N$15),"○",IF(AND(AAK29="",AAE29&lt;&gt;"",AAE29&gt;기준일시_입력!$J$15),"▼",IF(AND(AAK29="",AAH29&lt;&gt;"",AAH29&lt;기준일시_입력!$N$15),"△",""))))))))))</f>
        <v/>
      </c>
      <c r="AAN29" s="128">
        <f>IFERROR(IF(OR(AAE29="",AAH29=""),0,IF(AND(AAP29&lt;기준일시_입력!$J$17,AAQ29&gt;기준일시_입력!$N$17),기준일시_입력!$N$17-기준일시_입력!$J$17,IF(AND(AAP29&gt;=기준일시_입력!$J$17,AAQ29&gt;기준일시_입력!$N$17),기준일시_입력!$N$17-AAP29,IF(AAQ29&lt;기준일시_입력!$J$17,0,IF(AND(AAP29&lt;기준일시_입력!$J$17,AAQ29&lt;=기준일시_입력!$N$17),AAQ29-기준일시_입력!$J$17,IF(AND(AAP29&gt;=기준일시_입력!$J$17,AAQ29&lt;=기준일시_입력!$N$17),AAQ29-AAP29,0)))))),0)</f>
        <v>0</v>
      </c>
      <c r="AAO29" s="128">
        <f t="shared" si="267"/>
        <v>0</v>
      </c>
      <c r="AAP29" s="128">
        <f>IF(OR(AAE29="",AAH29=""),0,IF(AAE29&lt;기준일시_입력!$J$15,기준일시_입력!$J$15,AAE29))</f>
        <v>0</v>
      </c>
      <c r="AAQ29" s="128">
        <f t="shared" si="268"/>
        <v>0</v>
      </c>
      <c r="AAR29" s="128">
        <f>IFERROR(IF(AND(AAP29&lt;SMALL(기준일시_입력!$J$21:$J$39,AAR$5),AAQ29&gt;SMALL(기준일시_입력!$N$21:$N$39,AAR$5)),INDEX(기준일시_입력!$AJ$21:$AJ$39,AAR$5*2-1),IF(AND(AAP29&gt;=SMALL(기준일시_입력!$J$21:$J$39,AAR$5),AAP29&lt;SMALL(기준일시_입력!$N$21:$N$39,AAR$5)),SMALL(기준일시_입력!$N$21:$N$39,AAR$5)-AAP29,0)),0)</f>
        <v>0</v>
      </c>
      <c r="AAS29" s="128">
        <f>IFERROR(IF(AND(AAP29&lt;SMALL(기준일시_입력!$J$21:$J$39,AAS$5),AAQ29&gt;SMALL(기준일시_입력!$N$21:$N$39,AAS$5)),INDEX(기준일시_입력!$AJ$21:$AJ$39,AAS$5*2-1),IF(AND(AAP29&gt;=SMALL(기준일시_입력!$J$21:$J$39,AAS$5),AAP29&lt;SMALL(기준일시_입력!$N$21:$N$39,AAS$5)),SMALL(기준일시_입력!$N$21:$N$39,AAS$5)-AAP29,0)),0)</f>
        <v>0</v>
      </c>
      <c r="AAT29" s="128">
        <f>IFERROR(IF(AND(AAP29&lt;SMALL(기준일시_입력!$J$21:$J$39,AAT$5),AAQ29&gt;SMALL(기준일시_입력!$N$21:$N$39,AAT$5)),INDEX(기준일시_입력!$AJ$21:$AJ$39,AAT$5*2-1),IF(AND(AAP29&gt;=SMALL(기준일시_입력!$J$21:$J$39,AAT$5),AAP29&lt;SMALL(기준일시_입력!$N$21:$N$39,AAT$5)),SMALL(기준일시_입력!$N$21:$N$39,AAT$5)-AAP29,0)),0)</f>
        <v>0</v>
      </c>
      <c r="AAU29" s="128">
        <f>IFERROR(IF(AND(AAP29&lt;SMALL(기준일시_입력!$J$21:$J$39,AAU$5),AAQ29&gt;SMALL(기준일시_입력!$N$21:$N$39,AAU$5)),INDEX(기준일시_입력!$AJ$21:$AJ$39,AAU$5*2-1),IF(AND(AAP29&gt;=SMALL(기준일시_입력!$J$21:$J$39,AAU$5),AAP29&lt;SMALL(기준일시_입력!$N$21:$N$39,AAU$5)),SMALL(기준일시_입력!$N$21:$N$39,AAU$5)-AAP29,0)),0)</f>
        <v>0</v>
      </c>
      <c r="AAV29" s="128">
        <f>IFERROR(IF(AND(AAP29&lt;SMALL(기준일시_입력!$J$21:$J$39,AAV$5),AAQ29&gt;SMALL(기준일시_입력!$N$21:$N$39,AAV$5)),INDEX(기준일시_입력!$AJ$21:$AJ$39,AAV$5*2-1),IF(AND(AAP29&gt;=SMALL(기준일시_입력!$J$21:$J$39,AAV$5),AAP29&lt;SMALL(기준일시_입력!$N$21:$N$39,AAV$5)),SMALL(기준일시_입력!$N$21:$N$39,AAV$5)-AAP29,0)),0)</f>
        <v>0</v>
      </c>
      <c r="AAW29" s="128">
        <f>IFERROR(IF(AND(AAP29&lt;SMALL(기준일시_입력!$J$21:$J$39,AAW$5),AAQ29&gt;SMALL(기준일시_입력!$N$21:$N$39,AAW$5)),INDEX(기준일시_입력!$AJ$21:$AJ$39,AAW$5*2-1),IF(AND(AAP29&gt;=SMALL(기준일시_입력!$J$21:$J$39,AAW$5),AAP29&lt;SMALL(기준일시_입력!$N$21:$N$39,AAW$5)),SMALL(기준일시_입력!$N$21:$N$39,AAW$5)-AAP29,0)),0)</f>
        <v>0</v>
      </c>
      <c r="AAX29" s="128">
        <f>IFERROR(IF(AND(AAP29&lt;SMALL(기준일시_입력!$J$21:$J$39,AAX$5),AAQ29&gt;SMALL(기준일시_입력!$N$21:$N$39,AAX$5)),INDEX(기준일시_입력!$AJ$21:$AJ$39,AAX$5*2-1),IF(AND(AAP29&gt;=SMALL(기준일시_입력!$J$21:$J$39,AAX$5),AAP29&lt;SMALL(기준일시_입력!$N$21:$N$39,AAX$5)),SMALL(기준일시_입력!$N$21:$N$39,AAX$5)-AAP29,0)),0)</f>
        <v>0</v>
      </c>
      <c r="AAY29" s="128">
        <f>IFERROR(IF(AND(AAP29&lt;SMALL(기준일시_입력!$J$21:$J$39,AAY$5),AAQ29&gt;SMALL(기준일시_입력!$N$21:$N$39,AAY$5)),INDEX(기준일시_입력!$AJ$21:$AJ$39,AAY$5*2-1),IF(AND(AAP29&gt;=SMALL(기준일시_입력!$J$21:$J$39,AAY$5),AAP29&lt;SMALL(기준일시_입력!$N$21:$N$39,AAY$5)),SMALL(기준일시_입력!$N$21:$N$39,AAY$5)-AAP29,0)),0)</f>
        <v>0</v>
      </c>
      <c r="AAZ29" s="128">
        <f>IFERROR(IF(AND(AAP29&lt;SMALL(기준일시_입력!$J$21:$J$39,AAZ$5),AAQ29&gt;SMALL(기준일시_입력!$N$21:$N$39,AAZ$5)),INDEX(기준일시_입력!$AJ$21:$AJ$39,AAZ$5*2-1),IF(AND(AAP29&gt;=SMALL(기준일시_입력!$J$21:$J$39,AAZ$5),AAP29&lt;SMALL(기준일시_입력!$N$21:$N$39,AAZ$5)),SMALL(기준일시_입력!$N$21:$N$39,AAZ$5)-AAP29,0)),0)</f>
        <v>0</v>
      </c>
      <c r="ABA29" s="128">
        <f>IFERROR(IF(AND(AAP29&lt;SMALL(기준일시_입력!$J$21:$J$39,ABA$5),AAQ29&gt;SMALL(기준일시_입력!$N$21:$N$39,ABA$5)),INDEX(기준일시_입력!$AJ$21:$AJ$39,ABA$5*2-1),IF(AND(AAP29&gt;=SMALL(기준일시_입력!$J$21:$J$39,ABA$5),AAP29&lt;SMALL(기준일시_입력!$N$21:$N$39,ABA$5)),SMALL(기준일시_입력!$N$21:$N$39,ABA$5)-AAP29,0)),0)</f>
        <v>0</v>
      </c>
      <c r="ABB29" s="125"/>
      <c r="ABC29" s="180" t="str">
        <f t="shared" si="269"/>
        <v>24일</v>
      </c>
      <c r="ABD29" s="180"/>
      <c r="ABE29" s="124" t="str">
        <f t="shared" si="270"/>
        <v>수</v>
      </c>
      <c r="ABF29" s="133" t="str">
        <f t="shared" si="411"/>
        <v/>
      </c>
      <c r="ABG29" s="184"/>
      <c r="ABH29" s="184"/>
      <c r="ABI29" s="184"/>
      <c r="ABJ29" s="184"/>
      <c r="ABK29" s="184"/>
      <c r="ABL29" s="184"/>
      <c r="ABM29" s="176"/>
      <c r="ABN29" s="177"/>
      <c r="ABO29" s="129" t="str">
        <f>IF($B29="","",IF(AND(ABE$3&lt;&gt;"",$B29-기준일시_입력!$AO$7&lt;=0,ABG29="",ABJ29="",ABM29=""),"X",IF(ABM29="연차","☆",IF(ABM29="월차","★",IF(ABM29="병가","♨",IF(ABM29="출장","◎",IF(ABM29="교육","■",IF(AND(ABM29="",ABG29&lt;=기준일시_입력!$J$15,ABJ29&gt;=기준일시_입력!$N$15),"○",IF(AND(ABM29="",ABG29&lt;&gt;"",ABG29&gt;기준일시_입력!$J$15),"▼",IF(AND(ABM29="",ABJ29&lt;&gt;"",ABJ29&lt;기준일시_입력!$N$15),"△",""))))))))))</f>
        <v/>
      </c>
      <c r="ABP29" s="128">
        <f>IFERROR(IF(OR(ABG29="",ABJ29=""),0,IF(AND(ABR29&lt;기준일시_입력!$J$17,ABS29&gt;기준일시_입력!$N$17),기준일시_입력!$N$17-기준일시_입력!$J$17,IF(AND(ABR29&gt;=기준일시_입력!$J$17,ABS29&gt;기준일시_입력!$N$17),기준일시_입력!$N$17-ABR29,IF(ABS29&lt;기준일시_입력!$J$17,0,IF(AND(ABR29&lt;기준일시_입력!$J$17,ABS29&lt;=기준일시_입력!$N$17),ABS29-기준일시_입력!$J$17,IF(AND(ABR29&gt;=기준일시_입력!$J$17,ABS29&lt;=기준일시_입력!$N$17),ABS29-ABR29,0)))))),0)</f>
        <v>0</v>
      </c>
      <c r="ABQ29" s="128">
        <f t="shared" si="272"/>
        <v>0</v>
      </c>
      <c r="ABR29" s="128">
        <f>IF(OR(ABG29="",ABJ29=""),0,IF(ABG29&lt;기준일시_입력!$J$15,기준일시_입력!$J$15,ABG29))</f>
        <v>0</v>
      </c>
      <c r="ABS29" s="128">
        <f t="shared" si="273"/>
        <v>0</v>
      </c>
      <c r="ABT29" s="128">
        <f>IFERROR(IF(AND(ABR29&lt;SMALL(기준일시_입력!$J$21:$J$39,ABT$5),ABS29&gt;SMALL(기준일시_입력!$N$21:$N$39,ABT$5)),INDEX(기준일시_입력!$AJ$21:$AJ$39,ABT$5*2-1),IF(AND(ABR29&gt;=SMALL(기준일시_입력!$J$21:$J$39,ABT$5),ABR29&lt;SMALL(기준일시_입력!$N$21:$N$39,ABT$5)),SMALL(기준일시_입력!$N$21:$N$39,ABT$5)-ABR29,0)),0)</f>
        <v>0</v>
      </c>
      <c r="ABU29" s="128">
        <f>IFERROR(IF(AND(ABR29&lt;SMALL(기준일시_입력!$J$21:$J$39,ABU$5),ABS29&gt;SMALL(기준일시_입력!$N$21:$N$39,ABU$5)),INDEX(기준일시_입력!$AJ$21:$AJ$39,ABU$5*2-1),IF(AND(ABR29&gt;=SMALL(기준일시_입력!$J$21:$J$39,ABU$5),ABR29&lt;SMALL(기준일시_입력!$N$21:$N$39,ABU$5)),SMALL(기준일시_입력!$N$21:$N$39,ABU$5)-ABR29,0)),0)</f>
        <v>0</v>
      </c>
      <c r="ABV29" s="128">
        <f>IFERROR(IF(AND(ABR29&lt;SMALL(기준일시_입력!$J$21:$J$39,ABV$5),ABS29&gt;SMALL(기준일시_입력!$N$21:$N$39,ABV$5)),INDEX(기준일시_입력!$AJ$21:$AJ$39,ABV$5*2-1),IF(AND(ABR29&gt;=SMALL(기준일시_입력!$J$21:$J$39,ABV$5),ABR29&lt;SMALL(기준일시_입력!$N$21:$N$39,ABV$5)),SMALL(기준일시_입력!$N$21:$N$39,ABV$5)-ABR29,0)),0)</f>
        <v>0</v>
      </c>
      <c r="ABW29" s="128">
        <f>IFERROR(IF(AND(ABR29&lt;SMALL(기준일시_입력!$J$21:$J$39,ABW$5),ABS29&gt;SMALL(기준일시_입력!$N$21:$N$39,ABW$5)),INDEX(기준일시_입력!$AJ$21:$AJ$39,ABW$5*2-1),IF(AND(ABR29&gt;=SMALL(기준일시_입력!$J$21:$J$39,ABW$5),ABR29&lt;SMALL(기준일시_입력!$N$21:$N$39,ABW$5)),SMALL(기준일시_입력!$N$21:$N$39,ABW$5)-ABR29,0)),0)</f>
        <v>0</v>
      </c>
      <c r="ABX29" s="128">
        <f>IFERROR(IF(AND(ABR29&lt;SMALL(기준일시_입력!$J$21:$J$39,ABX$5),ABS29&gt;SMALL(기준일시_입력!$N$21:$N$39,ABX$5)),INDEX(기준일시_입력!$AJ$21:$AJ$39,ABX$5*2-1),IF(AND(ABR29&gt;=SMALL(기준일시_입력!$J$21:$J$39,ABX$5),ABR29&lt;SMALL(기준일시_입력!$N$21:$N$39,ABX$5)),SMALL(기준일시_입력!$N$21:$N$39,ABX$5)-ABR29,0)),0)</f>
        <v>0</v>
      </c>
      <c r="ABY29" s="128">
        <f>IFERROR(IF(AND(ABR29&lt;SMALL(기준일시_입력!$J$21:$J$39,ABY$5),ABS29&gt;SMALL(기준일시_입력!$N$21:$N$39,ABY$5)),INDEX(기준일시_입력!$AJ$21:$AJ$39,ABY$5*2-1),IF(AND(ABR29&gt;=SMALL(기준일시_입력!$J$21:$J$39,ABY$5),ABR29&lt;SMALL(기준일시_입력!$N$21:$N$39,ABY$5)),SMALL(기준일시_입력!$N$21:$N$39,ABY$5)-ABR29,0)),0)</f>
        <v>0</v>
      </c>
      <c r="ABZ29" s="128">
        <f>IFERROR(IF(AND(ABR29&lt;SMALL(기준일시_입력!$J$21:$J$39,ABZ$5),ABS29&gt;SMALL(기준일시_입력!$N$21:$N$39,ABZ$5)),INDEX(기준일시_입력!$AJ$21:$AJ$39,ABZ$5*2-1),IF(AND(ABR29&gt;=SMALL(기준일시_입력!$J$21:$J$39,ABZ$5),ABR29&lt;SMALL(기준일시_입력!$N$21:$N$39,ABZ$5)),SMALL(기준일시_입력!$N$21:$N$39,ABZ$5)-ABR29,0)),0)</f>
        <v>0</v>
      </c>
      <c r="ACA29" s="128">
        <f>IFERROR(IF(AND(ABR29&lt;SMALL(기준일시_입력!$J$21:$J$39,ACA$5),ABS29&gt;SMALL(기준일시_입력!$N$21:$N$39,ACA$5)),INDEX(기준일시_입력!$AJ$21:$AJ$39,ACA$5*2-1),IF(AND(ABR29&gt;=SMALL(기준일시_입력!$J$21:$J$39,ACA$5),ABR29&lt;SMALL(기준일시_입력!$N$21:$N$39,ACA$5)),SMALL(기준일시_입력!$N$21:$N$39,ACA$5)-ABR29,0)),0)</f>
        <v>0</v>
      </c>
      <c r="ACB29" s="128">
        <f>IFERROR(IF(AND(ABR29&lt;SMALL(기준일시_입력!$J$21:$J$39,ACB$5),ABS29&gt;SMALL(기준일시_입력!$N$21:$N$39,ACB$5)),INDEX(기준일시_입력!$AJ$21:$AJ$39,ACB$5*2-1),IF(AND(ABR29&gt;=SMALL(기준일시_입력!$J$21:$J$39,ACB$5),ABR29&lt;SMALL(기준일시_입력!$N$21:$N$39,ACB$5)),SMALL(기준일시_입력!$N$21:$N$39,ACB$5)-ABR29,0)),0)</f>
        <v>0</v>
      </c>
      <c r="ACC29" s="128">
        <f>IFERROR(IF(AND(ABR29&lt;SMALL(기준일시_입력!$J$21:$J$39,ACC$5),ABS29&gt;SMALL(기준일시_입력!$N$21:$N$39,ACC$5)),INDEX(기준일시_입력!$AJ$21:$AJ$39,ACC$5*2-1),IF(AND(ABR29&gt;=SMALL(기준일시_입력!$J$21:$J$39,ACC$5),ABR29&lt;SMALL(기준일시_입력!$N$21:$N$39,ACC$5)),SMALL(기준일시_입력!$N$21:$N$39,ACC$5)-ABR29,0)),0)</f>
        <v>0</v>
      </c>
      <c r="ACD29" s="125"/>
      <c r="ACE29" s="180" t="str">
        <f t="shared" si="274"/>
        <v>24일</v>
      </c>
      <c r="ACF29" s="180"/>
      <c r="ACG29" s="124" t="str">
        <f t="shared" si="275"/>
        <v>수</v>
      </c>
      <c r="ACH29" s="133" t="str">
        <f t="shared" si="412"/>
        <v/>
      </c>
      <c r="ACI29" s="184"/>
      <c r="ACJ29" s="184"/>
      <c r="ACK29" s="184"/>
      <c r="ACL29" s="184"/>
      <c r="ACM29" s="184"/>
      <c r="ACN29" s="184"/>
      <c r="ACO29" s="176"/>
      <c r="ACP29" s="177"/>
      <c r="ACQ29" s="129" t="str">
        <f>IF($B29="","",IF(AND(ACG$3&lt;&gt;"",$B29-기준일시_입력!$AO$7&lt;=0,ACI29="",ACL29="",ACO29=""),"X",IF(ACO29="연차","☆",IF(ACO29="월차","★",IF(ACO29="병가","♨",IF(ACO29="출장","◎",IF(ACO29="교육","■",IF(AND(ACO29="",ACI29&lt;=기준일시_입력!$J$15,ACL29&gt;=기준일시_입력!$N$15),"○",IF(AND(ACO29="",ACI29&lt;&gt;"",ACI29&gt;기준일시_입력!$J$15),"▼",IF(AND(ACO29="",ACL29&lt;&gt;"",ACL29&lt;기준일시_입력!$N$15),"△",""))))))))))</f>
        <v/>
      </c>
      <c r="ACR29" s="128">
        <f>IFERROR(IF(OR(ACI29="",ACL29=""),0,IF(AND(ACT29&lt;기준일시_입력!$J$17,ACU29&gt;기준일시_입력!$N$17),기준일시_입력!$N$17-기준일시_입력!$J$17,IF(AND(ACT29&gt;=기준일시_입력!$J$17,ACU29&gt;기준일시_입력!$N$17),기준일시_입력!$N$17-ACT29,IF(ACU29&lt;기준일시_입력!$J$17,0,IF(AND(ACT29&lt;기준일시_입력!$J$17,ACU29&lt;=기준일시_입력!$N$17),ACU29-기준일시_입력!$J$17,IF(AND(ACT29&gt;=기준일시_입력!$J$17,ACU29&lt;=기준일시_입력!$N$17),ACU29-ACT29,0)))))),0)</f>
        <v>0</v>
      </c>
      <c r="ACS29" s="128">
        <f t="shared" si="277"/>
        <v>0</v>
      </c>
      <c r="ACT29" s="128">
        <f>IF(OR(ACI29="",ACL29=""),0,IF(ACI29&lt;기준일시_입력!$J$15,기준일시_입력!$J$15,ACI29))</f>
        <v>0</v>
      </c>
      <c r="ACU29" s="128">
        <f t="shared" si="278"/>
        <v>0</v>
      </c>
      <c r="ACV29" s="128">
        <f>IFERROR(IF(AND(ACT29&lt;SMALL(기준일시_입력!$J$21:$J$39,ACV$5),ACU29&gt;SMALL(기준일시_입력!$N$21:$N$39,ACV$5)),INDEX(기준일시_입력!$AJ$21:$AJ$39,ACV$5*2-1),IF(AND(ACT29&gt;=SMALL(기준일시_입력!$J$21:$J$39,ACV$5),ACT29&lt;SMALL(기준일시_입력!$N$21:$N$39,ACV$5)),SMALL(기준일시_입력!$N$21:$N$39,ACV$5)-ACT29,0)),0)</f>
        <v>0</v>
      </c>
      <c r="ACW29" s="128">
        <f>IFERROR(IF(AND(ACT29&lt;SMALL(기준일시_입력!$J$21:$J$39,ACW$5),ACU29&gt;SMALL(기준일시_입력!$N$21:$N$39,ACW$5)),INDEX(기준일시_입력!$AJ$21:$AJ$39,ACW$5*2-1),IF(AND(ACT29&gt;=SMALL(기준일시_입력!$J$21:$J$39,ACW$5),ACT29&lt;SMALL(기준일시_입력!$N$21:$N$39,ACW$5)),SMALL(기준일시_입력!$N$21:$N$39,ACW$5)-ACT29,0)),0)</f>
        <v>0</v>
      </c>
      <c r="ACX29" s="128">
        <f>IFERROR(IF(AND(ACT29&lt;SMALL(기준일시_입력!$J$21:$J$39,ACX$5),ACU29&gt;SMALL(기준일시_입력!$N$21:$N$39,ACX$5)),INDEX(기준일시_입력!$AJ$21:$AJ$39,ACX$5*2-1),IF(AND(ACT29&gt;=SMALL(기준일시_입력!$J$21:$J$39,ACX$5),ACT29&lt;SMALL(기준일시_입력!$N$21:$N$39,ACX$5)),SMALL(기준일시_입력!$N$21:$N$39,ACX$5)-ACT29,0)),0)</f>
        <v>0</v>
      </c>
      <c r="ACY29" s="128">
        <f>IFERROR(IF(AND(ACT29&lt;SMALL(기준일시_입력!$J$21:$J$39,ACY$5),ACU29&gt;SMALL(기준일시_입력!$N$21:$N$39,ACY$5)),INDEX(기준일시_입력!$AJ$21:$AJ$39,ACY$5*2-1),IF(AND(ACT29&gt;=SMALL(기준일시_입력!$J$21:$J$39,ACY$5),ACT29&lt;SMALL(기준일시_입력!$N$21:$N$39,ACY$5)),SMALL(기준일시_입력!$N$21:$N$39,ACY$5)-ACT29,0)),0)</f>
        <v>0</v>
      </c>
      <c r="ACZ29" s="128">
        <f>IFERROR(IF(AND(ACT29&lt;SMALL(기준일시_입력!$J$21:$J$39,ACZ$5),ACU29&gt;SMALL(기준일시_입력!$N$21:$N$39,ACZ$5)),INDEX(기준일시_입력!$AJ$21:$AJ$39,ACZ$5*2-1),IF(AND(ACT29&gt;=SMALL(기준일시_입력!$J$21:$J$39,ACZ$5),ACT29&lt;SMALL(기준일시_입력!$N$21:$N$39,ACZ$5)),SMALL(기준일시_입력!$N$21:$N$39,ACZ$5)-ACT29,0)),0)</f>
        <v>0</v>
      </c>
      <c r="ADA29" s="128">
        <f>IFERROR(IF(AND(ACT29&lt;SMALL(기준일시_입력!$J$21:$J$39,ADA$5),ACU29&gt;SMALL(기준일시_입력!$N$21:$N$39,ADA$5)),INDEX(기준일시_입력!$AJ$21:$AJ$39,ADA$5*2-1),IF(AND(ACT29&gt;=SMALL(기준일시_입력!$J$21:$J$39,ADA$5),ACT29&lt;SMALL(기준일시_입력!$N$21:$N$39,ADA$5)),SMALL(기준일시_입력!$N$21:$N$39,ADA$5)-ACT29,0)),0)</f>
        <v>0</v>
      </c>
      <c r="ADB29" s="128">
        <f>IFERROR(IF(AND(ACT29&lt;SMALL(기준일시_입력!$J$21:$J$39,ADB$5),ACU29&gt;SMALL(기준일시_입력!$N$21:$N$39,ADB$5)),INDEX(기준일시_입력!$AJ$21:$AJ$39,ADB$5*2-1),IF(AND(ACT29&gt;=SMALL(기준일시_입력!$J$21:$J$39,ADB$5),ACT29&lt;SMALL(기준일시_입력!$N$21:$N$39,ADB$5)),SMALL(기준일시_입력!$N$21:$N$39,ADB$5)-ACT29,0)),0)</f>
        <v>0</v>
      </c>
      <c r="ADC29" s="128">
        <f>IFERROR(IF(AND(ACT29&lt;SMALL(기준일시_입력!$J$21:$J$39,ADC$5),ACU29&gt;SMALL(기준일시_입력!$N$21:$N$39,ADC$5)),INDEX(기준일시_입력!$AJ$21:$AJ$39,ADC$5*2-1),IF(AND(ACT29&gt;=SMALL(기준일시_입력!$J$21:$J$39,ADC$5),ACT29&lt;SMALL(기준일시_입력!$N$21:$N$39,ADC$5)),SMALL(기준일시_입력!$N$21:$N$39,ADC$5)-ACT29,0)),0)</f>
        <v>0</v>
      </c>
      <c r="ADD29" s="128">
        <f>IFERROR(IF(AND(ACT29&lt;SMALL(기준일시_입력!$J$21:$J$39,ADD$5),ACU29&gt;SMALL(기준일시_입력!$N$21:$N$39,ADD$5)),INDEX(기준일시_입력!$AJ$21:$AJ$39,ADD$5*2-1),IF(AND(ACT29&gt;=SMALL(기준일시_입력!$J$21:$J$39,ADD$5),ACT29&lt;SMALL(기준일시_입력!$N$21:$N$39,ADD$5)),SMALL(기준일시_입력!$N$21:$N$39,ADD$5)-ACT29,0)),0)</f>
        <v>0</v>
      </c>
      <c r="ADE29" s="128">
        <f>IFERROR(IF(AND(ACT29&lt;SMALL(기준일시_입력!$J$21:$J$39,ADE$5),ACU29&gt;SMALL(기준일시_입력!$N$21:$N$39,ADE$5)),INDEX(기준일시_입력!$AJ$21:$AJ$39,ADE$5*2-1),IF(AND(ACT29&gt;=SMALL(기준일시_입력!$J$21:$J$39,ADE$5),ACT29&lt;SMALL(기준일시_입력!$N$21:$N$39,ADE$5)),SMALL(기준일시_입력!$N$21:$N$39,ADE$5)-ACT29,0)),0)</f>
        <v>0</v>
      </c>
      <c r="ADF29" s="125"/>
      <c r="ADG29" s="180" t="str">
        <f t="shared" si="279"/>
        <v>24일</v>
      </c>
      <c r="ADH29" s="180"/>
      <c r="ADI29" s="124" t="str">
        <f t="shared" si="280"/>
        <v>수</v>
      </c>
      <c r="ADJ29" s="133" t="str">
        <f t="shared" si="412"/>
        <v/>
      </c>
      <c r="ADK29" s="184"/>
      <c r="ADL29" s="184"/>
      <c r="ADM29" s="184"/>
      <c r="ADN29" s="184"/>
      <c r="ADO29" s="184"/>
      <c r="ADP29" s="184"/>
      <c r="ADQ29" s="176"/>
      <c r="ADR29" s="177"/>
      <c r="ADS29" s="129" t="str">
        <f>IF($B29="","",IF(AND(ADI$3&lt;&gt;"",$B29-기준일시_입력!$AO$7&lt;=0,ADK29="",ADN29="",ADQ29=""),"X",IF(ADQ29="연차","☆",IF(ADQ29="월차","★",IF(ADQ29="병가","♨",IF(ADQ29="출장","◎",IF(ADQ29="교육","■",IF(AND(ADQ29="",ADK29&lt;=기준일시_입력!$J$15,ADN29&gt;=기준일시_입력!$N$15),"○",IF(AND(ADQ29="",ADK29&lt;&gt;"",ADK29&gt;기준일시_입력!$J$15),"▼",IF(AND(ADQ29="",ADN29&lt;&gt;"",ADN29&lt;기준일시_입력!$N$15),"△",""))))))))))</f>
        <v/>
      </c>
      <c r="ADT29" s="128">
        <f>IFERROR(IF(OR(ADK29="",ADN29=""),0,IF(AND(ADV29&lt;기준일시_입력!$J$17,ADW29&gt;기준일시_입력!$N$17),기준일시_입력!$N$17-기준일시_입력!$J$17,IF(AND(ADV29&gt;=기준일시_입력!$J$17,ADW29&gt;기준일시_입력!$N$17),기준일시_입력!$N$17-ADV29,IF(ADW29&lt;기준일시_입력!$J$17,0,IF(AND(ADV29&lt;기준일시_입력!$J$17,ADW29&lt;=기준일시_입력!$N$17),ADW29-기준일시_입력!$J$17,IF(AND(ADV29&gt;=기준일시_입력!$J$17,ADW29&lt;=기준일시_입력!$N$17),ADW29-ADV29,0)))))),0)</f>
        <v>0</v>
      </c>
      <c r="ADU29" s="128">
        <f t="shared" si="282"/>
        <v>0</v>
      </c>
      <c r="ADV29" s="128">
        <f>IF(OR(ADK29="",ADN29=""),0,IF(ADK29&lt;기준일시_입력!$J$15,기준일시_입력!$J$15,ADK29))</f>
        <v>0</v>
      </c>
      <c r="ADW29" s="128">
        <f t="shared" si="283"/>
        <v>0</v>
      </c>
      <c r="ADX29" s="128">
        <f>IFERROR(IF(AND(ADV29&lt;SMALL(기준일시_입력!$J$21:$J$39,ADX$5),ADW29&gt;SMALL(기준일시_입력!$N$21:$N$39,ADX$5)),INDEX(기준일시_입력!$AJ$21:$AJ$39,ADX$5*2-1),IF(AND(ADV29&gt;=SMALL(기준일시_입력!$J$21:$J$39,ADX$5),ADV29&lt;SMALL(기준일시_입력!$N$21:$N$39,ADX$5)),SMALL(기준일시_입력!$N$21:$N$39,ADX$5)-ADV29,0)),0)</f>
        <v>0</v>
      </c>
      <c r="ADY29" s="128">
        <f>IFERROR(IF(AND(ADV29&lt;SMALL(기준일시_입력!$J$21:$J$39,ADY$5),ADW29&gt;SMALL(기준일시_입력!$N$21:$N$39,ADY$5)),INDEX(기준일시_입력!$AJ$21:$AJ$39,ADY$5*2-1),IF(AND(ADV29&gt;=SMALL(기준일시_입력!$J$21:$J$39,ADY$5),ADV29&lt;SMALL(기준일시_입력!$N$21:$N$39,ADY$5)),SMALL(기준일시_입력!$N$21:$N$39,ADY$5)-ADV29,0)),0)</f>
        <v>0</v>
      </c>
      <c r="ADZ29" s="128">
        <f>IFERROR(IF(AND(ADV29&lt;SMALL(기준일시_입력!$J$21:$J$39,ADZ$5),ADW29&gt;SMALL(기준일시_입력!$N$21:$N$39,ADZ$5)),INDEX(기준일시_입력!$AJ$21:$AJ$39,ADZ$5*2-1),IF(AND(ADV29&gt;=SMALL(기준일시_입력!$J$21:$J$39,ADZ$5),ADV29&lt;SMALL(기준일시_입력!$N$21:$N$39,ADZ$5)),SMALL(기준일시_입력!$N$21:$N$39,ADZ$5)-ADV29,0)),0)</f>
        <v>0</v>
      </c>
      <c r="AEA29" s="128">
        <f>IFERROR(IF(AND(ADV29&lt;SMALL(기준일시_입력!$J$21:$J$39,AEA$5),ADW29&gt;SMALL(기준일시_입력!$N$21:$N$39,AEA$5)),INDEX(기준일시_입력!$AJ$21:$AJ$39,AEA$5*2-1),IF(AND(ADV29&gt;=SMALL(기준일시_입력!$J$21:$J$39,AEA$5),ADV29&lt;SMALL(기준일시_입력!$N$21:$N$39,AEA$5)),SMALL(기준일시_입력!$N$21:$N$39,AEA$5)-ADV29,0)),0)</f>
        <v>0</v>
      </c>
      <c r="AEB29" s="128">
        <f>IFERROR(IF(AND(ADV29&lt;SMALL(기준일시_입력!$J$21:$J$39,AEB$5),ADW29&gt;SMALL(기준일시_입력!$N$21:$N$39,AEB$5)),INDEX(기준일시_입력!$AJ$21:$AJ$39,AEB$5*2-1),IF(AND(ADV29&gt;=SMALL(기준일시_입력!$J$21:$J$39,AEB$5),ADV29&lt;SMALL(기준일시_입력!$N$21:$N$39,AEB$5)),SMALL(기준일시_입력!$N$21:$N$39,AEB$5)-ADV29,0)),0)</f>
        <v>0</v>
      </c>
      <c r="AEC29" s="128">
        <f>IFERROR(IF(AND(ADV29&lt;SMALL(기준일시_입력!$J$21:$J$39,AEC$5),ADW29&gt;SMALL(기준일시_입력!$N$21:$N$39,AEC$5)),INDEX(기준일시_입력!$AJ$21:$AJ$39,AEC$5*2-1),IF(AND(ADV29&gt;=SMALL(기준일시_입력!$J$21:$J$39,AEC$5),ADV29&lt;SMALL(기준일시_입력!$N$21:$N$39,AEC$5)),SMALL(기준일시_입력!$N$21:$N$39,AEC$5)-ADV29,0)),0)</f>
        <v>0</v>
      </c>
      <c r="AED29" s="128">
        <f>IFERROR(IF(AND(ADV29&lt;SMALL(기준일시_입력!$J$21:$J$39,AED$5),ADW29&gt;SMALL(기준일시_입력!$N$21:$N$39,AED$5)),INDEX(기준일시_입력!$AJ$21:$AJ$39,AED$5*2-1),IF(AND(ADV29&gt;=SMALL(기준일시_입력!$J$21:$J$39,AED$5),ADV29&lt;SMALL(기준일시_입력!$N$21:$N$39,AED$5)),SMALL(기준일시_입력!$N$21:$N$39,AED$5)-ADV29,0)),0)</f>
        <v>0</v>
      </c>
      <c r="AEE29" s="128">
        <f>IFERROR(IF(AND(ADV29&lt;SMALL(기준일시_입력!$J$21:$J$39,AEE$5),ADW29&gt;SMALL(기준일시_입력!$N$21:$N$39,AEE$5)),INDEX(기준일시_입력!$AJ$21:$AJ$39,AEE$5*2-1),IF(AND(ADV29&gt;=SMALL(기준일시_입력!$J$21:$J$39,AEE$5),ADV29&lt;SMALL(기준일시_입력!$N$21:$N$39,AEE$5)),SMALL(기준일시_입력!$N$21:$N$39,AEE$5)-ADV29,0)),0)</f>
        <v>0</v>
      </c>
      <c r="AEF29" s="128">
        <f>IFERROR(IF(AND(ADV29&lt;SMALL(기준일시_입력!$J$21:$J$39,AEF$5),ADW29&gt;SMALL(기준일시_입력!$N$21:$N$39,AEF$5)),INDEX(기준일시_입력!$AJ$21:$AJ$39,AEF$5*2-1),IF(AND(ADV29&gt;=SMALL(기준일시_입력!$J$21:$J$39,AEF$5),ADV29&lt;SMALL(기준일시_입력!$N$21:$N$39,AEF$5)),SMALL(기준일시_입력!$N$21:$N$39,AEF$5)-ADV29,0)),0)</f>
        <v>0</v>
      </c>
      <c r="AEG29" s="128">
        <f>IFERROR(IF(AND(ADV29&lt;SMALL(기준일시_입력!$J$21:$J$39,AEG$5),ADW29&gt;SMALL(기준일시_입력!$N$21:$N$39,AEG$5)),INDEX(기준일시_입력!$AJ$21:$AJ$39,AEG$5*2-1),IF(AND(ADV29&gt;=SMALL(기준일시_입력!$J$21:$J$39,AEG$5),ADV29&lt;SMALL(기준일시_입력!$N$21:$N$39,AEG$5)),SMALL(기준일시_입력!$N$21:$N$39,AEG$5)-ADV29,0)),0)</f>
        <v>0</v>
      </c>
      <c r="AEH29" s="125"/>
      <c r="AEI29" s="180" t="str">
        <f t="shared" si="284"/>
        <v>24일</v>
      </c>
      <c r="AEJ29" s="180"/>
      <c r="AEK29" s="124" t="str">
        <f t="shared" si="285"/>
        <v>수</v>
      </c>
      <c r="AEL29" s="133" t="str">
        <f t="shared" si="412"/>
        <v/>
      </c>
      <c r="AEM29" s="184"/>
      <c r="AEN29" s="184"/>
      <c r="AEO29" s="184"/>
      <c r="AEP29" s="184"/>
      <c r="AEQ29" s="184"/>
      <c r="AER29" s="184"/>
      <c r="AES29" s="176"/>
      <c r="AET29" s="177"/>
      <c r="AEU29" s="129" t="str">
        <f>IF($B29="","",IF(AND(AEK$3&lt;&gt;"",$B29-기준일시_입력!$AO$7&lt;=0,AEM29="",AEP29="",AES29=""),"X",IF(AES29="연차","☆",IF(AES29="월차","★",IF(AES29="병가","♨",IF(AES29="출장","◎",IF(AES29="교육","■",IF(AND(AES29="",AEM29&lt;=기준일시_입력!$J$15,AEP29&gt;=기준일시_입력!$N$15),"○",IF(AND(AES29="",AEM29&lt;&gt;"",AEM29&gt;기준일시_입력!$J$15),"▼",IF(AND(AES29="",AEP29&lt;&gt;"",AEP29&lt;기준일시_입력!$N$15),"△",""))))))))))</f>
        <v/>
      </c>
      <c r="AEV29" s="128">
        <f>IFERROR(IF(OR(AEM29="",AEP29=""),0,IF(AND(AEX29&lt;기준일시_입력!$J$17,AEY29&gt;기준일시_입력!$N$17),기준일시_입력!$N$17-기준일시_입력!$J$17,IF(AND(AEX29&gt;=기준일시_입력!$J$17,AEY29&gt;기준일시_입력!$N$17),기준일시_입력!$N$17-AEX29,IF(AEY29&lt;기준일시_입력!$J$17,0,IF(AND(AEX29&lt;기준일시_입력!$J$17,AEY29&lt;=기준일시_입력!$N$17),AEY29-기준일시_입력!$J$17,IF(AND(AEX29&gt;=기준일시_입력!$J$17,AEY29&lt;=기준일시_입력!$N$17),AEY29-AEX29,0)))))),0)</f>
        <v>0</v>
      </c>
      <c r="AEW29" s="128">
        <f t="shared" si="287"/>
        <v>0</v>
      </c>
      <c r="AEX29" s="128">
        <f>IF(OR(AEM29="",AEP29=""),0,IF(AEM29&lt;기준일시_입력!$J$15,기준일시_입력!$J$15,AEM29))</f>
        <v>0</v>
      </c>
      <c r="AEY29" s="128">
        <f t="shared" si="288"/>
        <v>0</v>
      </c>
      <c r="AEZ29" s="128">
        <f>IFERROR(IF(AND(AEX29&lt;SMALL(기준일시_입력!$J$21:$J$39,AEZ$5),AEY29&gt;SMALL(기준일시_입력!$N$21:$N$39,AEZ$5)),INDEX(기준일시_입력!$AJ$21:$AJ$39,AEZ$5*2-1),IF(AND(AEX29&gt;=SMALL(기준일시_입력!$J$21:$J$39,AEZ$5),AEX29&lt;SMALL(기준일시_입력!$N$21:$N$39,AEZ$5)),SMALL(기준일시_입력!$N$21:$N$39,AEZ$5)-AEX29,0)),0)</f>
        <v>0</v>
      </c>
      <c r="AFA29" s="128">
        <f>IFERROR(IF(AND(AEX29&lt;SMALL(기준일시_입력!$J$21:$J$39,AFA$5),AEY29&gt;SMALL(기준일시_입력!$N$21:$N$39,AFA$5)),INDEX(기준일시_입력!$AJ$21:$AJ$39,AFA$5*2-1),IF(AND(AEX29&gt;=SMALL(기준일시_입력!$J$21:$J$39,AFA$5),AEX29&lt;SMALL(기준일시_입력!$N$21:$N$39,AFA$5)),SMALL(기준일시_입력!$N$21:$N$39,AFA$5)-AEX29,0)),0)</f>
        <v>0</v>
      </c>
      <c r="AFB29" s="128">
        <f>IFERROR(IF(AND(AEX29&lt;SMALL(기준일시_입력!$J$21:$J$39,AFB$5),AEY29&gt;SMALL(기준일시_입력!$N$21:$N$39,AFB$5)),INDEX(기준일시_입력!$AJ$21:$AJ$39,AFB$5*2-1),IF(AND(AEX29&gt;=SMALL(기준일시_입력!$J$21:$J$39,AFB$5),AEX29&lt;SMALL(기준일시_입력!$N$21:$N$39,AFB$5)),SMALL(기준일시_입력!$N$21:$N$39,AFB$5)-AEX29,0)),0)</f>
        <v>0</v>
      </c>
      <c r="AFC29" s="128">
        <f>IFERROR(IF(AND(AEX29&lt;SMALL(기준일시_입력!$J$21:$J$39,AFC$5),AEY29&gt;SMALL(기준일시_입력!$N$21:$N$39,AFC$5)),INDEX(기준일시_입력!$AJ$21:$AJ$39,AFC$5*2-1),IF(AND(AEX29&gt;=SMALL(기준일시_입력!$J$21:$J$39,AFC$5),AEX29&lt;SMALL(기준일시_입력!$N$21:$N$39,AFC$5)),SMALL(기준일시_입력!$N$21:$N$39,AFC$5)-AEX29,0)),0)</f>
        <v>0</v>
      </c>
      <c r="AFD29" s="128">
        <f>IFERROR(IF(AND(AEX29&lt;SMALL(기준일시_입력!$J$21:$J$39,AFD$5),AEY29&gt;SMALL(기준일시_입력!$N$21:$N$39,AFD$5)),INDEX(기준일시_입력!$AJ$21:$AJ$39,AFD$5*2-1),IF(AND(AEX29&gt;=SMALL(기준일시_입력!$J$21:$J$39,AFD$5),AEX29&lt;SMALL(기준일시_입력!$N$21:$N$39,AFD$5)),SMALL(기준일시_입력!$N$21:$N$39,AFD$5)-AEX29,0)),0)</f>
        <v>0</v>
      </c>
      <c r="AFE29" s="128">
        <f>IFERROR(IF(AND(AEX29&lt;SMALL(기준일시_입력!$J$21:$J$39,AFE$5),AEY29&gt;SMALL(기준일시_입력!$N$21:$N$39,AFE$5)),INDEX(기준일시_입력!$AJ$21:$AJ$39,AFE$5*2-1),IF(AND(AEX29&gt;=SMALL(기준일시_입력!$J$21:$J$39,AFE$5),AEX29&lt;SMALL(기준일시_입력!$N$21:$N$39,AFE$5)),SMALL(기준일시_입력!$N$21:$N$39,AFE$5)-AEX29,0)),0)</f>
        <v>0</v>
      </c>
      <c r="AFF29" s="128">
        <f>IFERROR(IF(AND(AEX29&lt;SMALL(기준일시_입력!$J$21:$J$39,AFF$5),AEY29&gt;SMALL(기준일시_입력!$N$21:$N$39,AFF$5)),INDEX(기준일시_입력!$AJ$21:$AJ$39,AFF$5*2-1),IF(AND(AEX29&gt;=SMALL(기준일시_입력!$J$21:$J$39,AFF$5),AEX29&lt;SMALL(기준일시_입력!$N$21:$N$39,AFF$5)),SMALL(기준일시_입력!$N$21:$N$39,AFF$5)-AEX29,0)),0)</f>
        <v>0</v>
      </c>
      <c r="AFG29" s="128">
        <f>IFERROR(IF(AND(AEX29&lt;SMALL(기준일시_입력!$J$21:$J$39,AFG$5),AEY29&gt;SMALL(기준일시_입력!$N$21:$N$39,AFG$5)),INDEX(기준일시_입력!$AJ$21:$AJ$39,AFG$5*2-1),IF(AND(AEX29&gt;=SMALL(기준일시_입력!$J$21:$J$39,AFG$5),AEX29&lt;SMALL(기준일시_입력!$N$21:$N$39,AFG$5)),SMALL(기준일시_입력!$N$21:$N$39,AFG$5)-AEX29,0)),0)</f>
        <v>0</v>
      </c>
      <c r="AFH29" s="128">
        <f>IFERROR(IF(AND(AEX29&lt;SMALL(기준일시_입력!$J$21:$J$39,AFH$5),AEY29&gt;SMALL(기준일시_입력!$N$21:$N$39,AFH$5)),INDEX(기준일시_입력!$AJ$21:$AJ$39,AFH$5*2-1),IF(AND(AEX29&gt;=SMALL(기준일시_입력!$J$21:$J$39,AFH$5),AEX29&lt;SMALL(기준일시_입력!$N$21:$N$39,AFH$5)),SMALL(기준일시_입력!$N$21:$N$39,AFH$5)-AEX29,0)),0)</f>
        <v>0</v>
      </c>
      <c r="AFI29" s="128">
        <f>IFERROR(IF(AND(AEX29&lt;SMALL(기준일시_입력!$J$21:$J$39,AFI$5),AEY29&gt;SMALL(기준일시_입력!$N$21:$N$39,AFI$5)),INDEX(기준일시_입력!$AJ$21:$AJ$39,AFI$5*2-1),IF(AND(AEX29&gt;=SMALL(기준일시_입력!$J$21:$J$39,AFI$5),AEX29&lt;SMALL(기준일시_입력!$N$21:$N$39,AFI$5)),SMALL(기준일시_입력!$N$21:$N$39,AFI$5)-AEX29,0)),0)</f>
        <v>0</v>
      </c>
      <c r="AFJ29" s="125"/>
      <c r="AFK29" s="180" t="str">
        <f t="shared" si="289"/>
        <v>24일</v>
      </c>
      <c r="AFL29" s="180"/>
      <c r="AFM29" s="124" t="str">
        <f t="shared" si="290"/>
        <v>수</v>
      </c>
      <c r="AFN29" s="133" t="str">
        <f t="shared" si="413"/>
        <v/>
      </c>
      <c r="AFO29" s="184"/>
      <c r="AFP29" s="184"/>
      <c r="AFQ29" s="184"/>
      <c r="AFR29" s="184"/>
      <c r="AFS29" s="184"/>
      <c r="AFT29" s="184"/>
      <c r="AFU29" s="176"/>
      <c r="AFV29" s="177"/>
      <c r="AFW29" s="129" t="str">
        <f>IF($B29="","",IF(AND(AFM$3&lt;&gt;"",$B29-기준일시_입력!$AO$7&lt;=0,AFO29="",AFR29="",AFU29=""),"X",IF(AFU29="연차","☆",IF(AFU29="월차","★",IF(AFU29="병가","♨",IF(AFU29="출장","◎",IF(AFU29="교육","■",IF(AND(AFU29="",AFO29&lt;=기준일시_입력!$J$15,AFR29&gt;=기준일시_입력!$N$15),"○",IF(AND(AFU29="",AFO29&lt;&gt;"",AFO29&gt;기준일시_입력!$J$15),"▼",IF(AND(AFU29="",AFR29&lt;&gt;"",AFR29&lt;기준일시_입력!$N$15),"△",""))))))))))</f>
        <v/>
      </c>
      <c r="AFX29" s="128">
        <f>IFERROR(IF(OR(AFO29="",AFR29=""),0,IF(AND(AFZ29&lt;기준일시_입력!$J$17,AGA29&gt;기준일시_입력!$N$17),기준일시_입력!$N$17-기준일시_입력!$J$17,IF(AND(AFZ29&gt;=기준일시_입력!$J$17,AGA29&gt;기준일시_입력!$N$17),기준일시_입력!$N$17-AFZ29,IF(AGA29&lt;기준일시_입력!$J$17,0,IF(AND(AFZ29&lt;기준일시_입력!$J$17,AGA29&lt;=기준일시_입력!$N$17),AGA29-기준일시_입력!$J$17,IF(AND(AFZ29&gt;=기준일시_입력!$J$17,AGA29&lt;=기준일시_입력!$N$17),AGA29-AFZ29,0)))))),0)</f>
        <v>0</v>
      </c>
      <c r="AFY29" s="128">
        <f t="shared" si="292"/>
        <v>0</v>
      </c>
      <c r="AFZ29" s="128">
        <f>IF(OR(AFO29="",AFR29=""),0,IF(AFO29&lt;기준일시_입력!$J$15,기준일시_입력!$J$15,AFO29))</f>
        <v>0</v>
      </c>
      <c r="AGA29" s="128">
        <f t="shared" si="293"/>
        <v>0</v>
      </c>
      <c r="AGB29" s="128">
        <f>IFERROR(IF(AND(AFZ29&lt;SMALL(기준일시_입력!$J$21:$J$39,AGB$5),AGA29&gt;SMALL(기준일시_입력!$N$21:$N$39,AGB$5)),INDEX(기준일시_입력!$AJ$21:$AJ$39,AGB$5*2-1),IF(AND(AFZ29&gt;=SMALL(기준일시_입력!$J$21:$J$39,AGB$5),AFZ29&lt;SMALL(기준일시_입력!$N$21:$N$39,AGB$5)),SMALL(기준일시_입력!$N$21:$N$39,AGB$5)-AFZ29,0)),0)</f>
        <v>0</v>
      </c>
      <c r="AGC29" s="128">
        <f>IFERROR(IF(AND(AFZ29&lt;SMALL(기준일시_입력!$J$21:$J$39,AGC$5),AGA29&gt;SMALL(기준일시_입력!$N$21:$N$39,AGC$5)),INDEX(기준일시_입력!$AJ$21:$AJ$39,AGC$5*2-1),IF(AND(AFZ29&gt;=SMALL(기준일시_입력!$J$21:$J$39,AGC$5),AFZ29&lt;SMALL(기준일시_입력!$N$21:$N$39,AGC$5)),SMALL(기준일시_입력!$N$21:$N$39,AGC$5)-AFZ29,0)),0)</f>
        <v>0</v>
      </c>
      <c r="AGD29" s="128">
        <f>IFERROR(IF(AND(AFZ29&lt;SMALL(기준일시_입력!$J$21:$J$39,AGD$5),AGA29&gt;SMALL(기준일시_입력!$N$21:$N$39,AGD$5)),INDEX(기준일시_입력!$AJ$21:$AJ$39,AGD$5*2-1),IF(AND(AFZ29&gt;=SMALL(기준일시_입력!$J$21:$J$39,AGD$5),AFZ29&lt;SMALL(기준일시_입력!$N$21:$N$39,AGD$5)),SMALL(기준일시_입력!$N$21:$N$39,AGD$5)-AFZ29,0)),0)</f>
        <v>0</v>
      </c>
      <c r="AGE29" s="128">
        <f>IFERROR(IF(AND(AFZ29&lt;SMALL(기준일시_입력!$J$21:$J$39,AGE$5),AGA29&gt;SMALL(기준일시_입력!$N$21:$N$39,AGE$5)),INDEX(기준일시_입력!$AJ$21:$AJ$39,AGE$5*2-1),IF(AND(AFZ29&gt;=SMALL(기준일시_입력!$J$21:$J$39,AGE$5),AFZ29&lt;SMALL(기준일시_입력!$N$21:$N$39,AGE$5)),SMALL(기준일시_입력!$N$21:$N$39,AGE$5)-AFZ29,0)),0)</f>
        <v>0</v>
      </c>
      <c r="AGF29" s="128">
        <f>IFERROR(IF(AND(AFZ29&lt;SMALL(기준일시_입력!$J$21:$J$39,AGF$5),AGA29&gt;SMALL(기준일시_입력!$N$21:$N$39,AGF$5)),INDEX(기준일시_입력!$AJ$21:$AJ$39,AGF$5*2-1),IF(AND(AFZ29&gt;=SMALL(기준일시_입력!$J$21:$J$39,AGF$5),AFZ29&lt;SMALL(기준일시_입력!$N$21:$N$39,AGF$5)),SMALL(기준일시_입력!$N$21:$N$39,AGF$5)-AFZ29,0)),0)</f>
        <v>0</v>
      </c>
      <c r="AGG29" s="128">
        <f>IFERROR(IF(AND(AFZ29&lt;SMALL(기준일시_입력!$J$21:$J$39,AGG$5),AGA29&gt;SMALL(기준일시_입력!$N$21:$N$39,AGG$5)),INDEX(기준일시_입력!$AJ$21:$AJ$39,AGG$5*2-1),IF(AND(AFZ29&gt;=SMALL(기준일시_입력!$J$21:$J$39,AGG$5),AFZ29&lt;SMALL(기준일시_입력!$N$21:$N$39,AGG$5)),SMALL(기준일시_입력!$N$21:$N$39,AGG$5)-AFZ29,0)),0)</f>
        <v>0</v>
      </c>
      <c r="AGH29" s="128">
        <f>IFERROR(IF(AND(AFZ29&lt;SMALL(기준일시_입력!$J$21:$J$39,AGH$5),AGA29&gt;SMALL(기준일시_입력!$N$21:$N$39,AGH$5)),INDEX(기준일시_입력!$AJ$21:$AJ$39,AGH$5*2-1),IF(AND(AFZ29&gt;=SMALL(기준일시_입력!$J$21:$J$39,AGH$5),AFZ29&lt;SMALL(기준일시_입력!$N$21:$N$39,AGH$5)),SMALL(기준일시_입력!$N$21:$N$39,AGH$5)-AFZ29,0)),0)</f>
        <v>0</v>
      </c>
      <c r="AGI29" s="128">
        <f>IFERROR(IF(AND(AFZ29&lt;SMALL(기준일시_입력!$J$21:$J$39,AGI$5),AGA29&gt;SMALL(기준일시_입력!$N$21:$N$39,AGI$5)),INDEX(기준일시_입력!$AJ$21:$AJ$39,AGI$5*2-1),IF(AND(AFZ29&gt;=SMALL(기준일시_입력!$J$21:$J$39,AGI$5),AFZ29&lt;SMALL(기준일시_입력!$N$21:$N$39,AGI$5)),SMALL(기준일시_입력!$N$21:$N$39,AGI$5)-AFZ29,0)),0)</f>
        <v>0</v>
      </c>
      <c r="AGJ29" s="128">
        <f>IFERROR(IF(AND(AFZ29&lt;SMALL(기준일시_입력!$J$21:$J$39,AGJ$5),AGA29&gt;SMALL(기준일시_입력!$N$21:$N$39,AGJ$5)),INDEX(기준일시_입력!$AJ$21:$AJ$39,AGJ$5*2-1),IF(AND(AFZ29&gt;=SMALL(기준일시_입력!$J$21:$J$39,AGJ$5),AFZ29&lt;SMALL(기준일시_입력!$N$21:$N$39,AGJ$5)),SMALL(기준일시_입력!$N$21:$N$39,AGJ$5)-AFZ29,0)),0)</f>
        <v>0</v>
      </c>
      <c r="AGK29" s="128">
        <f>IFERROR(IF(AND(AFZ29&lt;SMALL(기준일시_입력!$J$21:$J$39,AGK$5),AGA29&gt;SMALL(기준일시_입력!$N$21:$N$39,AGK$5)),INDEX(기준일시_입력!$AJ$21:$AJ$39,AGK$5*2-1),IF(AND(AFZ29&gt;=SMALL(기준일시_입력!$J$21:$J$39,AGK$5),AFZ29&lt;SMALL(기준일시_입력!$N$21:$N$39,AGK$5)),SMALL(기준일시_입력!$N$21:$N$39,AGK$5)-AFZ29,0)),0)</f>
        <v>0</v>
      </c>
      <c r="AGL29" s="125"/>
      <c r="AGM29" s="180" t="str">
        <f t="shared" si="294"/>
        <v>24일</v>
      </c>
      <c r="AGN29" s="180"/>
      <c r="AGO29" s="124" t="str">
        <f t="shared" si="295"/>
        <v>수</v>
      </c>
      <c r="AGP29" s="133" t="str">
        <f t="shared" si="413"/>
        <v/>
      </c>
      <c r="AGQ29" s="184"/>
      <c r="AGR29" s="184"/>
      <c r="AGS29" s="184"/>
      <c r="AGT29" s="184"/>
      <c r="AGU29" s="184"/>
      <c r="AGV29" s="184"/>
      <c r="AGW29" s="176"/>
      <c r="AGX29" s="177"/>
      <c r="AGY29" s="129" t="str">
        <f>IF($B29="","",IF(AND(AGO$3&lt;&gt;"",$B29-기준일시_입력!$AO$7&lt;=0,AGQ29="",AGT29="",AGW29=""),"X",IF(AGW29="연차","☆",IF(AGW29="월차","★",IF(AGW29="병가","♨",IF(AGW29="출장","◎",IF(AGW29="교육","■",IF(AND(AGW29="",AGQ29&lt;=기준일시_입력!$J$15,AGT29&gt;=기준일시_입력!$N$15),"○",IF(AND(AGW29="",AGQ29&lt;&gt;"",AGQ29&gt;기준일시_입력!$J$15),"▼",IF(AND(AGW29="",AGT29&lt;&gt;"",AGT29&lt;기준일시_입력!$N$15),"△",""))))))))))</f>
        <v/>
      </c>
      <c r="AGZ29" s="128">
        <f>IFERROR(IF(OR(AGQ29="",AGT29=""),0,IF(AND(AHB29&lt;기준일시_입력!$J$17,AHC29&gt;기준일시_입력!$N$17),기준일시_입력!$N$17-기준일시_입력!$J$17,IF(AND(AHB29&gt;=기준일시_입력!$J$17,AHC29&gt;기준일시_입력!$N$17),기준일시_입력!$N$17-AHB29,IF(AHC29&lt;기준일시_입력!$J$17,0,IF(AND(AHB29&lt;기준일시_입력!$J$17,AHC29&lt;=기준일시_입력!$N$17),AHC29-기준일시_입력!$J$17,IF(AND(AHB29&gt;=기준일시_입력!$J$17,AHC29&lt;=기준일시_입력!$N$17),AHC29-AHB29,0)))))),0)</f>
        <v>0</v>
      </c>
      <c r="AHA29" s="128">
        <f t="shared" si="297"/>
        <v>0</v>
      </c>
      <c r="AHB29" s="128">
        <f>IF(OR(AGQ29="",AGT29=""),0,IF(AGQ29&lt;기준일시_입력!$J$15,기준일시_입력!$J$15,AGQ29))</f>
        <v>0</v>
      </c>
      <c r="AHC29" s="128">
        <f t="shared" si="298"/>
        <v>0</v>
      </c>
      <c r="AHD29" s="128">
        <f>IFERROR(IF(AND(AHB29&lt;SMALL(기준일시_입력!$J$21:$J$39,AHD$5),AHC29&gt;SMALL(기준일시_입력!$N$21:$N$39,AHD$5)),INDEX(기준일시_입력!$AJ$21:$AJ$39,AHD$5*2-1),IF(AND(AHB29&gt;=SMALL(기준일시_입력!$J$21:$J$39,AHD$5),AHB29&lt;SMALL(기준일시_입력!$N$21:$N$39,AHD$5)),SMALL(기준일시_입력!$N$21:$N$39,AHD$5)-AHB29,0)),0)</f>
        <v>0</v>
      </c>
      <c r="AHE29" s="128">
        <f>IFERROR(IF(AND(AHB29&lt;SMALL(기준일시_입력!$J$21:$J$39,AHE$5),AHC29&gt;SMALL(기준일시_입력!$N$21:$N$39,AHE$5)),INDEX(기준일시_입력!$AJ$21:$AJ$39,AHE$5*2-1),IF(AND(AHB29&gt;=SMALL(기준일시_입력!$J$21:$J$39,AHE$5),AHB29&lt;SMALL(기준일시_입력!$N$21:$N$39,AHE$5)),SMALL(기준일시_입력!$N$21:$N$39,AHE$5)-AHB29,0)),0)</f>
        <v>0</v>
      </c>
      <c r="AHF29" s="128">
        <f>IFERROR(IF(AND(AHB29&lt;SMALL(기준일시_입력!$J$21:$J$39,AHF$5),AHC29&gt;SMALL(기준일시_입력!$N$21:$N$39,AHF$5)),INDEX(기준일시_입력!$AJ$21:$AJ$39,AHF$5*2-1),IF(AND(AHB29&gt;=SMALL(기준일시_입력!$J$21:$J$39,AHF$5),AHB29&lt;SMALL(기준일시_입력!$N$21:$N$39,AHF$5)),SMALL(기준일시_입력!$N$21:$N$39,AHF$5)-AHB29,0)),0)</f>
        <v>0</v>
      </c>
      <c r="AHG29" s="128">
        <f>IFERROR(IF(AND(AHB29&lt;SMALL(기준일시_입력!$J$21:$J$39,AHG$5),AHC29&gt;SMALL(기준일시_입력!$N$21:$N$39,AHG$5)),INDEX(기준일시_입력!$AJ$21:$AJ$39,AHG$5*2-1),IF(AND(AHB29&gt;=SMALL(기준일시_입력!$J$21:$J$39,AHG$5),AHB29&lt;SMALL(기준일시_입력!$N$21:$N$39,AHG$5)),SMALL(기준일시_입력!$N$21:$N$39,AHG$5)-AHB29,0)),0)</f>
        <v>0</v>
      </c>
      <c r="AHH29" s="128">
        <f>IFERROR(IF(AND(AHB29&lt;SMALL(기준일시_입력!$J$21:$J$39,AHH$5),AHC29&gt;SMALL(기준일시_입력!$N$21:$N$39,AHH$5)),INDEX(기준일시_입력!$AJ$21:$AJ$39,AHH$5*2-1),IF(AND(AHB29&gt;=SMALL(기준일시_입력!$J$21:$J$39,AHH$5),AHB29&lt;SMALL(기준일시_입력!$N$21:$N$39,AHH$5)),SMALL(기준일시_입력!$N$21:$N$39,AHH$5)-AHB29,0)),0)</f>
        <v>0</v>
      </c>
      <c r="AHI29" s="128">
        <f>IFERROR(IF(AND(AHB29&lt;SMALL(기준일시_입력!$J$21:$J$39,AHI$5),AHC29&gt;SMALL(기준일시_입력!$N$21:$N$39,AHI$5)),INDEX(기준일시_입력!$AJ$21:$AJ$39,AHI$5*2-1),IF(AND(AHB29&gt;=SMALL(기준일시_입력!$J$21:$J$39,AHI$5),AHB29&lt;SMALL(기준일시_입력!$N$21:$N$39,AHI$5)),SMALL(기준일시_입력!$N$21:$N$39,AHI$5)-AHB29,0)),0)</f>
        <v>0</v>
      </c>
      <c r="AHJ29" s="128">
        <f>IFERROR(IF(AND(AHB29&lt;SMALL(기준일시_입력!$J$21:$J$39,AHJ$5),AHC29&gt;SMALL(기준일시_입력!$N$21:$N$39,AHJ$5)),INDEX(기준일시_입력!$AJ$21:$AJ$39,AHJ$5*2-1),IF(AND(AHB29&gt;=SMALL(기준일시_입력!$J$21:$J$39,AHJ$5),AHB29&lt;SMALL(기준일시_입력!$N$21:$N$39,AHJ$5)),SMALL(기준일시_입력!$N$21:$N$39,AHJ$5)-AHB29,0)),0)</f>
        <v>0</v>
      </c>
      <c r="AHK29" s="128">
        <f>IFERROR(IF(AND(AHB29&lt;SMALL(기준일시_입력!$J$21:$J$39,AHK$5),AHC29&gt;SMALL(기준일시_입력!$N$21:$N$39,AHK$5)),INDEX(기준일시_입력!$AJ$21:$AJ$39,AHK$5*2-1),IF(AND(AHB29&gt;=SMALL(기준일시_입력!$J$21:$J$39,AHK$5),AHB29&lt;SMALL(기준일시_입력!$N$21:$N$39,AHK$5)),SMALL(기준일시_입력!$N$21:$N$39,AHK$5)-AHB29,0)),0)</f>
        <v>0</v>
      </c>
      <c r="AHL29" s="128">
        <f>IFERROR(IF(AND(AHB29&lt;SMALL(기준일시_입력!$J$21:$J$39,AHL$5),AHC29&gt;SMALL(기준일시_입력!$N$21:$N$39,AHL$5)),INDEX(기준일시_입력!$AJ$21:$AJ$39,AHL$5*2-1),IF(AND(AHB29&gt;=SMALL(기준일시_입력!$J$21:$J$39,AHL$5),AHB29&lt;SMALL(기준일시_입력!$N$21:$N$39,AHL$5)),SMALL(기준일시_입력!$N$21:$N$39,AHL$5)-AHB29,0)),0)</f>
        <v>0</v>
      </c>
      <c r="AHM29" s="128">
        <f>IFERROR(IF(AND(AHB29&lt;SMALL(기준일시_입력!$J$21:$J$39,AHM$5),AHC29&gt;SMALL(기준일시_입력!$N$21:$N$39,AHM$5)),INDEX(기준일시_입력!$AJ$21:$AJ$39,AHM$5*2-1),IF(AND(AHB29&gt;=SMALL(기준일시_입력!$J$21:$J$39,AHM$5),AHB29&lt;SMALL(기준일시_입력!$N$21:$N$39,AHM$5)),SMALL(기준일시_입력!$N$21:$N$39,AHM$5)-AHB29,0)),0)</f>
        <v>0</v>
      </c>
      <c r="AHN29" s="125"/>
      <c r="AHO29" s="180" t="str">
        <f t="shared" si="299"/>
        <v>24일</v>
      </c>
      <c r="AHP29" s="180"/>
      <c r="AHQ29" s="124" t="str">
        <f t="shared" si="300"/>
        <v>수</v>
      </c>
      <c r="AHR29" s="133" t="str">
        <f t="shared" si="413"/>
        <v/>
      </c>
      <c r="AHS29" s="184"/>
      <c r="AHT29" s="184"/>
      <c r="AHU29" s="184"/>
      <c r="AHV29" s="184"/>
      <c r="AHW29" s="184"/>
      <c r="AHX29" s="184"/>
      <c r="AHY29" s="176"/>
      <c r="AHZ29" s="177"/>
      <c r="AIA29" s="129" t="str">
        <f>IF($B29="","",IF(AND(AHQ$3&lt;&gt;"",$B29-기준일시_입력!$AO$7&lt;=0,AHS29="",AHV29="",AHY29=""),"X",IF(AHY29="연차","☆",IF(AHY29="월차","★",IF(AHY29="병가","♨",IF(AHY29="출장","◎",IF(AHY29="교육","■",IF(AND(AHY29="",AHS29&lt;=기준일시_입력!$J$15,AHV29&gt;=기준일시_입력!$N$15),"○",IF(AND(AHY29="",AHS29&lt;&gt;"",AHS29&gt;기준일시_입력!$J$15),"▼",IF(AND(AHY29="",AHV29&lt;&gt;"",AHV29&lt;기준일시_입력!$N$15),"△",""))))))))))</f>
        <v/>
      </c>
      <c r="AIB29" s="128">
        <f>IFERROR(IF(OR(AHS29="",AHV29=""),0,IF(AND(AID29&lt;기준일시_입력!$J$17,AIE29&gt;기준일시_입력!$N$17),기준일시_입력!$N$17-기준일시_입력!$J$17,IF(AND(AID29&gt;=기준일시_입력!$J$17,AIE29&gt;기준일시_입력!$N$17),기준일시_입력!$N$17-AID29,IF(AIE29&lt;기준일시_입력!$J$17,0,IF(AND(AID29&lt;기준일시_입력!$J$17,AIE29&lt;=기준일시_입력!$N$17),AIE29-기준일시_입력!$J$17,IF(AND(AID29&gt;=기준일시_입력!$J$17,AIE29&lt;=기준일시_입력!$N$17),AIE29-AID29,0)))))),0)</f>
        <v>0</v>
      </c>
      <c r="AIC29" s="128">
        <f t="shared" si="302"/>
        <v>0</v>
      </c>
      <c r="AID29" s="128">
        <f>IF(OR(AHS29="",AHV29=""),0,IF(AHS29&lt;기준일시_입력!$J$15,기준일시_입력!$J$15,AHS29))</f>
        <v>0</v>
      </c>
      <c r="AIE29" s="128">
        <f t="shared" si="303"/>
        <v>0</v>
      </c>
      <c r="AIF29" s="128">
        <f>IFERROR(IF(AND(AID29&lt;SMALL(기준일시_입력!$J$21:$J$39,AIF$5),AIE29&gt;SMALL(기준일시_입력!$N$21:$N$39,AIF$5)),INDEX(기준일시_입력!$AJ$21:$AJ$39,AIF$5*2-1),IF(AND(AID29&gt;=SMALL(기준일시_입력!$J$21:$J$39,AIF$5),AID29&lt;SMALL(기준일시_입력!$N$21:$N$39,AIF$5)),SMALL(기준일시_입력!$N$21:$N$39,AIF$5)-AID29,0)),0)</f>
        <v>0</v>
      </c>
      <c r="AIG29" s="128">
        <f>IFERROR(IF(AND(AID29&lt;SMALL(기준일시_입력!$J$21:$J$39,AIG$5),AIE29&gt;SMALL(기준일시_입력!$N$21:$N$39,AIG$5)),INDEX(기준일시_입력!$AJ$21:$AJ$39,AIG$5*2-1),IF(AND(AID29&gt;=SMALL(기준일시_입력!$J$21:$J$39,AIG$5),AID29&lt;SMALL(기준일시_입력!$N$21:$N$39,AIG$5)),SMALL(기준일시_입력!$N$21:$N$39,AIG$5)-AID29,0)),0)</f>
        <v>0</v>
      </c>
      <c r="AIH29" s="128">
        <f>IFERROR(IF(AND(AID29&lt;SMALL(기준일시_입력!$J$21:$J$39,AIH$5),AIE29&gt;SMALL(기준일시_입력!$N$21:$N$39,AIH$5)),INDEX(기준일시_입력!$AJ$21:$AJ$39,AIH$5*2-1),IF(AND(AID29&gt;=SMALL(기준일시_입력!$J$21:$J$39,AIH$5),AID29&lt;SMALL(기준일시_입력!$N$21:$N$39,AIH$5)),SMALL(기준일시_입력!$N$21:$N$39,AIH$5)-AID29,0)),0)</f>
        <v>0</v>
      </c>
      <c r="AII29" s="128">
        <f>IFERROR(IF(AND(AID29&lt;SMALL(기준일시_입력!$J$21:$J$39,AII$5),AIE29&gt;SMALL(기준일시_입력!$N$21:$N$39,AII$5)),INDEX(기준일시_입력!$AJ$21:$AJ$39,AII$5*2-1),IF(AND(AID29&gt;=SMALL(기준일시_입력!$J$21:$J$39,AII$5),AID29&lt;SMALL(기준일시_입력!$N$21:$N$39,AII$5)),SMALL(기준일시_입력!$N$21:$N$39,AII$5)-AID29,0)),0)</f>
        <v>0</v>
      </c>
      <c r="AIJ29" s="128">
        <f>IFERROR(IF(AND(AID29&lt;SMALL(기준일시_입력!$J$21:$J$39,AIJ$5),AIE29&gt;SMALL(기준일시_입력!$N$21:$N$39,AIJ$5)),INDEX(기준일시_입력!$AJ$21:$AJ$39,AIJ$5*2-1),IF(AND(AID29&gt;=SMALL(기준일시_입력!$J$21:$J$39,AIJ$5),AID29&lt;SMALL(기준일시_입력!$N$21:$N$39,AIJ$5)),SMALL(기준일시_입력!$N$21:$N$39,AIJ$5)-AID29,0)),0)</f>
        <v>0</v>
      </c>
      <c r="AIK29" s="128">
        <f>IFERROR(IF(AND(AID29&lt;SMALL(기준일시_입력!$J$21:$J$39,AIK$5),AIE29&gt;SMALL(기준일시_입력!$N$21:$N$39,AIK$5)),INDEX(기준일시_입력!$AJ$21:$AJ$39,AIK$5*2-1),IF(AND(AID29&gt;=SMALL(기준일시_입력!$J$21:$J$39,AIK$5),AID29&lt;SMALL(기준일시_입력!$N$21:$N$39,AIK$5)),SMALL(기준일시_입력!$N$21:$N$39,AIK$5)-AID29,0)),0)</f>
        <v>0</v>
      </c>
      <c r="AIL29" s="128">
        <f>IFERROR(IF(AND(AID29&lt;SMALL(기준일시_입력!$J$21:$J$39,AIL$5),AIE29&gt;SMALL(기준일시_입력!$N$21:$N$39,AIL$5)),INDEX(기준일시_입력!$AJ$21:$AJ$39,AIL$5*2-1),IF(AND(AID29&gt;=SMALL(기준일시_입력!$J$21:$J$39,AIL$5),AID29&lt;SMALL(기준일시_입력!$N$21:$N$39,AIL$5)),SMALL(기준일시_입력!$N$21:$N$39,AIL$5)-AID29,0)),0)</f>
        <v>0</v>
      </c>
      <c r="AIM29" s="128">
        <f>IFERROR(IF(AND(AID29&lt;SMALL(기준일시_입력!$J$21:$J$39,AIM$5),AIE29&gt;SMALL(기준일시_입력!$N$21:$N$39,AIM$5)),INDEX(기준일시_입력!$AJ$21:$AJ$39,AIM$5*2-1),IF(AND(AID29&gt;=SMALL(기준일시_입력!$J$21:$J$39,AIM$5),AID29&lt;SMALL(기준일시_입력!$N$21:$N$39,AIM$5)),SMALL(기준일시_입력!$N$21:$N$39,AIM$5)-AID29,0)),0)</f>
        <v>0</v>
      </c>
      <c r="AIN29" s="128">
        <f>IFERROR(IF(AND(AID29&lt;SMALL(기준일시_입력!$J$21:$J$39,AIN$5),AIE29&gt;SMALL(기준일시_입력!$N$21:$N$39,AIN$5)),INDEX(기준일시_입력!$AJ$21:$AJ$39,AIN$5*2-1),IF(AND(AID29&gt;=SMALL(기준일시_입력!$J$21:$J$39,AIN$5),AID29&lt;SMALL(기준일시_입력!$N$21:$N$39,AIN$5)),SMALL(기준일시_입력!$N$21:$N$39,AIN$5)-AID29,0)),0)</f>
        <v>0</v>
      </c>
      <c r="AIO29" s="128">
        <f>IFERROR(IF(AND(AID29&lt;SMALL(기준일시_입력!$J$21:$J$39,AIO$5),AIE29&gt;SMALL(기준일시_입력!$N$21:$N$39,AIO$5)),INDEX(기준일시_입력!$AJ$21:$AJ$39,AIO$5*2-1),IF(AND(AID29&gt;=SMALL(기준일시_입력!$J$21:$J$39,AIO$5),AID29&lt;SMALL(기준일시_입력!$N$21:$N$39,AIO$5)),SMALL(기준일시_입력!$N$21:$N$39,AIO$5)-AID29,0)),0)</f>
        <v>0</v>
      </c>
      <c r="AIP29" s="125"/>
      <c r="AIQ29" s="180" t="str">
        <f t="shared" si="304"/>
        <v>24일</v>
      </c>
      <c r="AIR29" s="180"/>
      <c r="AIS29" s="124" t="str">
        <f t="shared" si="305"/>
        <v>수</v>
      </c>
      <c r="AIT29" s="133" t="str">
        <f t="shared" si="414"/>
        <v/>
      </c>
      <c r="AIU29" s="184"/>
      <c r="AIV29" s="184"/>
      <c r="AIW29" s="184"/>
      <c r="AIX29" s="184"/>
      <c r="AIY29" s="184"/>
      <c r="AIZ29" s="184"/>
      <c r="AJA29" s="176"/>
      <c r="AJB29" s="177"/>
      <c r="AJC29" s="129" t="str">
        <f>IF($B29="","",IF(AND(AIS$3&lt;&gt;"",$B29-기준일시_입력!$AO$7&lt;=0,AIU29="",AIX29="",AJA29=""),"X",IF(AJA29="연차","☆",IF(AJA29="월차","★",IF(AJA29="병가","♨",IF(AJA29="출장","◎",IF(AJA29="교육","■",IF(AND(AJA29="",AIU29&lt;=기준일시_입력!$J$15,AIX29&gt;=기준일시_입력!$N$15),"○",IF(AND(AJA29="",AIU29&lt;&gt;"",AIU29&gt;기준일시_입력!$J$15),"▼",IF(AND(AJA29="",AIX29&lt;&gt;"",AIX29&lt;기준일시_입력!$N$15),"△",""))))))))))</f>
        <v/>
      </c>
      <c r="AJD29" s="128">
        <f>IFERROR(IF(OR(AIU29="",AIX29=""),0,IF(AND(AJF29&lt;기준일시_입력!$J$17,AJG29&gt;기준일시_입력!$N$17),기준일시_입력!$N$17-기준일시_입력!$J$17,IF(AND(AJF29&gt;=기준일시_입력!$J$17,AJG29&gt;기준일시_입력!$N$17),기준일시_입력!$N$17-AJF29,IF(AJG29&lt;기준일시_입력!$J$17,0,IF(AND(AJF29&lt;기준일시_입력!$J$17,AJG29&lt;=기준일시_입력!$N$17),AJG29-기준일시_입력!$J$17,IF(AND(AJF29&gt;=기준일시_입력!$J$17,AJG29&lt;=기준일시_입력!$N$17),AJG29-AJF29,0)))))),0)</f>
        <v>0</v>
      </c>
      <c r="AJE29" s="128">
        <f t="shared" si="307"/>
        <v>0</v>
      </c>
      <c r="AJF29" s="128">
        <f>IF(OR(AIU29="",AIX29=""),0,IF(AIU29&lt;기준일시_입력!$J$15,기준일시_입력!$J$15,AIU29))</f>
        <v>0</v>
      </c>
      <c r="AJG29" s="128">
        <f t="shared" si="308"/>
        <v>0</v>
      </c>
      <c r="AJH29" s="128">
        <f>IFERROR(IF(AND(AJF29&lt;SMALL(기준일시_입력!$J$21:$J$39,AJH$5),AJG29&gt;SMALL(기준일시_입력!$N$21:$N$39,AJH$5)),INDEX(기준일시_입력!$AJ$21:$AJ$39,AJH$5*2-1),IF(AND(AJF29&gt;=SMALL(기준일시_입력!$J$21:$J$39,AJH$5),AJF29&lt;SMALL(기준일시_입력!$N$21:$N$39,AJH$5)),SMALL(기준일시_입력!$N$21:$N$39,AJH$5)-AJF29,0)),0)</f>
        <v>0</v>
      </c>
      <c r="AJI29" s="128">
        <f>IFERROR(IF(AND(AJF29&lt;SMALL(기준일시_입력!$J$21:$J$39,AJI$5),AJG29&gt;SMALL(기준일시_입력!$N$21:$N$39,AJI$5)),INDEX(기준일시_입력!$AJ$21:$AJ$39,AJI$5*2-1),IF(AND(AJF29&gt;=SMALL(기준일시_입력!$J$21:$J$39,AJI$5),AJF29&lt;SMALL(기준일시_입력!$N$21:$N$39,AJI$5)),SMALL(기준일시_입력!$N$21:$N$39,AJI$5)-AJF29,0)),0)</f>
        <v>0</v>
      </c>
      <c r="AJJ29" s="128">
        <f>IFERROR(IF(AND(AJF29&lt;SMALL(기준일시_입력!$J$21:$J$39,AJJ$5),AJG29&gt;SMALL(기준일시_입력!$N$21:$N$39,AJJ$5)),INDEX(기준일시_입력!$AJ$21:$AJ$39,AJJ$5*2-1),IF(AND(AJF29&gt;=SMALL(기준일시_입력!$J$21:$J$39,AJJ$5),AJF29&lt;SMALL(기준일시_입력!$N$21:$N$39,AJJ$5)),SMALL(기준일시_입력!$N$21:$N$39,AJJ$5)-AJF29,0)),0)</f>
        <v>0</v>
      </c>
      <c r="AJK29" s="128">
        <f>IFERROR(IF(AND(AJF29&lt;SMALL(기준일시_입력!$J$21:$J$39,AJK$5),AJG29&gt;SMALL(기준일시_입력!$N$21:$N$39,AJK$5)),INDEX(기준일시_입력!$AJ$21:$AJ$39,AJK$5*2-1),IF(AND(AJF29&gt;=SMALL(기준일시_입력!$J$21:$J$39,AJK$5),AJF29&lt;SMALL(기준일시_입력!$N$21:$N$39,AJK$5)),SMALL(기준일시_입력!$N$21:$N$39,AJK$5)-AJF29,0)),0)</f>
        <v>0</v>
      </c>
      <c r="AJL29" s="128">
        <f>IFERROR(IF(AND(AJF29&lt;SMALL(기준일시_입력!$J$21:$J$39,AJL$5),AJG29&gt;SMALL(기준일시_입력!$N$21:$N$39,AJL$5)),INDEX(기준일시_입력!$AJ$21:$AJ$39,AJL$5*2-1),IF(AND(AJF29&gt;=SMALL(기준일시_입력!$J$21:$J$39,AJL$5),AJF29&lt;SMALL(기준일시_입력!$N$21:$N$39,AJL$5)),SMALL(기준일시_입력!$N$21:$N$39,AJL$5)-AJF29,0)),0)</f>
        <v>0</v>
      </c>
      <c r="AJM29" s="128">
        <f>IFERROR(IF(AND(AJF29&lt;SMALL(기준일시_입력!$J$21:$J$39,AJM$5),AJG29&gt;SMALL(기준일시_입력!$N$21:$N$39,AJM$5)),INDEX(기준일시_입력!$AJ$21:$AJ$39,AJM$5*2-1),IF(AND(AJF29&gt;=SMALL(기준일시_입력!$J$21:$J$39,AJM$5),AJF29&lt;SMALL(기준일시_입력!$N$21:$N$39,AJM$5)),SMALL(기준일시_입력!$N$21:$N$39,AJM$5)-AJF29,0)),0)</f>
        <v>0</v>
      </c>
      <c r="AJN29" s="128">
        <f>IFERROR(IF(AND(AJF29&lt;SMALL(기준일시_입력!$J$21:$J$39,AJN$5),AJG29&gt;SMALL(기준일시_입력!$N$21:$N$39,AJN$5)),INDEX(기준일시_입력!$AJ$21:$AJ$39,AJN$5*2-1),IF(AND(AJF29&gt;=SMALL(기준일시_입력!$J$21:$J$39,AJN$5),AJF29&lt;SMALL(기준일시_입력!$N$21:$N$39,AJN$5)),SMALL(기준일시_입력!$N$21:$N$39,AJN$5)-AJF29,0)),0)</f>
        <v>0</v>
      </c>
      <c r="AJO29" s="128">
        <f>IFERROR(IF(AND(AJF29&lt;SMALL(기준일시_입력!$J$21:$J$39,AJO$5),AJG29&gt;SMALL(기준일시_입력!$N$21:$N$39,AJO$5)),INDEX(기준일시_입력!$AJ$21:$AJ$39,AJO$5*2-1),IF(AND(AJF29&gt;=SMALL(기준일시_입력!$J$21:$J$39,AJO$5),AJF29&lt;SMALL(기준일시_입력!$N$21:$N$39,AJO$5)),SMALL(기준일시_입력!$N$21:$N$39,AJO$5)-AJF29,0)),0)</f>
        <v>0</v>
      </c>
      <c r="AJP29" s="128">
        <f>IFERROR(IF(AND(AJF29&lt;SMALL(기준일시_입력!$J$21:$J$39,AJP$5),AJG29&gt;SMALL(기준일시_입력!$N$21:$N$39,AJP$5)),INDEX(기준일시_입력!$AJ$21:$AJ$39,AJP$5*2-1),IF(AND(AJF29&gt;=SMALL(기준일시_입력!$J$21:$J$39,AJP$5),AJF29&lt;SMALL(기준일시_입력!$N$21:$N$39,AJP$5)),SMALL(기준일시_입력!$N$21:$N$39,AJP$5)-AJF29,0)),0)</f>
        <v>0</v>
      </c>
      <c r="AJQ29" s="128">
        <f>IFERROR(IF(AND(AJF29&lt;SMALL(기준일시_입력!$J$21:$J$39,AJQ$5),AJG29&gt;SMALL(기준일시_입력!$N$21:$N$39,AJQ$5)),INDEX(기준일시_입력!$AJ$21:$AJ$39,AJQ$5*2-1),IF(AND(AJF29&gt;=SMALL(기준일시_입력!$J$21:$J$39,AJQ$5),AJF29&lt;SMALL(기준일시_입력!$N$21:$N$39,AJQ$5)),SMALL(기준일시_입력!$N$21:$N$39,AJQ$5)-AJF29,0)),0)</f>
        <v>0</v>
      </c>
      <c r="AJR29" s="125"/>
      <c r="AJS29" s="180" t="str">
        <f t="shared" si="309"/>
        <v>24일</v>
      </c>
      <c r="AJT29" s="180"/>
      <c r="AJU29" s="124" t="str">
        <f t="shared" si="310"/>
        <v>수</v>
      </c>
      <c r="AJV29" s="133" t="str">
        <f t="shared" si="414"/>
        <v/>
      </c>
      <c r="AJW29" s="184"/>
      <c r="AJX29" s="184"/>
      <c r="AJY29" s="184"/>
      <c r="AJZ29" s="184"/>
      <c r="AKA29" s="184"/>
      <c r="AKB29" s="184"/>
      <c r="AKC29" s="176"/>
      <c r="AKD29" s="177"/>
      <c r="AKE29" s="129" t="str">
        <f>IF($B29="","",IF(AND(AJU$3&lt;&gt;"",$B29-기준일시_입력!$AO$7&lt;=0,AJW29="",AJZ29="",AKC29=""),"X",IF(AKC29="연차","☆",IF(AKC29="월차","★",IF(AKC29="병가","♨",IF(AKC29="출장","◎",IF(AKC29="교육","■",IF(AND(AKC29="",AJW29&lt;=기준일시_입력!$J$15,AJZ29&gt;=기준일시_입력!$N$15),"○",IF(AND(AKC29="",AJW29&lt;&gt;"",AJW29&gt;기준일시_입력!$J$15),"▼",IF(AND(AKC29="",AJZ29&lt;&gt;"",AJZ29&lt;기준일시_입력!$N$15),"△",""))))))))))</f>
        <v/>
      </c>
      <c r="AKF29" s="128">
        <f>IFERROR(IF(OR(AJW29="",AJZ29=""),0,IF(AND(AKH29&lt;기준일시_입력!$J$17,AKI29&gt;기준일시_입력!$N$17),기준일시_입력!$N$17-기준일시_입력!$J$17,IF(AND(AKH29&gt;=기준일시_입력!$J$17,AKI29&gt;기준일시_입력!$N$17),기준일시_입력!$N$17-AKH29,IF(AKI29&lt;기준일시_입력!$J$17,0,IF(AND(AKH29&lt;기준일시_입력!$J$17,AKI29&lt;=기준일시_입력!$N$17),AKI29-기준일시_입력!$J$17,IF(AND(AKH29&gt;=기준일시_입력!$J$17,AKI29&lt;=기준일시_입력!$N$17),AKI29-AKH29,0)))))),0)</f>
        <v>0</v>
      </c>
      <c r="AKG29" s="128">
        <f t="shared" si="312"/>
        <v>0</v>
      </c>
      <c r="AKH29" s="128">
        <f>IF(OR(AJW29="",AJZ29=""),0,IF(AJW29&lt;기준일시_입력!$J$15,기준일시_입력!$J$15,AJW29))</f>
        <v>0</v>
      </c>
      <c r="AKI29" s="128">
        <f t="shared" si="313"/>
        <v>0</v>
      </c>
      <c r="AKJ29" s="128">
        <f>IFERROR(IF(AND(AKH29&lt;SMALL(기준일시_입력!$J$21:$J$39,AKJ$5),AKI29&gt;SMALL(기준일시_입력!$N$21:$N$39,AKJ$5)),INDEX(기준일시_입력!$AJ$21:$AJ$39,AKJ$5*2-1),IF(AND(AKH29&gt;=SMALL(기준일시_입력!$J$21:$J$39,AKJ$5),AKH29&lt;SMALL(기준일시_입력!$N$21:$N$39,AKJ$5)),SMALL(기준일시_입력!$N$21:$N$39,AKJ$5)-AKH29,0)),0)</f>
        <v>0</v>
      </c>
      <c r="AKK29" s="128">
        <f>IFERROR(IF(AND(AKH29&lt;SMALL(기준일시_입력!$J$21:$J$39,AKK$5),AKI29&gt;SMALL(기준일시_입력!$N$21:$N$39,AKK$5)),INDEX(기준일시_입력!$AJ$21:$AJ$39,AKK$5*2-1),IF(AND(AKH29&gt;=SMALL(기준일시_입력!$J$21:$J$39,AKK$5),AKH29&lt;SMALL(기준일시_입력!$N$21:$N$39,AKK$5)),SMALL(기준일시_입력!$N$21:$N$39,AKK$5)-AKH29,0)),0)</f>
        <v>0</v>
      </c>
      <c r="AKL29" s="128">
        <f>IFERROR(IF(AND(AKH29&lt;SMALL(기준일시_입력!$J$21:$J$39,AKL$5),AKI29&gt;SMALL(기준일시_입력!$N$21:$N$39,AKL$5)),INDEX(기준일시_입력!$AJ$21:$AJ$39,AKL$5*2-1),IF(AND(AKH29&gt;=SMALL(기준일시_입력!$J$21:$J$39,AKL$5),AKH29&lt;SMALL(기준일시_입력!$N$21:$N$39,AKL$5)),SMALL(기준일시_입력!$N$21:$N$39,AKL$5)-AKH29,0)),0)</f>
        <v>0</v>
      </c>
      <c r="AKM29" s="128">
        <f>IFERROR(IF(AND(AKH29&lt;SMALL(기준일시_입력!$J$21:$J$39,AKM$5),AKI29&gt;SMALL(기준일시_입력!$N$21:$N$39,AKM$5)),INDEX(기준일시_입력!$AJ$21:$AJ$39,AKM$5*2-1),IF(AND(AKH29&gt;=SMALL(기준일시_입력!$J$21:$J$39,AKM$5),AKH29&lt;SMALL(기준일시_입력!$N$21:$N$39,AKM$5)),SMALL(기준일시_입력!$N$21:$N$39,AKM$5)-AKH29,0)),0)</f>
        <v>0</v>
      </c>
      <c r="AKN29" s="128">
        <f>IFERROR(IF(AND(AKH29&lt;SMALL(기준일시_입력!$J$21:$J$39,AKN$5),AKI29&gt;SMALL(기준일시_입력!$N$21:$N$39,AKN$5)),INDEX(기준일시_입력!$AJ$21:$AJ$39,AKN$5*2-1),IF(AND(AKH29&gt;=SMALL(기준일시_입력!$J$21:$J$39,AKN$5),AKH29&lt;SMALL(기준일시_입력!$N$21:$N$39,AKN$5)),SMALL(기준일시_입력!$N$21:$N$39,AKN$5)-AKH29,0)),0)</f>
        <v>0</v>
      </c>
      <c r="AKO29" s="128">
        <f>IFERROR(IF(AND(AKH29&lt;SMALL(기준일시_입력!$J$21:$J$39,AKO$5),AKI29&gt;SMALL(기준일시_입력!$N$21:$N$39,AKO$5)),INDEX(기준일시_입력!$AJ$21:$AJ$39,AKO$5*2-1),IF(AND(AKH29&gt;=SMALL(기준일시_입력!$J$21:$J$39,AKO$5),AKH29&lt;SMALL(기준일시_입력!$N$21:$N$39,AKO$5)),SMALL(기준일시_입력!$N$21:$N$39,AKO$5)-AKH29,0)),0)</f>
        <v>0</v>
      </c>
      <c r="AKP29" s="128">
        <f>IFERROR(IF(AND(AKH29&lt;SMALL(기준일시_입력!$J$21:$J$39,AKP$5),AKI29&gt;SMALL(기준일시_입력!$N$21:$N$39,AKP$5)),INDEX(기준일시_입력!$AJ$21:$AJ$39,AKP$5*2-1),IF(AND(AKH29&gt;=SMALL(기준일시_입력!$J$21:$J$39,AKP$5),AKH29&lt;SMALL(기준일시_입력!$N$21:$N$39,AKP$5)),SMALL(기준일시_입력!$N$21:$N$39,AKP$5)-AKH29,0)),0)</f>
        <v>0</v>
      </c>
      <c r="AKQ29" s="128">
        <f>IFERROR(IF(AND(AKH29&lt;SMALL(기준일시_입력!$J$21:$J$39,AKQ$5),AKI29&gt;SMALL(기준일시_입력!$N$21:$N$39,AKQ$5)),INDEX(기준일시_입력!$AJ$21:$AJ$39,AKQ$5*2-1),IF(AND(AKH29&gt;=SMALL(기준일시_입력!$J$21:$J$39,AKQ$5),AKH29&lt;SMALL(기준일시_입력!$N$21:$N$39,AKQ$5)),SMALL(기준일시_입력!$N$21:$N$39,AKQ$5)-AKH29,0)),0)</f>
        <v>0</v>
      </c>
      <c r="AKR29" s="128">
        <f>IFERROR(IF(AND(AKH29&lt;SMALL(기준일시_입력!$J$21:$J$39,AKR$5),AKI29&gt;SMALL(기준일시_입력!$N$21:$N$39,AKR$5)),INDEX(기준일시_입력!$AJ$21:$AJ$39,AKR$5*2-1),IF(AND(AKH29&gt;=SMALL(기준일시_입력!$J$21:$J$39,AKR$5),AKH29&lt;SMALL(기준일시_입력!$N$21:$N$39,AKR$5)),SMALL(기준일시_입력!$N$21:$N$39,AKR$5)-AKH29,0)),0)</f>
        <v>0</v>
      </c>
      <c r="AKS29" s="128">
        <f>IFERROR(IF(AND(AKH29&lt;SMALL(기준일시_입력!$J$21:$J$39,AKS$5),AKI29&gt;SMALL(기준일시_입력!$N$21:$N$39,AKS$5)),INDEX(기준일시_입력!$AJ$21:$AJ$39,AKS$5*2-1),IF(AND(AKH29&gt;=SMALL(기준일시_입력!$J$21:$J$39,AKS$5),AKH29&lt;SMALL(기준일시_입력!$N$21:$N$39,AKS$5)),SMALL(기준일시_입력!$N$21:$N$39,AKS$5)-AKH29,0)),0)</f>
        <v>0</v>
      </c>
      <c r="AKT29" s="125"/>
      <c r="AKU29" s="180" t="str">
        <f t="shared" si="314"/>
        <v>24일</v>
      </c>
      <c r="AKV29" s="180"/>
      <c r="AKW29" s="124" t="str">
        <f t="shared" si="315"/>
        <v>수</v>
      </c>
      <c r="AKX29" s="133" t="str">
        <f t="shared" si="414"/>
        <v/>
      </c>
      <c r="AKY29" s="184"/>
      <c r="AKZ29" s="184"/>
      <c r="ALA29" s="184"/>
      <c r="ALB29" s="184"/>
      <c r="ALC29" s="184"/>
      <c r="ALD29" s="184"/>
      <c r="ALE29" s="176"/>
      <c r="ALF29" s="177"/>
      <c r="ALG29" s="129" t="str">
        <f>IF($B29="","",IF(AND(AKW$3&lt;&gt;"",$B29-기준일시_입력!$AO$7&lt;=0,AKY29="",ALB29="",ALE29=""),"X",IF(ALE29="연차","☆",IF(ALE29="월차","★",IF(ALE29="병가","♨",IF(ALE29="출장","◎",IF(ALE29="교육","■",IF(AND(ALE29="",AKY29&lt;=기준일시_입력!$J$15,ALB29&gt;=기준일시_입력!$N$15),"○",IF(AND(ALE29="",AKY29&lt;&gt;"",AKY29&gt;기준일시_입력!$J$15),"▼",IF(AND(ALE29="",ALB29&lt;&gt;"",ALB29&lt;기준일시_입력!$N$15),"△",""))))))))))</f>
        <v/>
      </c>
      <c r="ALH29" s="128">
        <f>IFERROR(IF(OR(AKY29="",ALB29=""),0,IF(AND(ALJ29&lt;기준일시_입력!$J$17,ALK29&gt;기준일시_입력!$N$17),기준일시_입력!$N$17-기준일시_입력!$J$17,IF(AND(ALJ29&gt;=기준일시_입력!$J$17,ALK29&gt;기준일시_입력!$N$17),기준일시_입력!$N$17-ALJ29,IF(ALK29&lt;기준일시_입력!$J$17,0,IF(AND(ALJ29&lt;기준일시_입력!$J$17,ALK29&lt;=기준일시_입력!$N$17),ALK29-기준일시_입력!$J$17,IF(AND(ALJ29&gt;=기준일시_입력!$J$17,ALK29&lt;=기준일시_입력!$N$17),ALK29-ALJ29,0)))))),0)</f>
        <v>0</v>
      </c>
      <c r="ALI29" s="128">
        <f t="shared" si="317"/>
        <v>0</v>
      </c>
      <c r="ALJ29" s="128">
        <f>IF(OR(AKY29="",ALB29=""),0,IF(AKY29&lt;기준일시_입력!$J$15,기준일시_입력!$J$15,AKY29))</f>
        <v>0</v>
      </c>
      <c r="ALK29" s="128">
        <f t="shared" si="318"/>
        <v>0</v>
      </c>
      <c r="ALL29" s="128">
        <f>IFERROR(IF(AND(ALJ29&lt;SMALL(기준일시_입력!$J$21:$J$39,ALL$5),ALK29&gt;SMALL(기준일시_입력!$N$21:$N$39,ALL$5)),INDEX(기준일시_입력!$AJ$21:$AJ$39,ALL$5*2-1),IF(AND(ALJ29&gt;=SMALL(기준일시_입력!$J$21:$J$39,ALL$5),ALJ29&lt;SMALL(기준일시_입력!$N$21:$N$39,ALL$5)),SMALL(기준일시_입력!$N$21:$N$39,ALL$5)-ALJ29,0)),0)</f>
        <v>0</v>
      </c>
      <c r="ALM29" s="128">
        <f>IFERROR(IF(AND(ALJ29&lt;SMALL(기준일시_입력!$J$21:$J$39,ALM$5),ALK29&gt;SMALL(기준일시_입력!$N$21:$N$39,ALM$5)),INDEX(기준일시_입력!$AJ$21:$AJ$39,ALM$5*2-1),IF(AND(ALJ29&gt;=SMALL(기준일시_입력!$J$21:$J$39,ALM$5),ALJ29&lt;SMALL(기준일시_입력!$N$21:$N$39,ALM$5)),SMALL(기준일시_입력!$N$21:$N$39,ALM$5)-ALJ29,0)),0)</f>
        <v>0</v>
      </c>
      <c r="ALN29" s="128">
        <f>IFERROR(IF(AND(ALJ29&lt;SMALL(기준일시_입력!$J$21:$J$39,ALN$5),ALK29&gt;SMALL(기준일시_입력!$N$21:$N$39,ALN$5)),INDEX(기준일시_입력!$AJ$21:$AJ$39,ALN$5*2-1),IF(AND(ALJ29&gt;=SMALL(기준일시_입력!$J$21:$J$39,ALN$5),ALJ29&lt;SMALL(기준일시_입력!$N$21:$N$39,ALN$5)),SMALL(기준일시_입력!$N$21:$N$39,ALN$5)-ALJ29,0)),0)</f>
        <v>0</v>
      </c>
      <c r="ALO29" s="128">
        <f>IFERROR(IF(AND(ALJ29&lt;SMALL(기준일시_입력!$J$21:$J$39,ALO$5),ALK29&gt;SMALL(기준일시_입력!$N$21:$N$39,ALO$5)),INDEX(기준일시_입력!$AJ$21:$AJ$39,ALO$5*2-1),IF(AND(ALJ29&gt;=SMALL(기준일시_입력!$J$21:$J$39,ALO$5),ALJ29&lt;SMALL(기준일시_입력!$N$21:$N$39,ALO$5)),SMALL(기준일시_입력!$N$21:$N$39,ALO$5)-ALJ29,0)),0)</f>
        <v>0</v>
      </c>
      <c r="ALP29" s="128">
        <f>IFERROR(IF(AND(ALJ29&lt;SMALL(기준일시_입력!$J$21:$J$39,ALP$5),ALK29&gt;SMALL(기준일시_입력!$N$21:$N$39,ALP$5)),INDEX(기준일시_입력!$AJ$21:$AJ$39,ALP$5*2-1),IF(AND(ALJ29&gt;=SMALL(기준일시_입력!$J$21:$J$39,ALP$5),ALJ29&lt;SMALL(기준일시_입력!$N$21:$N$39,ALP$5)),SMALL(기준일시_입력!$N$21:$N$39,ALP$5)-ALJ29,0)),0)</f>
        <v>0</v>
      </c>
      <c r="ALQ29" s="128">
        <f>IFERROR(IF(AND(ALJ29&lt;SMALL(기준일시_입력!$J$21:$J$39,ALQ$5),ALK29&gt;SMALL(기준일시_입력!$N$21:$N$39,ALQ$5)),INDEX(기준일시_입력!$AJ$21:$AJ$39,ALQ$5*2-1),IF(AND(ALJ29&gt;=SMALL(기준일시_입력!$J$21:$J$39,ALQ$5),ALJ29&lt;SMALL(기준일시_입력!$N$21:$N$39,ALQ$5)),SMALL(기준일시_입력!$N$21:$N$39,ALQ$5)-ALJ29,0)),0)</f>
        <v>0</v>
      </c>
      <c r="ALR29" s="128">
        <f>IFERROR(IF(AND(ALJ29&lt;SMALL(기준일시_입력!$J$21:$J$39,ALR$5),ALK29&gt;SMALL(기준일시_입력!$N$21:$N$39,ALR$5)),INDEX(기준일시_입력!$AJ$21:$AJ$39,ALR$5*2-1),IF(AND(ALJ29&gt;=SMALL(기준일시_입력!$J$21:$J$39,ALR$5),ALJ29&lt;SMALL(기준일시_입력!$N$21:$N$39,ALR$5)),SMALL(기준일시_입력!$N$21:$N$39,ALR$5)-ALJ29,0)),0)</f>
        <v>0</v>
      </c>
      <c r="ALS29" s="128">
        <f>IFERROR(IF(AND(ALJ29&lt;SMALL(기준일시_입력!$J$21:$J$39,ALS$5),ALK29&gt;SMALL(기준일시_입력!$N$21:$N$39,ALS$5)),INDEX(기준일시_입력!$AJ$21:$AJ$39,ALS$5*2-1),IF(AND(ALJ29&gt;=SMALL(기준일시_입력!$J$21:$J$39,ALS$5),ALJ29&lt;SMALL(기준일시_입력!$N$21:$N$39,ALS$5)),SMALL(기준일시_입력!$N$21:$N$39,ALS$5)-ALJ29,0)),0)</f>
        <v>0</v>
      </c>
      <c r="ALT29" s="128">
        <f>IFERROR(IF(AND(ALJ29&lt;SMALL(기준일시_입력!$J$21:$J$39,ALT$5),ALK29&gt;SMALL(기준일시_입력!$N$21:$N$39,ALT$5)),INDEX(기준일시_입력!$AJ$21:$AJ$39,ALT$5*2-1),IF(AND(ALJ29&gt;=SMALL(기준일시_입력!$J$21:$J$39,ALT$5),ALJ29&lt;SMALL(기준일시_입력!$N$21:$N$39,ALT$5)),SMALL(기준일시_입력!$N$21:$N$39,ALT$5)-ALJ29,0)),0)</f>
        <v>0</v>
      </c>
      <c r="ALU29" s="128">
        <f>IFERROR(IF(AND(ALJ29&lt;SMALL(기준일시_입력!$J$21:$J$39,ALU$5),ALK29&gt;SMALL(기준일시_입력!$N$21:$N$39,ALU$5)),INDEX(기준일시_입력!$AJ$21:$AJ$39,ALU$5*2-1),IF(AND(ALJ29&gt;=SMALL(기준일시_입력!$J$21:$J$39,ALU$5),ALJ29&lt;SMALL(기준일시_입력!$N$21:$N$39,ALU$5)),SMALL(기준일시_입력!$N$21:$N$39,ALU$5)-ALJ29,0)),0)</f>
        <v>0</v>
      </c>
      <c r="ALV29" s="125"/>
      <c r="ALW29" s="180" t="str">
        <f t="shared" si="319"/>
        <v>24일</v>
      </c>
      <c r="ALX29" s="180"/>
      <c r="ALY29" s="124" t="str">
        <f t="shared" si="320"/>
        <v>수</v>
      </c>
      <c r="ALZ29" s="133" t="str">
        <f t="shared" si="415"/>
        <v/>
      </c>
      <c r="AMA29" s="184"/>
      <c r="AMB29" s="184"/>
      <c r="AMC29" s="184"/>
      <c r="AMD29" s="184"/>
      <c r="AME29" s="184"/>
      <c r="AMF29" s="184"/>
      <c r="AMG29" s="176"/>
      <c r="AMH29" s="177"/>
      <c r="AMI29" s="129" t="str">
        <f>IF($B29="","",IF(AND(ALY$3&lt;&gt;"",$B29-기준일시_입력!$AO$7&lt;=0,AMA29="",AMD29="",AMG29=""),"X",IF(AMG29="연차","☆",IF(AMG29="월차","★",IF(AMG29="병가","♨",IF(AMG29="출장","◎",IF(AMG29="교육","■",IF(AND(AMG29="",AMA29&lt;=기준일시_입력!$J$15,AMD29&gt;=기준일시_입력!$N$15),"○",IF(AND(AMG29="",AMA29&lt;&gt;"",AMA29&gt;기준일시_입력!$J$15),"▼",IF(AND(AMG29="",AMD29&lt;&gt;"",AMD29&lt;기준일시_입력!$N$15),"△",""))))))))))</f>
        <v/>
      </c>
      <c r="AMJ29" s="128">
        <f>IFERROR(IF(OR(AMA29="",AMD29=""),0,IF(AND(AML29&lt;기준일시_입력!$J$17,AMM29&gt;기준일시_입력!$N$17),기준일시_입력!$N$17-기준일시_입력!$J$17,IF(AND(AML29&gt;=기준일시_입력!$J$17,AMM29&gt;기준일시_입력!$N$17),기준일시_입력!$N$17-AML29,IF(AMM29&lt;기준일시_입력!$J$17,0,IF(AND(AML29&lt;기준일시_입력!$J$17,AMM29&lt;=기준일시_입력!$N$17),AMM29-기준일시_입력!$J$17,IF(AND(AML29&gt;=기준일시_입력!$J$17,AMM29&lt;=기준일시_입력!$N$17),AMM29-AML29,0)))))),0)</f>
        <v>0</v>
      </c>
      <c r="AMK29" s="128">
        <f t="shared" si="322"/>
        <v>0</v>
      </c>
      <c r="AML29" s="128">
        <f>IF(OR(AMA29="",AMD29=""),0,IF(AMA29&lt;기준일시_입력!$J$15,기준일시_입력!$J$15,AMA29))</f>
        <v>0</v>
      </c>
      <c r="AMM29" s="128">
        <f t="shared" si="323"/>
        <v>0</v>
      </c>
      <c r="AMN29" s="128">
        <f>IFERROR(IF(AND(AML29&lt;SMALL(기준일시_입력!$J$21:$J$39,AMN$5),AMM29&gt;SMALL(기준일시_입력!$N$21:$N$39,AMN$5)),INDEX(기준일시_입력!$AJ$21:$AJ$39,AMN$5*2-1),IF(AND(AML29&gt;=SMALL(기준일시_입력!$J$21:$J$39,AMN$5),AML29&lt;SMALL(기준일시_입력!$N$21:$N$39,AMN$5)),SMALL(기준일시_입력!$N$21:$N$39,AMN$5)-AML29,0)),0)</f>
        <v>0</v>
      </c>
      <c r="AMO29" s="128">
        <f>IFERROR(IF(AND(AML29&lt;SMALL(기준일시_입력!$J$21:$J$39,AMO$5),AMM29&gt;SMALL(기준일시_입력!$N$21:$N$39,AMO$5)),INDEX(기준일시_입력!$AJ$21:$AJ$39,AMO$5*2-1),IF(AND(AML29&gt;=SMALL(기준일시_입력!$J$21:$J$39,AMO$5),AML29&lt;SMALL(기준일시_입력!$N$21:$N$39,AMO$5)),SMALL(기준일시_입력!$N$21:$N$39,AMO$5)-AML29,0)),0)</f>
        <v>0</v>
      </c>
      <c r="AMP29" s="128">
        <f>IFERROR(IF(AND(AML29&lt;SMALL(기준일시_입력!$J$21:$J$39,AMP$5),AMM29&gt;SMALL(기준일시_입력!$N$21:$N$39,AMP$5)),INDEX(기준일시_입력!$AJ$21:$AJ$39,AMP$5*2-1),IF(AND(AML29&gt;=SMALL(기준일시_입력!$J$21:$J$39,AMP$5),AML29&lt;SMALL(기준일시_입력!$N$21:$N$39,AMP$5)),SMALL(기준일시_입력!$N$21:$N$39,AMP$5)-AML29,0)),0)</f>
        <v>0</v>
      </c>
      <c r="AMQ29" s="128">
        <f>IFERROR(IF(AND(AML29&lt;SMALL(기준일시_입력!$J$21:$J$39,AMQ$5),AMM29&gt;SMALL(기준일시_입력!$N$21:$N$39,AMQ$5)),INDEX(기준일시_입력!$AJ$21:$AJ$39,AMQ$5*2-1),IF(AND(AML29&gt;=SMALL(기준일시_입력!$J$21:$J$39,AMQ$5),AML29&lt;SMALL(기준일시_입력!$N$21:$N$39,AMQ$5)),SMALL(기준일시_입력!$N$21:$N$39,AMQ$5)-AML29,0)),0)</f>
        <v>0</v>
      </c>
      <c r="AMR29" s="128">
        <f>IFERROR(IF(AND(AML29&lt;SMALL(기준일시_입력!$J$21:$J$39,AMR$5),AMM29&gt;SMALL(기준일시_입력!$N$21:$N$39,AMR$5)),INDEX(기준일시_입력!$AJ$21:$AJ$39,AMR$5*2-1),IF(AND(AML29&gt;=SMALL(기준일시_입력!$J$21:$J$39,AMR$5),AML29&lt;SMALL(기준일시_입력!$N$21:$N$39,AMR$5)),SMALL(기준일시_입력!$N$21:$N$39,AMR$5)-AML29,0)),0)</f>
        <v>0</v>
      </c>
      <c r="AMS29" s="128">
        <f>IFERROR(IF(AND(AML29&lt;SMALL(기준일시_입력!$J$21:$J$39,AMS$5),AMM29&gt;SMALL(기준일시_입력!$N$21:$N$39,AMS$5)),INDEX(기준일시_입력!$AJ$21:$AJ$39,AMS$5*2-1),IF(AND(AML29&gt;=SMALL(기준일시_입력!$J$21:$J$39,AMS$5),AML29&lt;SMALL(기준일시_입력!$N$21:$N$39,AMS$5)),SMALL(기준일시_입력!$N$21:$N$39,AMS$5)-AML29,0)),0)</f>
        <v>0</v>
      </c>
      <c r="AMT29" s="128">
        <f>IFERROR(IF(AND(AML29&lt;SMALL(기준일시_입력!$J$21:$J$39,AMT$5),AMM29&gt;SMALL(기준일시_입력!$N$21:$N$39,AMT$5)),INDEX(기준일시_입력!$AJ$21:$AJ$39,AMT$5*2-1),IF(AND(AML29&gt;=SMALL(기준일시_입력!$J$21:$J$39,AMT$5),AML29&lt;SMALL(기준일시_입력!$N$21:$N$39,AMT$5)),SMALL(기준일시_입력!$N$21:$N$39,AMT$5)-AML29,0)),0)</f>
        <v>0</v>
      </c>
      <c r="AMU29" s="128">
        <f>IFERROR(IF(AND(AML29&lt;SMALL(기준일시_입력!$J$21:$J$39,AMU$5),AMM29&gt;SMALL(기준일시_입력!$N$21:$N$39,AMU$5)),INDEX(기준일시_입력!$AJ$21:$AJ$39,AMU$5*2-1),IF(AND(AML29&gt;=SMALL(기준일시_입력!$J$21:$J$39,AMU$5),AML29&lt;SMALL(기준일시_입력!$N$21:$N$39,AMU$5)),SMALL(기준일시_입력!$N$21:$N$39,AMU$5)-AML29,0)),0)</f>
        <v>0</v>
      </c>
      <c r="AMV29" s="128">
        <f>IFERROR(IF(AND(AML29&lt;SMALL(기준일시_입력!$J$21:$J$39,AMV$5),AMM29&gt;SMALL(기준일시_입력!$N$21:$N$39,AMV$5)),INDEX(기준일시_입력!$AJ$21:$AJ$39,AMV$5*2-1),IF(AND(AML29&gt;=SMALL(기준일시_입력!$J$21:$J$39,AMV$5),AML29&lt;SMALL(기준일시_입력!$N$21:$N$39,AMV$5)),SMALL(기준일시_입력!$N$21:$N$39,AMV$5)-AML29,0)),0)</f>
        <v>0</v>
      </c>
      <c r="AMW29" s="128">
        <f>IFERROR(IF(AND(AML29&lt;SMALL(기준일시_입력!$J$21:$J$39,AMW$5),AMM29&gt;SMALL(기준일시_입력!$N$21:$N$39,AMW$5)),INDEX(기준일시_입력!$AJ$21:$AJ$39,AMW$5*2-1),IF(AND(AML29&gt;=SMALL(기준일시_입력!$J$21:$J$39,AMW$5),AML29&lt;SMALL(기준일시_입력!$N$21:$N$39,AMW$5)),SMALL(기준일시_입력!$N$21:$N$39,AMW$5)-AML29,0)),0)</f>
        <v>0</v>
      </c>
      <c r="AMX29" s="125"/>
      <c r="AMY29" s="180" t="str">
        <f t="shared" si="324"/>
        <v>24일</v>
      </c>
      <c r="AMZ29" s="180"/>
      <c r="ANA29" s="124" t="str">
        <f t="shared" si="325"/>
        <v>수</v>
      </c>
      <c r="ANB29" s="133" t="str">
        <f t="shared" si="415"/>
        <v/>
      </c>
      <c r="ANC29" s="184"/>
      <c r="AND29" s="184"/>
      <c r="ANE29" s="184"/>
      <c r="ANF29" s="184"/>
      <c r="ANG29" s="184"/>
      <c r="ANH29" s="184"/>
      <c r="ANI29" s="176"/>
      <c r="ANJ29" s="177"/>
      <c r="ANK29" s="129" t="str">
        <f>IF($B29="","",IF(AND(ANA$3&lt;&gt;"",$B29-기준일시_입력!$AO$7&lt;=0,ANC29="",ANF29="",ANI29=""),"X",IF(ANI29="연차","☆",IF(ANI29="월차","★",IF(ANI29="병가","♨",IF(ANI29="출장","◎",IF(ANI29="교육","■",IF(AND(ANI29="",ANC29&lt;=기준일시_입력!$J$15,ANF29&gt;=기준일시_입력!$N$15),"○",IF(AND(ANI29="",ANC29&lt;&gt;"",ANC29&gt;기준일시_입력!$J$15),"▼",IF(AND(ANI29="",ANF29&lt;&gt;"",ANF29&lt;기준일시_입력!$N$15),"△",""))))))))))</f>
        <v/>
      </c>
      <c r="ANL29" s="128">
        <f>IFERROR(IF(OR(ANC29="",ANF29=""),0,IF(AND(ANN29&lt;기준일시_입력!$J$17,ANO29&gt;기준일시_입력!$N$17),기준일시_입력!$N$17-기준일시_입력!$J$17,IF(AND(ANN29&gt;=기준일시_입력!$J$17,ANO29&gt;기준일시_입력!$N$17),기준일시_입력!$N$17-ANN29,IF(ANO29&lt;기준일시_입력!$J$17,0,IF(AND(ANN29&lt;기준일시_입력!$J$17,ANO29&lt;=기준일시_입력!$N$17),ANO29-기준일시_입력!$J$17,IF(AND(ANN29&gt;=기준일시_입력!$J$17,ANO29&lt;=기준일시_입력!$N$17),ANO29-ANN29,0)))))),0)</f>
        <v>0</v>
      </c>
      <c r="ANM29" s="128">
        <f t="shared" si="327"/>
        <v>0</v>
      </c>
      <c r="ANN29" s="128">
        <f>IF(OR(ANC29="",ANF29=""),0,IF(ANC29&lt;기준일시_입력!$J$15,기준일시_입력!$J$15,ANC29))</f>
        <v>0</v>
      </c>
      <c r="ANO29" s="128">
        <f t="shared" si="328"/>
        <v>0</v>
      </c>
      <c r="ANP29" s="128">
        <f>IFERROR(IF(AND(ANN29&lt;SMALL(기준일시_입력!$J$21:$J$39,ANP$5),ANO29&gt;SMALL(기준일시_입력!$N$21:$N$39,ANP$5)),INDEX(기준일시_입력!$AJ$21:$AJ$39,ANP$5*2-1),IF(AND(ANN29&gt;=SMALL(기준일시_입력!$J$21:$J$39,ANP$5),ANN29&lt;SMALL(기준일시_입력!$N$21:$N$39,ANP$5)),SMALL(기준일시_입력!$N$21:$N$39,ANP$5)-ANN29,0)),0)</f>
        <v>0</v>
      </c>
      <c r="ANQ29" s="128">
        <f>IFERROR(IF(AND(ANN29&lt;SMALL(기준일시_입력!$J$21:$J$39,ANQ$5),ANO29&gt;SMALL(기준일시_입력!$N$21:$N$39,ANQ$5)),INDEX(기준일시_입력!$AJ$21:$AJ$39,ANQ$5*2-1),IF(AND(ANN29&gt;=SMALL(기준일시_입력!$J$21:$J$39,ANQ$5),ANN29&lt;SMALL(기준일시_입력!$N$21:$N$39,ANQ$5)),SMALL(기준일시_입력!$N$21:$N$39,ANQ$5)-ANN29,0)),0)</f>
        <v>0</v>
      </c>
      <c r="ANR29" s="128">
        <f>IFERROR(IF(AND(ANN29&lt;SMALL(기준일시_입력!$J$21:$J$39,ANR$5),ANO29&gt;SMALL(기준일시_입력!$N$21:$N$39,ANR$5)),INDEX(기준일시_입력!$AJ$21:$AJ$39,ANR$5*2-1),IF(AND(ANN29&gt;=SMALL(기준일시_입력!$J$21:$J$39,ANR$5),ANN29&lt;SMALL(기준일시_입력!$N$21:$N$39,ANR$5)),SMALL(기준일시_입력!$N$21:$N$39,ANR$5)-ANN29,0)),0)</f>
        <v>0</v>
      </c>
      <c r="ANS29" s="128">
        <f>IFERROR(IF(AND(ANN29&lt;SMALL(기준일시_입력!$J$21:$J$39,ANS$5),ANO29&gt;SMALL(기준일시_입력!$N$21:$N$39,ANS$5)),INDEX(기준일시_입력!$AJ$21:$AJ$39,ANS$5*2-1),IF(AND(ANN29&gt;=SMALL(기준일시_입력!$J$21:$J$39,ANS$5),ANN29&lt;SMALL(기준일시_입력!$N$21:$N$39,ANS$5)),SMALL(기준일시_입력!$N$21:$N$39,ANS$5)-ANN29,0)),0)</f>
        <v>0</v>
      </c>
      <c r="ANT29" s="128">
        <f>IFERROR(IF(AND(ANN29&lt;SMALL(기준일시_입력!$J$21:$J$39,ANT$5),ANO29&gt;SMALL(기준일시_입력!$N$21:$N$39,ANT$5)),INDEX(기준일시_입력!$AJ$21:$AJ$39,ANT$5*2-1),IF(AND(ANN29&gt;=SMALL(기준일시_입력!$J$21:$J$39,ANT$5),ANN29&lt;SMALL(기준일시_입력!$N$21:$N$39,ANT$5)),SMALL(기준일시_입력!$N$21:$N$39,ANT$5)-ANN29,0)),0)</f>
        <v>0</v>
      </c>
      <c r="ANU29" s="128">
        <f>IFERROR(IF(AND(ANN29&lt;SMALL(기준일시_입력!$J$21:$J$39,ANU$5),ANO29&gt;SMALL(기준일시_입력!$N$21:$N$39,ANU$5)),INDEX(기준일시_입력!$AJ$21:$AJ$39,ANU$5*2-1),IF(AND(ANN29&gt;=SMALL(기준일시_입력!$J$21:$J$39,ANU$5),ANN29&lt;SMALL(기준일시_입력!$N$21:$N$39,ANU$5)),SMALL(기준일시_입력!$N$21:$N$39,ANU$5)-ANN29,0)),0)</f>
        <v>0</v>
      </c>
      <c r="ANV29" s="128">
        <f>IFERROR(IF(AND(ANN29&lt;SMALL(기준일시_입력!$J$21:$J$39,ANV$5),ANO29&gt;SMALL(기준일시_입력!$N$21:$N$39,ANV$5)),INDEX(기준일시_입력!$AJ$21:$AJ$39,ANV$5*2-1),IF(AND(ANN29&gt;=SMALL(기준일시_입력!$J$21:$J$39,ANV$5),ANN29&lt;SMALL(기준일시_입력!$N$21:$N$39,ANV$5)),SMALL(기준일시_입력!$N$21:$N$39,ANV$5)-ANN29,0)),0)</f>
        <v>0</v>
      </c>
      <c r="ANW29" s="128">
        <f>IFERROR(IF(AND(ANN29&lt;SMALL(기준일시_입력!$J$21:$J$39,ANW$5),ANO29&gt;SMALL(기준일시_입력!$N$21:$N$39,ANW$5)),INDEX(기준일시_입력!$AJ$21:$AJ$39,ANW$5*2-1),IF(AND(ANN29&gt;=SMALL(기준일시_입력!$J$21:$J$39,ANW$5),ANN29&lt;SMALL(기준일시_입력!$N$21:$N$39,ANW$5)),SMALL(기준일시_입력!$N$21:$N$39,ANW$5)-ANN29,0)),0)</f>
        <v>0</v>
      </c>
      <c r="ANX29" s="128">
        <f>IFERROR(IF(AND(ANN29&lt;SMALL(기준일시_입력!$J$21:$J$39,ANX$5),ANO29&gt;SMALL(기준일시_입력!$N$21:$N$39,ANX$5)),INDEX(기준일시_입력!$AJ$21:$AJ$39,ANX$5*2-1),IF(AND(ANN29&gt;=SMALL(기준일시_입력!$J$21:$J$39,ANX$5),ANN29&lt;SMALL(기준일시_입력!$N$21:$N$39,ANX$5)),SMALL(기준일시_입력!$N$21:$N$39,ANX$5)-ANN29,0)),0)</f>
        <v>0</v>
      </c>
      <c r="ANY29" s="128">
        <f>IFERROR(IF(AND(ANN29&lt;SMALL(기준일시_입력!$J$21:$J$39,ANY$5),ANO29&gt;SMALL(기준일시_입력!$N$21:$N$39,ANY$5)),INDEX(기준일시_입력!$AJ$21:$AJ$39,ANY$5*2-1),IF(AND(ANN29&gt;=SMALL(기준일시_입력!$J$21:$J$39,ANY$5),ANN29&lt;SMALL(기준일시_입력!$N$21:$N$39,ANY$5)),SMALL(기준일시_입력!$N$21:$N$39,ANY$5)-ANN29,0)),0)</f>
        <v>0</v>
      </c>
      <c r="ANZ29" s="125"/>
      <c r="AOA29" s="180" t="str">
        <f t="shared" si="329"/>
        <v>24일</v>
      </c>
      <c r="AOB29" s="180"/>
      <c r="AOC29" s="124" t="str">
        <f t="shared" si="330"/>
        <v>수</v>
      </c>
      <c r="AOD29" s="133" t="str">
        <f t="shared" si="415"/>
        <v/>
      </c>
      <c r="AOE29" s="184"/>
      <c r="AOF29" s="184"/>
      <c r="AOG29" s="184"/>
      <c r="AOH29" s="184"/>
      <c r="AOI29" s="184"/>
      <c r="AOJ29" s="184"/>
      <c r="AOK29" s="176"/>
      <c r="AOL29" s="177"/>
      <c r="AOM29" s="129" t="str">
        <f>IF($B29="","",IF(AND(AOC$3&lt;&gt;"",$B29-기준일시_입력!$AO$7&lt;=0,AOE29="",AOH29="",AOK29=""),"X",IF(AOK29="연차","☆",IF(AOK29="월차","★",IF(AOK29="병가","♨",IF(AOK29="출장","◎",IF(AOK29="교육","■",IF(AND(AOK29="",AOE29&lt;=기준일시_입력!$J$15,AOH29&gt;=기준일시_입력!$N$15),"○",IF(AND(AOK29="",AOE29&lt;&gt;"",AOE29&gt;기준일시_입력!$J$15),"▼",IF(AND(AOK29="",AOH29&lt;&gt;"",AOH29&lt;기준일시_입력!$N$15),"△",""))))))))))</f>
        <v/>
      </c>
      <c r="AON29" s="128">
        <f>IFERROR(IF(OR(AOE29="",AOH29=""),0,IF(AND(AOP29&lt;기준일시_입력!$J$17,AOQ29&gt;기준일시_입력!$N$17),기준일시_입력!$N$17-기준일시_입력!$J$17,IF(AND(AOP29&gt;=기준일시_입력!$J$17,AOQ29&gt;기준일시_입력!$N$17),기준일시_입력!$N$17-AOP29,IF(AOQ29&lt;기준일시_입력!$J$17,0,IF(AND(AOP29&lt;기준일시_입력!$J$17,AOQ29&lt;=기준일시_입력!$N$17),AOQ29-기준일시_입력!$J$17,IF(AND(AOP29&gt;=기준일시_입력!$J$17,AOQ29&lt;=기준일시_입력!$N$17),AOQ29-AOP29,0)))))),0)</f>
        <v>0</v>
      </c>
      <c r="AOO29" s="128">
        <f t="shared" si="332"/>
        <v>0</v>
      </c>
      <c r="AOP29" s="128">
        <f>IF(OR(AOE29="",AOH29=""),0,IF(AOE29&lt;기준일시_입력!$J$15,기준일시_입력!$J$15,AOE29))</f>
        <v>0</v>
      </c>
      <c r="AOQ29" s="128">
        <f t="shared" si="333"/>
        <v>0</v>
      </c>
      <c r="AOR29" s="128">
        <f>IFERROR(IF(AND(AOP29&lt;SMALL(기준일시_입력!$J$21:$J$39,AOR$5),AOQ29&gt;SMALL(기준일시_입력!$N$21:$N$39,AOR$5)),INDEX(기준일시_입력!$AJ$21:$AJ$39,AOR$5*2-1),IF(AND(AOP29&gt;=SMALL(기준일시_입력!$J$21:$J$39,AOR$5),AOP29&lt;SMALL(기준일시_입력!$N$21:$N$39,AOR$5)),SMALL(기준일시_입력!$N$21:$N$39,AOR$5)-AOP29,0)),0)</f>
        <v>0</v>
      </c>
      <c r="AOS29" s="128">
        <f>IFERROR(IF(AND(AOP29&lt;SMALL(기준일시_입력!$J$21:$J$39,AOS$5),AOQ29&gt;SMALL(기준일시_입력!$N$21:$N$39,AOS$5)),INDEX(기준일시_입력!$AJ$21:$AJ$39,AOS$5*2-1),IF(AND(AOP29&gt;=SMALL(기준일시_입력!$J$21:$J$39,AOS$5),AOP29&lt;SMALL(기준일시_입력!$N$21:$N$39,AOS$5)),SMALL(기준일시_입력!$N$21:$N$39,AOS$5)-AOP29,0)),0)</f>
        <v>0</v>
      </c>
      <c r="AOT29" s="128">
        <f>IFERROR(IF(AND(AOP29&lt;SMALL(기준일시_입력!$J$21:$J$39,AOT$5),AOQ29&gt;SMALL(기준일시_입력!$N$21:$N$39,AOT$5)),INDEX(기준일시_입력!$AJ$21:$AJ$39,AOT$5*2-1),IF(AND(AOP29&gt;=SMALL(기준일시_입력!$J$21:$J$39,AOT$5),AOP29&lt;SMALL(기준일시_입력!$N$21:$N$39,AOT$5)),SMALL(기준일시_입력!$N$21:$N$39,AOT$5)-AOP29,0)),0)</f>
        <v>0</v>
      </c>
      <c r="AOU29" s="128">
        <f>IFERROR(IF(AND(AOP29&lt;SMALL(기준일시_입력!$J$21:$J$39,AOU$5),AOQ29&gt;SMALL(기준일시_입력!$N$21:$N$39,AOU$5)),INDEX(기준일시_입력!$AJ$21:$AJ$39,AOU$5*2-1),IF(AND(AOP29&gt;=SMALL(기준일시_입력!$J$21:$J$39,AOU$5),AOP29&lt;SMALL(기준일시_입력!$N$21:$N$39,AOU$5)),SMALL(기준일시_입력!$N$21:$N$39,AOU$5)-AOP29,0)),0)</f>
        <v>0</v>
      </c>
      <c r="AOV29" s="128">
        <f>IFERROR(IF(AND(AOP29&lt;SMALL(기준일시_입력!$J$21:$J$39,AOV$5),AOQ29&gt;SMALL(기준일시_입력!$N$21:$N$39,AOV$5)),INDEX(기준일시_입력!$AJ$21:$AJ$39,AOV$5*2-1),IF(AND(AOP29&gt;=SMALL(기준일시_입력!$J$21:$J$39,AOV$5),AOP29&lt;SMALL(기준일시_입력!$N$21:$N$39,AOV$5)),SMALL(기준일시_입력!$N$21:$N$39,AOV$5)-AOP29,0)),0)</f>
        <v>0</v>
      </c>
      <c r="AOW29" s="128">
        <f>IFERROR(IF(AND(AOP29&lt;SMALL(기준일시_입력!$J$21:$J$39,AOW$5),AOQ29&gt;SMALL(기준일시_입력!$N$21:$N$39,AOW$5)),INDEX(기준일시_입력!$AJ$21:$AJ$39,AOW$5*2-1),IF(AND(AOP29&gt;=SMALL(기준일시_입력!$J$21:$J$39,AOW$5),AOP29&lt;SMALL(기준일시_입력!$N$21:$N$39,AOW$5)),SMALL(기준일시_입력!$N$21:$N$39,AOW$5)-AOP29,0)),0)</f>
        <v>0</v>
      </c>
      <c r="AOX29" s="128">
        <f>IFERROR(IF(AND(AOP29&lt;SMALL(기준일시_입력!$J$21:$J$39,AOX$5),AOQ29&gt;SMALL(기준일시_입력!$N$21:$N$39,AOX$5)),INDEX(기준일시_입력!$AJ$21:$AJ$39,AOX$5*2-1),IF(AND(AOP29&gt;=SMALL(기준일시_입력!$J$21:$J$39,AOX$5),AOP29&lt;SMALL(기준일시_입력!$N$21:$N$39,AOX$5)),SMALL(기준일시_입력!$N$21:$N$39,AOX$5)-AOP29,0)),0)</f>
        <v>0</v>
      </c>
      <c r="AOY29" s="128">
        <f>IFERROR(IF(AND(AOP29&lt;SMALL(기준일시_입력!$J$21:$J$39,AOY$5),AOQ29&gt;SMALL(기준일시_입력!$N$21:$N$39,AOY$5)),INDEX(기준일시_입력!$AJ$21:$AJ$39,AOY$5*2-1),IF(AND(AOP29&gt;=SMALL(기준일시_입력!$J$21:$J$39,AOY$5),AOP29&lt;SMALL(기준일시_입력!$N$21:$N$39,AOY$5)),SMALL(기준일시_입력!$N$21:$N$39,AOY$5)-AOP29,0)),0)</f>
        <v>0</v>
      </c>
      <c r="AOZ29" s="128">
        <f>IFERROR(IF(AND(AOP29&lt;SMALL(기준일시_입력!$J$21:$J$39,AOZ$5),AOQ29&gt;SMALL(기준일시_입력!$N$21:$N$39,AOZ$5)),INDEX(기준일시_입력!$AJ$21:$AJ$39,AOZ$5*2-1),IF(AND(AOP29&gt;=SMALL(기준일시_입력!$J$21:$J$39,AOZ$5),AOP29&lt;SMALL(기준일시_입력!$N$21:$N$39,AOZ$5)),SMALL(기준일시_입력!$N$21:$N$39,AOZ$5)-AOP29,0)),0)</f>
        <v>0</v>
      </c>
      <c r="APA29" s="128">
        <f>IFERROR(IF(AND(AOP29&lt;SMALL(기준일시_입력!$J$21:$J$39,APA$5),AOQ29&gt;SMALL(기준일시_입력!$N$21:$N$39,APA$5)),INDEX(기준일시_입력!$AJ$21:$AJ$39,APA$5*2-1),IF(AND(AOP29&gt;=SMALL(기준일시_입력!$J$21:$J$39,APA$5),AOP29&lt;SMALL(기준일시_입력!$N$21:$N$39,APA$5)),SMALL(기준일시_입력!$N$21:$N$39,APA$5)-AOP29,0)),0)</f>
        <v>0</v>
      </c>
      <c r="APB29" s="125"/>
      <c r="APC29" s="180" t="str">
        <f t="shared" si="334"/>
        <v>24일</v>
      </c>
      <c r="APD29" s="180"/>
      <c r="APE29" s="124" t="str">
        <f t="shared" si="335"/>
        <v>수</v>
      </c>
      <c r="APF29" s="133" t="str">
        <f t="shared" si="416"/>
        <v/>
      </c>
      <c r="APG29" s="184"/>
      <c r="APH29" s="184"/>
      <c r="API29" s="184"/>
      <c r="APJ29" s="184"/>
      <c r="APK29" s="184"/>
      <c r="APL29" s="184"/>
      <c r="APM29" s="176"/>
      <c r="APN29" s="177"/>
      <c r="APO29" s="129" t="str">
        <f>IF($B29="","",IF(AND(APE$3&lt;&gt;"",$B29-기준일시_입력!$AO$7&lt;=0,APG29="",APJ29="",APM29=""),"X",IF(APM29="연차","☆",IF(APM29="월차","★",IF(APM29="병가","♨",IF(APM29="출장","◎",IF(APM29="교육","■",IF(AND(APM29="",APG29&lt;=기준일시_입력!$J$15,APJ29&gt;=기준일시_입력!$N$15),"○",IF(AND(APM29="",APG29&lt;&gt;"",APG29&gt;기준일시_입력!$J$15),"▼",IF(AND(APM29="",APJ29&lt;&gt;"",APJ29&lt;기준일시_입력!$N$15),"△",""))))))))))</f>
        <v/>
      </c>
      <c r="APP29" s="128">
        <f>IFERROR(IF(OR(APG29="",APJ29=""),0,IF(AND(APR29&lt;기준일시_입력!$J$17,APS29&gt;기준일시_입력!$N$17),기준일시_입력!$N$17-기준일시_입력!$J$17,IF(AND(APR29&gt;=기준일시_입력!$J$17,APS29&gt;기준일시_입력!$N$17),기준일시_입력!$N$17-APR29,IF(APS29&lt;기준일시_입력!$J$17,0,IF(AND(APR29&lt;기준일시_입력!$J$17,APS29&lt;=기준일시_입력!$N$17),APS29-기준일시_입력!$J$17,IF(AND(APR29&gt;=기준일시_입력!$J$17,APS29&lt;=기준일시_입력!$N$17),APS29-APR29,0)))))),0)</f>
        <v>0</v>
      </c>
      <c r="APQ29" s="128">
        <f t="shared" si="337"/>
        <v>0</v>
      </c>
      <c r="APR29" s="128">
        <f>IF(OR(APG29="",APJ29=""),0,IF(APG29&lt;기준일시_입력!$J$15,기준일시_입력!$J$15,APG29))</f>
        <v>0</v>
      </c>
      <c r="APS29" s="128">
        <f t="shared" si="338"/>
        <v>0</v>
      </c>
      <c r="APT29" s="128">
        <f>IFERROR(IF(AND(APR29&lt;SMALL(기준일시_입력!$J$21:$J$39,APT$5),APS29&gt;SMALL(기준일시_입력!$N$21:$N$39,APT$5)),INDEX(기준일시_입력!$AJ$21:$AJ$39,APT$5*2-1),IF(AND(APR29&gt;=SMALL(기준일시_입력!$J$21:$J$39,APT$5),APR29&lt;SMALL(기준일시_입력!$N$21:$N$39,APT$5)),SMALL(기준일시_입력!$N$21:$N$39,APT$5)-APR29,0)),0)</f>
        <v>0</v>
      </c>
      <c r="APU29" s="128">
        <f>IFERROR(IF(AND(APR29&lt;SMALL(기준일시_입력!$J$21:$J$39,APU$5),APS29&gt;SMALL(기준일시_입력!$N$21:$N$39,APU$5)),INDEX(기준일시_입력!$AJ$21:$AJ$39,APU$5*2-1),IF(AND(APR29&gt;=SMALL(기준일시_입력!$J$21:$J$39,APU$5),APR29&lt;SMALL(기준일시_입력!$N$21:$N$39,APU$5)),SMALL(기준일시_입력!$N$21:$N$39,APU$5)-APR29,0)),0)</f>
        <v>0</v>
      </c>
      <c r="APV29" s="128">
        <f>IFERROR(IF(AND(APR29&lt;SMALL(기준일시_입력!$J$21:$J$39,APV$5),APS29&gt;SMALL(기준일시_입력!$N$21:$N$39,APV$5)),INDEX(기준일시_입력!$AJ$21:$AJ$39,APV$5*2-1),IF(AND(APR29&gt;=SMALL(기준일시_입력!$J$21:$J$39,APV$5),APR29&lt;SMALL(기준일시_입력!$N$21:$N$39,APV$5)),SMALL(기준일시_입력!$N$21:$N$39,APV$5)-APR29,0)),0)</f>
        <v>0</v>
      </c>
      <c r="APW29" s="128">
        <f>IFERROR(IF(AND(APR29&lt;SMALL(기준일시_입력!$J$21:$J$39,APW$5),APS29&gt;SMALL(기준일시_입력!$N$21:$N$39,APW$5)),INDEX(기준일시_입력!$AJ$21:$AJ$39,APW$5*2-1),IF(AND(APR29&gt;=SMALL(기준일시_입력!$J$21:$J$39,APW$5),APR29&lt;SMALL(기준일시_입력!$N$21:$N$39,APW$5)),SMALL(기준일시_입력!$N$21:$N$39,APW$5)-APR29,0)),0)</f>
        <v>0</v>
      </c>
      <c r="APX29" s="128">
        <f>IFERROR(IF(AND(APR29&lt;SMALL(기준일시_입력!$J$21:$J$39,APX$5),APS29&gt;SMALL(기준일시_입력!$N$21:$N$39,APX$5)),INDEX(기준일시_입력!$AJ$21:$AJ$39,APX$5*2-1),IF(AND(APR29&gt;=SMALL(기준일시_입력!$J$21:$J$39,APX$5),APR29&lt;SMALL(기준일시_입력!$N$21:$N$39,APX$5)),SMALL(기준일시_입력!$N$21:$N$39,APX$5)-APR29,0)),0)</f>
        <v>0</v>
      </c>
      <c r="APY29" s="128">
        <f>IFERROR(IF(AND(APR29&lt;SMALL(기준일시_입력!$J$21:$J$39,APY$5),APS29&gt;SMALL(기준일시_입력!$N$21:$N$39,APY$5)),INDEX(기준일시_입력!$AJ$21:$AJ$39,APY$5*2-1),IF(AND(APR29&gt;=SMALL(기준일시_입력!$J$21:$J$39,APY$5),APR29&lt;SMALL(기준일시_입력!$N$21:$N$39,APY$5)),SMALL(기준일시_입력!$N$21:$N$39,APY$5)-APR29,0)),0)</f>
        <v>0</v>
      </c>
      <c r="APZ29" s="128">
        <f>IFERROR(IF(AND(APR29&lt;SMALL(기준일시_입력!$J$21:$J$39,APZ$5),APS29&gt;SMALL(기준일시_입력!$N$21:$N$39,APZ$5)),INDEX(기준일시_입력!$AJ$21:$AJ$39,APZ$5*2-1),IF(AND(APR29&gt;=SMALL(기준일시_입력!$J$21:$J$39,APZ$5),APR29&lt;SMALL(기준일시_입력!$N$21:$N$39,APZ$5)),SMALL(기준일시_입력!$N$21:$N$39,APZ$5)-APR29,0)),0)</f>
        <v>0</v>
      </c>
      <c r="AQA29" s="128">
        <f>IFERROR(IF(AND(APR29&lt;SMALL(기준일시_입력!$J$21:$J$39,AQA$5),APS29&gt;SMALL(기준일시_입력!$N$21:$N$39,AQA$5)),INDEX(기준일시_입력!$AJ$21:$AJ$39,AQA$5*2-1),IF(AND(APR29&gt;=SMALL(기준일시_입력!$J$21:$J$39,AQA$5),APR29&lt;SMALL(기준일시_입력!$N$21:$N$39,AQA$5)),SMALL(기준일시_입력!$N$21:$N$39,AQA$5)-APR29,0)),0)</f>
        <v>0</v>
      </c>
      <c r="AQB29" s="128">
        <f>IFERROR(IF(AND(APR29&lt;SMALL(기준일시_입력!$J$21:$J$39,AQB$5),APS29&gt;SMALL(기준일시_입력!$N$21:$N$39,AQB$5)),INDEX(기준일시_입력!$AJ$21:$AJ$39,AQB$5*2-1),IF(AND(APR29&gt;=SMALL(기준일시_입력!$J$21:$J$39,AQB$5),APR29&lt;SMALL(기준일시_입력!$N$21:$N$39,AQB$5)),SMALL(기준일시_입력!$N$21:$N$39,AQB$5)-APR29,0)),0)</f>
        <v>0</v>
      </c>
      <c r="AQC29" s="128">
        <f>IFERROR(IF(AND(APR29&lt;SMALL(기준일시_입력!$J$21:$J$39,AQC$5),APS29&gt;SMALL(기준일시_입력!$N$21:$N$39,AQC$5)),INDEX(기준일시_입력!$AJ$21:$AJ$39,AQC$5*2-1),IF(AND(APR29&gt;=SMALL(기준일시_입력!$J$21:$J$39,AQC$5),APR29&lt;SMALL(기준일시_입력!$N$21:$N$39,AQC$5)),SMALL(기준일시_입력!$N$21:$N$39,AQC$5)-APR29,0)),0)</f>
        <v>0</v>
      </c>
      <c r="AQD29" s="125"/>
      <c r="AQE29" s="180" t="str">
        <f t="shared" si="339"/>
        <v>24일</v>
      </c>
      <c r="AQF29" s="180"/>
      <c r="AQG29" s="124" t="str">
        <f t="shared" si="340"/>
        <v>수</v>
      </c>
      <c r="AQH29" s="133" t="str">
        <f t="shared" si="416"/>
        <v/>
      </c>
      <c r="AQI29" s="184"/>
      <c r="AQJ29" s="184"/>
      <c r="AQK29" s="184"/>
      <c r="AQL29" s="184"/>
      <c r="AQM29" s="184"/>
      <c r="AQN29" s="184"/>
      <c r="AQO29" s="176"/>
      <c r="AQP29" s="177"/>
      <c r="AQQ29" s="129" t="str">
        <f>IF($B29="","",IF(AND(AQG$3&lt;&gt;"",$B29-기준일시_입력!$AO$7&lt;=0,AQI29="",AQL29="",AQO29=""),"X",IF(AQO29="연차","☆",IF(AQO29="월차","★",IF(AQO29="병가","♨",IF(AQO29="출장","◎",IF(AQO29="교육","■",IF(AND(AQO29="",AQI29&lt;=기준일시_입력!$J$15,AQL29&gt;=기준일시_입력!$N$15),"○",IF(AND(AQO29="",AQI29&lt;&gt;"",AQI29&gt;기준일시_입력!$J$15),"▼",IF(AND(AQO29="",AQL29&lt;&gt;"",AQL29&lt;기준일시_입력!$N$15),"△",""))))))))))</f>
        <v/>
      </c>
      <c r="AQR29" s="128">
        <f>IFERROR(IF(OR(AQI29="",AQL29=""),0,IF(AND(AQT29&lt;기준일시_입력!$J$17,AQU29&gt;기준일시_입력!$N$17),기준일시_입력!$N$17-기준일시_입력!$J$17,IF(AND(AQT29&gt;=기준일시_입력!$J$17,AQU29&gt;기준일시_입력!$N$17),기준일시_입력!$N$17-AQT29,IF(AQU29&lt;기준일시_입력!$J$17,0,IF(AND(AQT29&lt;기준일시_입력!$J$17,AQU29&lt;=기준일시_입력!$N$17),AQU29-기준일시_입력!$J$17,IF(AND(AQT29&gt;=기준일시_입력!$J$17,AQU29&lt;=기준일시_입력!$N$17),AQU29-AQT29,0)))))),0)</f>
        <v>0</v>
      </c>
      <c r="AQS29" s="128">
        <f t="shared" si="342"/>
        <v>0</v>
      </c>
      <c r="AQT29" s="128">
        <f>IF(OR(AQI29="",AQL29=""),0,IF(AQI29&lt;기준일시_입력!$J$15,기준일시_입력!$J$15,AQI29))</f>
        <v>0</v>
      </c>
      <c r="AQU29" s="128">
        <f t="shared" si="343"/>
        <v>0</v>
      </c>
      <c r="AQV29" s="128">
        <f>IFERROR(IF(AND(AQT29&lt;SMALL(기준일시_입력!$J$21:$J$39,AQV$5),AQU29&gt;SMALL(기준일시_입력!$N$21:$N$39,AQV$5)),INDEX(기준일시_입력!$AJ$21:$AJ$39,AQV$5*2-1),IF(AND(AQT29&gt;=SMALL(기준일시_입력!$J$21:$J$39,AQV$5),AQT29&lt;SMALL(기준일시_입력!$N$21:$N$39,AQV$5)),SMALL(기준일시_입력!$N$21:$N$39,AQV$5)-AQT29,0)),0)</f>
        <v>0</v>
      </c>
      <c r="AQW29" s="128">
        <f>IFERROR(IF(AND(AQT29&lt;SMALL(기준일시_입력!$J$21:$J$39,AQW$5),AQU29&gt;SMALL(기준일시_입력!$N$21:$N$39,AQW$5)),INDEX(기준일시_입력!$AJ$21:$AJ$39,AQW$5*2-1),IF(AND(AQT29&gt;=SMALL(기준일시_입력!$J$21:$J$39,AQW$5),AQT29&lt;SMALL(기준일시_입력!$N$21:$N$39,AQW$5)),SMALL(기준일시_입력!$N$21:$N$39,AQW$5)-AQT29,0)),0)</f>
        <v>0</v>
      </c>
      <c r="AQX29" s="128">
        <f>IFERROR(IF(AND(AQT29&lt;SMALL(기준일시_입력!$J$21:$J$39,AQX$5),AQU29&gt;SMALL(기준일시_입력!$N$21:$N$39,AQX$5)),INDEX(기준일시_입력!$AJ$21:$AJ$39,AQX$5*2-1),IF(AND(AQT29&gt;=SMALL(기준일시_입력!$J$21:$J$39,AQX$5),AQT29&lt;SMALL(기준일시_입력!$N$21:$N$39,AQX$5)),SMALL(기준일시_입력!$N$21:$N$39,AQX$5)-AQT29,0)),0)</f>
        <v>0</v>
      </c>
      <c r="AQY29" s="128">
        <f>IFERROR(IF(AND(AQT29&lt;SMALL(기준일시_입력!$J$21:$J$39,AQY$5),AQU29&gt;SMALL(기준일시_입력!$N$21:$N$39,AQY$5)),INDEX(기준일시_입력!$AJ$21:$AJ$39,AQY$5*2-1),IF(AND(AQT29&gt;=SMALL(기준일시_입력!$J$21:$J$39,AQY$5),AQT29&lt;SMALL(기준일시_입력!$N$21:$N$39,AQY$5)),SMALL(기준일시_입력!$N$21:$N$39,AQY$5)-AQT29,0)),0)</f>
        <v>0</v>
      </c>
      <c r="AQZ29" s="128">
        <f>IFERROR(IF(AND(AQT29&lt;SMALL(기준일시_입력!$J$21:$J$39,AQZ$5),AQU29&gt;SMALL(기준일시_입력!$N$21:$N$39,AQZ$5)),INDEX(기준일시_입력!$AJ$21:$AJ$39,AQZ$5*2-1),IF(AND(AQT29&gt;=SMALL(기준일시_입력!$J$21:$J$39,AQZ$5),AQT29&lt;SMALL(기준일시_입력!$N$21:$N$39,AQZ$5)),SMALL(기준일시_입력!$N$21:$N$39,AQZ$5)-AQT29,0)),0)</f>
        <v>0</v>
      </c>
      <c r="ARA29" s="128">
        <f>IFERROR(IF(AND(AQT29&lt;SMALL(기준일시_입력!$J$21:$J$39,ARA$5),AQU29&gt;SMALL(기준일시_입력!$N$21:$N$39,ARA$5)),INDEX(기준일시_입력!$AJ$21:$AJ$39,ARA$5*2-1),IF(AND(AQT29&gt;=SMALL(기준일시_입력!$J$21:$J$39,ARA$5),AQT29&lt;SMALL(기준일시_입력!$N$21:$N$39,ARA$5)),SMALL(기준일시_입력!$N$21:$N$39,ARA$5)-AQT29,0)),0)</f>
        <v>0</v>
      </c>
      <c r="ARB29" s="128">
        <f>IFERROR(IF(AND(AQT29&lt;SMALL(기준일시_입력!$J$21:$J$39,ARB$5),AQU29&gt;SMALL(기준일시_입력!$N$21:$N$39,ARB$5)),INDEX(기준일시_입력!$AJ$21:$AJ$39,ARB$5*2-1),IF(AND(AQT29&gt;=SMALL(기준일시_입력!$J$21:$J$39,ARB$5),AQT29&lt;SMALL(기준일시_입력!$N$21:$N$39,ARB$5)),SMALL(기준일시_입력!$N$21:$N$39,ARB$5)-AQT29,0)),0)</f>
        <v>0</v>
      </c>
      <c r="ARC29" s="128">
        <f>IFERROR(IF(AND(AQT29&lt;SMALL(기준일시_입력!$J$21:$J$39,ARC$5),AQU29&gt;SMALL(기준일시_입력!$N$21:$N$39,ARC$5)),INDEX(기준일시_입력!$AJ$21:$AJ$39,ARC$5*2-1),IF(AND(AQT29&gt;=SMALL(기준일시_입력!$J$21:$J$39,ARC$5),AQT29&lt;SMALL(기준일시_입력!$N$21:$N$39,ARC$5)),SMALL(기준일시_입력!$N$21:$N$39,ARC$5)-AQT29,0)),0)</f>
        <v>0</v>
      </c>
      <c r="ARD29" s="128">
        <f>IFERROR(IF(AND(AQT29&lt;SMALL(기준일시_입력!$J$21:$J$39,ARD$5),AQU29&gt;SMALL(기준일시_입력!$N$21:$N$39,ARD$5)),INDEX(기준일시_입력!$AJ$21:$AJ$39,ARD$5*2-1),IF(AND(AQT29&gt;=SMALL(기준일시_입력!$J$21:$J$39,ARD$5),AQT29&lt;SMALL(기준일시_입력!$N$21:$N$39,ARD$5)),SMALL(기준일시_입력!$N$21:$N$39,ARD$5)-AQT29,0)),0)</f>
        <v>0</v>
      </c>
      <c r="ARE29" s="128">
        <f>IFERROR(IF(AND(AQT29&lt;SMALL(기준일시_입력!$J$21:$J$39,ARE$5),AQU29&gt;SMALL(기준일시_입력!$N$21:$N$39,ARE$5)),INDEX(기준일시_입력!$AJ$21:$AJ$39,ARE$5*2-1),IF(AND(AQT29&gt;=SMALL(기준일시_입력!$J$21:$J$39,ARE$5),AQT29&lt;SMALL(기준일시_입력!$N$21:$N$39,ARE$5)),SMALL(기준일시_입력!$N$21:$N$39,ARE$5)-AQT29,0)),0)</f>
        <v>0</v>
      </c>
      <c r="ARF29" s="125"/>
      <c r="ARG29" s="180" t="str">
        <f t="shared" si="344"/>
        <v>24일</v>
      </c>
      <c r="ARH29" s="180"/>
      <c r="ARI29" s="124" t="str">
        <f t="shared" si="345"/>
        <v>수</v>
      </c>
      <c r="ARJ29" s="133" t="str">
        <f t="shared" si="416"/>
        <v/>
      </c>
      <c r="ARK29" s="184"/>
      <c r="ARL29" s="184"/>
      <c r="ARM29" s="184"/>
      <c r="ARN29" s="184"/>
      <c r="ARO29" s="184"/>
      <c r="ARP29" s="184"/>
      <c r="ARQ29" s="176"/>
      <c r="ARR29" s="177"/>
      <c r="ARS29" s="129" t="str">
        <f>IF($B29="","",IF(AND(ARI$3&lt;&gt;"",$B29-기준일시_입력!$AO$7&lt;=0,ARK29="",ARN29="",ARQ29=""),"X",IF(ARQ29="연차","☆",IF(ARQ29="월차","★",IF(ARQ29="병가","♨",IF(ARQ29="출장","◎",IF(ARQ29="교육","■",IF(AND(ARQ29="",ARK29&lt;=기준일시_입력!$J$15,ARN29&gt;=기준일시_입력!$N$15),"○",IF(AND(ARQ29="",ARK29&lt;&gt;"",ARK29&gt;기준일시_입력!$J$15),"▼",IF(AND(ARQ29="",ARN29&lt;&gt;"",ARN29&lt;기준일시_입력!$N$15),"△",""))))))))))</f>
        <v/>
      </c>
      <c r="ART29" s="128">
        <f>IFERROR(IF(OR(ARK29="",ARN29=""),0,IF(AND(ARV29&lt;기준일시_입력!$J$17,ARW29&gt;기준일시_입력!$N$17),기준일시_입력!$N$17-기준일시_입력!$J$17,IF(AND(ARV29&gt;=기준일시_입력!$J$17,ARW29&gt;기준일시_입력!$N$17),기준일시_입력!$N$17-ARV29,IF(ARW29&lt;기준일시_입력!$J$17,0,IF(AND(ARV29&lt;기준일시_입력!$J$17,ARW29&lt;=기준일시_입력!$N$17),ARW29-기준일시_입력!$J$17,IF(AND(ARV29&gt;=기준일시_입력!$J$17,ARW29&lt;=기준일시_입력!$N$17),ARW29-ARV29,0)))))),0)</f>
        <v>0</v>
      </c>
      <c r="ARU29" s="128">
        <f t="shared" si="347"/>
        <v>0</v>
      </c>
      <c r="ARV29" s="128">
        <f>IF(OR(ARK29="",ARN29=""),0,IF(ARK29&lt;기준일시_입력!$J$15,기준일시_입력!$J$15,ARK29))</f>
        <v>0</v>
      </c>
      <c r="ARW29" s="128">
        <f t="shared" si="348"/>
        <v>0</v>
      </c>
      <c r="ARX29" s="128">
        <f>IFERROR(IF(AND(ARV29&lt;SMALL(기준일시_입력!$J$21:$J$39,ARX$5),ARW29&gt;SMALL(기준일시_입력!$N$21:$N$39,ARX$5)),INDEX(기준일시_입력!$AJ$21:$AJ$39,ARX$5*2-1),IF(AND(ARV29&gt;=SMALL(기준일시_입력!$J$21:$J$39,ARX$5),ARV29&lt;SMALL(기준일시_입력!$N$21:$N$39,ARX$5)),SMALL(기준일시_입력!$N$21:$N$39,ARX$5)-ARV29,0)),0)</f>
        <v>0</v>
      </c>
      <c r="ARY29" s="128">
        <f>IFERROR(IF(AND(ARV29&lt;SMALL(기준일시_입력!$J$21:$J$39,ARY$5),ARW29&gt;SMALL(기준일시_입력!$N$21:$N$39,ARY$5)),INDEX(기준일시_입력!$AJ$21:$AJ$39,ARY$5*2-1),IF(AND(ARV29&gt;=SMALL(기준일시_입력!$J$21:$J$39,ARY$5),ARV29&lt;SMALL(기준일시_입력!$N$21:$N$39,ARY$5)),SMALL(기준일시_입력!$N$21:$N$39,ARY$5)-ARV29,0)),0)</f>
        <v>0</v>
      </c>
      <c r="ARZ29" s="128">
        <f>IFERROR(IF(AND(ARV29&lt;SMALL(기준일시_입력!$J$21:$J$39,ARZ$5),ARW29&gt;SMALL(기준일시_입력!$N$21:$N$39,ARZ$5)),INDEX(기준일시_입력!$AJ$21:$AJ$39,ARZ$5*2-1),IF(AND(ARV29&gt;=SMALL(기준일시_입력!$J$21:$J$39,ARZ$5),ARV29&lt;SMALL(기준일시_입력!$N$21:$N$39,ARZ$5)),SMALL(기준일시_입력!$N$21:$N$39,ARZ$5)-ARV29,0)),0)</f>
        <v>0</v>
      </c>
      <c r="ASA29" s="128">
        <f>IFERROR(IF(AND(ARV29&lt;SMALL(기준일시_입력!$J$21:$J$39,ASA$5),ARW29&gt;SMALL(기준일시_입력!$N$21:$N$39,ASA$5)),INDEX(기준일시_입력!$AJ$21:$AJ$39,ASA$5*2-1),IF(AND(ARV29&gt;=SMALL(기준일시_입력!$J$21:$J$39,ASA$5),ARV29&lt;SMALL(기준일시_입력!$N$21:$N$39,ASA$5)),SMALL(기준일시_입력!$N$21:$N$39,ASA$5)-ARV29,0)),0)</f>
        <v>0</v>
      </c>
      <c r="ASB29" s="128">
        <f>IFERROR(IF(AND(ARV29&lt;SMALL(기준일시_입력!$J$21:$J$39,ASB$5),ARW29&gt;SMALL(기준일시_입력!$N$21:$N$39,ASB$5)),INDEX(기준일시_입력!$AJ$21:$AJ$39,ASB$5*2-1),IF(AND(ARV29&gt;=SMALL(기준일시_입력!$J$21:$J$39,ASB$5),ARV29&lt;SMALL(기준일시_입력!$N$21:$N$39,ASB$5)),SMALL(기준일시_입력!$N$21:$N$39,ASB$5)-ARV29,0)),0)</f>
        <v>0</v>
      </c>
      <c r="ASC29" s="128">
        <f>IFERROR(IF(AND(ARV29&lt;SMALL(기준일시_입력!$J$21:$J$39,ASC$5),ARW29&gt;SMALL(기준일시_입력!$N$21:$N$39,ASC$5)),INDEX(기준일시_입력!$AJ$21:$AJ$39,ASC$5*2-1),IF(AND(ARV29&gt;=SMALL(기준일시_입력!$J$21:$J$39,ASC$5),ARV29&lt;SMALL(기준일시_입력!$N$21:$N$39,ASC$5)),SMALL(기준일시_입력!$N$21:$N$39,ASC$5)-ARV29,0)),0)</f>
        <v>0</v>
      </c>
      <c r="ASD29" s="128">
        <f>IFERROR(IF(AND(ARV29&lt;SMALL(기준일시_입력!$J$21:$J$39,ASD$5),ARW29&gt;SMALL(기준일시_입력!$N$21:$N$39,ASD$5)),INDEX(기준일시_입력!$AJ$21:$AJ$39,ASD$5*2-1),IF(AND(ARV29&gt;=SMALL(기준일시_입력!$J$21:$J$39,ASD$5),ARV29&lt;SMALL(기준일시_입력!$N$21:$N$39,ASD$5)),SMALL(기준일시_입력!$N$21:$N$39,ASD$5)-ARV29,0)),0)</f>
        <v>0</v>
      </c>
      <c r="ASE29" s="128">
        <f>IFERROR(IF(AND(ARV29&lt;SMALL(기준일시_입력!$J$21:$J$39,ASE$5),ARW29&gt;SMALL(기준일시_입력!$N$21:$N$39,ASE$5)),INDEX(기준일시_입력!$AJ$21:$AJ$39,ASE$5*2-1),IF(AND(ARV29&gt;=SMALL(기준일시_입력!$J$21:$J$39,ASE$5),ARV29&lt;SMALL(기준일시_입력!$N$21:$N$39,ASE$5)),SMALL(기준일시_입력!$N$21:$N$39,ASE$5)-ARV29,0)),0)</f>
        <v>0</v>
      </c>
      <c r="ASF29" s="128">
        <f>IFERROR(IF(AND(ARV29&lt;SMALL(기준일시_입력!$J$21:$J$39,ASF$5),ARW29&gt;SMALL(기준일시_입력!$N$21:$N$39,ASF$5)),INDEX(기준일시_입력!$AJ$21:$AJ$39,ASF$5*2-1),IF(AND(ARV29&gt;=SMALL(기준일시_입력!$J$21:$J$39,ASF$5),ARV29&lt;SMALL(기준일시_입력!$N$21:$N$39,ASF$5)),SMALL(기준일시_입력!$N$21:$N$39,ASF$5)-ARV29,0)),0)</f>
        <v>0</v>
      </c>
      <c r="ASG29" s="128">
        <f>IFERROR(IF(AND(ARV29&lt;SMALL(기준일시_입력!$J$21:$J$39,ASG$5),ARW29&gt;SMALL(기준일시_입력!$N$21:$N$39,ASG$5)),INDEX(기준일시_입력!$AJ$21:$AJ$39,ASG$5*2-1),IF(AND(ARV29&gt;=SMALL(기준일시_입력!$J$21:$J$39,ASG$5),ARV29&lt;SMALL(기준일시_입력!$N$21:$N$39,ASG$5)),SMALL(기준일시_입력!$N$21:$N$39,ASG$5)-ARV29,0)),0)</f>
        <v>0</v>
      </c>
      <c r="ASH29" s="125"/>
      <c r="ASI29" s="180" t="str">
        <f t="shared" si="349"/>
        <v>24일</v>
      </c>
      <c r="ASJ29" s="180"/>
      <c r="ASK29" s="124" t="str">
        <f t="shared" si="350"/>
        <v>수</v>
      </c>
      <c r="ASL29" s="133" t="str">
        <f t="shared" si="417"/>
        <v/>
      </c>
      <c r="ASM29" s="184"/>
      <c r="ASN29" s="184"/>
      <c r="ASO29" s="184"/>
      <c r="ASP29" s="184"/>
      <c r="ASQ29" s="184"/>
      <c r="ASR29" s="184"/>
      <c r="ASS29" s="176"/>
      <c r="AST29" s="177"/>
      <c r="ASU29" s="129" t="str">
        <f>IF($B29="","",IF(AND(ASK$3&lt;&gt;"",$B29-기준일시_입력!$AO$7&lt;=0,ASM29="",ASP29="",ASS29=""),"X",IF(ASS29="연차","☆",IF(ASS29="월차","★",IF(ASS29="병가","♨",IF(ASS29="출장","◎",IF(ASS29="교육","■",IF(AND(ASS29="",ASM29&lt;=기준일시_입력!$J$15,ASP29&gt;=기준일시_입력!$N$15),"○",IF(AND(ASS29="",ASM29&lt;&gt;"",ASM29&gt;기준일시_입력!$J$15),"▼",IF(AND(ASS29="",ASP29&lt;&gt;"",ASP29&lt;기준일시_입력!$N$15),"△",""))))))))))</f>
        <v/>
      </c>
      <c r="ASV29" s="128">
        <f>IFERROR(IF(OR(ASM29="",ASP29=""),0,IF(AND(ASX29&lt;기준일시_입력!$J$17,ASY29&gt;기준일시_입력!$N$17),기준일시_입력!$N$17-기준일시_입력!$J$17,IF(AND(ASX29&gt;=기준일시_입력!$J$17,ASY29&gt;기준일시_입력!$N$17),기준일시_입력!$N$17-ASX29,IF(ASY29&lt;기준일시_입력!$J$17,0,IF(AND(ASX29&lt;기준일시_입력!$J$17,ASY29&lt;=기준일시_입력!$N$17),ASY29-기준일시_입력!$J$17,IF(AND(ASX29&gt;=기준일시_입력!$J$17,ASY29&lt;=기준일시_입력!$N$17),ASY29-ASX29,0)))))),0)</f>
        <v>0</v>
      </c>
      <c r="ASW29" s="128">
        <f t="shared" si="352"/>
        <v>0</v>
      </c>
      <c r="ASX29" s="128">
        <f>IF(OR(ASM29="",ASP29=""),0,IF(ASM29&lt;기준일시_입력!$J$15,기준일시_입력!$J$15,ASM29))</f>
        <v>0</v>
      </c>
      <c r="ASY29" s="128">
        <f t="shared" si="353"/>
        <v>0</v>
      </c>
      <c r="ASZ29" s="128">
        <f>IFERROR(IF(AND(ASX29&lt;SMALL(기준일시_입력!$J$21:$J$39,ASZ$5),ASY29&gt;SMALL(기준일시_입력!$N$21:$N$39,ASZ$5)),INDEX(기준일시_입력!$AJ$21:$AJ$39,ASZ$5*2-1),IF(AND(ASX29&gt;=SMALL(기준일시_입력!$J$21:$J$39,ASZ$5),ASX29&lt;SMALL(기준일시_입력!$N$21:$N$39,ASZ$5)),SMALL(기준일시_입력!$N$21:$N$39,ASZ$5)-ASX29,0)),0)</f>
        <v>0</v>
      </c>
      <c r="ATA29" s="128">
        <f>IFERROR(IF(AND(ASX29&lt;SMALL(기준일시_입력!$J$21:$J$39,ATA$5),ASY29&gt;SMALL(기준일시_입력!$N$21:$N$39,ATA$5)),INDEX(기준일시_입력!$AJ$21:$AJ$39,ATA$5*2-1),IF(AND(ASX29&gt;=SMALL(기준일시_입력!$J$21:$J$39,ATA$5),ASX29&lt;SMALL(기준일시_입력!$N$21:$N$39,ATA$5)),SMALL(기준일시_입력!$N$21:$N$39,ATA$5)-ASX29,0)),0)</f>
        <v>0</v>
      </c>
      <c r="ATB29" s="128">
        <f>IFERROR(IF(AND(ASX29&lt;SMALL(기준일시_입력!$J$21:$J$39,ATB$5),ASY29&gt;SMALL(기준일시_입력!$N$21:$N$39,ATB$5)),INDEX(기준일시_입력!$AJ$21:$AJ$39,ATB$5*2-1),IF(AND(ASX29&gt;=SMALL(기준일시_입력!$J$21:$J$39,ATB$5),ASX29&lt;SMALL(기준일시_입력!$N$21:$N$39,ATB$5)),SMALL(기준일시_입력!$N$21:$N$39,ATB$5)-ASX29,0)),0)</f>
        <v>0</v>
      </c>
      <c r="ATC29" s="128">
        <f>IFERROR(IF(AND(ASX29&lt;SMALL(기준일시_입력!$J$21:$J$39,ATC$5),ASY29&gt;SMALL(기준일시_입력!$N$21:$N$39,ATC$5)),INDEX(기준일시_입력!$AJ$21:$AJ$39,ATC$5*2-1),IF(AND(ASX29&gt;=SMALL(기준일시_입력!$J$21:$J$39,ATC$5),ASX29&lt;SMALL(기준일시_입력!$N$21:$N$39,ATC$5)),SMALL(기준일시_입력!$N$21:$N$39,ATC$5)-ASX29,0)),0)</f>
        <v>0</v>
      </c>
      <c r="ATD29" s="128">
        <f>IFERROR(IF(AND(ASX29&lt;SMALL(기준일시_입력!$J$21:$J$39,ATD$5),ASY29&gt;SMALL(기준일시_입력!$N$21:$N$39,ATD$5)),INDEX(기준일시_입력!$AJ$21:$AJ$39,ATD$5*2-1),IF(AND(ASX29&gt;=SMALL(기준일시_입력!$J$21:$J$39,ATD$5),ASX29&lt;SMALL(기준일시_입력!$N$21:$N$39,ATD$5)),SMALL(기준일시_입력!$N$21:$N$39,ATD$5)-ASX29,0)),0)</f>
        <v>0</v>
      </c>
      <c r="ATE29" s="128">
        <f>IFERROR(IF(AND(ASX29&lt;SMALL(기준일시_입력!$J$21:$J$39,ATE$5),ASY29&gt;SMALL(기준일시_입력!$N$21:$N$39,ATE$5)),INDEX(기준일시_입력!$AJ$21:$AJ$39,ATE$5*2-1),IF(AND(ASX29&gt;=SMALL(기준일시_입력!$J$21:$J$39,ATE$5),ASX29&lt;SMALL(기준일시_입력!$N$21:$N$39,ATE$5)),SMALL(기준일시_입력!$N$21:$N$39,ATE$5)-ASX29,0)),0)</f>
        <v>0</v>
      </c>
      <c r="ATF29" s="128">
        <f>IFERROR(IF(AND(ASX29&lt;SMALL(기준일시_입력!$J$21:$J$39,ATF$5),ASY29&gt;SMALL(기준일시_입력!$N$21:$N$39,ATF$5)),INDEX(기준일시_입력!$AJ$21:$AJ$39,ATF$5*2-1),IF(AND(ASX29&gt;=SMALL(기준일시_입력!$J$21:$J$39,ATF$5),ASX29&lt;SMALL(기준일시_입력!$N$21:$N$39,ATF$5)),SMALL(기준일시_입력!$N$21:$N$39,ATF$5)-ASX29,0)),0)</f>
        <v>0</v>
      </c>
      <c r="ATG29" s="128">
        <f>IFERROR(IF(AND(ASX29&lt;SMALL(기준일시_입력!$J$21:$J$39,ATG$5),ASY29&gt;SMALL(기준일시_입력!$N$21:$N$39,ATG$5)),INDEX(기준일시_입력!$AJ$21:$AJ$39,ATG$5*2-1),IF(AND(ASX29&gt;=SMALL(기준일시_입력!$J$21:$J$39,ATG$5),ASX29&lt;SMALL(기준일시_입력!$N$21:$N$39,ATG$5)),SMALL(기준일시_입력!$N$21:$N$39,ATG$5)-ASX29,0)),0)</f>
        <v>0</v>
      </c>
      <c r="ATH29" s="128">
        <f>IFERROR(IF(AND(ASX29&lt;SMALL(기준일시_입력!$J$21:$J$39,ATH$5),ASY29&gt;SMALL(기준일시_입력!$N$21:$N$39,ATH$5)),INDEX(기준일시_입력!$AJ$21:$AJ$39,ATH$5*2-1),IF(AND(ASX29&gt;=SMALL(기준일시_입력!$J$21:$J$39,ATH$5),ASX29&lt;SMALL(기준일시_입력!$N$21:$N$39,ATH$5)),SMALL(기준일시_입력!$N$21:$N$39,ATH$5)-ASX29,0)),0)</f>
        <v>0</v>
      </c>
      <c r="ATI29" s="128">
        <f>IFERROR(IF(AND(ASX29&lt;SMALL(기준일시_입력!$J$21:$J$39,ATI$5),ASY29&gt;SMALL(기준일시_입력!$N$21:$N$39,ATI$5)),INDEX(기준일시_입력!$AJ$21:$AJ$39,ATI$5*2-1),IF(AND(ASX29&gt;=SMALL(기준일시_입력!$J$21:$J$39,ATI$5),ASX29&lt;SMALL(기준일시_입력!$N$21:$N$39,ATI$5)),SMALL(기준일시_입력!$N$21:$N$39,ATI$5)-ASX29,0)),0)</f>
        <v>0</v>
      </c>
      <c r="ATJ29" s="125"/>
      <c r="ATK29" s="180" t="str">
        <f t="shared" si="354"/>
        <v>24일</v>
      </c>
      <c r="ATL29" s="180"/>
      <c r="ATM29" s="124" t="str">
        <f t="shared" si="355"/>
        <v>수</v>
      </c>
      <c r="ATN29" s="133" t="str">
        <f t="shared" si="417"/>
        <v/>
      </c>
      <c r="ATO29" s="184"/>
      <c r="ATP29" s="184"/>
      <c r="ATQ29" s="184"/>
      <c r="ATR29" s="184"/>
      <c r="ATS29" s="184"/>
      <c r="ATT29" s="184"/>
      <c r="ATU29" s="176"/>
      <c r="ATV29" s="177"/>
      <c r="ATW29" s="129" t="str">
        <f>IF($B29="","",IF(AND(ATM$3&lt;&gt;"",$B29-기준일시_입력!$AO$7&lt;=0,ATO29="",ATR29="",ATU29=""),"X",IF(ATU29="연차","☆",IF(ATU29="월차","★",IF(ATU29="병가","♨",IF(ATU29="출장","◎",IF(ATU29="교육","■",IF(AND(ATU29="",ATO29&lt;=기준일시_입력!$J$15,ATR29&gt;=기준일시_입력!$N$15),"○",IF(AND(ATU29="",ATO29&lt;&gt;"",ATO29&gt;기준일시_입력!$J$15),"▼",IF(AND(ATU29="",ATR29&lt;&gt;"",ATR29&lt;기준일시_입력!$N$15),"△",""))))))))))</f>
        <v/>
      </c>
      <c r="ATX29" s="128">
        <f>IFERROR(IF(OR(ATO29="",ATR29=""),0,IF(AND(ATZ29&lt;기준일시_입력!$J$17,AUA29&gt;기준일시_입력!$N$17),기준일시_입력!$N$17-기준일시_입력!$J$17,IF(AND(ATZ29&gt;=기준일시_입력!$J$17,AUA29&gt;기준일시_입력!$N$17),기준일시_입력!$N$17-ATZ29,IF(AUA29&lt;기준일시_입력!$J$17,0,IF(AND(ATZ29&lt;기준일시_입력!$J$17,AUA29&lt;=기준일시_입력!$N$17),AUA29-기준일시_입력!$J$17,IF(AND(ATZ29&gt;=기준일시_입력!$J$17,AUA29&lt;=기준일시_입력!$N$17),AUA29-ATZ29,0)))))),0)</f>
        <v>0</v>
      </c>
      <c r="ATY29" s="128">
        <f t="shared" si="357"/>
        <v>0</v>
      </c>
      <c r="ATZ29" s="128">
        <f>IF(OR(ATO29="",ATR29=""),0,IF(ATO29&lt;기준일시_입력!$J$15,기준일시_입력!$J$15,ATO29))</f>
        <v>0</v>
      </c>
      <c r="AUA29" s="128">
        <f t="shared" si="358"/>
        <v>0</v>
      </c>
      <c r="AUB29" s="128">
        <f>IFERROR(IF(AND(ATZ29&lt;SMALL(기준일시_입력!$J$21:$J$39,AUB$5),AUA29&gt;SMALL(기준일시_입력!$N$21:$N$39,AUB$5)),INDEX(기준일시_입력!$AJ$21:$AJ$39,AUB$5*2-1),IF(AND(ATZ29&gt;=SMALL(기준일시_입력!$J$21:$J$39,AUB$5),ATZ29&lt;SMALL(기준일시_입력!$N$21:$N$39,AUB$5)),SMALL(기준일시_입력!$N$21:$N$39,AUB$5)-ATZ29,0)),0)</f>
        <v>0</v>
      </c>
      <c r="AUC29" s="128">
        <f>IFERROR(IF(AND(ATZ29&lt;SMALL(기준일시_입력!$J$21:$J$39,AUC$5),AUA29&gt;SMALL(기준일시_입력!$N$21:$N$39,AUC$5)),INDEX(기준일시_입력!$AJ$21:$AJ$39,AUC$5*2-1),IF(AND(ATZ29&gt;=SMALL(기준일시_입력!$J$21:$J$39,AUC$5),ATZ29&lt;SMALL(기준일시_입력!$N$21:$N$39,AUC$5)),SMALL(기준일시_입력!$N$21:$N$39,AUC$5)-ATZ29,0)),0)</f>
        <v>0</v>
      </c>
      <c r="AUD29" s="128">
        <f>IFERROR(IF(AND(ATZ29&lt;SMALL(기준일시_입력!$J$21:$J$39,AUD$5),AUA29&gt;SMALL(기준일시_입력!$N$21:$N$39,AUD$5)),INDEX(기준일시_입력!$AJ$21:$AJ$39,AUD$5*2-1),IF(AND(ATZ29&gt;=SMALL(기준일시_입력!$J$21:$J$39,AUD$5),ATZ29&lt;SMALL(기준일시_입력!$N$21:$N$39,AUD$5)),SMALL(기준일시_입력!$N$21:$N$39,AUD$5)-ATZ29,0)),0)</f>
        <v>0</v>
      </c>
      <c r="AUE29" s="128">
        <f>IFERROR(IF(AND(ATZ29&lt;SMALL(기준일시_입력!$J$21:$J$39,AUE$5),AUA29&gt;SMALL(기준일시_입력!$N$21:$N$39,AUE$5)),INDEX(기준일시_입력!$AJ$21:$AJ$39,AUE$5*2-1),IF(AND(ATZ29&gt;=SMALL(기준일시_입력!$J$21:$J$39,AUE$5),ATZ29&lt;SMALL(기준일시_입력!$N$21:$N$39,AUE$5)),SMALL(기준일시_입력!$N$21:$N$39,AUE$5)-ATZ29,0)),0)</f>
        <v>0</v>
      </c>
      <c r="AUF29" s="128">
        <f>IFERROR(IF(AND(ATZ29&lt;SMALL(기준일시_입력!$J$21:$J$39,AUF$5),AUA29&gt;SMALL(기준일시_입력!$N$21:$N$39,AUF$5)),INDEX(기준일시_입력!$AJ$21:$AJ$39,AUF$5*2-1),IF(AND(ATZ29&gt;=SMALL(기준일시_입력!$J$21:$J$39,AUF$5),ATZ29&lt;SMALL(기준일시_입력!$N$21:$N$39,AUF$5)),SMALL(기준일시_입력!$N$21:$N$39,AUF$5)-ATZ29,0)),0)</f>
        <v>0</v>
      </c>
      <c r="AUG29" s="128">
        <f>IFERROR(IF(AND(ATZ29&lt;SMALL(기준일시_입력!$J$21:$J$39,AUG$5),AUA29&gt;SMALL(기준일시_입력!$N$21:$N$39,AUG$5)),INDEX(기준일시_입력!$AJ$21:$AJ$39,AUG$5*2-1),IF(AND(ATZ29&gt;=SMALL(기준일시_입력!$J$21:$J$39,AUG$5),ATZ29&lt;SMALL(기준일시_입력!$N$21:$N$39,AUG$5)),SMALL(기준일시_입력!$N$21:$N$39,AUG$5)-ATZ29,0)),0)</f>
        <v>0</v>
      </c>
      <c r="AUH29" s="128">
        <f>IFERROR(IF(AND(ATZ29&lt;SMALL(기준일시_입력!$J$21:$J$39,AUH$5),AUA29&gt;SMALL(기준일시_입력!$N$21:$N$39,AUH$5)),INDEX(기준일시_입력!$AJ$21:$AJ$39,AUH$5*2-1),IF(AND(ATZ29&gt;=SMALL(기준일시_입력!$J$21:$J$39,AUH$5),ATZ29&lt;SMALL(기준일시_입력!$N$21:$N$39,AUH$5)),SMALL(기준일시_입력!$N$21:$N$39,AUH$5)-ATZ29,0)),0)</f>
        <v>0</v>
      </c>
      <c r="AUI29" s="128">
        <f>IFERROR(IF(AND(ATZ29&lt;SMALL(기준일시_입력!$J$21:$J$39,AUI$5),AUA29&gt;SMALL(기준일시_입력!$N$21:$N$39,AUI$5)),INDEX(기준일시_입력!$AJ$21:$AJ$39,AUI$5*2-1),IF(AND(ATZ29&gt;=SMALL(기준일시_입력!$J$21:$J$39,AUI$5),ATZ29&lt;SMALL(기준일시_입력!$N$21:$N$39,AUI$5)),SMALL(기준일시_입력!$N$21:$N$39,AUI$5)-ATZ29,0)),0)</f>
        <v>0</v>
      </c>
      <c r="AUJ29" s="128">
        <f>IFERROR(IF(AND(ATZ29&lt;SMALL(기준일시_입력!$J$21:$J$39,AUJ$5),AUA29&gt;SMALL(기준일시_입력!$N$21:$N$39,AUJ$5)),INDEX(기준일시_입력!$AJ$21:$AJ$39,AUJ$5*2-1),IF(AND(ATZ29&gt;=SMALL(기준일시_입력!$J$21:$J$39,AUJ$5),ATZ29&lt;SMALL(기준일시_입력!$N$21:$N$39,AUJ$5)),SMALL(기준일시_입력!$N$21:$N$39,AUJ$5)-ATZ29,0)),0)</f>
        <v>0</v>
      </c>
      <c r="AUK29" s="128">
        <f>IFERROR(IF(AND(ATZ29&lt;SMALL(기준일시_입력!$J$21:$J$39,AUK$5),AUA29&gt;SMALL(기준일시_입력!$N$21:$N$39,AUK$5)),INDEX(기준일시_입력!$AJ$21:$AJ$39,AUK$5*2-1),IF(AND(ATZ29&gt;=SMALL(기준일시_입력!$J$21:$J$39,AUK$5),ATZ29&lt;SMALL(기준일시_입력!$N$21:$N$39,AUK$5)),SMALL(기준일시_입력!$N$21:$N$39,AUK$5)-ATZ29,0)),0)</f>
        <v>0</v>
      </c>
      <c r="AUL29" s="125"/>
      <c r="AUM29" s="180" t="str">
        <f t="shared" si="359"/>
        <v>24일</v>
      </c>
      <c r="AUN29" s="180"/>
      <c r="AUO29" s="124" t="str">
        <f t="shared" si="360"/>
        <v>수</v>
      </c>
      <c r="AUP29" s="133" t="str">
        <f t="shared" si="417"/>
        <v/>
      </c>
      <c r="AUQ29" s="184"/>
      <c r="AUR29" s="184"/>
      <c r="AUS29" s="184"/>
      <c r="AUT29" s="184"/>
      <c r="AUU29" s="184"/>
      <c r="AUV29" s="184"/>
      <c r="AUW29" s="176"/>
      <c r="AUX29" s="177"/>
      <c r="AUY29" s="129" t="str">
        <f>IF($B29="","",IF(AND(AUO$3&lt;&gt;"",$B29-기준일시_입력!$AO$7&lt;=0,AUQ29="",AUT29="",AUW29=""),"X",IF(AUW29="연차","☆",IF(AUW29="월차","★",IF(AUW29="병가","♨",IF(AUW29="출장","◎",IF(AUW29="교육","■",IF(AND(AUW29="",AUQ29&lt;=기준일시_입력!$J$15,AUT29&gt;=기준일시_입력!$N$15),"○",IF(AND(AUW29="",AUQ29&lt;&gt;"",AUQ29&gt;기준일시_입력!$J$15),"▼",IF(AND(AUW29="",AUT29&lt;&gt;"",AUT29&lt;기준일시_입력!$N$15),"△",""))))))))))</f>
        <v/>
      </c>
      <c r="AUZ29" s="128">
        <f>IFERROR(IF(OR(AUQ29="",AUT29=""),0,IF(AND(AVB29&lt;기준일시_입력!$J$17,AVC29&gt;기준일시_입력!$N$17),기준일시_입력!$N$17-기준일시_입력!$J$17,IF(AND(AVB29&gt;=기준일시_입력!$J$17,AVC29&gt;기준일시_입력!$N$17),기준일시_입력!$N$17-AVB29,IF(AVC29&lt;기준일시_입력!$J$17,0,IF(AND(AVB29&lt;기준일시_입력!$J$17,AVC29&lt;=기준일시_입력!$N$17),AVC29-기준일시_입력!$J$17,IF(AND(AVB29&gt;=기준일시_입력!$J$17,AVC29&lt;=기준일시_입력!$N$17),AVC29-AVB29,0)))))),0)</f>
        <v>0</v>
      </c>
      <c r="AVA29" s="128">
        <f t="shared" si="362"/>
        <v>0</v>
      </c>
      <c r="AVB29" s="128">
        <f>IF(OR(AUQ29="",AUT29=""),0,IF(AUQ29&lt;기준일시_입력!$J$15,기준일시_입력!$J$15,AUQ29))</f>
        <v>0</v>
      </c>
      <c r="AVC29" s="128">
        <f t="shared" si="363"/>
        <v>0</v>
      </c>
      <c r="AVD29" s="128">
        <f>IFERROR(IF(AND(AVB29&lt;SMALL(기준일시_입력!$J$21:$J$39,AVD$5),AVC29&gt;SMALL(기준일시_입력!$N$21:$N$39,AVD$5)),INDEX(기준일시_입력!$AJ$21:$AJ$39,AVD$5*2-1),IF(AND(AVB29&gt;=SMALL(기준일시_입력!$J$21:$J$39,AVD$5),AVB29&lt;SMALL(기준일시_입력!$N$21:$N$39,AVD$5)),SMALL(기준일시_입력!$N$21:$N$39,AVD$5)-AVB29,0)),0)</f>
        <v>0</v>
      </c>
      <c r="AVE29" s="128">
        <f>IFERROR(IF(AND(AVB29&lt;SMALL(기준일시_입력!$J$21:$J$39,AVE$5),AVC29&gt;SMALL(기준일시_입력!$N$21:$N$39,AVE$5)),INDEX(기준일시_입력!$AJ$21:$AJ$39,AVE$5*2-1),IF(AND(AVB29&gt;=SMALL(기준일시_입력!$J$21:$J$39,AVE$5),AVB29&lt;SMALL(기준일시_입력!$N$21:$N$39,AVE$5)),SMALL(기준일시_입력!$N$21:$N$39,AVE$5)-AVB29,0)),0)</f>
        <v>0</v>
      </c>
      <c r="AVF29" s="128">
        <f>IFERROR(IF(AND(AVB29&lt;SMALL(기준일시_입력!$J$21:$J$39,AVF$5),AVC29&gt;SMALL(기준일시_입력!$N$21:$N$39,AVF$5)),INDEX(기준일시_입력!$AJ$21:$AJ$39,AVF$5*2-1),IF(AND(AVB29&gt;=SMALL(기준일시_입력!$J$21:$J$39,AVF$5),AVB29&lt;SMALL(기준일시_입력!$N$21:$N$39,AVF$5)),SMALL(기준일시_입력!$N$21:$N$39,AVF$5)-AVB29,0)),0)</f>
        <v>0</v>
      </c>
      <c r="AVG29" s="128">
        <f>IFERROR(IF(AND(AVB29&lt;SMALL(기준일시_입력!$J$21:$J$39,AVG$5),AVC29&gt;SMALL(기준일시_입력!$N$21:$N$39,AVG$5)),INDEX(기준일시_입력!$AJ$21:$AJ$39,AVG$5*2-1),IF(AND(AVB29&gt;=SMALL(기준일시_입력!$J$21:$J$39,AVG$5),AVB29&lt;SMALL(기준일시_입력!$N$21:$N$39,AVG$5)),SMALL(기준일시_입력!$N$21:$N$39,AVG$5)-AVB29,0)),0)</f>
        <v>0</v>
      </c>
      <c r="AVH29" s="128">
        <f>IFERROR(IF(AND(AVB29&lt;SMALL(기준일시_입력!$J$21:$J$39,AVH$5),AVC29&gt;SMALL(기준일시_입력!$N$21:$N$39,AVH$5)),INDEX(기준일시_입력!$AJ$21:$AJ$39,AVH$5*2-1),IF(AND(AVB29&gt;=SMALL(기준일시_입력!$J$21:$J$39,AVH$5),AVB29&lt;SMALL(기준일시_입력!$N$21:$N$39,AVH$5)),SMALL(기준일시_입력!$N$21:$N$39,AVH$5)-AVB29,0)),0)</f>
        <v>0</v>
      </c>
      <c r="AVI29" s="128">
        <f>IFERROR(IF(AND(AVB29&lt;SMALL(기준일시_입력!$J$21:$J$39,AVI$5),AVC29&gt;SMALL(기준일시_입력!$N$21:$N$39,AVI$5)),INDEX(기준일시_입력!$AJ$21:$AJ$39,AVI$5*2-1),IF(AND(AVB29&gt;=SMALL(기준일시_입력!$J$21:$J$39,AVI$5),AVB29&lt;SMALL(기준일시_입력!$N$21:$N$39,AVI$5)),SMALL(기준일시_입력!$N$21:$N$39,AVI$5)-AVB29,0)),0)</f>
        <v>0</v>
      </c>
      <c r="AVJ29" s="128">
        <f>IFERROR(IF(AND(AVB29&lt;SMALL(기준일시_입력!$J$21:$J$39,AVJ$5),AVC29&gt;SMALL(기준일시_입력!$N$21:$N$39,AVJ$5)),INDEX(기준일시_입력!$AJ$21:$AJ$39,AVJ$5*2-1),IF(AND(AVB29&gt;=SMALL(기준일시_입력!$J$21:$J$39,AVJ$5),AVB29&lt;SMALL(기준일시_입력!$N$21:$N$39,AVJ$5)),SMALL(기준일시_입력!$N$21:$N$39,AVJ$5)-AVB29,0)),0)</f>
        <v>0</v>
      </c>
      <c r="AVK29" s="128">
        <f>IFERROR(IF(AND(AVB29&lt;SMALL(기준일시_입력!$J$21:$J$39,AVK$5),AVC29&gt;SMALL(기준일시_입력!$N$21:$N$39,AVK$5)),INDEX(기준일시_입력!$AJ$21:$AJ$39,AVK$5*2-1),IF(AND(AVB29&gt;=SMALL(기준일시_입력!$J$21:$J$39,AVK$5),AVB29&lt;SMALL(기준일시_입력!$N$21:$N$39,AVK$5)),SMALL(기준일시_입력!$N$21:$N$39,AVK$5)-AVB29,0)),0)</f>
        <v>0</v>
      </c>
      <c r="AVL29" s="128">
        <f>IFERROR(IF(AND(AVB29&lt;SMALL(기준일시_입력!$J$21:$J$39,AVL$5),AVC29&gt;SMALL(기준일시_입력!$N$21:$N$39,AVL$5)),INDEX(기준일시_입력!$AJ$21:$AJ$39,AVL$5*2-1),IF(AND(AVB29&gt;=SMALL(기준일시_입력!$J$21:$J$39,AVL$5),AVB29&lt;SMALL(기준일시_입력!$N$21:$N$39,AVL$5)),SMALL(기준일시_입력!$N$21:$N$39,AVL$5)-AVB29,0)),0)</f>
        <v>0</v>
      </c>
      <c r="AVM29" s="128">
        <f>IFERROR(IF(AND(AVB29&lt;SMALL(기준일시_입력!$J$21:$J$39,AVM$5),AVC29&gt;SMALL(기준일시_입력!$N$21:$N$39,AVM$5)),INDEX(기준일시_입력!$AJ$21:$AJ$39,AVM$5*2-1),IF(AND(AVB29&gt;=SMALL(기준일시_입력!$J$21:$J$39,AVM$5),AVB29&lt;SMALL(기준일시_입력!$N$21:$N$39,AVM$5)),SMALL(기준일시_입력!$N$21:$N$39,AVM$5)-AVB29,0)),0)</f>
        <v>0</v>
      </c>
      <c r="AVN29" s="125"/>
      <c r="AVO29" s="180" t="str">
        <f t="shared" si="364"/>
        <v>24일</v>
      </c>
      <c r="AVP29" s="180"/>
      <c r="AVQ29" s="124" t="str">
        <f t="shared" si="365"/>
        <v>수</v>
      </c>
      <c r="AVR29" s="133" t="str">
        <f t="shared" si="418"/>
        <v/>
      </c>
      <c r="AVS29" s="184"/>
      <c r="AVT29" s="184"/>
      <c r="AVU29" s="184"/>
      <c r="AVV29" s="184"/>
      <c r="AVW29" s="184"/>
      <c r="AVX29" s="184"/>
      <c r="AVY29" s="176"/>
      <c r="AVZ29" s="177"/>
      <c r="AWA29" s="129" t="str">
        <f>IF($B29="","",IF(AND(AVQ$3&lt;&gt;"",$B29-기준일시_입력!$AO$7&lt;=0,AVS29="",AVV29="",AVY29=""),"X",IF(AVY29="연차","☆",IF(AVY29="월차","★",IF(AVY29="병가","♨",IF(AVY29="출장","◎",IF(AVY29="교육","■",IF(AND(AVY29="",AVS29&lt;=기준일시_입력!$J$15,AVV29&gt;=기준일시_입력!$N$15),"○",IF(AND(AVY29="",AVS29&lt;&gt;"",AVS29&gt;기준일시_입력!$J$15),"▼",IF(AND(AVY29="",AVV29&lt;&gt;"",AVV29&lt;기준일시_입력!$N$15),"△",""))))))))))</f>
        <v/>
      </c>
      <c r="AWB29" s="128">
        <f>IFERROR(IF(OR(AVS29="",AVV29=""),0,IF(AND(AWD29&lt;기준일시_입력!$J$17,AWE29&gt;기준일시_입력!$N$17),기준일시_입력!$N$17-기준일시_입력!$J$17,IF(AND(AWD29&gt;=기준일시_입력!$J$17,AWE29&gt;기준일시_입력!$N$17),기준일시_입력!$N$17-AWD29,IF(AWE29&lt;기준일시_입력!$J$17,0,IF(AND(AWD29&lt;기준일시_입력!$J$17,AWE29&lt;=기준일시_입력!$N$17),AWE29-기준일시_입력!$J$17,IF(AND(AWD29&gt;=기준일시_입력!$J$17,AWE29&lt;=기준일시_입력!$N$17),AWE29-AWD29,0)))))),0)</f>
        <v>0</v>
      </c>
      <c r="AWC29" s="128">
        <f t="shared" si="367"/>
        <v>0</v>
      </c>
      <c r="AWD29" s="128">
        <f>IF(OR(AVS29="",AVV29=""),0,IF(AVS29&lt;기준일시_입력!$J$15,기준일시_입력!$J$15,AVS29))</f>
        <v>0</v>
      </c>
      <c r="AWE29" s="128">
        <f t="shared" si="368"/>
        <v>0</v>
      </c>
      <c r="AWF29" s="128">
        <f>IFERROR(IF(AND(AWD29&lt;SMALL(기준일시_입력!$J$21:$J$39,AWF$5),AWE29&gt;SMALL(기준일시_입력!$N$21:$N$39,AWF$5)),INDEX(기준일시_입력!$AJ$21:$AJ$39,AWF$5*2-1),IF(AND(AWD29&gt;=SMALL(기준일시_입력!$J$21:$J$39,AWF$5),AWD29&lt;SMALL(기준일시_입력!$N$21:$N$39,AWF$5)),SMALL(기준일시_입력!$N$21:$N$39,AWF$5)-AWD29,0)),0)</f>
        <v>0</v>
      </c>
      <c r="AWG29" s="128">
        <f>IFERROR(IF(AND(AWD29&lt;SMALL(기준일시_입력!$J$21:$J$39,AWG$5),AWE29&gt;SMALL(기준일시_입력!$N$21:$N$39,AWG$5)),INDEX(기준일시_입력!$AJ$21:$AJ$39,AWG$5*2-1),IF(AND(AWD29&gt;=SMALL(기준일시_입력!$J$21:$J$39,AWG$5),AWD29&lt;SMALL(기준일시_입력!$N$21:$N$39,AWG$5)),SMALL(기준일시_입력!$N$21:$N$39,AWG$5)-AWD29,0)),0)</f>
        <v>0</v>
      </c>
      <c r="AWH29" s="128">
        <f>IFERROR(IF(AND(AWD29&lt;SMALL(기준일시_입력!$J$21:$J$39,AWH$5),AWE29&gt;SMALL(기준일시_입력!$N$21:$N$39,AWH$5)),INDEX(기준일시_입력!$AJ$21:$AJ$39,AWH$5*2-1),IF(AND(AWD29&gt;=SMALL(기준일시_입력!$J$21:$J$39,AWH$5),AWD29&lt;SMALL(기준일시_입력!$N$21:$N$39,AWH$5)),SMALL(기준일시_입력!$N$21:$N$39,AWH$5)-AWD29,0)),0)</f>
        <v>0</v>
      </c>
      <c r="AWI29" s="128">
        <f>IFERROR(IF(AND(AWD29&lt;SMALL(기준일시_입력!$J$21:$J$39,AWI$5),AWE29&gt;SMALL(기준일시_입력!$N$21:$N$39,AWI$5)),INDEX(기준일시_입력!$AJ$21:$AJ$39,AWI$5*2-1),IF(AND(AWD29&gt;=SMALL(기준일시_입력!$J$21:$J$39,AWI$5),AWD29&lt;SMALL(기준일시_입력!$N$21:$N$39,AWI$5)),SMALL(기준일시_입력!$N$21:$N$39,AWI$5)-AWD29,0)),0)</f>
        <v>0</v>
      </c>
      <c r="AWJ29" s="128">
        <f>IFERROR(IF(AND(AWD29&lt;SMALL(기준일시_입력!$J$21:$J$39,AWJ$5),AWE29&gt;SMALL(기준일시_입력!$N$21:$N$39,AWJ$5)),INDEX(기준일시_입력!$AJ$21:$AJ$39,AWJ$5*2-1),IF(AND(AWD29&gt;=SMALL(기준일시_입력!$J$21:$J$39,AWJ$5),AWD29&lt;SMALL(기준일시_입력!$N$21:$N$39,AWJ$5)),SMALL(기준일시_입력!$N$21:$N$39,AWJ$5)-AWD29,0)),0)</f>
        <v>0</v>
      </c>
      <c r="AWK29" s="128">
        <f>IFERROR(IF(AND(AWD29&lt;SMALL(기준일시_입력!$J$21:$J$39,AWK$5),AWE29&gt;SMALL(기준일시_입력!$N$21:$N$39,AWK$5)),INDEX(기준일시_입력!$AJ$21:$AJ$39,AWK$5*2-1),IF(AND(AWD29&gt;=SMALL(기준일시_입력!$J$21:$J$39,AWK$5),AWD29&lt;SMALL(기준일시_입력!$N$21:$N$39,AWK$5)),SMALL(기준일시_입력!$N$21:$N$39,AWK$5)-AWD29,0)),0)</f>
        <v>0</v>
      </c>
      <c r="AWL29" s="128">
        <f>IFERROR(IF(AND(AWD29&lt;SMALL(기준일시_입력!$J$21:$J$39,AWL$5),AWE29&gt;SMALL(기준일시_입력!$N$21:$N$39,AWL$5)),INDEX(기준일시_입력!$AJ$21:$AJ$39,AWL$5*2-1),IF(AND(AWD29&gt;=SMALL(기준일시_입력!$J$21:$J$39,AWL$5),AWD29&lt;SMALL(기준일시_입력!$N$21:$N$39,AWL$5)),SMALL(기준일시_입력!$N$21:$N$39,AWL$5)-AWD29,0)),0)</f>
        <v>0</v>
      </c>
      <c r="AWM29" s="128">
        <f>IFERROR(IF(AND(AWD29&lt;SMALL(기준일시_입력!$J$21:$J$39,AWM$5),AWE29&gt;SMALL(기준일시_입력!$N$21:$N$39,AWM$5)),INDEX(기준일시_입력!$AJ$21:$AJ$39,AWM$5*2-1),IF(AND(AWD29&gt;=SMALL(기준일시_입력!$J$21:$J$39,AWM$5),AWD29&lt;SMALL(기준일시_입력!$N$21:$N$39,AWM$5)),SMALL(기준일시_입력!$N$21:$N$39,AWM$5)-AWD29,0)),0)</f>
        <v>0</v>
      </c>
      <c r="AWN29" s="128">
        <f>IFERROR(IF(AND(AWD29&lt;SMALL(기준일시_입력!$J$21:$J$39,AWN$5),AWE29&gt;SMALL(기준일시_입력!$N$21:$N$39,AWN$5)),INDEX(기준일시_입력!$AJ$21:$AJ$39,AWN$5*2-1),IF(AND(AWD29&gt;=SMALL(기준일시_입력!$J$21:$J$39,AWN$5),AWD29&lt;SMALL(기준일시_입력!$N$21:$N$39,AWN$5)),SMALL(기준일시_입력!$N$21:$N$39,AWN$5)-AWD29,0)),0)</f>
        <v>0</v>
      </c>
      <c r="AWO29" s="128">
        <f>IFERROR(IF(AND(AWD29&lt;SMALL(기준일시_입력!$J$21:$J$39,AWO$5),AWE29&gt;SMALL(기준일시_입력!$N$21:$N$39,AWO$5)),INDEX(기준일시_입력!$AJ$21:$AJ$39,AWO$5*2-1),IF(AND(AWD29&gt;=SMALL(기준일시_입력!$J$21:$J$39,AWO$5),AWD29&lt;SMALL(기준일시_입력!$N$21:$N$39,AWO$5)),SMALL(기준일시_입력!$N$21:$N$39,AWO$5)-AWD29,0)),0)</f>
        <v>0</v>
      </c>
      <c r="AWP29" s="125"/>
      <c r="AWQ29" s="180" t="str">
        <f t="shared" si="369"/>
        <v>24일</v>
      </c>
      <c r="AWR29" s="180"/>
      <c r="AWS29" s="124" t="str">
        <f t="shared" si="370"/>
        <v>수</v>
      </c>
      <c r="AWT29" s="133" t="str">
        <f t="shared" si="418"/>
        <v/>
      </c>
      <c r="AWU29" s="184"/>
      <c r="AWV29" s="184"/>
      <c r="AWW29" s="184"/>
      <c r="AWX29" s="184"/>
      <c r="AWY29" s="184"/>
      <c r="AWZ29" s="184"/>
      <c r="AXA29" s="176"/>
      <c r="AXB29" s="177"/>
      <c r="AXC29" s="129" t="str">
        <f>IF($B29="","",IF(AND(AWS$3&lt;&gt;"",$B29-기준일시_입력!$AO$7&lt;=0,AWU29="",AWX29="",AXA29=""),"X",IF(AXA29="연차","☆",IF(AXA29="월차","★",IF(AXA29="병가","♨",IF(AXA29="출장","◎",IF(AXA29="교육","■",IF(AND(AXA29="",AWU29&lt;=기준일시_입력!$J$15,AWX29&gt;=기준일시_입력!$N$15),"○",IF(AND(AXA29="",AWU29&lt;&gt;"",AWU29&gt;기준일시_입력!$J$15),"▼",IF(AND(AXA29="",AWX29&lt;&gt;"",AWX29&lt;기준일시_입력!$N$15),"△",""))))))))))</f>
        <v/>
      </c>
      <c r="AXD29" s="128">
        <f>IFERROR(IF(OR(AWU29="",AWX29=""),0,IF(AND(AXF29&lt;기준일시_입력!$J$17,AXG29&gt;기준일시_입력!$N$17),기준일시_입력!$N$17-기준일시_입력!$J$17,IF(AND(AXF29&gt;=기준일시_입력!$J$17,AXG29&gt;기준일시_입력!$N$17),기준일시_입력!$N$17-AXF29,IF(AXG29&lt;기준일시_입력!$J$17,0,IF(AND(AXF29&lt;기준일시_입력!$J$17,AXG29&lt;=기준일시_입력!$N$17),AXG29-기준일시_입력!$J$17,IF(AND(AXF29&gt;=기준일시_입력!$J$17,AXG29&lt;=기준일시_입력!$N$17),AXG29-AXF29,0)))))),0)</f>
        <v>0</v>
      </c>
      <c r="AXE29" s="128">
        <f t="shared" si="372"/>
        <v>0</v>
      </c>
      <c r="AXF29" s="128">
        <f>IF(OR(AWU29="",AWX29=""),0,IF(AWU29&lt;기준일시_입력!$J$15,기준일시_입력!$J$15,AWU29))</f>
        <v>0</v>
      </c>
      <c r="AXG29" s="128">
        <f t="shared" si="373"/>
        <v>0</v>
      </c>
      <c r="AXH29" s="128">
        <f>IFERROR(IF(AND(AXF29&lt;SMALL(기준일시_입력!$J$21:$J$39,AXH$5),AXG29&gt;SMALL(기준일시_입력!$N$21:$N$39,AXH$5)),INDEX(기준일시_입력!$AJ$21:$AJ$39,AXH$5*2-1),IF(AND(AXF29&gt;=SMALL(기준일시_입력!$J$21:$J$39,AXH$5),AXF29&lt;SMALL(기준일시_입력!$N$21:$N$39,AXH$5)),SMALL(기준일시_입력!$N$21:$N$39,AXH$5)-AXF29,0)),0)</f>
        <v>0</v>
      </c>
      <c r="AXI29" s="128">
        <f>IFERROR(IF(AND(AXF29&lt;SMALL(기준일시_입력!$J$21:$J$39,AXI$5),AXG29&gt;SMALL(기준일시_입력!$N$21:$N$39,AXI$5)),INDEX(기준일시_입력!$AJ$21:$AJ$39,AXI$5*2-1),IF(AND(AXF29&gt;=SMALL(기준일시_입력!$J$21:$J$39,AXI$5),AXF29&lt;SMALL(기준일시_입력!$N$21:$N$39,AXI$5)),SMALL(기준일시_입력!$N$21:$N$39,AXI$5)-AXF29,0)),0)</f>
        <v>0</v>
      </c>
      <c r="AXJ29" s="128">
        <f>IFERROR(IF(AND(AXF29&lt;SMALL(기준일시_입력!$J$21:$J$39,AXJ$5),AXG29&gt;SMALL(기준일시_입력!$N$21:$N$39,AXJ$5)),INDEX(기준일시_입력!$AJ$21:$AJ$39,AXJ$5*2-1),IF(AND(AXF29&gt;=SMALL(기준일시_입력!$J$21:$J$39,AXJ$5),AXF29&lt;SMALL(기준일시_입력!$N$21:$N$39,AXJ$5)),SMALL(기준일시_입력!$N$21:$N$39,AXJ$5)-AXF29,0)),0)</f>
        <v>0</v>
      </c>
      <c r="AXK29" s="128">
        <f>IFERROR(IF(AND(AXF29&lt;SMALL(기준일시_입력!$J$21:$J$39,AXK$5),AXG29&gt;SMALL(기준일시_입력!$N$21:$N$39,AXK$5)),INDEX(기준일시_입력!$AJ$21:$AJ$39,AXK$5*2-1),IF(AND(AXF29&gt;=SMALL(기준일시_입력!$J$21:$J$39,AXK$5),AXF29&lt;SMALL(기준일시_입력!$N$21:$N$39,AXK$5)),SMALL(기준일시_입력!$N$21:$N$39,AXK$5)-AXF29,0)),0)</f>
        <v>0</v>
      </c>
      <c r="AXL29" s="128">
        <f>IFERROR(IF(AND(AXF29&lt;SMALL(기준일시_입력!$J$21:$J$39,AXL$5),AXG29&gt;SMALL(기준일시_입력!$N$21:$N$39,AXL$5)),INDEX(기준일시_입력!$AJ$21:$AJ$39,AXL$5*2-1),IF(AND(AXF29&gt;=SMALL(기준일시_입력!$J$21:$J$39,AXL$5),AXF29&lt;SMALL(기준일시_입력!$N$21:$N$39,AXL$5)),SMALL(기준일시_입력!$N$21:$N$39,AXL$5)-AXF29,0)),0)</f>
        <v>0</v>
      </c>
      <c r="AXM29" s="128">
        <f>IFERROR(IF(AND(AXF29&lt;SMALL(기준일시_입력!$J$21:$J$39,AXM$5),AXG29&gt;SMALL(기준일시_입력!$N$21:$N$39,AXM$5)),INDEX(기준일시_입력!$AJ$21:$AJ$39,AXM$5*2-1),IF(AND(AXF29&gt;=SMALL(기준일시_입력!$J$21:$J$39,AXM$5),AXF29&lt;SMALL(기준일시_입력!$N$21:$N$39,AXM$5)),SMALL(기준일시_입력!$N$21:$N$39,AXM$5)-AXF29,0)),0)</f>
        <v>0</v>
      </c>
      <c r="AXN29" s="128">
        <f>IFERROR(IF(AND(AXF29&lt;SMALL(기준일시_입력!$J$21:$J$39,AXN$5),AXG29&gt;SMALL(기준일시_입력!$N$21:$N$39,AXN$5)),INDEX(기준일시_입력!$AJ$21:$AJ$39,AXN$5*2-1),IF(AND(AXF29&gt;=SMALL(기준일시_입력!$J$21:$J$39,AXN$5),AXF29&lt;SMALL(기준일시_입력!$N$21:$N$39,AXN$5)),SMALL(기준일시_입력!$N$21:$N$39,AXN$5)-AXF29,0)),0)</f>
        <v>0</v>
      </c>
      <c r="AXO29" s="128">
        <f>IFERROR(IF(AND(AXF29&lt;SMALL(기준일시_입력!$J$21:$J$39,AXO$5),AXG29&gt;SMALL(기준일시_입력!$N$21:$N$39,AXO$5)),INDEX(기준일시_입력!$AJ$21:$AJ$39,AXO$5*2-1),IF(AND(AXF29&gt;=SMALL(기준일시_입력!$J$21:$J$39,AXO$5),AXF29&lt;SMALL(기준일시_입력!$N$21:$N$39,AXO$5)),SMALL(기준일시_입력!$N$21:$N$39,AXO$5)-AXF29,0)),0)</f>
        <v>0</v>
      </c>
      <c r="AXP29" s="128">
        <f>IFERROR(IF(AND(AXF29&lt;SMALL(기준일시_입력!$J$21:$J$39,AXP$5),AXG29&gt;SMALL(기준일시_입력!$N$21:$N$39,AXP$5)),INDEX(기준일시_입력!$AJ$21:$AJ$39,AXP$5*2-1),IF(AND(AXF29&gt;=SMALL(기준일시_입력!$J$21:$J$39,AXP$5),AXF29&lt;SMALL(기준일시_입력!$N$21:$N$39,AXP$5)),SMALL(기준일시_입력!$N$21:$N$39,AXP$5)-AXF29,0)),0)</f>
        <v>0</v>
      </c>
      <c r="AXQ29" s="128">
        <f>IFERROR(IF(AND(AXF29&lt;SMALL(기준일시_입력!$J$21:$J$39,AXQ$5),AXG29&gt;SMALL(기준일시_입력!$N$21:$N$39,AXQ$5)),INDEX(기준일시_입력!$AJ$21:$AJ$39,AXQ$5*2-1),IF(AND(AXF29&gt;=SMALL(기준일시_입력!$J$21:$J$39,AXQ$5),AXF29&lt;SMALL(기준일시_입력!$N$21:$N$39,AXQ$5)),SMALL(기준일시_입력!$N$21:$N$39,AXQ$5)-AXF29,0)),0)</f>
        <v>0</v>
      </c>
      <c r="AXR29" s="125"/>
      <c r="AXS29" s="180" t="str">
        <f t="shared" si="374"/>
        <v>24일</v>
      </c>
      <c r="AXT29" s="180"/>
      <c r="AXU29" s="124" t="str">
        <f t="shared" si="375"/>
        <v>수</v>
      </c>
      <c r="AXV29" s="133" t="str">
        <f t="shared" si="418"/>
        <v/>
      </c>
      <c r="AXW29" s="184"/>
      <c r="AXX29" s="184"/>
      <c r="AXY29" s="184"/>
      <c r="AXZ29" s="184"/>
      <c r="AYA29" s="184"/>
      <c r="AYB29" s="184"/>
      <c r="AYC29" s="176"/>
      <c r="AYD29" s="177"/>
      <c r="AYE29" s="129" t="str">
        <f>IF($B29="","",IF(AND(AXU$3&lt;&gt;"",$B29-기준일시_입력!$AO$7&lt;=0,AXW29="",AXZ29="",AYC29=""),"X",IF(AYC29="연차","☆",IF(AYC29="월차","★",IF(AYC29="병가","♨",IF(AYC29="출장","◎",IF(AYC29="교육","■",IF(AND(AYC29="",AXW29&lt;=기준일시_입력!$J$15,AXZ29&gt;=기준일시_입력!$N$15),"○",IF(AND(AYC29="",AXW29&lt;&gt;"",AXW29&gt;기준일시_입력!$J$15),"▼",IF(AND(AYC29="",AXZ29&lt;&gt;"",AXZ29&lt;기준일시_입력!$N$15),"△",""))))))))))</f>
        <v/>
      </c>
      <c r="AYF29" s="128">
        <f>IFERROR(IF(OR(AXW29="",AXZ29=""),0,IF(AND(AYH29&lt;기준일시_입력!$J$17,AYI29&gt;기준일시_입력!$N$17),기준일시_입력!$N$17-기준일시_입력!$J$17,IF(AND(AYH29&gt;=기준일시_입력!$J$17,AYI29&gt;기준일시_입력!$N$17),기준일시_입력!$N$17-AYH29,IF(AYI29&lt;기준일시_입력!$J$17,0,IF(AND(AYH29&lt;기준일시_입력!$J$17,AYI29&lt;=기준일시_입력!$N$17),AYI29-기준일시_입력!$J$17,IF(AND(AYH29&gt;=기준일시_입력!$J$17,AYI29&lt;=기준일시_입력!$N$17),AYI29-AYH29,0)))))),0)</f>
        <v>0</v>
      </c>
      <c r="AYG29" s="128">
        <f t="shared" si="377"/>
        <v>0</v>
      </c>
      <c r="AYH29" s="128">
        <f>IF(OR(AXW29="",AXZ29=""),0,IF(AXW29&lt;기준일시_입력!$J$15,기준일시_입력!$J$15,AXW29))</f>
        <v>0</v>
      </c>
      <c r="AYI29" s="128">
        <f t="shared" si="378"/>
        <v>0</v>
      </c>
      <c r="AYJ29" s="128">
        <f>IFERROR(IF(AND(AYH29&lt;SMALL(기준일시_입력!$J$21:$J$39,AYJ$5),AYI29&gt;SMALL(기준일시_입력!$N$21:$N$39,AYJ$5)),INDEX(기준일시_입력!$AJ$21:$AJ$39,AYJ$5*2-1),IF(AND(AYH29&gt;=SMALL(기준일시_입력!$J$21:$J$39,AYJ$5),AYH29&lt;SMALL(기준일시_입력!$N$21:$N$39,AYJ$5)),SMALL(기준일시_입력!$N$21:$N$39,AYJ$5)-AYH29,0)),0)</f>
        <v>0</v>
      </c>
      <c r="AYK29" s="128">
        <f>IFERROR(IF(AND(AYH29&lt;SMALL(기준일시_입력!$J$21:$J$39,AYK$5),AYI29&gt;SMALL(기준일시_입력!$N$21:$N$39,AYK$5)),INDEX(기준일시_입력!$AJ$21:$AJ$39,AYK$5*2-1),IF(AND(AYH29&gt;=SMALL(기준일시_입력!$J$21:$J$39,AYK$5),AYH29&lt;SMALL(기준일시_입력!$N$21:$N$39,AYK$5)),SMALL(기준일시_입력!$N$21:$N$39,AYK$5)-AYH29,0)),0)</f>
        <v>0</v>
      </c>
      <c r="AYL29" s="128">
        <f>IFERROR(IF(AND(AYH29&lt;SMALL(기준일시_입력!$J$21:$J$39,AYL$5),AYI29&gt;SMALL(기준일시_입력!$N$21:$N$39,AYL$5)),INDEX(기준일시_입력!$AJ$21:$AJ$39,AYL$5*2-1),IF(AND(AYH29&gt;=SMALL(기준일시_입력!$J$21:$J$39,AYL$5),AYH29&lt;SMALL(기준일시_입력!$N$21:$N$39,AYL$5)),SMALL(기준일시_입력!$N$21:$N$39,AYL$5)-AYH29,0)),0)</f>
        <v>0</v>
      </c>
      <c r="AYM29" s="128">
        <f>IFERROR(IF(AND(AYH29&lt;SMALL(기준일시_입력!$J$21:$J$39,AYM$5),AYI29&gt;SMALL(기준일시_입력!$N$21:$N$39,AYM$5)),INDEX(기준일시_입력!$AJ$21:$AJ$39,AYM$5*2-1),IF(AND(AYH29&gt;=SMALL(기준일시_입력!$J$21:$J$39,AYM$5),AYH29&lt;SMALL(기준일시_입력!$N$21:$N$39,AYM$5)),SMALL(기준일시_입력!$N$21:$N$39,AYM$5)-AYH29,0)),0)</f>
        <v>0</v>
      </c>
      <c r="AYN29" s="128">
        <f>IFERROR(IF(AND(AYH29&lt;SMALL(기준일시_입력!$J$21:$J$39,AYN$5),AYI29&gt;SMALL(기준일시_입력!$N$21:$N$39,AYN$5)),INDEX(기준일시_입력!$AJ$21:$AJ$39,AYN$5*2-1),IF(AND(AYH29&gt;=SMALL(기준일시_입력!$J$21:$J$39,AYN$5),AYH29&lt;SMALL(기준일시_입력!$N$21:$N$39,AYN$5)),SMALL(기준일시_입력!$N$21:$N$39,AYN$5)-AYH29,0)),0)</f>
        <v>0</v>
      </c>
      <c r="AYO29" s="128">
        <f>IFERROR(IF(AND(AYH29&lt;SMALL(기준일시_입력!$J$21:$J$39,AYO$5),AYI29&gt;SMALL(기준일시_입력!$N$21:$N$39,AYO$5)),INDEX(기준일시_입력!$AJ$21:$AJ$39,AYO$5*2-1),IF(AND(AYH29&gt;=SMALL(기준일시_입력!$J$21:$J$39,AYO$5),AYH29&lt;SMALL(기준일시_입력!$N$21:$N$39,AYO$5)),SMALL(기준일시_입력!$N$21:$N$39,AYO$5)-AYH29,0)),0)</f>
        <v>0</v>
      </c>
      <c r="AYP29" s="128">
        <f>IFERROR(IF(AND(AYH29&lt;SMALL(기준일시_입력!$J$21:$J$39,AYP$5),AYI29&gt;SMALL(기준일시_입력!$N$21:$N$39,AYP$5)),INDEX(기준일시_입력!$AJ$21:$AJ$39,AYP$5*2-1),IF(AND(AYH29&gt;=SMALL(기준일시_입력!$J$21:$J$39,AYP$5),AYH29&lt;SMALL(기준일시_입력!$N$21:$N$39,AYP$5)),SMALL(기준일시_입력!$N$21:$N$39,AYP$5)-AYH29,0)),0)</f>
        <v>0</v>
      </c>
      <c r="AYQ29" s="128">
        <f>IFERROR(IF(AND(AYH29&lt;SMALL(기준일시_입력!$J$21:$J$39,AYQ$5),AYI29&gt;SMALL(기준일시_입력!$N$21:$N$39,AYQ$5)),INDEX(기준일시_입력!$AJ$21:$AJ$39,AYQ$5*2-1),IF(AND(AYH29&gt;=SMALL(기준일시_입력!$J$21:$J$39,AYQ$5),AYH29&lt;SMALL(기준일시_입력!$N$21:$N$39,AYQ$5)),SMALL(기준일시_입력!$N$21:$N$39,AYQ$5)-AYH29,0)),0)</f>
        <v>0</v>
      </c>
      <c r="AYR29" s="128">
        <f>IFERROR(IF(AND(AYH29&lt;SMALL(기준일시_입력!$J$21:$J$39,AYR$5),AYI29&gt;SMALL(기준일시_입력!$N$21:$N$39,AYR$5)),INDEX(기준일시_입력!$AJ$21:$AJ$39,AYR$5*2-1),IF(AND(AYH29&gt;=SMALL(기준일시_입력!$J$21:$J$39,AYR$5),AYH29&lt;SMALL(기준일시_입력!$N$21:$N$39,AYR$5)),SMALL(기준일시_입력!$N$21:$N$39,AYR$5)-AYH29,0)),0)</f>
        <v>0</v>
      </c>
      <c r="AYS29" s="128">
        <f>IFERROR(IF(AND(AYH29&lt;SMALL(기준일시_입력!$J$21:$J$39,AYS$5),AYI29&gt;SMALL(기준일시_입력!$N$21:$N$39,AYS$5)),INDEX(기준일시_입력!$AJ$21:$AJ$39,AYS$5*2-1),IF(AND(AYH29&gt;=SMALL(기준일시_입력!$J$21:$J$39,AYS$5),AYH29&lt;SMALL(기준일시_입력!$N$21:$N$39,AYS$5)),SMALL(기준일시_입력!$N$21:$N$39,AYS$5)-AYH29,0)),0)</f>
        <v>0</v>
      </c>
      <c r="AYT29" s="125"/>
      <c r="AYU29" s="180" t="str">
        <f t="shared" si="379"/>
        <v>24일</v>
      </c>
      <c r="AYV29" s="180"/>
      <c r="AYW29" s="124" t="str">
        <f t="shared" si="380"/>
        <v>수</v>
      </c>
      <c r="AYX29" s="133" t="str">
        <f t="shared" si="419"/>
        <v/>
      </c>
      <c r="AYY29" s="184"/>
      <c r="AYZ29" s="184"/>
      <c r="AZA29" s="184"/>
      <c r="AZB29" s="184"/>
      <c r="AZC29" s="184"/>
      <c r="AZD29" s="184"/>
      <c r="AZE29" s="176"/>
      <c r="AZF29" s="177"/>
      <c r="AZG29" s="129" t="str">
        <f>IF($B29="","",IF(AND(AYW$3&lt;&gt;"",$B29-기준일시_입력!$AO$7&lt;=0,AYY29="",AZB29="",AZE29=""),"X",IF(AZE29="연차","☆",IF(AZE29="월차","★",IF(AZE29="병가","♨",IF(AZE29="출장","◎",IF(AZE29="교육","■",IF(AND(AZE29="",AYY29&lt;=기준일시_입력!$J$15,AZB29&gt;=기준일시_입력!$N$15),"○",IF(AND(AZE29="",AYY29&lt;&gt;"",AYY29&gt;기준일시_입력!$J$15),"▼",IF(AND(AZE29="",AZB29&lt;&gt;"",AZB29&lt;기준일시_입력!$N$15),"△",""))))))))))</f>
        <v/>
      </c>
      <c r="AZH29" s="128">
        <f>IFERROR(IF(OR(AYY29="",AZB29=""),0,IF(AND(AZJ29&lt;기준일시_입력!$J$17,AZK29&gt;기준일시_입력!$N$17),기준일시_입력!$N$17-기준일시_입력!$J$17,IF(AND(AZJ29&gt;=기준일시_입력!$J$17,AZK29&gt;기준일시_입력!$N$17),기준일시_입력!$N$17-AZJ29,IF(AZK29&lt;기준일시_입력!$J$17,0,IF(AND(AZJ29&lt;기준일시_입력!$J$17,AZK29&lt;=기준일시_입력!$N$17),AZK29-기준일시_입력!$J$17,IF(AND(AZJ29&gt;=기준일시_입력!$J$17,AZK29&lt;=기준일시_입력!$N$17),AZK29-AZJ29,0)))))),0)</f>
        <v>0</v>
      </c>
      <c r="AZI29" s="128">
        <f t="shared" si="382"/>
        <v>0</v>
      </c>
      <c r="AZJ29" s="128">
        <f>IF(OR(AYY29="",AZB29=""),0,IF(AYY29&lt;기준일시_입력!$J$15,기준일시_입력!$J$15,AYY29))</f>
        <v>0</v>
      </c>
      <c r="AZK29" s="128">
        <f t="shared" si="383"/>
        <v>0</v>
      </c>
      <c r="AZL29" s="128">
        <f>IFERROR(IF(AND(AZJ29&lt;SMALL(기준일시_입력!$J$21:$J$39,AZL$5),AZK29&gt;SMALL(기준일시_입력!$N$21:$N$39,AZL$5)),INDEX(기준일시_입력!$AJ$21:$AJ$39,AZL$5*2-1),IF(AND(AZJ29&gt;=SMALL(기준일시_입력!$J$21:$J$39,AZL$5),AZJ29&lt;SMALL(기준일시_입력!$N$21:$N$39,AZL$5)),SMALL(기준일시_입력!$N$21:$N$39,AZL$5)-AZJ29,0)),0)</f>
        <v>0</v>
      </c>
      <c r="AZM29" s="128">
        <f>IFERROR(IF(AND(AZJ29&lt;SMALL(기준일시_입력!$J$21:$J$39,AZM$5),AZK29&gt;SMALL(기준일시_입력!$N$21:$N$39,AZM$5)),INDEX(기준일시_입력!$AJ$21:$AJ$39,AZM$5*2-1),IF(AND(AZJ29&gt;=SMALL(기준일시_입력!$J$21:$J$39,AZM$5),AZJ29&lt;SMALL(기준일시_입력!$N$21:$N$39,AZM$5)),SMALL(기준일시_입력!$N$21:$N$39,AZM$5)-AZJ29,0)),0)</f>
        <v>0</v>
      </c>
      <c r="AZN29" s="128">
        <f>IFERROR(IF(AND(AZJ29&lt;SMALL(기준일시_입력!$J$21:$J$39,AZN$5),AZK29&gt;SMALL(기준일시_입력!$N$21:$N$39,AZN$5)),INDEX(기준일시_입력!$AJ$21:$AJ$39,AZN$5*2-1),IF(AND(AZJ29&gt;=SMALL(기준일시_입력!$J$21:$J$39,AZN$5),AZJ29&lt;SMALL(기준일시_입력!$N$21:$N$39,AZN$5)),SMALL(기준일시_입력!$N$21:$N$39,AZN$5)-AZJ29,0)),0)</f>
        <v>0</v>
      </c>
      <c r="AZO29" s="128">
        <f>IFERROR(IF(AND(AZJ29&lt;SMALL(기준일시_입력!$J$21:$J$39,AZO$5),AZK29&gt;SMALL(기준일시_입력!$N$21:$N$39,AZO$5)),INDEX(기준일시_입력!$AJ$21:$AJ$39,AZO$5*2-1),IF(AND(AZJ29&gt;=SMALL(기준일시_입력!$J$21:$J$39,AZO$5),AZJ29&lt;SMALL(기준일시_입력!$N$21:$N$39,AZO$5)),SMALL(기준일시_입력!$N$21:$N$39,AZO$5)-AZJ29,0)),0)</f>
        <v>0</v>
      </c>
      <c r="AZP29" s="128">
        <f>IFERROR(IF(AND(AZJ29&lt;SMALL(기준일시_입력!$J$21:$J$39,AZP$5),AZK29&gt;SMALL(기준일시_입력!$N$21:$N$39,AZP$5)),INDEX(기준일시_입력!$AJ$21:$AJ$39,AZP$5*2-1),IF(AND(AZJ29&gt;=SMALL(기준일시_입력!$J$21:$J$39,AZP$5),AZJ29&lt;SMALL(기준일시_입력!$N$21:$N$39,AZP$5)),SMALL(기준일시_입력!$N$21:$N$39,AZP$5)-AZJ29,0)),0)</f>
        <v>0</v>
      </c>
      <c r="AZQ29" s="128">
        <f>IFERROR(IF(AND(AZJ29&lt;SMALL(기준일시_입력!$J$21:$J$39,AZQ$5),AZK29&gt;SMALL(기준일시_입력!$N$21:$N$39,AZQ$5)),INDEX(기준일시_입력!$AJ$21:$AJ$39,AZQ$5*2-1),IF(AND(AZJ29&gt;=SMALL(기준일시_입력!$J$21:$J$39,AZQ$5),AZJ29&lt;SMALL(기준일시_입력!$N$21:$N$39,AZQ$5)),SMALL(기준일시_입력!$N$21:$N$39,AZQ$5)-AZJ29,0)),0)</f>
        <v>0</v>
      </c>
      <c r="AZR29" s="128">
        <f>IFERROR(IF(AND(AZJ29&lt;SMALL(기준일시_입력!$J$21:$J$39,AZR$5),AZK29&gt;SMALL(기준일시_입력!$N$21:$N$39,AZR$5)),INDEX(기준일시_입력!$AJ$21:$AJ$39,AZR$5*2-1),IF(AND(AZJ29&gt;=SMALL(기준일시_입력!$J$21:$J$39,AZR$5),AZJ29&lt;SMALL(기준일시_입력!$N$21:$N$39,AZR$5)),SMALL(기준일시_입력!$N$21:$N$39,AZR$5)-AZJ29,0)),0)</f>
        <v>0</v>
      </c>
      <c r="AZS29" s="128">
        <f>IFERROR(IF(AND(AZJ29&lt;SMALL(기준일시_입력!$J$21:$J$39,AZS$5),AZK29&gt;SMALL(기준일시_입력!$N$21:$N$39,AZS$5)),INDEX(기준일시_입력!$AJ$21:$AJ$39,AZS$5*2-1),IF(AND(AZJ29&gt;=SMALL(기준일시_입력!$J$21:$J$39,AZS$5),AZJ29&lt;SMALL(기준일시_입력!$N$21:$N$39,AZS$5)),SMALL(기준일시_입력!$N$21:$N$39,AZS$5)-AZJ29,0)),0)</f>
        <v>0</v>
      </c>
      <c r="AZT29" s="128">
        <f>IFERROR(IF(AND(AZJ29&lt;SMALL(기준일시_입력!$J$21:$J$39,AZT$5),AZK29&gt;SMALL(기준일시_입력!$N$21:$N$39,AZT$5)),INDEX(기준일시_입력!$AJ$21:$AJ$39,AZT$5*2-1),IF(AND(AZJ29&gt;=SMALL(기준일시_입력!$J$21:$J$39,AZT$5),AZJ29&lt;SMALL(기준일시_입력!$N$21:$N$39,AZT$5)),SMALL(기준일시_입력!$N$21:$N$39,AZT$5)-AZJ29,0)),0)</f>
        <v>0</v>
      </c>
      <c r="AZU29" s="128">
        <f>IFERROR(IF(AND(AZJ29&lt;SMALL(기준일시_입력!$J$21:$J$39,AZU$5),AZK29&gt;SMALL(기준일시_입력!$N$21:$N$39,AZU$5)),INDEX(기준일시_입력!$AJ$21:$AJ$39,AZU$5*2-1),IF(AND(AZJ29&gt;=SMALL(기준일시_입력!$J$21:$J$39,AZU$5),AZJ29&lt;SMALL(기준일시_입력!$N$21:$N$39,AZU$5)),SMALL(기준일시_입력!$N$21:$N$39,AZU$5)-AZJ29,0)),0)</f>
        <v>0</v>
      </c>
      <c r="AZV29" s="125"/>
      <c r="AZW29" s="180" t="str">
        <f t="shared" si="384"/>
        <v>24일</v>
      </c>
      <c r="AZX29" s="180"/>
      <c r="AZY29" s="124" t="str">
        <f t="shared" si="385"/>
        <v>수</v>
      </c>
      <c r="AZZ29" s="133" t="str">
        <f t="shared" si="419"/>
        <v/>
      </c>
      <c r="BAA29" s="184"/>
      <c r="BAB29" s="184"/>
      <c r="BAC29" s="184"/>
      <c r="BAD29" s="184"/>
      <c r="BAE29" s="184"/>
      <c r="BAF29" s="184"/>
      <c r="BAG29" s="176"/>
      <c r="BAH29" s="177"/>
      <c r="BAI29" s="129" t="str">
        <f>IF($B29="","",IF(AND(AZY$3&lt;&gt;"",$B29-기준일시_입력!$AO$7&lt;=0,BAA29="",BAD29="",BAG29=""),"X",IF(BAG29="연차","☆",IF(BAG29="월차","★",IF(BAG29="병가","♨",IF(BAG29="출장","◎",IF(BAG29="교육","■",IF(AND(BAG29="",BAA29&lt;=기준일시_입력!$J$15,BAD29&gt;=기준일시_입력!$N$15),"○",IF(AND(BAG29="",BAA29&lt;&gt;"",BAA29&gt;기준일시_입력!$J$15),"▼",IF(AND(BAG29="",BAD29&lt;&gt;"",BAD29&lt;기준일시_입력!$N$15),"△",""))))))))))</f>
        <v/>
      </c>
      <c r="BAJ29" s="128">
        <f>IFERROR(IF(OR(BAA29="",BAD29=""),0,IF(AND(BAL29&lt;기준일시_입력!$J$17,BAM29&gt;기준일시_입력!$N$17),기준일시_입력!$N$17-기준일시_입력!$J$17,IF(AND(BAL29&gt;=기준일시_입력!$J$17,BAM29&gt;기준일시_입력!$N$17),기준일시_입력!$N$17-BAL29,IF(BAM29&lt;기준일시_입력!$J$17,0,IF(AND(BAL29&lt;기준일시_입력!$J$17,BAM29&lt;=기준일시_입력!$N$17),BAM29-기준일시_입력!$J$17,IF(AND(BAL29&gt;=기준일시_입력!$J$17,BAM29&lt;=기준일시_입력!$N$17),BAM29-BAL29,0)))))),0)</f>
        <v>0</v>
      </c>
      <c r="BAK29" s="128">
        <f t="shared" si="387"/>
        <v>0</v>
      </c>
      <c r="BAL29" s="128">
        <f>IF(OR(BAA29="",BAD29=""),0,IF(BAA29&lt;기준일시_입력!$J$15,기준일시_입력!$J$15,BAA29))</f>
        <v>0</v>
      </c>
      <c r="BAM29" s="128">
        <f t="shared" si="388"/>
        <v>0</v>
      </c>
      <c r="BAN29" s="128">
        <f>IFERROR(IF(AND(BAL29&lt;SMALL(기준일시_입력!$J$21:$J$39,BAN$5),BAM29&gt;SMALL(기준일시_입력!$N$21:$N$39,BAN$5)),INDEX(기준일시_입력!$AJ$21:$AJ$39,BAN$5*2-1),IF(AND(BAL29&gt;=SMALL(기준일시_입력!$J$21:$J$39,BAN$5),BAL29&lt;SMALL(기준일시_입력!$N$21:$N$39,BAN$5)),SMALL(기준일시_입력!$N$21:$N$39,BAN$5)-BAL29,0)),0)</f>
        <v>0</v>
      </c>
      <c r="BAO29" s="128">
        <f>IFERROR(IF(AND(BAL29&lt;SMALL(기준일시_입력!$J$21:$J$39,BAO$5),BAM29&gt;SMALL(기준일시_입력!$N$21:$N$39,BAO$5)),INDEX(기준일시_입력!$AJ$21:$AJ$39,BAO$5*2-1),IF(AND(BAL29&gt;=SMALL(기준일시_입력!$J$21:$J$39,BAO$5),BAL29&lt;SMALL(기준일시_입력!$N$21:$N$39,BAO$5)),SMALL(기준일시_입력!$N$21:$N$39,BAO$5)-BAL29,0)),0)</f>
        <v>0</v>
      </c>
      <c r="BAP29" s="128">
        <f>IFERROR(IF(AND(BAL29&lt;SMALL(기준일시_입력!$J$21:$J$39,BAP$5),BAM29&gt;SMALL(기준일시_입력!$N$21:$N$39,BAP$5)),INDEX(기준일시_입력!$AJ$21:$AJ$39,BAP$5*2-1),IF(AND(BAL29&gt;=SMALL(기준일시_입력!$J$21:$J$39,BAP$5),BAL29&lt;SMALL(기준일시_입력!$N$21:$N$39,BAP$5)),SMALL(기준일시_입력!$N$21:$N$39,BAP$5)-BAL29,0)),0)</f>
        <v>0</v>
      </c>
      <c r="BAQ29" s="128">
        <f>IFERROR(IF(AND(BAL29&lt;SMALL(기준일시_입력!$J$21:$J$39,BAQ$5),BAM29&gt;SMALL(기준일시_입력!$N$21:$N$39,BAQ$5)),INDEX(기준일시_입력!$AJ$21:$AJ$39,BAQ$5*2-1),IF(AND(BAL29&gt;=SMALL(기준일시_입력!$J$21:$J$39,BAQ$5),BAL29&lt;SMALL(기준일시_입력!$N$21:$N$39,BAQ$5)),SMALL(기준일시_입력!$N$21:$N$39,BAQ$5)-BAL29,0)),0)</f>
        <v>0</v>
      </c>
      <c r="BAR29" s="128">
        <f>IFERROR(IF(AND(BAL29&lt;SMALL(기준일시_입력!$J$21:$J$39,BAR$5),BAM29&gt;SMALL(기준일시_입력!$N$21:$N$39,BAR$5)),INDEX(기준일시_입력!$AJ$21:$AJ$39,BAR$5*2-1),IF(AND(BAL29&gt;=SMALL(기준일시_입력!$J$21:$J$39,BAR$5),BAL29&lt;SMALL(기준일시_입력!$N$21:$N$39,BAR$5)),SMALL(기준일시_입력!$N$21:$N$39,BAR$5)-BAL29,0)),0)</f>
        <v>0</v>
      </c>
      <c r="BAS29" s="128">
        <f>IFERROR(IF(AND(BAL29&lt;SMALL(기준일시_입력!$J$21:$J$39,BAS$5),BAM29&gt;SMALL(기준일시_입력!$N$21:$N$39,BAS$5)),INDEX(기준일시_입력!$AJ$21:$AJ$39,BAS$5*2-1),IF(AND(BAL29&gt;=SMALL(기준일시_입력!$J$21:$J$39,BAS$5),BAL29&lt;SMALL(기준일시_입력!$N$21:$N$39,BAS$5)),SMALL(기준일시_입력!$N$21:$N$39,BAS$5)-BAL29,0)),0)</f>
        <v>0</v>
      </c>
      <c r="BAT29" s="128">
        <f>IFERROR(IF(AND(BAL29&lt;SMALL(기준일시_입력!$J$21:$J$39,BAT$5),BAM29&gt;SMALL(기준일시_입력!$N$21:$N$39,BAT$5)),INDEX(기준일시_입력!$AJ$21:$AJ$39,BAT$5*2-1),IF(AND(BAL29&gt;=SMALL(기준일시_입력!$J$21:$J$39,BAT$5),BAL29&lt;SMALL(기준일시_입력!$N$21:$N$39,BAT$5)),SMALL(기준일시_입력!$N$21:$N$39,BAT$5)-BAL29,0)),0)</f>
        <v>0</v>
      </c>
      <c r="BAU29" s="128">
        <f>IFERROR(IF(AND(BAL29&lt;SMALL(기준일시_입력!$J$21:$J$39,BAU$5),BAM29&gt;SMALL(기준일시_입력!$N$21:$N$39,BAU$5)),INDEX(기준일시_입력!$AJ$21:$AJ$39,BAU$5*2-1),IF(AND(BAL29&gt;=SMALL(기준일시_입력!$J$21:$J$39,BAU$5),BAL29&lt;SMALL(기준일시_입력!$N$21:$N$39,BAU$5)),SMALL(기준일시_입력!$N$21:$N$39,BAU$5)-BAL29,0)),0)</f>
        <v>0</v>
      </c>
      <c r="BAV29" s="128">
        <f>IFERROR(IF(AND(BAL29&lt;SMALL(기준일시_입력!$J$21:$J$39,BAV$5),BAM29&gt;SMALL(기준일시_입력!$N$21:$N$39,BAV$5)),INDEX(기준일시_입력!$AJ$21:$AJ$39,BAV$5*2-1),IF(AND(BAL29&gt;=SMALL(기준일시_입력!$J$21:$J$39,BAV$5),BAL29&lt;SMALL(기준일시_입력!$N$21:$N$39,BAV$5)),SMALL(기준일시_입력!$N$21:$N$39,BAV$5)-BAL29,0)),0)</f>
        <v>0</v>
      </c>
      <c r="BAW29" s="128">
        <f>IFERROR(IF(AND(BAL29&lt;SMALL(기준일시_입력!$J$21:$J$39,BAW$5),BAM29&gt;SMALL(기준일시_입력!$N$21:$N$39,BAW$5)),INDEX(기준일시_입력!$AJ$21:$AJ$39,BAW$5*2-1),IF(AND(BAL29&gt;=SMALL(기준일시_입력!$J$21:$J$39,BAW$5),BAL29&lt;SMALL(기준일시_입력!$N$21:$N$39,BAW$5)),SMALL(기준일시_입력!$N$21:$N$39,BAW$5)-BAL29,0)),0)</f>
        <v>0</v>
      </c>
      <c r="BAX29" s="125"/>
      <c r="BAY29" s="180" t="str">
        <f t="shared" si="389"/>
        <v>24일</v>
      </c>
      <c r="BAZ29" s="180"/>
      <c r="BBA29" s="124" t="str">
        <f t="shared" si="390"/>
        <v>수</v>
      </c>
      <c r="BBB29" s="133" t="str">
        <f t="shared" si="419"/>
        <v/>
      </c>
      <c r="BBC29" s="184"/>
      <c r="BBD29" s="184"/>
      <c r="BBE29" s="184"/>
      <c r="BBF29" s="184"/>
      <c r="BBG29" s="184"/>
      <c r="BBH29" s="184"/>
      <c r="BBI29" s="176"/>
      <c r="BBJ29" s="177"/>
      <c r="BBK29" s="129" t="str">
        <f>IF($B29="","",IF(AND(BBA$3&lt;&gt;"",$B29-기준일시_입력!$AO$7&lt;=0,BBC29="",BBF29="",BBI29=""),"X",IF(BBI29="연차","☆",IF(BBI29="월차","★",IF(BBI29="병가","♨",IF(BBI29="출장","◎",IF(BBI29="교육","■",IF(AND(BBI29="",BBC29&lt;=기준일시_입력!$J$15,BBF29&gt;=기준일시_입력!$N$15),"○",IF(AND(BBI29="",BBC29&lt;&gt;"",BBC29&gt;기준일시_입력!$J$15),"▼",IF(AND(BBI29="",BBF29&lt;&gt;"",BBF29&lt;기준일시_입력!$N$15),"△",""))))))))))</f>
        <v/>
      </c>
      <c r="BBL29" s="128">
        <f>IFERROR(IF(OR(BBC29="",BBF29=""),0,IF(AND(BBN29&lt;기준일시_입력!$J$17,BBO29&gt;기준일시_입력!$N$17),기준일시_입력!$N$17-기준일시_입력!$J$17,IF(AND(BBN29&gt;=기준일시_입력!$J$17,BBO29&gt;기준일시_입력!$N$17),기준일시_입력!$N$17-BBN29,IF(BBO29&lt;기준일시_입력!$J$17,0,IF(AND(BBN29&lt;기준일시_입력!$J$17,BBO29&lt;=기준일시_입력!$N$17),BBO29-기준일시_입력!$J$17,IF(AND(BBN29&gt;=기준일시_입력!$J$17,BBO29&lt;=기준일시_입력!$N$17),BBO29-BBN29,0)))))),0)</f>
        <v>0</v>
      </c>
      <c r="BBM29" s="128">
        <f t="shared" si="392"/>
        <v>0</v>
      </c>
      <c r="BBN29" s="128">
        <f>IF(OR(BBC29="",BBF29=""),0,IF(BBC29&lt;기준일시_입력!$J$15,기준일시_입력!$J$15,BBC29))</f>
        <v>0</v>
      </c>
      <c r="BBO29" s="128">
        <f t="shared" si="393"/>
        <v>0</v>
      </c>
      <c r="BBP29" s="128">
        <f>IFERROR(IF(AND(BBN29&lt;SMALL(기준일시_입력!$J$21:$J$39,BBP$5),BBO29&gt;SMALL(기준일시_입력!$N$21:$N$39,BBP$5)),INDEX(기준일시_입력!$AJ$21:$AJ$39,BBP$5*2-1),IF(AND(BBN29&gt;=SMALL(기준일시_입력!$J$21:$J$39,BBP$5),BBN29&lt;SMALL(기준일시_입력!$N$21:$N$39,BBP$5)),SMALL(기준일시_입력!$N$21:$N$39,BBP$5)-BBN29,0)),0)</f>
        <v>0</v>
      </c>
      <c r="BBQ29" s="128">
        <f>IFERROR(IF(AND(BBN29&lt;SMALL(기준일시_입력!$J$21:$J$39,BBQ$5),BBO29&gt;SMALL(기준일시_입력!$N$21:$N$39,BBQ$5)),INDEX(기준일시_입력!$AJ$21:$AJ$39,BBQ$5*2-1),IF(AND(BBN29&gt;=SMALL(기준일시_입력!$J$21:$J$39,BBQ$5),BBN29&lt;SMALL(기준일시_입력!$N$21:$N$39,BBQ$5)),SMALL(기준일시_입력!$N$21:$N$39,BBQ$5)-BBN29,0)),0)</f>
        <v>0</v>
      </c>
      <c r="BBR29" s="128">
        <f>IFERROR(IF(AND(BBN29&lt;SMALL(기준일시_입력!$J$21:$J$39,BBR$5),BBO29&gt;SMALL(기준일시_입력!$N$21:$N$39,BBR$5)),INDEX(기준일시_입력!$AJ$21:$AJ$39,BBR$5*2-1),IF(AND(BBN29&gt;=SMALL(기준일시_입력!$J$21:$J$39,BBR$5),BBN29&lt;SMALL(기준일시_입력!$N$21:$N$39,BBR$5)),SMALL(기준일시_입력!$N$21:$N$39,BBR$5)-BBN29,0)),0)</f>
        <v>0</v>
      </c>
      <c r="BBS29" s="128">
        <f>IFERROR(IF(AND(BBN29&lt;SMALL(기준일시_입력!$J$21:$J$39,BBS$5),BBO29&gt;SMALL(기준일시_입력!$N$21:$N$39,BBS$5)),INDEX(기준일시_입력!$AJ$21:$AJ$39,BBS$5*2-1),IF(AND(BBN29&gt;=SMALL(기준일시_입력!$J$21:$J$39,BBS$5),BBN29&lt;SMALL(기준일시_입력!$N$21:$N$39,BBS$5)),SMALL(기준일시_입력!$N$21:$N$39,BBS$5)-BBN29,0)),0)</f>
        <v>0</v>
      </c>
      <c r="BBT29" s="128">
        <f>IFERROR(IF(AND(BBN29&lt;SMALL(기준일시_입력!$J$21:$J$39,BBT$5),BBO29&gt;SMALL(기준일시_입력!$N$21:$N$39,BBT$5)),INDEX(기준일시_입력!$AJ$21:$AJ$39,BBT$5*2-1),IF(AND(BBN29&gt;=SMALL(기준일시_입력!$J$21:$J$39,BBT$5),BBN29&lt;SMALL(기준일시_입력!$N$21:$N$39,BBT$5)),SMALL(기준일시_입력!$N$21:$N$39,BBT$5)-BBN29,0)),0)</f>
        <v>0</v>
      </c>
      <c r="BBU29" s="128">
        <f>IFERROR(IF(AND(BBN29&lt;SMALL(기준일시_입력!$J$21:$J$39,BBU$5),BBO29&gt;SMALL(기준일시_입력!$N$21:$N$39,BBU$5)),INDEX(기준일시_입력!$AJ$21:$AJ$39,BBU$5*2-1),IF(AND(BBN29&gt;=SMALL(기준일시_입력!$J$21:$J$39,BBU$5),BBN29&lt;SMALL(기준일시_입력!$N$21:$N$39,BBU$5)),SMALL(기준일시_입력!$N$21:$N$39,BBU$5)-BBN29,0)),0)</f>
        <v>0</v>
      </c>
      <c r="BBV29" s="128">
        <f>IFERROR(IF(AND(BBN29&lt;SMALL(기준일시_입력!$J$21:$J$39,BBV$5),BBO29&gt;SMALL(기준일시_입력!$N$21:$N$39,BBV$5)),INDEX(기준일시_입력!$AJ$21:$AJ$39,BBV$5*2-1),IF(AND(BBN29&gt;=SMALL(기준일시_입력!$J$21:$J$39,BBV$5),BBN29&lt;SMALL(기준일시_입력!$N$21:$N$39,BBV$5)),SMALL(기준일시_입력!$N$21:$N$39,BBV$5)-BBN29,0)),0)</f>
        <v>0</v>
      </c>
      <c r="BBW29" s="128">
        <f>IFERROR(IF(AND(BBN29&lt;SMALL(기준일시_입력!$J$21:$J$39,BBW$5),BBO29&gt;SMALL(기준일시_입력!$N$21:$N$39,BBW$5)),INDEX(기준일시_입력!$AJ$21:$AJ$39,BBW$5*2-1),IF(AND(BBN29&gt;=SMALL(기준일시_입력!$J$21:$J$39,BBW$5),BBN29&lt;SMALL(기준일시_입력!$N$21:$N$39,BBW$5)),SMALL(기준일시_입력!$N$21:$N$39,BBW$5)-BBN29,0)),0)</f>
        <v>0</v>
      </c>
      <c r="BBX29" s="128">
        <f>IFERROR(IF(AND(BBN29&lt;SMALL(기준일시_입력!$J$21:$J$39,BBX$5),BBO29&gt;SMALL(기준일시_입력!$N$21:$N$39,BBX$5)),INDEX(기준일시_입력!$AJ$21:$AJ$39,BBX$5*2-1),IF(AND(BBN29&gt;=SMALL(기준일시_입력!$J$21:$J$39,BBX$5),BBN29&lt;SMALL(기준일시_입력!$N$21:$N$39,BBX$5)),SMALL(기준일시_입력!$N$21:$N$39,BBX$5)-BBN29,0)),0)</f>
        <v>0</v>
      </c>
      <c r="BBY29" s="128">
        <f>IFERROR(IF(AND(BBN29&lt;SMALL(기준일시_입력!$J$21:$J$39,BBY$5),BBO29&gt;SMALL(기준일시_입력!$N$21:$N$39,BBY$5)),INDEX(기준일시_입력!$AJ$21:$AJ$39,BBY$5*2-1),IF(AND(BBN29&gt;=SMALL(기준일시_입력!$J$21:$J$39,BBY$5),BBN29&lt;SMALL(기준일시_입력!$N$21:$N$39,BBY$5)),SMALL(기준일시_입력!$N$21:$N$39,BBY$5)-BBN29,0)),0)</f>
        <v>0</v>
      </c>
      <c r="BBZ29" s="125"/>
      <c r="BCA29" s="8">
        <v>0</v>
      </c>
    </row>
    <row r="30" spans="1:1431" x14ac:dyDescent="0.2">
      <c r="A30" s="8">
        <v>25</v>
      </c>
      <c r="B30" s="4">
        <f>IF(DAY(기준일시_입력!$AM$7)-$A30&lt;0,"",기준일시_입력!$AM$7-(DAY(기준일시_입력!$AM$7)-$A30))</f>
        <v>42425</v>
      </c>
      <c r="C30" s="180" t="str">
        <f t="shared" si="394"/>
        <v>25일</v>
      </c>
      <c r="D30" s="180"/>
      <c r="E30" s="5" t="str">
        <f t="shared" si="395"/>
        <v>목</v>
      </c>
      <c r="F30" s="20"/>
      <c r="G30" s="184"/>
      <c r="H30" s="184"/>
      <c r="I30" s="184"/>
      <c r="J30" s="184"/>
      <c r="K30" s="184"/>
      <c r="L30" s="184"/>
      <c r="M30" s="176"/>
      <c r="N30" s="177"/>
      <c r="O30" s="129" t="str">
        <f>IF($B30="","",IF(AND(E$3&lt;&gt;"",$B30-기준일시_입력!$AO$7&lt;=0,G30="",J30="",M30=""),"X",IF(M30="연차","☆",IF(M30="월차","★",IF(M30="병가","♨",IF(M30="출장","◎",IF(M30="교육","■",IF(AND(M30="",G30&lt;=기준일시_입력!$J$15,J30&gt;=기준일시_입력!$N$15),"○",IF(AND(M30="",G30&lt;&gt;"",G30&gt;기준일시_입력!$J$15),"▼",IF(AND(M30="",J30&lt;&gt;"",J30&lt;기준일시_입력!$N$15),"△",""))))))))))</f>
        <v/>
      </c>
      <c r="P30" s="15">
        <f>IFERROR(IF(OR(G30="",J30=""),0,IF(AND(R30&lt;기준일시_입력!$J$17,S30&gt;기준일시_입력!$N$17),기준일시_입력!$N$17-기준일시_입력!$J$17,IF(AND(R30&gt;=기준일시_입력!$J$17,S30&gt;기준일시_입력!$N$17),기준일시_입력!$N$17-R30,IF(S30&lt;기준일시_입력!$J$17,0,IF(AND(R30&lt;기준일시_입력!$J$17,S30&lt;=기준일시_입력!$N$17),S30-기준일시_입력!$J$17,IF(AND(R30&gt;=기준일시_입력!$J$17,S30&lt;=기준일시_입력!$N$17),S30-R30,0)))))),0)</f>
        <v>0</v>
      </c>
      <c r="Q30" s="15">
        <f t="shared" si="398"/>
        <v>0</v>
      </c>
      <c r="R30" s="15">
        <f>IF(OR(G30="",J30=""),0,IF(G30&lt;기준일시_입력!$J$15,기준일시_입력!$J$15,G30))</f>
        <v>0</v>
      </c>
      <c r="S30" s="15">
        <f t="shared" si="150"/>
        <v>0</v>
      </c>
      <c r="T30" s="15">
        <f>IFERROR(IF(AND(R30&lt;SMALL(기준일시_입력!$J$21:$J$39,T$5),S30&gt;SMALL(기준일시_입력!$N$21:$N$39,T$5)),INDEX(기준일시_입력!$AJ$21:$AJ$39,T$5*2-1),IF(AND(R30&gt;=SMALL(기준일시_입력!$J$21:$J$39,T$5),R30&lt;SMALL(기준일시_입력!$N$21:$N$39,T$5)),SMALL(기준일시_입력!$N$21:$N$39,T$5)-R30,0)),0)</f>
        <v>0</v>
      </c>
      <c r="U30" s="15">
        <f>IFERROR(IF(AND(R30&lt;SMALL(기준일시_입력!$J$21:$J$39,U$5),S30&gt;SMALL(기준일시_입력!$N$21:$N$39,U$5)),INDEX(기준일시_입력!$AJ$21:$AJ$39,U$5*2-1),IF(AND(R30&gt;=SMALL(기준일시_입력!$J$21:$J$39,U$5),R30&lt;SMALL(기준일시_입력!$N$21:$N$39,U$5)),SMALL(기준일시_입력!$N$21:$N$39,U$5)-R30,0)),0)</f>
        <v>0</v>
      </c>
      <c r="V30" s="15">
        <f>IFERROR(IF(AND(R30&lt;SMALL(기준일시_입력!$J$21:$J$39,V$5),S30&gt;SMALL(기준일시_입력!$N$21:$N$39,V$5)),INDEX(기준일시_입력!$AJ$21:$AJ$39,V$5*2-1),IF(AND(R30&gt;=SMALL(기준일시_입력!$J$21:$J$39,V$5),R30&lt;SMALL(기준일시_입력!$N$21:$N$39,V$5)),SMALL(기준일시_입력!$N$21:$N$39,V$5)-R30,0)),0)</f>
        <v>0</v>
      </c>
      <c r="W30" s="15">
        <f>IFERROR(IF(AND(R30&lt;SMALL(기준일시_입력!$J$21:$J$39,W$5),S30&gt;SMALL(기준일시_입력!$N$21:$N$39,W$5)),INDEX(기준일시_입력!$AJ$21:$AJ$39,W$5*2-1),IF(AND(R30&gt;=SMALL(기준일시_입력!$J$21:$J$39,W$5),R30&lt;SMALL(기준일시_입력!$N$21:$N$39,W$5)),SMALL(기준일시_입력!$N$21:$N$39,W$5)-R30,0)),0)</f>
        <v>0</v>
      </c>
      <c r="X30" s="15">
        <f>IFERROR(IF(AND(R30&lt;SMALL(기준일시_입력!$J$21:$J$39,X$5),S30&gt;SMALL(기준일시_입력!$N$21:$N$39,X$5)),INDEX(기준일시_입력!$AJ$21:$AJ$39,X$5*2-1),IF(AND(R30&gt;=SMALL(기준일시_입력!$J$21:$J$39,X$5),R30&lt;SMALL(기준일시_입력!$N$21:$N$39,X$5)),SMALL(기준일시_입력!$N$21:$N$39,X$5)-R30,0)),0)</f>
        <v>0</v>
      </c>
      <c r="Y30" s="15">
        <f>IFERROR(IF(AND(R30&lt;SMALL(기준일시_입력!$J$21:$J$39,Y$5),S30&gt;SMALL(기준일시_입력!$N$21:$N$39,Y$5)),INDEX(기준일시_입력!$AJ$21:$AJ$39,Y$5*2-1),IF(AND(R30&gt;=SMALL(기준일시_입력!$J$21:$J$39,Y$5),R30&lt;SMALL(기준일시_입력!$N$21:$N$39,Y$5)),SMALL(기준일시_입력!$N$21:$N$39,Y$5)-R30,0)),0)</f>
        <v>0</v>
      </c>
      <c r="Z30" s="15">
        <f>IFERROR(IF(AND(R30&lt;SMALL(기준일시_입력!$J$21:$J$39,Z$5),S30&gt;SMALL(기준일시_입력!$N$21:$N$39,Z$5)),INDEX(기준일시_입력!$AJ$21:$AJ$39,Z$5*2-1),IF(AND(R30&gt;=SMALL(기준일시_입력!$J$21:$J$39,Z$5),R30&lt;SMALL(기준일시_입력!$N$21:$N$39,Z$5)),SMALL(기준일시_입력!$N$21:$N$39,Z$5)-R30,0)),0)</f>
        <v>0</v>
      </c>
      <c r="AA30" s="15">
        <f>IFERROR(IF(AND(R30&lt;SMALL(기준일시_입력!$J$21:$J$39,AA$5),S30&gt;SMALL(기준일시_입력!$N$21:$N$39,AA$5)),INDEX(기준일시_입력!$AJ$21:$AJ$39,AA$5*2-1),IF(AND(R30&gt;=SMALL(기준일시_입력!$J$21:$J$39,AA$5),R30&lt;SMALL(기준일시_입력!$N$21:$N$39,AA$5)),SMALL(기준일시_입력!$N$21:$N$39,AA$5)-R30,0)),0)</f>
        <v>0</v>
      </c>
      <c r="AB30" s="15">
        <f>IFERROR(IF(AND(R30&lt;SMALL(기준일시_입력!$J$21:$J$39,AB$5),S30&gt;SMALL(기준일시_입력!$N$21:$N$39,AB$5)),INDEX(기준일시_입력!$AJ$21:$AJ$39,AB$5*2-1),IF(AND(R30&gt;=SMALL(기준일시_입력!$J$21:$J$39,AB$5),R30&lt;SMALL(기준일시_입력!$N$21:$N$39,AB$5)),SMALL(기준일시_입력!$N$21:$N$39,AB$5)-R30,0)),0)</f>
        <v>0</v>
      </c>
      <c r="AC30" s="15">
        <f>IFERROR(IF(AND(R30&lt;SMALL(기준일시_입력!$J$21:$J$39,AC$5),S30&gt;SMALL(기준일시_입력!$N$21:$N$39,AC$5)),INDEX(기준일시_입력!$AJ$21:$AJ$39,AC$5*2-1),IF(AND(R30&gt;=SMALL(기준일시_입력!$J$21:$J$39,AC$5),R30&lt;SMALL(기준일시_입력!$N$21:$N$39,AC$5)),SMALL(기준일시_입력!$N$21:$N$39,AC$5)-R30,0)),0)</f>
        <v>0</v>
      </c>
      <c r="AD30" s="10"/>
      <c r="AE30" s="180" t="str">
        <f t="shared" si="151"/>
        <v>25일</v>
      </c>
      <c r="AF30" s="180"/>
      <c r="AG30" s="5" t="str">
        <f t="shared" si="152"/>
        <v>목</v>
      </c>
      <c r="AH30" s="67" t="str">
        <f t="shared" si="396"/>
        <v/>
      </c>
      <c r="AI30" s="184"/>
      <c r="AJ30" s="184"/>
      <c r="AK30" s="184"/>
      <c r="AL30" s="184"/>
      <c r="AM30" s="184"/>
      <c r="AN30" s="184"/>
      <c r="AO30" s="176"/>
      <c r="AP30" s="177"/>
      <c r="AQ30" s="129" t="str">
        <f>IF($B30="","",IF(AND(AG$3&lt;&gt;"",$B30-기준일시_입력!$AO$7&lt;=0,AI30="",AL30="",AO30=""),"X",IF(AO30="연차","☆",IF(AO30="월차","★",IF(AO30="병가","♨",IF(AO30="출장","◎",IF(AO30="교육","■",IF(AND(AO30="",AI30&lt;=기준일시_입력!$J$15,AL30&gt;=기준일시_입력!$N$15),"○",IF(AND(AO30="",AI30&lt;&gt;"",AI30&gt;기준일시_입력!$J$15),"▼",IF(AND(AO30="",AL30&lt;&gt;"",AL30&lt;기준일시_입력!$N$15),"△",""))))))))))</f>
        <v/>
      </c>
      <c r="AR30" s="15">
        <f>IFERROR(IF(OR(AI30="",AL30=""),0,IF(AND(AT30&lt;기준일시_입력!$J$17,AU30&gt;기준일시_입력!$N$17),기준일시_입력!$N$17-기준일시_입력!$J$17,IF(AND(AT30&gt;=기준일시_입력!$J$17,AU30&gt;기준일시_입력!$N$17),기준일시_입력!$N$17-AT30,IF(AU30&lt;기준일시_입력!$J$17,0,IF(AND(AT30&lt;기준일시_입력!$J$17,AU30&lt;=기준일시_입력!$N$17),AU30-기준일시_입력!$J$17,IF(AND(AT30&gt;=기준일시_입력!$J$17,AU30&lt;=기준일시_입력!$N$17),AU30-AT30,0)))))),0)</f>
        <v>0</v>
      </c>
      <c r="AS30" s="15">
        <f t="shared" si="399"/>
        <v>0</v>
      </c>
      <c r="AT30" s="15">
        <f>IF(OR(AI30="",AL30=""),0,IF(AI30&lt;기준일시_입력!$J$15,기준일시_입력!$J$15,AI30))</f>
        <v>0</v>
      </c>
      <c r="AU30" s="15">
        <f t="shared" si="153"/>
        <v>0</v>
      </c>
      <c r="AV30" s="15">
        <f>IFERROR(IF(AND(AT30&lt;SMALL(기준일시_입력!$J$21:$J$39,AV$5),AU30&gt;SMALL(기준일시_입력!$N$21:$N$39,AV$5)),INDEX(기준일시_입력!$AJ$21:$AJ$39,AV$5*2-1),IF(AND(AT30&gt;=SMALL(기준일시_입력!$J$21:$J$39,AV$5),AT30&lt;SMALL(기준일시_입력!$N$21:$N$39,AV$5)),SMALL(기준일시_입력!$N$21:$N$39,AV$5)-AT30,0)),0)</f>
        <v>0</v>
      </c>
      <c r="AW30" s="15">
        <f>IFERROR(IF(AND(AT30&lt;SMALL(기준일시_입력!$J$21:$J$39,AW$5),AU30&gt;SMALL(기준일시_입력!$N$21:$N$39,AW$5)),INDEX(기준일시_입력!$AJ$21:$AJ$39,AW$5*2-1),IF(AND(AT30&gt;=SMALL(기준일시_입력!$J$21:$J$39,AW$5),AT30&lt;SMALL(기준일시_입력!$N$21:$N$39,AW$5)),SMALL(기준일시_입력!$N$21:$N$39,AW$5)-AT30,0)),0)</f>
        <v>0</v>
      </c>
      <c r="AX30" s="15">
        <f>IFERROR(IF(AND(AT30&lt;SMALL(기준일시_입력!$J$21:$J$39,AX$5),AU30&gt;SMALL(기준일시_입력!$N$21:$N$39,AX$5)),INDEX(기준일시_입력!$AJ$21:$AJ$39,AX$5*2-1),IF(AND(AT30&gt;=SMALL(기준일시_입력!$J$21:$J$39,AX$5),AT30&lt;SMALL(기준일시_입력!$N$21:$N$39,AX$5)),SMALL(기준일시_입력!$N$21:$N$39,AX$5)-AT30,0)),0)</f>
        <v>0</v>
      </c>
      <c r="AY30" s="15">
        <f>IFERROR(IF(AND(AT30&lt;SMALL(기준일시_입력!$J$21:$J$39,AY$5),AU30&gt;SMALL(기준일시_입력!$N$21:$N$39,AY$5)),INDEX(기준일시_입력!$AJ$21:$AJ$39,AY$5*2-1),IF(AND(AT30&gt;=SMALL(기준일시_입력!$J$21:$J$39,AY$5),AT30&lt;SMALL(기준일시_입력!$N$21:$N$39,AY$5)),SMALL(기준일시_입력!$N$21:$N$39,AY$5)-AT30,0)),0)</f>
        <v>0</v>
      </c>
      <c r="AZ30" s="15">
        <f>IFERROR(IF(AND(AT30&lt;SMALL(기준일시_입력!$J$21:$J$39,AZ$5),AU30&gt;SMALL(기준일시_입력!$N$21:$N$39,AZ$5)),INDEX(기준일시_입력!$AJ$21:$AJ$39,AZ$5*2-1),IF(AND(AT30&gt;=SMALL(기준일시_입력!$J$21:$J$39,AZ$5),AT30&lt;SMALL(기준일시_입력!$N$21:$N$39,AZ$5)),SMALL(기준일시_입력!$N$21:$N$39,AZ$5)-AT30,0)),0)</f>
        <v>0</v>
      </c>
      <c r="BA30" s="15">
        <f>IFERROR(IF(AND(AT30&lt;SMALL(기준일시_입력!$J$21:$J$39,BA$5),AU30&gt;SMALL(기준일시_입력!$N$21:$N$39,BA$5)),INDEX(기준일시_입력!$AJ$21:$AJ$39,BA$5*2-1),IF(AND(AT30&gt;=SMALL(기준일시_입력!$J$21:$J$39,BA$5),AT30&lt;SMALL(기준일시_입력!$N$21:$N$39,BA$5)),SMALL(기준일시_입력!$N$21:$N$39,BA$5)-AT30,0)),0)</f>
        <v>0</v>
      </c>
      <c r="BB30" s="15">
        <f>IFERROR(IF(AND(AT30&lt;SMALL(기준일시_입력!$J$21:$J$39,BB$5),AU30&gt;SMALL(기준일시_입력!$N$21:$N$39,BB$5)),INDEX(기준일시_입력!$AJ$21:$AJ$39,BB$5*2-1),IF(AND(AT30&gt;=SMALL(기준일시_입력!$J$21:$J$39,BB$5),AT30&lt;SMALL(기준일시_입력!$N$21:$N$39,BB$5)),SMALL(기준일시_입력!$N$21:$N$39,BB$5)-AT30,0)),0)</f>
        <v>0</v>
      </c>
      <c r="BC30" s="15">
        <f>IFERROR(IF(AND(AT30&lt;SMALL(기준일시_입력!$J$21:$J$39,BC$5),AU30&gt;SMALL(기준일시_입력!$N$21:$N$39,BC$5)),INDEX(기준일시_입력!$AJ$21:$AJ$39,BC$5*2-1),IF(AND(AT30&gt;=SMALL(기준일시_입력!$J$21:$J$39,BC$5),AT30&lt;SMALL(기준일시_입력!$N$21:$N$39,BC$5)),SMALL(기준일시_입력!$N$21:$N$39,BC$5)-AT30,0)),0)</f>
        <v>0</v>
      </c>
      <c r="BD30" s="15">
        <f>IFERROR(IF(AND(AT30&lt;SMALL(기준일시_입력!$J$21:$J$39,BD$5),AU30&gt;SMALL(기준일시_입력!$N$21:$N$39,BD$5)),INDEX(기준일시_입력!$AJ$21:$AJ$39,BD$5*2-1),IF(AND(AT30&gt;=SMALL(기준일시_입력!$J$21:$J$39,BD$5),AT30&lt;SMALL(기준일시_입력!$N$21:$N$39,BD$5)),SMALL(기준일시_입력!$N$21:$N$39,BD$5)-AT30,0)),0)</f>
        <v>0</v>
      </c>
      <c r="BE30" s="15">
        <f>IFERROR(IF(AND(AT30&lt;SMALL(기준일시_입력!$J$21:$J$39,BE$5),AU30&gt;SMALL(기준일시_입력!$N$21:$N$39,BE$5)),INDEX(기준일시_입력!$AJ$21:$AJ$39,BE$5*2-1),IF(AND(AT30&gt;=SMALL(기준일시_입력!$J$21:$J$39,BE$5),AT30&lt;SMALL(기준일시_입력!$N$21:$N$39,BE$5)),SMALL(기준일시_입력!$N$21:$N$39,BE$5)-AT30,0)),0)</f>
        <v>0</v>
      </c>
      <c r="BF30" s="6"/>
      <c r="BG30" s="180" t="str">
        <f t="shared" si="154"/>
        <v>25일</v>
      </c>
      <c r="BH30" s="180"/>
      <c r="BI30" s="5" t="str">
        <f t="shared" si="155"/>
        <v>목</v>
      </c>
      <c r="BJ30" s="67" t="str">
        <f t="shared" si="397"/>
        <v/>
      </c>
      <c r="BK30" s="184"/>
      <c r="BL30" s="184"/>
      <c r="BM30" s="184"/>
      <c r="BN30" s="184"/>
      <c r="BO30" s="184"/>
      <c r="BP30" s="184"/>
      <c r="BQ30" s="176"/>
      <c r="BR30" s="177"/>
      <c r="BS30" s="129" t="str">
        <f>IF($B30="","",IF(AND(BI$3&lt;&gt;"",$B30-기준일시_입력!$AO$7&lt;=0,BK30="",BN30="",BQ30=""),"X",IF(BQ30="연차","☆",IF(BQ30="월차","★",IF(BQ30="병가","♨",IF(BQ30="출장","◎",IF(BQ30="교육","■",IF(AND(BQ30="",BK30&lt;=기준일시_입력!$J$15,BN30&gt;=기준일시_입력!$N$15),"○",IF(AND(BQ30="",BK30&lt;&gt;"",BK30&gt;기준일시_입력!$J$15),"▼",IF(AND(BQ30="",BN30&lt;&gt;"",BN30&lt;기준일시_입력!$N$15),"△",""))))))))))</f>
        <v/>
      </c>
      <c r="BT30" s="15">
        <f>IFERROR(IF(OR(BK30="",BN30=""),0,IF(AND(BV30&lt;기준일시_입력!$J$17,BW30&gt;기준일시_입력!$N$17),기준일시_입력!$N$17-기준일시_입력!$J$17,IF(AND(BV30&gt;=기준일시_입력!$J$17,BW30&gt;기준일시_입력!$N$17),기준일시_입력!$N$17-BV30,IF(BW30&lt;기준일시_입력!$J$17,0,IF(AND(BV30&lt;기준일시_입력!$J$17,BW30&lt;=기준일시_입력!$N$17),BW30-기준일시_입력!$J$17,IF(AND(BV30&gt;=기준일시_입력!$J$17,BW30&lt;=기준일시_입력!$N$17),BW30-BV30,0)))))),0)</f>
        <v>0</v>
      </c>
      <c r="BU30" s="15">
        <f t="shared" si="400"/>
        <v>0</v>
      </c>
      <c r="BV30" s="15">
        <f>IF(OR(BK30="",BN30=""),0,IF(BK30&lt;기준일시_입력!$J$15,기준일시_입력!$J$15,BK30))</f>
        <v>0</v>
      </c>
      <c r="BW30" s="15">
        <f t="shared" si="156"/>
        <v>0</v>
      </c>
      <c r="BX30" s="15">
        <f>IFERROR(IF(AND(BV30&lt;SMALL(기준일시_입력!$J$21:$J$39,BX$5),BW30&gt;SMALL(기준일시_입력!$N$21:$N$39,BX$5)),INDEX(기준일시_입력!$AJ$21:$AJ$39,BX$5*2-1),IF(AND(BV30&gt;=SMALL(기준일시_입력!$J$21:$J$39,BX$5),BV30&lt;SMALL(기준일시_입력!$N$21:$N$39,BX$5)),SMALL(기준일시_입력!$N$21:$N$39,BX$5)-BV30,0)),0)</f>
        <v>0</v>
      </c>
      <c r="BY30" s="15">
        <f>IFERROR(IF(AND(BV30&lt;SMALL(기준일시_입력!$J$21:$J$39,BY$5),BW30&gt;SMALL(기준일시_입력!$N$21:$N$39,BY$5)),INDEX(기준일시_입력!$AJ$21:$AJ$39,BY$5*2-1),IF(AND(BV30&gt;=SMALL(기준일시_입력!$J$21:$J$39,BY$5),BV30&lt;SMALL(기준일시_입력!$N$21:$N$39,BY$5)),SMALL(기준일시_입력!$N$21:$N$39,BY$5)-BV30,0)),0)</f>
        <v>0</v>
      </c>
      <c r="BZ30" s="15">
        <f>IFERROR(IF(AND(BV30&lt;SMALL(기준일시_입력!$J$21:$J$39,BZ$5),BW30&gt;SMALL(기준일시_입력!$N$21:$N$39,BZ$5)),INDEX(기준일시_입력!$AJ$21:$AJ$39,BZ$5*2-1),IF(AND(BV30&gt;=SMALL(기준일시_입력!$J$21:$J$39,BZ$5),BV30&lt;SMALL(기준일시_입력!$N$21:$N$39,BZ$5)),SMALL(기준일시_입력!$N$21:$N$39,BZ$5)-BV30,0)),0)</f>
        <v>0</v>
      </c>
      <c r="CA30" s="15">
        <f>IFERROR(IF(AND(BV30&lt;SMALL(기준일시_입력!$J$21:$J$39,CA$5),BW30&gt;SMALL(기준일시_입력!$N$21:$N$39,CA$5)),INDEX(기준일시_입력!$AJ$21:$AJ$39,CA$5*2-1),IF(AND(BV30&gt;=SMALL(기준일시_입력!$J$21:$J$39,CA$5),BV30&lt;SMALL(기준일시_입력!$N$21:$N$39,CA$5)),SMALL(기준일시_입력!$N$21:$N$39,CA$5)-BV30,0)),0)</f>
        <v>0</v>
      </c>
      <c r="CB30" s="15">
        <f>IFERROR(IF(AND(BV30&lt;SMALL(기준일시_입력!$J$21:$J$39,CB$5),BW30&gt;SMALL(기준일시_입력!$N$21:$N$39,CB$5)),INDEX(기준일시_입력!$AJ$21:$AJ$39,CB$5*2-1),IF(AND(BV30&gt;=SMALL(기준일시_입력!$J$21:$J$39,CB$5),BV30&lt;SMALL(기준일시_입력!$N$21:$N$39,CB$5)),SMALL(기준일시_입력!$N$21:$N$39,CB$5)-BV30,0)),0)</f>
        <v>0</v>
      </c>
      <c r="CC30" s="15">
        <f>IFERROR(IF(AND(BV30&lt;SMALL(기준일시_입력!$J$21:$J$39,CC$5),BW30&gt;SMALL(기준일시_입력!$N$21:$N$39,CC$5)),INDEX(기준일시_입력!$AJ$21:$AJ$39,CC$5*2-1),IF(AND(BV30&gt;=SMALL(기준일시_입력!$J$21:$J$39,CC$5),BV30&lt;SMALL(기준일시_입력!$N$21:$N$39,CC$5)),SMALL(기준일시_입력!$N$21:$N$39,CC$5)-BV30,0)),0)</f>
        <v>0</v>
      </c>
      <c r="CD30" s="15">
        <f>IFERROR(IF(AND(BV30&lt;SMALL(기준일시_입력!$J$21:$J$39,CD$5),BW30&gt;SMALL(기준일시_입력!$N$21:$N$39,CD$5)),INDEX(기준일시_입력!$AJ$21:$AJ$39,CD$5*2-1),IF(AND(BV30&gt;=SMALL(기준일시_입력!$J$21:$J$39,CD$5),BV30&lt;SMALL(기준일시_입력!$N$21:$N$39,CD$5)),SMALL(기준일시_입력!$N$21:$N$39,CD$5)-BV30,0)),0)</f>
        <v>0</v>
      </c>
      <c r="CE30" s="15">
        <f>IFERROR(IF(AND(BV30&lt;SMALL(기준일시_입력!$J$21:$J$39,CE$5),BW30&gt;SMALL(기준일시_입력!$N$21:$N$39,CE$5)),INDEX(기준일시_입력!$AJ$21:$AJ$39,CE$5*2-1),IF(AND(BV30&gt;=SMALL(기준일시_입력!$J$21:$J$39,CE$5),BV30&lt;SMALL(기준일시_입력!$N$21:$N$39,CE$5)),SMALL(기준일시_입력!$N$21:$N$39,CE$5)-BV30,0)),0)</f>
        <v>0</v>
      </c>
      <c r="CF30" s="15">
        <f>IFERROR(IF(AND(BV30&lt;SMALL(기준일시_입력!$J$21:$J$39,CF$5),BW30&gt;SMALL(기준일시_입력!$N$21:$N$39,CF$5)),INDEX(기준일시_입력!$AJ$21:$AJ$39,CF$5*2-1),IF(AND(BV30&gt;=SMALL(기준일시_입력!$J$21:$J$39,CF$5),BV30&lt;SMALL(기준일시_입력!$N$21:$N$39,CF$5)),SMALL(기준일시_입력!$N$21:$N$39,CF$5)-BV30,0)),0)</f>
        <v>0</v>
      </c>
      <c r="CG30" s="15">
        <f>IFERROR(IF(AND(BV30&lt;SMALL(기준일시_입력!$J$21:$J$39,CG$5),BW30&gt;SMALL(기준일시_입력!$N$21:$N$39,CG$5)),INDEX(기준일시_입력!$AJ$21:$AJ$39,CG$5*2-1),IF(AND(BV30&gt;=SMALL(기준일시_입력!$J$21:$J$39,CG$5),BV30&lt;SMALL(기준일시_입력!$N$21:$N$39,CG$5)),SMALL(기준일시_입력!$N$21:$N$39,CG$5)-BV30,0)),0)</f>
        <v>0</v>
      </c>
      <c r="CH30" s="6"/>
      <c r="CI30" s="180" t="str">
        <f t="shared" si="157"/>
        <v>25일</v>
      </c>
      <c r="CJ30" s="180"/>
      <c r="CK30" s="5" t="str">
        <f t="shared" si="158"/>
        <v>목</v>
      </c>
      <c r="CL30" s="67" t="str">
        <f t="shared" si="404"/>
        <v/>
      </c>
      <c r="CM30" s="184"/>
      <c r="CN30" s="184"/>
      <c r="CO30" s="184"/>
      <c r="CP30" s="184"/>
      <c r="CQ30" s="184"/>
      <c r="CR30" s="184"/>
      <c r="CS30" s="176"/>
      <c r="CT30" s="177"/>
      <c r="CU30" s="129" t="str">
        <f>IF($B30="","",IF(AND(CK$3&lt;&gt;"",$B30-기준일시_입력!$AO$7&lt;=0,CM30="",CP30="",CS30=""),"X",IF(CS30="연차","☆",IF(CS30="월차","★",IF(CS30="병가","♨",IF(CS30="출장","◎",IF(CS30="교육","■",IF(AND(CS30="",CM30&lt;=기준일시_입력!$J$15,CP30&gt;=기준일시_입력!$N$15),"○",IF(AND(CS30="",CM30&lt;&gt;"",CM30&gt;기준일시_입력!$J$15),"▼",IF(AND(CS30="",CP30&lt;&gt;"",CP30&lt;기준일시_입력!$N$15),"△",""))))))))))</f>
        <v/>
      </c>
      <c r="CV30" s="15">
        <f>IFERROR(IF(OR(CM30="",CP30=""),0,IF(AND(CX30&lt;기준일시_입력!$J$17,CY30&gt;기준일시_입력!$N$17),기준일시_입력!$N$17-기준일시_입력!$J$17,IF(AND(CX30&gt;=기준일시_입력!$J$17,CY30&gt;기준일시_입력!$N$17),기준일시_입력!$N$17-CX30,IF(CY30&lt;기준일시_입력!$J$17,0,IF(AND(CX30&lt;기준일시_입력!$J$17,CY30&lt;=기준일시_입력!$N$17),CY30-기준일시_입력!$J$17,IF(AND(CX30&gt;=기준일시_입력!$J$17,CY30&lt;=기준일시_입력!$N$17),CY30-CX30,0)))))),0)</f>
        <v>0</v>
      </c>
      <c r="CW30" s="15">
        <f t="shared" si="401"/>
        <v>0</v>
      </c>
      <c r="CX30" s="15">
        <f>IF(OR(CM30="",CP30=""),0,IF(CM30&lt;기준일시_입력!$J$15,기준일시_입력!$J$15,CM30))</f>
        <v>0</v>
      </c>
      <c r="CY30" s="15">
        <f t="shared" si="160"/>
        <v>0</v>
      </c>
      <c r="CZ30" s="15">
        <f>IFERROR(IF(AND(CX30&lt;SMALL(기준일시_입력!$J$21:$J$39,CZ$5),CY30&gt;SMALL(기준일시_입력!$N$21:$N$39,CZ$5)),INDEX(기준일시_입력!$AJ$21:$AJ$39,CZ$5*2-1),IF(AND(CX30&gt;=SMALL(기준일시_입력!$J$21:$J$39,CZ$5),CX30&lt;SMALL(기준일시_입력!$N$21:$N$39,CZ$5)),SMALL(기준일시_입력!$N$21:$N$39,CZ$5)-CX30,0)),0)</f>
        <v>0</v>
      </c>
      <c r="DA30" s="15">
        <f>IFERROR(IF(AND(CX30&lt;SMALL(기준일시_입력!$J$21:$J$39,DA$5),CY30&gt;SMALL(기준일시_입력!$N$21:$N$39,DA$5)),INDEX(기준일시_입력!$AJ$21:$AJ$39,DA$5*2-1),IF(AND(CX30&gt;=SMALL(기준일시_입력!$J$21:$J$39,DA$5),CX30&lt;SMALL(기준일시_입력!$N$21:$N$39,DA$5)),SMALL(기준일시_입력!$N$21:$N$39,DA$5)-CX30,0)),0)</f>
        <v>0</v>
      </c>
      <c r="DB30" s="15">
        <f>IFERROR(IF(AND(CX30&lt;SMALL(기준일시_입력!$J$21:$J$39,DB$5),CY30&gt;SMALL(기준일시_입력!$N$21:$N$39,DB$5)),INDEX(기준일시_입력!$AJ$21:$AJ$39,DB$5*2-1),IF(AND(CX30&gt;=SMALL(기준일시_입력!$J$21:$J$39,DB$5),CX30&lt;SMALL(기준일시_입력!$N$21:$N$39,DB$5)),SMALL(기준일시_입력!$N$21:$N$39,DB$5)-CX30,0)),0)</f>
        <v>0</v>
      </c>
      <c r="DC30" s="15">
        <f>IFERROR(IF(AND(CX30&lt;SMALL(기준일시_입력!$J$21:$J$39,DC$5),CY30&gt;SMALL(기준일시_입력!$N$21:$N$39,DC$5)),INDEX(기준일시_입력!$AJ$21:$AJ$39,DC$5*2-1),IF(AND(CX30&gt;=SMALL(기준일시_입력!$J$21:$J$39,DC$5),CX30&lt;SMALL(기준일시_입력!$N$21:$N$39,DC$5)),SMALL(기준일시_입력!$N$21:$N$39,DC$5)-CX30,0)),0)</f>
        <v>0</v>
      </c>
      <c r="DD30" s="15">
        <f>IFERROR(IF(AND(CX30&lt;SMALL(기준일시_입력!$J$21:$J$39,DD$5),CY30&gt;SMALL(기준일시_입력!$N$21:$N$39,DD$5)),INDEX(기준일시_입력!$AJ$21:$AJ$39,DD$5*2-1),IF(AND(CX30&gt;=SMALL(기준일시_입력!$J$21:$J$39,DD$5),CX30&lt;SMALL(기준일시_입력!$N$21:$N$39,DD$5)),SMALL(기준일시_입력!$N$21:$N$39,DD$5)-CX30,0)),0)</f>
        <v>0</v>
      </c>
      <c r="DE30" s="15">
        <f>IFERROR(IF(AND(CX30&lt;SMALL(기준일시_입력!$J$21:$J$39,DE$5),CY30&gt;SMALL(기준일시_입력!$N$21:$N$39,DE$5)),INDEX(기준일시_입력!$AJ$21:$AJ$39,DE$5*2-1),IF(AND(CX30&gt;=SMALL(기준일시_입력!$J$21:$J$39,DE$5),CX30&lt;SMALL(기준일시_입력!$N$21:$N$39,DE$5)),SMALL(기준일시_입력!$N$21:$N$39,DE$5)-CX30,0)),0)</f>
        <v>0</v>
      </c>
      <c r="DF30" s="15">
        <f>IFERROR(IF(AND(CX30&lt;SMALL(기준일시_입력!$J$21:$J$39,DF$5),CY30&gt;SMALL(기준일시_입력!$N$21:$N$39,DF$5)),INDEX(기준일시_입력!$AJ$21:$AJ$39,DF$5*2-1),IF(AND(CX30&gt;=SMALL(기준일시_입력!$J$21:$J$39,DF$5),CX30&lt;SMALL(기준일시_입력!$N$21:$N$39,DF$5)),SMALL(기준일시_입력!$N$21:$N$39,DF$5)-CX30,0)),0)</f>
        <v>0</v>
      </c>
      <c r="DG30" s="15">
        <f>IFERROR(IF(AND(CX30&lt;SMALL(기준일시_입력!$J$21:$J$39,DG$5),CY30&gt;SMALL(기준일시_입력!$N$21:$N$39,DG$5)),INDEX(기준일시_입력!$AJ$21:$AJ$39,DG$5*2-1),IF(AND(CX30&gt;=SMALL(기준일시_입력!$J$21:$J$39,DG$5),CX30&lt;SMALL(기준일시_입력!$N$21:$N$39,DG$5)),SMALL(기준일시_입력!$N$21:$N$39,DG$5)-CX30,0)),0)</f>
        <v>0</v>
      </c>
      <c r="DH30" s="15">
        <f>IFERROR(IF(AND(CX30&lt;SMALL(기준일시_입력!$J$21:$J$39,DH$5),CY30&gt;SMALL(기준일시_입력!$N$21:$N$39,DH$5)),INDEX(기준일시_입력!$AJ$21:$AJ$39,DH$5*2-1),IF(AND(CX30&gt;=SMALL(기준일시_입력!$J$21:$J$39,DH$5),CX30&lt;SMALL(기준일시_입력!$N$21:$N$39,DH$5)),SMALL(기준일시_입력!$N$21:$N$39,DH$5)-CX30,0)),0)</f>
        <v>0</v>
      </c>
      <c r="DI30" s="15">
        <f>IFERROR(IF(AND(CX30&lt;SMALL(기준일시_입력!$J$21:$J$39,DI$5),CY30&gt;SMALL(기준일시_입력!$N$21:$N$39,DI$5)),INDEX(기준일시_입력!$AJ$21:$AJ$39,DI$5*2-1),IF(AND(CX30&gt;=SMALL(기준일시_입력!$J$21:$J$39,DI$5),CX30&lt;SMALL(기준일시_입력!$N$21:$N$39,DI$5)),SMALL(기준일시_입력!$N$21:$N$39,DI$5)-CX30,0)),0)</f>
        <v>0</v>
      </c>
      <c r="DJ30" s="6"/>
      <c r="DK30" s="180" t="str">
        <f t="shared" si="161"/>
        <v>25일</v>
      </c>
      <c r="DL30" s="180"/>
      <c r="DM30" s="5" t="str">
        <f t="shared" si="162"/>
        <v>목</v>
      </c>
      <c r="DN30" s="67" t="str">
        <f t="shared" si="404"/>
        <v/>
      </c>
      <c r="DO30" s="184"/>
      <c r="DP30" s="184"/>
      <c r="DQ30" s="184"/>
      <c r="DR30" s="184"/>
      <c r="DS30" s="184"/>
      <c r="DT30" s="184"/>
      <c r="DU30" s="176"/>
      <c r="DV30" s="177"/>
      <c r="DW30" s="129" t="str">
        <f>IF($B30="","",IF(AND(DM$3&lt;&gt;"",$B30-기준일시_입력!$AO$7&lt;=0,DO30="",DR30="",DU30=""),"X",IF(DU30="연차","☆",IF(DU30="월차","★",IF(DU30="병가","♨",IF(DU30="출장","◎",IF(DU30="교육","■",IF(AND(DU30="",DO30&lt;=기준일시_입력!$J$15,DR30&gt;=기준일시_입력!$N$15),"○",IF(AND(DU30="",DO30&lt;&gt;"",DO30&gt;기준일시_입력!$J$15),"▼",IF(AND(DU30="",DR30&lt;&gt;"",DR30&lt;기준일시_입력!$N$15),"△",""))))))))))</f>
        <v/>
      </c>
      <c r="DX30" s="15">
        <f>IFERROR(IF(OR(DO30="",DR30=""),0,IF(AND(DZ30&lt;기준일시_입력!$J$17,EA30&gt;기준일시_입력!$N$17),기준일시_입력!$N$17-기준일시_입력!$J$17,IF(AND(DZ30&gt;=기준일시_입력!$J$17,EA30&gt;기준일시_입력!$N$17),기준일시_입력!$N$17-DZ30,IF(EA30&lt;기준일시_입력!$J$17,0,IF(AND(DZ30&lt;기준일시_입력!$J$17,EA30&lt;=기준일시_입력!$N$17),EA30-기준일시_입력!$J$17,IF(AND(DZ30&gt;=기준일시_입력!$J$17,EA30&lt;=기준일시_입력!$N$17),EA30-DZ30,0)))))),0)</f>
        <v>0</v>
      </c>
      <c r="DY30" s="15">
        <f t="shared" si="402"/>
        <v>0</v>
      </c>
      <c r="DZ30" s="15">
        <f>IF(OR(DO30="",DR30=""),0,IF(DO30&lt;기준일시_입력!$J$15,기준일시_입력!$J$15,DO30))</f>
        <v>0</v>
      </c>
      <c r="EA30" s="15">
        <f t="shared" si="164"/>
        <v>0</v>
      </c>
      <c r="EB30" s="15">
        <f>IFERROR(IF(AND(DZ30&lt;SMALL(기준일시_입력!$J$21:$J$39,EB$5),EA30&gt;SMALL(기준일시_입력!$N$21:$N$39,EB$5)),INDEX(기준일시_입력!$AJ$21:$AJ$39,EB$5*2-1),IF(AND(DZ30&gt;=SMALL(기준일시_입력!$J$21:$J$39,EB$5),DZ30&lt;SMALL(기준일시_입력!$N$21:$N$39,EB$5)),SMALL(기준일시_입력!$N$21:$N$39,EB$5)-DZ30,0)),0)</f>
        <v>0</v>
      </c>
      <c r="EC30" s="15">
        <f>IFERROR(IF(AND(DZ30&lt;SMALL(기준일시_입력!$J$21:$J$39,EC$5),EA30&gt;SMALL(기준일시_입력!$N$21:$N$39,EC$5)),INDEX(기준일시_입력!$AJ$21:$AJ$39,EC$5*2-1),IF(AND(DZ30&gt;=SMALL(기준일시_입력!$J$21:$J$39,EC$5),DZ30&lt;SMALL(기준일시_입력!$N$21:$N$39,EC$5)),SMALL(기준일시_입력!$N$21:$N$39,EC$5)-DZ30,0)),0)</f>
        <v>0</v>
      </c>
      <c r="ED30" s="15">
        <f>IFERROR(IF(AND(DZ30&lt;SMALL(기준일시_입력!$J$21:$J$39,ED$5),EA30&gt;SMALL(기준일시_입력!$N$21:$N$39,ED$5)),INDEX(기준일시_입력!$AJ$21:$AJ$39,ED$5*2-1),IF(AND(DZ30&gt;=SMALL(기준일시_입력!$J$21:$J$39,ED$5),DZ30&lt;SMALL(기준일시_입력!$N$21:$N$39,ED$5)),SMALL(기준일시_입력!$N$21:$N$39,ED$5)-DZ30,0)),0)</f>
        <v>0</v>
      </c>
      <c r="EE30" s="15">
        <f>IFERROR(IF(AND(DZ30&lt;SMALL(기준일시_입력!$J$21:$J$39,EE$5),EA30&gt;SMALL(기준일시_입력!$N$21:$N$39,EE$5)),INDEX(기준일시_입력!$AJ$21:$AJ$39,EE$5*2-1),IF(AND(DZ30&gt;=SMALL(기준일시_입력!$J$21:$J$39,EE$5),DZ30&lt;SMALL(기준일시_입력!$N$21:$N$39,EE$5)),SMALL(기준일시_입력!$N$21:$N$39,EE$5)-DZ30,0)),0)</f>
        <v>0</v>
      </c>
      <c r="EF30" s="15">
        <f>IFERROR(IF(AND(DZ30&lt;SMALL(기준일시_입력!$J$21:$J$39,EF$5),EA30&gt;SMALL(기준일시_입력!$N$21:$N$39,EF$5)),INDEX(기준일시_입력!$AJ$21:$AJ$39,EF$5*2-1),IF(AND(DZ30&gt;=SMALL(기준일시_입력!$J$21:$J$39,EF$5),DZ30&lt;SMALL(기준일시_입력!$N$21:$N$39,EF$5)),SMALL(기준일시_입력!$N$21:$N$39,EF$5)-DZ30,0)),0)</f>
        <v>0</v>
      </c>
      <c r="EG30" s="15">
        <f>IFERROR(IF(AND(DZ30&lt;SMALL(기준일시_입력!$J$21:$J$39,EG$5),EA30&gt;SMALL(기준일시_입력!$N$21:$N$39,EG$5)),INDEX(기준일시_입력!$AJ$21:$AJ$39,EG$5*2-1),IF(AND(DZ30&gt;=SMALL(기준일시_입력!$J$21:$J$39,EG$5),DZ30&lt;SMALL(기준일시_입력!$N$21:$N$39,EG$5)),SMALL(기준일시_입력!$N$21:$N$39,EG$5)-DZ30,0)),0)</f>
        <v>0</v>
      </c>
      <c r="EH30" s="15">
        <f>IFERROR(IF(AND(DZ30&lt;SMALL(기준일시_입력!$J$21:$J$39,EH$5),EA30&gt;SMALL(기준일시_입력!$N$21:$N$39,EH$5)),INDEX(기준일시_입력!$AJ$21:$AJ$39,EH$5*2-1),IF(AND(DZ30&gt;=SMALL(기준일시_입력!$J$21:$J$39,EH$5),DZ30&lt;SMALL(기준일시_입력!$N$21:$N$39,EH$5)),SMALL(기준일시_입력!$N$21:$N$39,EH$5)-DZ30,0)),0)</f>
        <v>0</v>
      </c>
      <c r="EI30" s="15">
        <f>IFERROR(IF(AND(DZ30&lt;SMALL(기준일시_입력!$J$21:$J$39,EI$5),EA30&gt;SMALL(기준일시_입력!$N$21:$N$39,EI$5)),INDEX(기준일시_입력!$AJ$21:$AJ$39,EI$5*2-1),IF(AND(DZ30&gt;=SMALL(기준일시_입력!$J$21:$J$39,EI$5),DZ30&lt;SMALL(기준일시_입력!$N$21:$N$39,EI$5)),SMALL(기준일시_입력!$N$21:$N$39,EI$5)-DZ30,0)),0)</f>
        <v>0</v>
      </c>
      <c r="EJ30" s="15">
        <f>IFERROR(IF(AND(DZ30&lt;SMALL(기준일시_입력!$J$21:$J$39,EJ$5),EA30&gt;SMALL(기준일시_입력!$N$21:$N$39,EJ$5)),INDEX(기준일시_입력!$AJ$21:$AJ$39,EJ$5*2-1),IF(AND(DZ30&gt;=SMALL(기준일시_입력!$J$21:$J$39,EJ$5),DZ30&lt;SMALL(기준일시_입력!$N$21:$N$39,EJ$5)),SMALL(기준일시_입력!$N$21:$N$39,EJ$5)-DZ30,0)),0)</f>
        <v>0</v>
      </c>
      <c r="EK30" s="15">
        <f>IFERROR(IF(AND(DZ30&lt;SMALL(기준일시_입력!$J$21:$J$39,EK$5),EA30&gt;SMALL(기준일시_입력!$N$21:$N$39,EK$5)),INDEX(기준일시_입력!$AJ$21:$AJ$39,EK$5*2-1),IF(AND(DZ30&gt;=SMALL(기준일시_입력!$J$21:$J$39,EK$5),DZ30&lt;SMALL(기준일시_입력!$N$21:$N$39,EK$5)),SMALL(기준일시_입력!$N$21:$N$39,EK$5)-DZ30,0)),0)</f>
        <v>0</v>
      </c>
      <c r="EL30" s="6"/>
      <c r="EM30" s="180" t="str">
        <f t="shared" si="165"/>
        <v>25일</v>
      </c>
      <c r="EN30" s="180"/>
      <c r="EO30" s="5" t="str">
        <f t="shared" si="166"/>
        <v>목</v>
      </c>
      <c r="EP30" s="67" t="str">
        <f t="shared" si="404"/>
        <v/>
      </c>
      <c r="EQ30" s="184"/>
      <c r="ER30" s="184"/>
      <c r="ES30" s="184"/>
      <c r="ET30" s="184"/>
      <c r="EU30" s="184"/>
      <c r="EV30" s="184"/>
      <c r="EW30" s="176"/>
      <c r="EX30" s="177"/>
      <c r="EY30" s="129" t="str">
        <f>IF($B30="","",IF(AND(EO$3&lt;&gt;"",$B30-기준일시_입력!$AO$7&lt;=0,EQ30="",ET30="",EW30=""),"X",IF(EW30="연차","☆",IF(EW30="월차","★",IF(EW30="병가","♨",IF(EW30="출장","◎",IF(EW30="교육","■",IF(AND(EW30="",EQ30&lt;=기준일시_입력!$J$15,ET30&gt;=기준일시_입력!$N$15),"○",IF(AND(EW30="",EQ30&lt;&gt;"",EQ30&gt;기준일시_입력!$J$15),"▼",IF(AND(EW30="",ET30&lt;&gt;"",ET30&lt;기준일시_입력!$N$15),"△",""))))))))))</f>
        <v/>
      </c>
      <c r="EZ30" s="15">
        <f>IFERROR(IF(OR(EQ30="",ET30=""),0,IF(AND(FB30&lt;기준일시_입력!$J$17,FC30&gt;기준일시_입력!$N$17),기준일시_입력!$N$17-기준일시_입력!$J$17,IF(AND(FB30&gt;=기준일시_입력!$J$17,FC30&gt;기준일시_입력!$N$17),기준일시_입력!$N$17-FB30,IF(FC30&lt;기준일시_입력!$J$17,0,IF(AND(FB30&lt;기준일시_입력!$J$17,FC30&lt;=기준일시_입력!$N$17),FC30-기준일시_입력!$J$17,IF(AND(FB30&gt;=기준일시_입력!$J$17,FC30&lt;=기준일시_입력!$N$17),FC30-FB30,0)))))),0)</f>
        <v>0</v>
      </c>
      <c r="FA30" s="15">
        <f t="shared" si="403"/>
        <v>0</v>
      </c>
      <c r="FB30" s="15">
        <f>IF(OR(EQ30="",ET30=""),0,IF(EQ30&lt;기준일시_입력!$J$15,기준일시_입력!$J$15,EQ30))</f>
        <v>0</v>
      </c>
      <c r="FC30" s="15">
        <f t="shared" si="168"/>
        <v>0</v>
      </c>
      <c r="FD30" s="15">
        <f>IFERROR(IF(AND(FB30&lt;SMALL(기준일시_입력!$J$21:$J$39,FD$5),FC30&gt;SMALL(기준일시_입력!$N$21:$N$39,FD$5)),INDEX(기준일시_입력!$AJ$21:$AJ$39,FD$5*2-1),IF(AND(FB30&gt;=SMALL(기준일시_입력!$J$21:$J$39,FD$5),FB30&lt;SMALL(기준일시_입력!$N$21:$N$39,FD$5)),SMALL(기준일시_입력!$N$21:$N$39,FD$5)-FB30,0)),0)</f>
        <v>0</v>
      </c>
      <c r="FE30" s="15">
        <f>IFERROR(IF(AND(FB30&lt;SMALL(기준일시_입력!$J$21:$J$39,FE$5),FC30&gt;SMALL(기준일시_입력!$N$21:$N$39,FE$5)),INDEX(기준일시_입력!$AJ$21:$AJ$39,FE$5*2-1),IF(AND(FB30&gt;=SMALL(기준일시_입력!$J$21:$J$39,FE$5),FB30&lt;SMALL(기준일시_입력!$N$21:$N$39,FE$5)),SMALL(기준일시_입력!$N$21:$N$39,FE$5)-FB30,0)),0)</f>
        <v>0</v>
      </c>
      <c r="FF30" s="15">
        <f>IFERROR(IF(AND(FB30&lt;SMALL(기준일시_입력!$J$21:$J$39,FF$5),FC30&gt;SMALL(기준일시_입력!$N$21:$N$39,FF$5)),INDEX(기준일시_입력!$AJ$21:$AJ$39,FF$5*2-1),IF(AND(FB30&gt;=SMALL(기준일시_입력!$J$21:$J$39,FF$5),FB30&lt;SMALL(기준일시_입력!$N$21:$N$39,FF$5)),SMALL(기준일시_입력!$N$21:$N$39,FF$5)-FB30,0)),0)</f>
        <v>0</v>
      </c>
      <c r="FG30" s="15">
        <f>IFERROR(IF(AND(FB30&lt;SMALL(기준일시_입력!$J$21:$J$39,FG$5),FC30&gt;SMALL(기준일시_입력!$N$21:$N$39,FG$5)),INDEX(기준일시_입력!$AJ$21:$AJ$39,FG$5*2-1),IF(AND(FB30&gt;=SMALL(기준일시_입력!$J$21:$J$39,FG$5),FB30&lt;SMALL(기준일시_입력!$N$21:$N$39,FG$5)),SMALL(기준일시_입력!$N$21:$N$39,FG$5)-FB30,0)),0)</f>
        <v>0</v>
      </c>
      <c r="FH30" s="15">
        <f>IFERROR(IF(AND(FB30&lt;SMALL(기준일시_입력!$J$21:$J$39,FH$5),FC30&gt;SMALL(기준일시_입력!$N$21:$N$39,FH$5)),INDEX(기준일시_입력!$AJ$21:$AJ$39,FH$5*2-1),IF(AND(FB30&gt;=SMALL(기준일시_입력!$J$21:$J$39,FH$5),FB30&lt;SMALL(기준일시_입력!$N$21:$N$39,FH$5)),SMALL(기준일시_입력!$N$21:$N$39,FH$5)-FB30,0)),0)</f>
        <v>0</v>
      </c>
      <c r="FI30" s="15">
        <f>IFERROR(IF(AND(FB30&lt;SMALL(기준일시_입력!$J$21:$J$39,FI$5),FC30&gt;SMALL(기준일시_입력!$N$21:$N$39,FI$5)),INDEX(기준일시_입력!$AJ$21:$AJ$39,FI$5*2-1),IF(AND(FB30&gt;=SMALL(기준일시_입력!$J$21:$J$39,FI$5),FB30&lt;SMALL(기준일시_입력!$N$21:$N$39,FI$5)),SMALL(기준일시_입력!$N$21:$N$39,FI$5)-FB30,0)),0)</f>
        <v>0</v>
      </c>
      <c r="FJ30" s="15">
        <f>IFERROR(IF(AND(FB30&lt;SMALL(기준일시_입력!$J$21:$J$39,FJ$5),FC30&gt;SMALL(기준일시_입력!$N$21:$N$39,FJ$5)),INDEX(기준일시_입력!$AJ$21:$AJ$39,FJ$5*2-1),IF(AND(FB30&gt;=SMALL(기준일시_입력!$J$21:$J$39,FJ$5),FB30&lt;SMALL(기준일시_입력!$N$21:$N$39,FJ$5)),SMALL(기준일시_입력!$N$21:$N$39,FJ$5)-FB30,0)),0)</f>
        <v>0</v>
      </c>
      <c r="FK30" s="15">
        <f>IFERROR(IF(AND(FB30&lt;SMALL(기준일시_입력!$J$21:$J$39,FK$5),FC30&gt;SMALL(기준일시_입력!$N$21:$N$39,FK$5)),INDEX(기준일시_입력!$AJ$21:$AJ$39,FK$5*2-1),IF(AND(FB30&gt;=SMALL(기준일시_입력!$J$21:$J$39,FK$5),FB30&lt;SMALL(기준일시_입력!$N$21:$N$39,FK$5)),SMALL(기준일시_입력!$N$21:$N$39,FK$5)-FB30,0)),0)</f>
        <v>0</v>
      </c>
      <c r="FL30" s="15">
        <f>IFERROR(IF(AND(FB30&lt;SMALL(기준일시_입력!$J$21:$J$39,FL$5),FC30&gt;SMALL(기준일시_입력!$N$21:$N$39,FL$5)),INDEX(기준일시_입력!$AJ$21:$AJ$39,FL$5*2-1),IF(AND(FB30&gt;=SMALL(기준일시_입력!$J$21:$J$39,FL$5),FB30&lt;SMALL(기준일시_입력!$N$21:$N$39,FL$5)),SMALL(기준일시_입력!$N$21:$N$39,FL$5)-FB30,0)),0)</f>
        <v>0</v>
      </c>
      <c r="FM30" s="15">
        <f>IFERROR(IF(AND(FB30&lt;SMALL(기준일시_입력!$J$21:$J$39,FM$5),FC30&gt;SMALL(기준일시_입력!$N$21:$N$39,FM$5)),INDEX(기준일시_입력!$AJ$21:$AJ$39,FM$5*2-1),IF(AND(FB30&gt;=SMALL(기준일시_입력!$J$21:$J$39,FM$5),FB30&lt;SMALL(기준일시_입력!$N$21:$N$39,FM$5)),SMALL(기준일시_입력!$N$21:$N$39,FM$5)-FB30,0)),0)</f>
        <v>0</v>
      </c>
      <c r="FN30" s="6"/>
      <c r="FO30" s="180" t="str">
        <f t="shared" si="169"/>
        <v>25일</v>
      </c>
      <c r="FP30" s="180"/>
      <c r="FQ30" s="124" t="str">
        <f t="shared" si="170"/>
        <v>목</v>
      </c>
      <c r="FR30" s="133" t="str">
        <f t="shared" si="405"/>
        <v/>
      </c>
      <c r="FS30" s="184"/>
      <c r="FT30" s="184"/>
      <c r="FU30" s="184"/>
      <c r="FV30" s="184"/>
      <c r="FW30" s="184"/>
      <c r="FX30" s="184"/>
      <c r="FY30" s="176"/>
      <c r="FZ30" s="177"/>
      <c r="GA30" s="129" t="str">
        <f>IF($B30="","",IF(AND(FQ$3&lt;&gt;"",$B30-기준일시_입력!$AO$7&lt;=0,FS30="",FV30="",FY30=""),"X",IF(FY30="연차","☆",IF(FY30="월차","★",IF(FY30="병가","♨",IF(FY30="출장","◎",IF(FY30="교육","■",IF(AND(FY30="",FS30&lt;=기준일시_입력!$J$15,FV30&gt;=기준일시_입력!$N$15),"○",IF(AND(FY30="",FS30&lt;&gt;"",FS30&gt;기준일시_입력!$J$15),"▼",IF(AND(FY30="",FV30&lt;&gt;"",FV30&lt;기준일시_입력!$N$15),"△",""))))))))))</f>
        <v/>
      </c>
      <c r="GB30" s="128">
        <f>IFERROR(IF(OR(FS30="",FV30=""),0,IF(AND(GD30&lt;기준일시_입력!$J$17,GE30&gt;기준일시_입력!$N$17),기준일시_입력!$N$17-기준일시_입력!$J$17,IF(AND(GD30&gt;=기준일시_입력!$J$17,GE30&gt;기준일시_입력!$N$17),기준일시_입력!$N$17-GD30,IF(GE30&lt;기준일시_입력!$J$17,0,IF(AND(GD30&lt;기준일시_입력!$J$17,GE30&lt;=기준일시_입력!$N$17),GE30-기준일시_입력!$J$17,IF(AND(GD30&gt;=기준일시_입력!$J$17,GE30&lt;=기준일시_입력!$N$17),GE30-GD30,0)))))),0)</f>
        <v>0</v>
      </c>
      <c r="GC30" s="128">
        <f t="shared" si="172"/>
        <v>0</v>
      </c>
      <c r="GD30" s="128">
        <f>IF(OR(FS30="",FV30=""),0,IF(FS30&lt;기준일시_입력!$J$15,기준일시_입력!$J$15,FS30))</f>
        <v>0</v>
      </c>
      <c r="GE30" s="128">
        <f t="shared" si="173"/>
        <v>0</v>
      </c>
      <c r="GF30" s="128">
        <f>IFERROR(IF(AND(GD30&lt;SMALL(기준일시_입력!$J$21:$J$39,GF$5),GE30&gt;SMALL(기준일시_입력!$N$21:$N$39,GF$5)),INDEX(기준일시_입력!$AJ$21:$AJ$39,GF$5*2-1),IF(AND(GD30&gt;=SMALL(기준일시_입력!$J$21:$J$39,GF$5),GD30&lt;SMALL(기준일시_입력!$N$21:$N$39,GF$5)),SMALL(기준일시_입력!$N$21:$N$39,GF$5)-GD30,0)),0)</f>
        <v>0</v>
      </c>
      <c r="GG30" s="128">
        <f>IFERROR(IF(AND(GD30&lt;SMALL(기준일시_입력!$J$21:$J$39,GG$5),GE30&gt;SMALL(기준일시_입력!$N$21:$N$39,GG$5)),INDEX(기준일시_입력!$AJ$21:$AJ$39,GG$5*2-1),IF(AND(GD30&gt;=SMALL(기준일시_입력!$J$21:$J$39,GG$5),GD30&lt;SMALL(기준일시_입력!$N$21:$N$39,GG$5)),SMALL(기준일시_입력!$N$21:$N$39,GG$5)-GD30,0)),0)</f>
        <v>0</v>
      </c>
      <c r="GH30" s="128">
        <f>IFERROR(IF(AND(GD30&lt;SMALL(기준일시_입력!$J$21:$J$39,GH$5),GE30&gt;SMALL(기준일시_입력!$N$21:$N$39,GH$5)),INDEX(기준일시_입력!$AJ$21:$AJ$39,GH$5*2-1),IF(AND(GD30&gt;=SMALL(기준일시_입력!$J$21:$J$39,GH$5),GD30&lt;SMALL(기준일시_입력!$N$21:$N$39,GH$5)),SMALL(기준일시_입력!$N$21:$N$39,GH$5)-GD30,0)),0)</f>
        <v>0</v>
      </c>
      <c r="GI30" s="128">
        <f>IFERROR(IF(AND(GD30&lt;SMALL(기준일시_입력!$J$21:$J$39,GI$5),GE30&gt;SMALL(기준일시_입력!$N$21:$N$39,GI$5)),INDEX(기준일시_입력!$AJ$21:$AJ$39,GI$5*2-1),IF(AND(GD30&gt;=SMALL(기준일시_입력!$J$21:$J$39,GI$5),GD30&lt;SMALL(기준일시_입력!$N$21:$N$39,GI$5)),SMALL(기준일시_입력!$N$21:$N$39,GI$5)-GD30,0)),0)</f>
        <v>0</v>
      </c>
      <c r="GJ30" s="128">
        <f>IFERROR(IF(AND(GD30&lt;SMALL(기준일시_입력!$J$21:$J$39,GJ$5),GE30&gt;SMALL(기준일시_입력!$N$21:$N$39,GJ$5)),INDEX(기준일시_입력!$AJ$21:$AJ$39,GJ$5*2-1),IF(AND(GD30&gt;=SMALL(기준일시_입력!$J$21:$J$39,GJ$5),GD30&lt;SMALL(기준일시_입력!$N$21:$N$39,GJ$5)),SMALL(기준일시_입력!$N$21:$N$39,GJ$5)-GD30,0)),0)</f>
        <v>0</v>
      </c>
      <c r="GK30" s="128">
        <f>IFERROR(IF(AND(GD30&lt;SMALL(기준일시_입력!$J$21:$J$39,GK$5),GE30&gt;SMALL(기준일시_입력!$N$21:$N$39,GK$5)),INDEX(기준일시_입력!$AJ$21:$AJ$39,GK$5*2-1),IF(AND(GD30&gt;=SMALL(기준일시_입력!$J$21:$J$39,GK$5),GD30&lt;SMALL(기준일시_입력!$N$21:$N$39,GK$5)),SMALL(기준일시_입력!$N$21:$N$39,GK$5)-GD30,0)),0)</f>
        <v>0</v>
      </c>
      <c r="GL30" s="128">
        <f>IFERROR(IF(AND(GD30&lt;SMALL(기준일시_입력!$J$21:$J$39,GL$5),GE30&gt;SMALL(기준일시_입력!$N$21:$N$39,GL$5)),INDEX(기준일시_입력!$AJ$21:$AJ$39,GL$5*2-1),IF(AND(GD30&gt;=SMALL(기준일시_입력!$J$21:$J$39,GL$5),GD30&lt;SMALL(기준일시_입력!$N$21:$N$39,GL$5)),SMALL(기준일시_입력!$N$21:$N$39,GL$5)-GD30,0)),0)</f>
        <v>0</v>
      </c>
      <c r="GM30" s="128">
        <f>IFERROR(IF(AND(GD30&lt;SMALL(기준일시_입력!$J$21:$J$39,GM$5),GE30&gt;SMALL(기준일시_입력!$N$21:$N$39,GM$5)),INDEX(기준일시_입력!$AJ$21:$AJ$39,GM$5*2-1),IF(AND(GD30&gt;=SMALL(기준일시_입력!$J$21:$J$39,GM$5),GD30&lt;SMALL(기준일시_입력!$N$21:$N$39,GM$5)),SMALL(기준일시_입력!$N$21:$N$39,GM$5)-GD30,0)),0)</f>
        <v>0</v>
      </c>
      <c r="GN30" s="128">
        <f>IFERROR(IF(AND(GD30&lt;SMALL(기준일시_입력!$J$21:$J$39,GN$5),GE30&gt;SMALL(기준일시_입력!$N$21:$N$39,GN$5)),INDEX(기준일시_입력!$AJ$21:$AJ$39,GN$5*2-1),IF(AND(GD30&gt;=SMALL(기준일시_입력!$J$21:$J$39,GN$5),GD30&lt;SMALL(기준일시_입력!$N$21:$N$39,GN$5)),SMALL(기준일시_입력!$N$21:$N$39,GN$5)-GD30,0)),0)</f>
        <v>0</v>
      </c>
      <c r="GO30" s="128">
        <f>IFERROR(IF(AND(GD30&lt;SMALL(기준일시_입력!$J$21:$J$39,GO$5),GE30&gt;SMALL(기준일시_입력!$N$21:$N$39,GO$5)),INDEX(기준일시_입력!$AJ$21:$AJ$39,GO$5*2-1),IF(AND(GD30&gt;=SMALL(기준일시_입력!$J$21:$J$39,GO$5),GD30&lt;SMALL(기준일시_입력!$N$21:$N$39,GO$5)),SMALL(기준일시_입력!$N$21:$N$39,GO$5)-GD30,0)),0)</f>
        <v>0</v>
      </c>
      <c r="GP30" s="125"/>
      <c r="GQ30" s="180" t="str">
        <f t="shared" si="174"/>
        <v>25일</v>
      </c>
      <c r="GR30" s="180"/>
      <c r="GS30" s="124" t="str">
        <f t="shared" si="175"/>
        <v>목</v>
      </c>
      <c r="GT30" s="133" t="str">
        <f t="shared" si="405"/>
        <v/>
      </c>
      <c r="GU30" s="184"/>
      <c r="GV30" s="184"/>
      <c r="GW30" s="184"/>
      <c r="GX30" s="184"/>
      <c r="GY30" s="184"/>
      <c r="GZ30" s="184"/>
      <c r="HA30" s="176"/>
      <c r="HB30" s="177"/>
      <c r="HC30" s="129" t="str">
        <f>IF($B30="","",IF(AND(GS$3&lt;&gt;"",$B30-기준일시_입력!$AO$7&lt;=0,GU30="",GX30="",HA30=""),"X",IF(HA30="연차","☆",IF(HA30="월차","★",IF(HA30="병가","♨",IF(HA30="출장","◎",IF(HA30="교육","■",IF(AND(HA30="",GU30&lt;=기준일시_입력!$J$15,GX30&gt;=기준일시_입력!$N$15),"○",IF(AND(HA30="",GU30&lt;&gt;"",GU30&gt;기준일시_입력!$J$15),"▼",IF(AND(HA30="",GX30&lt;&gt;"",GX30&lt;기준일시_입력!$N$15),"△",""))))))))))</f>
        <v/>
      </c>
      <c r="HD30" s="128">
        <f>IFERROR(IF(OR(GU30="",GX30=""),0,IF(AND(HF30&lt;기준일시_입력!$J$17,HG30&gt;기준일시_입력!$N$17),기준일시_입력!$N$17-기준일시_입력!$J$17,IF(AND(HF30&gt;=기준일시_입력!$J$17,HG30&gt;기준일시_입력!$N$17),기준일시_입력!$N$17-HF30,IF(HG30&lt;기준일시_입력!$J$17,0,IF(AND(HF30&lt;기준일시_입력!$J$17,HG30&lt;=기준일시_입력!$N$17),HG30-기준일시_입력!$J$17,IF(AND(HF30&gt;=기준일시_입력!$J$17,HG30&lt;=기준일시_입력!$N$17),HG30-HF30,0)))))),0)</f>
        <v>0</v>
      </c>
      <c r="HE30" s="128">
        <f t="shared" si="177"/>
        <v>0</v>
      </c>
      <c r="HF30" s="128">
        <f>IF(OR(GU30="",GX30=""),0,IF(GU30&lt;기준일시_입력!$J$15,기준일시_입력!$J$15,GU30))</f>
        <v>0</v>
      </c>
      <c r="HG30" s="128">
        <f t="shared" si="178"/>
        <v>0</v>
      </c>
      <c r="HH30" s="128">
        <f>IFERROR(IF(AND(HF30&lt;SMALL(기준일시_입력!$J$21:$J$39,HH$5),HG30&gt;SMALL(기준일시_입력!$N$21:$N$39,HH$5)),INDEX(기준일시_입력!$AJ$21:$AJ$39,HH$5*2-1),IF(AND(HF30&gt;=SMALL(기준일시_입력!$J$21:$J$39,HH$5),HF30&lt;SMALL(기준일시_입력!$N$21:$N$39,HH$5)),SMALL(기준일시_입력!$N$21:$N$39,HH$5)-HF30,0)),0)</f>
        <v>0</v>
      </c>
      <c r="HI30" s="128">
        <f>IFERROR(IF(AND(HF30&lt;SMALL(기준일시_입력!$J$21:$J$39,HI$5),HG30&gt;SMALL(기준일시_입력!$N$21:$N$39,HI$5)),INDEX(기준일시_입력!$AJ$21:$AJ$39,HI$5*2-1),IF(AND(HF30&gt;=SMALL(기준일시_입력!$J$21:$J$39,HI$5),HF30&lt;SMALL(기준일시_입력!$N$21:$N$39,HI$5)),SMALL(기준일시_입력!$N$21:$N$39,HI$5)-HF30,0)),0)</f>
        <v>0</v>
      </c>
      <c r="HJ30" s="128">
        <f>IFERROR(IF(AND(HF30&lt;SMALL(기준일시_입력!$J$21:$J$39,HJ$5),HG30&gt;SMALL(기준일시_입력!$N$21:$N$39,HJ$5)),INDEX(기준일시_입력!$AJ$21:$AJ$39,HJ$5*2-1),IF(AND(HF30&gt;=SMALL(기준일시_입력!$J$21:$J$39,HJ$5),HF30&lt;SMALL(기준일시_입력!$N$21:$N$39,HJ$5)),SMALL(기준일시_입력!$N$21:$N$39,HJ$5)-HF30,0)),0)</f>
        <v>0</v>
      </c>
      <c r="HK30" s="128">
        <f>IFERROR(IF(AND(HF30&lt;SMALL(기준일시_입력!$J$21:$J$39,HK$5),HG30&gt;SMALL(기준일시_입력!$N$21:$N$39,HK$5)),INDEX(기준일시_입력!$AJ$21:$AJ$39,HK$5*2-1),IF(AND(HF30&gt;=SMALL(기준일시_입력!$J$21:$J$39,HK$5),HF30&lt;SMALL(기준일시_입력!$N$21:$N$39,HK$5)),SMALL(기준일시_입력!$N$21:$N$39,HK$5)-HF30,0)),0)</f>
        <v>0</v>
      </c>
      <c r="HL30" s="128">
        <f>IFERROR(IF(AND(HF30&lt;SMALL(기준일시_입력!$J$21:$J$39,HL$5),HG30&gt;SMALL(기준일시_입력!$N$21:$N$39,HL$5)),INDEX(기준일시_입력!$AJ$21:$AJ$39,HL$5*2-1),IF(AND(HF30&gt;=SMALL(기준일시_입력!$J$21:$J$39,HL$5),HF30&lt;SMALL(기준일시_입력!$N$21:$N$39,HL$5)),SMALL(기준일시_입력!$N$21:$N$39,HL$5)-HF30,0)),0)</f>
        <v>0</v>
      </c>
      <c r="HM30" s="128">
        <f>IFERROR(IF(AND(HF30&lt;SMALL(기준일시_입력!$J$21:$J$39,HM$5),HG30&gt;SMALL(기준일시_입력!$N$21:$N$39,HM$5)),INDEX(기준일시_입력!$AJ$21:$AJ$39,HM$5*2-1),IF(AND(HF30&gt;=SMALL(기준일시_입력!$J$21:$J$39,HM$5),HF30&lt;SMALL(기준일시_입력!$N$21:$N$39,HM$5)),SMALL(기준일시_입력!$N$21:$N$39,HM$5)-HF30,0)),0)</f>
        <v>0</v>
      </c>
      <c r="HN30" s="128">
        <f>IFERROR(IF(AND(HF30&lt;SMALL(기준일시_입력!$J$21:$J$39,HN$5),HG30&gt;SMALL(기준일시_입력!$N$21:$N$39,HN$5)),INDEX(기준일시_입력!$AJ$21:$AJ$39,HN$5*2-1),IF(AND(HF30&gt;=SMALL(기준일시_입력!$J$21:$J$39,HN$5),HF30&lt;SMALL(기준일시_입력!$N$21:$N$39,HN$5)),SMALL(기준일시_입력!$N$21:$N$39,HN$5)-HF30,0)),0)</f>
        <v>0</v>
      </c>
      <c r="HO30" s="128">
        <f>IFERROR(IF(AND(HF30&lt;SMALL(기준일시_입력!$J$21:$J$39,HO$5),HG30&gt;SMALL(기준일시_입력!$N$21:$N$39,HO$5)),INDEX(기준일시_입력!$AJ$21:$AJ$39,HO$5*2-1),IF(AND(HF30&gt;=SMALL(기준일시_입력!$J$21:$J$39,HO$5),HF30&lt;SMALL(기준일시_입력!$N$21:$N$39,HO$5)),SMALL(기준일시_입력!$N$21:$N$39,HO$5)-HF30,0)),0)</f>
        <v>0</v>
      </c>
      <c r="HP30" s="128">
        <f>IFERROR(IF(AND(HF30&lt;SMALL(기준일시_입력!$J$21:$J$39,HP$5),HG30&gt;SMALL(기준일시_입력!$N$21:$N$39,HP$5)),INDEX(기준일시_입력!$AJ$21:$AJ$39,HP$5*2-1),IF(AND(HF30&gt;=SMALL(기준일시_입력!$J$21:$J$39,HP$5),HF30&lt;SMALL(기준일시_입력!$N$21:$N$39,HP$5)),SMALL(기준일시_입력!$N$21:$N$39,HP$5)-HF30,0)),0)</f>
        <v>0</v>
      </c>
      <c r="HQ30" s="128">
        <f>IFERROR(IF(AND(HF30&lt;SMALL(기준일시_입력!$J$21:$J$39,HQ$5),HG30&gt;SMALL(기준일시_입력!$N$21:$N$39,HQ$5)),INDEX(기준일시_입력!$AJ$21:$AJ$39,HQ$5*2-1),IF(AND(HF30&gt;=SMALL(기준일시_입력!$J$21:$J$39,HQ$5),HF30&lt;SMALL(기준일시_입력!$N$21:$N$39,HQ$5)),SMALL(기준일시_입력!$N$21:$N$39,HQ$5)-HF30,0)),0)</f>
        <v>0</v>
      </c>
      <c r="HR30" s="125"/>
      <c r="HS30" s="180" t="str">
        <f t="shared" si="179"/>
        <v>25일</v>
      </c>
      <c r="HT30" s="180"/>
      <c r="HU30" s="124" t="str">
        <f t="shared" si="180"/>
        <v>목</v>
      </c>
      <c r="HV30" s="133" t="str">
        <f t="shared" si="405"/>
        <v/>
      </c>
      <c r="HW30" s="184"/>
      <c r="HX30" s="184"/>
      <c r="HY30" s="184"/>
      <c r="HZ30" s="184"/>
      <c r="IA30" s="184"/>
      <c r="IB30" s="184"/>
      <c r="IC30" s="176"/>
      <c r="ID30" s="177"/>
      <c r="IE30" s="129" t="str">
        <f>IF($B30="","",IF(AND(HU$3&lt;&gt;"",$B30-기준일시_입력!$AO$7&lt;=0,HW30="",HZ30="",IC30=""),"X",IF(IC30="연차","☆",IF(IC30="월차","★",IF(IC30="병가","♨",IF(IC30="출장","◎",IF(IC30="교육","■",IF(AND(IC30="",HW30&lt;=기준일시_입력!$J$15,HZ30&gt;=기준일시_입력!$N$15),"○",IF(AND(IC30="",HW30&lt;&gt;"",HW30&gt;기준일시_입력!$J$15),"▼",IF(AND(IC30="",HZ30&lt;&gt;"",HZ30&lt;기준일시_입력!$N$15),"△",""))))))))))</f>
        <v/>
      </c>
      <c r="IF30" s="128">
        <f>IFERROR(IF(OR(HW30="",HZ30=""),0,IF(AND(IH30&lt;기준일시_입력!$J$17,II30&gt;기준일시_입력!$N$17),기준일시_입력!$N$17-기준일시_입력!$J$17,IF(AND(IH30&gt;=기준일시_입력!$J$17,II30&gt;기준일시_입력!$N$17),기준일시_입력!$N$17-IH30,IF(II30&lt;기준일시_입력!$J$17,0,IF(AND(IH30&lt;기준일시_입력!$J$17,II30&lt;=기준일시_입력!$N$17),II30-기준일시_입력!$J$17,IF(AND(IH30&gt;=기준일시_입력!$J$17,II30&lt;=기준일시_입력!$N$17),II30-IH30,0)))))),0)</f>
        <v>0</v>
      </c>
      <c r="IG30" s="128">
        <f t="shared" si="182"/>
        <v>0</v>
      </c>
      <c r="IH30" s="128">
        <f>IF(OR(HW30="",HZ30=""),0,IF(HW30&lt;기준일시_입력!$J$15,기준일시_입력!$J$15,HW30))</f>
        <v>0</v>
      </c>
      <c r="II30" s="128">
        <f t="shared" si="183"/>
        <v>0</v>
      </c>
      <c r="IJ30" s="128">
        <f>IFERROR(IF(AND(IH30&lt;SMALL(기준일시_입력!$J$21:$J$39,IJ$5),II30&gt;SMALL(기준일시_입력!$N$21:$N$39,IJ$5)),INDEX(기준일시_입력!$AJ$21:$AJ$39,IJ$5*2-1),IF(AND(IH30&gt;=SMALL(기준일시_입력!$J$21:$J$39,IJ$5),IH30&lt;SMALL(기준일시_입력!$N$21:$N$39,IJ$5)),SMALL(기준일시_입력!$N$21:$N$39,IJ$5)-IH30,0)),0)</f>
        <v>0</v>
      </c>
      <c r="IK30" s="128">
        <f>IFERROR(IF(AND(IH30&lt;SMALL(기준일시_입력!$J$21:$J$39,IK$5),II30&gt;SMALL(기준일시_입력!$N$21:$N$39,IK$5)),INDEX(기준일시_입력!$AJ$21:$AJ$39,IK$5*2-1),IF(AND(IH30&gt;=SMALL(기준일시_입력!$J$21:$J$39,IK$5),IH30&lt;SMALL(기준일시_입력!$N$21:$N$39,IK$5)),SMALL(기준일시_입력!$N$21:$N$39,IK$5)-IH30,0)),0)</f>
        <v>0</v>
      </c>
      <c r="IL30" s="128">
        <f>IFERROR(IF(AND(IH30&lt;SMALL(기준일시_입력!$J$21:$J$39,IL$5),II30&gt;SMALL(기준일시_입력!$N$21:$N$39,IL$5)),INDEX(기준일시_입력!$AJ$21:$AJ$39,IL$5*2-1),IF(AND(IH30&gt;=SMALL(기준일시_입력!$J$21:$J$39,IL$5),IH30&lt;SMALL(기준일시_입력!$N$21:$N$39,IL$5)),SMALL(기준일시_입력!$N$21:$N$39,IL$5)-IH30,0)),0)</f>
        <v>0</v>
      </c>
      <c r="IM30" s="128">
        <f>IFERROR(IF(AND(IH30&lt;SMALL(기준일시_입력!$J$21:$J$39,IM$5),II30&gt;SMALL(기준일시_입력!$N$21:$N$39,IM$5)),INDEX(기준일시_입력!$AJ$21:$AJ$39,IM$5*2-1),IF(AND(IH30&gt;=SMALL(기준일시_입력!$J$21:$J$39,IM$5),IH30&lt;SMALL(기준일시_입력!$N$21:$N$39,IM$5)),SMALL(기준일시_입력!$N$21:$N$39,IM$5)-IH30,0)),0)</f>
        <v>0</v>
      </c>
      <c r="IN30" s="128">
        <f>IFERROR(IF(AND(IH30&lt;SMALL(기준일시_입력!$J$21:$J$39,IN$5),II30&gt;SMALL(기준일시_입력!$N$21:$N$39,IN$5)),INDEX(기준일시_입력!$AJ$21:$AJ$39,IN$5*2-1),IF(AND(IH30&gt;=SMALL(기준일시_입력!$J$21:$J$39,IN$5),IH30&lt;SMALL(기준일시_입력!$N$21:$N$39,IN$5)),SMALL(기준일시_입력!$N$21:$N$39,IN$5)-IH30,0)),0)</f>
        <v>0</v>
      </c>
      <c r="IO30" s="128">
        <f>IFERROR(IF(AND(IH30&lt;SMALL(기준일시_입력!$J$21:$J$39,IO$5),II30&gt;SMALL(기준일시_입력!$N$21:$N$39,IO$5)),INDEX(기준일시_입력!$AJ$21:$AJ$39,IO$5*2-1),IF(AND(IH30&gt;=SMALL(기준일시_입력!$J$21:$J$39,IO$5),IH30&lt;SMALL(기준일시_입력!$N$21:$N$39,IO$5)),SMALL(기준일시_입력!$N$21:$N$39,IO$5)-IH30,0)),0)</f>
        <v>0</v>
      </c>
      <c r="IP30" s="128">
        <f>IFERROR(IF(AND(IH30&lt;SMALL(기준일시_입력!$J$21:$J$39,IP$5),II30&gt;SMALL(기준일시_입력!$N$21:$N$39,IP$5)),INDEX(기준일시_입력!$AJ$21:$AJ$39,IP$5*2-1),IF(AND(IH30&gt;=SMALL(기준일시_입력!$J$21:$J$39,IP$5),IH30&lt;SMALL(기준일시_입력!$N$21:$N$39,IP$5)),SMALL(기준일시_입력!$N$21:$N$39,IP$5)-IH30,0)),0)</f>
        <v>0</v>
      </c>
      <c r="IQ30" s="128">
        <f>IFERROR(IF(AND(IH30&lt;SMALL(기준일시_입력!$J$21:$J$39,IQ$5),II30&gt;SMALL(기준일시_입력!$N$21:$N$39,IQ$5)),INDEX(기준일시_입력!$AJ$21:$AJ$39,IQ$5*2-1),IF(AND(IH30&gt;=SMALL(기준일시_입력!$J$21:$J$39,IQ$5),IH30&lt;SMALL(기준일시_입력!$N$21:$N$39,IQ$5)),SMALL(기준일시_입력!$N$21:$N$39,IQ$5)-IH30,0)),0)</f>
        <v>0</v>
      </c>
      <c r="IR30" s="128">
        <f>IFERROR(IF(AND(IH30&lt;SMALL(기준일시_입력!$J$21:$J$39,IR$5),II30&gt;SMALL(기준일시_입력!$N$21:$N$39,IR$5)),INDEX(기준일시_입력!$AJ$21:$AJ$39,IR$5*2-1),IF(AND(IH30&gt;=SMALL(기준일시_입력!$J$21:$J$39,IR$5),IH30&lt;SMALL(기준일시_입력!$N$21:$N$39,IR$5)),SMALL(기준일시_입력!$N$21:$N$39,IR$5)-IH30,0)),0)</f>
        <v>0</v>
      </c>
      <c r="IS30" s="128">
        <f>IFERROR(IF(AND(IH30&lt;SMALL(기준일시_입력!$J$21:$J$39,IS$5),II30&gt;SMALL(기준일시_입력!$N$21:$N$39,IS$5)),INDEX(기준일시_입력!$AJ$21:$AJ$39,IS$5*2-1),IF(AND(IH30&gt;=SMALL(기준일시_입력!$J$21:$J$39,IS$5),IH30&lt;SMALL(기준일시_입력!$N$21:$N$39,IS$5)),SMALL(기준일시_입력!$N$21:$N$39,IS$5)-IH30,0)),0)</f>
        <v>0</v>
      </c>
      <c r="IT30" s="125"/>
      <c r="IU30" s="180" t="str">
        <f t="shared" si="184"/>
        <v>25일</v>
      </c>
      <c r="IV30" s="180"/>
      <c r="IW30" s="124" t="str">
        <f t="shared" si="185"/>
        <v>목</v>
      </c>
      <c r="IX30" s="133" t="str">
        <f t="shared" si="406"/>
        <v/>
      </c>
      <c r="IY30" s="184"/>
      <c r="IZ30" s="184"/>
      <c r="JA30" s="184"/>
      <c r="JB30" s="184"/>
      <c r="JC30" s="184"/>
      <c r="JD30" s="184"/>
      <c r="JE30" s="176"/>
      <c r="JF30" s="177"/>
      <c r="JG30" s="129" t="str">
        <f>IF($B30="","",IF(AND(IW$3&lt;&gt;"",$B30-기준일시_입력!$AO$7&lt;=0,IY30="",JB30="",JE30=""),"X",IF(JE30="연차","☆",IF(JE30="월차","★",IF(JE30="병가","♨",IF(JE30="출장","◎",IF(JE30="교육","■",IF(AND(JE30="",IY30&lt;=기준일시_입력!$J$15,JB30&gt;=기준일시_입력!$N$15),"○",IF(AND(JE30="",IY30&lt;&gt;"",IY30&gt;기준일시_입력!$J$15),"▼",IF(AND(JE30="",JB30&lt;&gt;"",JB30&lt;기준일시_입력!$N$15),"△",""))))))))))</f>
        <v/>
      </c>
      <c r="JH30" s="128">
        <f>IFERROR(IF(OR(IY30="",JB30=""),0,IF(AND(JJ30&lt;기준일시_입력!$J$17,JK30&gt;기준일시_입력!$N$17),기준일시_입력!$N$17-기준일시_입력!$J$17,IF(AND(JJ30&gt;=기준일시_입력!$J$17,JK30&gt;기준일시_입력!$N$17),기준일시_입력!$N$17-JJ30,IF(JK30&lt;기준일시_입력!$J$17,0,IF(AND(JJ30&lt;기준일시_입력!$J$17,JK30&lt;=기준일시_입력!$N$17),JK30-기준일시_입력!$J$17,IF(AND(JJ30&gt;=기준일시_입력!$J$17,JK30&lt;=기준일시_입력!$N$17),JK30-JJ30,0)))))),0)</f>
        <v>0</v>
      </c>
      <c r="JI30" s="128">
        <f t="shared" si="187"/>
        <v>0</v>
      </c>
      <c r="JJ30" s="128">
        <f>IF(OR(IY30="",JB30=""),0,IF(IY30&lt;기준일시_입력!$J$15,기준일시_입력!$J$15,IY30))</f>
        <v>0</v>
      </c>
      <c r="JK30" s="128">
        <f t="shared" si="188"/>
        <v>0</v>
      </c>
      <c r="JL30" s="128">
        <f>IFERROR(IF(AND(JJ30&lt;SMALL(기준일시_입력!$J$21:$J$39,JL$5),JK30&gt;SMALL(기준일시_입력!$N$21:$N$39,JL$5)),INDEX(기준일시_입력!$AJ$21:$AJ$39,JL$5*2-1),IF(AND(JJ30&gt;=SMALL(기준일시_입력!$J$21:$J$39,JL$5),JJ30&lt;SMALL(기준일시_입력!$N$21:$N$39,JL$5)),SMALL(기준일시_입력!$N$21:$N$39,JL$5)-JJ30,0)),0)</f>
        <v>0</v>
      </c>
      <c r="JM30" s="128">
        <f>IFERROR(IF(AND(JJ30&lt;SMALL(기준일시_입력!$J$21:$J$39,JM$5),JK30&gt;SMALL(기준일시_입력!$N$21:$N$39,JM$5)),INDEX(기준일시_입력!$AJ$21:$AJ$39,JM$5*2-1),IF(AND(JJ30&gt;=SMALL(기준일시_입력!$J$21:$J$39,JM$5),JJ30&lt;SMALL(기준일시_입력!$N$21:$N$39,JM$5)),SMALL(기준일시_입력!$N$21:$N$39,JM$5)-JJ30,0)),0)</f>
        <v>0</v>
      </c>
      <c r="JN30" s="128">
        <f>IFERROR(IF(AND(JJ30&lt;SMALL(기준일시_입력!$J$21:$J$39,JN$5),JK30&gt;SMALL(기준일시_입력!$N$21:$N$39,JN$5)),INDEX(기준일시_입력!$AJ$21:$AJ$39,JN$5*2-1),IF(AND(JJ30&gt;=SMALL(기준일시_입력!$J$21:$J$39,JN$5),JJ30&lt;SMALL(기준일시_입력!$N$21:$N$39,JN$5)),SMALL(기준일시_입력!$N$21:$N$39,JN$5)-JJ30,0)),0)</f>
        <v>0</v>
      </c>
      <c r="JO30" s="128">
        <f>IFERROR(IF(AND(JJ30&lt;SMALL(기준일시_입력!$J$21:$J$39,JO$5),JK30&gt;SMALL(기준일시_입력!$N$21:$N$39,JO$5)),INDEX(기준일시_입력!$AJ$21:$AJ$39,JO$5*2-1),IF(AND(JJ30&gt;=SMALL(기준일시_입력!$J$21:$J$39,JO$5),JJ30&lt;SMALL(기준일시_입력!$N$21:$N$39,JO$5)),SMALL(기준일시_입력!$N$21:$N$39,JO$5)-JJ30,0)),0)</f>
        <v>0</v>
      </c>
      <c r="JP30" s="128">
        <f>IFERROR(IF(AND(JJ30&lt;SMALL(기준일시_입력!$J$21:$J$39,JP$5),JK30&gt;SMALL(기준일시_입력!$N$21:$N$39,JP$5)),INDEX(기준일시_입력!$AJ$21:$AJ$39,JP$5*2-1),IF(AND(JJ30&gt;=SMALL(기준일시_입력!$J$21:$J$39,JP$5),JJ30&lt;SMALL(기준일시_입력!$N$21:$N$39,JP$5)),SMALL(기준일시_입력!$N$21:$N$39,JP$5)-JJ30,0)),0)</f>
        <v>0</v>
      </c>
      <c r="JQ30" s="128">
        <f>IFERROR(IF(AND(JJ30&lt;SMALL(기준일시_입력!$J$21:$J$39,JQ$5),JK30&gt;SMALL(기준일시_입력!$N$21:$N$39,JQ$5)),INDEX(기준일시_입력!$AJ$21:$AJ$39,JQ$5*2-1),IF(AND(JJ30&gt;=SMALL(기준일시_입력!$J$21:$J$39,JQ$5),JJ30&lt;SMALL(기준일시_입력!$N$21:$N$39,JQ$5)),SMALL(기준일시_입력!$N$21:$N$39,JQ$5)-JJ30,0)),0)</f>
        <v>0</v>
      </c>
      <c r="JR30" s="128">
        <f>IFERROR(IF(AND(JJ30&lt;SMALL(기준일시_입력!$J$21:$J$39,JR$5),JK30&gt;SMALL(기준일시_입력!$N$21:$N$39,JR$5)),INDEX(기준일시_입력!$AJ$21:$AJ$39,JR$5*2-1),IF(AND(JJ30&gt;=SMALL(기준일시_입력!$J$21:$J$39,JR$5),JJ30&lt;SMALL(기준일시_입력!$N$21:$N$39,JR$5)),SMALL(기준일시_입력!$N$21:$N$39,JR$5)-JJ30,0)),0)</f>
        <v>0</v>
      </c>
      <c r="JS30" s="128">
        <f>IFERROR(IF(AND(JJ30&lt;SMALL(기준일시_입력!$J$21:$J$39,JS$5),JK30&gt;SMALL(기준일시_입력!$N$21:$N$39,JS$5)),INDEX(기준일시_입력!$AJ$21:$AJ$39,JS$5*2-1),IF(AND(JJ30&gt;=SMALL(기준일시_입력!$J$21:$J$39,JS$5),JJ30&lt;SMALL(기준일시_입력!$N$21:$N$39,JS$5)),SMALL(기준일시_입력!$N$21:$N$39,JS$5)-JJ30,0)),0)</f>
        <v>0</v>
      </c>
      <c r="JT30" s="128">
        <f>IFERROR(IF(AND(JJ30&lt;SMALL(기준일시_입력!$J$21:$J$39,JT$5),JK30&gt;SMALL(기준일시_입력!$N$21:$N$39,JT$5)),INDEX(기준일시_입력!$AJ$21:$AJ$39,JT$5*2-1),IF(AND(JJ30&gt;=SMALL(기준일시_입력!$J$21:$J$39,JT$5),JJ30&lt;SMALL(기준일시_입력!$N$21:$N$39,JT$5)),SMALL(기준일시_입력!$N$21:$N$39,JT$5)-JJ30,0)),0)</f>
        <v>0</v>
      </c>
      <c r="JU30" s="128">
        <f>IFERROR(IF(AND(JJ30&lt;SMALL(기준일시_입력!$J$21:$J$39,JU$5),JK30&gt;SMALL(기준일시_입력!$N$21:$N$39,JU$5)),INDEX(기준일시_입력!$AJ$21:$AJ$39,JU$5*2-1),IF(AND(JJ30&gt;=SMALL(기준일시_입력!$J$21:$J$39,JU$5),JJ30&lt;SMALL(기준일시_입력!$N$21:$N$39,JU$5)),SMALL(기준일시_입력!$N$21:$N$39,JU$5)-JJ30,0)),0)</f>
        <v>0</v>
      </c>
      <c r="JV30" s="125"/>
      <c r="JW30" s="180" t="str">
        <f t="shared" si="189"/>
        <v>25일</v>
      </c>
      <c r="JX30" s="180"/>
      <c r="JY30" s="124" t="str">
        <f t="shared" si="190"/>
        <v>목</v>
      </c>
      <c r="JZ30" s="133" t="str">
        <f t="shared" si="406"/>
        <v/>
      </c>
      <c r="KA30" s="184"/>
      <c r="KB30" s="184"/>
      <c r="KC30" s="184"/>
      <c r="KD30" s="184"/>
      <c r="KE30" s="184"/>
      <c r="KF30" s="184"/>
      <c r="KG30" s="176"/>
      <c r="KH30" s="177"/>
      <c r="KI30" s="129" t="str">
        <f>IF($B30="","",IF(AND(JY$3&lt;&gt;"",$B30-기준일시_입력!$AO$7&lt;=0,KA30="",KD30="",KG30=""),"X",IF(KG30="연차","☆",IF(KG30="월차","★",IF(KG30="병가","♨",IF(KG30="출장","◎",IF(KG30="교육","■",IF(AND(KG30="",KA30&lt;=기준일시_입력!$J$15,KD30&gt;=기준일시_입력!$N$15),"○",IF(AND(KG30="",KA30&lt;&gt;"",KA30&gt;기준일시_입력!$J$15),"▼",IF(AND(KG30="",KD30&lt;&gt;"",KD30&lt;기준일시_입력!$N$15),"△",""))))))))))</f>
        <v/>
      </c>
      <c r="KJ30" s="128">
        <f>IFERROR(IF(OR(KA30="",KD30=""),0,IF(AND(KL30&lt;기준일시_입력!$J$17,KM30&gt;기준일시_입력!$N$17),기준일시_입력!$N$17-기준일시_입력!$J$17,IF(AND(KL30&gt;=기준일시_입력!$J$17,KM30&gt;기준일시_입력!$N$17),기준일시_입력!$N$17-KL30,IF(KM30&lt;기준일시_입력!$J$17,0,IF(AND(KL30&lt;기준일시_입력!$J$17,KM30&lt;=기준일시_입력!$N$17),KM30-기준일시_입력!$J$17,IF(AND(KL30&gt;=기준일시_입력!$J$17,KM30&lt;=기준일시_입력!$N$17),KM30-KL30,0)))))),0)</f>
        <v>0</v>
      </c>
      <c r="KK30" s="128">
        <f t="shared" si="192"/>
        <v>0</v>
      </c>
      <c r="KL30" s="128">
        <f>IF(OR(KA30="",KD30=""),0,IF(KA30&lt;기준일시_입력!$J$15,기준일시_입력!$J$15,KA30))</f>
        <v>0</v>
      </c>
      <c r="KM30" s="128">
        <f t="shared" si="193"/>
        <v>0</v>
      </c>
      <c r="KN30" s="128">
        <f>IFERROR(IF(AND(KL30&lt;SMALL(기준일시_입력!$J$21:$J$39,KN$5),KM30&gt;SMALL(기준일시_입력!$N$21:$N$39,KN$5)),INDEX(기준일시_입력!$AJ$21:$AJ$39,KN$5*2-1),IF(AND(KL30&gt;=SMALL(기준일시_입력!$J$21:$J$39,KN$5),KL30&lt;SMALL(기준일시_입력!$N$21:$N$39,KN$5)),SMALL(기준일시_입력!$N$21:$N$39,KN$5)-KL30,0)),0)</f>
        <v>0</v>
      </c>
      <c r="KO30" s="128">
        <f>IFERROR(IF(AND(KL30&lt;SMALL(기준일시_입력!$J$21:$J$39,KO$5),KM30&gt;SMALL(기준일시_입력!$N$21:$N$39,KO$5)),INDEX(기준일시_입력!$AJ$21:$AJ$39,KO$5*2-1),IF(AND(KL30&gt;=SMALL(기준일시_입력!$J$21:$J$39,KO$5),KL30&lt;SMALL(기준일시_입력!$N$21:$N$39,KO$5)),SMALL(기준일시_입력!$N$21:$N$39,KO$5)-KL30,0)),0)</f>
        <v>0</v>
      </c>
      <c r="KP30" s="128">
        <f>IFERROR(IF(AND(KL30&lt;SMALL(기준일시_입력!$J$21:$J$39,KP$5),KM30&gt;SMALL(기준일시_입력!$N$21:$N$39,KP$5)),INDEX(기준일시_입력!$AJ$21:$AJ$39,KP$5*2-1),IF(AND(KL30&gt;=SMALL(기준일시_입력!$J$21:$J$39,KP$5),KL30&lt;SMALL(기준일시_입력!$N$21:$N$39,KP$5)),SMALL(기준일시_입력!$N$21:$N$39,KP$5)-KL30,0)),0)</f>
        <v>0</v>
      </c>
      <c r="KQ30" s="128">
        <f>IFERROR(IF(AND(KL30&lt;SMALL(기준일시_입력!$J$21:$J$39,KQ$5),KM30&gt;SMALL(기준일시_입력!$N$21:$N$39,KQ$5)),INDEX(기준일시_입력!$AJ$21:$AJ$39,KQ$5*2-1),IF(AND(KL30&gt;=SMALL(기준일시_입력!$J$21:$J$39,KQ$5),KL30&lt;SMALL(기준일시_입력!$N$21:$N$39,KQ$5)),SMALL(기준일시_입력!$N$21:$N$39,KQ$5)-KL30,0)),0)</f>
        <v>0</v>
      </c>
      <c r="KR30" s="128">
        <f>IFERROR(IF(AND(KL30&lt;SMALL(기준일시_입력!$J$21:$J$39,KR$5),KM30&gt;SMALL(기준일시_입력!$N$21:$N$39,KR$5)),INDEX(기준일시_입력!$AJ$21:$AJ$39,KR$5*2-1),IF(AND(KL30&gt;=SMALL(기준일시_입력!$J$21:$J$39,KR$5),KL30&lt;SMALL(기준일시_입력!$N$21:$N$39,KR$5)),SMALL(기준일시_입력!$N$21:$N$39,KR$5)-KL30,0)),0)</f>
        <v>0</v>
      </c>
      <c r="KS30" s="128">
        <f>IFERROR(IF(AND(KL30&lt;SMALL(기준일시_입력!$J$21:$J$39,KS$5),KM30&gt;SMALL(기준일시_입력!$N$21:$N$39,KS$5)),INDEX(기준일시_입력!$AJ$21:$AJ$39,KS$5*2-1),IF(AND(KL30&gt;=SMALL(기준일시_입력!$J$21:$J$39,KS$5),KL30&lt;SMALL(기준일시_입력!$N$21:$N$39,KS$5)),SMALL(기준일시_입력!$N$21:$N$39,KS$5)-KL30,0)),0)</f>
        <v>0</v>
      </c>
      <c r="KT30" s="128">
        <f>IFERROR(IF(AND(KL30&lt;SMALL(기준일시_입력!$J$21:$J$39,KT$5),KM30&gt;SMALL(기준일시_입력!$N$21:$N$39,KT$5)),INDEX(기준일시_입력!$AJ$21:$AJ$39,KT$5*2-1),IF(AND(KL30&gt;=SMALL(기준일시_입력!$J$21:$J$39,KT$5),KL30&lt;SMALL(기준일시_입력!$N$21:$N$39,KT$5)),SMALL(기준일시_입력!$N$21:$N$39,KT$5)-KL30,0)),0)</f>
        <v>0</v>
      </c>
      <c r="KU30" s="128">
        <f>IFERROR(IF(AND(KL30&lt;SMALL(기준일시_입력!$J$21:$J$39,KU$5),KM30&gt;SMALL(기준일시_입력!$N$21:$N$39,KU$5)),INDEX(기준일시_입력!$AJ$21:$AJ$39,KU$5*2-1),IF(AND(KL30&gt;=SMALL(기준일시_입력!$J$21:$J$39,KU$5),KL30&lt;SMALL(기준일시_입력!$N$21:$N$39,KU$5)),SMALL(기준일시_입력!$N$21:$N$39,KU$5)-KL30,0)),0)</f>
        <v>0</v>
      </c>
      <c r="KV30" s="128">
        <f>IFERROR(IF(AND(KL30&lt;SMALL(기준일시_입력!$J$21:$J$39,KV$5),KM30&gt;SMALL(기준일시_입력!$N$21:$N$39,KV$5)),INDEX(기준일시_입력!$AJ$21:$AJ$39,KV$5*2-1),IF(AND(KL30&gt;=SMALL(기준일시_입력!$J$21:$J$39,KV$5),KL30&lt;SMALL(기준일시_입력!$N$21:$N$39,KV$5)),SMALL(기준일시_입력!$N$21:$N$39,KV$5)-KL30,0)),0)</f>
        <v>0</v>
      </c>
      <c r="KW30" s="128">
        <f>IFERROR(IF(AND(KL30&lt;SMALL(기준일시_입력!$J$21:$J$39,KW$5),KM30&gt;SMALL(기준일시_입력!$N$21:$N$39,KW$5)),INDEX(기준일시_입력!$AJ$21:$AJ$39,KW$5*2-1),IF(AND(KL30&gt;=SMALL(기준일시_입력!$J$21:$J$39,KW$5),KL30&lt;SMALL(기준일시_입력!$N$21:$N$39,KW$5)),SMALL(기준일시_입력!$N$21:$N$39,KW$5)-KL30,0)),0)</f>
        <v>0</v>
      </c>
      <c r="KX30" s="125"/>
      <c r="KY30" s="180" t="str">
        <f t="shared" si="194"/>
        <v>25일</v>
      </c>
      <c r="KZ30" s="180"/>
      <c r="LA30" s="124" t="str">
        <f t="shared" si="195"/>
        <v>목</v>
      </c>
      <c r="LB30" s="133" t="str">
        <f t="shared" si="406"/>
        <v/>
      </c>
      <c r="LC30" s="184"/>
      <c r="LD30" s="184"/>
      <c r="LE30" s="184"/>
      <c r="LF30" s="184"/>
      <c r="LG30" s="184"/>
      <c r="LH30" s="184"/>
      <c r="LI30" s="176"/>
      <c r="LJ30" s="177"/>
      <c r="LK30" s="129" t="str">
        <f>IF($B30="","",IF(AND(LA$3&lt;&gt;"",$B30-기준일시_입력!$AO$7&lt;=0,LC30="",LF30="",LI30=""),"X",IF(LI30="연차","☆",IF(LI30="월차","★",IF(LI30="병가","♨",IF(LI30="출장","◎",IF(LI30="교육","■",IF(AND(LI30="",LC30&lt;=기준일시_입력!$J$15,LF30&gt;=기준일시_입력!$N$15),"○",IF(AND(LI30="",LC30&lt;&gt;"",LC30&gt;기준일시_입력!$J$15),"▼",IF(AND(LI30="",LF30&lt;&gt;"",LF30&lt;기준일시_입력!$N$15),"△",""))))))))))</f>
        <v/>
      </c>
      <c r="LL30" s="128">
        <f>IFERROR(IF(OR(LC30="",LF30=""),0,IF(AND(LN30&lt;기준일시_입력!$J$17,LO30&gt;기준일시_입력!$N$17),기준일시_입력!$N$17-기준일시_입력!$J$17,IF(AND(LN30&gt;=기준일시_입력!$J$17,LO30&gt;기준일시_입력!$N$17),기준일시_입력!$N$17-LN30,IF(LO30&lt;기준일시_입력!$J$17,0,IF(AND(LN30&lt;기준일시_입력!$J$17,LO30&lt;=기준일시_입력!$N$17),LO30-기준일시_입력!$J$17,IF(AND(LN30&gt;=기준일시_입력!$J$17,LO30&lt;=기준일시_입력!$N$17),LO30-LN30,0)))))),0)</f>
        <v>0</v>
      </c>
      <c r="LM30" s="128">
        <f t="shared" si="197"/>
        <v>0</v>
      </c>
      <c r="LN30" s="128">
        <f>IF(OR(LC30="",LF30=""),0,IF(LC30&lt;기준일시_입력!$J$15,기준일시_입력!$J$15,LC30))</f>
        <v>0</v>
      </c>
      <c r="LO30" s="128">
        <f t="shared" si="198"/>
        <v>0</v>
      </c>
      <c r="LP30" s="128">
        <f>IFERROR(IF(AND(LN30&lt;SMALL(기준일시_입력!$J$21:$J$39,LP$5),LO30&gt;SMALL(기준일시_입력!$N$21:$N$39,LP$5)),INDEX(기준일시_입력!$AJ$21:$AJ$39,LP$5*2-1),IF(AND(LN30&gt;=SMALL(기준일시_입력!$J$21:$J$39,LP$5),LN30&lt;SMALL(기준일시_입력!$N$21:$N$39,LP$5)),SMALL(기준일시_입력!$N$21:$N$39,LP$5)-LN30,0)),0)</f>
        <v>0</v>
      </c>
      <c r="LQ30" s="128">
        <f>IFERROR(IF(AND(LN30&lt;SMALL(기준일시_입력!$J$21:$J$39,LQ$5),LO30&gt;SMALL(기준일시_입력!$N$21:$N$39,LQ$5)),INDEX(기준일시_입력!$AJ$21:$AJ$39,LQ$5*2-1),IF(AND(LN30&gt;=SMALL(기준일시_입력!$J$21:$J$39,LQ$5),LN30&lt;SMALL(기준일시_입력!$N$21:$N$39,LQ$5)),SMALL(기준일시_입력!$N$21:$N$39,LQ$5)-LN30,0)),0)</f>
        <v>0</v>
      </c>
      <c r="LR30" s="128">
        <f>IFERROR(IF(AND(LN30&lt;SMALL(기준일시_입력!$J$21:$J$39,LR$5),LO30&gt;SMALL(기준일시_입력!$N$21:$N$39,LR$5)),INDEX(기준일시_입력!$AJ$21:$AJ$39,LR$5*2-1),IF(AND(LN30&gt;=SMALL(기준일시_입력!$J$21:$J$39,LR$5),LN30&lt;SMALL(기준일시_입력!$N$21:$N$39,LR$5)),SMALL(기준일시_입력!$N$21:$N$39,LR$5)-LN30,0)),0)</f>
        <v>0</v>
      </c>
      <c r="LS30" s="128">
        <f>IFERROR(IF(AND(LN30&lt;SMALL(기준일시_입력!$J$21:$J$39,LS$5),LO30&gt;SMALL(기준일시_입력!$N$21:$N$39,LS$5)),INDEX(기준일시_입력!$AJ$21:$AJ$39,LS$5*2-1),IF(AND(LN30&gt;=SMALL(기준일시_입력!$J$21:$J$39,LS$5),LN30&lt;SMALL(기준일시_입력!$N$21:$N$39,LS$5)),SMALL(기준일시_입력!$N$21:$N$39,LS$5)-LN30,0)),0)</f>
        <v>0</v>
      </c>
      <c r="LT30" s="128">
        <f>IFERROR(IF(AND(LN30&lt;SMALL(기준일시_입력!$J$21:$J$39,LT$5),LO30&gt;SMALL(기준일시_입력!$N$21:$N$39,LT$5)),INDEX(기준일시_입력!$AJ$21:$AJ$39,LT$5*2-1),IF(AND(LN30&gt;=SMALL(기준일시_입력!$J$21:$J$39,LT$5),LN30&lt;SMALL(기준일시_입력!$N$21:$N$39,LT$5)),SMALL(기준일시_입력!$N$21:$N$39,LT$5)-LN30,0)),0)</f>
        <v>0</v>
      </c>
      <c r="LU30" s="128">
        <f>IFERROR(IF(AND(LN30&lt;SMALL(기준일시_입력!$J$21:$J$39,LU$5),LO30&gt;SMALL(기준일시_입력!$N$21:$N$39,LU$5)),INDEX(기준일시_입력!$AJ$21:$AJ$39,LU$5*2-1),IF(AND(LN30&gt;=SMALL(기준일시_입력!$J$21:$J$39,LU$5),LN30&lt;SMALL(기준일시_입력!$N$21:$N$39,LU$5)),SMALL(기준일시_입력!$N$21:$N$39,LU$5)-LN30,0)),0)</f>
        <v>0</v>
      </c>
      <c r="LV30" s="128">
        <f>IFERROR(IF(AND(LN30&lt;SMALL(기준일시_입력!$J$21:$J$39,LV$5),LO30&gt;SMALL(기준일시_입력!$N$21:$N$39,LV$5)),INDEX(기준일시_입력!$AJ$21:$AJ$39,LV$5*2-1),IF(AND(LN30&gt;=SMALL(기준일시_입력!$J$21:$J$39,LV$5),LN30&lt;SMALL(기준일시_입력!$N$21:$N$39,LV$5)),SMALL(기준일시_입력!$N$21:$N$39,LV$5)-LN30,0)),0)</f>
        <v>0</v>
      </c>
      <c r="LW30" s="128">
        <f>IFERROR(IF(AND(LN30&lt;SMALL(기준일시_입력!$J$21:$J$39,LW$5),LO30&gt;SMALL(기준일시_입력!$N$21:$N$39,LW$5)),INDEX(기준일시_입력!$AJ$21:$AJ$39,LW$5*2-1),IF(AND(LN30&gt;=SMALL(기준일시_입력!$J$21:$J$39,LW$5),LN30&lt;SMALL(기준일시_입력!$N$21:$N$39,LW$5)),SMALL(기준일시_입력!$N$21:$N$39,LW$5)-LN30,0)),0)</f>
        <v>0</v>
      </c>
      <c r="LX30" s="128">
        <f>IFERROR(IF(AND(LN30&lt;SMALL(기준일시_입력!$J$21:$J$39,LX$5),LO30&gt;SMALL(기준일시_입력!$N$21:$N$39,LX$5)),INDEX(기준일시_입력!$AJ$21:$AJ$39,LX$5*2-1),IF(AND(LN30&gt;=SMALL(기준일시_입력!$J$21:$J$39,LX$5),LN30&lt;SMALL(기준일시_입력!$N$21:$N$39,LX$5)),SMALL(기준일시_입력!$N$21:$N$39,LX$5)-LN30,0)),0)</f>
        <v>0</v>
      </c>
      <c r="LY30" s="128">
        <f>IFERROR(IF(AND(LN30&lt;SMALL(기준일시_입력!$J$21:$J$39,LY$5),LO30&gt;SMALL(기준일시_입력!$N$21:$N$39,LY$5)),INDEX(기준일시_입력!$AJ$21:$AJ$39,LY$5*2-1),IF(AND(LN30&gt;=SMALL(기준일시_입력!$J$21:$J$39,LY$5),LN30&lt;SMALL(기준일시_입력!$N$21:$N$39,LY$5)),SMALL(기준일시_입력!$N$21:$N$39,LY$5)-LN30,0)),0)</f>
        <v>0</v>
      </c>
      <c r="LZ30" s="125"/>
      <c r="MA30" s="180" t="str">
        <f t="shared" si="199"/>
        <v>25일</v>
      </c>
      <c r="MB30" s="180"/>
      <c r="MC30" s="124" t="str">
        <f t="shared" si="200"/>
        <v>목</v>
      </c>
      <c r="MD30" s="133" t="str">
        <f t="shared" si="407"/>
        <v/>
      </c>
      <c r="ME30" s="184"/>
      <c r="MF30" s="184"/>
      <c r="MG30" s="184"/>
      <c r="MH30" s="184"/>
      <c r="MI30" s="184"/>
      <c r="MJ30" s="184"/>
      <c r="MK30" s="176"/>
      <c r="ML30" s="177"/>
      <c r="MM30" s="129" t="str">
        <f>IF($B30="","",IF(AND(MC$3&lt;&gt;"",$B30-기준일시_입력!$AO$7&lt;=0,ME30="",MH30="",MK30=""),"X",IF(MK30="연차","☆",IF(MK30="월차","★",IF(MK30="병가","♨",IF(MK30="출장","◎",IF(MK30="교육","■",IF(AND(MK30="",ME30&lt;=기준일시_입력!$J$15,MH30&gt;=기준일시_입력!$N$15),"○",IF(AND(MK30="",ME30&lt;&gt;"",ME30&gt;기준일시_입력!$J$15),"▼",IF(AND(MK30="",MH30&lt;&gt;"",MH30&lt;기준일시_입력!$N$15),"△",""))))))))))</f>
        <v/>
      </c>
      <c r="MN30" s="128">
        <f>IFERROR(IF(OR(ME30="",MH30=""),0,IF(AND(MP30&lt;기준일시_입력!$J$17,MQ30&gt;기준일시_입력!$N$17),기준일시_입력!$N$17-기준일시_입력!$J$17,IF(AND(MP30&gt;=기준일시_입력!$J$17,MQ30&gt;기준일시_입력!$N$17),기준일시_입력!$N$17-MP30,IF(MQ30&lt;기준일시_입력!$J$17,0,IF(AND(MP30&lt;기준일시_입력!$J$17,MQ30&lt;=기준일시_입력!$N$17),MQ30-기준일시_입력!$J$17,IF(AND(MP30&gt;=기준일시_입력!$J$17,MQ30&lt;=기준일시_입력!$N$17),MQ30-MP30,0)))))),0)</f>
        <v>0</v>
      </c>
      <c r="MO30" s="128">
        <f t="shared" si="202"/>
        <v>0</v>
      </c>
      <c r="MP30" s="128">
        <f>IF(OR(ME30="",MH30=""),0,IF(ME30&lt;기준일시_입력!$J$15,기준일시_입력!$J$15,ME30))</f>
        <v>0</v>
      </c>
      <c r="MQ30" s="128">
        <f t="shared" si="203"/>
        <v>0</v>
      </c>
      <c r="MR30" s="128">
        <f>IFERROR(IF(AND(MP30&lt;SMALL(기준일시_입력!$J$21:$J$39,MR$5),MQ30&gt;SMALL(기준일시_입력!$N$21:$N$39,MR$5)),INDEX(기준일시_입력!$AJ$21:$AJ$39,MR$5*2-1),IF(AND(MP30&gt;=SMALL(기준일시_입력!$J$21:$J$39,MR$5),MP30&lt;SMALL(기준일시_입력!$N$21:$N$39,MR$5)),SMALL(기준일시_입력!$N$21:$N$39,MR$5)-MP30,0)),0)</f>
        <v>0</v>
      </c>
      <c r="MS30" s="128">
        <f>IFERROR(IF(AND(MP30&lt;SMALL(기준일시_입력!$J$21:$J$39,MS$5),MQ30&gt;SMALL(기준일시_입력!$N$21:$N$39,MS$5)),INDEX(기준일시_입력!$AJ$21:$AJ$39,MS$5*2-1),IF(AND(MP30&gt;=SMALL(기준일시_입력!$J$21:$J$39,MS$5),MP30&lt;SMALL(기준일시_입력!$N$21:$N$39,MS$5)),SMALL(기준일시_입력!$N$21:$N$39,MS$5)-MP30,0)),0)</f>
        <v>0</v>
      </c>
      <c r="MT30" s="128">
        <f>IFERROR(IF(AND(MP30&lt;SMALL(기준일시_입력!$J$21:$J$39,MT$5),MQ30&gt;SMALL(기준일시_입력!$N$21:$N$39,MT$5)),INDEX(기준일시_입력!$AJ$21:$AJ$39,MT$5*2-1),IF(AND(MP30&gt;=SMALL(기준일시_입력!$J$21:$J$39,MT$5),MP30&lt;SMALL(기준일시_입력!$N$21:$N$39,MT$5)),SMALL(기준일시_입력!$N$21:$N$39,MT$5)-MP30,0)),0)</f>
        <v>0</v>
      </c>
      <c r="MU30" s="128">
        <f>IFERROR(IF(AND(MP30&lt;SMALL(기준일시_입력!$J$21:$J$39,MU$5),MQ30&gt;SMALL(기준일시_입력!$N$21:$N$39,MU$5)),INDEX(기준일시_입력!$AJ$21:$AJ$39,MU$5*2-1),IF(AND(MP30&gt;=SMALL(기준일시_입력!$J$21:$J$39,MU$5),MP30&lt;SMALL(기준일시_입력!$N$21:$N$39,MU$5)),SMALL(기준일시_입력!$N$21:$N$39,MU$5)-MP30,0)),0)</f>
        <v>0</v>
      </c>
      <c r="MV30" s="128">
        <f>IFERROR(IF(AND(MP30&lt;SMALL(기준일시_입력!$J$21:$J$39,MV$5),MQ30&gt;SMALL(기준일시_입력!$N$21:$N$39,MV$5)),INDEX(기준일시_입력!$AJ$21:$AJ$39,MV$5*2-1),IF(AND(MP30&gt;=SMALL(기준일시_입력!$J$21:$J$39,MV$5),MP30&lt;SMALL(기준일시_입력!$N$21:$N$39,MV$5)),SMALL(기준일시_입력!$N$21:$N$39,MV$5)-MP30,0)),0)</f>
        <v>0</v>
      </c>
      <c r="MW30" s="128">
        <f>IFERROR(IF(AND(MP30&lt;SMALL(기준일시_입력!$J$21:$J$39,MW$5),MQ30&gt;SMALL(기준일시_입력!$N$21:$N$39,MW$5)),INDEX(기준일시_입력!$AJ$21:$AJ$39,MW$5*2-1),IF(AND(MP30&gt;=SMALL(기준일시_입력!$J$21:$J$39,MW$5),MP30&lt;SMALL(기준일시_입력!$N$21:$N$39,MW$5)),SMALL(기준일시_입력!$N$21:$N$39,MW$5)-MP30,0)),0)</f>
        <v>0</v>
      </c>
      <c r="MX30" s="128">
        <f>IFERROR(IF(AND(MP30&lt;SMALL(기준일시_입력!$J$21:$J$39,MX$5),MQ30&gt;SMALL(기준일시_입력!$N$21:$N$39,MX$5)),INDEX(기준일시_입력!$AJ$21:$AJ$39,MX$5*2-1),IF(AND(MP30&gt;=SMALL(기준일시_입력!$J$21:$J$39,MX$5),MP30&lt;SMALL(기준일시_입력!$N$21:$N$39,MX$5)),SMALL(기준일시_입력!$N$21:$N$39,MX$5)-MP30,0)),0)</f>
        <v>0</v>
      </c>
      <c r="MY30" s="128">
        <f>IFERROR(IF(AND(MP30&lt;SMALL(기준일시_입력!$J$21:$J$39,MY$5),MQ30&gt;SMALL(기준일시_입력!$N$21:$N$39,MY$5)),INDEX(기준일시_입력!$AJ$21:$AJ$39,MY$5*2-1),IF(AND(MP30&gt;=SMALL(기준일시_입력!$J$21:$J$39,MY$5),MP30&lt;SMALL(기준일시_입력!$N$21:$N$39,MY$5)),SMALL(기준일시_입력!$N$21:$N$39,MY$5)-MP30,0)),0)</f>
        <v>0</v>
      </c>
      <c r="MZ30" s="128">
        <f>IFERROR(IF(AND(MP30&lt;SMALL(기준일시_입력!$J$21:$J$39,MZ$5),MQ30&gt;SMALL(기준일시_입력!$N$21:$N$39,MZ$5)),INDEX(기준일시_입력!$AJ$21:$AJ$39,MZ$5*2-1),IF(AND(MP30&gt;=SMALL(기준일시_입력!$J$21:$J$39,MZ$5),MP30&lt;SMALL(기준일시_입력!$N$21:$N$39,MZ$5)),SMALL(기준일시_입력!$N$21:$N$39,MZ$5)-MP30,0)),0)</f>
        <v>0</v>
      </c>
      <c r="NA30" s="128">
        <f>IFERROR(IF(AND(MP30&lt;SMALL(기준일시_입력!$J$21:$J$39,NA$5),MQ30&gt;SMALL(기준일시_입력!$N$21:$N$39,NA$5)),INDEX(기준일시_입력!$AJ$21:$AJ$39,NA$5*2-1),IF(AND(MP30&gt;=SMALL(기준일시_입력!$J$21:$J$39,NA$5),MP30&lt;SMALL(기준일시_입력!$N$21:$N$39,NA$5)),SMALL(기준일시_입력!$N$21:$N$39,NA$5)-MP30,0)),0)</f>
        <v>0</v>
      </c>
      <c r="NB30" s="125"/>
      <c r="NC30" s="180" t="str">
        <f t="shared" si="204"/>
        <v>25일</v>
      </c>
      <c r="ND30" s="180"/>
      <c r="NE30" s="124" t="str">
        <f t="shared" si="205"/>
        <v>목</v>
      </c>
      <c r="NF30" s="133" t="str">
        <f t="shared" si="407"/>
        <v/>
      </c>
      <c r="NG30" s="184"/>
      <c r="NH30" s="184"/>
      <c r="NI30" s="184"/>
      <c r="NJ30" s="184"/>
      <c r="NK30" s="184"/>
      <c r="NL30" s="184"/>
      <c r="NM30" s="176"/>
      <c r="NN30" s="177"/>
      <c r="NO30" s="129" t="str">
        <f>IF($B30="","",IF(AND(NE$3&lt;&gt;"",$B30-기준일시_입력!$AO$7&lt;=0,NG30="",NJ30="",NM30=""),"X",IF(NM30="연차","☆",IF(NM30="월차","★",IF(NM30="병가","♨",IF(NM30="출장","◎",IF(NM30="교육","■",IF(AND(NM30="",NG30&lt;=기준일시_입력!$J$15,NJ30&gt;=기준일시_입력!$N$15),"○",IF(AND(NM30="",NG30&lt;&gt;"",NG30&gt;기준일시_입력!$J$15),"▼",IF(AND(NM30="",NJ30&lt;&gt;"",NJ30&lt;기준일시_입력!$N$15),"△",""))))))))))</f>
        <v/>
      </c>
      <c r="NP30" s="128">
        <f>IFERROR(IF(OR(NG30="",NJ30=""),0,IF(AND(NR30&lt;기준일시_입력!$J$17,NS30&gt;기준일시_입력!$N$17),기준일시_입력!$N$17-기준일시_입력!$J$17,IF(AND(NR30&gt;=기준일시_입력!$J$17,NS30&gt;기준일시_입력!$N$17),기준일시_입력!$N$17-NR30,IF(NS30&lt;기준일시_입력!$J$17,0,IF(AND(NR30&lt;기준일시_입력!$J$17,NS30&lt;=기준일시_입력!$N$17),NS30-기준일시_입력!$J$17,IF(AND(NR30&gt;=기준일시_입력!$J$17,NS30&lt;=기준일시_입력!$N$17),NS30-NR30,0)))))),0)</f>
        <v>0</v>
      </c>
      <c r="NQ30" s="128">
        <f t="shared" si="207"/>
        <v>0</v>
      </c>
      <c r="NR30" s="128">
        <f>IF(OR(NG30="",NJ30=""),0,IF(NG30&lt;기준일시_입력!$J$15,기준일시_입력!$J$15,NG30))</f>
        <v>0</v>
      </c>
      <c r="NS30" s="128">
        <f t="shared" si="208"/>
        <v>0</v>
      </c>
      <c r="NT30" s="128">
        <f>IFERROR(IF(AND(NR30&lt;SMALL(기준일시_입력!$J$21:$J$39,NT$5),NS30&gt;SMALL(기준일시_입력!$N$21:$N$39,NT$5)),INDEX(기준일시_입력!$AJ$21:$AJ$39,NT$5*2-1),IF(AND(NR30&gt;=SMALL(기준일시_입력!$J$21:$J$39,NT$5),NR30&lt;SMALL(기준일시_입력!$N$21:$N$39,NT$5)),SMALL(기준일시_입력!$N$21:$N$39,NT$5)-NR30,0)),0)</f>
        <v>0</v>
      </c>
      <c r="NU30" s="128">
        <f>IFERROR(IF(AND(NR30&lt;SMALL(기준일시_입력!$J$21:$J$39,NU$5),NS30&gt;SMALL(기준일시_입력!$N$21:$N$39,NU$5)),INDEX(기준일시_입력!$AJ$21:$AJ$39,NU$5*2-1),IF(AND(NR30&gt;=SMALL(기준일시_입력!$J$21:$J$39,NU$5),NR30&lt;SMALL(기준일시_입력!$N$21:$N$39,NU$5)),SMALL(기준일시_입력!$N$21:$N$39,NU$5)-NR30,0)),0)</f>
        <v>0</v>
      </c>
      <c r="NV30" s="128">
        <f>IFERROR(IF(AND(NR30&lt;SMALL(기준일시_입력!$J$21:$J$39,NV$5),NS30&gt;SMALL(기준일시_입력!$N$21:$N$39,NV$5)),INDEX(기준일시_입력!$AJ$21:$AJ$39,NV$5*2-1),IF(AND(NR30&gt;=SMALL(기준일시_입력!$J$21:$J$39,NV$5),NR30&lt;SMALL(기준일시_입력!$N$21:$N$39,NV$5)),SMALL(기준일시_입력!$N$21:$N$39,NV$5)-NR30,0)),0)</f>
        <v>0</v>
      </c>
      <c r="NW30" s="128">
        <f>IFERROR(IF(AND(NR30&lt;SMALL(기준일시_입력!$J$21:$J$39,NW$5),NS30&gt;SMALL(기준일시_입력!$N$21:$N$39,NW$5)),INDEX(기준일시_입력!$AJ$21:$AJ$39,NW$5*2-1),IF(AND(NR30&gt;=SMALL(기준일시_입력!$J$21:$J$39,NW$5),NR30&lt;SMALL(기준일시_입력!$N$21:$N$39,NW$5)),SMALL(기준일시_입력!$N$21:$N$39,NW$5)-NR30,0)),0)</f>
        <v>0</v>
      </c>
      <c r="NX30" s="128">
        <f>IFERROR(IF(AND(NR30&lt;SMALL(기준일시_입력!$J$21:$J$39,NX$5),NS30&gt;SMALL(기준일시_입력!$N$21:$N$39,NX$5)),INDEX(기준일시_입력!$AJ$21:$AJ$39,NX$5*2-1),IF(AND(NR30&gt;=SMALL(기준일시_입력!$J$21:$J$39,NX$5),NR30&lt;SMALL(기준일시_입력!$N$21:$N$39,NX$5)),SMALL(기준일시_입력!$N$21:$N$39,NX$5)-NR30,0)),0)</f>
        <v>0</v>
      </c>
      <c r="NY30" s="128">
        <f>IFERROR(IF(AND(NR30&lt;SMALL(기준일시_입력!$J$21:$J$39,NY$5),NS30&gt;SMALL(기준일시_입력!$N$21:$N$39,NY$5)),INDEX(기준일시_입력!$AJ$21:$AJ$39,NY$5*2-1),IF(AND(NR30&gt;=SMALL(기준일시_입력!$J$21:$J$39,NY$5),NR30&lt;SMALL(기준일시_입력!$N$21:$N$39,NY$5)),SMALL(기준일시_입력!$N$21:$N$39,NY$5)-NR30,0)),0)</f>
        <v>0</v>
      </c>
      <c r="NZ30" s="128">
        <f>IFERROR(IF(AND(NR30&lt;SMALL(기준일시_입력!$J$21:$J$39,NZ$5),NS30&gt;SMALL(기준일시_입력!$N$21:$N$39,NZ$5)),INDEX(기준일시_입력!$AJ$21:$AJ$39,NZ$5*2-1),IF(AND(NR30&gt;=SMALL(기준일시_입력!$J$21:$J$39,NZ$5),NR30&lt;SMALL(기준일시_입력!$N$21:$N$39,NZ$5)),SMALL(기준일시_입력!$N$21:$N$39,NZ$5)-NR30,0)),0)</f>
        <v>0</v>
      </c>
      <c r="OA30" s="128">
        <f>IFERROR(IF(AND(NR30&lt;SMALL(기준일시_입력!$J$21:$J$39,OA$5),NS30&gt;SMALL(기준일시_입력!$N$21:$N$39,OA$5)),INDEX(기준일시_입력!$AJ$21:$AJ$39,OA$5*2-1),IF(AND(NR30&gt;=SMALL(기준일시_입력!$J$21:$J$39,OA$5),NR30&lt;SMALL(기준일시_입력!$N$21:$N$39,OA$5)),SMALL(기준일시_입력!$N$21:$N$39,OA$5)-NR30,0)),0)</f>
        <v>0</v>
      </c>
      <c r="OB30" s="128">
        <f>IFERROR(IF(AND(NR30&lt;SMALL(기준일시_입력!$J$21:$J$39,OB$5),NS30&gt;SMALL(기준일시_입력!$N$21:$N$39,OB$5)),INDEX(기준일시_입력!$AJ$21:$AJ$39,OB$5*2-1),IF(AND(NR30&gt;=SMALL(기준일시_입력!$J$21:$J$39,OB$5),NR30&lt;SMALL(기준일시_입력!$N$21:$N$39,OB$5)),SMALL(기준일시_입력!$N$21:$N$39,OB$5)-NR30,0)),0)</f>
        <v>0</v>
      </c>
      <c r="OC30" s="128">
        <f>IFERROR(IF(AND(NR30&lt;SMALL(기준일시_입력!$J$21:$J$39,OC$5),NS30&gt;SMALL(기준일시_입력!$N$21:$N$39,OC$5)),INDEX(기준일시_입력!$AJ$21:$AJ$39,OC$5*2-1),IF(AND(NR30&gt;=SMALL(기준일시_입력!$J$21:$J$39,OC$5),NR30&lt;SMALL(기준일시_입력!$N$21:$N$39,OC$5)),SMALL(기준일시_입력!$N$21:$N$39,OC$5)-NR30,0)),0)</f>
        <v>0</v>
      </c>
      <c r="OD30" s="125"/>
      <c r="OE30" s="180" t="str">
        <f t="shared" si="209"/>
        <v>25일</v>
      </c>
      <c r="OF30" s="180"/>
      <c r="OG30" s="124" t="str">
        <f t="shared" si="210"/>
        <v>목</v>
      </c>
      <c r="OH30" s="133" t="str">
        <f t="shared" si="407"/>
        <v/>
      </c>
      <c r="OI30" s="184"/>
      <c r="OJ30" s="184"/>
      <c r="OK30" s="184"/>
      <c r="OL30" s="184"/>
      <c r="OM30" s="184"/>
      <c r="ON30" s="184"/>
      <c r="OO30" s="176"/>
      <c r="OP30" s="177"/>
      <c r="OQ30" s="129" t="str">
        <f>IF($B30="","",IF(AND(OG$3&lt;&gt;"",$B30-기준일시_입력!$AO$7&lt;=0,OI30="",OL30="",OO30=""),"X",IF(OO30="연차","☆",IF(OO30="월차","★",IF(OO30="병가","♨",IF(OO30="출장","◎",IF(OO30="교육","■",IF(AND(OO30="",OI30&lt;=기준일시_입력!$J$15,OL30&gt;=기준일시_입력!$N$15),"○",IF(AND(OO30="",OI30&lt;&gt;"",OI30&gt;기준일시_입력!$J$15),"▼",IF(AND(OO30="",OL30&lt;&gt;"",OL30&lt;기준일시_입력!$N$15),"△",""))))))))))</f>
        <v/>
      </c>
      <c r="OR30" s="128">
        <f>IFERROR(IF(OR(OI30="",OL30=""),0,IF(AND(OT30&lt;기준일시_입력!$J$17,OU30&gt;기준일시_입력!$N$17),기준일시_입력!$N$17-기준일시_입력!$J$17,IF(AND(OT30&gt;=기준일시_입력!$J$17,OU30&gt;기준일시_입력!$N$17),기준일시_입력!$N$17-OT30,IF(OU30&lt;기준일시_입력!$J$17,0,IF(AND(OT30&lt;기준일시_입력!$J$17,OU30&lt;=기준일시_입력!$N$17),OU30-기준일시_입력!$J$17,IF(AND(OT30&gt;=기준일시_입력!$J$17,OU30&lt;=기준일시_입력!$N$17),OU30-OT30,0)))))),0)</f>
        <v>0</v>
      </c>
      <c r="OS30" s="128">
        <f t="shared" si="212"/>
        <v>0</v>
      </c>
      <c r="OT30" s="128">
        <f>IF(OR(OI30="",OL30=""),0,IF(OI30&lt;기준일시_입력!$J$15,기준일시_입력!$J$15,OI30))</f>
        <v>0</v>
      </c>
      <c r="OU30" s="128">
        <f t="shared" si="213"/>
        <v>0</v>
      </c>
      <c r="OV30" s="128">
        <f>IFERROR(IF(AND(OT30&lt;SMALL(기준일시_입력!$J$21:$J$39,OV$5),OU30&gt;SMALL(기준일시_입력!$N$21:$N$39,OV$5)),INDEX(기준일시_입력!$AJ$21:$AJ$39,OV$5*2-1),IF(AND(OT30&gt;=SMALL(기준일시_입력!$J$21:$J$39,OV$5),OT30&lt;SMALL(기준일시_입력!$N$21:$N$39,OV$5)),SMALL(기준일시_입력!$N$21:$N$39,OV$5)-OT30,0)),0)</f>
        <v>0</v>
      </c>
      <c r="OW30" s="128">
        <f>IFERROR(IF(AND(OT30&lt;SMALL(기준일시_입력!$J$21:$J$39,OW$5),OU30&gt;SMALL(기준일시_입력!$N$21:$N$39,OW$5)),INDEX(기준일시_입력!$AJ$21:$AJ$39,OW$5*2-1),IF(AND(OT30&gt;=SMALL(기준일시_입력!$J$21:$J$39,OW$5),OT30&lt;SMALL(기준일시_입력!$N$21:$N$39,OW$5)),SMALL(기준일시_입력!$N$21:$N$39,OW$5)-OT30,0)),0)</f>
        <v>0</v>
      </c>
      <c r="OX30" s="128">
        <f>IFERROR(IF(AND(OT30&lt;SMALL(기준일시_입력!$J$21:$J$39,OX$5),OU30&gt;SMALL(기준일시_입력!$N$21:$N$39,OX$5)),INDEX(기준일시_입력!$AJ$21:$AJ$39,OX$5*2-1),IF(AND(OT30&gt;=SMALL(기준일시_입력!$J$21:$J$39,OX$5),OT30&lt;SMALL(기준일시_입력!$N$21:$N$39,OX$5)),SMALL(기준일시_입력!$N$21:$N$39,OX$5)-OT30,0)),0)</f>
        <v>0</v>
      </c>
      <c r="OY30" s="128">
        <f>IFERROR(IF(AND(OT30&lt;SMALL(기준일시_입력!$J$21:$J$39,OY$5),OU30&gt;SMALL(기준일시_입력!$N$21:$N$39,OY$5)),INDEX(기준일시_입력!$AJ$21:$AJ$39,OY$5*2-1),IF(AND(OT30&gt;=SMALL(기준일시_입력!$J$21:$J$39,OY$5),OT30&lt;SMALL(기준일시_입력!$N$21:$N$39,OY$5)),SMALL(기준일시_입력!$N$21:$N$39,OY$5)-OT30,0)),0)</f>
        <v>0</v>
      </c>
      <c r="OZ30" s="128">
        <f>IFERROR(IF(AND(OT30&lt;SMALL(기준일시_입력!$J$21:$J$39,OZ$5),OU30&gt;SMALL(기준일시_입력!$N$21:$N$39,OZ$5)),INDEX(기준일시_입력!$AJ$21:$AJ$39,OZ$5*2-1),IF(AND(OT30&gt;=SMALL(기준일시_입력!$J$21:$J$39,OZ$5),OT30&lt;SMALL(기준일시_입력!$N$21:$N$39,OZ$5)),SMALL(기준일시_입력!$N$21:$N$39,OZ$5)-OT30,0)),0)</f>
        <v>0</v>
      </c>
      <c r="PA30" s="128">
        <f>IFERROR(IF(AND(OT30&lt;SMALL(기준일시_입력!$J$21:$J$39,PA$5),OU30&gt;SMALL(기준일시_입력!$N$21:$N$39,PA$5)),INDEX(기준일시_입력!$AJ$21:$AJ$39,PA$5*2-1),IF(AND(OT30&gt;=SMALL(기준일시_입력!$J$21:$J$39,PA$5),OT30&lt;SMALL(기준일시_입력!$N$21:$N$39,PA$5)),SMALL(기준일시_입력!$N$21:$N$39,PA$5)-OT30,0)),0)</f>
        <v>0</v>
      </c>
      <c r="PB30" s="128">
        <f>IFERROR(IF(AND(OT30&lt;SMALL(기준일시_입력!$J$21:$J$39,PB$5),OU30&gt;SMALL(기준일시_입력!$N$21:$N$39,PB$5)),INDEX(기준일시_입력!$AJ$21:$AJ$39,PB$5*2-1),IF(AND(OT30&gt;=SMALL(기준일시_입력!$J$21:$J$39,PB$5),OT30&lt;SMALL(기준일시_입력!$N$21:$N$39,PB$5)),SMALL(기준일시_입력!$N$21:$N$39,PB$5)-OT30,0)),0)</f>
        <v>0</v>
      </c>
      <c r="PC30" s="128">
        <f>IFERROR(IF(AND(OT30&lt;SMALL(기준일시_입력!$J$21:$J$39,PC$5),OU30&gt;SMALL(기준일시_입력!$N$21:$N$39,PC$5)),INDEX(기준일시_입력!$AJ$21:$AJ$39,PC$5*2-1),IF(AND(OT30&gt;=SMALL(기준일시_입력!$J$21:$J$39,PC$5),OT30&lt;SMALL(기준일시_입력!$N$21:$N$39,PC$5)),SMALL(기준일시_입력!$N$21:$N$39,PC$5)-OT30,0)),0)</f>
        <v>0</v>
      </c>
      <c r="PD30" s="128">
        <f>IFERROR(IF(AND(OT30&lt;SMALL(기준일시_입력!$J$21:$J$39,PD$5),OU30&gt;SMALL(기준일시_입력!$N$21:$N$39,PD$5)),INDEX(기준일시_입력!$AJ$21:$AJ$39,PD$5*2-1),IF(AND(OT30&gt;=SMALL(기준일시_입력!$J$21:$J$39,PD$5),OT30&lt;SMALL(기준일시_입력!$N$21:$N$39,PD$5)),SMALL(기준일시_입력!$N$21:$N$39,PD$5)-OT30,0)),0)</f>
        <v>0</v>
      </c>
      <c r="PE30" s="128">
        <f>IFERROR(IF(AND(OT30&lt;SMALL(기준일시_입력!$J$21:$J$39,PE$5),OU30&gt;SMALL(기준일시_입력!$N$21:$N$39,PE$5)),INDEX(기준일시_입력!$AJ$21:$AJ$39,PE$5*2-1),IF(AND(OT30&gt;=SMALL(기준일시_입력!$J$21:$J$39,PE$5),OT30&lt;SMALL(기준일시_입력!$N$21:$N$39,PE$5)),SMALL(기준일시_입력!$N$21:$N$39,PE$5)-OT30,0)),0)</f>
        <v>0</v>
      </c>
      <c r="PF30" s="125"/>
      <c r="PG30" s="180" t="str">
        <f t="shared" si="214"/>
        <v>25일</v>
      </c>
      <c r="PH30" s="180"/>
      <c r="PI30" s="124" t="str">
        <f t="shared" si="215"/>
        <v>목</v>
      </c>
      <c r="PJ30" s="133" t="str">
        <f t="shared" si="408"/>
        <v/>
      </c>
      <c r="PK30" s="184"/>
      <c r="PL30" s="184"/>
      <c r="PM30" s="184"/>
      <c r="PN30" s="184"/>
      <c r="PO30" s="184"/>
      <c r="PP30" s="184"/>
      <c r="PQ30" s="176"/>
      <c r="PR30" s="177"/>
      <c r="PS30" s="129" t="str">
        <f>IF($B30="","",IF(AND(PI$3&lt;&gt;"",$B30-기준일시_입력!$AO$7&lt;=0,PK30="",PN30="",PQ30=""),"X",IF(PQ30="연차","☆",IF(PQ30="월차","★",IF(PQ30="병가","♨",IF(PQ30="출장","◎",IF(PQ30="교육","■",IF(AND(PQ30="",PK30&lt;=기준일시_입력!$J$15,PN30&gt;=기준일시_입력!$N$15),"○",IF(AND(PQ30="",PK30&lt;&gt;"",PK30&gt;기준일시_입력!$J$15),"▼",IF(AND(PQ30="",PN30&lt;&gt;"",PN30&lt;기준일시_입력!$N$15),"△",""))))))))))</f>
        <v/>
      </c>
      <c r="PT30" s="128">
        <f>IFERROR(IF(OR(PK30="",PN30=""),0,IF(AND(PV30&lt;기준일시_입력!$J$17,PW30&gt;기준일시_입력!$N$17),기준일시_입력!$N$17-기준일시_입력!$J$17,IF(AND(PV30&gt;=기준일시_입력!$J$17,PW30&gt;기준일시_입력!$N$17),기준일시_입력!$N$17-PV30,IF(PW30&lt;기준일시_입력!$J$17,0,IF(AND(PV30&lt;기준일시_입력!$J$17,PW30&lt;=기준일시_입력!$N$17),PW30-기준일시_입력!$J$17,IF(AND(PV30&gt;=기준일시_입력!$J$17,PW30&lt;=기준일시_입력!$N$17),PW30-PV30,0)))))),0)</f>
        <v>0</v>
      </c>
      <c r="PU30" s="128">
        <f t="shared" si="217"/>
        <v>0</v>
      </c>
      <c r="PV30" s="128">
        <f>IF(OR(PK30="",PN30=""),0,IF(PK30&lt;기준일시_입력!$J$15,기준일시_입력!$J$15,PK30))</f>
        <v>0</v>
      </c>
      <c r="PW30" s="128">
        <f t="shared" si="218"/>
        <v>0</v>
      </c>
      <c r="PX30" s="128">
        <f>IFERROR(IF(AND(PV30&lt;SMALL(기준일시_입력!$J$21:$J$39,PX$5),PW30&gt;SMALL(기준일시_입력!$N$21:$N$39,PX$5)),INDEX(기준일시_입력!$AJ$21:$AJ$39,PX$5*2-1),IF(AND(PV30&gt;=SMALL(기준일시_입력!$J$21:$J$39,PX$5),PV30&lt;SMALL(기준일시_입력!$N$21:$N$39,PX$5)),SMALL(기준일시_입력!$N$21:$N$39,PX$5)-PV30,0)),0)</f>
        <v>0</v>
      </c>
      <c r="PY30" s="128">
        <f>IFERROR(IF(AND(PV30&lt;SMALL(기준일시_입력!$J$21:$J$39,PY$5),PW30&gt;SMALL(기준일시_입력!$N$21:$N$39,PY$5)),INDEX(기준일시_입력!$AJ$21:$AJ$39,PY$5*2-1),IF(AND(PV30&gt;=SMALL(기준일시_입력!$J$21:$J$39,PY$5),PV30&lt;SMALL(기준일시_입력!$N$21:$N$39,PY$5)),SMALL(기준일시_입력!$N$21:$N$39,PY$5)-PV30,0)),0)</f>
        <v>0</v>
      </c>
      <c r="PZ30" s="128">
        <f>IFERROR(IF(AND(PV30&lt;SMALL(기준일시_입력!$J$21:$J$39,PZ$5),PW30&gt;SMALL(기준일시_입력!$N$21:$N$39,PZ$5)),INDEX(기준일시_입력!$AJ$21:$AJ$39,PZ$5*2-1),IF(AND(PV30&gt;=SMALL(기준일시_입력!$J$21:$J$39,PZ$5),PV30&lt;SMALL(기준일시_입력!$N$21:$N$39,PZ$5)),SMALL(기준일시_입력!$N$21:$N$39,PZ$5)-PV30,0)),0)</f>
        <v>0</v>
      </c>
      <c r="QA30" s="128">
        <f>IFERROR(IF(AND(PV30&lt;SMALL(기준일시_입력!$J$21:$J$39,QA$5),PW30&gt;SMALL(기준일시_입력!$N$21:$N$39,QA$5)),INDEX(기준일시_입력!$AJ$21:$AJ$39,QA$5*2-1),IF(AND(PV30&gt;=SMALL(기준일시_입력!$J$21:$J$39,QA$5),PV30&lt;SMALL(기준일시_입력!$N$21:$N$39,QA$5)),SMALL(기준일시_입력!$N$21:$N$39,QA$5)-PV30,0)),0)</f>
        <v>0</v>
      </c>
      <c r="QB30" s="128">
        <f>IFERROR(IF(AND(PV30&lt;SMALL(기준일시_입력!$J$21:$J$39,QB$5),PW30&gt;SMALL(기준일시_입력!$N$21:$N$39,QB$5)),INDEX(기준일시_입력!$AJ$21:$AJ$39,QB$5*2-1),IF(AND(PV30&gt;=SMALL(기준일시_입력!$J$21:$J$39,QB$5),PV30&lt;SMALL(기준일시_입력!$N$21:$N$39,QB$5)),SMALL(기준일시_입력!$N$21:$N$39,QB$5)-PV30,0)),0)</f>
        <v>0</v>
      </c>
      <c r="QC30" s="128">
        <f>IFERROR(IF(AND(PV30&lt;SMALL(기준일시_입력!$J$21:$J$39,QC$5),PW30&gt;SMALL(기준일시_입력!$N$21:$N$39,QC$5)),INDEX(기준일시_입력!$AJ$21:$AJ$39,QC$5*2-1),IF(AND(PV30&gt;=SMALL(기준일시_입력!$J$21:$J$39,QC$5),PV30&lt;SMALL(기준일시_입력!$N$21:$N$39,QC$5)),SMALL(기준일시_입력!$N$21:$N$39,QC$5)-PV30,0)),0)</f>
        <v>0</v>
      </c>
      <c r="QD30" s="128">
        <f>IFERROR(IF(AND(PV30&lt;SMALL(기준일시_입력!$J$21:$J$39,QD$5),PW30&gt;SMALL(기준일시_입력!$N$21:$N$39,QD$5)),INDEX(기준일시_입력!$AJ$21:$AJ$39,QD$5*2-1),IF(AND(PV30&gt;=SMALL(기준일시_입력!$J$21:$J$39,QD$5),PV30&lt;SMALL(기준일시_입력!$N$21:$N$39,QD$5)),SMALL(기준일시_입력!$N$21:$N$39,QD$5)-PV30,0)),0)</f>
        <v>0</v>
      </c>
      <c r="QE30" s="128">
        <f>IFERROR(IF(AND(PV30&lt;SMALL(기준일시_입력!$J$21:$J$39,QE$5),PW30&gt;SMALL(기준일시_입력!$N$21:$N$39,QE$5)),INDEX(기준일시_입력!$AJ$21:$AJ$39,QE$5*2-1),IF(AND(PV30&gt;=SMALL(기준일시_입력!$J$21:$J$39,QE$5),PV30&lt;SMALL(기준일시_입력!$N$21:$N$39,QE$5)),SMALL(기준일시_입력!$N$21:$N$39,QE$5)-PV30,0)),0)</f>
        <v>0</v>
      </c>
      <c r="QF30" s="128">
        <f>IFERROR(IF(AND(PV30&lt;SMALL(기준일시_입력!$J$21:$J$39,QF$5),PW30&gt;SMALL(기준일시_입력!$N$21:$N$39,QF$5)),INDEX(기준일시_입력!$AJ$21:$AJ$39,QF$5*2-1),IF(AND(PV30&gt;=SMALL(기준일시_입력!$J$21:$J$39,QF$5),PV30&lt;SMALL(기준일시_입력!$N$21:$N$39,QF$5)),SMALL(기준일시_입력!$N$21:$N$39,QF$5)-PV30,0)),0)</f>
        <v>0</v>
      </c>
      <c r="QG30" s="128">
        <f>IFERROR(IF(AND(PV30&lt;SMALL(기준일시_입력!$J$21:$J$39,QG$5),PW30&gt;SMALL(기준일시_입력!$N$21:$N$39,QG$5)),INDEX(기준일시_입력!$AJ$21:$AJ$39,QG$5*2-1),IF(AND(PV30&gt;=SMALL(기준일시_입력!$J$21:$J$39,QG$5),PV30&lt;SMALL(기준일시_입력!$N$21:$N$39,QG$5)),SMALL(기준일시_입력!$N$21:$N$39,QG$5)-PV30,0)),0)</f>
        <v>0</v>
      </c>
      <c r="QH30" s="125"/>
      <c r="QI30" s="180" t="str">
        <f t="shared" si="219"/>
        <v>25일</v>
      </c>
      <c r="QJ30" s="180"/>
      <c r="QK30" s="124" t="str">
        <f t="shared" si="220"/>
        <v>목</v>
      </c>
      <c r="QL30" s="133" t="str">
        <f t="shared" si="408"/>
        <v/>
      </c>
      <c r="QM30" s="184"/>
      <c r="QN30" s="184"/>
      <c r="QO30" s="184"/>
      <c r="QP30" s="184"/>
      <c r="QQ30" s="184"/>
      <c r="QR30" s="184"/>
      <c r="QS30" s="176"/>
      <c r="QT30" s="177"/>
      <c r="QU30" s="129" t="str">
        <f>IF($B30="","",IF(AND(QK$3&lt;&gt;"",$B30-기준일시_입력!$AO$7&lt;=0,QM30="",QP30="",QS30=""),"X",IF(QS30="연차","☆",IF(QS30="월차","★",IF(QS30="병가","♨",IF(QS30="출장","◎",IF(QS30="교육","■",IF(AND(QS30="",QM30&lt;=기준일시_입력!$J$15,QP30&gt;=기준일시_입력!$N$15),"○",IF(AND(QS30="",QM30&lt;&gt;"",QM30&gt;기준일시_입력!$J$15),"▼",IF(AND(QS30="",QP30&lt;&gt;"",QP30&lt;기준일시_입력!$N$15),"△",""))))))))))</f>
        <v/>
      </c>
      <c r="QV30" s="128">
        <f>IFERROR(IF(OR(QM30="",QP30=""),0,IF(AND(QX30&lt;기준일시_입력!$J$17,QY30&gt;기준일시_입력!$N$17),기준일시_입력!$N$17-기준일시_입력!$J$17,IF(AND(QX30&gt;=기준일시_입력!$J$17,QY30&gt;기준일시_입력!$N$17),기준일시_입력!$N$17-QX30,IF(QY30&lt;기준일시_입력!$J$17,0,IF(AND(QX30&lt;기준일시_입력!$J$17,QY30&lt;=기준일시_입력!$N$17),QY30-기준일시_입력!$J$17,IF(AND(QX30&gt;=기준일시_입력!$J$17,QY30&lt;=기준일시_입력!$N$17),QY30-QX30,0)))))),0)</f>
        <v>0</v>
      </c>
      <c r="QW30" s="128">
        <f t="shared" si="222"/>
        <v>0</v>
      </c>
      <c r="QX30" s="128">
        <f>IF(OR(QM30="",QP30=""),0,IF(QM30&lt;기준일시_입력!$J$15,기준일시_입력!$J$15,QM30))</f>
        <v>0</v>
      </c>
      <c r="QY30" s="128">
        <f t="shared" si="223"/>
        <v>0</v>
      </c>
      <c r="QZ30" s="128">
        <f>IFERROR(IF(AND(QX30&lt;SMALL(기준일시_입력!$J$21:$J$39,QZ$5),QY30&gt;SMALL(기준일시_입력!$N$21:$N$39,QZ$5)),INDEX(기준일시_입력!$AJ$21:$AJ$39,QZ$5*2-1),IF(AND(QX30&gt;=SMALL(기준일시_입력!$J$21:$J$39,QZ$5),QX30&lt;SMALL(기준일시_입력!$N$21:$N$39,QZ$5)),SMALL(기준일시_입력!$N$21:$N$39,QZ$5)-QX30,0)),0)</f>
        <v>0</v>
      </c>
      <c r="RA30" s="128">
        <f>IFERROR(IF(AND(QX30&lt;SMALL(기준일시_입력!$J$21:$J$39,RA$5),QY30&gt;SMALL(기준일시_입력!$N$21:$N$39,RA$5)),INDEX(기준일시_입력!$AJ$21:$AJ$39,RA$5*2-1),IF(AND(QX30&gt;=SMALL(기준일시_입력!$J$21:$J$39,RA$5),QX30&lt;SMALL(기준일시_입력!$N$21:$N$39,RA$5)),SMALL(기준일시_입력!$N$21:$N$39,RA$5)-QX30,0)),0)</f>
        <v>0</v>
      </c>
      <c r="RB30" s="128">
        <f>IFERROR(IF(AND(QX30&lt;SMALL(기준일시_입력!$J$21:$J$39,RB$5),QY30&gt;SMALL(기준일시_입력!$N$21:$N$39,RB$5)),INDEX(기준일시_입력!$AJ$21:$AJ$39,RB$5*2-1),IF(AND(QX30&gt;=SMALL(기준일시_입력!$J$21:$J$39,RB$5),QX30&lt;SMALL(기준일시_입력!$N$21:$N$39,RB$5)),SMALL(기준일시_입력!$N$21:$N$39,RB$5)-QX30,0)),0)</f>
        <v>0</v>
      </c>
      <c r="RC30" s="128">
        <f>IFERROR(IF(AND(QX30&lt;SMALL(기준일시_입력!$J$21:$J$39,RC$5),QY30&gt;SMALL(기준일시_입력!$N$21:$N$39,RC$5)),INDEX(기준일시_입력!$AJ$21:$AJ$39,RC$5*2-1),IF(AND(QX30&gt;=SMALL(기준일시_입력!$J$21:$J$39,RC$5),QX30&lt;SMALL(기준일시_입력!$N$21:$N$39,RC$5)),SMALL(기준일시_입력!$N$21:$N$39,RC$5)-QX30,0)),0)</f>
        <v>0</v>
      </c>
      <c r="RD30" s="128">
        <f>IFERROR(IF(AND(QX30&lt;SMALL(기준일시_입력!$J$21:$J$39,RD$5),QY30&gt;SMALL(기준일시_입력!$N$21:$N$39,RD$5)),INDEX(기준일시_입력!$AJ$21:$AJ$39,RD$5*2-1),IF(AND(QX30&gt;=SMALL(기준일시_입력!$J$21:$J$39,RD$5),QX30&lt;SMALL(기준일시_입력!$N$21:$N$39,RD$5)),SMALL(기준일시_입력!$N$21:$N$39,RD$5)-QX30,0)),0)</f>
        <v>0</v>
      </c>
      <c r="RE30" s="128">
        <f>IFERROR(IF(AND(QX30&lt;SMALL(기준일시_입력!$J$21:$J$39,RE$5),QY30&gt;SMALL(기준일시_입력!$N$21:$N$39,RE$5)),INDEX(기준일시_입력!$AJ$21:$AJ$39,RE$5*2-1),IF(AND(QX30&gt;=SMALL(기준일시_입력!$J$21:$J$39,RE$5),QX30&lt;SMALL(기준일시_입력!$N$21:$N$39,RE$5)),SMALL(기준일시_입력!$N$21:$N$39,RE$5)-QX30,0)),0)</f>
        <v>0</v>
      </c>
      <c r="RF30" s="128">
        <f>IFERROR(IF(AND(QX30&lt;SMALL(기준일시_입력!$J$21:$J$39,RF$5),QY30&gt;SMALL(기준일시_입력!$N$21:$N$39,RF$5)),INDEX(기준일시_입력!$AJ$21:$AJ$39,RF$5*2-1),IF(AND(QX30&gt;=SMALL(기준일시_입력!$J$21:$J$39,RF$5),QX30&lt;SMALL(기준일시_입력!$N$21:$N$39,RF$5)),SMALL(기준일시_입력!$N$21:$N$39,RF$5)-QX30,0)),0)</f>
        <v>0</v>
      </c>
      <c r="RG30" s="128">
        <f>IFERROR(IF(AND(QX30&lt;SMALL(기준일시_입력!$J$21:$J$39,RG$5),QY30&gt;SMALL(기준일시_입력!$N$21:$N$39,RG$5)),INDEX(기준일시_입력!$AJ$21:$AJ$39,RG$5*2-1),IF(AND(QX30&gt;=SMALL(기준일시_입력!$J$21:$J$39,RG$5),QX30&lt;SMALL(기준일시_입력!$N$21:$N$39,RG$5)),SMALL(기준일시_입력!$N$21:$N$39,RG$5)-QX30,0)),0)</f>
        <v>0</v>
      </c>
      <c r="RH30" s="128">
        <f>IFERROR(IF(AND(QX30&lt;SMALL(기준일시_입력!$J$21:$J$39,RH$5),QY30&gt;SMALL(기준일시_입력!$N$21:$N$39,RH$5)),INDEX(기준일시_입력!$AJ$21:$AJ$39,RH$5*2-1),IF(AND(QX30&gt;=SMALL(기준일시_입력!$J$21:$J$39,RH$5),QX30&lt;SMALL(기준일시_입력!$N$21:$N$39,RH$5)),SMALL(기준일시_입력!$N$21:$N$39,RH$5)-QX30,0)),0)</f>
        <v>0</v>
      </c>
      <c r="RI30" s="128">
        <f>IFERROR(IF(AND(QX30&lt;SMALL(기준일시_입력!$J$21:$J$39,RI$5),QY30&gt;SMALL(기준일시_입력!$N$21:$N$39,RI$5)),INDEX(기준일시_입력!$AJ$21:$AJ$39,RI$5*2-1),IF(AND(QX30&gt;=SMALL(기준일시_입력!$J$21:$J$39,RI$5),QX30&lt;SMALL(기준일시_입력!$N$21:$N$39,RI$5)),SMALL(기준일시_입력!$N$21:$N$39,RI$5)-QX30,0)),0)</f>
        <v>0</v>
      </c>
      <c r="RJ30" s="125"/>
      <c r="RK30" s="180" t="str">
        <f t="shared" si="224"/>
        <v>25일</v>
      </c>
      <c r="RL30" s="180"/>
      <c r="RM30" s="124" t="str">
        <f t="shared" si="225"/>
        <v>목</v>
      </c>
      <c r="RN30" s="133" t="str">
        <f t="shared" si="408"/>
        <v/>
      </c>
      <c r="RO30" s="184"/>
      <c r="RP30" s="184"/>
      <c r="RQ30" s="184"/>
      <c r="RR30" s="184"/>
      <c r="RS30" s="184"/>
      <c r="RT30" s="184"/>
      <c r="RU30" s="176"/>
      <c r="RV30" s="177"/>
      <c r="RW30" s="129" t="str">
        <f>IF($B30="","",IF(AND(RM$3&lt;&gt;"",$B30-기준일시_입력!$AO$7&lt;=0,RO30="",RR30="",RU30=""),"X",IF(RU30="연차","☆",IF(RU30="월차","★",IF(RU30="병가","♨",IF(RU30="출장","◎",IF(RU30="교육","■",IF(AND(RU30="",RO30&lt;=기준일시_입력!$J$15,RR30&gt;=기준일시_입력!$N$15),"○",IF(AND(RU30="",RO30&lt;&gt;"",RO30&gt;기준일시_입력!$J$15),"▼",IF(AND(RU30="",RR30&lt;&gt;"",RR30&lt;기준일시_입력!$N$15),"△",""))))))))))</f>
        <v/>
      </c>
      <c r="RX30" s="128">
        <f>IFERROR(IF(OR(RO30="",RR30=""),0,IF(AND(RZ30&lt;기준일시_입력!$J$17,SA30&gt;기준일시_입력!$N$17),기준일시_입력!$N$17-기준일시_입력!$J$17,IF(AND(RZ30&gt;=기준일시_입력!$J$17,SA30&gt;기준일시_입력!$N$17),기준일시_입력!$N$17-RZ30,IF(SA30&lt;기준일시_입력!$J$17,0,IF(AND(RZ30&lt;기준일시_입력!$J$17,SA30&lt;=기준일시_입력!$N$17),SA30-기준일시_입력!$J$17,IF(AND(RZ30&gt;=기준일시_입력!$J$17,SA30&lt;=기준일시_입력!$N$17),SA30-RZ30,0)))))),0)</f>
        <v>0</v>
      </c>
      <c r="RY30" s="128">
        <f t="shared" si="227"/>
        <v>0</v>
      </c>
      <c r="RZ30" s="128">
        <f>IF(OR(RO30="",RR30=""),0,IF(RO30&lt;기준일시_입력!$J$15,기준일시_입력!$J$15,RO30))</f>
        <v>0</v>
      </c>
      <c r="SA30" s="128">
        <f t="shared" si="228"/>
        <v>0</v>
      </c>
      <c r="SB30" s="128">
        <f>IFERROR(IF(AND(RZ30&lt;SMALL(기준일시_입력!$J$21:$J$39,SB$5),SA30&gt;SMALL(기준일시_입력!$N$21:$N$39,SB$5)),INDEX(기준일시_입력!$AJ$21:$AJ$39,SB$5*2-1),IF(AND(RZ30&gt;=SMALL(기준일시_입력!$J$21:$J$39,SB$5),RZ30&lt;SMALL(기준일시_입력!$N$21:$N$39,SB$5)),SMALL(기준일시_입력!$N$21:$N$39,SB$5)-RZ30,0)),0)</f>
        <v>0</v>
      </c>
      <c r="SC30" s="128">
        <f>IFERROR(IF(AND(RZ30&lt;SMALL(기준일시_입력!$J$21:$J$39,SC$5),SA30&gt;SMALL(기준일시_입력!$N$21:$N$39,SC$5)),INDEX(기준일시_입력!$AJ$21:$AJ$39,SC$5*2-1),IF(AND(RZ30&gt;=SMALL(기준일시_입력!$J$21:$J$39,SC$5),RZ30&lt;SMALL(기준일시_입력!$N$21:$N$39,SC$5)),SMALL(기준일시_입력!$N$21:$N$39,SC$5)-RZ30,0)),0)</f>
        <v>0</v>
      </c>
      <c r="SD30" s="128">
        <f>IFERROR(IF(AND(RZ30&lt;SMALL(기준일시_입력!$J$21:$J$39,SD$5),SA30&gt;SMALL(기준일시_입력!$N$21:$N$39,SD$5)),INDEX(기준일시_입력!$AJ$21:$AJ$39,SD$5*2-1),IF(AND(RZ30&gt;=SMALL(기준일시_입력!$J$21:$J$39,SD$5),RZ30&lt;SMALL(기준일시_입력!$N$21:$N$39,SD$5)),SMALL(기준일시_입력!$N$21:$N$39,SD$5)-RZ30,0)),0)</f>
        <v>0</v>
      </c>
      <c r="SE30" s="128">
        <f>IFERROR(IF(AND(RZ30&lt;SMALL(기준일시_입력!$J$21:$J$39,SE$5),SA30&gt;SMALL(기준일시_입력!$N$21:$N$39,SE$5)),INDEX(기준일시_입력!$AJ$21:$AJ$39,SE$5*2-1),IF(AND(RZ30&gt;=SMALL(기준일시_입력!$J$21:$J$39,SE$5),RZ30&lt;SMALL(기준일시_입력!$N$21:$N$39,SE$5)),SMALL(기준일시_입력!$N$21:$N$39,SE$5)-RZ30,0)),0)</f>
        <v>0</v>
      </c>
      <c r="SF30" s="128">
        <f>IFERROR(IF(AND(RZ30&lt;SMALL(기준일시_입력!$J$21:$J$39,SF$5),SA30&gt;SMALL(기준일시_입력!$N$21:$N$39,SF$5)),INDEX(기준일시_입력!$AJ$21:$AJ$39,SF$5*2-1),IF(AND(RZ30&gt;=SMALL(기준일시_입력!$J$21:$J$39,SF$5),RZ30&lt;SMALL(기준일시_입력!$N$21:$N$39,SF$5)),SMALL(기준일시_입력!$N$21:$N$39,SF$5)-RZ30,0)),0)</f>
        <v>0</v>
      </c>
      <c r="SG30" s="128">
        <f>IFERROR(IF(AND(RZ30&lt;SMALL(기준일시_입력!$J$21:$J$39,SG$5),SA30&gt;SMALL(기준일시_입력!$N$21:$N$39,SG$5)),INDEX(기준일시_입력!$AJ$21:$AJ$39,SG$5*2-1),IF(AND(RZ30&gt;=SMALL(기준일시_입력!$J$21:$J$39,SG$5),RZ30&lt;SMALL(기준일시_입력!$N$21:$N$39,SG$5)),SMALL(기준일시_입력!$N$21:$N$39,SG$5)-RZ30,0)),0)</f>
        <v>0</v>
      </c>
      <c r="SH30" s="128">
        <f>IFERROR(IF(AND(RZ30&lt;SMALL(기준일시_입력!$J$21:$J$39,SH$5),SA30&gt;SMALL(기준일시_입력!$N$21:$N$39,SH$5)),INDEX(기준일시_입력!$AJ$21:$AJ$39,SH$5*2-1),IF(AND(RZ30&gt;=SMALL(기준일시_입력!$J$21:$J$39,SH$5),RZ30&lt;SMALL(기준일시_입력!$N$21:$N$39,SH$5)),SMALL(기준일시_입력!$N$21:$N$39,SH$5)-RZ30,0)),0)</f>
        <v>0</v>
      </c>
      <c r="SI30" s="128">
        <f>IFERROR(IF(AND(RZ30&lt;SMALL(기준일시_입력!$J$21:$J$39,SI$5),SA30&gt;SMALL(기준일시_입력!$N$21:$N$39,SI$5)),INDEX(기준일시_입력!$AJ$21:$AJ$39,SI$5*2-1),IF(AND(RZ30&gt;=SMALL(기준일시_입력!$J$21:$J$39,SI$5),RZ30&lt;SMALL(기준일시_입력!$N$21:$N$39,SI$5)),SMALL(기준일시_입력!$N$21:$N$39,SI$5)-RZ30,0)),0)</f>
        <v>0</v>
      </c>
      <c r="SJ30" s="128">
        <f>IFERROR(IF(AND(RZ30&lt;SMALL(기준일시_입력!$J$21:$J$39,SJ$5),SA30&gt;SMALL(기준일시_입력!$N$21:$N$39,SJ$5)),INDEX(기준일시_입력!$AJ$21:$AJ$39,SJ$5*2-1),IF(AND(RZ30&gt;=SMALL(기준일시_입력!$J$21:$J$39,SJ$5),RZ30&lt;SMALL(기준일시_입력!$N$21:$N$39,SJ$5)),SMALL(기준일시_입력!$N$21:$N$39,SJ$5)-RZ30,0)),0)</f>
        <v>0</v>
      </c>
      <c r="SK30" s="128">
        <f>IFERROR(IF(AND(RZ30&lt;SMALL(기준일시_입력!$J$21:$J$39,SK$5),SA30&gt;SMALL(기준일시_입력!$N$21:$N$39,SK$5)),INDEX(기준일시_입력!$AJ$21:$AJ$39,SK$5*2-1),IF(AND(RZ30&gt;=SMALL(기준일시_입력!$J$21:$J$39,SK$5),RZ30&lt;SMALL(기준일시_입력!$N$21:$N$39,SK$5)),SMALL(기준일시_입력!$N$21:$N$39,SK$5)-RZ30,0)),0)</f>
        <v>0</v>
      </c>
      <c r="SL30" s="125"/>
      <c r="SM30" s="180" t="str">
        <f t="shared" si="229"/>
        <v>25일</v>
      </c>
      <c r="SN30" s="180"/>
      <c r="SO30" s="124" t="str">
        <f t="shared" si="230"/>
        <v>목</v>
      </c>
      <c r="SP30" s="133" t="str">
        <f t="shared" si="409"/>
        <v/>
      </c>
      <c r="SQ30" s="184"/>
      <c r="SR30" s="184"/>
      <c r="SS30" s="184"/>
      <c r="ST30" s="184"/>
      <c r="SU30" s="184"/>
      <c r="SV30" s="184"/>
      <c r="SW30" s="176"/>
      <c r="SX30" s="177"/>
      <c r="SY30" s="129" t="str">
        <f>IF($B30="","",IF(AND(SO$3&lt;&gt;"",$B30-기준일시_입력!$AO$7&lt;=0,SQ30="",ST30="",SW30=""),"X",IF(SW30="연차","☆",IF(SW30="월차","★",IF(SW30="병가","♨",IF(SW30="출장","◎",IF(SW30="교육","■",IF(AND(SW30="",SQ30&lt;=기준일시_입력!$J$15,ST30&gt;=기준일시_입력!$N$15),"○",IF(AND(SW30="",SQ30&lt;&gt;"",SQ30&gt;기준일시_입력!$J$15),"▼",IF(AND(SW30="",ST30&lt;&gt;"",ST30&lt;기준일시_입력!$N$15),"△",""))))))))))</f>
        <v/>
      </c>
      <c r="SZ30" s="128">
        <f>IFERROR(IF(OR(SQ30="",ST30=""),0,IF(AND(TB30&lt;기준일시_입력!$J$17,TC30&gt;기준일시_입력!$N$17),기준일시_입력!$N$17-기준일시_입력!$J$17,IF(AND(TB30&gt;=기준일시_입력!$J$17,TC30&gt;기준일시_입력!$N$17),기준일시_입력!$N$17-TB30,IF(TC30&lt;기준일시_입력!$J$17,0,IF(AND(TB30&lt;기준일시_입력!$J$17,TC30&lt;=기준일시_입력!$N$17),TC30-기준일시_입력!$J$17,IF(AND(TB30&gt;=기준일시_입력!$J$17,TC30&lt;=기준일시_입력!$N$17),TC30-TB30,0)))))),0)</f>
        <v>0</v>
      </c>
      <c r="TA30" s="128">
        <f t="shared" si="232"/>
        <v>0</v>
      </c>
      <c r="TB30" s="128">
        <f>IF(OR(SQ30="",ST30=""),0,IF(SQ30&lt;기준일시_입력!$J$15,기준일시_입력!$J$15,SQ30))</f>
        <v>0</v>
      </c>
      <c r="TC30" s="128">
        <f t="shared" si="233"/>
        <v>0</v>
      </c>
      <c r="TD30" s="128">
        <f>IFERROR(IF(AND(TB30&lt;SMALL(기준일시_입력!$J$21:$J$39,TD$5),TC30&gt;SMALL(기준일시_입력!$N$21:$N$39,TD$5)),INDEX(기준일시_입력!$AJ$21:$AJ$39,TD$5*2-1),IF(AND(TB30&gt;=SMALL(기준일시_입력!$J$21:$J$39,TD$5),TB30&lt;SMALL(기준일시_입력!$N$21:$N$39,TD$5)),SMALL(기준일시_입력!$N$21:$N$39,TD$5)-TB30,0)),0)</f>
        <v>0</v>
      </c>
      <c r="TE30" s="128">
        <f>IFERROR(IF(AND(TB30&lt;SMALL(기준일시_입력!$J$21:$J$39,TE$5),TC30&gt;SMALL(기준일시_입력!$N$21:$N$39,TE$5)),INDEX(기준일시_입력!$AJ$21:$AJ$39,TE$5*2-1),IF(AND(TB30&gt;=SMALL(기준일시_입력!$J$21:$J$39,TE$5),TB30&lt;SMALL(기준일시_입력!$N$21:$N$39,TE$5)),SMALL(기준일시_입력!$N$21:$N$39,TE$5)-TB30,0)),0)</f>
        <v>0</v>
      </c>
      <c r="TF30" s="128">
        <f>IFERROR(IF(AND(TB30&lt;SMALL(기준일시_입력!$J$21:$J$39,TF$5),TC30&gt;SMALL(기준일시_입력!$N$21:$N$39,TF$5)),INDEX(기준일시_입력!$AJ$21:$AJ$39,TF$5*2-1),IF(AND(TB30&gt;=SMALL(기준일시_입력!$J$21:$J$39,TF$5),TB30&lt;SMALL(기준일시_입력!$N$21:$N$39,TF$5)),SMALL(기준일시_입력!$N$21:$N$39,TF$5)-TB30,0)),0)</f>
        <v>0</v>
      </c>
      <c r="TG30" s="128">
        <f>IFERROR(IF(AND(TB30&lt;SMALL(기준일시_입력!$J$21:$J$39,TG$5),TC30&gt;SMALL(기준일시_입력!$N$21:$N$39,TG$5)),INDEX(기준일시_입력!$AJ$21:$AJ$39,TG$5*2-1),IF(AND(TB30&gt;=SMALL(기준일시_입력!$J$21:$J$39,TG$5),TB30&lt;SMALL(기준일시_입력!$N$21:$N$39,TG$5)),SMALL(기준일시_입력!$N$21:$N$39,TG$5)-TB30,0)),0)</f>
        <v>0</v>
      </c>
      <c r="TH30" s="128">
        <f>IFERROR(IF(AND(TB30&lt;SMALL(기준일시_입력!$J$21:$J$39,TH$5),TC30&gt;SMALL(기준일시_입력!$N$21:$N$39,TH$5)),INDEX(기준일시_입력!$AJ$21:$AJ$39,TH$5*2-1),IF(AND(TB30&gt;=SMALL(기준일시_입력!$J$21:$J$39,TH$5),TB30&lt;SMALL(기준일시_입력!$N$21:$N$39,TH$5)),SMALL(기준일시_입력!$N$21:$N$39,TH$5)-TB30,0)),0)</f>
        <v>0</v>
      </c>
      <c r="TI30" s="128">
        <f>IFERROR(IF(AND(TB30&lt;SMALL(기준일시_입력!$J$21:$J$39,TI$5),TC30&gt;SMALL(기준일시_입력!$N$21:$N$39,TI$5)),INDEX(기준일시_입력!$AJ$21:$AJ$39,TI$5*2-1),IF(AND(TB30&gt;=SMALL(기준일시_입력!$J$21:$J$39,TI$5),TB30&lt;SMALL(기준일시_입력!$N$21:$N$39,TI$5)),SMALL(기준일시_입력!$N$21:$N$39,TI$5)-TB30,0)),0)</f>
        <v>0</v>
      </c>
      <c r="TJ30" s="128">
        <f>IFERROR(IF(AND(TB30&lt;SMALL(기준일시_입력!$J$21:$J$39,TJ$5),TC30&gt;SMALL(기준일시_입력!$N$21:$N$39,TJ$5)),INDEX(기준일시_입력!$AJ$21:$AJ$39,TJ$5*2-1),IF(AND(TB30&gt;=SMALL(기준일시_입력!$J$21:$J$39,TJ$5),TB30&lt;SMALL(기준일시_입력!$N$21:$N$39,TJ$5)),SMALL(기준일시_입력!$N$21:$N$39,TJ$5)-TB30,0)),0)</f>
        <v>0</v>
      </c>
      <c r="TK30" s="128">
        <f>IFERROR(IF(AND(TB30&lt;SMALL(기준일시_입력!$J$21:$J$39,TK$5),TC30&gt;SMALL(기준일시_입력!$N$21:$N$39,TK$5)),INDEX(기준일시_입력!$AJ$21:$AJ$39,TK$5*2-1),IF(AND(TB30&gt;=SMALL(기준일시_입력!$J$21:$J$39,TK$5),TB30&lt;SMALL(기준일시_입력!$N$21:$N$39,TK$5)),SMALL(기준일시_입력!$N$21:$N$39,TK$5)-TB30,0)),0)</f>
        <v>0</v>
      </c>
      <c r="TL30" s="128">
        <f>IFERROR(IF(AND(TB30&lt;SMALL(기준일시_입력!$J$21:$J$39,TL$5),TC30&gt;SMALL(기준일시_입력!$N$21:$N$39,TL$5)),INDEX(기준일시_입력!$AJ$21:$AJ$39,TL$5*2-1),IF(AND(TB30&gt;=SMALL(기준일시_입력!$J$21:$J$39,TL$5),TB30&lt;SMALL(기준일시_입력!$N$21:$N$39,TL$5)),SMALL(기준일시_입력!$N$21:$N$39,TL$5)-TB30,0)),0)</f>
        <v>0</v>
      </c>
      <c r="TM30" s="128">
        <f>IFERROR(IF(AND(TB30&lt;SMALL(기준일시_입력!$J$21:$J$39,TM$5),TC30&gt;SMALL(기준일시_입력!$N$21:$N$39,TM$5)),INDEX(기준일시_입력!$AJ$21:$AJ$39,TM$5*2-1),IF(AND(TB30&gt;=SMALL(기준일시_입력!$J$21:$J$39,TM$5),TB30&lt;SMALL(기준일시_입력!$N$21:$N$39,TM$5)),SMALL(기준일시_입력!$N$21:$N$39,TM$5)-TB30,0)),0)</f>
        <v>0</v>
      </c>
      <c r="TN30" s="125"/>
      <c r="TO30" s="180" t="str">
        <f t="shared" si="234"/>
        <v>25일</v>
      </c>
      <c r="TP30" s="180"/>
      <c r="TQ30" s="124" t="str">
        <f t="shared" si="235"/>
        <v>목</v>
      </c>
      <c r="TR30" s="133" t="str">
        <f t="shared" si="409"/>
        <v/>
      </c>
      <c r="TS30" s="184"/>
      <c r="TT30" s="184"/>
      <c r="TU30" s="184"/>
      <c r="TV30" s="184"/>
      <c r="TW30" s="184"/>
      <c r="TX30" s="184"/>
      <c r="TY30" s="176"/>
      <c r="TZ30" s="177"/>
      <c r="UA30" s="129" t="str">
        <f>IF($B30="","",IF(AND(TQ$3&lt;&gt;"",$B30-기준일시_입력!$AO$7&lt;=0,TS30="",TV30="",TY30=""),"X",IF(TY30="연차","☆",IF(TY30="월차","★",IF(TY30="병가","♨",IF(TY30="출장","◎",IF(TY30="교육","■",IF(AND(TY30="",TS30&lt;=기준일시_입력!$J$15,TV30&gt;=기준일시_입력!$N$15),"○",IF(AND(TY30="",TS30&lt;&gt;"",TS30&gt;기준일시_입력!$J$15),"▼",IF(AND(TY30="",TV30&lt;&gt;"",TV30&lt;기준일시_입력!$N$15),"△",""))))))))))</f>
        <v/>
      </c>
      <c r="UB30" s="128">
        <f>IFERROR(IF(OR(TS30="",TV30=""),0,IF(AND(UD30&lt;기준일시_입력!$J$17,UE30&gt;기준일시_입력!$N$17),기준일시_입력!$N$17-기준일시_입력!$J$17,IF(AND(UD30&gt;=기준일시_입력!$J$17,UE30&gt;기준일시_입력!$N$17),기준일시_입력!$N$17-UD30,IF(UE30&lt;기준일시_입력!$J$17,0,IF(AND(UD30&lt;기준일시_입력!$J$17,UE30&lt;=기준일시_입력!$N$17),UE30-기준일시_입력!$J$17,IF(AND(UD30&gt;=기준일시_입력!$J$17,UE30&lt;=기준일시_입력!$N$17),UE30-UD30,0)))))),0)</f>
        <v>0</v>
      </c>
      <c r="UC30" s="128">
        <f t="shared" si="237"/>
        <v>0</v>
      </c>
      <c r="UD30" s="128">
        <f>IF(OR(TS30="",TV30=""),0,IF(TS30&lt;기준일시_입력!$J$15,기준일시_입력!$J$15,TS30))</f>
        <v>0</v>
      </c>
      <c r="UE30" s="128">
        <f t="shared" si="238"/>
        <v>0</v>
      </c>
      <c r="UF30" s="128">
        <f>IFERROR(IF(AND(UD30&lt;SMALL(기준일시_입력!$J$21:$J$39,UF$5),UE30&gt;SMALL(기준일시_입력!$N$21:$N$39,UF$5)),INDEX(기준일시_입력!$AJ$21:$AJ$39,UF$5*2-1),IF(AND(UD30&gt;=SMALL(기준일시_입력!$J$21:$J$39,UF$5),UD30&lt;SMALL(기준일시_입력!$N$21:$N$39,UF$5)),SMALL(기준일시_입력!$N$21:$N$39,UF$5)-UD30,0)),0)</f>
        <v>0</v>
      </c>
      <c r="UG30" s="128">
        <f>IFERROR(IF(AND(UD30&lt;SMALL(기준일시_입력!$J$21:$J$39,UG$5),UE30&gt;SMALL(기준일시_입력!$N$21:$N$39,UG$5)),INDEX(기준일시_입력!$AJ$21:$AJ$39,UG$5*2-1),IF(AND(UD30&gt;=SMALL(기준일시_입력!$J$21:$J$39,UG$5),UD30&lt;SMALL(기준일시_입력!$N$21:$N$39,UG$5)),SMALL(기준일시_입력!$N$21:$N$39,UG$5)-UD30,0)),0)</f>
        <v>0</v>
      </c>
      <c r="UH30" s="128">
        <f>IFERROR(IF(AND(UD30&lt;SMALL(기준일시_입력!$J$21:$J$39,UH$5),UE30&gt;SMALL(기준일시_입력!$N$21:$N$39,UH$5)),INDEX(기준일시_입력!$AJ$21:$AJ$39,UH$5*2-1),IF(AND(UD30&gt;=SMALL(기준일시_입력!$J$21:$J$39,UH$5),UD30&lt;SMALL(기준일시_입력!$N$21:$N$39,UH$5)),SMALL(기준일시_입력!$N$21:$N$39,UH$5)-UD30,0)),0)</f>
        <v>0</v>
      </c>
      <c r="UI30" s="128">
        <f>IFERROR(IF(AND(UD30&lt;SMALL(기준일시_입력!$J$21:$J$39,UI$5),UE30&gt;SMALL(기준일시_입력!$N$21:$N$39,UI$5)),INDEX(기준일시_입력!$AJ$21:$AJ$39,UI$5*2-1),IF(AND(UD30&gt;=SMALL(기준일시_입력!$J$21:$J$39,UI$5),UD30&lt;SMALL(기준일시_입력!$N$21:$N$39,UI$5)),SMALL(기준일시_입력!$N$21:$N$39,UI$5)-UD30,0)),0)</f>
        <v>0</v>
      </c>
      <c r="UJ30" s="128">
        <f>IFERROR(IF(AND(UD30&lt;SMALL(기준일시_입력!$J$21:$J$39,UJ$5),UE30&gt;SMALL(기준일시_입력!$N$21:$N$39,UJ$5)),INDEX(기준일시_입력!$AJ$21:$AJ$39,UJ$5*2-1),IF(AND(UD30&gt;=SMALL(기준일시_입력!$J$21:$J$39,UJ$5),UD30&lt;SMALL(기준일시_입력!$N$21:$N$39,UJ$5)),SMALL(기준일시_입력!$N$21:$N$39,UJ$5)-UD30,0)),0)</f>
        <v>0</v>
      </c>
      <c r="UK30" s="128">
        <f>IFERROR(IF(AND(UD30&lt;SMALL(기준일시_입력!$J$21:$J$39,UK$5),UE30&gt;SMALL(기준일시_입력!$N$21:$N$39,UK$5)),INDEX(기준일시_입력!$AJ$21:$AJ$39,UK$5*2-1),IF(AND(UD30&gt;=SMALL(기준일시_입력!$J$21:$J$39,UK$5),UD30&lt;SMALL(기준일시_입력!$N$21:$N$39,UK$5)),SMALL(기준일시_입력!$N$21:$N$39,UK$5)-UD30,0)),0)</f>
        <v>0</v>
      </c>
      <c r="UL30" s="128">
        <f>IFERROR(IF(AND(UD30&lt;SMALL(기준일시_입력!$J$21:$J$39,UL$5),UE30&gt;SMALL(기준일시_입력!$N$21:$N$39,UL$5)),INDEX(기준일시_입력!$AJ$21:$AJ$39,UL$5*2-1),IF(AND(UD30&gt;=SMALL(기준일시_입력!$J$21:$J$39,UL$5),UD30&lt;SMALL(기준일시_입력!$N$21:$N$39,UL$5)),SMALL(기준일시_입력!$N$21:$N$39,UL$5)-UD30,0)),0)</f>
        <v>0</v>
      </c>
      <c r="UM30" s="128">
        <f>IFERROR(IF(AND(UD30&lt;SMALL(기준일시_입력!$J$21:$J$39,UM$5),UE30&gt;SMALL(기준일시_입력!$N$21:$N$39,UM$5)),INDEX(기준일시_입력!$AJ$21:$AJ$39,UM$5*2-1),IF(AND(UD30&gt;=SMALL(기준일시_입력!$J$21:$J$39,UM$5),UD30&lt;SMALL(기준일시_입력!$N$21:$N$39,UM$5)),SMALL(기준일시_입력!$N$21:$N$39,UM$5)-UD30,0)),0)</f>
        <v>0</v>
      </c>
      <c r="UN30" s="128">
        <f>IFERROR(IF(AND(UD30&lt;SMALL(기준일시_입력!$J$21:$J$39,UN$5),UE30&gt;SMALL(기준일시_입력!$N$21:$N$39,UN$5)),INDEX(기준일시_입력!$AJ$21:$AJ$39,UN$5*2-1),IF(AND(UD30&gt;=SMALL(기준일시_입력!$J$21:$J$39,UN$5),UD30&lt;SMALL(기준일시_입력!$N$21:$N$39,UN$5)),SMALL(기준일시_입력!$N$21:$N$39,UN$5)-UD30,0)),0)</f>
        <v>0</v>
      </c>
      <c r="UO30" s="128">
        <f>IFERROR(IF(AND(UD30&lt;SMALL(기준일시_입력!$J$21:$J$39,UO$5),UE30&gt;SMALL(기준일시_입력!$N$21:$N$39,UO$5)),INDEX(기준일시_입력!$AJ$21:$AJ$39,UO$5*2-1),IF(AND(UD30&gt;=SMALL(기준일시_입력!$J$21:$J$39,UO$5),UD30&lt;SMALL(기준일시_입력!$N$21:$N$39,UO$5)),SMALL(기준일시_입력!$N$21:$N$39,UO$5)-UD30,0)),0)</f>
        <v>0</v>
      </c>
      <c r="UP30" s="125"/>
      <c r="UQ30" s="180" t="str">
        <f t="shared" si="239"/>
        <v>25일</v>
      </c>
      <c r="UR30" s="180"/>
      <c r="US30" s="124" t="str">
        <f t="shared" si="240"/>
        <v>목</v>
      </c>
      <c r="UT30" s="133" t="str">
        <f t="shared" si="409"/>
        <v/>
      </c>
      <c r="UU30" s="184"/>
      <c r="UV30" s="184"/>
      <c r="UW30" s="184"/>
      <c r="UX30" s="184"/>
      <c r="UY30" s="184"/>
      <c r="UZ30" s="184"/>
      <c r="VA30" s="176"/>
      <c r="VB30" s="177"/>
      <c r="VC30" s="129" t="str">
        <f>IF($B30="","",IF(AND(US$3&lt;&gt;"",$B30-기준일시_입력!$AO$7&lt;=0,UU30="",UX30="",VA30=""),"X",IF(VA30="연차","☆",IF(VA30="월차","★",IF(VA30="병가","♨",IF(VA30="출장","◎",IF(VA30="교육","■",IF(AND(VA30="",UU30&lt;=기준일시_입력!$J$15,UX30&gt;=기준일시_입력!$N$15),"○",IF(AND(VA30="",UU30&lt;&gt;"",UU30&gt;기준일시_입력!$J$15),"▼",IF(AND(VA30="",UX30&lt;&gt;"",UX30&lt;기준일시_입력!$N$15),"△",""))))))))))</f>
        <v/>
      </c>
      <c r="VD30" s="128">
        <f>IFERROR(IF(OR(UU30="",UX30=""),0,IF(AND(VF30&lt;기준일시_입력!$J$17,VG30&gt;기준일시_입력!$N$17),기준일시_입력!$N$17-기준일시_입력!$J$17,IF(AND(VF30&gt;=기준일시_입력!$J$17,VG30&gt;기준일시_입력!$N$17),기준일시_입력!$N$17-VF30,IF(VG30&lt;기준일시_입력!$J$17,0,IF(AND(VF30&lt;기준일시_입력!$J$17,VG30&lt;=기준일시_입력!$N$17),VG30-기준일시_입력!$J$17,IF(AND(VF30&gt;=기준일시_입력!$J$17,VG30&lt;=기준일시_입력!$N$17),VG30-VF30,0)))))),0)</f>
        <v>0</v>
      </c>
      <c r="VE30" s="128">
        <f t="shared" si="242"/>
        <v>0</v>
      </c>
      <c r="VF30" s="128">
        <f>IF(OR(UU30="",UX30=""),0,IF(UU30&lt;기준일시_입력!$J$15,기준일시_입력!$J$15,UU30))</f>
        <v>0</v>
      </c>
      <c r="VG30" s="128">
        <f t="shared" si="243"/>
        <v>0</v>
      </c>
      <c r="VH30" s="128">
        <f>IFERROR(IF(AND(VF30&lt;SMALL(기준일시_입력!$J$21:$J$39,VH$5),VG30&gt;SMALL(기준일시_입력!$N$21:$N$39,VH$5)),INDEX(기준일시_입력!$AJ$21:$AJ$39,VH$5*2-1),IF(AND(VF30&gt;=SMALL(기준일시_입력!$J$21:$J$39,VH$5),VF30&lt;SMALL(기준일시_입력!$N$21:$N$39,VH$5)),SMALL(기준일시_입력!$N$21:$N$39,VH$5)-VF30,0)),0)</f>
        <v>0</v>
      </c>
      <c r="VI30" s="128">
        <f>IFERROR(IF(AND(VF30&lt;SMALL(기준일시_입력!$J$21:$J$39,VI$5),VG30&gt;SMALL(기준일시_입력!$N$21:$N$39,VI$5)),INDEX(기준일시_입력!$AJ$21:$AJ$39,VI$5*2-1),IF(AND(VF30&gt;=SMALL(기준일시_입력!$J$21:$J$39,VI$5),VF30&lt;SMALL(기준일시_입력!$N$21:$N$39,VI$5)),SMALL(기준일시_입력!$N$21:$N$39,VI$5)-VF30,0)),0)</f>
        <v>0</v>
      </c>
      <c r="VJ30" s="128">
        <f>IFERROR(IF(AND(VF30&lt;SMALL(기준일시_입력!$J$21:$J$39,VJ$5),VG30&gt;SMALL(기준일시_입력!$N$21:$N$39,VJ$5)),INDEX(기준일시_입력!$AJ$21:$AJ$39,VJ$5*2-1),IF(AND(VF30&gt;=SMALL(기준일시_입력!$J$21:$J$39,VJ$5),VF30&lt;SMALL(기준일시_입력!$N$21:$N$39,VJ$5)),SMALL(기준일시_입력!$N$21:$N$39,VJ$5)-VF30,0)),0)</f>
        <v>0</v>
      </c>
      <c r="VK30" s="128">
        <f>IFERROR(IF(AND(VF30&lt;SMALL(기준일시_입력!$J$21:$J$39,VK$5),VG30&gt;SMALL(기준일시_입력!$N$21:$N$39,VK$5)),INDEX(기준일시_입력!$AJ$21:$AJ$39,VK$5*2-1),IF(AND(VF30&gt;=SMALL(기준일시_입력!$J$21:$J$39,VK$5),VF30&lt;SMALL(기준일시_입력!$N$21:$N$39,VK$5)),SMALL(기준일시_입력!$N$21:$N$39,VK$5)-VF30,0)),0)</f>
        <v>0</v>
      </c>
      <c r="VL30" s="128">
        <f>IFERROR(IF(AND(VF30&lt;SMALL(기준일시_입력!$J$21:$J$39,VL$5),VG30&gt;SMALL(기준일시_입력!$N$21:$N$39,VL$5)),INDEX(기준일시_입력!$AJ$21:$AJ$39,VL$5*2-1),IF(AND(VF30&gt;=SMALL(기준일시_입력!$J$21:$J$39,VL$5),VF30&lt;SMALL(기준일시_입력!$N$21:$N$39,VL$5)),SMALL(기준일시_입력!$N$21:$N$39,VL$5)-VF30,0)),0)</f>
        <v>0</v>
      </c>
      <c r="VM30" s="128">
        <f>IFERROR(IF(AND(VF30&lt;SMALL(기준일시_입력!$J$21:$J$39,VM$5),VG30&gt;SMALL(기준일시_입력!$N$21:$N$39,VM$5)),INDEX(기준일시_입력!$AJ$21:$AJ$39,VM$5*2-1),IF(AND(VF30&gt;=SMALL(기준일시_입력!$J$21:$J$39,VM$5),VF30&lt;SMALL(기준일시_입력!$N$21:$N$39,VM$5)),SMALL(기준일시_입력!$N$21:$N$39,VM$5)-VF30,0)),0)</f>
        <v>0</v>
      </c>
      <c r="VN30" s="128">
        <f>IFERROR(IF(AND(VF30&lt;SMALL(기준일시_입력!$J$21:$J$39,VN$5),VG30&gt;SMALL(기준일시_입력!$N$21:$N$39,VN$5)),INDEX(기준일시_입력!$AJ$21:$AJ$39,VN$5*2-1),IF(AND(VF30&gt;=SMALL(기준일시_입력!$J$21:$J$39,VN$5),VF30&lt;SMALL(기준일시_입력!$N$21:$N$39,VN$5)),SMALL(기준일시_입력!$N$21:$N$39,VN$5)-VF30,0)),0)</f>
        <v>0</v>
      </c>
      <c r="VO30" s="128">
        <f>IFERROR(IF(AND(VF30&lt;SMALL(기준일시_입력!$J$21:$J$39,VO$5),VG30&gt;SMALL(기준일시_입력!$N$21:$N$39,VO$5)),INDEX(기준일시_입력!$AJ$21:$AJ$39,VO$5*2-1),IF(AND(VF30&gt;=SMALL(기준일시_입력!$J$21:$J$39,VO$5),VF30&lt;SMALL(기준일시_입력!$N$21:$N$39,VO$5)),SMALL(기준일시_입력!$N$21:$N$39,VO$5)-VF30,0)),0)</f>
        <v>0</v>
      </c>
      <c r="VP30" s="128">
        <f>IFERROR(IF(AND(VF30&lt;SMALL(기준일시_입력!$J$21:$J$39,VP$5),VG30&gt;SMALL(기준일시_입력!$N$21:$N$39,VP$5)),INDEX(기준일시_입력!$AJ$21:$AJ$39,VP$5*2-1),IF(AND(VF30&gt;=SMALL(기준일시_입력!$J$21:$J$39,VP$5),VF30&lt;SMALL(기준일시_입력!$N$21:$N$39,VP$5)),SMALL(기준일시_입력!$N$21:$N$39,VP$5)-VF30,0)),0)</f>
        <v>0</v>
      </c>
      <c r="VQ30" s="128">
        <f>IFERROR(IF(AND(VF30&lt;SMALL(기준일시_입력!$J$21:$J$39,VQ$5),VG30&gt;SMALL(기준일시_입력!$N$21:$N$39,VQ$5)),INDEX(기준일시_입력!$AJ$21:$AJ$39,VQ$5*2-1),IF(AND(VF30&gt;=SMALL(기준일시_입력!$J$21:$J$39,VQ$5),VF30&lt;SMALL(기준일시_입력!$N$21:$N$39,VQ$5)),SMALL(기준일시_입력!$N$21:$N$39,VQ$5)-VF30,0)),0)</f>
        <v>0</v>
      </c>
      <c r="VR30" s="125"/>
      <c r="VS30" s="180" t="str">
        <f t="shared" si="244"/>
        <v>25일</v>
      </c>
      <c r="VT30" s="180"/>
      <c r="VU30" s="124" t="str">
        <f t="shared" si="245"/>
        <v>목</v>
      </c>
      <c r="VV30" s="133" t="str">
        <f t="shared" si="410"/>
        <v/>
      </c>
      <c r="VW30" s="184"/>
      <c r="VX30" s="184"/>
      <c r="VY30" s="184"/>
      <c r="VZ30" s="184"/>
      <c r="WA30" s="184"/>
      <c r="WB30" s="184"/>
      <c r="WC30" s="176"/>
      <c r="WD30" s="177"/>
      <c r="WE30" s="129" t="str">
        <f>IF($B30="","",IF(AND(VU$3&lt;&gt;"",$B30-기준일시_입력!$AO$7&lt;=0,VW30="",VZ30="",WC30=""),"X",IF(WC30="연차","☆",IF(WC30="월차","★",IF(WC30="병가","♨",IF(WC30="출장","◎",IF(WC30="교육","■",IF(AND(WC30="",VW30&lt;=기준일시_입력!$J$15,VZ30&gt;=기준일시_입력!$N$15),"○",IF(AND(WC30="",VW30&lt;&gt;"",VW30&gt;기준일시_입력!$J$15),"▼",IF(AND(WC30="",VZ30&lt;&gt;"",VZ30&lt;기준일시_입력!$N$15),"△",""))))))))))</f>
        <v/>
      </c>
      <c r="WF30" s="128">
        <f>IFERROR(IF(OR(VW30="",VZ30=""),0,IF(AND(WH30&lt;기준일시_입력!$J$17,WI30&gt;기준일시_입력!$N$17),기준일시_입력!$N$17-기준일시_입력!$J$17,IF(AND(WH30&gt;=기준일시_입력!$J$17,WI30&gt;기준일시_입력!$N$17),기준일시_입력!$N$17-WH30,IF(WI30&lt;기준일시_입력!$J$17,0,IF(AND(WH30&lt;기준일시_입력!$J$17,WI30&lt;=기준일시_입력!$N$17),WI30-기준일시_입력!$J$17,IF(AND(WH30&gt;=기준일시_입력!$J$17,WI30&lt;=기준일시_입력!$N$17),WI30-WH30,0)))))),0)</f>
        <v>0</v>
      </c>
      <c r="WG30" s="128">
        <f t="shared" si="247"/>
        <v>0</v>
      </c>
      <c r="WH30" s="128">
        <f>IF(OR(VW30="",VZ30=""),0,IF(VW30&lt;기준일시_입력!$J$15,기준일시_입력!$J$15,VW30))</f>
        <v>0</v>
      </c>
      <c r="WI30" s="128">
        <f t="shared" si="248"/>
        <v>0</v>
      </c>
      <c r="WJ30" s="128">
        <f>IFERROR(IF(AND(WH30&lt;SMALL(기준일시_입력!$J$21:$J$39,WJ$5),WI30&gt;SMALL(기준일시_입력!$N$21:$N$39,WJ$5)),INDEX(기준일시_입력!$AJ$21:$AJ$39,WJ$5*2-1),IF(AND(WH30&gt;=SMALL(기준일시_입력!$J$21:$J$39,WJ$5),WH30&lt;SMALL(기준일시_입력!$N$21:$N$39,WJ$5)),SMALL(기준일시_입력!$N$21:$N$39,WJ$5)-WH30,0)),0)</f>
        <v>0</v>
      </c>
      <c r="WK30" s="128">
        <f>IFERROR(IF(AND(WH30&lt;SMALL(기준일시_입력!$J$21:$J$39,WK$5),WI30&gt;SMALL(기준일시_입력!$N$21:$N$39,WK$5)),INDEX(기준일시_입력!$AJ$21:$AJ$39,WK$5*2-1),IF(AND(WH30&gt;=SMALL(기준일시_입력!$J$21:$J$39,WK$5),WH30&lt;SMALL(기준일시_입력!$N$21:$N$39,WK$5)),SMALL(기준일시_입력!$N$21:$N$39,WK$5)-WH30,0)),0)</f>
        <v>0</v>
      </c>
      <c r="WL30" s="128">
        <f>IFERROR(IF(AND(WH30&lt;SMALL(기준일시_입력!$J$21:$J$39,WL$5),WI30&gt;SMALL(기준일시_입력!$N$21:$N$39,WL$5)),INDEX(기준일시_입력!$AJ$21:$AJ$39,WL$5*2-1),IF(AND(WH30&gt;=SMALL(기준일시_입력!$J$21:$J$39,WL$5),WH30&lt;SMALL(기준일시_입력!$N$21:$N$39,WL$5)),SMALL(기준일시_입력!$N$21:$N$39,WL$5)-WH30,0)),0)</f>
        <v>0</v>
      </c>
      <c r="WM30" s="128">
        <f>IFERROR(IF(AND(WH30&lt;SMALL(기준일시_입력!$J$21:$J$39,WM$5),WI30&gt;SMALL(기준일시_입력!$N$21:$N$39,WM$5)),INDEX(기준일시_입력!$AJ$21:$AJ$39,WM$5*2-1),IF(AND(WH30&gt;=SMALL(기준일시_입력!$J$21:$J$39,WM$5),WH30&lt;SMALL(기준일시_입력!$N$21:$N$39,WM$5)),SMALL(기준일시_입력!$N$21:$N$39,WM$5)-WH30,0)),0)</f>
        <v>0</v>
      </c>
      <c r="WN30" s="128">
        <f>IFERROR(IF(AND(WH30&lt;SMALL(기준일시_입력!$J$21:$J$39,WN$5),WI30&gt;SMALL(기준일시_입력!$N$21:$N$39,WN$5)),INDEX(기준일시_입력!$AJ$21:$AJ$39,WN$5*2-1),IF(AND(WH30&gt;=SMALL(기준일시_입력!$J$21:$J$39,WN$5),WH30&lt;SMALL(기준일시_입력!$N$21:$N$39,WN$5)),SMALL(기준일시_입력!$N$21:$N$39,WN$5)-WH30,0)),0)</f>
        <v>0</v>
      </c>
      <c r="WO30" s="128">
        <f>IFERROR(IF(AND(WH30&lt;SMALL(기준일시_입력!$J$21:$J$39,WO$5),WI30&gt;SMALL(기준일시_입력!$N$21:$N$39,WO$5)),INDEX(기준일시_입력!$AJ$21:$AJ$39,WO$5*2-1),IF(AND(WH30&gt;=SMALL(기준일시_입력!$J$21:$J$39,WO$5),WH30&lt;SMALL(기준일시_입력!$N$21:$N$39,WO$5)),SMALL(기준일시_입력!$N$21:$N$39,WO$5)-WH30,0)),0)</f>
        <v>0</v>
      </c>
      <c r="WP30" s="128">
        <f>IFERROR(IF(AND(WH30&lt;SMALL(기준일시_입력!$J$21:$J$39,WP$5),WI30&gt;SMALL(기준일시_입력!$N$21:$N$39,WP$5)),INDEX(기준일시_입력!$AJ$21:$AJ$39,WP$5*2-1),IF(AND(WH30&gt;=SMALL(기준일시_입력!$J$21:$J$39,WP$5),WH30&lt;SMALL(기준일시_입력!$N$21:$N$39,WP$5)),SMALL(기준일시_입력!$N$21:$N$39,WP$5)-WH30,0)),0)</f>
        <v>0</v>
      </c>
      <c r="WQ30" s="128">
        <f>IFERROR(IF(AND(WH30&lt;SMALL(기준일시_입력!$J$21:$J$39,WQ$5),WI30&gt;SMALL(기준일시_입력!$N$21:$N$39,WQ$5)),INDEX(기준일시_입력!$AJ$21:$AJ$39,WQ$5*2-1),IF(AND(WH30&gt;=SMALL(기준일시_입력!$J$21:$J$39,WQ$5),WH30&lt;SMALL(기준일시_입력!$N$21:$N$39,WQ$5)),SMALL(기준일시_입력!$N$21:$N$39,WQ$5)-WH30,0)),0)</f>
        <v>0</v>
      </c>
      <c r="WR30" s="128">
        <f>IFERROR(IF(AND(WH30&lt;SMALL(기준일시_입력!$J$21:$J$39,WR$5),WI30&gt;SMALL(기준일시_입력!$N$21:$N$39,WR$5)),INDEX(기준일시_입력!$AJ$21:$AJ$39,WR$5*2-1),IF(AND(WH30&gt;=SMALL(기준일시_입력!$J$21:$J$39,WR$5),WH30&lt;SMALL(기준일시_입력!$N$21:$N$39,WR$5)),SMALL(기준일시_입력!$N$21:$N$39,WR$5)-WH30,0)),0)</f>
        <v>0</v>
      </c>
      <c r="WS30" s="128">
        <f>IFERROR(IF(AND(WH30&lt;SMALL(기준일시_입력!$J$21:$J$39,WS$5),WI30&gt;SMALL(기준일시_입력!$N$21:$N$39,WS$5)),INDEX(기준일시_입력!$AJ$21:$AJ$39,WS$5*2-1),IF(AND(WH30&gt;=SMALL(기준일시_입력!$J$21:$J$39,WS$5),WH30&lt;SMALL(기준일시_입력!$N$21:$N$39,WS$5)),SMALL(기준일시_입력!$N$21:$N$39,WS$5)-WH30,0)),0)</f>
        <v>0</v>
      </c>
      <c r="WT30" s="125"/>
      <c r="WU30" s="180" t="str">
        <f t="shared" si="249"/>
        <v>25일</v>
      </c>
      <c r="WV30" s="180"/>
      <c r="WW30" s="124" t="str">
        <f t="shared" si="250"/>
        <v>목</v>
      </c>
      <c r="WX30" s="133" t="str">
        <f t="shared" si="410"/>
        <v/>
      </c>
      <c r="WY30" s="184"/>
      <c r="WZ30" s="184"/>
      <c r="XA30" s="184"/>
      <c r="XB30" s="184"/>
      <c r="XC30" s="184"/>
      <c r="XD30" s="184"/>
      <c r="XE30" s="176"/>
      <c r="XF30" s="177"/>
      <c r="XG30" s="129" t="str">
        <f>IF($B30="","",IF(AND(WW$3&lt;&gt;"",$B30-기준일시_입력!$AO$7&lt;=0,WY30="",XB30="",XE30=""),"X",IF(XE30="연차","☆",IF(XE30="월차","★",IF(XE30="병가","♨",IF(XE30="출장","◎",IF(XE30="교육","■",IF(AND(XE30="",WY30&lt;=기준일시_입력!$J$15,XB30&gt;=기준일시_입력!$N$15),"○",IF(AND(XE30="",WY30&lt;&gt;"",WY30&gt;기준일시_입력!$J$15),"▼",IF(AND(XE30="",XB30&lt;&gt;"",XB30&lt;기준일시_입력!$N$15),"△",""))))))))))</f>
        <v/>
      </c>
      <c r="XH30" s="128">
        <f>IFERROR(IF(OR(WY30="",XB30=""),0,IF(AND(XJ30&lt;기준일시_입력!$J$17,XK30&gt;기준일시_입력!$N$17),기준일시_입력!$N$17-기준일시_입력!$J$17,IF(AND(XJ30&gt;=기준일시_입력!$J$17,XK30&gt;기준일시_입력!$N$17),기준일시_입력!$N$17-XJ30,IF(XK30&lt;기준일시_입력!$J$17,0,IF(AND(XJ30&lt;기준일시_입력!$J$17,XK30&lt;=기준일시_입력!$N$17),XK30-기준일시_입력!$J$17,IF(AND(XJ30&gt;=기준일시_입력!$J$17,XK30&lt;=기준일시_입력!$N$17),XK30-XJ30,0)))))),0)</f>
        <v>0</v>
      </c>
      <c r="XI30" s="128">
        <f t="shared" si="252"/>
        <v>0</v>
      </c>
      <c r="XJ30" s="128">
        <f>IF(OR(WY30="",XB30=""),0,IF(WY30&lt;기준일시_입력!$J$15,기준일시_입력!$J$15,WY30))</f>
        <v>0</v>
      </c>
      <c r="XK30" s="128">
        <f t="shared" si="253"/>
        <v>0</v>
      </c>
      <c r="XL30" s="128">
        <f>IFERROR(IF(AND(XJ30&lt;SMALL(기준일시_입력!$J$21:$J$39,XL$5),XK30&gt;SMALL(기준일시_입력!$N$21:$N$39,XL$5)),INDEX(기준일시_입력!$AJ$21:$AJ$39,XL$5*2-1),IF(AND(XJ30&gt;=SMALL(기준일시_입력!$J$21:$J$39,XL$5),XJ30&lt;SMALL(기준일시_입력!$N$21:$N$39,XL$5)),SMALL(기준일시_입력!$N$21:$N$39,XL$5)-XJ30,0)),0)</f>
        <v>0</v>
      </c>
      <c r="XM30" s="128">
        <f>IFERROR(IF(AND(XJ30&lt;SMALL(기준일시_입력!$J$21:$J$39,XM$5),XK30&gt;SMALL(기준일시_입력!$N$21:$N$39,XM$5)),INDEX(기준일시_입력!$AJ$21:$AJ$39,XM$5*2-1),IF(AND(XJ30&gt;=SMALL(기준일시_입력!$J$21:$J$39,XM$5),XJ30&lt;SMALL(기준일시_입력!$N$21:$N$39,XM$5)),SMALL(기준일시_입력!$N$21:$N$39,XM$5)-XJ30,0)),0)</f>
        <v>0</v>
      </c>
      <c r="XN30" s="128">
        <f>IFERROR(IF(AND(XJ30&lt;SMALL(기준일시_입력!$J$21:$J$39,XN$5),XK30&gt;SMALL(기준일시_입력!$N$21:$N$39,XN$5)),INDEX(기준일시_입력!$AJ$21:$AJ$39,XN$5*2-1),IF(AND(XJ30&gt;=SMALL(기준일시_입력!$J$21:$J$39,XN$5),XJ30&lt;SMALL(기준일시_입력!$N$21:$N$39,XN$5)),SMALL(기준일시_입력!$N$21:$N$39,XN$5)-XJ30,0)),0)</f>
        <v>0</v>
      </c>
      <c r="XO30" s="128">
        <f>IFERROR(IF(AND(XJ30&lt;SMALL(기준일시_입력!$J$21:$J$39,XO$5),XK30&gt;SMALL(기준일시_입력!$N$21:$N$39,XO$5)),INDEX(기준일시_입력!$AJ$21:$AJ$39,XO$5*2-1),IF(AND(XJ30&gt;=SMALL(기준일시_입력!$J$21:$J$39,XO$5),XJ30&lt;SMALL(기준일시_입력!$N$21:$N$39,XO$5)),SMALL(기준일시_입력!$N$21:$N$39,XO$5)-XJ30,0)),0)</f>
        <v>0</v>
      </c>
      <c r="XP30" s="128">
        <f>IFERROR(IF(AND(XJ30&lt;SMALL(기준일시_입력!$J$21:$J$39,XP$5),XK30&gt;SMALL(기준일시_입력!$N$21:$N$39,XP$5)),INDEX(기준일시_입력!$AJ$21:$AJ$39,XP$5*2-1),IF(AND(XJ30&gt;=SMALL(기준일시_입력!$J$21:$J$39,XP$5),XJ30&lt;SMALL(기준일시_입력!$N$21:$N$39,XP$5)),SMALL(기준일시_입력!$N$21:$N$39,XP$5)-XJ30,0)),0)</f>
        <v>0</v>
      </c>
      <c r="XQ30" s="128">
        <f>IFERROR(IF(AND(XJ30&lt;SMALL(기준일시_입력!$J$21:$J$39,XQ$5),XK30&gt;SMALL(기준일시_입력!$N$21:$N$39,XQ$5)),INDEX(기준일시_입력!$AJ$21:$AJ$39,XQ$5*2-1),IF(AND(XJ30&gt;=SMALL(기준일시_입력!$J$21:$J$39,XQ$5),XJ30&lt;SMALL(기준일시_입력!$N$21:$N$39,XQ$5)),SMALL(기준일시_입력!$N$21:$N$39,XQ$5)-XJ30,0)),0)</f>
        <v>0</v>
      </c>
      <c r="XR30" s="128">
        <f>IFERROR(IF(AND(XJ30&lt;SMALL(기준일시_입력!$J$21:$J$39,XR$5),XK30&gt;SMALL(기준일시_입력!$N$21:$N$39,XR$5)),INDEX(기준일시_입력!$AJ$21:$AJ$39,XR$5*2-1),IF(AND(XJ30&gt;=SMALL(기준일시_입력!$J$21:$J$39,XR$5),XJ30&lt;SMALL(기준일시_입력!$N$21:$N$39,XR$5)),SMALL(기준일시_입력!$N$21:$N$39,XR$5)-XJ30,0)),0)</f>
        <v>0</v>
      </c>
      <c r="XS30" s="128">
        <f>IFERROR(IF(AND(XJ30&lt;SMALL(기준일시_입력!$J$21:$J$39,XS$5),XK30&gt;SMALL(기준일시_입력!$N$21:$N$39,XS$5)),INDEX(기준일시_입력!$AJ$21:$AJ$39,XS$5*2-1),IF(AND(XJ30&gt;=SMALL(기준일시_입력!$J$21:$J$39,XS$5),XJ30&lt;SMALL(기준일시_입력!$N$21:$N$39,XS$5)),SMALL(기준일시_입력!$N$21:$N$39,XS$5)-XJ30,0)),0)</f>
        <v>0</v>
      </c>
      <c r="XT30" s="128">
        <f>IFERROR(IF(AND(XJ30&lt;SMALL(기준일시_입력!$J$21:$J$39,XT$5),XK30&gt;SMALL(기준일시_입력!$N$21:$N$39,XT$5)),INDEX(기준일시_입력!$AJ$21:$AJ$39,XT$5*2-1),IF(AND(XJ30&gt;=SMALL(기준일시_입력!$J$21:$J$39,XT$5),XJ30&lt;SMALL(기준일시_입력!$N$21:$N$39,XT$5)),SMALL(기준일시_입력!$N$21:$N$39,XT$5)-XJ30,0)),0)</f>
        <v>0</v>
      </c>
      <c r="XU30" s="128">
        <f>IFERROR(IF(AND(XJ30&lt;SMALL(기준일시_입력!$J$21:$J$39,XU$5),XK30&gt;SMALL(기준일시_입력!$N$21:$N$39,XU$5)),INDEX(기준일시_입력!$AJ$21:$AJ$39,XU$5*2-1),IF(AND(XJ30&gt;=SMALL(기준일시_입력!$J$21:$J$39,XU$5),XJ30&lt;SMALL(기준일시_입력!$N$21:$N$39,XU$5)),SMALL(기준일시_입력!$N$21:$N$39,XU$5)-XJ30,0)),0)</f>
        <v>0</v>
      </c>
      <c r="XV30" s="125"/>
      <c r="XW30" s="180" t="str">
        <f t="shared" si="254"/>
        <v>25일</v>
      </c>
      <c r="XX30" s="180"/>
      <c r="XY30" s="124" t="str">
        <f t="shared" si="255"/>
        <v>목</v>
      </c>
      <c r="XZ30" s="133" t="str">
        <f t="shared" si="410"/>
        <v/>
      </c>
      <c r="YA30" s="184"/>
      <c r="YB30" s="184"/>
      <c r="YC30" s="184"/>
      <c r="YD30" s="184"/>
      <c r="YE30" s="184"/>
      <c r="YF30" s="184"/>
      <c r="YG30" s="176"/>
      <c r="YH30" s="177"/>
      <c r="YI30" s="129" t="str">
        <f>IF($B30="","",IF(AND(XY$3&lt;&gt;"",$B30-기준일시_입력!$AO$7&lt;=0,YA30="",YD30="",YG30=""),"X",IF(YG30="연차","☆",IF(YG30="월차","★",IF(YG30="병가","♨",IF(YG30="출장","◎",IF(YG30="교육","■",IF(AND(YG30="",YA30&lt;=기준일시_입력!$J$15,YD30&gt;=기준일시_입력!$N$15),"○",IF(AND(YG30="",YA30&lt;&gt;"",YA30&gt;기준일시_입력!$J$15),"▼",IF(AND(YG30="",YD30&lt;&gt;"",YD30&lt;기준일시_입력!$N$15),"△",""))))))))))</f>
        <v/>
      </c>
      <c r="YJ30" s="128">
        <f>IFERROR(IF(OR(YA30="",YD30=""),0,IF(AND(YL30&lt;기준일시_입력!$J$17,YM30&gt;기준일시_입력!$N$17),기준일시_입력!$N$17-기준일시_입력!$J$17,IF(AND(YL30&gt;=기준일시_입력!$J$17,YM30&gt;기준일시_입력!$N$17),기준일시_입력!$N$17-YL30,IF(YM30&lt;기준일시_입력!$J$17,0,IF(AND(YL30&lt;기준일시_입력!$J$17,YM30&lt;=기준일시_입력!$N$17),YM30-기준일시_입력!$J$17,IF(AND(YL30&gt;=기준일시_입력!$J$17,YM30&lt;=기준일시_입력!$N$17),YM30-YL30,0)))))),0)</f>
        <v>0</v>
      </c>
      <c r="YK30" s="128">
        <f t="shared" si="257"/>
        <v>0</v>
      </c>
      <c r="YL30" s="128">
        <f>IF(OR(YA30="",YD30=""),0,IF(YA30&lt;기준일시_입력!$J$15,기준일시_입력!$J$15,YA30))</f>
        <v>0</v>
      </c>
      <c r="YM30" s="128">
        <f t="shared" si="258"/>
        <v>0</v>
      </c>
      <c r="YN30" s="128">
        <f>IFERROR(IF(AND(YL30&lt;SMALL(기준일시_입력!$J$21:$J$39,YN$5),YM30&gt;SMALL(기준일시_입력!$N$21:$N$39,YN$5)),INDEX(기준일시_입력!$AJ$21:$AJ$39,YN$5*2-1),IF(AND(YL30&gt;=SMALL(기준일시_입력!$J$21:$J$39,YN$5),YL30&lt;SMALL(기준일시_입력!$N$21:$N$39,YN$5)),SMALL(기준일시_입력!$N$21:$N$39,YN$5)-YL30,0)),0)</f>
        <v>0</v>
      </c>
      <c r="YO30" s="128">
        <f>IFERROR(IF(AND(YL30&lt;SMALL(기준일시_입력!$J$21:$J$39,YO$5),YM30&gt;SMALL(기준일시_입력!$N$21:$N$39,YO$5)),INDEX(기준일시_입력!$AJ$21:$AJ$39,YO$5*2-1),IF(AND(YL30&gt;=SMALL(기준일시_입력!$J$21:$J$39,YO$5),YL30&lt;SMALL(기준일시_입력!$N$21:$N$39,YO$5)),SMALL(기준일시_입력!$N$21:$N$39,YO$5)-YL30,0)),0)</f>
        <v>0</v>
      </c>
      <c r="YP30" s="128">
        <f>IFERROR(IF(AND(YL30&lt;SMALL(기준일시_입력!$J$21:$J$39,YP$5),YM30&gt;SMALL(기준일시_입력!$N$21:$N$39,YP$5)),INDEX(기준일시_입력!$AJ$21:$AJ$39,YP$5*2-1),IF(AND(YL30&gt;=SMALL(기준일시_입력!$J$21:$J$39,YP$5),YL30&lt;SMALL(기준일시_입력!$N$21:$N$39,YP$5)),SMALL(기준일시_입력!$N$21:$N$39,YP$5)-YL30,0)),0)</f>
        <v>0</v>
      </c>
      <c r="YQ30" s="128">
        <f>IFERROR(IF(AND(YL30&lt;SMALL(기준일시_입력!$J$21:$J$39,YQ$5),YM30&gt;SMALL(기준일시_입력!$N$21:$N$39,YQ$5)),INDEX(기준일시_입력!$AJ$21:$AJ$39,YQ$5*2-1),IF(AND(YL30&gt;=SMALL(기준일시_입력!$J$21:$J$39,YQ$5),YL30&lt;SMALL(기준일시_입력!$N$21:$N$39,YQ$5)),SMALL(기준일시_입력!$N$21:$N$39,YQ$5)-YL30,0)),0)</f>
        <v>0</v>
      </c>
      <c r="YR30" s="128">
        <f>IFERROR(IF(AND(YL30&lt;SMALL(기준일시_입력!$J$21:$J$39,YR$5),YM30&gt;SMALL(기준일시_입력!$N$21:$N$39,YR$5)),INDEX(기준일시_입력!$AJ$21:$AJ$39,YR$5*2-1),IF(AND(YL30&gt;=SMALL(기준일시_입력!$J$21:$J$39,YR$5),YL30&lt;SMALL(기준일시_입력!$N$21:$N$39,YR$5)),SMALL(기준일시_입력!$N$21:$N$39,YR$5)-YL30,0)),0)</f>
        <v>0</v>
      </c>
      <c r="YS30" s="128">
        <f>IFERROR(IF(AND(YL30&lt;SMALL(기준일시_입력!$J$21:$J$39,YS$5),YM30&gt;SMALL(기준일시_입력!$N$21:$N$39,YS$5)),INDEX(기준일시_입력!$AJ$21:$AJ$39,YS$5*2-1),IF(AND(YL30&gt;=SMALL(기준일시_입력!$J$21:$J$39,YS$5),YL30&lt;SMALL(기준일시_입력!$N$21:$N$39,YS$5)),SMALL(기준일시_입력!$N$21:$N$39,YS$5)-YL30,0)),0)</f>
        <v>0</v>
      </c>
      <c r="YT30" s="128">
        <f>IFERROR(IF(AND(YL30&lt;SMALL(기준일시_입력!$J$21:$J$39,YT$5),YM30&gt;SMALL(기준일시_입력!$N$21:$N$39,YT$5)),INDEX(기준일시_입력!$AJ$21:$AJ$39,YT$5*2-1),IF(AND(YL30&gt;=SMALL(기준일시_입력!$J$21:$J$39,YT$5),YL30&lt;SMALL(기준일시_입력!$N$21:$N$39,YT$5)),SMALL(기준일시_입력!$N$21:$N$39,YT$5)-YL30,0)),0)</f>
        <v>0</v>
      </c>
      <c r="YU30" s="128">
        <f>IFERROR(IF(AND(YL30&lt;SMALL(기준일시_입력!$J$21:$J$39,YU$5),YM30&gt;SMALL(기준일시_입력!$N$21:$N$39,YU$5)),INDEX(기준일시_입력!$AJ$21:$AJ$39,YU$5*2-1),IF(AND(YL30&gt;=SMALL(기준일시_입력!$J$21:$J$39,YU$5),YL30&lt;SMALL(기준일시_입력!$N$21:$N$39,YU$5)),SMALL(기준일시_입력!$N$21:$N$39,YU$5)-YL30,0)),0)</f>
        <v>0</v>
      </c>
      <c r="YV30" s="128">
        <f>IFERROR(IF(AND(YL30&lt;SMALL(기준일시_입력!$J$21:$J$39,YV$5),YM30&gt;SMALL(기준일시_입력!$N$21:$N$39,YV$5)),INDEX(기준일시_입력!$AJ$21:$AJ$39,YV$5*2-1),IF(AND(YL30&gt;=SMALL(기준일시_입력!$J$21:$J$39,YV$5),YL30&lt;SMALL(기준일시_입력!$N$21:$N$39,YV$5)),SMALL(기준일시_입력!$N$21:$N$39,YV$5)-YL30,0)),0)</f>
        <v>0</v>
      </c>
      <c r="YW30" s="128">
        <f>IFERROR(IF(AND(YL30&lt;SMALL(기준일시_입력!$J$21:$J$39,YW$5),YM30&gt;SMALL(기준일시_입력!$N$21:$N$39,YW$5)),INDEX(기준일시_입력!$AJ$21:$AJ$39,YW$5*2-1),IF(AND(YL30&gt;=SMALL(기준일시_입력!$J$21:$J$39,YW$5),YL30&lt;SMALL(기준일시_입력!$N$21:$N$39,YW$5)),SMALL(기준일시_입력!$N$21:$N$39,YW$5)-YL30,0)),0)</f>
        <v>0</v>
      </c>
      <c r="YX30" s="125"/>
      <c r="YY30" s="180" t="str">
        <f t="shared" si="259"/>
        <v>25일</v>
      </c>
      <c r="YZ30" s="180"/>
      <c r="ZA30" s="124" t="str">
        <f t="shared" si="260"/>
        <v>목</v>
      </c>
      <c r="ZB30" s="133" t="str">
        <f t="shared" si="411"/>
        <v/>
      </c>
      <c r="ZC30" s="184"/>
      <c r="ZD30" s="184"/>
      <c r="ZE30" s="184"/>
      <c r="ZF30" s="184"/>
      <c r="ZG30" s="184"/>
      <c r="ZH30" s="184"/>
      <c r="ZI30" s="176"/>
      <c r="ZJ30" s="177"/>
      <c r="ZK30" s="129" t="str">
        <f>IF($B30="","",IF(AND(ZA$3&lt;&gt;"",$B30-기준일시_입력!$AO$7&lt;=0,ZC30="",ZF30="",ZI30=""),"X",IF(ZI30="연차","☆",IF(ZI30="월차","★",IF(ZI30="병가","♨",IF(ZI30="출장","◎",IF(ZI30="교육","■",IF(AND(ZI30="",ZC30&lt;=기준일시_입력!$J$15,ZF30&gt;=기준일시_입력!$N$15),"○",IF(AND(ZI30="",ZC30&lt;&gt;"",ZC30&gt;기준일시_입력!$J$15),"▼",IF(AND(ZI30="",ZF30&lt;&gt;"",ZF30&lt;기준일시_입력!$N$15),"△",""))))))))))</f>
        <v/>
      </c>
      <c r="ZL30" s="128">
        <f>IFERROR(IF(OR(ZC30="",ZF30=""),0,IF(AND(ZN30&lt;기준일시_입력!$J$17,ZO30&gt;기준일시_입력!$N$17),기준일시_입력!$N$17-기준일시_입력!$J$17,IF(AND(ZN30&gt;=기준일시_입력!$J$17,ZO30&gt;기준일시_입력!$N$17),기준일시_입력!$N$17-ZN30,IF(ZO30&lt;기준일시_입력!$J$17,0,IF(AND(ZN30&lt;기준일시_입력!$J$17,ZO30&lt;=기준일시_입력!$N$17),ZO30-기준일시_입력!$J$17,IF(AND(ZN30&gt;=기준일시_입력!$J$17,ZO30&lt;=기준일시_입력!$N$17),ZO30-ZN30,0)))))),0)</f>
        <v>0</v>
      </c>
      <c r="ZM30" s="128">
        <f t="shared" si="262"/>
        <v>0</v>
      </c>
      <c r="ZN30" s="128">
        <f>IF(OR(ZC30="",ZF30=""),0,IF(ZC30&lt;기준일시_입력!$J$15,기준일시_입력!$J$15,ZC30))</f>
        <v>0</v>
      </c>
      <c r="ZO30" s="128">
        <f t="shared" si="263"/>
        <v>0</v>
      </c>
      <c r="ZP30" s="128">
        <f>IFERROR(IF(AND(ZN30&lt;SMALL(기준일시_입력!$J$21:$J$39,ZP$5),ZO30&gt;SMALL(기준일시_입력!$N$21:$N$39,ZP$5)),INDEX(기준일시_입력!$AJ$21:$AJ$39,ZP$5*2-1),IF(AND(ZN30&gt;=SMALL(기준일시_입력!$J$21:$J$39,ZP$5),ZN30&lt;SMALL(기준일시_입력!$N$21:$N$39,ZP$5)),SMALL(기준일시_입력!$N$21:$N$39,ZP$5)-ZN30,0)),0)</f>
        <v>0</v>
      </c>
      <c r="ZQ30" s="128">
        <f>IFERROR(IF(AND(ZN30&lt;SMALL(기준일시_입력!$J$21:$J$39,ZQ$5),ZO30&gt;SMALL(기준일시_입력!$N$21:$N$39,ZQ$5)),INDEX(기준일시_입력!$AJ$21:$AJ$39,ZQ$5*2-1),IF(AND(ZN30&gt;=SMALL(기준일시_입력!$J$21:$J$39,ZQ$5),ZN30&lt;SMALL(기준일시_입력!$N$21:$N$39,ZQ$5)),SMALL(기준일시_입력!$N$21:$N$39,ZQ$5)-ZN30,0)),0)</f>
        <v>0</v>
      </c>
      <c r="ZR30" s="128">
        <f>IFERROR(IF(AND(ZN30&lt;SMALL(기준일시_입력!$J$21:$J$39,ZR$5),ZO30&gt;SMALL(기준일시_입력!$N$21:$N$39,ZR$5)),INDEX(기준일시_입력!$AJ$21:$AJ$39,ZR$5*2-1),IF(AND(ZN30&gt;=SMALL(기준일시_입력!$J$21:$J$39,ZR$5),ZN30&lt;SMALL(기준일시_입력!$N$21:$N$39,ZR$5)),SMALL(기준일시_입력!$N$21:$N$39,ZR$5)-ZN30,0)),0)</f>
        <v>0</v>
      </c>
      <c r="ZS30" s="128">
        <f>IFERROR(IF(AND(ZN30&lt;SMALL(기준일시_입력!$J$21:$J$39,ZS$5),ZO30&gt;SMALL(기준일시_입력!$N$21:$N$39,ZS$5)),INDEX(기준일시_입력!$AJ$21:$AJ$39,ZS$5*2-1),IF(AND(ZN30&gt;=SMALL(기준일시_입력!$J$21:$J$39,ZS$5),ZN30&lt;SMALL(기준일시_입력!$N$21:$N$39,ZS$5)),SMALL(기준일시_입력!$N$21:$N$39,ZS$5)-ZN30,0)),0)</f>
        <v>0</v>
      </c>
      <c r="ZT30" s="128">
        <f>IFERROR(IF(AND(ZN30&lt;SMALL(기준일시_입력!$J$21:$J$39,ZT$5),ZO30&gt;SMALL(기준일시_입력!$N$21:$N$39,ZT$5)),INDEX(기준일시_입력!$AJ$21:$AJ$39,ZT$5*2-1),IF(AND(ZN30&gt;=SMALL(기준일시_입력!$J$21:$J$39,ZT$5),ZN30&lt;SMALL(기준일시_입력!$N$21:$N$39,ZT$5)),SMALL(기준일시_입력!$N$21:$N$39,ZT$5)-ZN30,0)),0)</f>
        <v>0</v>
      </c>
      <c r="ZU30" s="128">
        <f>IFERROR(IF(AND(ZN30&lt;SMALL(기준일시_입력!$J$21:$J$39,ZU$5),ZO30&gt;SMALL(기준일시_입력!$N$21:$N$39,ZU$5)),INDEX(기준일시_입력!$AJ$21:$AJ$39,ZU$5*2-1),IF(AND(ZN30&gt;=SMALL(기준일시_입력!$J$21:$J$39,ZU$5),ZN30&lt;SMALL(기준일시_입력!$N$21:$N$39,ZU$5)),SMALL(기준일시_입력!$N$21:$N$39,ZU$5)-ZN30,0)),0)</f>
        <v>0</v>
      </c>
      <c r="ZV30" s="128">
        <f>IFERROR(IF(AND(ZN30&lt;SMALL(기준일시_입력!$J$21:$J$39,ZV$5),ZO30&gt;SMALL(기준일시_입력!$N$21:$N$39,ZV$5)),INDEX(기준일시_입력!$AJ$21:$AJ$39,ZV$5*2-1),IF(AND(ZN30&gt;=SMALL(기준일시_입력!$J$21:$J$39,ZV$5),ZN30&lt;SMALL(기준일시_입력!$N$21:$N$39,ZV$5)),SMALL(기준일시_입력!$N$21:$N$39,ZV$5)-ZN30,0)),0)</f>
        <v>0</v>
      </c>
      <c r="ZW30" s="128">
        <f>IFERROR(IF(AND(ZN30&lt;SMALL(기준일시_입력!$J$21:$J$39,ZW$5),ZO30&gt;SMALL(기준일시_입력!$N$21:$N$39,ZW$5)),INDEX(기준일시_입력!$AJ$21:$AJ$39,ZW$5*2-1),IF(AND(ZN30&gt;=SMALL(기준일시_입력!$J$21:$J$39,ZW$5),ZN30&lt;SMALL(기준일시_입력!$N$21:$N$39,ZW$5)),SMALL(기준일시_입력!$N$21:$N$39,ZW$5)-ZN30,0)),0)</f>
        <v>0</v>
      </c>
      <c r="ZX30" s="128">
        <f>IFERROR(IF(AND(ZN30&lt;SMALL(기준일시_입력!$J$21:$J$39,ZX$5),ZO30&gt;SMALL(기준일시_입력!$N$21:$N$39,ZX$5)),INDEX(기준일시_입력!$AJ$21:$AJ$39,ZX$5*2-1),IF(AND(ZN30&gt;=SMALL(기준일시_입력!$J$21:$J$39,ZX$5),ZN30&lt;SMALL(기준일시_입력!$N$21:$N$39,ZX$5)),SMALL(기준일시_입력!$N$21:$N$39,ZX$5)-ZN30,0)),0)</f>
        <v>0</v>
      </c>
      <c r="ZY30" s="128">
        <f>IFERROR(IF(AND(ZN30&lt;SMALL(기준일시_입력!$J$21:$J$39,ZY$5),ZO30&gt;SMALL(기준일시_입력!$N$21:$N$39,ZY$5)),INDEX(기준일시_입력!$AJ$21:$AJ$39,ZY$5*2-1),IF(AND(ZN30&gt;=SMALL(기준일시_입력!$J$21:$J$39,ZY$5),ZN30&lt;SMALL(기준일시_입력!$N$21:$N$39,ZY$5)),SMALL(기준일시_입력!$N$21:$N$39,ZY$5)-ZN30,0)),0)</f>
        <v>0</v>
      </c>
      <c r="ZZ30" s="125"/>
      <c r="AAA30" s="180" t="str">
        <f t="shared" si="264"/>
        <v>25일</v>
      </c>
      <c r="AAB30" s="180"/>
      <c r="AAC30" s="124" t="str">
        <f t="shared" si="265"/>
        <v>목</v>
      </c>
      <c r="AAD30" s="133" t="str">
        <f t="shared" si="411"/>
        <v/>
      </c>
      <c r="AAE30" s="184"/>
      <c r="AAF30" s="184"/>
      <c r="AAG30" s="184"/>
      <c r="AAH30" s="184"/>
      <c r="AAI30" s="184"/>
      <c r="AAJ30" s="184"/>
      <c r="AAK30" s="176"/>
      <c r="AAL30" s="177"/>
      <c r="AAM30" s="129" t="str">
        <f>IF($B30="","",IF(AND(AAC$3&lt;&gt;"",$B30-기준일시_입력!$AO$7&lt;=0,AAE30="",AAH30="",AAK30=""),"X",IF(AAK30="연차","☆",IF(AAK30="월차","★",IF(AAK30="병가","♨",IF(AAK30="출장","◎",IF(AAK30="교육","■",IF(AND(AAK30="",AAE30&lt;=기준일시_입력!$J$15,AAH30&gt;=기준일시_입력!$N$15),"○",IF(AND(AAK30="",AAE30&lt;&gt;"",AAE30&gt;기준일시_입력!$J$15),"▼",IF(AND(AAK30="",AAH30&lt;&gt;"",AAH30&lt;기준일시_입력!$N$15),"△",""))))))))))</f>
        <v/>
      </c>
      <c r="AAN30" s="128">
        <f>IFERROR(IF(OR(AAE30="",AAH30=""),0,IF(AND(AAP30&lt;기준일시_입력!$J$17,AAQ30&gt;기준일시_입력!$N$17),기준일시_입력!$N$17-기준일시_입력!$J$17,IF(AND(AAP30&gt;=기준일시_입력!$J$17,AAQ30&gt;기준일시_입력!$N$17),기준일시_입력!$N$17-AAP30,IF(AAQ30&lt;기준일시_입력!$J$17,0,IF(AND(AAP30&lt;기준일시_입력!$J$17,AAQ30&lt;=기준일시_입력!$N$17),AAQ30-기준일시_입력!$J$17,IF(AND(AAP30&gt;=기준일시_입력!$J$17,AAQ30&lt;=기준일시_입력!$N$17),AAQ30-AAP30,0)))))),0)</f>
        <v>0</v>
      </c>
      <c r="AAO30" s="128">
        <f t="shared" si="267"/>
        <v>0</v>
      </c>
      <c r="AAP30" s="128">
        <f>IF(OR(AAE30="",AAH30=""),0,IF(AAE30&lt;기준일시_입력!$J$15,기준일시_입력!$J$15,AAE30))</f>
        <v>0</v>
      </c>
      <c r="AAQ30" s="128">
        <f t="shared" si="268"/>
        <v>0</v>
      </c>
      <c r="AAR30" s="128">
        <f>IFERROR(IF(AND(AAP30&lt;SMALL(기준일시_입력!$J$21:$J$39,AAR$5),AAQ30&gt;SMALL(기준일시_입력!$N$21:$N$39,AAR$5)),INDEX(기준일시_입력!$AJ$21:$AJ$39,AAR$5*2-1),IF(AND(AAP30&gt;=SMALL(기준일시_입력!$J$21:$J$39,AAR$5),AAP30&lt;SMALL(기준일시_입력!$N$21:$N$39,AAR$5)),SMALL(기준일시_입력!$N$21:$N$39,AAR$5)-AAP30,0)),0)</f>
        <v>0</v>
      </c>
      <c r="AAS30" s="128">
        <f>IFERROR(IF(AND(AAP30&lt;SMALL(기준일시_입력!$J$21:$J$39,AAS$5),AAQ30&gt;SMALL(기준일시_입력!$N$21:$N$39,AAS$5)),INDEX(기준일시_입력!$AJ$21:$AJ$39,AAS$5*2-1),IF(AND(AAP30&gt;=SMALL(기준일시_입력!$J$21:$J$39,AAS$5),AAP30&lt;SMALL(기준일시_입력!$N$21:$N$39,AAS$5)),SMALL(기준일시_입력!$N$21:$N$39,AAS$5)-AAP30,0)),0)</f>
        <v>0</v>
      </c>
      <c r="AAT30" s="128">
        <f>IFERROR(IF(AND(AAP30&lt;SMALL(기준일시_입력!$J$21:$J$39,AAT$5),AAQ30&gt;SMALL(기준일시_입력!$N$21:$N$39,AAT$5)),INDEX(기준일시_입력!$AJ$21:$AJ$39,AAT$5*2-1),IF(AND(AAP30&gt;=SMALL(기준일시_입력!$J$21:$J$39,AAT$5),AAP30&lt;SMALL(기준일시_입력!$N$21:$N$39,AAT$5)),SMALL(기준일시_입력!$N$21:$N$39,AAT$5)-AAP30,0)),0)</f>
        <v>0</v>
      </c>
      <c r="AAU30" s="128">
        <f>IFERROR(IF(AND(AAP30&lt;SMALL(기준일시_입력!$J$21:$J$39,AAU$5),AAQ30&gt;SMALL(기준일시_입력!$N$21:$N$39,AAU$5)),INDEX(기준일시_입력!$AJ$21:$AJ$39,AAU$5*2-1),IF(AND(AAP30&gt;=SMALL(기준일시_입력!$J$21:$J$39,AAU$5),AAP30&lt;SMALL(기준일시_입력!$N$21:$N$39,AAU$5)),SMALL(기준일시_입력!$N$21:$N$39,AAU$5)-AAP30,0)),0)</f>
        <v>0</v>
      </c>
      <c r="AAV30" s="128">
        <f>IFERROR(IF(AND(AAP30&lt;SMALL(기준일시_입력!$J$21:$J$39,AAV$5),AAQ30&gt;SMALL(기준일시_입력!$N$21:$N$39,AAV$5)),INDEX(기준일시_입력!$AJ$21:$AJ$39,AAV$5*2-1),IF(AND(AAP30&gt;=SMALL(기준일시_입력!$J$21:$J$39,AAV$5),AAP30&lt;SMALL(기준일시_입력!$N$21:$N$39,AAV$5)),SMALL(기준일시_입력!$N$21:$N$39,AAV$5)-AAP30,0)),0)</f>
        <v>0</v>
      </c>
      <c r="AAW30" s="128">
        <f>IFERROR(IF(AND(AAP30&lt;SMALL(기준일시_입력!$J$21:$J$39,AAW$5),AAQ30&gt;SMALL(기준일시_입력!$N$21:$N$39,AAW$5)),INDEX(기준일시_입력!$AJ$21:$AJ$39,AAW$5*2-1),IF(AND(AAP30&gt;=SMALL(기준일시_입력!$J$21:$J$39,AAW$5),AAP30&lt;SMALL(기준일시_입력!$N$21:$N$39,AAW$5)),SMALL(기준일시_입력!$N$21:$N$39,AAW$5)-AAP30,0)),0)</f>
        <v>0</v>
      </c>
      <c r="AAX30" s="128">
        <f>IFERROR(IF(AND(AAP30&lt;SMALL(기준일시_입력!$J$21:$J$39,AAX$5),AAQ30&gt;SMALL(기준일시_입력!$N$21:$N$39,AAX$5)),INDEX(기준일시_입력!$AJ$21:$AJ$39,AAX$5*2-1),IF(AND(AAP30&gt;=SMALL(기준일시_입력!$J$21:$J$39,AAX$5),AAP30&lt;SMALL(기준일시_입력!$N$21:$N$39,AAX$5)),SMALL(기준일시_입력!$N$21:$N$39,AAX$5)-AAP30,0)),0)</f>
        <v>0</v>
      </c>
      <c r="AAY30" s="128">
        <f>IFERROR(IF(AND(AAP30&lt;SMALL(기준일시_입력!$J$21:$J$39,AAY$5),AAQ30&gt;SMALL(기준일시_입력!$N$21:$N$39,AAY$5)),INDEX(기준일시_입력!$AJ$21:$AJ$39,AAY$5*2-1),IF(AND(AAP30&gt;=SMALL(기준일시_입력!$J$21:$J$39,AAY$5),AAP30&lt;SMALL(기준일시_입력!$N$21:$N$39,AAY$5)),SMALL(기준일시_입력!$N$21:$N$39,AAY$5)-AAP30,0)),0)</f>
        <v>0</v>
      </c>
      <c r="AAZ30" s="128">
        <f>IFERROR(IF(AND(AAP30&lt;SMALL(기준일시_입력!$J$21:$J$39,AAZ$5),AAQ30&gt;SMALL(기준일시_입력!$N$21:$N$39,AAZ$5)),INDEX(기준일시_입력!$AJ$21:$AJ$39,AAZ$5*2-1),IF(AND(AAP30&gt;=SMALL(기준일시_입력!$J$21:$J$39,AAZ$5),AAP30&lt;SMALL(기준일시_입력!$N$21:$N$39,AAZ$5)),SMALL(기준일시_입력!$N$21:$N$39,AAZ$5)-AAP30,0)),0)</f>
        <v>0</v>
      </c>
      <c r="ABA30" s="128">
        <f>IFERROR(IF(AND(AAP30&lt;SMALL(기준일시_입력!$J$21:$J$39,ABA$5),AAQ30&gt;SMALL(기준일시_입력!$N$21:$N$39,ABA$5)),INDEX(기준일시_입력!$AJ$21:$AJ$39,ABA$5*2-1),IF(AND(AAP30&gt;=SMALL(기준일시_입력!$J$21:$J$39,ABA$5),AAP30&lt;SMALL(기준일시_입력!$N$21:$N$39,ABA$5)),SMALL(기준일시_입력!$N$21:$N$39,ABA$5)-AAP30,0)),0)</f>
        <v>0</v>
      </c>
      <c r="ABB30" s="125"/>
      <c r="ABC30" s="180" t="str">
        <f t="shared" si="269"/>
        <v>25일</v>
      </c>
      <c r="ABD30" s="180"/>
      <c r="ABE30" s="124" t="str">
        <f t="shared" si="270"/>
        <v>목</v>
      </c>
      <c r="ABF30" s="133" t="str">
        <f t="shared" si="411"/>
        <v/>
      </c>
      <c r="ABG30" s="184"/>
      <c r="ABH30" s="184"/>
      <c r="ABI30" s="184"/>
      <c r="ABJ30" s="184"/>
      <c r="ABK30" s="184"/>
      <c r="ABL30" s="184"/>
      <c r="ABM30" s="176"/>
      <c r="ABN30" s="177"/>
      <c r="ABO30" s="129" t="str">
        <f>IF($B30="","",IF(AND(ABE$3&lt;&gt;"",$B30-기준일시_입력!$AO$7&lt;=0,ABG30="",ABJ30="",ABM30=""),"X",IF(ABM30="연차","☆",IF(ABM30="월차","★",IF(ABM30="병가","♨",IF(ABM30="출장","◎",IF(ABM30="교육","■",IF(AND(ABM30="",ABG30&lt;=기준일시_입력!$J$15,ABJ30&gt;=기준일시_입력!$N$15),"○",IF(AND(ABM30="",ABG30&lt;&gt;"",ABG30&gt;기준일시_입력!$J$15),"▼",IF(AND(ABM30="",ABJ30&lt;&gt;"",ABJ30&lt;기준일시_입력!$N$15),"△",""))))))))))</f>
        <v/>
      </c>
      <c r="ABP30" s="128">
        <f>IFERROR(IF(OR(ABG30="",ABJ30=""),0,IF(AND(ABR30&lt;기준일시_입력!$J$17,ABS30&gt;기준일시_입력!$N$17),기준일시_입력!$N$17-기준일시_입력!$J$17,IF(AND(ABR30&gt;=기준일시_입력!$J$17,ABS30&gt;기준일시_입력!$N$17),기준일시_입력!$N$17-ABR30,IF(ABS30&lt;기준일시_입력!$J$17,0,IF(AND(ABR30&lt;기준일시_입력!$J$17,ABS30&lt;=기준일시_입력!$N$17),ABS30-기준일시_입력!$J$17,IF(AND(ABR30&gt;=기준일시_입력!$J$17,ABS30&lt;=기준일시_입력!$N$17),ABS30-ABR30,0)))))),0)</f>
        <v>0</v>
      </c>
      <c r="ABQ30" s="128">
        <f t="shared" si="272"/>
        <v>0</v>
      </c>
      <c r="ABR30" s="128">
        <f>IF(OR(ABG30="",ABJ30=""),0,IF(ABG30&lt;기준일시_입력!$J$15,기준일시_입력!$J$15,ABG30))</f>
        <v>0</v>
      </c>
      <c r="ABS30" s="128">
        <f t="shared" si="273"/>
        <v>0</v>
      </c>
      <c r="ABT30" s="128">
        <f>IFERROR(IF(AND(ABR30&lt;SMALL(기준일시_입력!$J$21:$J$39,ABT$5),ABS30&gt;SMALL(기준일시_입력!$N$21:$N$39,ABT$5)),INDEX(기준일시_입력!$AJ$21:$AJ$39,ABT$5*2-1),IF(AND(ABR30&gt;=SMALL(기준일시_입력!$J$21:$J$39,ABT$5),ABR30&lt;SMALL(기준일시_입력!$N$21:$N$39,ABT$5)),SMALL(기준일시_입력!$N$21:$N$39,ABT$5)-ABR30,0)),0)</f>
        <v>0</v>
      </c>
      <c r="ABU30" s="128">
        <f>IFERROR(IF(AND(ABR30&lt;SMALL(기준일시_입력!$J$21:$J$39,ABU$5),ABS30&gt;SMALL(기준일시_입력!$N$21:$N$39,ABU$5)),INDEX(기준일시_입력!$AJ$21:$AJ$39,ABU$5*2-1),IF(AND(ABR30&gt;=SMALL(기준일시_입력!$J$21:$J$39,ABU$5),ABR30&lt;SMALL(기준일시_입력!$N$21:$N$39,ABU$5)),SMALL(기준일시_입력!$N$21:$N$39,ABU$5)-ABR30,0)),0)</f>
        <v>0</v>
      </c>
      <c r="ABV30" s="128">
        <f>IFERROR(IF(AND(ABR30&lt;SMALL(기준일시_입력!$J$21:$J$39,ABV$5),ABS30&gt;SMALL(기준일시_입력!$N$21:$N$39,ABV$5)),INDEX(기준일시_입력!$AJ$21:$AJ$39,ABV$5*2-1),IF(AND(ABR30&gt;=SMALL(기준일시_입력!$J$21:$J$39,ABV$5),ABR30&lt;SMALL(기준일시_입력!$N$21:$N$39,ABV$5)),SMALL(기준일시_입력!$N$21:$N$39,ABV$5)-ABR30,0)),0)</f>
        <v>0</v>
      </c>
      <c r="ABW30" s="128">
        <f>IFERROR(IF(AND(ABR30&lt;SMALL(기준일시_입력!$J$21:$J$39,ABW$5),ABS30&gt;SMALL(기준일시_입력!$N$21:$N$39,ABW$5)),INDEX(기준일시_입력!$AJ$21:$AJ$39,ABW$5*2-1),IF(AND(ABR30&gt;=SMALL(기준일시_입력!$J$21:$J$39,ABW$5),ABR30&lt;SMALL(기준일시_입력!$N$21:$N$39,ABW$5)),SMALL(기준일시_입력!$N$21:$N$39,ABW$5)-ABR30,0)),0)</f>
        <v>0</v>
      </c>
      <c r="ABX30" s="128">
        <f>IFERROR(IF(AND(ABR30&lt;SMALL(기준일시_입력!$J$21:$J$39,ABX$5),ABS30&gt;SMALL(기준일시_입력!$N$21:$N$39,ABX$5)),INDEX(기준일시_입력!$AJ$21:$AJ$39,ABX$5*2-1),IF(AND(ABR30&gt;=SMALL(기준일시_입력!$J$21:$J$39,ABX$5),ABR30&lt;SMALL(기준일시_입력!$N$21:$N$39,ABX$5)),SMALL(기준일시_입력!$N$21:$N$39,ABX$5)-ABR30,0)),0)</f>
        <v>0</v>
      </c>
      <c r="ABY30" s="128">
        <f>IFERROR(IF(AND(ABR30&lt;SMALL(기준일시_입력!$J$21:$J$39,ABY$5),ABS30&gt;SMALL(기준일시_입력!$N$21:$N$39,ABY$5)),INDEX(기준일시_입력!$AJ$21:$AJ$39,ABY$5*2-1),IF(AND(ABR30&gt;=SMALL(기준일시_입력!$J$21:$J$39,ABY$5),ABR30&lt;SMALL(기준일시_입력!$N$21:$N$39,ABY$5)),SMALL(기준일시_입력!$N$21:$N$39,ABY$5)-ABR30,0)),0)</f>
        <v>0</v>
      </c>
      <c r="ABZ30" s="128">
        <f>IFERROR(IF(AND(ABR30&lt;SMALL(기준일시_입력!$J$21:$J$39,ABZ$5),ABS30&gt;SMALL(기준일시_입력!$N$21:$N$39,ABZ$5)),INDEX(기준일시_입력!$AJ$21:$AJ$39,ABZ$5*2-1),IF(AND(ABR30&gt;=SMALL(기준일시_입력!$J$21:$J$39,ABZ$5),ABR30&lt;SMALL(기준일시_입력!$N$21:$N$39,ABZ$5)),SMALL(기준일시_입력!$N$21:$N$39,ABZ$5)-ABR30,0)),0)</f>
        <v>0</v>
      </c>
      <c r="ACA30" s="128">
        <f>IFERROR(IF(AND(ABR30&lt;SMALL(기준일시_입력!$J$21:$J$39,ACA$5),ABS30&gt;SMALL(기준일시_입력!$N$21:$N$39,ACA$5)),INDEX(기준일시_입력!$AJ$21:$AJ$39,ACA$5*2-1),IF(AND(ABR30&gt;=SMALL(기준일시_입력!$J$21:$J$39,ACA$5),ABR30&lt;SMALL(기준일시_입력!$N$21:$N$39,ACA$5)),SMALL(기준일시_입력!$N$21:$N$39,ACA$5)-ABR30,0)),0)</f>
        <v>0</v>
      </c>
      <c r="ACB30" s="128">
        <f>IFERROR(IF(AND(ABR30&lt;SMALL(기준일시_입력!$J$21:$J$39,ACB$5),ABS30&gt;SMALL(기준일시_입력!$N$21:$N$39,ACB$5)),INDEX(기준일시_입력!$AJ$21:$AJ$39,ACB$5*2-1),IF(AND(ABR30&gt;=SMALL(기준일시_입력!$J$21:$J$39,ACB$5),ABR30&lt;SMALL(기준일시_입력!$N$21:$N$39,ACB$5)),SMALL(기준일시_입력!$N$21:$N$39,ACB$5)-ABR30,0)),0)</f>
        <v>0</v>
      </c>
      <c r="ACC30" s="128">
        <f>IFERROR(IF(AND(ABR30&lt;SMALL(기준일시_입력!$J$21:$J$39,ACC$5),ABS30&gt;SMALL(기준일시_입력!$N$21:$N$39,ACC$5)),INDEX(기준일시_입력!$AJ$21:$AJ$39,ACC$5*2-1),IF(AND(ABR30&gt;=SMALL(기준일시_입력!$J$21:$J$39,ACC$5),ABR30&lt;SMALL(기준일시_입력!$N$21:$N$39,ACC$5)),SMALL(기준일시_입력!$N$21:$N$39,ACC$5)-ABR30,0)),0)</f>
        <v>0</v>
      </c>
      <c r="ACD30" s="125"/>
      <c r="ACE30" s="180" t="str">
        <f t="shared" si="274"/>
        <v>25일</v>
      </c>
      <c r="ACF30" s="180"/>
      <c r="ACG30" s="124" t="str">
        <f t="shared" si="275"/>
        <v>목</v>
      </c>
      <c r="ACH30" s="133" t="str">
        <f t="shared" si="412"/>
        <v/>
      </c>
      <c r="ACI30" s="184"/>
      <c r="ACJ30" s="184"/>
      <c r="ACK30" s="184"/>
      <c r="ACL30" s="184"/>
      <c r="ACM30" s="184"/>
      <c r="ACN30" s="184"/>
      <c r="ACO30" s="176"/>
      <c r="ACP30" s="177"/>
      <c r="ACQ30" s="129" t="str">
        <f>IF($B30="","",IF(AND(ACG$3&lt;&gt;"",$B30-기준일시_입력!$AO$7&lt;=0,ACI30="",ACL30="",ACO30=""),"X",IF(ACO30="연차","☆",IF(ACO30="월차","★",IF(ACO30="병가","♨",IF(ACO30="출장","◎",IF(ACO30="교육","■",IF(AND(ACO30="",ACI30&lt;=기준일시_입력!$J$15,ACL30&gt;=기준일시_입력!$N$15),"○",IF(AND(ACO30="",ACI30&lt;&gt;"",ACI30&gt;기준일시_입력!$J$15),"▼",IF(AND(ACO30="",ACL30&lt;&gt;"",ACL30&lt;기준일시_입력!$N$15),"△",""))))))))))</f>
        <v/>
      </c>
      <c r="ACR30" s="128">
        <f>IFERROR(IF(OR(ACI30="",ACL30=""),0,IF(AND(ACT30&lt;기준일시_입력!$J$17,ACU30&gt;기준일시_입력!$N$17),기준일시_입력!$N$17-기준일시_입력!$J$17,IF(AND(ACT30&gt;=기준일시_입력!$J$17,ACU30&gt;기준일시_입력!$N$17),기준일시_입력!$N$17-ACT30,IF(ACU30&lt;기준일시_입력!$J$17,0,IF(AND(ACT30&lt;기준일시_입력!$J$17,ACU30&lt;=기준일시_입력!$N$17),ACU30-기준일시_입력!$J$17,IF(AND(ACT30&gt;=기준일시_입력!$J$17,ACU30&lt;=기준일시_입력!$N$17),ACU30-ACT30,0)))))),0)</f>
        <v>0</v>
      </c>
      <c r="ACS30" s="128">
        <f t="shared" si="277"/>
        <v>0</v>
      </c>
      <c r="ACT30" s="128">
        <f>IF(OR(ACI30="",ACL30=""),0,IF(ACI30&lt;기준일시_입력!$J$15,기준일시_입력!$J$15,ACI30))</f>
        <v>0</v>
      </c>
      <c r="ACU30" s="128">
        <f t="shared" si="278"/>
        <v>0</v>
      </c>
      <c r="ACV30" s="128">
        <f>IFERROR(IF(AND(ACT30&lt;SMALL(기준일시_입력!$J$21:$J$39,ACV$5),ACU30&gt;SMALL(기준일시_입력!$N$21:$N$39,ACV$5)),INDEX(기준일시_입력!$AJ$21:$AJ$39,ACV$5*2-1),IF(AND(ACT30&gt;=SMALL(기준일시_입력!$J$21:$J$39,ACV$5),ACT30&lt;SMALL(기준일시_입력!$N$21:$N$39,ACV$5)),SMALL(기준일시_입력!$N$21:$N$39,ACV$5)-ACT30,0)),0)</f>
        <v>0</v>
      </c>
      <c r="ACW30" s="128">
        <f>IFERROR(IF(AND(ACT30&lt;SMALL(기준일시_입력!$J$21:$J$39,ACW$5),ACU30&gt;SMALL(기준일시_입력!$N$21:$N$39,ACW$5)),INDEX(기준일시_입력!$AJ$21:$AJ$39,ACW$5*2-1),IF(AND(ACT30&gt;=SMALL(기준일시_입력!$J$21:$J$39,ACW$5),ACT30&lt;SMALL(기준일시_입력!$N$21:$N$39,ACW$5)),SMALL(기준일시_입력!$N$21:$N$39,ACW$5)-ACT30,0)),0)</f>
        <v>0</v>
      </c>
      <c r="ACX30" s="128">
        <f>IFERROR(IF(AND(ACT30&lt;SMALL(기준일시_입력!$J$21:$J$39,ACX$5),ACU30&gt;SMALL(기준일시_입력!$N$21:$N$39,ACX$5)),INDEX(기준일시_입력!$AJ$21:$AJ$39,ACX$5*2-1),IF(AND(ACT30&gt;=SMALL(기준일시_입력!$J$21:$J$39,ACX$5),ACT30&lt;SMALL(기준일시_입력!$N$21:$N$39,ACX$5)),SMALL(기준일시_입력!$N$21:$N$39,ACX$5)-ACT30,0)),0)</f>
        <v>0</v>
      </c>
      <c r="ACY30" s="128">
        <f>IFERROR(IF(AND(ACT30&lt;SMALL(기준일시_입력!$J$21:$J$39,ACY$5),ACU30&gt;SMALL(기준일시_입력!$N$21:$N$39,ACY$5)),INDEX(기준일시_입력!$AJ$21:$AJ$39,ACY$5*2-1),IF(AND(ACT30&gt;=SMALL(기준일시_입력!$J$21:$J$39,ACY$5),ACT30&lt;SMALL(기준일시_입력!$N$21:$N$39,ACY$5)),SMALL(기준일시_입력!$N$21:$N$39,ACY$5)-ACT30,0)),0)</f>
        <v>0</v>
      </c>
      <c r="ACZ30" s="128">
        <f>IFERROR(IF(AND(ACT30&lt;SMALL(기준일시_입력!$J$21:$J$39,ACZ$5),ACU30&gt;SMALL(기준일시_입력!$N$21:$N$39,ACZ$5)),INDEX(기준일시_입력!$AJ$21:$AJ$39,ACZ$5*2-1),IF(AND(ACT30&gt;=SMALL(기준일시_입력!$J$21:$J$39,ACZ$5),ACT30&lt;SMALL(기준일시_입력!$N$21:$N$39,ACZ$5)),SMALL(기준일시_입력!$N$21:$N$39,ACZ$5)-ACT30,0)),0)</f>
        <v>0</v>
      </c>
      <c r="ADA30" s="128">
        <f>IFERROR(IF(AND(ACT30&lt;SMALL(기준일시_입력!$J$21:$J$39,ADA$5),ACU30&gt;SMALL(기준일시_입력!$N$21:$N$39,ADA$5)),INDEX(기준일시_입력!$AJ$21:$AJ$39,ADA$5*2-1),IF(AND(ACT30&gt;=SMALL(기준일시_입력!$J$21:$J$39,ADA$5),ACT30&lt;SMALL(기준일시_입력!$N$21:$N$39,ADA$5)),SMALL(기준일시_입력!$N$21:$N$39,ADA$5)-ACT30,0)),0)</f>
        <v>0</v>
      </c>
      <c r="ADB30" s="128">
        <f>IFERROR(IF(AND(ACT30&lt;SMALL(기준일시_입력!$J$21:$J$39,ADB$5),ACU30&gt;SMALL(기준일시_입력!$N$21:$N$39,ADB$5)),INDEX(기준일시_입력!$AJ$21:$AJ$39,ADB$5*2-1),IF(AND(ACT30&gt;=SMALL(기준일시_입력!$J$21:$J$39,ADB$5),ACT30&lt;SMALL(기준일시_입력!$N$21:$N$39,ADB$5)),SMALL(기준일시_입력!$N$21:$N$39,ADB$5)-ACT30,0)),0)</f>
        <v>0</v>
      </c>
      <c r="ADC30" s="128">
        <f>IFERROR(IF(AND(ACT30&lt;SMALL(기준일시_입력!$J$21:$J$39,ADC$5),ACU30&gt;SMALL(기준일시_입력!$N$21:$N$39,ADC$5)),INDEX(기준일시_입력!$AJ$21:$AJ$39,ADC$5*2-1),IF(AND(ACT30&gt;=SMALL(기준일시_입력!$J$21:$J$39,ADC$5),ACT30&lt;SMALL(기준일시_입력!$N$21:$N$39,ADC$5)),SMALL(기준일시_입력!$N$21:$N$39,ADC$5)-ACT30,0)),0)</f>
        <v>0</v>
      </c>
      <c r="ADD30" s="128">
        <f>IFERROR(IF(AND(ACT30&lt;SMALL(기준일시_입력!$J$21:$J$39,ADD$5),ACU30&gt;SMALL(기준일시_입력!$N$21:$N$39,ADD$5)),INDEX(기준일시_입력!$AJ$21:$AJ$39,ADD$5*2-1),IF(AND(ACT30&gt;=SMALL(기준일시_입력!$J$21:$J$39,ADD$5),ACT30&lt;SMALL(기준일시_입력!$N$21:$N$39,ADD$5)),SMALL(기준일시_입력!$N$21:$N$39,ADD$5)-ACT30,0)),0)</f>
        <v>0</v>
      </c>
      <c r="ADE30" s="128">
        <f>IFERROR(IF(AND(ACT30&lt;SMALL(기준일시_입력!$J$21:$J$39,ADE$5),ACU30&gt;SMALL(기준일시_입력!$N$21:$N$39,ADE$5)),INDEX(기준일시_입력!$AJ$21:$AJ$39,ADE$5*2-1),IF(AND(ACT30&gt;=SMALL(기준일시_입력!$J$21:$J$39,ADE$5),ACT30&lt;SMALL(기준일시_입력!$N$21:$N$39,ADE$5)),SMALL(기준일시_입력!$N$21:$N$39,ADE$5)-ACT30,0)),0)</f>
        <v>0</v>
      </c>
      <c r="ADF30" s="125"/>
      <c r="ADG30" s="180" t="str">
        <f t="shared" si="279"/>
        <v>25일</v>
      </c>
      <c r="ADH30" s="180"/>
      <c r="ADI30" s="124" t="str">
        <f t="shared" si="280"/>
        <v>목</v>
      </c>
      <c r="ADJ30" s="133" t="str">
        <f t="shared" si="412"/>
        <v/>
      </c>
      <c r="ADK30" s="184"/>
      <c r="ADL30" s="184"/>
      <c r="ADM30" s="184"/>
      <c r="ADN30" s="184"/>
      <c r="ADO30" s="184"/>
      <c r="ADP30" s="184"/>
      <c r="ADQ30" s="176"/>
      <c r="ADR30" s="177"/>
      <c r="ADS30" s="129" t="str">
        <f>IF($B30="","",IF(AND(ADI$3&lt;&gt;"",$B30-기준일시_입력!$AO$7&lt;=0,ADK30="",ADN30="",ADQ30=""),"X",IF(ADQ30="연차","☆",IF(ADQ30="월차","★",IF(ADQ30="병가","♨",IF(ADQ30="출장","◎",IF(ADQ30="교육","■",IF(AND(ADQ30="",ADK30&lt;=기준일시_입력!$J$15,ADN30&gt;=기준일시_입력!$N$15),"○",IF(AND(ADQ30="",ADK30&lt;&gt;"",ADK30&gt;기준일시_입력!$J$15),"▼",IF(AND(ADQ30="",ADN30&lt;&gt;"",ADN30&lt;기준일시_입력!$N$15),"△",""))))))))))</f>
        <v/>
      </c>
      <c r="ADT30" s="128">
        <f>IFERROR(IF(OR(ADK30="",ADN30=""),0,IF(AND(ADV30&lt;기준일시_입력!$J$17,ADW30&gt;기준일시_입력!$N$17),기준일시_입력!$N$17-기준일시_입력!$J$17,IF(AND(ADV30&gt;=기준일시_입력!$J$17,ADW30&gt;기준일시_입력!$N$17),기준일시_입력!$N$17-ADV30,IF(ADW30&lt;기준일시_입력!$J$17,0,IF(AND(ADV30&lt;기준일시_입력!$J$17,ADW30&lt;=기준일시_입력!$N$17),ADW30-기준일시_입력!$J$17,IF(AND(ADV30&gt;=기준일시_입력!$J$17,ADW30&lt;=기준일시_입력!$N$17),ADW30-ADV30,0)))))),0)</f>
        <v>0</v>
      </c>
      <c r="ADU30" s="128">
        <f t="shared" si="282"/>
        <v>0</v>
      </c>
      <c r="ADV30" s="128">
        <f>IF(OR(ADK30="",ADN30=""),0,IF(ADK30&lt;기준일시_입력!$J$15,기준일시_입력!$J$15,ADK30))</f>
        <v>0</v>
      </c>
      <c r="ADW30" s="128">
        <f t="shared" si="283"/>
        <v>0</v>
      </c>
      <c r="ADX30" s="128">
        <f>IFERROR(IF(AND(ADV30&lt;SMALL(기준일시_입력!$J$21:$J$39,ADX$5),ADW30&gt;SMALL(기준일시_입력!$N$21:$N$39,ADX$5)),INDEX(기준일시_입력!$AJ$21:$AJ$39,ADX$5*2-1),IF(AND(ADV30&gt;=SMALL(기준일시_입력!$J$21:$J$39,ADX$5),ADV30&lt;SMALL(기준일시_입력!$N$21:$N$39,ADX$5)),SMALL(기준일시_입력!$N$21:$N$39,ADX$5)-ADV30,0)),0)</f>
        <v>0</v>
      </c>
      <c r="ADY30" s="128">
        <f>IFERROR(IF(AND(ADV30&lt;SMALL(기준일시_입력!$J$21:$J$39,ADY$5),ADW30&gt;SMALL(기준일시_입력!$N$21:$N$39,ADY$5)),INDEX(기준일시_입력!$AJ$21:$AJ$39,ADY$5*2-1),IF(AND(ADV30&gt;=SMALL(기준일시_입력!$J$21:$J$39,ADY$5),ADV30&lt;SMALL(기준일시_입력!$N$21:$N$39,ADY$5)),SMALL(기준일시_입력!$N$21:$N$39,ADY$5)-ADV30,0)),0)</f>
        <v>0</v>
      </c>
      <c r="ADZ30" s="128">
        <f>IFERROR(IF(AND(ADV30&lt;SMALL(기준일시_입력!$J$21:$J$39,ADZ$5),ADW30&gt;SMALL(기준일시_입력!$N$21:$N$39,ADZ$5)),INDEX(기준일시_입력!$AJ$21:$AJ$39,ADZ$5*2-1),IF(AND(ADV30&gt;=SMALL(기준일시_입력!$J$21:$J$39,ADZ$5),ADV30&lt;SMALL(기준일시_입력!$N$21:$N$39,ADZ$5)),SMALL(기준일시_입력!$N$21:$N$39,ADZ$5)-ADV30,0)),0)</f>
        <v>0</v>
      </c>
      <c r="AEA30" s="128">
        <f>IFERROR(IF(AND(ADV30&lt;SMALL(기준일시_입력!$J$21:$J$39,AEA$5),ADW30&gt;SMALL(기준일시_입력!$N$21:$N$39,AEA$5)),INDEX(기준일시_입력!$AJ$21:$AJ$39,AEA$5*2-1),IF(AND(ADV30&gt;=SMALL(기준일시_입력!$J$21:$J$39,AEA$5),ADV30&lt;SMALL(기준일시_입력!$N$21:$N$39,AEA$5)),SMALL(기준일시_입력!$N$21:$N$39,AEA$5)-ADV30,0)),0)</f>
        <v>0</v>
      </c>
      <c r="AEB30" s="128">
        <f>IFERROR(IF(AND(ADV30&lt;SMALL(기준일시_입력!$J$21:$J$39,AEB$5),ADW30&gt;SMALL(기준일시_입력!$N$21:$N$39,AEB$5)),INDEX(기준일시_입력!$AJ$21:$AJ$39,AEB$5*2-1),IF(AND(ADV30&gt;=SMALL(기준일시_입력!$J$21:$J$39,AEB$5),ADV30&lt;SMALL(기준일시_입력!$N$21:$N$39,AEB$5)),SMALL(기준일시_입력!$N$21:$N$39,AEB$5)-ADV30,0)),0)</f>
        <v>0</v>
      </c>
      <c r="AEC30" s="128">
        <f>IFERROR(IF(AND(ADV30&lt;SMALL(기준일시_입력!$J$21:$J$39,AEC$5),ADW30&gt;SMALL(기준일시_입력!$N$21:$N$39,AEC$5)),INDEX(기준일시_입력!$AJ$21:$AJ$39,AEC$5*2-1),IF(AND(ADV30&gt;=SMALL(기준일시_입력!$J$21:$J$39,AEC$5),ADV30&lt;SMALL(기준일시_입력!$N$21:$N$39,AEC$5)),SMALL(기준일시_입력!$N$21:$N$39,AEC$5)-ADV30,0)),0)</f>
        <v>0</v>
      </c>
      <c r="AED30" s="128">
        <f>IFERROR(IF(AND(ADV30&lt;SMALL(기준일시_입력!$J$21:$J$39,AED$5),ADW30&gt;SMALL(기준일시_입력!$N$21:$N$39,AED$5)),INDEX(기준일시_입력!$AJ$21:$AJ$39,AED$5*2-1),IF(AND(ADV30&gt;=SMALL(기준일시_입력!$J$21:$J$39,AED$5),ADV30&lt;SMALL(기준일시_입력!$N$21:$N$39,AED$5)),SMALL(기준일시_입력!$N$21:$N$39,AED$5)-ADV30,0)),0)</f>
        <v>0</v>
      </c>
      <c r="AEE30" s="128">
        <f>IFERROR(IF(AND(ADV30&lt;SMALL(기준일시_입력!$J$21:$J$39,AEE$5),ADW30&gt;SMALL(기준일시_입력!$N$21:$N$39,AEE$5)),INDEX(기준일시_입력!$AJ$21:$AJ$39,AEE$5*2-1),IF(AND(ADV30&gt;=SMALL(기준일시_입력!$J$21:$J$39,AEE$5),ADV30&lt;SMALL(기준일시_입력!$N$21:$N$39,AEE$5)),SMALL(기준일시_입력!$N$21:$N$39,AEE$5)-ADV30,0)),0)</f>
        <v>0</v>
      </c>
      <c r="AEF30" s="128">
        <f>IFERROR(IF(AND(ADV30&lt;SMALL(기준일시_입력!$J$21:$J$39,AEF$5),ADW30&gt;SMALL(기준일시_입력!$N$21:$N$39,AEF$5)),INDEX(기준일시_입력!$AJ$21:$AJ$39,AEF$5*2-1),IF(AND(ADV30&gt;=SMALL(기준일시_입력!$J$21:$J$39,AEF$5),ADV30&lt;SMALL(기준일시_입력!$N$21:$N$39,AEF$5)),SMALL(기준일시_입력!$N$21:$N$39,AEF$5)-ADV30,0)),0)</f>
        <v>0</v>
      </c>
      <c r="AEG30" s="128">
        <f>IFERROR(IF(AND(ADV30&lt;SMALL(기준일시_입력!$J$21:$J$39,AEG$5),ADW30&gt;SMALL(기준일시_입력!$N$21:$N$39,AEG$5)),INDEX(기준일시_입력!$AJ$21:$AJ$39,AEG$5*2-1),IF(AND(ADV30&gt;=SMALL(기준일시_입력!$J$21:$J$39,AEG$5),ADV30&lt;SMALL(기준일시_입력!$N$21:$N$39,AEG$5)),SMALL(기준일시_입력!$N$21:$N$39,AEG$5)-ADV30,0)),0)</f>
        <v>0</v>
      </c>
      <c r="AEH30" s="125"/>
      <c r="AEI30" s="180" t="str">
        <f t="shared" si="284"/>
        <v>25일</v>
      </c>
      <c r="AEJ30" s="180"/>
      <c r="AEK30" s="124" t="str">
        <f t="shared" si="285"/>
        <v>목</v>
      </c>
      <c r="AEL30" s="133" t="str">
        <f t="shared" si="412"/>
        <v/>
      </c>
      <c r="AEM30" s="184"/>
      <c r="AEN30" s="184"/>
      <c r="AEO30" s="184"/>
      <c r="AEP30" s="184"/>
      <c r="AEQ30" s="184"/>
      <c r="AER30" s="184"/>
      <c r="AES30" s="176"/>
      <c r="AET30" s="177"/>
      <c r="AEU30" s="129" t="str">
        <f>IF($B30="","",IF(AND(AEK$3&lt;&gt;"",$B30-기준일시_입력!$AO$7&lt;=0,AEM30="",AEP30="",AES30=""),"X",IF(AES30="연차","☆",IF(AES30="월차","★",IF(AES30="병가","♨",IF(AES30="출장","◎",IF(AES30="교육","■",IF(AND(AES30="",AEM30&lt;=기준일시_입력!$J$15,AEP30&gt;=기준일시_입력!$N$15),"○",IF(AND(AES30="",AEM30&lt;&gt;"",AEM30&gt;기준일시_입력!$J$15),"▼",IF(AND(AES30="",AEP30&lt;&gt;"",AEP30&lt;기준일시_입력!$N$15),"△",""))))))))))</f>
        <v/>
      </c>
      <c r="AEV30" s="128">
        <f>IFERROR(IF(OR(AEM30="",AEP30=""),0,IF(AND(AEX30&lt;기준일시_입력!$J$17,AEY30&gt;기준일시_입력!$N$17),기준일시_입력!$N$17-기준일시_입력!$J$17,IF(AND(AEX30&gt;=기준일시_입력!$J$17,AEY30&gt;기준일시_입력!$N$17),기준일시_입력!$N$17-AEX30,IF(AEY30&lt;기준일시_입력!$J$17,0,IF(AND(AEX30&lt;기준일시_입력!$J$17,AEY30&lt;=기준일시_입력!$N$17),AEY30-기준일시_입력!$J$17,IF(AND(AEX30&gt;=기준일시_입력!$J$17,AEY30&lt;=기준일시_입력!$N$17),AEY30-AEX30,0)))))),0)</f>
        <v>0</v>
      </c>
      <c r="AEW30" s="128">
        <f t="shared" si="287"/>
        <v>0</v>
      </c>
      <c r="AEX30" s="128">
        <f>IF(OR(AEM30="",AEP30=""),0,IF(AEM30&lt;기준일시_입력!$J$15,기준일시_입력!$J$15,AEM30))</f>
        <v>0</v>
      </c>
      <c r="AEY30" s="128">
        <f t="shared" si="288"/>
        <v>0</v>
      </c>
      <c r="AEZ30" s="128">
        <f>IFERROR(IF(AND(AEX30&lt;SMALL(기준일시_입력!$J$21:$J$39,AEZ$5),AEY30&gt;SMALL(기준일시_입력!$N$21:$N$39,AEZ$5)),INDEX(기준일시_입력!$AJ$21:$AJ$39,AEZ$5*2-1),IF(AND(AEX30&gt;=SMALL(기준일시_입력!$J$21:$J$39,AEZ$5),AEX30&lt;SMALL(기준일시_입력!$N$21:$N$39,AEZ$5)),SMALL(기준일시_입력!$N$21:$N$39,AEZ$5)-AEX30,0)),0)</f>
        <v>0</v>
      </c>
      <c r="AFA30" s="128">
        <f>IFERROR(IF(AND(AEX30&lt;SMALL(기준일시_입력!$J$21:$J$39,AFA$5),AEY30&gt;SMALL(기준일시_입력!$N$21:$N$39,AFA$5)),INDEX(기준일시_입력!$AJ$21:$AJ$39,AFA$5*2-1),IF(AND(AEX30&gt;=SMALL(기준일시_입력!$J$21:$J$39,AFA$5),AEX30&lt;SMALL(기준일시_입력!$N$21:$N$39,AFA$5)),SMALL(기준일시_입력!$N$21:$N$39,AFA$5)-AEX30,0)),0)</f>
        <v>0</v>
      </c>
      <c r="AFB30" s="128">
        <f>IFERROR(IF(AND(AEX30&lt;SMALL(기준일시_입력!$J$21:$J$39,AFB$5),AEY30&gt;SMALL(기준일시_입력!$N$21:$N$39,AFB$5)),INDEX(기준일시_입력!$AJ$21:$AJ$39,AFB$5*2-1),IF(AND(AEX30&gt;=SMALL(기준일시_입력!$J$21:$J$39,AFB$5),AEX30&lt;SMALL(기준일시_입력!$N$21:$N$39,AFB$5)),SMALL(기준일시_입력!$N$21:$N$39,AFB$5)-AEX30,0)),0)</f>
        <v>0</v>
      </c>
      <c r="AFC30" s="128">
        <f>IFERROR(IF(AND(AEX30&lt;SMALL(기준일시_입력!$J$21:$J$39,AFC$5),AEY30&gt;SMALL(기준일시_입력!$N$21:$N$39,AFC$5)),INDEX(기준일시_입력!$AJ$21:$AJ$39,AFC$5*2-1),IF(AND(AEX30&gt;=SMALL(기준일시_입력!$J$21:$J$39,AFC$5),AEX30&lt;SMALL(기준일시_입력!$N$21:$N$39,AFC$5)),SMALL(기준일시_입력!$N$21:$N$39,AFC$5)-AEX30,0)),0)</f>
        <v>0</v>
      </c>
      <c r="AFD30" s="128">
        <f>IFERROR(IF(AND(AEX30&lt;SMALL(기준일시_입력!$J$21:$J$39,AFD$5),AEY30&gt;SMALL(기준일시_입력!$N$21:$N$39,AFD$5)),INDEX(기준일시_입력!$AJ$21:$AJ$39,AFD$5*2-1),IF(AND(AEX30&gt;=SMALL(기준일시_입력!$J$21:$J$39,AFD$5),AEX30&lt;SMALL(기준일시_입력!$N$21:$N$39,AFD$5)),SMALL(기준일시_입력!$N$21:$N$39,AFD$5)-AEX30,0)),0)</f>
        <v>0</v>
      </c>
      <c r="AFE30" s="128">
        <f>IFERROR(IF(AND(AEX30&lt;SMALL(기준일시_입력!$J$21:$J$39,AFE$5),AEY30&gt;SMALL(기준일시_입력!$N$21:$N$39,AFE$5)),INDEX(기준일시_입력!$AJ$21:$AJ$39,AFE$5*2-1),IF(AND(AEX30&gt;=SMALL(기준일시_입력!$J$21:$J$39,AFE$5),AEX30&lt;SMALL(기준일시_입력!$N$21:$N$39,AFE$5)),SMALL(기준일시_입력!$N$21:$N$39,AFE$5)-AEX30,0)),0)</f>
        <v>0</v>
      </c>
      <c r="AFF30" s="128">
        <f>IFERROR(IF(AND(AEX30&lt;SMALL(기준일시_입력!$J$21:$J$39,AFF$5),AEY30&gt;SMALL(기준일시_입력!$N$21:$N$39,AFF$5)),INDEX(기준일시_입력!$AJ$21:$AJ$39,AFF$5*2-1),IF(AND(AEX30&gt;=SMALL(기준일시_입력!$J$21:$J$39,AFF$5),AEX30&lt;SMALL(기준일시_입력!$N$21:$N$39,AFF$5)),SMALL(기준일시_입력!$N$21:$N$39,AFF$5)-AEX30,0)),0)</f>
        <v>0</v>
      </c>
      <c r="AFG30" s="128">
        <f>IFERROR(IF(AND(AEX30&lt;SMALL(기준일시_입력!$J$21:$J$39,AFG$5),AEY30&gt;SMALL(기준일시_입력!$N$21:$N$39,AFG$5)),INDEX(기준일시_입력!$AJ$21:$AJ$39,AFG$5*2-1),IF(AND(AEX30&gt;=SMALL(기준일시_입력!$J$21:$J$39,AFG$5),AEX30&lt;SMALL(기준일시_입력!$N$21:$N$39,AFG$5)),SMALL(기준일시_입력!$N$21:$N$39,AFG$5)-AEX30,0)),0)</f>
        <v>0</v>
      </c>
      <c r="AFH30" s="128">
        <f>IFERROR(IF(AND(AEX30&lt;SMALL(기준일시_입력!$J$21:$J$39,AFH$5),AEY30&gt;SMALL(기준일시_입력!$N$21:$N$39,AFH$5)),INDEX(기준일시_입력!$AJ$21:$AJ$39,AFH$5*2-1),IF(AND(AEX30&gt;=SMALL(기준일시_입력!$J$21:$J$39,AFH$5),AEX30&lt;SMALL(기준일시_입력!$N$21:$N$39,AFH$5)),SMALL(기준일시_입력!$N$21:$N$39,AFH$5)-AEX30,0)),0)</f>
        <v>0</v>
      </c>
      <c r="AFI30" s="128">
        <f>IFERROR(IF(AND(AEX30&lt;SMALL(기준일시_입력!$J$21:$J$39,AFI$5),AEY30&gt;SMALL(기준일시_입력!$N$21:$N$39,AFI$5)),INDEX(기준일시_입력!$AJ$21:$AJ$39,AFI$5*2-1),IF(AND(AEX30&gt;=SMALL(기준일시_입력!$J$21:$J$39,AFI$5),AEX30&lt;SMALL(기준일시_입력!$N$21:$N$39,AFI$5)),SMALL(기준일시_입력!$N$21:$N$39,AFI$5)-AEX30,0)),0)</f>
        <v>0</v>
      </c>
      <c r="AFJ30" s="125"/>
      <c r="AFK30" s="180" t="str">
        <f t="shared" si="289"/>
        <v>25일</v>
      </c>
      <c r="AFL30" s="180"/>
      <c r="AFM30" s="124" t="str">
        <f t="shared" si="290"/>
        <v>목</v>
      </c>
      <c r="AFN30" s="133" t="str">
        <f t="shared" si="413"/>
        <v/>
      </c>
      <c r="AFO30" s="184"/>
      <c r="AFP30" s="184"/>
      <c r="AFQ30" s="184"/>
      <c r="AFR30" s="184"/>
      <c r="AFS30" s="184"/>
      <c r="AFT30" s="184"/>
      <c r="AFU30" s="176"/>
      <c r="AFV30" s="177"/>
      <c r="AFW30" s="129" t="str">
        <f>IF($B30="","",IF(AND(AFM$3&lt;&gt;"",$B30-기준일시_입력!$AO$7&lt;=0,AFO30="",AFR30="",AFU30=""),"X",IF(AFU30="연차","☆",IF(AFU30="월차","★",IF(AFU30="병가","♨",IF(AFU30="출장","◎",IF(AFU30="교육","■",IF(AND(AFU30="",AFO30&lt;=기준일시_입력!$J$15,AFR30&gt;=기준일시_입력!$N$15),"○",IF(AND(AFU30="",AFO30&lt;&gt;"",AFO30&gt;기준일시_입력!$J$15),"▼",IF(AND(AFU30="",AFR30&lt;&gt;"",AFR30&lt;기준일시_입력!$N$15),"△",""))))))))))</f>
        <v/>
      </c>
      <c r="AFX30" s="128">
        <f>IFERROR(IF(OR(AFO30="",AFR30=""),0,IF(AND(AFZ30&lt;기준일시_입력!$J$17,AGA30&gt;기준일시_입력!$N$17),기준일시_입력!$N$17-기준일시_입력!$J$17,IF(AND(AFZ30&gt;=기준일시_입력!$J$17,AGA30&gt;기준일시_입력!$N$17),기준일시_입력!$N$17-AFZ30,IF(AGA30&lt;기준일시_입력!$J$17,0,IF(AND(AFZ30&lt;기준일시_입력!$J$17,AGA30&lt;=기준일시_입력!$N$17),AGA30-기준일시_입력!$J$17,IF(AND(AFZ30&gt;=기준일시_입력!$J$17,AGA30&lt;=기준일시_입력!$N$17),AGA30-AFZ30,0)))))),0)</f>
        <v>0</v>
      </c>
      <c r="AFY30" s="128">
        <f t="shared" si="292"/>
        <v>0</v>
      </c>
      <c r="AFZ30" s="128">
        <f>IF(OR(AFO30="",AFR30=""),0,IF(AFO30&lt;기준일시_입력!$J$15,기준일시_입력!$J$15,AFO30))</f>
        <v>0</v>
      </c>
      <c r="AGA30" s="128">
        <f t="shared" si="293"/>
        <v>0</v>
      </c>
      <c r="AGB30" s="128">
        <f>IFERROR(IF(AND(AFZ30&lt;SMALL(기준일시_입력!$J$21:$J$39,AGB$5),AGA30&gt;SMALL(기준일시_입력!$N$21:$N$39,AGB$5)),INDEX(기준일시_입력!$AJ$21:$AJ$39,AGB$5*2-1),IF(AND(AFZ30&gt;=SMALL(기준일시_입력!$J$21:$J$39,AGB$5),AFZ30&lt;SMALL(기준일시_입력!$N$21:$N$39,AGB$5)),SMALL(기준일시_입력!$N$21:$N$39,AGB$5)-AFZ30,0)),0)</f>
        <v>0</v>
      </c>
      <c r="AGC30" s="128">
        <f>IFERROR(IF(AND(AFZ30&lt;SMALL(기준일시_입력!$J$21:$J$39,AGC$5),AGA30&gt;SMALL(기준일시_입력!$N$21:$N$39,AGC$5)),INDEX(기준일시_입력!$AJ$21:$AJ$39,AGC$5*2-1),IF(AND(AFZ30&gt;=SMALL(기준일시_입력!$J$21:$J$39,AGC$5),AFZ30&lt;SMALL(기준일시_입력!$N$21:$N$39,AGC$5)),SMALL(기준일시_입력!$N$21:$N$39,AGC$5)-AFZ30,0)),0)</f>
        <v>0</v>
      </c>
      <c r="AGD30" s="128">
        <f>IFERROR(IF(AND(AFZ30&lt;SMALL(기준일시_입력!$J$21:$J$39,AGD$5),AGA30&gt;SMALL(기준일시_입력!$N$21:$N$39,AGD$5)),INDEX(기준일시_입력!$AJ$21:$AJ$39,AGD$5*2-1),IF(AND(AFZ30&gt;=SMALL(기준일시_입력!$J$21:$J$39,AGD$5),AFZ30&lt;SMALL(기준일시_입력!$N$21:$N$39,AGD$5)),SMALL(기준일시_입력!$N$21:$N$39,AGD$5)-AFZ30,0)),0)</f>
        <v>0</v>
      </c>
      <c r="AGE30" s="128">
        <f>IFERROR(IF(AND(AFZ30&lt;SMALL(기준일시_입력!$J$21:$J$39,AGE$5),AGA30&gt;SMALL(기준일시_입력!$N$21:$N$39,AGE$5)),INDEX(기준일시_입력!$AJ$21:$AJ$39,AGE$5*2-1),IF(AND(AFZ30&gt;=SMALL(기준일시_입력!$J$21:$J$39,AGE$5),AFZ30&lt;SMALL(기준일시_입력!$N$21:$N$39,AGE$5)),SMALL(기준일시_입력!$N$21:$N$39,AGE$5)-AFZ30,0)),0)</f>
        <v>0</v>
      </c>
      <c r="AGF30" s="128">
        <f>IFERROR(IF(AND(AFZ30&lt;SMALL(기준일시_입력!$J$21:$J$39,AGF$5),AGA30&gt;SMALL(기준일시_입력!$N$21:$N$39,AGF$5)),INDEX(기준일시_입력!$AJ$21:$AJ$39,AGF$5*2-1),IF(AND(AFZ30&gt;=SMALL(기준일시_입력!$J$21:$J$39,AGF$5),AFZ30&lt;SMALL(기준일시_입력!$N$21:$N$39,AGF$5)),SMALL(기준일시_입력!$N$21:$N$39,AGF$5)-AFZ30,0)),0)</f>
        <v>0</v>
      </c>
      <c r="AGG30" s="128">
        <f>IFERROR(IF(AND(AFZ30&lt;SMALL(기준일시_입력!$J$21:$J$39,AGG$5),AGA30&gt;SMALL(기준일시_입력!$N$21:$N$39,AGG$5)),INDEX(기준일시_입력!$AJ$21:$AJ$39,AGG$5*2-1),IF(AND(AFZ30&gt;=SMALL(기준일시_입력!$J$21:$J$39,AGG$5),AFZ30&lt;SMALL(기준일시_입력!$N$21:$N$39,AGG$5)),SMALL(기준일시_입력!$N$21:$N$39,AGG$5)-AFZ30,0)),0)</f>
        <v>0</v>
      </c>
      <c r="AGH30" s="128">
        <f>IFERROR(IF(AND(AFZ30&lt;SMALL(기준일시_입력!$J$21:$J$39,AGH$5),AGA30&gt;SMALL(기준일시_입력!$N$21:$N$39,AGH$5)),INDEX(기준일시_입력!$AJ$21:$AJ$39,AGH$5*2-1),IF(AND(AFZ30&gt;=SMALL(기준일시_입력!$J$21:$J$39,AGH$5),AFZ30&lt;SMALL(기준일시_입력!$N$21:$N$39,AGH$5)),SMALL(기준일시_입력!$N$21:$N$39,AGH$5)-AFZ30,0)),0)</f>
        <v>0</v>
      </c>
      <c r="AGI30" s="128">
        <f>IFERROR(IF(AND(AFZ30&lt;SMALL(기준일시_입력!$J$21:$J$39,AGI$5),AGA30&gt;SMALL(기준일시_입력!$N$21:$N$39,AGI$5)),INDEX(기준일시_입력!$AJ$21:$AJ$39,AGI$5*2-1),IF(AND(AFZ30&gt;=SMALL(기준일시_입력!$J$21:$J$39,AGI$5),AFZ30&lt;SMALL(기준일시_입력!$N$21:$N$39,AGI$5)),SMALL(기준일시_입력!$N$21:$N$39,AGI$5)-AFZ30,0)),0)</f>
        <v>0</v>
      </c>
      <c r="AGJ30" s="128">
        <f>IFERROR(IF(AND(AFZ30&lt;SMALL(기준일시_입력!$J$21:$J$39,AGJ$5),AGA30&gt;SMALL(기준일시_입력!$N$21:$N$39,AGJ$5)),INDEX(기준일시_입력!$AJ$21:$AJ$39,AGJ$5*2-1),IF(AND(AFZ30&gt;=SMALL(기준일시_입력!$J$21:$J$39,AGJ$5),AFZ30&lt;SMALL(기준일시_입력!$N$21:$N$39,AGJ$5)),SMALL(기준일시_입력!$N$21:$N$39,AGJ$5)-AFZ30,0)),0)</f>
        <v>0</v>
      </c>
      <c r="AGK30" s="128">
        <f>IFERROR(IF(AND(AFZ30&lt;SMALL(기준일시_입력!$J$21:$J$39,AGK$5),AGA30&gt;SMALL(기준일시_입력!$N$21:$N$39,AGK$5)),INDEX(기준일시_입력!$AJ$21:$AJ$39,AGK$5*2-1),IF(AND(AFZ30&gt;=SMALL(기준일시_입력!$J$21:$J$39,AGK$5),AFZ30&lt;SMALL(기준일시_입력!$N$21:$N$39,AGK$5)),SMALL(기준일시_입력!$N$21:$N$39,AGK$5)-AFZ30,0)),0)</f>
        <v>0</v>
      </c>
      <c r="AGL30" s="125"/>
      <c r="AGM30" s="180" t="str">
        <f t="shared" si="294"/>
        <v>25일</v>
      </c>
      <c r="AGN30" s="180"/>
      <c r="AGO30" s="124" t="str">
        <f t="shared" si="295"/>
        <v>목</v>
      </c>
      <c r="AGP30" s="133" t="str">
        <f t="shared" si="413"/>
        <v/>
      </c>
      <c r="AGQ30" s="184"/>
      <c r="AGR30" s="184"/>
      <c r="AGS30" s="184"/>
      <c r="AGT30" s="184"/>
      <c r="AGU30" s="184"/>
      <c r="AGV30" s="184"/>
      <c r="AGW30" s="176"/>
      <c r="AGX30" s="177"/>
      <c r="AGY30" s="129" t="str">
        <f>IF($B30="","",IF(AND(AGO$3&lt;&gt;"",$B30-기준일시_입력!$AO$7&lt;=0,AGQ30="",AGT30="",AGW30=""),"X",IF(AGW30="연차","☆",IF(AGW30="월차","★",IF(AGW30="병가","♨",IF(AGW30="출장","◎",IF(AGW30="교육","■",IF(AND(AGW30="",AGQ30&lt;=기준일시_입력!$J$15,AGT30&gt;=기준일시_입력!$N$15),"○",IF(AND(AGW30="",AGQ30&lt;&gt;"",AGQ30&gt;기준일시_입력!$J$15),"▼",IF(AND(AGW30="",AGT30&lt;&gt;"",AGT30&lt;기준일시_입력!$N$15),"△",""))))))))))</f>
        <v/>
      </c>
      <c r="AGZ30" s="128">
        <f>IFERROR(IF(OR(AGQ30="",AGT30=""),0,IF(AND(AHB30&lt;기준일시_입력!$J$17,AHC30&gt;기준일시_입력!$N$17),기준일시_입력!$N$17-기준일시_입력!$J$17,IF(AND(AHB30&gt;=기준일시_입력!$J$17,AHC30&gt;기준일시_입력!$N$17),기준일시_입력!$N$17-AHB30,IF(AHC30&lt;기준일시_입력!$J$17,0,IF(AND(AHB30&lt;기준일시_입력!$J$17,AHC30&lt;=기준일시_입력!$N$17),AHC30-기준일시_입력!$J$17,IF(AND(AHB30&gt;=기준일시_입력!$J$17,AHC30&lt;=기준일시_입력!$N$17),AHC30-AHB30,0)))))),0)</f>
        <v>0</v>
      </c>
      <c r="AHA30" s="128">
        <f t="shared" si="297"/>
        <v>0</v>
      </c>
      <c r="AHB30" s="128">
        <f>IF(OR(AGQ30="",AGT30=""),0,IF(AGQ30&lt;기준일시_입력!$J$15,기준일시_입력!$J$15,AGQ30))</f>
        <v>0</v>
      </c>
      <c r="AHC30" s="128">
        <f t="shared" si="298"/>
        <v>0</v>
      </c>
      <c r="AHD30" s="128">
        <f>IFERROR(IF(AND(AHB30&lt;SMALL(기준일시_입력!$J$21:$J$39,AHD$5),AHC30&gt;SMALL(기준일시_입력!$N$21:$N$39,AHD$5)),INDEX(기준일시_입력!$AJ$21:$AJ$39,AHD$5*2-1),IF(AND(AHB30&gt;=SMALL(기준일시_입력!$J$21:$J$39,AHD$5),AHB30&lt;SMALL(기준일시_입력!$N$21:$N$39,AHD$5)),SMALL(기준일시_입력!$N$21:$N$39,AHD$5)-AHB30,0)),0)</f>
        <v>0</v>
      </c>
      <c r="AHE30" s="128">
        <f>IFERROR(IF(AND(AHB30&lt;SMALL(기준일시_입력!$J$21:$J$39,AHE$5),AHC30&gt;SMALL(기준일시_입력!$N$21:$N$39,AHE$5)),INDEX(기준일시_입력!$AJ$21:$AJ$39,AHE$5*2-1),IF(AND(AHB30&gt;=SMALL(기준일시_입력!$J$21:$J$39,AHE$5),AHB30&lt;SMALL(기준일시_입력!$N$21:$N$39,AHE$5)),SMALL(기준일시_입력!$N$21:$N$39,AHE$5)-AHB30,0)),0)</f>
        <v>0</v>
      </c>
      <c r="AHF30" s="128">
        <f>IFERROR(IF(AND(AHB30&lt;SMALL(기준일시_입력!$J$21:$J$39,AHF$5),AHC30&gt;SMALL(기준일시_입력!$N$21:$N$39,AHF$5)),INDEX(기준일시_입력!$AJ$21:$AJ$39,AHF$5*2-1),IF(AND(AHB30&gt;=SMALL(기준일시_입력!$J$21:$J$39,AHF$5),AHB30&lt;SMALL(기준일시_입력!$N$21:$N$39,AHF$5)),SMALL(기준일시_입력!$N$21:$N$39,AHF$5)-AHB30,0)),0)</f>
        <v>0</v>
      </c>
      <c r="AHG30" s="128">
        <f>IFERROR(IF(AND(AHB30&lt;SMALL(기준일시_입력!$J$21:$J$39,AHG$5),AHC30&gt;SMALL(기준일시_입력!$N$21:$N$39,AHG$5)),INDEX(기준일시_입력!$AJ$21:$AJ$39,AHG$5*2-1),IF(AND(AHB30&gt;=SMALL(기준일시_입력!$J$21:$J$39,AHG$5),AHB30&lt;SMALL(기준일시_입력!$N$21:$N$39,AHG$5)),SMALL(기준일시_입력!$N$21:$N$39,AHG$5)-AHB30,0)),0)</f>
        <v>0</v>
      </c>
      <c r="AHH30" s="128">
        <f>IFERROR(IF(AND(AHB30&lt;SMALL(기준일시_입력!$J$21:$J$39,AHH$5),AHC30&gt;SMALL(기준일시_입력!$N$21:$N$39,AHH$5)),INDEX(기준일시_입력!$AJ$21:$AJ$39,AHH$5*2-1),IF(AND(AHB30&gt;=SMALL(기준일시_입력!$J$21:$J$39,AHH$5),AHB30&lt;SMALL(기준일시_입력!$N$21:$N$39,AHH$5)),SMALL(기준일시_입력!$N$21:$N$39,AHH$5)-AHB30,0)),0)</f>
        <v>0</v>
      </c>
      <c r="AHI30" s="128">
        <f>IFERROR(IF(AND(AHB30&lt;SMALL(기준일시_입력!$J$21:$J$39,AHI$5),AHC30&gt;SMALL(기준일시_입력!$N$21:$N$39,AHI$5)),INDEX(기준일시_입력!$AJ$21:$AJ$39,AHI$5*2-1),IF(AND(AHB30&gt;=SMALL(기준일시_입력!$J$21:$J$39,AHI$5),AHB30&lt;SMALL(기준일시_입력!$N$21:$N$39,AHI$5)),SMALL(기준일시_입력!$N$21:$N$39,AHI$5)-AHB30,0)),0)</f>
        <v>0</v>
      </c>
      <c r="AHJ30" s="128">
        <f>IFERROR(IF(AND(AHB30&lt;SMALL(기준일시_입력!$J$21:$J$39,AHJ$5),AHC30&gt;SMALL(기준일시_입력!$N$21:$N$39,AHJ$5)),INDEX(기준일시_입력!$AJ$21:$AJ$39,AHJ$5*2-1),IF(AND(AHB30&gt;=SMALL(기준일시_입력!$J$21:$J$39,AHJ$5),AHB30&lt;SMALL(기준일시_입력!$N$21:$N$39,AHJ$5)),SMALL(기준일시_입력!$N$21:$N$39,AHJ$5)-AHB30,0)),0)</f>
        <v>0</v>
      </c>
      <c r="AHK30" s="128">
        <f>IFERROR(IF(AND(AHB30&lt;SMALL(기준일시_입력!$J$21:$J$39,AHK$5),AHC30&gt;SMALL(기준일시_입력!$N$21:$N$39,AHK$5)),INDEX(기준일시_입력!$AJ$21:$AJ$39,AHK$5*2-1),IF(AND(AHB30&gt;=SMALL(기준일시_입력!$J$21:$J$39,AHK$5),AHB30&lt;SMALL(기준일시_입력!$N$21:$N$39,AHK$5)),SMALL(기준일시_입력!$N$21:$N$39,AHK$5)-AHB30,0)),0)</f>
        <v>0</v>
      </c>
      <c r="AHL30" s="128">
        <f>IFERROR(IF(AND(AHB30&lt;SMALL(기준일시_입력!$J$21:$J$39,AHL$5),AHC30&gt;SMALL(기준일시_입력!$N$21:$N$39,AHL$5)),INDEX(기준일시_입력!$AJ$21:$AJ$39,AHL$5*2-1),IF(AND(AHB30&gt;=SMALL(기준일시_입력!$J$21:$J$39,AHL$5),AHB30&lt;SMALL(기준일시_입력!$N$21:$N$39,AHL$5)),SMALL(기준일시_입력!$N$21:$N$39,AHL$5)-AHB30,0)),0)</f>
        <v>0</v>
      </c>
      <c r="AHM30" s="128">
        <f>IFERROR(IF(AND(AHB30&lt;SMALL(기준일시_입력!$J$21:$J$39,AHM$5),AHC30&gt;SMALL(기준일시_입력!$N$21:$N$39,AHM$5)),INDEX(기준일시_입력!$AJ$21:$AJ$39,AHM$5*2-1),IF(AND(AHB30&gt;=SMALL(기준일시_입력!$J$21:$J$39,AHM$5),AHB30&lt;SMALL(기준일시_입력!$N$21:$N$39,AHM$5)),SMALL(기준일시_입력!$N$21:$N$39,AHM$5)-AHB30,0)),0)</f>
        <v>0</v>
      </c>
      <c r="AHN30" s="125"/>
      <c r="AHO30" s="180" t="str">
        <f t="shared" si="299"/>
        <v>25일</v>
      </c>
      <c r="AHP30" s="180"/>
      <c r="AHQ30" s="124" t="str">
        <f t="shared" si="300"/>
        <v>목</v>
      </c>
      <c r="AHR30" s="133" t="str">
        <f t="shared" si="413"/>
        <v/>
      </c>
      <c r="AHS30" s="184"/>
      <c r="AHT30" s="184"/>
      <c r="AHU30" s="184"/>
      <c r="AHV30" s="184"/>
      <c r="AHW30" s="184"/>
      <c r="AHX30" s="184"/>
      <c r="AHY30" s="176"/>
      <c r="AHZ30" s="177"/>
      <c r="AIA30" s="129" t="str">
        <f>IF($B30="","",IF(AND(AHQ$3&lt;&gt;"",$B30-기준일시_입력!$AO$7&lt;=0,AHS30="",AHV30="",AHY30=""),"X",IF(AHY30="연차","☆",IF(AHY30="월차","★",IF(AHY30="병가","♨",IF(AHY30="출장","◎",IF(AHY30="교육","■",IF(AND(AHY30="",AHS30&lt;=기준일시_입력!$J$15,AHV30&gt;=기준일시_입력!$N$15),"○",IF(AND(AHY30="",AHS30&lt;&gt;"",AHS30&gt;기준일시_입력!$J$15),"▼",IF(AND(AHY30="",AHV30&lt;&gt;"",AHV30&lt;기준일시_입력!$N$15),"△",""))))))))))</f>
        <v/>
      </c>
      <c r="AIB30" s="128">
        <f>IFERROR(IF(OR(AHS30="",AHV30=""),0,IF(AND(AID30&lt;기준일시_입력!$J$17,AIE30&gt;기준일시_입력!$N$17),기준일시_입력!$N$17-기준일시_입력!$J$17,IF(AND(AID30&gt;=기준일시_입력!$J$17,AIE30&gt;기준일시_입력!$N$17),기준일시_입력!$N$17-AID30,IF(AIE30&lt;기준일시_입력!$J$17,0,IF(AND(AID30&lt;기준일시_입력!$J$17,AIE30&lt;=기준일시_입력!$N$17),AIE30-기준일시_입력!$J$17,IF(AND(AID30&gt;=기준일시_입력!$J$17,AIE30&lt;=기준일시_입력!$N$17),AIE30-AID30,0)))))),0)</f>
        <v>0</v>
      </c>
      <c r="AIC30" s="128">
        <f t="shared" si="302"/>
        <v>0</v>
      </c>
      <c r="AID30" s="128">
        <f>IF(OR(AHS30="",AHV30=""),0,IF(AHS30&lt;기준일시_입력!$J$15,기준일시_입력!$J$15,AHS30))</f>
        <v>0</v>
      </c>
      <c r="AIE30" s="128">
        <f t="shared" si="303"/>
        <v>0</v>
      </c>
      <c r="AIF30" s="128">
        <f>IFERROR(IF(AND(AID30&lt;SMALL(기준일시_입력!$J$21:$J$39,AIF$5),AIE30&gt;SMALL(기준일시_입력!$N$21:$N$39,AIF$5)),INDEX(기준일시_입력!$AJ$21:$AJ$39,AIF$5*2-1),IF(AND(AID30&gt;=SMALL(기준일시_입력!$J$21:$J$39,AIF$5),AID30&lt;SMALL(기준일시_입력!$N$21:$N$39,AIF$5)),SMALL(기준일시_입력!$N$21:$N$39,AIF$5)-AID30,0)),0)</f>
        <v>0</v>
      </c>
      <c r="AIG30" s="128">
        <f>IFERROR(IF(AND(AID30&lt;SMALL(기준일시_입력!$J$21:$J$39,AIG$5),AIE30&gt;SMALL(기준일시_입력!$N$21:$N$39,AIG$5)),INDEX(기준일시_입력!$AJ$21:$AJ$39,AIG$5*2-1),IF(AND(AID30&gt;=SMALL(기준일시_입력!$J$21:$J$39,AIG$5),AID30&lt;SMALL(기준일시_입력!$N$21:$N$39,AIG$5)),SMALL(기준일시_입력!$N$21:$N$39,AIG$5)-AID30,0)),0)</f>
        <v>0</v>
      </c>
      <c r="AIH30" s="128">
        <f>IFERROR(IF(AND(AID30&lt;SMALL(기준일시_입력!$J$21:$J$39,AIH$5),AIE30&gt;SMALL(기준일시_입력!$N$21:$N$39,AIH$5)),INDEX(기준일시_입력!$AJ$21:$AJ$39,AIH$5*2-1),IF(AND(AID30&gt;=SMALL(기준일시_입력!$J$21:$J$39,AIH$5),AID30&lt;SMALL(기준일시_입력!$N$21:$N$39,AIH$5)),SMALL(기준일시_입력!$N$21:$N$39,AIH$5)-AID30,0)),0)</f>
        <v>0</v>
      </c>
      <c r="AII30" s="128">
        <f>IFERROR(IF(AND(AID30&lt;SMALL(기준일시_입력!$J$21:$J$39,AII$5),AIE30&gt;SMALL(기준일시_입력!$N$21:$N$39,AII$5)),INDEX(기준일시_입력!$AJ$21:$AJ$39,AII$5*2-1),IF(AND(AID30&gt;=SMALL(기준일시_입력!$J$21:$J$39,AII$5),AID30&lt;SMALL(기준일시_입력!$N$21:$N$39,AII$5)),SMALL(기준일시_입력!$N$21:$N$39,AII$5)-AID30,0)),0)</f>
        <v>0</v>
      </c>
      <c r="AIJ30" s="128">
        <f>IFERROR(IF(AND(AID30&lt;SMALL(기준일시_입력!$J$21:$J$39,AIJ$5),AIE30&gt;SMALL(기준일시_입력!$N$21:$N$39,AIJ$5)),INDEX(기준일시_입력!$AJ$21:$AJ$39,AIJ$5*2-1),IF(AND(AID30&gt;=SMALL(기준일시_입력!$J$21:$J$39,AIJ$5),AID30&lt;SMALL(기준일시_입력!$N$21:$N$39,AIJ$5)),SMALL(기준일시_입력!$N$21:$N$39,AIJ$5)-AID30,0)),0)</f>
        <v>0</v>
      </c>
      <c r="AIK30" s="128">
        <f>IFERROR(IF(AND(AID30&lt;SMALL(기준일시_입력!$J$21:$J$39,AIK$5),AIE30&gt;SMALL(기준일시_입력!$N$21:$N$39,AIK$5)),INDEX(기준일시_입력!$AJ$21:$AJ$39,AIK$5*2-1),IF(AND(AID30&gt;=SMALL(기준일시_입력!$J$21:$J$39,AIK$5),AID30&lt;SMALL(기준일시_입력!$N$21:$N$39,AIK$5)),SMALL(기준일시_입력!$N$21:$N$39,AIK$5)-AID30,0)),0)</f>
        <v>0</v>
      </c>
      <c r="AIL30" s="128">
        <f>IFERROR(IF(AND(AID30&lt;SMALL(기준일시_입력!$J$21:$J$39,AIL$5),AIE30&gt;SMALL(기준일시_입력!$N$21:$N$39,AIL$5)),INDEX(기준일시_입력!$AJ$21:$AJ$39,AIL$5*2-1),IF(AND(AID30&gt;=SMALL(기준일시_입력!$J$21:$J$39,AIL$5),AID30&lt;SMALL(기준일시_입력!$N$21:$N$39,AIL$5)),SMALL(기준일시_입력!$N$21:$N$39,AIL$5)-AID30,0)),0)</f>
        <v>0</v>
      </c>
      <c r="AIM30" s="128">
        <f>IFERROR(IF(AND(AID30&lt;SMALL(기준일시_입력!$J$21:$J$39,AIM$5),AIE30&gt;SMALL(기준일시_입력!$N$21:$N$39,AIM$5)),INDEX(기준일시_입력!$AJ$21:$AJ$39,AIM$5*2-1),IF(AND(AID30&gt;=SMALL(기준일시_입력!$J$21:$J$39,AIM$5),AID30&lt;SMALL(기준일시_입력!$N$21:$N$39,AIM$5)),SMALL(기준일시_입력!$N$21:$N$39,AIM$5)-AID30,0)),0)</f>
        <v>0</v>
      </c>
      <c r="AIN30" s="128">
        <f>IFERROR(IF(AND(AID30&lt;SMALL(기준일시_입력!$J$21:$J$39,AIN$5),AIE30&gt;SMALL(기준일시_입력!$N$21:$N$39,AIN$5)),INDEX(기준일시_입력!$AJ$21:$AJ$39,AIN$5*2-1),IF(AND(AID30&gt;=SMALL(기준일시_입력!$J$21:$J$39,AIN$5),AID30&lt;SMALL(기준일시_입력!$N$21:$N$39,AIN$5)),SMALL(기준일시_입력!$N$21:$N$39,AIN$5)-AID30,0)),0)</f>
        <v>0</v>
      </c>
      <c r="AIO30" s="128">
        <f>IFERROR(IF(AND(AID30&lt;SMALL(기준일시_입력!$J$21:$J$39,AIO$5),AIE30&gt;SMALL(기준일시_입력!$N$21:$N$39,AIO$5)),INDEX(기준일시_입력!$AJ$21:$AJ$39,AIO$5*2-1),IF(AND(AID30&gt;=SMALL(기준일시_입력!$J$21:$J$39,AIO$5),AID30&lt;SMALL(기준일시_입력!$N$21:$N$39,AIO$5)),SMALL(기준일시_입력!$N$21:$N$39,AIO$5)-AID30,0)),0)</f>
        <v>0</v>
      </c>
      <c r="AIP30" s="125"/>
      <c r="AIQ30" s="180" t="str">
        <f t="shared" si="304"/>
        <v>25일</v>
      </c>
      <c r="AIR30" s="180"/>
      <c r="AIS30" s="124" t="str">
        <f t="shared" si="305"/>
        <v>목</v>
      </c>
      <c r="AIT30" s="133" t="str">
        <f t="shared" si="414"/>
        <v/>
      </c>
      <c r="AIU30" s="184"/>
      <c r="AIV30" s="184"/>
      <c r="AIW30" s="184"/>
      <c r="AIX30" s="184"/>
      <c r="AIY30" s="184"/>
      <c r="AIZ30" s="184"/>
      <c r="AJA30" s="176"/>
      <c r="AJB30" s="177"/>
      <c r="AJC30" s="129" t="str">
        <f>IF($B30="","",IF(AND(AIS$3&lt;&gt;"",$B30-기준일시_입력!$AO$7&lt;=0,AIU30="",AIX30="",AJA30=""),"X",IF(AJA30="연차","☆",IF(AJA30="월차","★",IF(AJA30="병가","♨",IF(AJA30="출장","◎",IF(AJA30="교육","■",IF(AND(AJA30="",AIU30&lt;=기준일시_입력!$J$15,AIX30&gt;=기준일시_입력!$N$15),"○",IF(AND(AJA30="",AIU30&lt;&gt;"",AIU30&gt;기준일시_입력!$J$15),"▼",IF(AND(AJA30="",AIX30&lt;&gt;"",AIX30&lt;기준일시_입력!$N$15),"△",""))))))))))</f>
        <v/>
      </c>
      <c r="AJD30" s="128">
        <f>IFERROR(IF(OR(AIU30="",AIX30=""),0,IF(AND(AJF30&lt;기준일시_입력!$J$17,AJG30&gt;기준일시_입력!$N$17),기준일시_입력!$N$17-기준일시_입력!$J$17,IF(AND(AJF30&gt;=기준일시_입력!$J$17,AJG30&gt;기준일시_입력!$N$17),기준일시_입력!$N$17-AJF30,IF(AJG30&lt;기준일시_입력!$J$17,0,IF(AND(AJF30&lt;기준일시_입력!$J$17,AJG30&lt;=기준일시_입력!$N$17),AJG30-기준일시_입력!$J$17,IF(AND(AJF30&gt;=기준일시_입력!$J$17,AJG30&lt;=기준일시_입력!$N$17),AJG30-AJF30,0)))))),0)</f>
        <v>0</v>
      </c>
      <c r="AJE30" s="128">
        <f t="shared" si="307"/>
        <v>0</v>
      </c>
      <c r="AJF30" s="128">
        <f>IF(OR(AIU30="",AIX30=""),0,IF(AIU30&lt;기준일시_입력!$J$15,기준일시_입력!$J$15,AIU30))</f>
        <v>0</v>
      </c>
      <c r="AJG30" s="128">
        <f t="shared" si="308"/>
        <v>0</v>
      </c>
      <c r="AJH30" s="128">
        <f>IFERROR(IF(AND(AJF30&lt;SMALL(기준일시_입력!$J$21:$J$39,AJH$5),AJG30&gt;SMALL(기준일시_입력!$N$21:$N$39,AJH$5)),INDEX(기준일시_입력!$AJ$21:$AJ$39,AJH$5*2-1),IF(AND(AJF30&gt;=SMALL(기준일시_입력!$J$21:$J$39,AJH$5),AJF30&lt;SMALL(기준일시_입력!$N$21:$N$39,AJH$5)),SMALL(기준일시_입력!$N$21:$N$39,AJH$5)-AJF30,0)),0)</f>
        <v>0</v>
      </c>
      <c r="AJI30" s="128">
        <f>IFERROR(IF(AND(AJF30&lt;SMALL(기준일시_입력!$J$21:$J$39,AJI$5),AJG30&gt;SMALL(기준일시_입력!$N$21:$N$39,AJI$5)),INDEX(기준일시_입력!$AJ$21:$AJ$39,AJI$5*2-1),IF(AND(AJF30&gt;=SMALL(기준일시_입력!$J$21:$J$39,AJI$5),AJF30&lt;SMALL(기준일시_입력!$N$21:$N$39,AJI$5)),SMALL(기준일시_입력!$N$21:$N$39,AJI$5)-AJF30,0)),0)</f>
        <v>0</v>
      </c>
      <c r="AJJ30" s="128">
        <f>IFERROR(IF(AND(AJF30&lt;SMALL(기준일시_입력!$J$21:$J$39,AJJ$5),AJG30&gt;SMALL(기준일시_입력!$N$21:$N$39,AJJ$5)),INDEX(기준일시_입력!$AJ$21:$AJ$39,AJJ$5*2-1),IF(AND(AJF30&gt;=SMALL(기준일시_입력!$J$21:$J$39,AJJ$5),AJF30&lt;SMALL(기준일시_입력!$N$21:$N$39,AJJ$5)),SMALL(기준일시_입력!$N$21:$N$39,AJJ$5)-AJF30,0)),0)</f>
        <v>0</v>
      </c>
      <c r="AJK30" s="128">
        <f>IFERROR(IF(AND(AJF30&lt;SMALL(기준일시_입력!$J$21:$J$39,AJK$5),AJG30&gt;SMALL(기준일시_입력!$N$21:$N$39,AJK$5)),INDEX(기준일시_입력!$AJ$21:$AJ$39,AJK$5*2-1),IF(AND(AJF30&gt;=SMALL(기준일시_입력!$J$21:$J$39,AJK$5),AJF30&lt;SMALL(기준일시_입력!$N$21:$N$39,AJK$5)),SMALL(기준일시_입력!$N$21:$N$39,AJK$5)-AJF30,0)),0)</f>
        <v>0</v>
      </c>
      <c r="AJL30" s="128">
        <f>IFERROR(IF(AND(AJF30&lt;SMALL(기준일시_입력!$J$21:$J$39,AJL$5),AJG30&gt;SMALL(기준일시_입력!$N$21:$N$39,AJL$5)),INDEX(기준일시_입력!$AJ$21:$AJ$39,AJL$5*2-1),IF(AND(AJF30&gt;=SMALL(기준일시_입력!$J$21:$J$39,AJL$5),AJF30&lt;SMALL(기준일시_입력!$N$21:$N$39,AJL$5)),SMALL(기준일시_입력!$N$21:$N$39,AJL$5)-AJF30,0)),0)</f>
        <v>0</v>
      </c>
      <c r="AJM30" s="128">
        <f>IFERROR(IF(AND(AJF30&lt;SMALL(기준일시_입력!$J$21:$J$39,AJM$5),AJG30&gt;SMALL(기준일시_입력!$N$21:$N$39,AJM$5)),INDEX(기준일시_입력!$AJ$21:$AJ$39,AJM$5*2-1),IF(AND(AJF30&gt;=SMALL(기준일시_입력!$J$21:$J$39,AJM$5),AJF30&lt;SMALL(기준일시_입력!$N$21:$N$39,AJM$5)),SMALL(기준일시_입력!$N$21:$N$39,AJM$5)-AJF30,0)),0)</f>
        <v>0</v>
      </c>
      <c r="AJN30" s="128">
        <f>IFERROR(IF(AND(AJF30&lt;SMALL(기준일시_입력!$J$21:$J$39,AJN$5),AJG30&gt;SMALL(기준일시_입력!$N$21:$N$39,AJN$5)),INDEX(기준일시_입력!$AJ$21:$AJ$39,AJN$5*2-1),IF(AND(AJF30&gt;=SMALL(기준일시_입력!$J$21:$J$39,AJN$5),AJF30&lt;SMALL(기준일시_입력!$N$21:$N$39,AJN$5)),SMALL(기준일시_입력!$N$21:$N$39,AJN$5)-AJF30,0)),0)</f>
        <v>0</v>
      </c>
      <c r="AJO30" s="128">
        <f>IFERROR(IF(AND(AJF30&lt;SMALL(기준일시_입력!$J$21:$J$39,AJO$5),AJG30&gt;SMALL(기준일시_입력!$N$21:$N$39,AJO$5)),INDEX(기준일시_입력!$AJ$21:$AJ$39,AJO$5*2-1),IF(AND(AJF30&gt;=SMALL(기준일시_입력!$J$21:$J$39,AJO$5),AJF30&lt;SMALL(기준일시_입력!$N$21:$N$39,AJO$5)),SMALL(기준일시_입력!$N$21:$N$39,AJO$5)-AJF30,0)),0)</f>
        <v>0</v>
      </c>
      <c r="AJP30" s="128">
        <f>IFERROR(IF(AND(AJF30&lt;SMALL(기준일시_입력!$J$21:$J$39,AJP$5),AJG30&gt;SMALL(기준일시_입력!$N$21:$N$39,AJP$5)),INDEX(기준일시_입력!$AJ$21:$AJ$39,AJP$5*2-1),IF(AND(AJF30&gt;=SMALL(기준일시_입력!$J$21:$J$39,AJP$5),AJF30&lt;SMALL(기준일시_입력!$N$21:$N$39,AJP$5)),SMALL(기준일시_입력!$N$21:$N$39,AJP$5)-AJF30,0)),0)</f>
        <v>0</v>
      </c>
      <c r="AJQ30" s="128">
        <f>IFERROR(IF(AND(AJF30&lt;SMALL(기준일시_입력!$J$21:$J$39,AJQ$5),AJG30&gt;SMALL(기준일시_입력!$N$21:$N$39,AJQ$5)),INDEX(기준일시_입력!$AJ$21:$AJ$39,AJQ$5*2-1),IF(AND(AJF30&gt;=SMALL(기준일시_입력!$J$21:$J$39,AJQ$5),AJF30&lt;SMALL(기준일시_입력!$N$21:$N$39,AJQ$5)),SMALL(기준일시_입력!$N$21:$N$39,AJQ$5)-AJF30,0)),0)</f>
        <v>0</v>
      </c>
      <c r="AJR30" s="125"/>
      <c r="AJS30" s="180" t="str">
        <f t="shared" si="309"/>
        <v>25일</v>
      </c>
      <c r="AJT30" s="180"/>
      <c r="AJU30" s="124" t="str">
        <f t="shared" si="310"/>
        <v>목</v>
      </c>
      <c r="AJV30" s="133" t="str">
        <f t="shared" si="414"/>
        <v/>
      </c>
      <c r="AJW30" s="184"/>
      <c r="AJX30" s="184"/>
      <c r="AJY30" s="184"/>
      <c r="AJZ30" s="184"/>
      <c r="AKA30" s="184"/>
      <c r="AKB30" s="184"/>
      <c r="AKC30" s="176"/>
      <c r="AKD30" s="177"/>
      <c r="AKE30" s="129" t="str">
        <f>IF($B30="","",IF(AND(AJU$3&lt;&gt;"",$B30-기준일시_입력!$AO$7&lt;=0,AJW30="",AJZ30="",AKC30=""),"X",IF(AKC30="연차","☆",IF(AKC30="월차","★",IF(AKC30="병가","♨",IF(AKC30="출장","◎",IF(AKC30="교육","■",IF(AND(AKC30="",AJW30&lt;=기준일시_입력!$J$15,AJZ30&gt;=기준일시_입력!$N$15),"○",IF(AND(AKC30="",AJW30&lt;&gt;"",AJW30&gt;기준일시_입력!$J$15),"▼",IF(AND(AKC30="",AJZ30&lt;&gt;"",AJZ30&lt;기준일시_입력!$N$15),"△",""))))))))))</f>
        <v/>
      </c>
      <c r="AKF30" s="128">
        <f>IFERROR(IF(OR(AJW30="",AJZ30=""),0,IF(AND(AKH30&lt;기준일시_입력!$J$17,AKI30&gt;기준일시_입력!$N$17),기준일시_입력!$N$17-기준일시_입력!$J$17,IF(AND(AKH30&gt;=기준일시_입력!$J$17,AKI30&gt;기준일시_입력!$N$17),기준일시_입력!$N$17-AKH30,IF(AKI30&lt;기준일시_입력!$J$17,0,IF(AND(AKH30&lt;기준일시_입력!$J$17,AKI30&lt;=기준일시_입력!$N$17),AKI30-기준일시_입력!$J$17,IF(AND(AKH30&gt;=기준일시_입력!$J$17,AKI30&lt;=기준일시_입력!$N$17),AKI30-AKH30,0)))))),0)</f>
        <v>0</v>
      </c>
      <c r="AKG30" s="128">
        <f t="shared" si="312"/>
        <v>0</v>
      </c>
      <c r="AKH30" s="128">
        <f>IF(OR(AJW30="",AJZ30=""),0,IF(AJW30&lt;기준일시_입력!$J$15,기준일시_입력!$J$15,AJW30))</f>
        <v>0</v>
      </c>
      <c r="AKI30" s="128">
        <f t="shared" si="313"/>
        <v>0</v>
      </c>
      <c r="AKJ30" s="128">
        <f>IFERROR(IF(AND(AKH30&lt;SMALL(기준일시_입력!$J$21:$J$39,AKJ$5),AKI30&gt;SMALL(기준일시_입력!$N$21:$N$39,AKJ$5)),INDEX(기준일시_입력!$AJ$21:$AJ$39,AKJ$5*2-1),IF(AND(AKH30&gt;=SMALL(기준일시_입력!$J$21:$J$39,AKJ$5),AKH30&lt;SMALL(기준일시_입력!$N$21:$N$39,AKJ$5)),SMALL(기준일시_입력!$N$21:$N$39,AKJ$5)-AKH30,0)),0)</f>
        <v>0</v>
      </c>
      <c r="AKK30" s="128">
        <f>IFERROR(IF(AND(AKH30&lt;SMALL(기준일시_입력!$J$21:$J$39,AKK$5),AKI30&gt;SMALL(기준일시_입력!$N$21:$N$39,AKK$5)),INDEX(기준일시_입력!$AJ$21:$AJ$39,AKK$5*2-1),IF(AND(AKH30&gt;=SMALL(기준일시_입력!$J$21:$J$39,AKK$5),AKH30&lt;SMALL(기준일시_입력!$N$21:$N$39,AKK$5)),SMALL(기준일시_입력!$N$21:$N$39,AKK$5)-AKH30,0)),0)</f>
        <v>0</v>
      </c>
      <c r="AKL30" s="128">
        <f>IFERROR(IF(AND(AKH30&lt;SMALL(기준일시_입력!$J$21:$J$39,AKL$5),AKI30&gt;SMALL(기준일시_입력!$N$21:$N$39,AKL$5)),INDEX(기준일시_입력!$AJ$21:$AJ$39,AKL$5*2-1),IF(AND(AKH30&gt;=SMALL(기준일시_입력!$J$21:$J$39,AKL$5),AKH30&lt;SMALL(기준일시_입력!$N$21:$N$39,AKL$5)),SMALL(기준일시_입력!$N$21:$N$39,AKL$5)-AKH30,0)),0)</f>
        <v>0</v>
      </c>
      <c r="AKM30" s="128">
        <f>IFERROR(IF(AND(AKH30&lt;SMALL(기준일시_입력!$J$21:$J$39,AKM$5),AKI30&gt;SMALL(기준일시_입력!$N$21:$N$39,AKM$5)),INDEX(기준일시_입력!$AJ$21:$AJ$39,AKM$5*2-1),IF(AND(AKH30&gt;=SMALL(기준일시_입력!$J$21:$J$39,AKM$5),AKH30&lt;SMALL(기준일시_입력!$N$21:$N$39,AKM$5)),SMALL(기준일시_입력!$N$21:$N$39,AKM$5)-AKH30,0)),0)</f>
        <v>0</v>
      </c>
      <c r="AKN30" s="128">
        <f>IFERROR(IF(AND(AKH30&lt;SMALL(기준일시_입력!$J$21:$J$39,AKN$5),AKI30&gt;SMALL(기준일시_입력!$N$21:$N$39,AKN$5)),INDEX(기준일시_입력!$AJ$21:$AJ$39,AKN$5*2-1),IF(AND(AKH30&gt;=SMALL(기준일시_입력!$J$21:$J$39,AKN$5),AKH30&lt;SMALL(기준일시_입력!$N$21:$N$39,AKN$5)),SMALL(기준일시_입력!$N$21:$N$39,AKN$5)-AKH30,0)),0)</f>
        <v>0</v>
      </c>
      <c r="AKO30" s="128">
        <f>IFERROR(IF(AND(AKH30&lt;SMALL(기준일시_입력!$J$21:$J$39,AKO$5),AKI30&gt;SMALL(기준일시_입력!$N$21:$N$39,AKO$5)),INDEX(기준일시_입력!$AJ$21:$AJ$39,AKO$5*2-1),IF(AND(AKH30&gt;=SMALL(기준일시_입력!$J$21:$J$39,AKO$5),AKH30&lt;SMALL(기준일시_입력!$N$21:$N$39,AKO$5)),SMALL(기준일시_입력!$N$21:$N$39,AKO$5)-AKH30,0)),0)</f>
        <v>0</v>
      </c>
      <c r="AKP30" s="128">
        <f>IFERROR(IF(AND(AKH30&lt;SMALL(기준일시_입력!$J$21:$J$39,AKP$5),AKI30&gt;SMALL(기준일시_입력!$N$21:$N$39,AKP$5)),INDEX(기준일시_입력!$AJ$21:$AJ$39,AKP$5*2-1),IF(AND(AKH30&gt;=SMALL(기준일시_입력!$J$21:$J$39,AKP$5),AKH30&lt;SMALL(기준일시_입력!$N$21:$N$39,AKP$5)),SMALL(기준일시_입력!$N$21:$N$39,AKP$5)-AKH30,0)),0)</f>
        <v>0</v>
      </c>
      <c r="AKQ30" s="128">
        <f>IFERROR(IF(AND(AKH30&lt;SMALL(기준일시_입력!$J$21:$J$39,AKQ$5),AKI30&gt;SMALL(기준일시_입력!$N$21:$N$39,AKQ$5)),INDEX(기준일시_입력!$AJ$21:$AJ$39,AKQ$5*2-1),IF(AND(AKH30&gt;=SMALL(기준일시_입력!$J$21:$J$39,AKQ$5),AKH30&lt;SMALL(기준일시_입력!$N$21:$N$39,AKQ$5)),SMALL(기준일시_입력!$N$21:$N$39,AKQ$5)-AKH30,0)),0)</f>
        <v>0</v>
      </c>
      <c r="AKR30" s="128">
        <f>IFERROR(IF(AND(AKH30&lt;SMALL(기준일시_입력!$J$21:$J$39,AKR$5),AKI30&gt;SMALL(기준일시_입력!$N$21:$N$39,AKR$5)),INDEX(기준일시_입력!$AJ$21:$AJ$39,AKR$5*2-1),IF(AND(AKH30&gt;=SMALL(기준일시_입력!$J$21:$J$39,AKR$5),AKH30&lt;SMALL(기준일시_입력!$N$21:$N$39,AKR$5)),SMALL(기준일시_입력!$N$21:$N$39,AKR$5)-AKH30,0)),0)</f>
        <v>0</v>
      </c>
      <c r="AKS30" s="128">
        <f>IFERROR(IF(AND(AKH30&lt;SMALL(기준일시_입력!$J$21:$J$39,AKS$5),AKI30&gt;SMALL(기준일시_입력!$N$21:$N$39,AKS$5)),INDEX(기준일시_입력!$AJ$21:$AJ$39,AKS$5*2-1),IF(AND(AKH30&gt;=SMALL(기준일시_입력!$J$21:$J$39,AKS$5),AKH30&lt;SMALL(기준일시_입력!$N$21:$N$39,AKS$5)),SMALL(기준일시_입력!$N$21:$N$39,AKS$5)-AKH30,0)),0)</f>
        <v>0</v>
      </c>
      <c r="AKT30" s="125"/>
      <c r="AKU30" s="180" t="str">
        <f t="shared" si="314"/>
        <v>25일</v>
      </c>
      <c r="AKV30" s="180"/>
      <c r="AKW30" s="124" t="str">
        <f t="shared" si="315"/>
        <v>목</v>
      </c>
      <c r="AKX30" s="133" t="str">
        <f t="shared" si="414"/>
        <v/>
      </c>
      <c r="AKY30" s="184"/>
      <c r="AKZ30" s="184"/>
      <c r="ALA30" s="184"/>
      <c r="ALB30" s="184"/>
      <c r="ALC30" s="184"/>
      <c r="ALD30" s="184"/>
      <c r="ALE30" s="176"/>
      <c r="ALF30" s="177"/>
      <c r="ALG30" s="129" t="str">
        <f>IF($B30="","",IF(AND(AKW$3&lt;&gt;"",$B30-기준일시_입력!$AO$7&lt;=0,AKY30="",ALB30="",ALE30=""),"X",IF(ALE30="연차","☆",IF(ALE30="월차","★",IF(ALE30="병가","♨",IF(ALE30="출장","◎",IF(ALE30="교육","■",IF(AND(ALE30="",AKY30&lt;=기준일시_입력!$J$15,ALB30&gt;=기준일시_입력!$N$15),"○",IF(AND(ALE30="",AKY30&lt;&gt;"",AKY30&gt;기준일시_입력!$J$15),"▼",IF(AND(ALE30="",ALB30&lt;&gt;"",ALB30&lt;기준일시_입력!$N$15),"△",""))))))))))</f>
        <v/>
      </c>
      <c r="ALH30" s="128">
        <f>IFERROR(IF(OR(AKY30="",ALB30=""),0,IF(AND(ALJ30&lt;기준일시_입력!$J$17,ALK30&gt;기준일시_입력!$N$17),기준일시_입력!$N$17-기준일시_입력!$J$17,IF(AND(ALJ30&gt;=기준일시_입력!$J$17,ALK30&gt;기준일시_입력!$N$17),기준일시_입력!$N$17-ALJ30,IF(ALK30&lt;기준일시_입력!$J$17,0,IF(AND(ALJ30&lt;기준일시_입력!$J$17,ALK30&lt;=기준일시_입력!$N$17),ALK30-기준일시_입력!$J$17,IF(AND(ALJ30&gt;=기준일시_입력!$J$17,ALK30&lt;=기준일시_입력!$N$17),ALK30-ALJ30,0)))))),0)</f>
        <v>0</v>
      </c>
      <c r="ALI30" s="128">
        <f t="shared" si="317"/>
        <v>0</v>
      </c>
      <c r="ALJ30" s="128">
        <f>IF(OR(AKY30="",ALB30=""),0,IF(AKY30&lt;기준일시_입력!$J$15,기준일시_입력!$J$15,AKY30))</f>
        <v>0</v>
      </c>
      <c r="ALK30" s="128">
        <f t="shared" si="318"/>
        <v>0</v>
      </c>
      <c r="ALL30" s="128">
        <f>IFERROR(IF(AND(ALJ30&lt;SMALL(기준일시_입력!$J$21:$J$39,ALL$5),ALK30&gt;SMALL(기준일시_입력!$N$21:$N$39,ALL$5)),INDEX(기준일시_입력!$AJ$21:$AJ$39,ALL$5*2-1),IF(AND(ALJ30&gt;=SMALL(기준일시_입력!$J$21:$J$39,ALL$5),ALJ30&lt;SMALL(기준일시_입력!$N$21:$N$39,ALL$5)),SMALL(기준일시_입력!$N$21:$N$39,ALL$5)-ALJ30,0)),0)</f>
        <v>0</v>
      </c>
      <c r="ALM30" s="128">
        <f>IFERROR(IF(AND(ALJ30&lt;SMALL(기준일시_입력!$J$21:$J$39,ALM$5),ALK30&gt;SMALL(기준일시_입력!$N$21:$N$39,ALM$5)),INDEX(기준일시_입력!$AJ$21:$AJ$39,ALM$5*2-1),IF(AND(ALJ30&gt;=SMALL(기준일시_입력!$J$21:$J$39,ALM$5),ALJ30&lt;SMALL(기준일시_입력!$N$21:$N$39,ALM$5)),SMALL(기준일시_입력!$N$21:$N$39,ALM$5)-ALJ30,0)),0)</f>
        <v>0</v>
      </c>
      <c r="ALN30" s="128">
        <f>IFERROR(IF(AND(ALJ30&lt;SMALL(기준일시_입력!$J$21:$J$39,ALN$5),ALK30&gt;SMALL(기준일시_입력!$N$21:$N$39,ALN$5)),INDEX(기준일시_입력!$AJ$21:$AJ$39,ALN$5*2-1),IF(AND(ALJ30&gt;=SMALL(기준일시_입력!$J$21:$J$39,ALN$5),ALJ30&lt;SMALL(기준일시_입력!$N$21:$N$39,ALN$5)),SMALL(기준일시_입력!$N$21:$N$39,ALN$5)-ALJ30,0)),0)</f>
        <v>0</v>
      </c>
      <c r="ALO30" s="128">
        <f>IFERROR(IF(AND(ALJ30&lt;SMALL(기준일시_입력!$J$21:$J$39,ALO$5),ALK30&gt;SMALL(기준일시_입력!$N$21:$N$39,ALO$5)),INDEX(기준일시_입력!$AJ$21:$AJ$39,ALO$5*2-1),IF(AND(ALJ30&gt;=SMALL(기준일시_입력!$J$21:$J$39,ALO$5),ALJ30&lt;SMALL(기준일시_입력!$N$21:$N$39,ALO$5)),SMALL(기준일시_입력!$N$21:$N$39,ALO$5)-ALJ30,0)),0)</f>
        <v>0</v>
      </c>
      <c r="ALP30" s="128">
        <f>IFERROR(IF(AND(ALJ30&lt;SMALL(기준일시_입력!$J$21:$J$39,ALP$5),ALK30&gt;SMALL(기준일시_입력!$N$21:$N$39,ALP$5)),INDEX(기준일시_입력!$AJ$21:$AJ$39,ALP$5*2-1),IF(AND(ALJ30&gt;=SMALL(기준일시_입력!$J$21:$J$39,ALP$5),ALJ30&lt;SMALL(기준일시_입력!$N$21:$N$39,ALP$5)),SMALL(기준일시_입력!$N$21:$N$39,ALP$5)-ALJ30,0)),0)</f>
        <v>0</v>
      </c>
      <c r="ALQ30" s="128">
        <f>IFERROR(IF(AND(ALJ30&lt;SMALL(기준일시_입력!$J$21:$J$39,ALQ$5),ALK30&gt;SMALL(기준일시_입력!$N$21:$N$39,ALQ$5)),INDEX(기준일시_입력!$AJ$21:$AJ$39,ALQ$5*2-1),IF(AND(ALJ30&gt;=SMALL(기준일시_입력!$J$21:$J$39,ALQ$5),ALJ30&lt;SMALL(기준일시_입력!$N$21:$N$39,ALQ$5)),SMALL(기준일시_입력!$N$21:$N$39,ALQ$5)-ALJ30,0)),0)</f>
        <v>0</v>
      </c>
      <c r="ALR30" s="128">
        <f>IFERROR(IF(AND(ALJ30&lt;SMALL(기준일시_입력!$J$21:$J$39,ALR$5),ALK30&gt;SMALL(기준일시_입력!$N$21:$N$39,ALR$5)),INDEX(기준일시_입력!$AJ$21:$AJ$39,ALR$5*2-1),IF(AND(ALJ30&gt;=SMALL(기준일시_입력!$J$21:$J$39,ALR$5),ALJ30&lt;SMALL(기준일시_입력!$N$21:$N$39,ALR$5)),SMALL(기준일시_입력!$N$21:$N$39,ALR$5)-ALJ30,0)),0)</f>
        <v>0</v>
      </c>
      <c r="ALS30" s="128">
        <f>IFERROR(IF(AND(ALJ30&lt;SMALL(기준일시_입력!$J$21:$J$39,ALS$5),ALK30&gt;SMALL(기준일시_입력!$N$21:$N$39,ALS$5)),INDEX(기준일시_입력!$AJ$21:$AJ$39,ALS$5*2-1),IF(AND(ALJ30&gt;=SMALL(기준일시_입력!$J$21:$J$39,ALS$5),ALJ30&lt;SMALL(기준일시_입력!$N$21:$N$39,ALS$5)),SMALL(기준일시_입력!$N$21:$N$39,ALS$5)-ALJ30,0)),0)</f>
        <v>0</v>
      </c>
      <c r="ALT30" s="128">
        <f>IFERROR(IF(AND(ALJ30&lt;SMALL(기준일시_입력!$J$21:$J$39,ALT$5),ALK30&gt;SMALL(기준일시_입력!$N$21:$N$39,ALT$5)),INDEX(기준일시_입력!$AJ$21:$AJ$39,ALT$5*2-1),IF(AND(ALJ30&gt;=SMALL(기준일시_입력!$J$21:$J$39,ALT$5),ALJ30&lt;SMALL(기준일시_입력!$N$21:$N$39,ALT$5)),SMALL(기준일시_입력!$N$21:$N$39,ALT$5)-ALJ30,0)),0)</f>
        <v>0</v>
      </c>
      <c r="ALU30" s="128">
        <f>IFERROR(IF(AND(ALJ30&lt;SMALL(기준일시_입력!$J$21:$J$39,ALU$5),ALK30&gt;SMALL(기준일시_입력!$N$21:$N$39,ALU$5)),INDEX(기준일시_입력!$AJ$21:$AJ$39,ALU$5*2-1),IF(AND(ALJ30&gt;=SMALL(기준일시_입력!$J$21:$J$39,ALU$5),ALJ30&lt;SMALL(기준일시_입력!$N$21:$N$39,ALU$5)),SMALL(기준일시_입력!$N$21:$N$39,ALU$5)-ALJ30,0)),0)</f>
        <v>0</v>
      </c>
      <c r="ALV30" s="125"/>
      <c r="ALW30" s="180" t="str">
        <f t="shared" si="319"/>
        <v>25일</v>
      </c>
      <c r="ALX30" s="180"/>
      <c r="ALY30" s="124" t="str">
        <f t="shared" si="320"/>
        <v>목</v>
      </c>
      <c r="ALZ30" s="133" t="str">
        <f t="shared" si="415"/>
        <v/>
      </c>
      <c r="AMA30" s="184"/>
      <c r="AMB30" s="184"/>
      <c r="AMC30" s="184"/>
      <c r="AMD30" s="184"/>
      <c r="AME30" s="184"/>
      <c r="AMF30" s="184"/>
      <c r="AMG30" s="176"/>
      <c r="AMH30" s="177"/>
      <c r="AMI30" s="129" t="str">
        <f>IF($B30="","",IF(AND(ALY$3&lt;&gt;"",$B30-기준일시_입력!$AO$7&lt;=0,AMA30="",AMD30="",AMG30=""),"X",IF(AMG30="연차","☆",IF(AMG30="월차","★",IF(AMG30="병가","♨",IF(AMG30="출장","◎",IF(AMG30="교육","■",IF(AND(AMG30="",AMA30&lt;=기준일시_입력!$J$15,AMD30&gt;=기준일시_입력!$N$15),"○",IF(AND(AMG30="",AMA30&lt;&gt;"",AMA30&gt;기준일시_입력!$J$15),"▼",IF(AND(AMG30="",AMD30&lt;&gt;"",AMD30&lt;기준일시_입력!$N$15),"△",""))))))))))</f>
        <v/>
      </c>
      <c r="AMJ30" s="128">
        <f>IFERROR(IF(OR(AMA30="",AMD30=""),0,IF(AND(AML30&lt;기준일시_입력!$J$17,AMM30&gt;기준일시_입력!$N$17),기준일시_입력!$N$17-기준일시_입력!$J$17,IF(AND(AML30&gt;=기준일시_입력!$J$17,AMM30&gt;기준일시_입력!$N$17),기준일시_입력!$N$17-AML30,IF(AMM30&lt;기준일시_입력!$J$17,0,IF(AND(AML30&lt;기준일시_입력!$J$17,AMM30&lt;=기준일시_입력!$N$17),AMM30-기준일시_입력!$J$17,IF(AND(AML30&gt;=기준일시_입력!$J$17,AMM30&lt;=기준일시_입력!$N$17),AMM30-AML30,0)))))),0)</f>
        <v>0</v>
      </c>
      <c r="AMK30" s="128">
        <f t="shared" si="322"/>
        <v>0</v>
      </c>
      <c r="AML30" s="128">
        <f>IF(OR(AMA30="",AMD30=""),0,IF(AMA30&lt;기준일시_입력!$J$15,기준일시_입력!$J$15,AMA30))</f>
        <v>0</v>
      </c>
      <c r="AMM30" s="128">
        <f t="shared" si="323"/>
        <v>0</v>
      </c>
      <c r="AMN30" s="128">
        <f>IFERROR(IF(AND(AML30&lt;SMALL(기준일시_입력!$J$21:$J$39,AMN$5),AMM30&gt;SMALL(기준일시_입력!$N$21:$N$39,AMN$5)),INDEX(기준일시_입력!$AJ$21:$AJ$39,AMN$5*2-1),IF(AND(AML30&gt;=SMALL(기준일시_입력!$J$21:$J$39,AMN$5),AML30&lt;SMALL(기준일시_입력!$N$21:$N$39,AMN$5)),SMALL(기준일시_입력!$N$21:$N$39,AMN$5)-AML30,0)),0)</f>
        <v>0</v>
      </c>
      <c r="AMO30" s="128">
        <f>IFERROR(IF(AND(AML30&lt;SMALL(기준일시_입력!$J$21:$J$39,AMO$5),AMM30&gt;SMALL(기준일시_입력!$N$21:$N$39,AMO$5)),INDEX(기준일시_입력!$AJ$21:$AJ$39,AMO$5*2-1),IF(AND(AML30&gt;=SMALL(기준일시_입력!$J$21:$J$39,AMO$5),AML30&lt;SMALL(기준일시_입력!$N$21:$N$39,AMO$5)),SMALL(기준일시_입력!$N$21:$N$39,AMO$5)-AML30,0)),0)</f>
        <v>0</v>
      </c>
      <c r="AMP30" s="128">
        <f>IFERROR(IF(AND(AML30&lt;SMALL(기준일시_입력!$J$21:$J$39,AMP$5),AMM30&gt;SMALL(기준일시_입력!$N$21:$N$39,AMP$5)),INDEX(기준일시_입력!$AJ$21:$AJ$39,AMP$5*2-1),IF(AND(AML30&gt;=SMALL(기준일시_입력!$J$21:$J$39,AMP$5),AML30&lt;SMALL(기준일시_입력!$N$21:$N$39,AMP$5)),SMALL(기준일시_입력!$N$21:$N$39,AMP$5)-AML30,0)),0)</f>
        <v>0</v>
      </c>
      <c r="AMQ30" s="128">
        <f>IFERROR(IF(AND(AML30&lt;SMALL(기준일시_입력!$J$21:$J$39,AMQ$5),AMM30&gt;SMALL(기준일시_입력!$N$21:$N$39,AMQ$5)),INDEX(기준일시_입력!$AJ$21:$AJ$39,AMQ$5*2-1),IF(AND(AML30&gt;=SMALL(기준일시_입력!$J$21:$J$39,AMQ$5),AML30&lt;SMALL(기준일시_입력!$N$21:$N$39,AMQ$5)),SMALL(기준일시_입력!$N$21:$N$39,AMQ$5)-AML30,0)),0)</f>
        <v>0</v>
      </c>
      <c r="AMR30" s="128">
        <f>IFERROR(IF(AND(AML30&lt;SMALL(기준일시_입력!$J$21:$J$39,AMR$5),AMM30&gt;SMALL(기준일시_입력!$N$21:$N$39,AMR$5)),INDEX(기준일시_입력!$AJ$21:$AJ$39,AMR$5*2-1),IF(AND(AML30&gt;=SMALL(기준일시_입력!$J$21:$J$39,AMR$5),AML30&lt;SMALL(기준일시_입력!$N$21:$N$39,AMR$5)),SMALL(기준일시_입력!$N$21:$N$39,AMR$5)-AML30,0)),0)</f>
        <v>0</v>
      </c>
      <c r="AMS30" s="128">
        <f>IFERROR(IF(AND(AML30&lt;SMALL(기준일시_입력!$J$21:$J$39,AMS$5),AMM30&gt;SMALL(기준일시_입력!$N$21:$N$39,AMS$5)),INDEX(기준일시_입력!$AJ$21:$AJ$39,AMS$5*2-1),IF(AND(AML30&gt;=SMALL(기준일시_입력!$J$21:$J$39,AMS$5),AML30&lt;SMALL(기준일시_입력!$N$21:$N$39,AMS$5)),SMALL(기준일시_입력!$N$21:$N$39,AMS$5)-AML30,0)),0)</f>
        <v>0</v>
      </c>
      <c r="AMT30" s="128">
        <f>IFERROR(IF(AND(AML30&lt;SMALL(기준일시_입력!$J$21:$J$39,AMT$5),AMM30&gt;SMALL(기준일시_입력!$N$21:$N$39,AMT$5)),INDEX(기준일시_입력!$AJ$21:$AJ$39,AMT$5*2-1),IF(AND(AML30&gt;=SMALL(기준일시_입력!$J$21:$J$39,AMT$5),AML30&lt;SMALL(기준일시_입력!$N$21:$N$39,AMT$5)),SMALL(기준일시_입력!$N$21:$N$39,AMT$5)-AML30,0)),0)</f>
        <v>0</v>
      </c>
      <c r="AMU30" s="128">
        <f>IFERROR(IF(AND(AML30&lt;SMALL(기준일시_입력!$J$21:$J$39,AMU$5),AMM30&gt;SMALL(기준일시_입력!$N$21:$N$39,AMU$5)),INDEX(기준일시_입력!$AJ$21:$AJ$39,AMU$5*2-1),IF(AND(AML30&gt;=SMALL(기준일시_입력!$J$21:$J$39,AMU$5),AML30&lt;SMALL(기준일시_입력!$N$21:$N$39,AMU$5)),SMALL(기준일시_입력!$N$21:$N$39,AMU$5)-AML30,0)),0)</f>
        <v>0</v>
      </c>
      <c r="AMV30" s="128">
        <f>IFERROR(IF(AND(AML30&lt;SMALL(기준일시_입력!$J$21:$J$39,AMV$5),AMM30&gt;SMALL(기준일시_입력!$N$21:$N$39,AMV$5)),INDEX(기준일시_입력!$AJ$21:$AJ$39,AMV$5*2-1),IF(AND(AML30&gt;=SMALL(기준일시_입력!$J$21:$J$39,AMV$5),AML30&lt;SMALL(기준일시_입력!$N$21:$N$39,AMV$5)),SMALL(기준일시_입력!$N$21:$N$39,AMV$5)-AML30,0)),0)</f>
        <v>0</v>
      </c>
      <c r="AMW30" s="128">
        <f>IFERROR(IF(AND(AML30&lt;SMALL(기준일시_입력!$J$21:$J$39,AMW$5),AMM30&gt;SMALL(기준일시_입력!$N$21:$N$39,AMW$5)),INDEX(기준일시_입력!$AJ$21:$AJ$39,AMW$5*2-1),IF(AND(AML30&gt;=SMALL(기준일시_입력!$J$21:$J$39,AMW$5),AML30&lt;SMALL(기준일시_입력!$N$21:$N$39,AMW$5)),SMALL(기준일시_입력!$N$21:$N$39,AMW$5)-AML30,0)),0)</f>
        <v>0</v>
      </c>
      <c r="AMX30" s="125"/>
      <c r="AMY30" s="180" t="str">
        <f t="shared" si="324"/>
        <v>25일</v>
      </c>
      <c r="AMZ30" s="180"/>
      <c r="ANA30" s="124" t="str">
        <f t="shared" si="325"/>
        <v>목</v>
      </c>
      <c r="ANB30" s="133" t="str">
        <f t="shared" si="415"/>
        <v/>
      </c>
      <c r="ANC30" s="184"/>
      <c r="AND30" s="184"/>
      <c r="ANE30" s="184"/>
      <c r="ANF30" s="184"/>
      <c r="ANG30" s="184"/>
      <c r="ANH30" s="184"/>
      <c r="ANI30" s="176"/>
      <c r="ANJ30" s="177"/>
      <c r="ANK30" s="129" t="str">
        <f>IF($B30="","",IF(AND(ANA$3&lt;&gt;"",$B30-기준일시_입력!$AO$7&lt;=0,ANC30="",ANF30="",ANI30=""),"X",IF(ANI30="연차","☆",IF(ANI30="월차","★",IF(ANI30="병가","♨",IF(ANI30="출장","◎",IF(ANI30="교육","■",IF(AND(ANI30="",ANC30&lt;=기준일시_입력!$J$15,ANF30&gt;=기준일시_입력!$N$15),"○",IF(AND(ANI30="",ANC30&lt;&gt;"",ANC30&gt;기준일시_입력!$J$15),"▼",IF(AND(ANI30="",ANF30&lt;&gt;"",ANF30&lt;기준일시_입력!$N$15),"△",""))))))))))</f>
        <v/>
      </c>
      <c r="ANL30" s="128">
        <f>IFERROR(IF(OR(ANC30="",ANF30=""),0,IF(AND(ANN30&lt;기준일시_입력!$J$17,ANO30&gt;기준일시_입력!$N$17),기준일시_입력!$N$17-기준일시_입력!$J$17,IF(AND(ANN30&gt;=기준일시_입력!$J$17,ANO30&gt;기준일시_입력!$N$17),기준일시_입력!$N$17-ANN30,IF(ANO30&lt;기준일시_입력!$J$17,0,IF(AND(ANN30&lt;기준일시_입력!$J$17,ANO30&lt;=기준일시_입력!$N$17),ANO30-기준일시_입력!$J$17,IF(AND(ANN30&gt;=기준일시_입력!$J$17,ANO30&lt;=기준일시_입력!$N$17),ANO30-ANN30,0)))))),0)</f>
        <v>0</v>
      </c>
      <c r="ANM30" s="128">
        <f t="shared" si="327"/>
        <v>0</v>
      </c>
      <c r="ANN30" s="128">
        <f>IF(OR(ANC30="",ANF30=""),0,IF(ANC30&lt;기준일시_입력!$J$15,기준일시_입력!$J$15,ANC30))</f>
        <v>0</v>
      </c>
      <c r="ANO30" s="128">
        <f t="shared" si="328"/>
        <v>0</v>
      </c>
      <c r="ANP30" s="128">
        <f>IFERROR(IF(AND(ANN30&lt;SMALL(기준일시_입력!$J$21:$J$39,ANP$5),ANO30&gt;SMALL(기준일시_입력!$N$21:$N$39,ANP$5)),INDEX(기준일시_입력!$AJ$21:$AJ$39,ANP$5*2-1),IF(AND(ANN30&gt;=SMALL(기준일시_입력!$J$21:$J$39,ANP$5),ANN30&lt;SMALL(기준일시_입력!$N$21:$N$39,ANP$5)),SMALL(기준일시_입력!$N$21:$N$39,ANP$5)-ANN30,0)),0)</f>
        <v>0</v>
      </c>
      <c r="ANQ30" s="128">
        <f>IFERROR(IF(AND(ANN30&lt;SMALL(기준일시_입력!$J$21:$J$39,ANQ$5),ANO30&gt;SMALL(기준일시_입력!$N$21:$N$39,ANQ$5)),INDEX(기준일시_입력!$AJ$21:$AJ$39,ANQ$5*2-1),IF(AND(ANN30&gt;=SMALL(기준일시_입력!$J$21:$J$39,ANQ$5),ANN30&lt;SMALL(기준일시_입력!$N$21:$N$39,ANQ$5)),SMALL(기준일시_입력!$N$21:$N$39,ANQ$5)-ANN30,0)),0)</f>
        <v>0</v>
      </c>
      <c r="ANR30" s="128">
        <f>IFERROR(IF(AND(ANN30&lt;SMALL(기준일시_입력!$J$21:$J$39,ANR$5),ANO30&gt;SMALL(기준일시_입력!$N$21:$N$39,ANR$5)),INDEX(기준일시_입력!$AJ$21:$AJ$39,ANR$5*2-1),IF(AND(ANN30&gt;=SMALL(기준일시_입력!$J$21:$J$39,ANR$5),ANN30&lt;SMALL(기준일시_입력!$N$21:$N$39,ANR$5)),SMALL(기준일시_입력!$N$21:$N$39,ANR$5)-ANN30,0)),0)</f>
        <v>0</v>
      </c>
      <c r="ANS30" s="128">
        <f>IFERROR(IF(AND(ANN30&lt;SMALL(기준일시_입력!$J$21:$J$39,ANS$5),ANO30&gt;SMALL(기준일시_입력!$N$21:$N$39,ANS$5)),INDEX(기준일시_입력!$AJ$21:$AJ$39,ANS$5*2-1),IF(AND(ANN30&gt;=SMALL(기준일시_입력!$J$21:$J$39,ANS$5),ANN30&lt;SMALL(기준일시_입력!$N$21:$N$39,ANS$5)),SMALL(기준일시_입력!$N$21:$N$39,ANS$5)-ANN30,0)),0)</f>
        <v>0</v>
      </c>
      <c r="ANT30" s="128">
        <f>IFERROR(IF(AND(ANN30&lt;SMALL(기준일시_입력!$J$21:$J$39,ANT$5),ANO30&gt;SMALL(기준일시_입력!$N$21:$N$39,ANT$5)),INDEX(기준일시_입력!$AJ$21:$AJ$39,ANT$5*2-1),IF(AND(ANN30&gt;=SMALL(기준일시_입력!$J$21:$J$39,ANT$5),ANN30&lt;SMALL(기준일시_입력!$N$21:$N$39,ANT$5)),SMALL(기준일시_입력!$N$21:$N$39,ANT$5)-ANN30,0)),0)</f>
        <v>0</v>
      </c>
      <c r="ANU30" s="128">
        <f>IFERROR(IF(AND(ANN30&lt;SMALL(기준일시_입력!$J$21:$J$39,ANU$5),ANO30&gt;SMALL(기준일시_입력!$N$21:$N$39,ANU$5)),INDEX(기준일시_입력!$AJ$21:$AJ$39,ANU$5*2-1),IF(AND(ANN30&gt;=SMALL(기준일시_입력!$J$21:$J$39,ANU$5),ANN30&lt;SMALL(기준일시_입력!$N$21:$N$39,ANU$5)),SMALL(기준일시_입력!$N$21:$N$39,ANU$5)-ANN30,0)),0)</f>
        <v>0</v>
      </c>
      <c r="ANV30" s="128">
        <f>IFERROR(IF(AND(ANN30&lt;SMALL(기준일시_입력!$J$21:$J$39,ANV$5),ANO30&gt;SMALL(기준일시_입력!$N$21:$N$39,ANV$5)),INDEX(기준일시_입력!$AJ$21:$AJ$39,ANV$5*2-1),IF(AND(ANN30&gt;=SMALL(기준일시_입력!$J$21:$J$39,ANV$5),ANN30&lt;SMALL(기준일시_입력!$N$21:$N$39,ANV$5)),SMALL(기준일시_입력!$N$21:$N$39,ANV$5)-ANN30,0)),0)</f>
        <v>0</v>
      </c>
      <c r="ANW30" s="128">
        <f>IFERROR(IF(AND(ANN30&lt;SMALL(기준일시_입력!$J$21:$J$39,ANW$5),ANO30&gt;SMALL(기준일시_입력!$N$21:$N$39,ANW$5)),INDEX(기준일시_입력!$AJ$21:$AJ$39,ANW$5*2-1),IF(AND(ANN30&gt;=SMALL(기준일시_입력!$J$21:$J$39,ANW$5),ANN30&lt;SMALL(기준일시_입력!$N$21:$N$39,ANW$5)),SMALL(기준일시_입력!$N$21:$N$39,ANW$5)-ANN30,0)),0)</f>
        <v>0</v>
      </c>
      <c r="ANX30" s="128">
        <f>IFERROR(IF(AND(ANN30&lt;SMALL(기준일시_입력!$J$21:$J$39,ANX$5),ANO30&gt;SMALL(기준일시_입력!$N$21:$N$39,ANX$5)),INDEX(기준일시_입력!$AJ$21:$AJ$39,ANX$5*2-1),IF(AND(ANN30&gt;=SMALL(기준일시_입력!$J$21:$J$39,ANX$5),ANN30&lt;SMALL(기준일시_입력!$N$21:$N$39,ANX$5)),SMALL(기준일시_입력!$N$21:$N$39,ANX$5)-ANN30,0)),0)</f>
        <v>0</v>
      </c>
      <c r="ANY30" s="128">
        <f>IFERROR(IF(AND(ANN30&lt;SMALL(기준일시_입력!$J$21:$J$39,ANY$5),ANO30&gt;SMALL(기준일시_입력!$N$21:$N$39,ANY$5)),INDEX(기준일시_입력!$AJ$21:$AJ$39,ANY$5*2-1),IF(AND(ANN30&gt;=SMALL(기준일시_입력!$J$21:$J$39,ANY$5),ANN30&lt;SMALL(기준일시_입력!$N$21:$N$39,ANY$5)),SMALL(기준일시_입력!$N$21:$N$39,ANY$5)-ANN30,0)),0)</f>
        <v>0</v>
      </c>
      <c r="ANZ30" s="125"/>
      <c r="AOA30" s="180" t="str">
        <f t="shared" si="329"/>
        <v>25일</v>
      </c>
      <c r="AOB30" s="180"/>
      <c r="AOC30" s="124" t="str">
        <f t="shared" si="330"/>
        <v>목</v>
      </c>
      <c r="AOD30" s="133" t="str">
        <f t="shared" si="415"/>
        <v/>
      </c>
      <c r="AOE30" s="184"/>
      <c r="AOF30" s="184"/>
      <c r="AOG30" s="184"/>
      <c r="AOH30" s="184"/>
      <c r="AOI30" s="184"/>
      <c r="AOJ30" s="184"/>
      <c r="AOK30" s="176"/>
      <c r="AOL30" s="177"/>
      <c r="AOM30" s="129" t="str">
        <f>IF($B30="","",IF(AND(AOC$3&lt;&gt;"",$B30-기준일시_입력!$AO$7&lt;=0,AOE30="",AOH30="",AOK30=""),"X",IF(AOK30="연차","☆",IF(AOK30="월차","★",IF(AOK30="병가","♨",IF(AOK30="출장","◎",IF(AOK30="교육","■",IF(AND(AOK30="",AOE30&lt;=기준일시_입력!$J$15,AOH30&gt;=기준일시_입력!$N$15),"○",IF(AND(AOK30="",AOE30&lt;&gt;"",AOE30&gt;기준일시_입력!$J$15),"▼",IF(AND(AOK30="",AOH30&lt;&gt;"",AOH30&lt;기준일시_입력!$N$15),"△",""))))))))))</f>
        <v/>
      </c>
      <c r="AON30" s="128">
        <f>IFERROR(IF(OR(AOE30="",AOH30=""),0,IF(AND(AOP30&lt;기준일시_입력!$J$17,AOQ30&gt;기준일시_입력!$N$17),기준일시_입력!$N$17-기준일시_입력!$J$17,IF(AND(AOP30&gt;=기준일시_입력!$J$17,AOQ30&gt;기준일시_입력!$N$17),기준일시_입력!$N$17-AOP30,IF(AOQ30&lt;기준일시_입력!$J$17,0,IF(AND(AOP30&lt;기준일시_입력!$J$17,AOQ30&lt;=기준일시_입력!$N$17),AOQ30-기준일시_입력!$J$17,IF(AND(AOP30&gt;=기준일시_입력!$J$17,AOQ30&lt;=기준일시_입력!$N$17),AOQ30-AOP30,0)))))),0)</f>
        <v>0</v>
      </c>
      <c r="AOO30" s="128">
        <f t="shared" si="332"/>
        <v>0</v>
      </c>
      <c r="AOP30" s="128">
        <f>IF(OR(AOE30="",AOH30=""),0,IF(AOE30&lt;기준일시_입력!$J$15,기준일시_입력!$J$15,AOE30))</f>
        <v>0</v>
      </c>
      <c r="AOQ30" s="128">
        <f t="shared" si="333"/>
        <v>0</v>
      </c>
      <c r="AOR30" s="128">
        <f>IFERROR(IF(AND(AOP30&lt;SMALL(기준일시_입력!$J$21:$J$39,AOR$5),AOQ30&gt;SMALL(기준일시_입력!$N$21:$N$39,AOR$5)),INDEX(기준일시_입력!$AJ$21:$AJ$39,AOR$5*2-1),IF(AND(AOP30&gt;=SMALL(기준일시_입력!$J$21:$J$39,AOR$5),AOP30&lt;SMALL(기준일시_입력!$N$21:$N$39,AOR$5)),SMALL(기준일시_입력!$N$21:$N$39,AOR$5)-AOP30,0)),0)</f>
        <v>0</v>
      </c>
      <c r="AOS30" s="128">
        <f>IFERROR(IF(AND(AOP30&lt;SMALL(기준일시_입력!$J$21:$J$39,AOS$5),AOQ30&gt;SMALL(기준일시_입력!$N$21:$N$39,AOS$5)),INDEX(기준일시_입력!$AJ$21:$AJ$39,AOS$5*2-1),IF(AND(AOP30&gt;=SMALL(기준일시_입력!$J$21:$J$39,AOS$5),AOP30&lt;SMALL(기준일시_입력!$N$21:$N$39,AOS$5)),SMALL(기준일시_입력!$N$21:$N$39,AOS$5)-AOP30,0)),0)</f>
        <v>0</v>
      </c>
      <c r="AOT30" s="128">
        <f>IFERROR(IF(AND(AOP30&lt;SMALL(기준일시_입력!$J$21:$J$39,AOT$5),AOQ30&gt;SMALL(기준일시_입력!$N$21:$N$39,AOT$5)),INDEX(기준일시_입력!$AJ$21:$AJ$39,AOT$5*2-1),IF(AND(AOP30&gt;=SMALL(기준일시_입력!$J$21:$J$39,AOT$5),AOP30&lt;SMALL(기준일시_입력!$N$21:$N$39,AOT$5)),SMALL(기준일시_입력!$N$21:$N$39,AOT$5)-AOP30,0)),0)</f>
        <v>0</v>
      </c>
      <c r="AOU30" s="128">
        <f>IFERROR(IF(AND(AOP30&lt;SMALL(기준일시_입력!$J$21:$J$39,AOU$5),AOQ30&gt;SMALL(기준일시_입력!$N$21:$N$39,AOU$5)),INDEX(기준일시_입력!$AJ$21:$AJ$39,AOU$5*2-1),IF(AND(AOP30&gt;=SMALL(기준일시_입력!$J$21:$J$39,AOU$5),AOP30&lt;SMALL(기준일시_입력!$N$21:$N$39,AOU$5)),SMALL(기준일시_입력!$N$21:$N$39,AOU$5)-AOP30,0)),0)</f>
        <v>0</v>
      </c>
      <c r="AOV30" s="128">
        <f>IFERROR(IF(AND(AOP30&lt;SMALL(기준일시_입력!$J$21:$J$39,AOV$5),AOQ30&gt;SMALL(기준일시_입력!$N$21:$N$39,AOV$5)),INDEX(기준일시_입력!$AJ$21:$AJ$39,AOV$5*2-1),IF(AND(AOP30&gt;=SMALL(기준일시_입력!$J$21:$J$39,AOV$5),AOP30&lt;SMALL(기준일시_입력!$N$21:$N$39,AOV$5)),SMALL(기준일시_입력!$N$21:$N$39,AOV$5)-AOP30,0)),0)</f>
        <v>0</v>
      </c>
      <c r="AOW30" s="128">
        <f>IFERROR(IF(AND(AOP30&lt;SMALL(기준일시_입력!$J$21:$J$39,AOW$5),AOQ30&gt;SMALL(기준일시_입력!$N$21:$N$39,AOW$5)),INDEX(기준일시_입력!$AJ$21:$AJ$39,AOW$5*2-1),IF(AND(AOP30&gt;=SMALL(기준일시_입력!$J$21:$J$39,AOW$5),AOP30&lt;SMALL(기준일시_입력!$N$21:$N$39,AOW$5)),SMALL(기준일시_입력!$N$21:$N$39,AOW$5)-AOP30,0)),0)</f>
        <v>0</v>
      </c>
      <c r="AOX30" s="128">
        <f>IFERROR(IF(AND(AOP30&lt;SMALL(기준일시_입력!$J$21:$J$39,AOX$5),AOQ30&gt;SMALL(기준일시_입력!$N$21:$N$39,AOX$5)),INDEX(기준일시_입력!$AJ$21:$AJ$39,AOX$5*2-1),IF(AND(AOP30&gt;=SMALL(기준일시_입력!$J$21:$J$39,AOX$5),AOP30&lt;SMALL(기준일시_입력!$N$21:$N$39,AOX$5)),SMALL(기준일시_입력!$N$21:$N$39,AOX$5)-AOP30,0)),0)</f>
        <v>0</v>
      </c>
      <c r="AOY30" s="128">
        <f>IFERROR(IF(AND(AOP30&lt;SMALL(기준일시_입력!$J$21:$J$39,AOY$5),AOQ30&gt;SMALL(기준일시_입력!$N$21:$N$39,AOY$5)),INDEX(기준일시_입력!$AJ$21:$AJ$39,AOY$5*2-1),IF(AND(AOP30&gt;=SMALL(기준일시_입력!$J$21:$J$39,AOY$5),AOP30&lt;SMALL(기준일시_입력!$N$21:$N$39,AOY$5)),SMALL(기준일시_입력!$N$21:$N$39,AOY$5)-AOP30,0)),0)</f>
        <v>0</v>
      </c>
      <c r="AOZ30" s="128">
        <f>IFERROR(IF(AND(AOP30&lt;SMALL(기준일시_입력!$J$21:$J$39,AOZ$5),AOQ30&gt;SMALL(기준일시_입력!$N$21:$N$39,AOZ$5)),INDEX(기준일시_입력!$AJ$21:$AJ$39,AOZ$5*2-1),IF(AND(AOP30&gt;=SMALL(기준일시_입력!$J$21:$J$39,AOZ$5),AOP30&lt;SMALL(기준일시_입력!$N$21:$N$39,AOZ$5)),SMALL(기준일시_입력!$N$21:$N$39,AOZ$5)-AOP30,0)),0)</f>
        <v>0</v>
      </c>
      <c r="APA30" s="128">
        <f>IFERROR(IF(AND(AOP30&lt;SMALL(기준일시_입력!$J$21:$J$39,APA$5),AOQ30&gt;SMALL(기준일시_입력!$N$21:$N$39,APA$5)),INDEX(기준일시_입력!$AJ$21:$AJ$39,APA$5*2-1),IF(AND(AOP30&gt;=SMALL(기준일시_입력!$J$21:$J$39,APA$5),AOP30&lt;SMALL(기준일시_입력!$N$21:$N$39,APA$5)),SMALL(기준일시_입력!$N$21:$N$39,APA$5)-AOP30,0)),0)</f>
        <v>0</v>
      </c>
      <c r="APB30" s="125"/>
      <c r="APC30" s="180" t="str">
        <f t="shared" si="334"/>
        <v>25일</v>
      </c>
      <c r="APD30" s="180"/>
      <c r="APE30" s="124" t="str">
        <f t="shared" si="335"/>
        <v>목</v>
      </c>
      <c r="APF30" s="133" t="str">
        <f t="shared" si="416"/>
        <v/>
      </c>
      <c r="APG30" s="184"/>
      <c r="APH30" s="184"/>
      <c r="API30" s="184"/>
      <c r="APJ30" s="184"/>
      <c r="APK30" s="184"/>
      <c r="APL30" s="184"/>
      <c r="APM30" s="176"/>
      <c r="APN30" s="177"/>
      <c r="APO30" s="129" t="str">
        <f>IF($B30="","",IF(AND(APE$3&lt;&gt;"",$B30-기준일시_입력!$AO$7&lt;=0,APG30="",APJ30="",APM30=""),"X",IF(APM30="연차","☆",IF(APM30="월차","★",IF(APM30="병가","♨",IF(APM30="출장","◎",IF(APM30="교육","■",IF(AND(APM30="",APG30&lt;=기준일시_입력!$J$15,APJ30&gt;=기준일시_입력!$N$15),"○",IF(AND(APM30="",APG30&lt;&gt;"",APG30&gt;기준일시_입력!$J$15),"▼",IF(AND(APM30="",APJ30&lt;&gt;"",APJ30&lt;기준일시_입력!$N$15),"△",""))))))))))</f>
        <v/>
      </c>
      <c r="APP30" s="128">
        <f>IFERROR(IF(OR(APG30="",APJ30=""),0,IF(AND(APR30&lt;기준일시_입력!$J$17,APS30&gt;기준일시_입력!$N$17),기준일시_입력!$N$17-기준일시_입력!$J$17,IF(AND(APR30&gt;=기준일시_입력!$J$17,APS30&gt;기준일시_입력!$N$17),기준일시_입력!$N$17-APR30,IF(APS30&lt;기준일시_입력!$J$17,0,IF(AND(APR30&lt;기준일시_입력!$J$17,APS30&lt;=기준일시_입력!$N$17),APS30-기준일시_입력!$J$17,IF(AND(APR30&gt;=기준일시_입력!$J$17,APS30&lt;=기준일시_입력!$N$17),APS30-APR30,0)))))),0)</f>
        <v>0</v>
      </c>
      <c r="APQ30" s="128">
        <f t="shared" si="337"/>
        <v>0</v>
      </c>
      <c r="APR30" s="128">
        <f>IF(OR(APG30="",APJ30=""),0,IF(APG30&lt;기준일시_입력!$J$15,기준일시_입력!$J$15,APG30))</f>
        <v>0</v>
      </c>
      <c r="APS30" s="128">
        <f t="shared" si="338"/>
        <v>0</v>
      </c>
      <c r="APT30" s="128">
        <f>IFERROR(IF(AND(APR30&lt;SMALL(기준일시_입력!$J$21:$J$39,APT$5),APS30&gt;SMALL(기준일시_입력!$N$21:$N$39,APT$5)),INDEX(기준일시_입력!$AJ$21:$AJ$39,APT$5*2-1),IF(AND(APR30&gt;=SMALL(기준일시_입력!$J$21:$J$39,APT$5),APR30&lt;SMALL(기준일시_입력!$N$21:$N$39,APT$5)),SMALL(기준일시_입력!$N$21:$N$39,APT$5)-APR30,0)),0)</f>
        <v>0</v>
      </c>
      <c r="APU30" s="128">
        <f>IFERROR(IF(AND(APR30&lt;SMALL(기준일시_입력!$J$21:$J$39,APU$5),APS30&gt;SMALL(기준일시_입력!$N$21:$N$39,APU$5)),INDEX(기준일시_입력!$AJ$21:$AJ$39,APU$5*2-1),IF(AND(APR30&gt;=SMALL(기준일시_입력!$J$21:$J$39,APU$5),APR30&lt;SMALL(기준일시_입력!$N$21:$N$39,APU$5)),SMALL(기준일시_입력!$N$21:$N$39,APU$5)-APR30,0)),0)</f>
        <v>0</v>
      </c>
      <c r="APV30" s="128">
        <f>IFERROR(IF(AND(APR30&lt;SMALL(기준일시_입력!$J$21:$J$39,APV$5),APS30&gt;SMALL(기준일시_입력!$N$21:$N$39,APV$5)),INDEX(기준일시_입력!$AJ$21:$AJ$39,APV$5*2-1),IF(AND(APR30&gt;=SMALL(기준일시_입력!$J$21:$J$39,APV$5),APR30&lt;SMALL(기준일시_입력!$N$21:$N$39,APV$5)),SMALL(기준일시_입력!$N$21:$N$39,APV$5)-APR30,0)),0)</f>
        <v>0</v>
      </c>
      <c r="APW30" s="128">
        <f>IFERROR(IF(AND(APR30&lt;SMALL(기준일시_입력!$J$21:$J$39,APW$5),APS30&gt;SMALL(기준일시_입력!$N$21:$N$39,APW$5)),INDEX(기준일시_입력!$AJ$21:$AJ$39,APW$5*2-1),IF(AND(APR30&gt;=SMALL(기준일시_입력!$J$21:$J$39,APW$5),APR30&lt;SMALL(기준일시_입력!$N$21:$N$39,APW$5)),SMALL(기준일시_입력!$N$21:$N$39,APW$5)-APR30,0)),0)</f>
        <v>0</v>
      </c>
      <c r="APX30" s="128">
        <f>IFERROR(IF(AND(APR30&lt;SMALL(기준일시_입력!$J$21:$J$39,APX$5),APS30&gt;SMALL(기준일시_입력!$N$21:$N$39,APX$5)),INDEX(기준일시_입력!$AJ$21:$AJ$39,APX$5*2-1),IF(AND(APR30&gt;=SMALL(기준일시_입력!$J$21:$J$39,APX$5),APR30&lt;SMALL(기준일시_입력!$N$21:$N$39,APX$5)),SMALL(기준일시_입력!$N$21:$N$39,APX$5)-APR30,0)),0)</f>
        <v>0</v>
      </c>
      <c r="APY30" s="128">
        <f>IFERROR(IF(AND(APR30&lt;SMALL(기준일시_입력!$J$21:$J$39,APY$5),APS30&gt;SMALL(기준일시_입력!$N$21:$N$39,APY$5)),INDEX(기준일시_입력!$AJ$21:$AJ$39,APY$5*2-1),IF(AND(APR30&gt;=SMALL(기준일시_입력!$J$21:$J$39,APY$5),APR30&lt;SMALL(기준일시_입력!$N$21:$N$39,APY$5)),SMALL(기준일시_입력!$N$21:$N$39,APY$5)-APR30,0)),0)</f>
        <v>0</v>
      </c>
      <c r="APZ30" s="128">
        <f>IFERROR(IF(AND(APR30&lt;SMALL(기준일시_입력!$J$21:$J$39,APZ$5),APS30&gt;SMALL(기준일시_입력!$N$21:$N$39,APZ$5)),INDEX(기준일시_입력!$AJ$21:$AJ$39,APZ$5*2-1),IF(AND(APR30&gt;=SMALL(기준일시_입력!$J$21:$J$39,APZ$5),APR30&lt;SMALL(기준일시_입력!$N$21:$N$39,APZ$5)),SMALL(기준일시_입력!$N$21:$N$39,APZ$5)-APR30,0)),0)</f>
        <v>0</v>
      </c>
      <c r="AQA30" s="128">
        <f>IFERROR(IF(AND(APR30&lt;SMALL(기준일시_입력!$J$21:$J$39,AQA$5),APS30&gt;SMALL(기준일시_입력!$N$21:$N$39,AQA$5)),INDEX(기준일시_입력!$AJ$21:$AJ$39,AQA$5*2-1),IF(AND(APR30&gt;=SMALL(기준일시_입력!$J$21:$J$39,AQA$5),APR30&lt;SMALL(기준일시_입력!$N$21:$N$39,AQA$5)),SMALL(기준일시_입력!$N$21:$N$39,AQA$5)-APR30,0)),0)</f>
        <v>0</v>
      </c>
      <c r="AQB30" s="128">
        <f>IFERROR(IF(AND(APR30&lt;SMALL(기준일시_입력!$J$21:$J$39,AQB$5),APS30&gt;SMALL(기준일시_입력!$N$21:$N$39,AQB$5)),INDEX(기준일시_입력!$AJ$21:$AJ$39,AQB$5*2-1),IF(AND(APR30&gt;=SMALL(기준일시_입력!$J$21:$J$39,AQB$5),APR30&lt;SMALL(기준일시_입력!$N$21:$N$39,AQB$5)),SMALL(기준일시_입력!$N$21:$N$39,AQB$5)-APR30,0)),0)</f>
        <v>0</v>
      </c>
      <c r="AQC30" s="128">
        <f>IFERROR(IF(AND(APR30&lt;SMALL(기준일시_입력!$J$21:$J$39,AQC$5),APS30&gt;SMALL(기준일시_입력!$N$21:$N$39,AQC$5)),INDEX(기준일시_입력!$AJ$21:$AJ$39,AQC$5*2-1),IF(AND(APR30&gt;=SMALL(기준일시_입력!$J$21:$J$39,AQC$5),APR30&lt;SMALL(기준일시_입력!$N$21:$N$39,AQC$5)),SMALL(기준일시_입력!$N$21:$N$39,AQC$5)-APR30,0)),0)</f>
        <v>0</v>
      </c>
      <c r="AQD30" s="125"/>
      <c r="AQE30" s="180" t="str">
        <f t="shared" si="339"/>
        <v>25일</v>
      </c>
      <c r="AQF30" s="180"/>
      <c r="AQG30" s="124" t="str">
        <f t="shared" si="340"/>
        <v>목</v>
      </c>
      <c r="AQH30" s="133" t="str">
        <f t="shared" si="416"/>
        <v/>
      </c>
      <c r="AQI30" s="184"/>
      <c r="AQJ30" s="184"/>
      <c r="AQK30" s="184"/>
      <c r="AQL30" s="184"/>
      <c r="AQM30" s="184"/>
      <c r="AQN30" s="184"/>
      <c r="AQO30" s="176"/>
      <c r="AQP30" s="177"/>
      <c r="AQQ30" s="129" t="str">
        <f>IF($B30="","",IF(AND(AQG$3&lt;&gt;"",$B30-기준일시_입력!$AO$7&lt;=0,AQI30="",AQL30="",AQO30=""),"X",IF(AQO30="연차","☆",IF(AQO30="월차","★",IF(AQO30="병가","♨",IF(AQO30="출장","◎",IF(AQO30="교육","■",IF(AND(AQO30="",AQI30&lt;=기준일시_입력!$J$15,AQL30&gt;=기준일시_입력!$N$15),"○",IF(AND(AQO30="",AQI30&lt;&gt;"",AQI30&gt;기준일시_입력!$J$15),"▼",IF(AND(AQO30="",AQL30&lt;&gt;"",AQL30&lt;기준일시_입력!$N$15),"△",""))))))))))</f>
        <v/>
      </c>
      <c r="AQR30" s="128">
        <f>IFERROR(IF(OR(AQI30="",AQL30=""),0,IF(AND(AQT30&lt;기준일시_입력!$J$17,AQU30&gt;기준일시_입력!$N$17),기준일시_입력!$N$17-기준일시_입력!$J$17,IF(AND(AQT30&gt;=기준일시_입력!$J$17,AQU30&gt;기준일시_입력!$N$17),기준일시_입력!$N$17-AQT30,IF(AQU30&lt;기준일시_입력!$J$17,0,IF(AND(AQT30&lt;기준일시_입력!$J$17,AQU30&lt;=기준일시_입력!$N$17),AQU30-기준일시_입력!$J$17,IF(AND(AQT30&gt;=기준일시_입력!$J$17,AQU30&lt;=기준일시_입력!$N$17),AQU30-AQT30,0)))))),0)</f>
        <v>0</v>
      </c>
      <c r="AQS30" s="128">
        <f t="shared" si="342"/>
        <v>0</v>
      </c>
      <c r="AQT30" s="128">
        <f>IF(OR(AQI30="",AQL30=""),0,IF(AQI30&lt;기준일시_입력!$J$15,기준일시_입력!$J$15,AQI30))</f>
        <v>0</v>
      </c>
      <c r="AQU30" s="128">
        <f t="shared" si="343"/>
        <v>0</v>
      </c>
      <c r="AQV30" s="128">
        <f>IFERROR(IF(AND(AQT30&lt;SMALL(기준일시_입력!$J$21:$J$39,AQV$5),AQU30&gt;SMALL(기준일시_입력!$N$21:$N$39,AQV$5)),INDEX(기준일시_입력!$AJ$21:$AJ$39,AQV$5*2-1),IF(AND(AQT30&gt;=SMALL(기준일시_입력!$J$21:$J$39,AQV$5),AQT30&lt;SMALL(기준일시_입력!$N$21:$N$39,AQV$5)),SMALL(기준일시_입력!$N$21:$N$39,AQV$5)-AQT30,0)),0)</f>
        <v>0</v>
      </c>
      <c r="AQW30" s="128">
        <f>IFERROR(IF(AND(AQT30&lt;SMALL(기준일시_입력!$J$21:$J$39,AQW$5),AQU30&gt;SMALL(기준일시_입력!$N$21:$N$39,AQW$5)),INDEX(기준일시_입력!$AJ$21:$AJ$39,AQW$5*2-1),IF(AND(AQT30&gt;=SMALL(기준일시_입력!$J$21:$J$39,AQW$5),AQT30&lt;SMALL(기준일시_입력!$N$21:$N$39,AQW$5)),SMALL(기준일시_입력!$N$21:$N$39,AQW$5)-AQT30,0)),0)</f>
        <v>0</v>
      </c>
      <c r="AQX30" s="128">
        <f>IFERROR(IF(AND(AQT30&lt;SMALL(기준일시_입력!$J$21:$J$39,AQX$5),AQU30&gt;SMALL(기준일시_입력!$N$21:$N$39,AQX$5)),INDEX(기준일시_입력!$AJ$21:$AJ$39,AQX$5*2-1),IF(AND(AQT30&gt;=SMALL(기준일시_입력!$J$21:$J$39,AQX$5),AQT30&lt;SMALL(기준일시_입력!$N$21:$N$39,AQX$5)),SMALL(기준일시_입력!$N$21:$N$39,AQX$5)-AQT30,0)),0)</f>
        <v>0</v>
      </c>
      <c r="AQY30" s="128">
        <f>IFERROR(IF(AND(AQT30&lt;SMALL(기준일시_입력!$J$21:$J$39,AQY$5),AQU30&gt;SMALL(기준일시_입력!$N$21:$N$39,AQY$5)),INDEX(기준일시_입력!$AJ$21:$AJ$39,AQY$5*2-1),IF(AND(AQT30&gt;=SMALL(기준일시_입력!$J$21:$J$39,AQY$5),AQT30&lt;SMALL(기준일시_입력!$N$21:$N$39,AQY$5)),SMALL(기준일시_입력!$N$21:$N$39,AQY$5)-AQT30,0)),0)</f>
        <v>0</v>
      </c>
      <c r="AQZ30" s="128">
        <f>IFERROR(IF(AND(AQT30&lt;SMALL(기준일시_입력!$J$21:$J$39,AQZ$5),AQU30&gt;SMALL(기준일시_입력!$N$21:$N$39,AQZ$5)),INDEX(기준일시_입력!$AJ$21:$AJ$39,AQZ$5*2-1),IF(AND(AQT30&gt;=SMALL(기준일시_입력!$J$21:$J$39,AQZ$5),AQT30&lt;SMALL(기준일시_입력!$N$21:$N$39,AQZ$5)),SMALL(기준일시_입력!$N$21:$N$39,AQZ$5)-AQT30,0)),0)</f>
        <v>0</v>
      </c>
      <c r="ARA30" s="128">
        <f>IFERROR(IF(AND(AQT30&lt;SMALL(기준일시_입력!$J$21:$J$39,ARA$5),AQU30&gt;SMALL(기준일시_입력!$N$21:$N$39,ARA$5)),INDEX(기준일시_입력!$AJ$21:$AJ$39,ARA$5*2-1),IF(AND(AQT30&gt;=SMALL(기준일시_입력!$J$21:$J$39,ARA$5),AQT30&lt;SMALL(기준일시_입력!$N$21:$N$39,ARA$5)),SMALL(기준일시_입력!$N$21:$N$39,ARA$5)-AQT30,0)),0)</f>
        <v>0</v>
      </c>
      <c r="ARB30" s="128">
        <f>IFERROR(IF(AND(AQT30&lt;SMALL(기준일시_입력!$J$21:$J$39,ARB$5),AQU30&gt;SMALL(기준일시_입력!$N$21:$N$39,ARB$5)),INDEX(기준일시_입력!$AJ$21:$AJ$39,ARB$5*2-1),IF(AND(AQT30&gt;=SMALL(기준일시_입력!$J$21:$J$39,ARB$5),AQT30&lt;SMALL(기준일시_입력!$N$21:$N$39,ARB$5)),SMALL(기준일시_입력!$N$21:$N$39,ARB$5)-AQT30,0)),0)</f>
        <v>0</v>
      </c>
      <c r="ARC30" s="128">
        <f>IFERROR(IF(AND(AQT30&lt;SMALL(기준일시_입력!$J$21:$J$39,ARC$5),AQU30&gt;SMALL(기준일시_입력!$N$21:$N$39,ARC$5)),INDEX(기준일시_입력!$AJ$21:$AJ$39,ARC$5*2-1),IF(AND(AQT30&gt;=SMALL(기준일시_입력!$J$21:$J$39,ARC$5),AQT30&lt;SMALL(기준일시_입력!$N$21:$N$39,ARC$5)),SMALL(기준일시_입력!$N$21:$N$39,ARC$5)-AQT30,0)),0)</f>
        <v>0</v>
      </c>
      <c r="ARD30" s="128">
        <f>IFERROR(IF(AND(AQT30&lt;SMALL(기준일시_입력!$J$21:$J$39,ARD$5),AQU30&gt;SMALL(기준일시_입력!$N$21:$N$39,ARD$5)),INDEX(기준일시_입력!$AJ$21:$AJ$39,ARD$5*2-1),IF(AND(AQT30&gt;=SMALL(기준일시_입력!$J$21:$J$39,ARD$5),AQT30&lt;SMALL(기준일시_입력!$N$21:$N$39,ARD$5)),SMALL(기준일시_입력!$N$21:$N$39,ARD$5)-AQT30,0)),0)</f>
        <v>0</v>
      </c>
      <c r="ARE30" s="128">
        <f>IFERROR(IF(AND(AQT30&lt;SMALL(기준일시_입력!$J$21:$J$39,ARE$5),AQU30&gt;SMALL(기준일시_입력!$N$21:$N$39,ARE$5)),INDEX(기준일시_입력!$AJ$21:$AJ$39,ARE$5*2-1),IF(AND(AQT30&gt;=SMALL(기준일시_입력!$J$21:$J$39,ARE$5),AQT30&lt;SMALL(기준일시_입력!$N$21:$N$39,ARE$5)),SMALL(기준일시_입력!$N$21:$N$39,ARE$5)-AQT30,0)),0)</f>
        <v>0</v>
      </c>
      <c r="ARF30" s="125"/>
      <c r="ARG30" s="180" t="str">
        <f t="shared" si="344"/>
        <v>25일</v>
      </c>
      <c r="ARH30" s="180"/>
      <c r="ARI30" s="124" t="str">
        <f t="shared" si="345"/>
        <v>목</v>
      </c>
      <c r="ARJ30" s="133" t="str">
        <f t="shared" si="416"/>
        <v/>
      </c>
      <c r="ARK30" s="184"/>
      <c r="ARL30" s="184"/>
      <c r="ARM30" s="184"/>
      <c r="ARN30" s="184"/>
      <c r="ARO30" s="184"/>
      <c r="ARP30" s="184"/>
      <c r="ARQ30" s="176"/>
      <c r="ARR30" s="177"/>
      <c r="ARS30" s="129" t="str">
        <f>IF($B30="","",IF(AND(ARI$3&lt;&gt;"",$B30-기준일시_입력!$AO$7&lt;=0,ARK30="",ARN30="",ARQ30=""),"X",IF(ARQ30="연차","☆",IF(ARQ30="월차","★",IF(ARQ30="병가","♨",IF(ARQ30="출장","◎",IF(ARQ30="교육","■",IF(AND(ARQ30="",ARK30&lt;=기준일시_입력!$J$15,ARN30&gt;=기준일시_입력!$N$15),"○",IF(AND(ARQ30="",ARK30&lt;&gt;"",ARK30&gt;기준일시_입력!$J$15),"▼",IF(AND(ARQ30="",ARN30&lt;&gt;"",ARN30&lt;기준일시_입력!$N$15),"△",""))))))))))</f>
        <v/>
      </c>
      <c r="ART30" s="128">
        <f>IFERROR(IF(OR(ARK30="",ARN30=""),0,IF(AND(ARV30&lt;기준일시_입력!$J$17,ARW30&gt;기준일시_입력!$N$17),기준일시_입력!$N$17-기준일시_입력!$J$17,IF(AND(ARV30&gt;=기준일시_입력!$J$17,ARW30&gt;기준일시_입력!$N$17),기준일시_입력!$N$17-ARV30,IF(ARW30&lt;기준일시_입력!$J$17,0,IF(AND(ARV30&lt;기준일시_입력!$J$17,ARW30&lt;=기준일시_입력!$N$17),ARW30-기준일시_입력!$J$17,IF(AND(ARV30&gt;=기준일시_입력!$J$17,ARW30&lt;=기준일시_입력!$N$17),ARW30-ARV30,0)))))),0)</f>
        <v>0</v>
      </c>
      <c r="ARU30" s="128">
        <f t="shared" si="347"/>
        <v>0</v>
      </c>
      <c r="ARV30" s="128">
        <f>IF(OR(ARK30="",ARN30=""),0,IF(ARK30&lt;기준일시_입력!$J$15,기준일시_입력!$J$15,ARK30))</f>
        <v>0</v>
      </c>
      <c r="ARW30" s="128">
        <f t="shared" si="348"/>
        <v>0</v>
      </c>
      <c r="ARX30" s="128">
        <f>IFERROR(IF(AND(ARV30&lt;SMALL(기준일시_입력!$J$21:$J$39,ARX$5),ARW30&gt;SMALL(기준일시_입력!$N$21:$N$39,ARX$5)),INDEX(기준일시_입력!$AJ$21:$AJ$39,ARX$5*2-1),IF(AND(ARV30&gt;=SMALL(기준일시_입력!$J$21:$J$39,ARX$5),ARV30&lt;SMALL(기준일시_입력!$N$21:$N$39,ARX$5)),SMALL(기준일시_입력!$N$21:$N$39,ARX$5)-ARV30,0)),0)</f>
        <v>0</v>
      </c>
      <c r="ARY30" s="128">
        <f>IFERROR(IF(AND(ARV30&lt;SMALL(기준일시_입력!$J$21:$J$39,ARY$5),ARW30&gt;SMALL(기준일시_입력!$N$21:$N$39,ARY$5)),INDEX(기준일시_입력!$AJ$21:$AJ$39,ARY$5*2-1),IF(AND(ARV30&gt;=SMALL(기준일시_입력!$J$21:$J$39,ARY$5),ARV30&lt;SMALL(기준일시_입력!$N$21:$N$39,ARY$5)),SMALL(기준일시_입력!$N$21:$N$39,ARY$5)-ARV30,0)),0)</f>
        <v>0</v>
      </c>
      <c r="ARZ30" s="128">
        <f>IFERROR(IF(AND(ARV30&lt;SMALL(기준일시_입력!$J$21:$J$39,ARZ$5),ARW30&gt;SMALL(기준일시_입력!$N$21:$N$39,ARZ$5)),INDEX(기준일시_입력!$AJ$21:$AJ$39,ARZ$5*2-1),IF(AND(ARV30&gt;=SMALL(기준일시_입력!$J$21:$J$39,ARZ$5),ARV30&lt;SMALL(기준일시_입력!$N$21:$N$39,ARZ$5)),SMALL(기준일시_입력!$N$21:$N$39,ARZ$5)-ARV30,0)),0)</f>
        <v>0</v>
      </c>
      <c r="ASA30" s="128">
        <f>IFERROR(IF(AND(ARV30&lt;SMALL(기준일시_입력!$J$21:$J$39,ASA$5),ARW30&gt;SMALL(기준일시_입력!$N$21:$N$39,ASA$5)),INDEX(기준일시_입력!$AJ$21:$AJ$39,ASA$5*2-1),IF(AND(ARV30&gt;=SMALL(기준일시_입력!$J$21:$J$39,ASA$5),ARV30&lt;SMALL(기준일시_입력!$N$21:$N$39,ASA$5)),SMALL(기준일시_입력!$N$21:$N$39,ASA$5)-ARV30,0)),0)</f>
        <v>0</v>
      </c>
      <c r="ASB30" s="128">
        <f>IFERROR(IF(AND(ARV30&lt;SMALL(기준일시_입력!$J$21:$J$39,ASB$5),ARW30&gt;SMALL(기준일시_입력!$N$21:$N$39,ASB$5)),INDEX(기준일시_입력!$AJ$21:$AJ$39,ASB$5*2-1),IF(AND(ARV30&gt;=SMALL(기준일시_입력!$J$21:$J$39,ASB$5),ARV30&lt;SMALL(기준일시_입력!$N$21:$N$39,ASB$5)),SMALL(기준일시_입력!$N$21:$N$39,ASB$5)-ARV30,0)),0)</f>
        <v>0</v>
      </c>
      <c r="ASC30" s="128">
        <f>IFERROR(IF(AND(ARV30&lt;SMALL(기준일시_입력!$J$21:$J$39,ASC$5),ARW30&gt;SMALL(기준일시_입력!$N$21:$N$39,ASC$5)),INDEX(기준일시_입력!$AJ$21:$AJ$39,ASC$5*2-1),IF(AND(ARV30&gt;=SMALL(기준일시_입력!$J$21:$J$39,ASC$5),ARV30&lt;SMALL(기준일시_입력!$N$21:$N$39,ASC$5)),SMALL(기준일시_입력!$N$21:$N$39,ASC$5)-ARV30,0)),0)</f>
        <v>0</v>
      </c>
      <c r="ASD30" s="128">
        <f>IFERROR(IF(AND(ARV30&lt;SMALL(기준일시_입력!$J$21:$J$39,ASD$5),ARW30&gt;SMALL(기준일시_입력!$N$21:$N$39,ASD$5)),INDEX(기준일시_입력!$AJ$21:$AJ$39,ASD$5*2-1),IF(AND(ARV30&gt;=SMALL(기준일시_입력!$J$21:$J$39,ASD$5),ARV30&lt;SMALL(기준일시_입력!$N$21:$N$39,ASD$5)),SMALL(기준일시_입력!$N$21:$N$39,ASD$5)-ARV30,0)),0)</f>
        <v>0</v>
      </c>
      <c r="ASE30" s="128">
        <f>IFERROR(IF(AND(ARV30&lt;SMALL(기준일시_입력!$J$21:$J$39,ASE$5),ARW30&gt;SMALL(기준일시_입력!$N$21:$N$39,ASE$5)),INDEX(기준일시_입력!$AJ$21:$AJ$39,ASE$5*2-1),IF(AND(ARV30&gt;=SMALL(기준일시_입력!$J$21:$J$39,ASE$5),ARV30&lt;SMALL(기준일시_입력!$N$21:$N$39,ASE$5)),SMALL(기준일시_입력!$N$21:$N$39,ASE$5)-ARV30,0)),0)</f>
        <v>0</v>
      </c>
      <c r="ASF30" s="128">
        <f>IFERROR(IF(AND(ARV30&lt;SMALL(기준일시_입력!$J$21:$J$39,ASF$5),ARW30&gt;SMALL(기준일시_입력!$N$21:$N$39,ASF$5)),INDEX(기준일시_입력!$AJ$21:$AJ$39,ASF$5*2-1),IF(AND(ARV30&gt;=SMALL(기준일시_입력!$J$21:$J$39,ASF$5),ARV30&lt;SMALL(기준일시_입력!$N$21:$N$39,ASF$5)),SMALL(기준일시_입력!$N$21:$N$39,ASF$5)-ARV30,0)),0)</f>
        <v>0</v>
      </c>
      <c r="ASG30" s="128">
        <f>IFERROR(IF(AND(ARV30&lt;SMALL(기준일시_입력!$J$21:$J$39,ASG$5),ARW30&gt;SMALL(기준일시_입력!$N$21:$N$39,ASG$5)),INDEX(기준일시_입력!$AJ$21:$AJ$39,ASG$5*2-1),IF(AND(ARV30&gt;=SMALL(기준일시_입력!$J$21:$J$39,ASG$5),ARV30&lt;SMALL(기준일시_입력!$N$21:$N$39,ASG$5)),SMALL(기준일시_입력!$N$21:$N$39,ASG$5)-ARV30,0)),0)</f>
        <v>0</v>
      </c>
      <c r="ASH30" s="125"/>
      <c r="ASI30" s="180" t="str">
        <f t="shared" si="349"/>
        <v>25일</v>
      </c>
      <c r="ASJ30" s="180"/>
      <c r="ASK30" s="124" t="str">
        <f t="shared" si="350"/>
        <v>목</v>
      </c>
      <c r="ASL30" s="133" t="str">
        <f t="shared" si="417"/>
        <v/>
      </c>
      <c r="ASM30" s="184"/>
      <c r="ASN30" s="184"/>
      <c r="ASO30" s="184"/>
      <c r="ASP30" s="184"/>
      <c r="ASQ30" s="184"/>
      <c r="ASR30" s="184"/>
      <c r="ASS30" s="176"/>
      <c r="AST30" s="177"/>
      <c r="ASU30" s="129" t="str">
        <f>IF($B30="","",IF(AND(ASK$3&lt;&gt;"",$B30-기준일시_입력!$AO$7&lt;=0,ASM30="",ASP30="",ASS30=""),"X",IF(ASS30="연차","☆",IF(ASS30="월차","★",IF(ASS30="병가","♨",IF(ASS30="출장","◎",IF(ASS30="교육","■",IF(AND(ASS30="",ASM30&lt;=기준일시_입력!$J$15,ASP30&gt;=기준일시_입력!$N$15),"○",IF(AND(ASS30="",ASM30&lt;&gt;"",ASM30&gt;기준일시_입력!$J$15),"▼",IF(AND(ASS30="",ASP30&lt;&gt;"",ASP30&lt;기준일시_입력!$N$15),"△",""))))))))))</f>
        <v/>
      </c>
      <c r="ASV30" s="128">
        <f>IFERROR(IF(OR(ASM30="",ASP30=""),0,IF(AND(ASX30&lt;기준일시_입력!$J$17,ASY30&gt;기준일시_입력!$N$17),기준일시_입력!$N$17-기준일시_입력!$J$17,IF(AND(ASX30&gt;=기준일시_입력!$J$17,ASY30&gt;기준일시_입력!$N$17),기준일시_입력!$N$17-ASX30,IF(ASY30&lt;기준일시_입력!$J$17,0,IF(AND(ASX30&lt;기준일시_입력!$J$17,ASY30&lt;=기준일시_입력!$N$17),ASY30-기준일시_입력!$J$17,IF(AND(ASX30&gt;=기준일시_입력!$J$17,ASY30&lt;=기준일시_입력!$N$17),ASY30-ASX30,0)))))),0)</f>
        <v>0</v>
      </c>
      <c r="ASW30" s="128">
        <f t="shared" si="352"/>
        <v>0</v>
      </c>
      <c r="ASX30" s="128">
        <f>IF(OR(ASM30="",ASP30=""),0,IF(ASM30&lt;기준일시_입력!$J$15,기준일시_입력!$J$15,ASM30))</f>
        <v>0</v>
      </c>
      <c r="ASY30" s="128">
        <f t="shared" si="353"/>
        <v>0</v>
      </c>
      <c r="ASZ30" s="128">
        <f>IFERROR(IF(AND(ASX30&lt;SMALL(기준일시_입력!$J$21:$J$39,ASZ$5),ASY30&gt;SMALL(기준일시_입력!$N$21:$N$39,ASZ$5)),INDEX(기준일시_입력!$AJ$21:$AJ$39,ASZ$5*2-1),IF(AND(ASX30&gt;=SMALL(기준일시_입력!$J$21:$J$39,ASZ$5),ASX30&lt;SMALL(기준일시_입력!$N$21:$N$39,ASZ$5)),SMALL(기준일시_입력!$N$21:$N$39,ASZ$5)-ASX30,0)),0)</f>
        <v>0</v>
      </c>
      <c r="ATA30" s="128">
        <f>IFERROR(IF(AND(ASX30&lt;SMALL(기준일시_입력!$J$21:$J$39,ATA$5),ASY30&gt;SMALL(기준일시_입력!$N$21:$N$39,ATA$5)),INDEX(기준일시_입력!$AJ$21:$AJ$39,ATA$5*2-1),IF(AND(ASX30&gt;=SMALL(기준일시_입력!$J$21:$J$39,ATA$5),ASX30&lt;SMALL(기준일시_입력!$N$21:$N$39,ATA$5)),SMALL(기준일시_입력!$N$21:$N$39,ATA$5)-ASX30,0)),0)</f>
        <v>0</v>
      </c>
      <c r="ATB30" s="128">
        <f>IFERROR(IF(AND(ASX30&lt;SMALL(기준일시_입력!$J$21:$J$39,ATB$5),ASY30&gt;SMALL(기준일시_입력!$N$21:$N$39,ATB$5)),INDEX(기준일시_입력!$AJ$21:$AJ$39,ATB$5*2-1),IF(AND(ASX30&gt;=SMALL(기준일시_입력!$J$21:$J$39,ATB$5),ASX30&lt;SMALL(기준일시_입력!$N$21:$N$39,ATB$5)),SMALL(기준일시_입력!$N$21:$N$39,ATB$5)-ASX30,0)),0)</f>
        <v>0</v>
      </c>
      <c r="ATC30" s="128">
        <f>IFERROR(IF(AND(ASX30&lt;SMALL(기준일시_입력!$J$21:$J$39,ATC$5),ASY30&gt;SMALL(기준일시_입력!$N$21:$N$39,ATC$5)),INDEX(기준일시_입력!$AJ$21:$AJ$39,ATC$5*2-1),IF(AND(ASX30&gt;=SMALL(기준일시_입력!$J$21:$J$39,ATC$5),ASX30&lt;SMALL(기준일시_입력!$N$21:$N$39,ATC$5)),SMALL(기준일시_입력!$N$21:$N$39,ATC$5)-ASX30,0)),0)</f>
        <v>0</v>
      </c>
      <c r="ATD30" s="128">
        <f>IFERROR(IF(AND(ASX30&lt;SMALL(기준일시_입력!$J$21:$J$39,ATD$5),ASY30&gt;SMALL(기준일시_입력!$N$21:$N$39,ATD$5)),INDEX(기준일시_입력!$AJ$21:$AJ$39,ATD$5*2-1),IF(AND(ASX30&gt;=SMALL(기준일시_입력!$J$21:$J$39,ATD$5),ASX30&lt;SMALL(기준일시_입력!$N$21:$N$39,ATD$5)),SMALL(기준일시_입력!$N$21:$N$39,ATD$5)-ASX30,0)),0)</f>
        <v>0</v>
      </c>
      <c r="ATE30" s="128">
        <f>IFERROR(IF(AND(ASX30&lt;SMALL(기준일시_입력!$J$21:$J$39,ATE$5),ASY30&gt;SMALL(기준일시_입력!$N$21:$N$39,ATE$5)),INDEX(기준일시_입력!$AJ$21:$AJ$39,ATE$5*2-1),IF(AND(ASX30&gt;=SMALL(기준일시_입력!$J$21:$J$39,ATE$5),ASX30&lt;SMALL(기준일시_입력!$N$21:$N$39,ATE$5)),SMALL(기준일시_입력!$N$21:$N$39,ATE$5)-ASX30,0)),0)</f>
        <v>0</v>
      </c>
      <c r="ATF30" s="128">
        <f>IFERROR(IF(AND(ASX30&lt;SMALL(기준일시_입력!$J$21:$J$39,ATF$5),ASY30&gt;SMALL(기준일시_입력!$N$21:$N$39,ATF$5)),INDEX(기준일시_입력!$AJ$21:$AJ$39,ATF$5*2-1),IF(AND(ASX30&gt;=SMALL(기준일시_입력!$J$21:$J$39,ATF$5),ASX30&lt;SMALL(기준일시_입력!$N$21:$N$39,ATF$5)),SMALL(기준일시_입력!$N$21:$N$39,ATF$5)-ASX30,0)),0)</f>
        <v>0</v>
      </c>
      <c r="ATG30" s="128">
        <f>IFERROR(IF(AND(ASX30&lt;SMALL(기준일시_입력!$J$21:$J$39,ATG$5),ASY30&gt;SMALL(기준일시_입력!$N$21:$N$39,ATG$5)),INDEX(기준일시_입력!$AJ$21:$AJ$39,ATG$5*2-1),IF(AND(ASX30&gt;=SMALL(기준일시_입력!$J$21:$J$39,ATG$5),ASX30&lt;SMALL(기준일시_입력!$N$21:$N$39,ATG$5)),SMALL(기준일시_입력!$N$21:$N$39,ATG$5)-ASX30,0)),0)</f>
        <v>0</v>
      </c>
      <c r="ATH30" s="128">
        <f>IFERROR(IF(AND(ASX30&lt;SMALL(기준일시_입력!$J$21:$J$39,ATH$5),ASY30&gt;SMALL(기준일시_입력!$N$21:$N$39,ATH$5)),INDEX(기준일시_입력!$AJ$21:$AJ$39,ATH$5*2-1),IF(AND(ASX30&gt;=SMALL(기준일시_입력!$J$21:$J$39,ATH$5),ASX30&lt;SMALL(기준일시_입력!$N$21:$N$39,ATH$5)),SMALL(기준일시_입력!$N$21:$N$39,ATH$5)-ASX30,0)),0)</f>
        <v>0</v>
      </c>
      <c r="ATI30" s="128">
        <f>IFERROR(IF(AND(ASX30&lt;SMALL(기준일시_입력!$J$21:$J$39,ATI$5),ASY30&gt;SMALL(기준일시_입력!$N$21:$N$39,ATI$5)),INDEX(기준일시_입력!$AJ$21:$AJ$39,ATI$5*2-1),IF(AND(ASX30&gt;=SMALL(기준일시_입력!$J$21:$J$39,ATI$5),ASX30&lt;SMALL(기준일시_입력!$N$21:$N$39,ATI$5)),SMALL(기준일시_입력!$N$21:$N$39,ATI$5)-ASX30,0)),0)</f>
        <v>0</v>
      </c>
      <c r="ATJ30" s="125"/>
      <c r="ATK30" s="180" t="str">
        <f t="shared" si="354"/>
        <v>25일</v>
      </c>
      <c r="ATL30" s="180"/>
      <c r="ATM30" s="124" t="str">
        <f t="shared" si="355"/>
        <v>목</v>
      </c>
      <c r="ATN30" s="133" t="str">
        <f t="shared" si="417"/>
        <v/>
      </c>
      <c r="ATO30" s="184"/>
      <c r="ATP30" s="184"/>
      <c r="ATQ30" s="184"/>
      <c r="ATR30" s="184"/>
      <c r="ATS30" s="184"/>
      <c r="ATT30" s="184"/>
      <c r="ATU30" s="176"/>
      <c r="ATV30" s="177"/>
      <c r="ATW30" s="129" t="str">
        <f>IF($B30="","",IF(AND(ATM$3&lt;&gt;"",$B30-기준일시_입력!$AO$7&lt;=0,ATO30="",ATR30="",ATU30=""),"X",IF(ATU30="연차","☆",IF(ATU30="월차","★",IF(ATU30="병가","♨",IF(ATU30="출장","◎",IF(ATU30="교육","■",IF(AND(ATU30="",ATO30&lt;=기준일시_입력!$J$15,ATR30&gt;=기준일시_입력!$N$15),"○",IF(AND(ATU30="",ATO30&lt;&gt;"",ATO30&gt;기준일시_입력!$J$15),"▼",IF(AND(ATU30="",ATR30&lt;&gt;"",ATR30&lt;기준일시_입력!$N$15),"△",""))))))))))</f>
        <v/>
      </c>
      <c r="ATX30" s="128">
        <f>IFERROR(IF(OR(ATO30="",ATR30=""),0,IF(AND(ATZ30&lt;기준일시_입력!$J$17,AUA30&gt;기준일시_입력!$N$17),기준일시_입력!$N$17-기준일시_입력!$J$17,IF(AND(ATZ30&gt;=기준일시_입력!$J$17,AUA30&gt;기준일시_입력!$N$17),기준일시_입력!$N$17-ATZ30,IF(AUA30&lt;기준일시_입력!$J$17,0,IF(AND(ATZ30&lt;기준일시_입력!$J$17,AUA30&lt;=기준일시_입력!$N$17),AUA30-기준일시_입력!$J$17,IF(AND(ATZ30&gt;=기준일시_입력!$J$17,AUA30&lt;=기준일시_입력!$N$17),AUA30-ATZ30,0)))))),0)</f>
        <v>0</v>
      </c>
      <c r="ATY30" s="128">
        <f t="shared" si="357"/>
        <v>0</v>
      </c>
      <c r="ATZ30" s="128">
        <f>IF(OR(ATO30="",ATR30=""),0,IF(ATO30&lt;기준일시_입력!$J$15,기준일시_입력!$J$15,ATO30))</f>
        <v>0</v>
      </c>
      <c r="AUA30" s="128">
        <f t="shared" si="358"/>
        <v>0</v>
      </c>
      <c r="AUB30" s="128">
        <f>IFERROR(IF(AND(ATZ30&lt;SMALL(기준일시_입력!$J$21:$J$39,AUB$5),AUA30&gt;SMALL(기준일시_입력!$N$21:$N$39,AUB$5)),INDEX(기준일시_입력!$AJ$21:$AJ$39,AUB$5*2-1),IF(AND(ATZ30&gt;=SMALL(기준일시_입력!$J$21:$J$39,AUB$5),ATZ30&lt;SMALL(기준일시_입력!$N$21:$N$39,AUB$5)),SMALL(기준일시_입력!$N$21:$N$39,AUB$5)-ATZ30,0)),0)</f>
        <v>0</v>
      </c>
      <c r="AUC30" s="128">
        <f>IFERROR(IF(AND(ATZ30&lt;SMALL(기준일시_입력!$J$21:$J$39,AUC$5),AUA30&gt;SMALL(기준일시_입력!$N$21:$N$39,AUC$5)),INDEX(기준일시_입력!$AJ$21:$AJ$39,AUC$5*2-1),IF(AND(ATZ30&gt;=SMALL(기준일시_입력!$J$21:$J$39,AUC$5),ATZ30&lt;SMALL(기준일시_입력!$N$21:$N$39,AUC$5)),SMALL(기준일시_입력!$N$21:$N$39,AUC$5)-ATZ30,0)),0)</f>
        <v>0</v>
      </c>
      <c r="AUD30" s="128">
        <f>IFERROR(IF(AND(ATZ30&lt;SMALL(기준일시_입력!$J$21:$J$39,AUD$5),AUA30&gt;SMALL(기준일시_입력!$N$21:$N$39,AUD$5)),INDEX(기준일시_입력!$AJ$21:$AJ$39,AUD$5*2-1),IF(AND(ATZ30&gt;=SMALL(기준일시_입력!$J$21:$J$39,AUD$5),ATZ30&lt;SMALL(기준일시_입력!$N$21:$N$39,AUD$5)),SMALL(기준일시_입력!$N$21:$N$39,AUD$5)-ATZ30,0)),0)</f>
        <v>0</v>
      </c>
      <c r="AUE30" s="128">
        <f>IFERROR(IF(AND(ATZ30&lt;SMALL(기준일시_입력!$J$21:$J$39,AUE$5),AUA30&gt;SMALL(기준일시_입력!$N$21:$N$39,AUE$5)),INDEX(기준일시_입력!$AJ$21:$AJ$39,AUE$5*2-1),IF(AND(ATZ30&gt;=SMALL(기준일시_입력!$J$21:$J$39,AUE$5),ATZ30&lt;SMALL(기준일시_입력!$N$21:$N$39,AUE$5)),SMALL(기준일시_입력!$N$21:$N$39,AUE$5)-ATZ30,0)),0)</f>
        <v>0</v>
      </c>
      <c r="AUF30" s="128">
        <f>IFERROR(IF(AND(ATZ30&lt;SMALL(기준일시_입력!$J$21:$J$39,AUF$5),AUA30&gt;SMALL(기준일시_입력!$N$21:$N$39,AUF$5)),INDEX(기준일시_입력!$AJ$21:$AJ$39,AUF$5*2-1),IF(AND(ATZ30&gt;=SMALL(기준일시_입력!$J$21:$J$39,AUF$5),ATZ30&lt;SMALL(기준일시_입력!$N$21:$N$39,AUF$5)),SMALL(기준일시_입력!$N$21:$N$39,AUF$5)-ATZ30,0)),0)</f>
        <v>0</v>
      </c>
      <c r="AUG30" s="128">
        <f>IFERROR(IF(AND(ATZ30&lt;SMALL(기준일시_입력!$J$21:$J$39,AUG$5),AUA30&gt;SMALL(기준일시_입력!$N$21:$N$39,AUG$5)),INDEX(기준일시_입력!$AJ$21:$AJ$39,AUG$5*2-1),IF(AND(ATZ30&gt;=SMALL(기준일시_입력!$J$21:$J$39,AUG$5),ATZ30&lt;SMALL(기준일시_입력!$N$21:$N$39,AUG$5)),SMALL(기준일시_입력!$N$21:$N$39,AUG$5)-ATZ30,0)),0)</f>
        <v>0</v>
      </c>
      <c r="AUH30" s="128">
        <f>IFERROR(IF(AND(ATZ30&lt;SMALL(기준일시_입력!$J$21:$J$39,AUH$5),AUA30&gt;SMALL(기준일시_입력!$N$21:$N$39,AUH$5)),INDEX(기준일시_입력!$AJ$21:$AJ$39,AUH$5*2-1),IF(AND(ATZ30&gt;=SMALL(기준일시_입력!$J$21:$J$39,AUH$5),ATZ30&lt;SMALL(기준일시_입력!$N$21:$N$39,AUH$5)),SMALL(기준일시_입력!$N$21:$N$39,AUH$5)-ATZ30,0)),0)</f>
        <v>0</v>
      </c>
      <c r="AUI30" s="128">
        <f>IFERROR(IF(AND(ATZ30&lt;SMALL(기준일시_입력!$J$21:$J$39,AUI$5),AUA30&gt;SMALL(기준일시_입력!$N$21:$N$39,AUI$5)),INDEX(기준일시_입력!$AJ$21:$AJ$39,AUI$5*2-1),IF(AND(ATZ30&gt;=SMALL(기준일시_입력!$J$21:$J$39,AUI$5),ATZ30&lt;SMALL(기준일시_입력!$N$21:$N$39,AUI$5)),SMALL(기준일시_입력!$N$21:$N$39,AUI$5)-ATZ30,0)),0)</f>
        <v>0</v>
      </c>
      <c r="AUJ30" s="128">
        <f>IFERROR(IF(AND(ATZ30&lt;SMALL(기준일시_입력!$J$21:$J$39,AUJ$5),AUA30&gt;SMALL(기준일시_입력!$N$21:$N$39,AUJ$5)),INDEX(기준일시_입력!$AJ$21:$AJ$39,AUJ$5*2-1),IF(AND(ATZ30&gt;=SMALL(기준일시_입력!$J$21:$J$39,AUJ$5),ATZ30&lt;SMALL(기준일시_입력!$N$21:$N$39,AUJ$5)),SMALL(기준일시_입력!$N$21:$N$39,AUJ$5)-ATZ30,0)),0)</f>
        <v>0</v>
      </c>
      <c r="AUK30" s="128">
        <f>IFERROR(IF(AND(ATZ30&lt;SMALL(기준일시_입력!$J$21:$J$39,AUK$5),AUA30&gt;SMALL(기준일시_입력!$N$21:$N$39,AUK$5)),INDEX(기준일시_입력!$AJ$21:$AJ$39,AUK$5*2-1),IF(AND(ATZ30&gt;=SMALL(기준일시_입력!$J$21:$J$39,AUK$5),ATZ30&lt;SMALL(기준일시_입력!$N$21:$N$39,AUK$5)),SMALL(기준일시_입력!$N$21:$N$39,AUK$5)-ATZ30,0)),0)</f>
        <v>0</v>
      </c>
      <c r="AUL30" s="125"/>
      <c r="AUM30" s="180" t="str">
        <f t="shared" si="359"/>
        <v>25일</v>
      </c>
      <c r="AUN30" s="180"/>
      <c r="AUO30" s="124" t="str">
        <f t="shared" si="360"/>
        <v>목</v>
      </c>
      <c r="AUP30" s="133" t="str">
        <f t="shared" si="417"/>
        <v/>
      </c>
      <c r="AUQ30" s="184"/>
      <c r="AUR30" s="184"/>
      <c r="AUS30" s="184"/>
      <c r="AUT30" s="184"/>
      <c r="AUU30" s="184"/>
      <c r="AUV30" s="184"/>
      <c r="AUW30" s="176"/>
      <c r="AUX30" s="177"/>
      <c r="AUY30" s="129" t="str">
        <f>IF($B30="","",IF(AND(AUO$3&lt;&gt;"",$B30-기준일시_입력!$AO$7&lt;=0,AUQ30="",AUT30="",AUW30=""),"X",IF(AUW30="연차","☆",IF(AUW30="월차","★",IF(AUW30="병가","♨",IF(AUW30="출장","◎",IF(AUW30="교육","■",IF(AND(AUW30="",AUQ30&lt;=기준일시_입력!$J$15,AUT30&gt;=기준일시_입력!$N$15),"○",IF(AND(AUW30="",AUQ30&lt;&gt;"",AUQ30&gt;기준일시_입력!$J$15),"▼",IF(AND(AUW30="",AUT30&lt;&gt;"",AUT30&lt;기준일시_입력!$N$15),"△",""))))))))))</f>
        <v/>
      </c>
      <c r="AUZ30" s="128">
        <f>IFERROR(IF(OR(AUQ30="",AUT30=""),0,IF(AND(AVB30&lt;기준일시_입력!$J$17,AVC30&gt;기준일시_입력!$N$17),기준일시_입력!$N$17-기준일시_입력!$J$17,IF(AND(AVB30&gt;=기준일시_입력!$J$17,AVC30&gt;기준일시_입력!$N$17),기준일시_입력!$N$17-AVB30,IF(AVC30&lt;기준일시_입력!$J$17,0,IF(AND(AVB30&lt;기준일시_입력!$J$17,AVC30&lt;=기준일시_입력!$N$17),AVC30-기준일시_입력!$J$17,IF(AND(AVB30&gt;=기준일시_입력!$J$17,AVC30&lt;=기준일시_입력!$N$17),AVC30-AVB30,0)))))),0)</f>
        <v>0</v>
      </c>
      <c r="AVA30" s="128">
        <f t="shared" si="362"/>
        <v>0</v>
      </c>
      <c r="AVB30" s="128">
        <f>IF(OR(AUQ30="",AUT30=""),0,IF(AUQ30&lt;기준일시_입력!$J$15,기준일시_입력!$J$15,AUQ30))</f>
        <v>0</v>
      </c>
      <c r="AVC30" s="128">
        <f t="shared" si="363"/>
        <v>0</v>
      </c>
      <c r="AVD30" s="128">
        <f>IFERROR(IF(AND(AVB30&lt;SMALL(기준일시_입력!$J$21:$J$39,AVD$5),AVC30&gt;SMALL(기준일시_입력!$N$21:$N$39,AVD$5)),INDEX(기준일시_입력!$AJ$21:$AJ$39,AVD$5*2-1),IF(AND(AVB30&gt;=SMALL(기준일시_입력!$J$21:$J$39,AVD$5),AVB30&lt;SMALL(기준일시_입력!$N$21:$N$39,AVD$5)),SMALL(기준일시_입력!$N$21:$N$39,AVD$5)-AVB30,0)),0)</f>
        <v>0</v>
      </c>
      <c r="AVE30" s="128">
        <f>IFERROR(IF(AND(AVB30&lt;SMALL(기준일시_입력!$J$21:$J$39,AVE$5),AVC30&gt;SMALL(기준일시_입력!$N$21:$N$39,AVE$5)),INDEX(기준일시_입력!$AJ$21:$AJ$39,AVE$5*2-1),IF(AND(AVB30&gt;=SMALL(기준일시_입력!$J$21:$J$39,AVE$5),AVB30&lt;SMALL(기준일시_입력!$N$21:$N$39,AVE$5)),SMALL(기준일시_입력!$N$21:$N$39,AVE$5)-AVB30,0)),0)</f>
        <v>0</v>
      </c>
      <c r="AVF30" s="128">
        <f>IFERROR(IF(AND(AVB30&lt;SMALL(기준일시_입력!$J$21:$J$39,AVF$5),AVC30&gt;SMALL(기준일시_입력!$N$21:$N$39,AVF$5)),INDEX(기준일시_입력!$AJ$21:$AJ$39,AVF$5*2-1),IF(AND(AVB30&gt;=SMALL(기준일시_입력!$J$21:$J$39,AVF$5),AVB30&lt;SMALL(기준일시_입력!$N$21:$N$39,AVF$5)),SMALL(기준일시_입력!$N$21:$N$39,AVF$5)-AVB30,0)),0)</f>
        <v>0</v>
      </c>
      <c r="AVG30" s="128">
        <f>IFERROR(IF(AND(AVB30&lt;SMALL(기준일시_입력!$J$21:$J$39,AVG$5),AVC30&gt;SMALL(기준일시_입력!$N$21:$N$39,AVG$5)),INDEX(기준일시_입력!$AJ$21:$AJ$39,AVG$5*2-1),IF(AND(AVB30&gt;=SMALL(기준일시_입력!$J$21:$J$39,AVG$5),AVB30&lt;SMALL(기준일시_입력!$N$21:$N$39,AVG$5)),SMALL(기준일시_입력!$N$21:$N$39,AVG$5)-AVB30,0)),0)</f>
        <v>0</v>
      </c>
      <c r="AVH30" s="128">
        <f>IFERROR(IF(AND(AVB30&lt;SMALL(기준일시_입력!$J$21:$J$39,AVH$5),AVC30&gt;SMALL(기준일시_입력!$N$21:$N$39,AVH$5)),INDEX(기준일시_입력!$AJ$21:$AJ$39,AVH$5*2-1),IF(AND(AVB30&gt;=SMALL(기준일시_입력!$J$21:$J$39,AVH$5),AVB30&lt;SMALL(기준일시_입력!$N$21:$N$39,AVH$5)),SMALL(기준일시_입력!$N$21:$N$39,AVH$5)-AVB30,0)),0)</f>
        <v>0</v>
      </c>
      <c r="AVI30" s="128">
        <f>IFERROR(IF(AND(AVB30&lt;SMALL(기준일시_입력!$J$21:$J$39,AVI$5),AVC30&gt;SMALL(기준일시_입력!$N$21:$N$39,AVI$5)),INDEX(기준일시_입력!$AJ$21:$AJ$39,AVI$5*2-1),IF(AND(AVB30&gt;=SMALL(기준일시_입력!$J$21:$J$39,AVI$5),AVB30&lt;SMALL(기준일시_입력!$N$21:$N$39,AVI$5)),SMALL(기준일시_입력!$N$21:$N$39,AVI$5)-AVB30,0)),0)</f>
        <v>0</v>
      </c>
      <c r="AVJ30" s="128">
        <f>IFERROR(IF(AND(AVB30&lt;SMALL(기준일시_입력!$J$21:$J$39,AVJ$5),AVC30&gt;SMALL(기준일시_입력!$N$21:$N$39,AVJ$5)),INDEX(기준일시_입력!$AJ$21:$AJ$39,AVJ$5*2-1),IF(AND(AVB30&gt;=SMALL(기준일시_입력!$J$21:$J$39,AVJ$5),AVB30&lt;SMALL(기준일시_입력!$N$21:$N$39,AVJ$5)),SMALL(기준일시_입력!$N$21:$N$39,AVJ$5)-AVB30,0)),0)</f>
        <v>0</v>
      </c>
      <c r="AVK30" s="128">
        <f>IFERROR(IF(AND(AVB30&lt;SMALL(기준일시_입력!$J$21:$J$39,AVK$5),AVC30&gt;SMALL(기준일시_입력!$N$21:$N$39,AVK$5)),INDEX(기준일시_입력!$AJ$21:$AJ$39,AVK$5*2-1),IF(AND(AVB30&gt;=SMALL(기준일시_입력!$J$21:$J$39,AVK$5),AVB30&lt;SMALL(기준일시_입력!$N$21:$N$39,AVK$5)),SMALL(기준일시_입력!$N$21:$N$39,AVK$5)-AVB30,0)),0)</f>
        <v>0</v>
      </c>
      <c r="AVL30" s="128">
        <f>IFERROR(IF(AND(AVB30&lt;SMALL(기준일시_입력!$J$21:$J$39,AVL$5),AVC30&gt;SMALL(기준일시_입력!$N$21:$N$39,AVL$5)),INDEX(기준일시_입력!$AJ$21:$AJ$39,AVL$5*2-1),IF(AND(AVB30&gt;=SMALL(기준일시_입력!$J$21:$J$39,AVL$5),AVB30&lt;SMALL(기준일시_입력!$N$21:$N$39,AVL$5)),SMALL(기준일시_입력!$N$21:$N$39,AVL$5)-AVB30,0)),0)</f>
        <v>0</v>
      </c>
      <c r="AVM30" s="128">
        <f>IFERROR(IF(AND(AVB30&lt;SMALL(기준일시_입력!$J$21:$J$39,AVM$5),AVC30&gt;SMALL(기준일시_입력!$N$21:$N$39,AVM$5)),INDEX(기준일시_입력!$AJ$21:$AJ$39,AVM$5*2-1),IF(AND(AVB30&gt;=SMALL(기준일시_입력!$J$21:$J$39,AVM$5),AVB30&lt;SMALL(기준일시_입력!$N$21:$N$39,AVM$5)),SMALL(기준일시_입력!$N$21:$N$39,AVM$5)-AVB30,0)),0)</f>
        <v>0</v>
      </c>
      <c r="AVN30" s="125"/>
      <c r="AVO30" s="180" t="str">
        <f t="shared" si="364"/>
        <v>25일</v>
      </c>
      <c r="AVP30" s="180"/>
      <c r="AVQ30" s="124" t="str">
        <f t="shared" si="365"/>
        <v>목</v>
      </c>
      <c r="AVR30" s="133" t="str">
        <f t="shared" si="418"/>
        <v/>
      </c>
      <c r="AVS30" s="184"/>
      <c r="AVT30" s="184"/>
      <c r="AVU30" s="184"/>
      <c r="AVV30" s="184"/>
      <c r="AVW30" s="184"/>
      <c r="AVX30" s="184"/>
      <c r="AVY30" s="176"/>
      <c r="AVZ30" s="177"/>
      <c r="AWA30" s="129" t="str">
        <f>IF($B30="","",IF(AND(AVQ$3&lt;&gt;"",$B30-기준일시_입력!$AO$7&lt;=0,AVS30="",AVV30="",AVY30=""),"X",IF(AVY30="연차","☆",IF(AVY30="월차","★",IF(AVY30="병가","♨",IF(AVY30="출장","◎",IF(AVY30="교육","■",IF(AND(AVY30="",AVS30&lt;=기준일시_입력!$J$15,AVV30&gt;=기준일시_입력!$N$15),"○",IF(AND(AVY30="",AVS30&lt;&gt;"",AVS30&gt;기준일시_입력!$J$15),"▼",IF(AND(AVY30="",AVV30&lt;&gt;"",AVV30&lt;기준일시_입력!$N$15),"△",""))))))))))</f>
        <v/>
      </c>
      <c r="AWB30" s="128">
        <f>IFERROR(IF(OR(AVS30="",AVV30=""),0,IF(AND(AWD30&lt;기준일시_입력!$J$17,AWE30&gt;기준일시_입력!$N$17),기준일시_입력!$N$17-기준일시_입력!$J$17,IF(AND(AWD30&gt;=기준일시_입력!$J$17,AWE30&gt;기준일시_입력!$N$17),기준일시_입력!$N$17-AWD30,IF(AWE30&lt;기준일시_입력!$J$17,0,IF(AND(AWD30&lt;기준일시_입력!$J$17,AWE30&lt;=기준일시_입력!$N$17),AWE30-기준일시_입력!$J$17,IF(AND(AWD30&gt;=기준일시_입력!$J$17,AWE30&lt;=기준일시_입력!$N$17),AWE30-AWD30,0)))))),0)</f>
        <v>0</v>
      </c>
      <c r="AWC30" s="128">
        <f t="shared" si="367"/>
        <v>0</v>
      </c>
      <c r="AWD30" s="128">
        <f>IF(OR(AVS30="",AVV30=""),0,IF(AVS30&lt;기준일시_입력!$J$15,기준일시_입력!$J$15,AVS30))</f>
        <v>0</v>
      </c>
      <c r="AWE30" s="128">
        <f t="shared" si="368"/>
        <v>0</v>
      </c>
      <c r="AWF30" s="128">
        <f>IFERROR(IF(AND(AWD30&lt;SMALL(기준일시_입력!$J$21:$J$39,AWF$5),AWE30&gt;SMALL(기준일시_입력!$N$21:$N$39,AWF$5)),INDEX(기준일시_입력!$AJ$21:$AJ$39,AWF$5*2-1),IF(AND(AWD30&gt;=SMALL(기준일시_입력!$J$21:$J$39,AWF$5),AWD30&lt;SMALL(기준일시_입력!$N$21:$N$39,AWF$5)),SMALL(기준일시_입력!$N$21:$N$39,AWF$5)-AWD30,0)),0)</f>
        <v>0</v>
      </c>
      <c r="AWG30" s="128">
        <f>IFERROR(IF(AND(AWD30&lt;SMALL(기준일시_입력!$J$21:$J$39,AWG$5),AWE30&gt;SMALL(기준일시_입력!$N$21:$N$39,AWG$5)),INDEX(기준일시_입력!$AJ$21:$AJ$39,AWG$5*2-1),IF(AND(AWD30&gt;=SMALL(기준일시_입력!$J$21:$J$39,AWG$5),AWD30&lt;SMALL(기준일시_입력!$N$21:$N$39,AWG$5)),SMALL(기준일시_입력!$N$21:$N$39,AWG$5)-AWD30,0)),0)</f>
        <v>0</v>
      </c>
      <c r="AWH30" s="128">
        <f>IFERROR(IF(AND(AWD30&lt;SMALL(기준일시_입력!$J$21:$J$39,AWH$5),AWE30&gt;SMALL(기준일시_입력!$N$21:$N$39,AWH$5)),INDEX(기준일시_입력!$AJ$21:$AJ$39,AWH$5*2-1),IF(AND(AWD30&gt;=SMALL(기준일시_입력!$J$21:$J$39,AWH$5),AWD30&lt;SMALL(기준일시_입력!$N$21:$N$39,AWH$5)),SMALL(기준일시_입력!$N$21:$N$39,AWH$5)-AWD30,0)),0)</f>
        <v>0</v>
      </c>
      <c r="AWI30" s="128">
        <f>IFERROR(IF(AND(AWD30&lt;SMALL(기준일시_입력!$J$21:$J$39,AWI$5),AWE30&gt;SMALL(기준일시_입력!$N$21:$N$39,AWI$5)),INDEX(기준일시_입력!$AJ$21:$AJ$39,AWI$5*2-1),IF(AND(AWD30&gt;=SMALL(기준일시_입력!$J$21:$J$39,AWI$5),AWD30&lt;SMALL(기준일시_입력!$N$21:$N$39,AWI$5)),SMALL(기준일시_입력!$N$21:$N$39,AWI$5)-AWD30,0)),0)</f>
        <v>0</v>
      </c>
      <c r="AWJ30" s="128">
        <f>IFERROR(IF(AND(AWD30&lt;SMALL(기준일시_입력!$J$21:$J$39,AWJ$5),AWE30&gt;SMALL(기준일시_입력!$N$21:$N$39,AWJ$5)),INDEX(기준일시_입력!$AJ$21:$AJ$39,AWJ$5*2-1),IF(AND(AWD30&gt;=SMALL(기준일시_입력!$J$21:$J$39,AWJ$5),AWD30&lt;SMALL(기준일시_입력!$N$21:$N$39,AWJ$5)),SMALL(기준일시_입력!$N$21:$N$39,AWJ$5)-AWD30,0)),0)</f>
        <v>0</v>
      </c>
      <c r="AWK30" s="128">
        <f>IFERROR(IF(AND(AWD30&lt;SMALL(기준일시_입력!$J$21:$J$39,AWK$5),AWE30&gt;SMALL(기준일시_입력!$N$21:$N$39,AWK$5)),INDEX(기준일시_입력!$AJ$21:$AJ$39,AWK$5*2-1),IF(AND(AWD30&gt;=SMALL(기준일시_입력!$J$21:$J$39,AWK$5),AWD30&lt;SMALL(기준일시_입력!$N$21:$N$39,AWK$5)),SMALL(기준일시_입력!$N$21:$N$39,AWK$5)-AWD30,0)),0)</f>
        <v>0</v>
      </c>
      <c r="AWL30" s="128">
        <f>IFERROR(IF(AND(AWD30&lt;SMALL(기준일시_입력!$J$21:$J$39,AWL$5),AWE30&gt;SMALL(기준일시_입력!$N$21:$N$39,AWL$5)),INDEX(기준일시_입력!$AJ$21:$AJ$39,AWL$5*2-1),IF(AND(AWD30&gt;=SMALL(기준일시_입력!$J$21:$J$39,AWL$5),AWD30&lt;SMALL(기준일시_입력!$N$21:$N$39,AWL$5)),SMALL(기준일시_입력!$N$21:$N$39,AWL$5)-AWD30,0)),0)</f>
        <v>0</v>
      </c>
      <c r="AWM30" s="128">
        <f>IFERROR(IF(AND(AWD30&lt;SMALL(기준일시_입력!$J$21:$J$39,AWM$5),AWE30&gt;SMALL(기준일시_입력!$N$21:$N$39,AWM$5)),INDEX(기준일시_입력!$AJ$21:$AJ$39,AWM$5*2-1),IF(AND(AWD30&gt;=SMALL(기준일시_입력!$J$21:$J$39,AWM$5),AWD30&lt;SMALL(기준일시_입력!$N$21:$N$39,AWM$5)),SMALL(기준일시_입력!$N$21:$N$39,AWM$5)-AWD30,0)),0)</f>
        <v>0</v>
      </c>
      <c r="AWN30" s="128">
        <f>IFERROR(IF(AND(AWD30&lt;SMALL(기준일시_입력!$J$21:$J$39,AWN$5),AWE30&gt;SMALL(기준일시_입력!$N$21:$N$39,AWN$5)),INDEX(기준일시_입력!$AJ$21:$AJ$39,AWN$5*2-1),IF(AND(AWD30&gt;=SMALL(기준일시_입력!$J$21:$J$39,AWN$5),AWD30&lt;SMALL(기준일시_입력!$N$21:$N$39,AWN$5)),SMALL(기준일시_입력!$N$21:$N$39,AWN$5)-AWD30,0)),0)</f>
        <v>0</v>
      </c>
      <c r="AWO30" s="128">
        <f>IFERROR(IF(AND(AWD30&lt;SMALL(기준일시_입력!$J$21:$J$39,AWO$5),AWE30&gt;SMALL(기준일시_입력!$N$21:$N$39,AWO$5)),INDEX(기준일시_입력!$AJ$21:$AJ$39,AWO$5*2-1),IF(AND(AWD30&gt;=SMALL(기준일시_입력!$J$21:$J$39,AWO$5),AWD30&lt;SMALL(기준일시_입력!$N$21:$N$39,AWO$5)),SMALL(기준일시_입력!$N$21:$N$39,AWO$5)-AWD30,0)),0)</f>
        <v>0</v>
      </c>
      <c r="AWP30" s="125"/>
      <c r="AWQ30" s="180" t="str">
        <f t="shared" si="369"/>
        <v>25일</v>
      </c>
      <c r="AWR30" s="180"/>
      <c r="AWS30" s="124" t="str">
        <f t="shared" si="370"/>
        <v>목</v>
      </c>
      <c r="AWT30" s="133" t="str">
        <f t="shared" si="418"/>
        <v/>
      </c>
      <c r="AWU30" s="184"/>
      <c r="AWV30" s="184"/>
      <c r="AWW30" s="184"/>
      <c r="AWX30" s="184"/>
      <c r="AWY30" s="184"/>
      <c r="AWZ30" s="184"/>
      <c r="AXA30" s="176"/>
      <c r="AXB30" s="177"/>
      <c r="AXC30" s="129" t="str">
        <f>IF($B30="","",IF(AND(AWS$3&lt;&gt;"",$B30-기준일시_입력!$AO$7&lt;=0,AWU30="",AWX30="",AXA30=""),"X",IF(AXA30="연차","☆",IF(AXA30="월차","★",IF(AXA30="병가","♨",IF(AXA30="출장","◎",IF(AXA30="교육","■",IF(AND(AXA30="",AWU30&lt;=기준일시_입력!$J$15,AWX30&gt;=기준일시_입력!$N$15),"○",IF(AND(AXA30="",AWU30&lt;&gt;"",AWU30&gt;기준일시_입력!$J$15),"▼",IF(AND(AXA30="",AWX30&lt;&gt;"",AWX30&lt;기준일시_입력!$N$15),"△",""))))))))))</f>
        <v/>
      </c>
      <c r="AXD30" s="128">
        <f>IFERROR(IF(OR(AWU30="",AWX30=""),0,IF(AND(AXF30&lt;기준일시_입력!$J$17,AXG30&gt;기준일시_입력!$N$17),기준일시_입력!$N$17-기준일시_입력!$J$17,IF(AND(AXF30&gt;=기준일시_입력!$J$17,AXG30&gt;기준일시_입력!$N$17),기준일시_입력!$N$17-AXF30,IF(AXG30&lt;기준일시_입력!$J$17,0,IF(AND(AXF30&lt;기준일시_입력!$J$17,AXG30&lt;=기준일시_입력!$N$17),AXG30-기준일시_입력!$J$17,IF(AND(AXF30&gt;=기준일시_입력!$J$17,AXG30&lt;=기준일시_입력!$N$17),AXG30-AXF30,0)))))),0)</f>
        <v>0</v>
      </c>
      <c r="AXE30" s="128">
        <f t="shared" si="372"/>
        <v>0</v>
      </c>
      <c r="AXF30" s="128">
        <f>IF(OR(AWU30="",AWX30=""),0,IF(AWU30&lt;기준일시_입력!$J$15,기준일시_입력!$J$15,AWU30))</f>
        <v>0</v>
      </c>
      <c r="AXG30" s="128">
        <f t="shared" si="373"/>
        <v>0</v>
      </c>
      <c r="AXH30" s="128">
        <f>IFERROR(IF(AND(AXF30&lt;SMALL(기준일시_입력!$J$21:$J$39,AXH$5),AXG30&gt;SMALL(기준일시_입력!$N$21:$N$39,AXH$5)),INDEX(기준일시_입력!$AJ$21:$AJ$39,AXH$5*2-1),IF(AND(AXF30&gt;=SMALL(기준일시_입력!$J$21:$J$39,AXH$5),AXF30&lt;SMALL(기준일시_입력!$N$21:$N$39,AXH$5)),SMALL(기준일시_입력!$N$21:$N$39,AXH$5)-AXF30,0)),0)</f>
        <v>0</v>
      </c>
      <c r="AXI30" s="128">
        <f>IFERROR(IF(AND(AXF30&lt;SMALL(기준일시_입력!$J$21:$J$39,AXI$5),AXG30&gt;SMALL(기준일시_입력!$N$21:$N$39,AXI$5)),INDEX(기준일시_입력!$AJ$21:$AJ$39,AXI$5*2-1),IF(AND(AXF30&gt;=SMALL(기준일시_입력!$J$21:$J$39,AXI$5),AXF30&lt;SMALL(기준일시_입력!$N$21:$N$39,AXI$5)),SMALL(기준일시_입력!$N$21:$N$39,AXI$5)-AXF30,0)),0)</f>
        <v>0</v>
      </c>
      <c r="AXJ30" s="128">
        <f>IFERROR(IF(AND(AXF30&lt;SMALL(기준일시_입력!$J$21:$J$39,AXJ$5),AXG30&gt;SMALL(기준일시_입력!$N$21:$N$39,AXJ$5)),INDEX(기준일시_입력!$AJ$21:$AJ$39,AXJ$5*2-1),IF(AND(AXF30&gt;=SMALL(기준일시_입력!$J$21:$J$39,AXJ$5),AXF30&lt;SMALL(기준일시_입력!$N$21:$N$39,AXJ$5)),SMALL(기준일시_입력!$N$21:$N$39,AXJ$5)-AXF30,0)),0)</f>
        <v>0</v>
      </c>
      <c r="AXK30" s="128">
        <f>IFERROR(IF(AND(AXF30&lt;SMALL(기준일시_입력!$J$21:$J$39,AXK$5),AXG30&gt;SMALL(기준일시_입력!$N$21:$N$39,AXK$5)),INDEX(기준일시_입력!$AJ$21:$AJ$39,AXK$5*2-1),IF(AND(AXF30&gt;=SMALL(기준일시_입력!$J$21:$J$39,AXK$5),AXF30&lt;SMALL(기준일시_입력!$N$21:$N$39,AXK$5)),SMALL(기준일시_입력!$N$21:$N$39,AXK$5)-AXF30,0)),0)</f>
        <v>0</v>
      </c>
      <c r="AXL30" s="128">
        <f>IFERROR(IF(AND(AXF30&lt;SMALL(기준일시_입력!$J$21:$J$39,AXL$5),AXG30&gt;SMALL(기준일시_입력!$N$21:$N$39,AXL$5)),INDEX(기준일시_입력!$AJ$21:$AJ$39,AXL$5*2-1),IF(AND(AXF30&gt;=SMALL(기준일시_입력!$J$21:$J$39,AXL$5),AXF30&lt;SMALL(기준일시_입력!$N$21:$N$39,AXL$5)),SMALL(기준일시_입력!$N$21:$N$39,AXL$5)-AXF30,0)),0)</f>
        <v>0</v>
      </c>
      <c r="AXM30" s="128">
        <f>IFERROR(IF(AND(AXF30&lt;SMALL(기준일시_입력!$J$21:$J$39,AXM$5),AXG30&gt;SMALL(기준일시_입력!$N$21:$N$39,AXM$5)),INDEX(기준일시_입력!$AJ$21:$AJ$39,AXM$5*2-1),IF(AND(AXF30&gt;=SMALL(기준일시_입력!$J$21:$J$39,AXM$5),AXF30&lt;SMALL(기준일시_입력!$N$21:$N$39,AXM$5)),SMALL(기준일시_입력!$N$21:$N$39,AXM$5)-AXF30,0)),0)</f>
        <v>0</v>
      </c>
      <c r="AXN30" s="128">
        <f>IFERROR(IF(AND(AXF30&lt;SMALL(기준일시_입력!$J$21:$J$39,AXN$5),AXG30&gt;SMALL(기준일시_입력!$N$21:$N$39,AXN$5)),INDEX(기준일시_입력!$AJ$21:$AJ$39,AXN$5*2-1),IF(AND(AXF30&gt;=SMALL(기준일시_입력!$J$21:$J$39,AXN$5),AXF30&lt;SMALL(기준일시_입력!$N$21:$N$39,AXN$5)),SMALL(기준일시_입력!$N$21:$N$39,AXN$5)-AXF30,0)),0)</f>
        <v>0</v>
      </c>
      <c r="AXO30" s="128">
        <f>IFERROR(IF(AND(AXF30&lt;SMALL(기준일시_입력!$J$21:$J$39,AXO$5),AXG30&gt;SMALL(기준일시_입력!$N$21:$N$39,AXO$5)),INDEX(기준일시_입력!$AJ$21:$AJ$39,AXO$5*2-1),IF(AND(AXF30&gt;=SMALL(기준일시_입력!$J$21:$J$39,AXO$5),AXF30&lt;SMALL(기준일시_입력!$N$21:$N$39,AXO$5)),SMALL(기준일시_입력!$N$21:$N$39,AXO$5)-AXF30,0)),0)</f>
        <v>0</v>
      </c>
      <c r="AXP30" s="128">
        <f>IFERROR(IF(AND(AXF30&lt;SMALL(기준일시_입력!$J$21:$J$39,AXP$5),AXG30&gt;SMALL(기준일시_입력!$N$21:$N$39,AXP$5)),INDEX(기준일시_입력!$AJ$21:$AJ$39,AXP$5*2-1),IF(AND(AXF30&gt;=SMALL(기준일시_입력!$J$21:$J$39,AXP$5),AXF30&lt;SMALL(기준일시_입력!$N$21:$N$39,AXP$5)),SMALL(기준일시_입력!$N$21:$N$39,AXP$5)-AXF30,0)),0)</f>
        <v>0</v>
      </c>
      <c r="AXQ30" s="128">
        <f>IFERROR(IF(AND(AXF30&lt;SMALL(기준일시_입력!$J$21:$J$39,AXQ$5),AXG30&gt;SMALL(기준일시_입력!$N$21:$N$39,AXQ$5)),INDEX(기준일시_입력!$AJ$21:$AJ$39,AXQ$5*2-1),IF(AND(AXF30&gt;=SMALL(기준일시_입력!$J$21:$J$39,AXQ$5),AXF30&lt;SMALL(기준일시_입력!$N$21:$N$39,AXQ$5)),SMALL(기준일시_입력!$N$21:$N$39,AXQ$5)-AXF30,0)),0)</f>
        <v>0</v>
      </c>
      <c r="AXR30" s="125"/>
      <c r="AXS30" s="180" t="str">
        <f t="shared" si="374"/>
        <v>25일</v>
      </c>
      <c r="AXT30" s="180"/>
      <c r="AXU30" s="124" t="str">
        <f t="shared" si="375"/>
        <v>목</v>
      </c>
      <c r="AXV30" s="133" t="str">
        <f t="shared" si="418"/>
        <v/>
      </c>
      <c r="AXW30" s="184"/>
      <c r="AXX30" s="184"/>
      <c r="AXY30" s="184"/>
      <c r="AXZ30" s="184"/>
      <c r="AYA30" s="184"/>
      <c r="AYB30" s="184"/>
      <c r="AYC30" s="176"/>
      <c r="AYD30" s="177"/>
      <c r="AYE30" s="129" t="str">
        <f>IF($B30="","",IF(AND(AXU$3&lt;&gt;"",$B30-기준일시_입력!$AO$7&lt;=0,AXW30="",AXZ30="",AYC30=""),"X",IF(AYC30="연차","☆",IF(AYC30="월차","★",IF(AYC30="병가","♨",IF(AYC30="출장","◎",IF(AYC30="교육","■",IF(AND(AYC30="",AXW30&lt;=기준일시_입력!$J$15,AXZ30&gt;=기준일시_입력!$N$15),"○",IF(AND(AYC30="",AXW30&lt;&gt;"",AXW30&gt;기준일시_입력!$J$15),"▼",IF(AND(AYC30="",AXZ30&lt;&gt;"",AXZ30&lt;기준일시_입력!$N$15),"△",""))))))))))</f>
        <v/>
      </c>
      <c r="AYF30" s="128">
        <f>IFERROR(IF(OR(AXW30="",AXZ30=""),0,IF(AND(AYH30&lt;기준일시_입력!$J$17,AYI30&gt;기준일시_입력!$N$17),기준일시_입력!$N$17-기준일시_입력!$J$17,IF(AND(AYH30&gt;=기준일시_입력!$J$17,AYI30&gt;기준일시_입력!$N$17),기준일시_입력!$N$17-AYH30,IF(AYI30&lt;기준일시_입력!$J$17,0,IF(AND(AYH30&lt;기준일시_입력!$J$17,AYI30&lt;=기준일시_입력!$N$17),AYI30-기준일시_입력!$J$17,IF(AND(AYH30&gt;=기준일시_입력!$J$17,AYI30&lt;=기준일시_입력!$N$17),AYI30-AYH30,0)))))),0)</f>
        <v>0</v>
      </c>
      <c r="AYG30" s="128">
        <f t="shared" si="377"/>
        <v>0</v>
      </c>
      <c r="AYH30" s="128">
        <f>IF(OR(AXW30="",AXZ30=""),0,IF(AXW30&lt;기준일시_입력!$J$15,기준일시_입력!$J$15,AXW30))</f>
        <v>0</v>
      </c>
      <c r="AYI30" s="128">
        <f t="shared" si="378"/>
        <v>0</v>
      </c>
      <c r="AYJ30" s="128">
        <f>IFERROR(IF(AND(AYH30&lt;SMALL(기준일시_입력!$J$21:$J$39,AYJ$5),AYI30&gt;SMALL(기준일시_입력!$N$21:$N$39,AYJ$5)),INDEX(기준일시_입력!$AJ$21:$AJ$39,AYJ$5*2-1),IF(AND(AYH30&gt;=SMALL(기준일시_입력!$J$21:$J$39,AYJ$5),AYH30&lt;SMALL(기준일시_입력!$N$21:$N$39,AYJ$5)),SMALL(기준일시_입력!$N$21:$N$39,AYJ$5)-AYH30,0)),0)</f>
        <v>0</v>
      </c>
      <c r="AYK30" s="128">
        <f>IFERROR(IF(AND(AYH30&lt;SMALL(기준일시_입력!$J$21:$J$39,AYK$5),AYI30&gt;SMALL(기준일시_입력!$N$21:$N$39,AYK$5)),INDEX(기준일시_입력!$AJ$21:$AJ$39,AYK$5*2-1),IF(AND(AYH30&gt;=SMALL(기준일시_입력!$J$21:$J$39,AYK$5),AYH30&lt;SMALL(기준일시_입력!$N$21:$N$39,AYK$5)),SMALL(기준일시_입력!$N$21:$N$39,AYK$5)-AYH30,0)),0)</f>
        <v>0</v>
      </c>
      <c r="AYL30" s="128">
        <f>IFERROR(IF(AND(AYH30&lt;SMALL(기준일시_입력!$J$21:$J$39,AYL$5),AYI30&gt;SMALL(기준일시_입력!$N$21:$N$39,AYL$5)),INDEX(기준일시_입력!$AJ$21:$AJ$39,AYL$5*2-1),IF(AND(AYH30&gt;=SMALL(기준일시_입력!$J$21:$J$39,AYL$5),AYH30&lt;SMALL(기준일시_입력!$N$21:$N$39,AYL$5)),SMALL(기준일시_입력!$N$21:$N$39,AYL$5)-AYH30,0)),0)</f>
        <v>0</v>
      </c>
      <c r="AYM30" s="128">
        <f>IFERROR(IF(AND(AYH30&lt;SMALL(기준일시_입력!$J$21:$J$39,AYM$5),AYI30&gt;SMALL(기준일시_입력!$N$21:$N$39,AYM$5)),INDEX(기준일시_입력!$AJ$21:$AJ$39,AYM$5*2-1),IF(AND(AYH30&gt;=SMALL(기준일시_입력!$J$21:$J$39,AYM$5),AYH30&lt;SMALL(기준일시_입력!$N$21:$N$39,AYM$5)),SMALL(기준일시_입력!$N$21:$N$39,AYM$5)-AYH30,0)),0)</f>
        <v>0</v>
      </c>
      <c r="AYN30" s="128">
        <f>IFERROR(IF(AND(AYH30&lt;SMALL(기준일시_입력!$J$21:$J$39,AYN$5),AYI30&gt;SMALL(기준일시_입력!$N$21:$N$39,AYN$5)),INDEX(기준일시_입력!$AJ$21:$AJ$39,AYN$5*2-1),IF(AND(AYH30&gt;=SMALL(기준일시_입력!$J$21:$J$39,AYN$5),AYH30&lt;SMALL(기준일시_입력!$N$21:$N$39,AYN$5)),SMALL(기준일시_입력!$N$21:$N$39,AYN$5)-AYH30,0)),0)</f>
        <v>0</v>
      </c>
      <c r="AYO30" s="128">
        <f>IFERROR(IF(AND(AYH30&lt;SMALL(기준일시_입력!$J$21:$J$39,AYO$5),AYI30&gt;SMALL(기준일시_입력!$N$21:$N$39,AYO$5)),INDEX(기준일시_입력!$AJ$21:$AJ$39,AYO$5*2-1),IF(AND(AYH30&gt;=SMALL(기준일시_입력!$J$21:$J$39,AYO$5),AYH30&lt;SMALL(기준일시_입력!$N$21:$N$39,AYO$5)),SMALL(기준일시_입력!$N$21:$N$39,AYO$5)-AYH30,0)),0)</f>
        <v>0</v>
      </c>
      <c r="AYP30" s="128">
        <f>IFERROR(IF(AND(AYH30&lt;SMALL(기준일시_입력!$J$21:$J$39,AYP$5),AYI30&gt;SMALL(기준일시_입력!$N$21:$N$39,AYP$5)),INDEX(기준일시_입력!$AJ$21:$AJ$39,AYP$5*2-1),IF(AND(AYH30&gt;=SMALL(기준일시_입력!$J$21:$J$39,AYP$5),AYH30&lt;SMALL(기준일시_입력!$N$21:$N$39,AYP$5)),SMALL(기준일시_입력!$N$21:$N$39,AYP$5)-AYH30,0)),0)</f>
        <v>0</v>
      </c>
      <c r="AYQ30" s="128">
        <f>IFERROR(IF(AND(AYH30&lt;SMALL(기준일시_입력!$J$21:$J$39,AYQ$5),AYI30&gt;SMALL(기준일시_입력!$N$21:$N$39,AYQ$5)),INDEX(기준일시_입력!$AJ$21:$AJ$39,AYQ$5*2-1),IF(AND(AYH30&gt;=SMALL(기준일시_입력!$J$21:$J$39,AYQ$5),AYH30&lt;SMALL(기준일시_입력!$N$21:$N$39,AYQ$5)),SMALL(기준일시_입력!$N$21:$N$39,AYQ$5)-AYH30,0)),0)</f>
        <v>0</v>
      </c>
      <c r="AYR30" s="128">
        <f>IFERROR(IF(AND(AYH30&lt;SMALL(기준일시_입력!$J$21:$J$39,AYR$5),AYI30&gt;SMALL(기준일시_입력!$N$21:$N$39,AYR$5)),INDEX(기준일시_입력!$AJ$21:$AJ$39,AYR$5*2-1),IF(AND(AYH30&gt;=SMALL(기준일시_입력!$J$21:$J$39,AYR$5),AYH30&lt;SMALL(기준일시_입력!$N$21:$N$39,AYR$5)),SMALL(기준일시_입력!$N$21:$N$39,AYR$5)-AYH30,0)),0)</f>
        <v>0</v>
      </c>
      <c r="AYS30" s="128">
        <f>IFERROR(IF(AND(AYH30&lt;SMALL(기준일시_입력!$J$21:$J$39,AYS$5),AYI30&gt;SMALL(기준일시_입력!$N$21:$N$39,AYS$5)),INDEX(기준일시_입력!$AJ$21:$AJ$39,AYS$5*2-1),IF(AND(AYH30&gt;=SMALL(기준일시_입력!$J$21:$J$39,AYS$5),AYH30&lt;SMALL(기준일시_입력!$N$21:$N$39,AYS$5)),SMALL(기준일시_입력!$N$21:$N$39,AYS$5)-AYH30,0)),0)</f>
        <v>0</v>
      </c>
      <c r="AYT30" s="125"/>
      <c r="AYU30" s="180" t="str">
        <f t="shared" si="379"/>
        <v>25일</v>
      </c>
      <c r="AYV30" s="180"/>
      <c r="AYW30" s="124" t="str">
        <f t="shared" si="380"/>
        <v>목</v>
      </c>
      <c r="AYX30" s="133" t="str">
        <f t="shared" si="419"/>
        <v/>
      </c>
      <c r="AYY30" s="184"/>
      <c r="AYZ30" s="184"/>
      <c r="AZA30" s="184"/>
      <c r="AZB30" s="184"/>
      <c r="AZC30" s="184"/>
      <c r="AZD30" s="184"/>
      <c r="AZE30" s="176"/>
      <c r="AZF30" s="177"/>
      <c r="AZG30" s="129" t="str">
        <f>IF($B30="","",IF(AND(AYW$3&lt;&gt;"",$B30-기준일시_입력!$AO$7&lt;=0,AYY30="",AZB30="",AZE30=""),"X",IF(AZE30="연차","☆",IF(AZE30="월차","★",IF(AZE30="병가","♨",IF(AZE30="출장","◎",IF(AZE30="교육","■",IF(AND(AZE30="",AYY30&lt;=기준일시_입력!$J$15,AZB30&gt;=기준일시_입력!$N$15),"○",IF(AND(AZE30="",AYY30&lt;&gt;"",AYY30&gt;기준일시_입력!$J$15),"▼",IF(AND(AZE30="",AZB30&lt;&gt;"",AZB30&lt;기준일시_입력!$N$15),"△",""))))))))))</f>
        <v/>
      </c>
      <c r="AZH30" s="128">
        <f>IFERROR(IF(OR(AYY30="",AZB30=""),0,IF(AND(AZJ30&lt;기준일시_입력!$J$17,AZK30&gt;기준일시_입력!$N$17),기준일시_입력!$N$17-기준일시_입력!$J$17,IF(AND(AZJ30&gt;=기준일시_입력!$J$17,AZK30&gt;기준일시_입력!$N$17),기준일시_입력!$N$17-AZJ30,IF(AZK30&lt;기준일시_입력!$J$17,0,IF(AND(AZJ30&lt;기준일시_입력!$J$17,AZK30&lt;=기준일시_입력!$N$17),AZK30-기준일시_입력!$J$17,IF(AND(AZJ30&gt;=기준일시_입력!$J$17,AZK30&lt;=기준일시_입력!$N$17),AZK30-AZJ30,0)))))),0)</f>
        <v>0</v>
      </c>
      <c r="AZI30" s="128">
        <f t="shared" si="382"/>
        <v>0</v>
      </c>
      <c r="AZJ30" s="128">
        <f>IF(OR(AYY30="",AZB30=""),0,IF(AYY30&lt;기준일시_입력!$J$15,기준일시_입력!$J$15,AYY30))</f>
        <v>0</v>
      </c>
      <c r="AZK30" s="128">
        <f t="shared" si="383"/>
        <v>0</v>
      </c>
      <c r="AZL30" s="128">
        <f>IFERROR(IF(AND(AZJ30&lt;SMALL(기준일시_입력!$J$21:$J$39,AZL$5),AZK30&gt;SMALL(기준일시_입력!$N$21:$N$39,AZL$5)),INDEX(기준일시_입력!$AJ$21:$AJ$39,AZL$5*2-1),IF(AND(AZJ30&gt;=SMALL(기준일시_입력!$J$21:$J$39,AZL$5),AZJ30&lt;SMALL(기준일시_입력!$N$21:$N$39,AZL$5)),SMALL(기준일시_입력!$N$21:$N$39,AZL$5)-AZJ30,0)),0)</f>
        <v>0</v>
      </c>
      <c r="AZM30" s="128">
        <f>IFERROR(IF(AND(AZJ30&lt;SMALL(기준일시_입력!$J$21:$J$39,AZM$5),AZK30&gt;SMALL(기준일시_입력!$N$21:$N$39,AZM$5)),INDEX(기준일시_입력!$AJ$21:$AJ$39,AZM$5*2-1),IF(AND(AZJ30&gt;=SMALL(기준일시_입력!$J$21:$J$39,AZM$5),AZJ30&lt;SMALL(기준일시_입력!$N$21:$N$39,AZM$5)),SMALL(기준일시_입력!$N$21:$N$39,AZM$5)-AZJ30,0)),0)</f>
        <v>0</v>
      </c>
      <c r="AZN30" s="128">
        <f>IFERROR(IF(AND(AZJ30&lt;SMALL(기준일시_입력!$J$21:$J$39,AZN$5),AZK30&gt;SMALL(기준일시_입력!$N$21:$N$39,AZN$5)),INDEX(기준일시_입력!$AJ$21:$AJ$39,AZN$5*2-1),IF(AND(AZJ30&gt;=SMALL(기준일시_입력!$J$21:$J$39,AZN$5),AZJ30&lt;SMALL(기준일시_입력!$N$21:$N$39,AZN$5)),SMALL(기준일시_입력!$N$21:$N$39,AZN$5)-AZJ30,0)),0)</f>
        <v>0</v>
      </c>
      <c r="AZO30" s="128">
        <f>IFERROR(IF(AND(AZJ30&lt;SMALL(기준일시_입력!$J$21:$J$39,AZO$5),AZK30&gt;SMALL(기준일시_입력!$N$21:$N$39,AZO$5)),INDEX(기준일시_입력!$AJ$21:$AJ$39,AZO$5*2-1),IF(AND(AZJ30&gt;=SMALL(기준일시_입력!$J$21:$J$39,AZO$5),AZJ30&lt;SMALL(기준일시_입력!$N$21:$N$39,AZO$5)),SMALL(기준일시_입력!$N$21:$N$39,AZO$5)-AZJ30,0)),0)</f>
        <v>0</v>
      </c>
      <c r="AZP30" s="128">
        <f>IFERROR(IF(AND(AZJ30&lt;SMALL(기준일시_입력!$J$21:$J$39,AZP$5),AZK30&gt;SMALL(기준일시_입력!$N$21:$N$39,AZP$5)),INDEX(기준일시_입력!$AJ$21:$AJ$39,AZP$5*2-1),IF(AND(AZJ30&gt;=SMALL(기준일시_입력!$J$21:$J$39,AZP$5),AZJ30&lt;SMALL(기준일시_입력!$N$21:$N$39,AZP$5)),SMALL(기준일시_입력!$N$21:$N$39,AZP$5)-AZJ30,0)),0)</f>
        <v>0</v>
      </c>
      <c r="AZQ30" s="128">
        <f>IFERROR(IF(AND(AZJ30&lt;SMALL(기준일시_입력!$J$21:$J$39,AZQ$5),AZK30&gt;SMALL(기준일시_입력!$N$21:$N$39,AZQ$5)),INDEX(기준일시_입력!$AJ$21:$AJ$39,AZQ$5*2-1),IF(AND(AZJ30&gt;=SMALL(기준일시_입력!$J$21:$J$39,AZQ$5),AZJ30&lt;SMALL(기준일시_입력!$N$21:$N$39,AZQ$5)),SMALL(기준일시_입력!$N$21:$N$39,AZQ$5)-AZJ30,0)),0)</f>
        <v>0</v>
      </c>
      <c r="AZR30" s="128">
        <f>IFERROR(IF(AND(AZJ30&lt;SMALL(기준일시_입력!$J$21:$J$39,AZR$5),AZK30&gt;SMALL(기준일시_입력!$N$21:$N$39,AZR$5)),INDEX(기준일시_입력!$AJ$21:$AJ$39,AZR$5*2-1),IF(AND(AZJ30&gt;=SMALL(기준일시_입력!$J$21:$J$39,AZR$5),AZJ30&lt;SMALL(기준일시_입력!$N$21:$N$39,AZR$5)),SMALL(기준일시_입력!$N$21:$N$39,AZR$5)-AZJ30,0)),0)</f>
        <v>0</v>
      </c>
      <c r="AZS30" s="128">
        <f>IFERROR(IF(AND(AZJ30&lt;SMALL(기준일시_입력!$J$21:$J$39,AZS$5),AZK30&gt;SMALL(기준일시_입력!$N$21:$N$39,AZS$5)),INDEX(기준일시_입력!$AJ$21:$AJ$39,AZS$5*2-1),IF(AND(AZJ30&gt;=SMALL(기준일시_입력!$J$21:$J$39,AZS$5),AZJ30&lt;SMALL(기준일시_입력!$N$21:$N$39,AZS$5)),SMALL(기준일시_입력!$N$21:$N$39,AZS$5)-AZJ30,0)),0)</f>
        <v>0</v>
      </c>
      <c r="AZT30" s="128">
        <f>IFERROR(IF(AND(AZJ30&lt;SMALL(기준일시_입력!$J$21:$J$39,AZT$5),AZK30&gt;SMALL(기준일시_입력!$N$21:$N$39,AZT$5)),INDEX(기준일시_입력!$AJ$21:$AJ$39,AZT$5*2-1),IF(AND(AZJ30&gt;=SMALL(기준일시_입력!$J$21:$J$39,AZT$5),AZJ30&lt;SMALL(기준일시_입력!$N$21:$N$39,AZT$5)),SMALL(기준일시_입력!$N$21:$N$39,AZT$5)-AZJ30,0)),0)</f>
        <v>0</v>
      </c>
      <c r="AZU30" s="128">
        <f>IFERROR(IF(AND(AZJ30&lt;SMALL(기준일시_입력!$J$21:$J$39,AZU$5),AZK30&gt;SMALL(기준일시_입력!$N$21:$N$39,AZU$5)),INDEX(기준일시_입력!$AJ$21:$AJ$39,AZU$5*2-1),IF(AND(AZJ30&gt;=SMALL(기준일시_입력!$J$21:$J$39,AZU$5),AZJ30&lt;SMALL(기준일시_입력!$N$21:$N$39,AZU$5)),SMALL(기준일시_입력!$N$21:$N$39,AZU$5)-AZJ30,0)),0)</f>
        <v>0</v>
      </c>
      <c r="AZV30" s="125"/>
      <c r="AZW30" s="180" t="str">
        <f t="shared" si="384"/>
        <v>25일</v>
      </c>
      <c r="AZX30" s="180"/>
      <c r="AZY30" s="124" t="str">
        <f t="shared" si="385"/>
        <v>목</v>
      </c>
      <c r="AZZ30" s="133" t="str">
        <f t="shared" si="419"/>
        <v/>
      </c>
      <c r="BAA30" s="184"/>
      <c r="BAB30" s="184"/>
      <c r="BAC30" s="184"/>
      <c r="BAD30" s="184"/>
      <c r="BAE30" s="184"/>
      <c r="BAF30" s="184"/>
      <c r="BAG30" s="176"/>
      <c r="BAH30" s="177"/>
      <c r="BAI30" s="129" t="str">
        <f>IF($B30="","",IF(AND(AZY$3&lt;&gt;"",$B30-기준일시_입력!$AO$7&lt;=0,BAA30="",BAD30="",BAG30=""),"X",IF(BAG30="연차","☆",IF(BAG30="월차","★",IF(BAG30="병가","♨",IF(BAG30="출장","◎",IF(BAG30="교육","■",IF(AND(BAG30="",BAA30&lt;=기준일시_입력!$J$15,BAD30&gt;=기준일시_입력!$N$15),"○",IF(AND(BAG30="",BAA30&lt;&gt;"",BAA30&gt;기준일시_입력!$J$15),"▼",IF(AND(BAG30="",BAD30&lt;&gt;"",BAD30&lt;기준일시_입력!$N$15),"△",""))))))))))</f>
        <v/>
      </c>
      <c r="BAJ30" s="128">
        <f>IFERROR(IF(OR(BAA30="",BAD30=""),0,IF(AND(BAL30&lt;기준일시_입력!$J$17,BAM30&gt;기준일시_입력!$N$17),기준일시_입력!$N$17-기준일시_입력!$J$17,IF(AND(BAL30&gt;=기준일시_입력!$J$17,BAM30&gt;기준일시_입력!$N$17),기준일시_입력!$N$17-BAL30,IF(BAM30&lt;기준일시_입력!$J$17,0,IF(AND(BAL30&lt;기준일시_입력!$J$17,BAM30&lt;=기준일시_입력!$N$17),BAM30-기준일시_입력!$J$17,IF(AND(BAL30&gt;=기준일시_입력!$J$17,BAM30&lt;=기준일시_입력!$N$17),BAM30-BAL30,0)))))),0)</f>
        <v>0</v>
      </c>
      <c r="BAK30" s="128">
        <f t="shared" si="387"/>
        <v>0</v>
      </c>
      <c r="BAL30" s="128">
        <f>IF(OR(BAA30="",BAD30=""),0,IF(BAA30&lt;기준일시_입력!$J$15,기준일시_입력!$J$15,BAA30))</f>
        <v>0</v>
      </c>
      <c r="BAM30" s="128">
        <f t="shared" si="388"/>
        <v>0</v>
      </c>
      <c r="BAN30" s="128">
        <f>IFERROR(IF(AND(BAL30&lt;SMALL(기준일시_입력!$J$21:$J$39,BAN$5),BAM30&gt;SMALL(기준일시_입력!$N$21:$N$39,BAN$5)),INDEX(기준일시_입력!$AJ$21:$AJ$39,BAN$5*2-1),IF(AND(BAL30&gt;=SMALL(기준일시_입력!$J$21:$J$39,BAN$5),BAL30&lt;SMALL(기준일시_입력!$N$21:$N$39,BAN$5)),SMALL(기준일시_입력!$N$21:$N$39,BAN$5)-BAL30,0)),0)</f>
        <v>0</v>
      </c>
      <c r="BAO30" s="128">
        <f>IFERROR(IF(AND(BAL30&lt;SMALL(기준일시_입력!$J$21:$J$39,BAO$5),BAM30&gt;SMALL(기준일시_입력!$N$21:$N$39,BAO$5)),INDEX(기준일시_입력!$AJ$21:$AJ$39,BAO$5*2-1),IF(AND(BAL30&gt;=SMALL(기준일시_입력!$J$21:$J$39,BAO$5),BAL30&lt;SMALL(기준일시_입력!$N$21:$N$39,BAO$5)),SMALL(기준일시_입력!$N$21:$N$39,BAO$5)-BAL30,0)),0)</f>
        <v>0</v>
      </c>
      <c r="BAP30" s="128">
        <f>IFERROR(IF(AND(BAL30&lt;SMALL(기준일시_입력!$J$21:$J$39,BAP$5),BAM30&gt;SMALL(기준일시_입력!$N$21:$N$39,BAP$5)),INDEX(기준일시_입력!$AJ$21:$AJ$39,BAP$5*2-1),IF(AND(BAL30&gt;=SMALL(기준일시_입력!$J$21:$J$39,BAP$5),BAL30&lt;SMALL(기준일시_입력!$N$21:$N$39,BAP$5)),SMALL(기준일시_입력!$N$21:$N$39,BAP$5)-BAL30,0)),0)</f>
        <v>0</v>
      </c>
      <c r="BAQ30" s="128">
        <f>IFERROR(IF(AND(BAL30&lt;SMALL(기준일시_입력!$J$21:$J$39,BAQ$5),BAM30&gt;SMALL(기준일시_입력!$N$21:$N$39,BAQ$5)),INDEX(기준일시_입력!$AJ$21:$AJ$39,BAQ$5*2-1),IF(AND(BAL30&gt;=SMALL(기준일시_입력!$J$21:$J$39,BAQ$5),BAL30&lt;SMALL(기준일시_입력!$N$21:$N$39,BAQ$5)),SMALL(기준일시_입력!$N$21:$N$39,BAQ$5)-BAL30,0)),0)</f>
        <v>0</v>
      </c>
      <c r="BAR30" s="128">
        <f>IFERROR(IF(AND(BAL30&lt;SMALL(기준일시_입력!$J$21:$J$39,BAR$5),BAM30&gt;SMALL(기준일시_입력!$N$21:$N$39,BAR$5)),INDEX(기준일시_입력!$AJ$21:$AJ$39,BAR$5*2-1),IF(AND(BAL30&gt;=SMALL(기준일시_입력!$J$21:$J$39,BAR$5),BAL30&lt;SMALL(기준일시_입력!$N$21:$N$39,BAR$5)),SMALL(기준일시_입력!$N$21:$N$39,BAR$5)-BAL30,0)),0)</f>
        <v>0</v>
      </c>
      <c r="BAS30" s="128">
        <f>IFERROR(IF(AND(BAL30&lt;SMALL(기준일시_입력!$J$21:$J$39,BAS$5),BAM30&gt;SMALL(기준일시_입력!$N$21:$N$39,BAS$5)),INDEX(기준일시_입력!$AJ$21:$AJ$39,BAS$5*2-1),IF(AND(BAL30&gt;=SMALL(기준일시_입력!$J$21:$J$39,BAS$5),BAL30&lt;SMALL(기준일시_입력!$N$21:$N$39,BAS$5)),SMALL(기준일시_입력!$N$21:$N$39,BAS$5)-BAL30,0)),0)</f>
        <v>0</v>
      </c>
      <c r="BAT30" s="128">
        <f>IFERROR(IF(AND(BAL30&lt;SMALL(기준일시_입력!$J$21:$J$39,BAT$5),BAM30&gt;SMALL(기준일시_입력!$N$21:$N$39,BAT$5)),INDEX(기준일시_입력!$AJ$21:$AJ$39,BAT$5*2-1),IF(AND(BAL30&gt;=SMALL(기준일시_입력!$J$21:$J$39,BAT$5),BAL30&lt;SMALL(기준일시_입력!$N$21:$N$39,BAT$5)),SMALL(기준일시_입력!$N$21:$N$39,BAT$5)-BAL30,0)),0)</f>
        <v>0</v>
      </c>
      <c r="BAU30" s="128">
        <f>IFERROR(IF(AND(BAL30&lt;SMALL(기준일시_입력!$J$21:$J$39,BAU$5),BAM30&gt;SMALL(기준일시_입력!$N$21:$N$39,BAU$5)),INDEX(기준일시_입력!$AJ$21:$AJ$39,BAU$5*2-1),IF(AND(BAL30&gt;=SMALL(기준일시_입력!$J$21:$J$39,BAU$5),BAL30&lt;SMALL(기준일시_입력!$N$21:$N$39,BAU$5)),SMALL(기준일시_입력!$N$21:$N$39,BAU$5)-BAL30,0)),0)</f>
        <v>0</v>
      </c>
      <c r="BAV30" s="128">
        <f>IFERROR(IF(AND(BAL30&lt;SMALL(기준일시_입력!$J$21:$J$39,BAV$5),BAM30&gt;SMALL(기준일시_입력!$N$21:$N$39,BAV$5)),INDEX(기준일시_입력!$AJ$21:$AJ$39,BAV$5*2-1),IF(AND(BAL30&gt;=SMALL(기준일시_입력!$J$21:$J$39,BAV$5),BAL30&lt;SMALL(기준일시_입력!$N$21:$N$39,BAV$5)),SMALL(기준일시_입력!$N$21:$N$39,BAV$5)-BAL30,0)),0)</f>
        <v>0</v>
      </c>
      <c r="BAW30" s="128">
        <f>IFERROR(IF(AND(BAL30&lt;SMALL(기준일시_입력!$J$21:$J$39,BAW$5),BAM30&gt;SMALL(기준일시_입력!$N$21:$N$39,BAW$5)),INDEX(기준일시_입력!$AJ$21:$AJ$39,BAW$5*2-1),IF(AND(BAL30&gt;=SMALL(기준일시_입력!$J$21:$J$39,BAW$5),BAL30&lt;SMALL(기준일시_입력!$N$21:$N$39,BAW$5)),SMALL(기준일시_입력!$N$21:$N$39,BAW$5)-BAL30,0)),0)</f>
        <v>0</v>
      </c>
      <c r="BAX30" s="125"/>
      <c r="BAY30" s="180" t="str">
        <f t="shared" si="389"/>
        <v>25일</v>
      </c>
      <c r="BAZ30" s="180"/>
      <c r="BBA30" s="124" t="str">
        <f t="shared" si="390"/>
        <v>목</v>
      </c>
      <c r="BBB30" s="133" t="str">
        <f t="shared" si="419"/>
        <v/>
      </c>
      <c r="BBC30" s="184"/>
      <c r="BBD30" s="184"/>
      <c r="BBE30" s="184"/>
      <c r="BBF30" s="184"/>
      <c r="BBG30" s="184"/>
      <c r="BBH30" s="184"/>
      <c r="BBI30" s="176"/>
      <c r="BBJ30" s="177"/>
      <c r="BBK30" s="129" t="str">
        <f>IF($B30="","",IF(AND(BBA$3&lt;&gt;"",$B30-기준일시_입력!$AO$7&lt;=0,BBC30="",BBF30="",BBI30=""),"X",IF(BBI30="연차","☆",IF(BBI30="월차","★",IF(BBI30="병가","♨",IF(BBI30="출장","◎",IF(BBI30="교육","■",IF(AND(BBI30="",BBC30&lt;=기준일시_입력!$J$15,BBF30&gt;=기준일시_입력!$N$15),"○",IF(AND(BBI30="",BBC30&lt;&gt;"",BBC30&gt;기준일시_입력!$J$15),"▼",IF(AND(BBI30="",BBF30&lt;&gt;"",BBF30&lt;기준일시_입력!$N$15),"△",""))))))))))</f>
        <v/>
      </c>
      <c r="BBL30" s="128">
        <f>IFERROR(IF(OR(BBC30="",BBF30=""),0,IF(AND(BBN30&lt;기준일시_입력!$J$17,BBO30&gt;기준일시_입력!$N$17),기준일시_입력!$N$17-기준일시_입력!$J$17,IF(AND(BBN30&gt;=기준일시_입력!$J$17,BBO30&gt;기준일시_입력!$N$17),기준일시_입력!$N$17-BBN30,IF(BBO30&lt;기준일시_입력!$J$17,0,IF(AND(BBN30&lt;기준일시_입력!$J$17,BBO30&lt;=기준일시_입력!$N$17),BBO30-기준일시_입력!$J$17,IF(AND(BBN30&gt;=기준일시_입력!$J$17,BBO30&lt;=기준일시_입력!$N$17),BBO30-BBN30,0)))))),0)</f>
        <v>0</v>
      </c>
      <c r="BBM30" s="128">
        <f t="shared" si="392"/>
        <v>0</v>
      </c>
      <c r="BBN30" s="128">
        <f>IF(OR(BBC30="",BBF30=""),0,IF(BBC30&lt;기준일시_입력!$J$15,기준일시_입력!$J$15,BBC30))</f>
        <v>0</v>
      </c>
      <c r="BBO30" s="128">
        <f t="shared" si="393"/>
        <v>0</v>
      </c>
      <c r="BBP30" s="128">
        <f>IFERROR(IF(AND(BBN30&lt;SMALL(기준일시_입력!$J$21:$J$39,BBP$5),BBO30&gt;SMALL(기준일시_입력!$N$21:$N$39,BBP$5)),INDEX(기준일시_입력!$AJ$21:$AJ$39,BBP$5*2-1),IF(AND(BBN30&gt;=SMALL(기준일시_입력!$J$21:$J$39,BBP$5),BBN30&lt;SMALL(기준일시_입력!$N$21:$N$39,BBP$5)),SMALL(기준일시_입력!$N$21:$N$39,BBP$5)-BBN30,0)),0)</f>
        <v>0</v>
      </c>
      <c r="BBQ30" s="128">
        <f>IFERROR(IF(AND(BBN30&lt;SMALL(기준일시_입력!$J$21:$J$39,BBQ$5),BBO30&gt;SMALL(기준일시_입력!$N$21:$N$39,BBQ$5)),INDEX(기준일시_입력!$AJ$21:$AJ$39,BBQ$5*2-1),IF(AND(BBN30&gt;=SMALL(기준일시_입력!$J$21:$J$39,BBQ$5),BBN30&lt;SMALL(기준일시_입력!$N$21:$N$39,BBQ$5)),SMALL(기준일시_입력!$N$21:$N$39,BBQ$5)-BBN30,0)),0)</f>
        <v>0</v>
      </c>
      <c r="BBR30" s="128">
        <f>IFERROR(IF(AND(BBN30&lt;SMALL(기준일시_입력!$J$21:$J$39,BBR$5),BBO30&gt;SMALL(기준일시_입력!$N$21:$N$39,BBR$5)),INDEX(기준일시_입력!$AJ$21:$AJ$39,BBR$5*2-1),IF(AND(BBN30&gt;=SMALL(기준일시_입력!$J$21:$J$39,BBR$5),BBN30&lt;SMALL(기준일시_입력!$N$21:$N$39,BBR$5)),SMALL(기준일시_입력!$N$21:$N$39,BBR$5)-BBN30,0)),0)</f>
        <v>0</v>
      </c>
      <c r="BBS30" s="128">
        <f>IFERROR(IF(AND(BBN30&lt;SMALL(기준일시_입력!$J$21:$J$39,BBS$5),BBO30&gt;SMALL(기준일시_입력!$N$21:$N$39,BBS$5)),INDEX(기준일시_입력!$AJ$21:$AJ$39,BBS$5*2-1),IF(AND(BBN30&gt;=SMALL(기준일시_입력!$J$21:$J$39,BBS$5),BBN30&lt;SMALL(기준일시_입력!$N$21:$N$39,BBS$5)),SMALL(기준일시_입력!$N$21:$N$39,BBS$5)-BBN30,0)),0)</f>
        <v>0</v>
      </c>
      <c r="BBT30" s="128">
        <f>IFERROR(IF(AND(BBN30&lt;SMALL(기준일시_입력!$J$21:$J$39,BBT$5),BBO30&gt;SMALL(기준일시_입력!$N$21:$N$39,BBT$5)),INDEX(기준일시_입력!$AJ$21:$AJ$39,BBT$5*2-1),IF(AND(BBN30&gt;=SMALL(기준일시_입력!$J$21:$J$39,BBT$5),BBN30&lt;SMALL(기준일시_입력!$N$21:$N$39,BBT$5)),SMALL(기준일시_입력!$N$21:$N$39,BBT$5)-BBN30,0)),0)</f>
        <v>0</v>
      </c>
      <c r="BBU30" s="128">
        <f>IFERROR(IF(AND(BBN30&lt;SMALL(기준일시_입력!$J$21:$J$39,BBU$5),BBO30&gt;SMALL(기준일시_입력!$N$21:$N$39,BBU$5)),INDEX(기준일시_입력!$AJ$21:$AJ$39,BBU$5*2-1),IF(AND(BBN30&gt;=SMALL(기준일시_입력!$J$21:$J$39,BBU$5),BBN30&lt;SMALL(기준일시_입력!$N$21:$N$39,BBU$5)),SMALL(기준일시_입력!$N$21:$N$39,BBU$5)-BBN30,0)),0)</f>
        <v>0</v>
      </c>
      <c r="BBV30" s="128">
        <f>IFERROR(IF(AND(BBN30&lt;SMALL(기준일시_입력!$J$21:$J$39,BBV$5),BBO30&gt;SMALL(기준일시_입력!$N$21:$N$39,BBV$5)),INDEX(기준일시_입력!$AJ$21:$AJ$39,BBV$5*2-1),IF(AND(BBN30&gt;=SMALL(기준일시_입력!$J$21:$J$39,BBV$5),BBN30&lt;SMALL(기준일시_입력!$N$21:$N$39,BBV$5)),SMALL(기준일시_입력!$N$21:$N$39,BBV$5)-BBN30,0)),0)</f>
        <v>0</v>
      </c>
      <c r="BBW30" s="128">
        <f>IFERROR(IF(AND(BBN30&lt;SMALL(기준일시_입력!$J$21:$J$39,BBW$5),BBO30&gt;SMALL(기준일시_입력!$N$21:$N$39,BBW$5)),INDEX(기준일시_입력!$AJ$21:$AJ$39,BBW$5*2-1),IF(AND(BBN30&gt;=SMALL(기준일시_입력!$J$21:$J$39,BBW$5),BBN30&lt;SMALL(기준일시_입력!$N$21:$N$39,BBW$5)),SMALL(기준일시_입력!$N$21:$N$39,BBW$5)-BBN30,0)),0)</f>
        <v>0</v>
      </c>
      <c r="BBX30" s="128">
        <f>IFERROR(IF(AND(BBN30&lt;SMALL(기준일시_입력!$J$21:$J$39,BBX$5),BBO30&gt;SMALL(기준일시_입력!$N$21:$N$39,BBX$5)),INDEX(기준일시_입력!$AJ$21:$AJ$39,BBX$5*2-1),IF(AND(BBN30&gt;=SMALL(기준일시_입력!$J$21:$J$39,BBX$5),BBN30&lt;SMALL(기준일시_입력!$N$21:$N$39,BBX$5)),SMALL(기준일시_입력!$N$21:$N$39,BBX$5)-BBN30,0)),0)</f>
        <v>0</v>
      </c>
      <c r="BBY30" s="128">
        <f>IFERROR(IF(AND(BBN30&lt;SMALL(기준일시_입력!$J$21:$J$39,BBY$5),BBO30&gt;SMALL(기준일시_입력!$N$21:$N$39,BBY$5)),INDEX(기준일시_입력!$AJ$21:$AJ$39,BBY$5*2-1),IF(AND(BBN30&gt;=SMALL(기준일시_입력!$J$21:$J$39,BBY$5),BBN30&lt;SMALL(기준일시_입력!$N$21:$N$39,BBY$5)),SMALL(기준일시_입력!$N$21:$N$39,BBY$5)-BBN30,0)),0)</f>
        <v>0</v>
      </c>
      <c r="BBZ30" s="125"/>
      <c r="BCA30" s="8">
        <v>0</v>
      </c>
    </row>
    <row r="31" spans="1:1431" x14ac:dyDescent="0.2">
      <c r="A31" s="8">
        <v>26</v>
      </c>
      <c r="B31" s="4">
        <f>IF(DAY(기준일시_입력!$AM$7)-$A31&lt;0,"",기준일시_입력!$AM$7-(DAY(기준일시_입력!$AM$7)-$A31))</f>
        <v>42426</v>
      </c>
      <c r="C31" s="180" t="str">
        <f t="shared" si="394"/>
        <v>26일</v>
      </c>
      <c r="D31" s="180"/>
      <c r="E31" s="5" t="str">
        <f t="shared" si="395"/>
        <v>금</v>
      </c>
      <c r="F31" s="20"/>
      <c r="G31" s="184"/>
      <c r="H31" s="184"/>
      <c r="I31" s="184"/>
      <c r="J31" s="184"/>
      <c r="K31" s="184"/>
      <c r="L31" s="184"/>
      <c r="M31" s="176"/>
      <c r="N31" s="177"/>
      <c r="O31" s="129" t="str">
        <f>IF($B31="","",IF(AND(E$3&lt;&gt;"",$B31-기준일시_입력!$AO$7&lt;=0,G31="",J31="",M31=""),"X",IF(M31="연차","☆",IF(M31="월차","★",IF(M31="병가","♨",IF(M31="출장","◎",IF(M31="교육","■",IF(AND(M31="",G31&lt;=기준일시_입력!$J$15,J31&gt;=기준일시_입력!$N$15),"○",IF(AND(M31="",G31&lt;&gt;"",G31&gt;기준일시_입력!$J$15),"▼",IF(AND(M31="",J31&lt;&gt;"",J31&lt;기준일시_입력!$N$15),"△",""))))))))))</f>
        <v/>
      </c>
      <c r="P31" s="15">
        <f>IFERROR(IF(OR(G31="",J31=""),0,IF(AND(R31&lt;기준일시_입력!$J$17,S31&gt;기준일시_입력!$N$17),기준일시_입력!$N$17-기준일시_입력!$J$17,IF(AND(R31&gt;=기준일시_입력!$J$17,S31&gt;기준일시_입력!$N$17),기준일시_입력!$N$17-R31,IF(S31&lt;기준일시_입력!$J$17,0,IF(AND(R31&lt;기준일시_입력!$J$17,S31&lt;=기준일시_입력!$N$17),S31-기준일시_입력!$J$17,IF(AND(R31&gt;=기준일시_입력!$J$17,S31&lt;=기준일시_입력!$N$17),S31-R31,0)))))),0)</f>
        <v>0</v>
      </c>
      <c r="Q31" s="15">
        <f t="shared" si="398"/>
        <v>0</v>
      </c>
      <c r="R31" s="15">
        <f>IF(OR(G31="",J31=""),0,IF(G31&lt;기준일시_입력!$J$15,기준일시_입력!$J$15,G31))</f>
        <v>0</v>
      </c>
      <c r="S31" s="15">
        <f t="shared" si="150"/>
        <v>0</v>
      </c>
      <c r="T31" s="15">
        <f>IFERROR(IF(AND(R31&lt;SMALL(기준일시_입력!$J$21:$J$39,T$5),S31&gt;SMALL(기준일시_입력!$N$21:$N$39,T$5)),INDEX(기준일시_입력!$AJ$21:$AJ$39,T$5*2-1),IF(AND(R31&gt;=SMALL(기준일시_입력!$J$21:$J$39,T$5),R31&lt;SMALL(기준일시_입력!$N$21:$N$39,T$5)),SMALL(기준일시_입력!$N$21:$N$39,T$5)-R31,0)),0)</f>
        <v>0</v>
      </c>
      <c r="U31" s="15">
        <f>IFERROR(IF(AND(R31&lt;SMALL(기준일시_입력!$J$21:$J$39,U$5),S31&gt;SMALL(기준일시_입력!$N$21:$N$39,U$5)),INDEX(기준일시_입력!$AJ$21:$AJ$39,U$5*2-1),IF(AND(R31&gt;=SMALL(기준일시_입력!$J$21:$J$39,U$5),R31&lt;SMALL(기준일시_입력!$N$21:$N$39,U$5)),SMALL(기준일시_입력!$N$21:$N$39,U$5)-R31,0)),0)</f>
        <v>0</v>
      </c>
      <c r="V31" s="15">
        <f>IFERROR(IF(AND(R31&lt;SMALL(기준일시_입력!$J$21:$J$39,V$5),S31&gt;SMALL(기준일시_입력!$N$21:$N$39,V$5)),INDEX(기준일시_입력!$AJ$21:$AJ$39,V$5*2-1),IF(AND(R31&gt;=SMALL(기준일시_입력!$J$21:$J$39,V$5),R31&lt;SMALL(기준일시_입력!$N$21:$N$39,V$5)),SMALL(기준일시_입력!$N$21:$N$39,V$5)-R31,0)),0)</f>
        <v>0</v>
      </c>
      <c r="W31" s="15">
        <f>IFERROR(IF(AND(R31&lt;SMALL(기준일시_입력!$J$21:$J$39,W$5),S31&gt;SMALL(기준일시_입력!$N$21:$N$39,W$5)),INDEX(기준일시_입력!$AJ$21:$AJ$39,W$5*2-1),IF(AND(R31&gt;=SMALL(기준일시_입력!$J$21:$J$39,W$5),R31&lt;SMALL(기준일시_입력!$N$21:$N$39,W$5)),SMALL(기준일시_입력!$N$21:$N$39,W$5)-R31,0)),0)</f>
        <v>0</v>
      </c>
      <c r="X31" s="15">
        <f>IFERROR(IF(AND(R31&lt;SMALL(기준일시_입력!$J$21:$J$39,X$5),S31&gt;SMALL(기준일시_입력!$N$21:$N$39,X$5)),INDEX(기준일시_입력!$AJ$21:$AJ$39,X$5*2-1),IF(AND(R31&gt;=SMALL(기준일시_입력!$J$21:$J$39,X$5),R31&lt;SMALL(기준일시_입력!$N$21:$N$39,X$5)),SMALL(기준일시_입력!$N$21:$N$39,X$5)-R31,0)),0)</f>
        <v>0</v>
      </c>
      <c r="Y31" s="15">
        <f>IFERROR(IF(AND(R31&lt;SMALL(기준일시_입력!$J$21:$J$39,Y$5),S31&gt;SMALL(기준일시_입력!$N$21:$N$39,Y$5)),INDEX(기준일시_입력!$AJ$21:$AJ$39,Y$5*2-1),IF(AND(R31&gt;=SMALL(기준일시_입력!$J$21:$J$39,Y$5),R31&lt;SMALL(기준일시_입력!$N$21:$N$39,Y$5)),SMALL(기준일시_입력!$N$21:$N$39,Y$5)-R31,0)),0)</f>
        <v>0</v>
      </c>
      <c r="Z31" s="15">
        <f>IFERROR(IF(AND(R31&lt;SMALL(기준일시_입력!$J$21:$J$39,Z$5),S31&gt;SMALL(기준일시_입력!$N$21:$N$39,Z$5)),INDEX(기준일시_입력!$AJ$21:$AJ$39,Z$5*2-1),IF(AND(R31&gt;=SMALL(기준일시_입력!$J$21:$J$39,Z$5),R31&lt;SMALL(기준일시_입력!$N$21:$N$39,Z$5)),SMALL(기준일시_입력!$N$21:$N$39,Z$5)-R31,0)),0)</f>
        <v>0</v>
      </c>
      <c r="AA31" s="15">
        <f>IFERROR(IF(AND(R31&lt;SMALL(기준일시_입력!$J$21:$J$39,AA$5),S31&gt;SMALL(기준일시_입력!$N$21:$N$39,AA$5)),INDEX(기준일시_입력!$AJ$21:$AJ$39,AA$5*2-1),IF(AND(R31&gt;=SMALL(기준일시_입력!$J$21:$J$39,AA$5),R31&lt;SMALL(기준일시_입력!$N$21:$N$39,AA$5)),SMALL(기준일시_입력!$N$21:$N$39,AA$5)-R31,0)),0)</f>
        <v>0</v>
      </c>
      <c r="AB31" s="15">
        <f>IFERROR(IF(AND(R31&lt;SMALL(기준일시_입력!$J$21:$J$39,AB$5),S31&gt;SMALL(기준일시_입력!$N$21:$N$39,AB$5)),INDEX(기준일시_입력!$AJ$21:$AJ$39,AB$5*2-1),IF(AND(R31&gt;=SMALL(기준일시_입력!$J$21:$J$39,AB$5),R31&lt;SMALL(기준일시_입력!$N$21:$N$39,AB$5)),SMALL(기준일시_입력!$N$21:$N$39,AB$5)-R31,0)),0)</f>
        <v>0</v>
      </c>
      <c r="AC31" s="15">
        <f>IFERROR(IF(AND(R31&lt;SMALL(기준일시_입력!$J$21:$J$39,AC$5),S31&gt;SMALL(기준일시_입력!$N$21:$N$39,AC$5)),INDEX(기준일시_입력!$AJ$21:$AJ$39,AC$5*2-1),IF(AND(R31&gt;=SMALL(기준일시_입력!$J$21:$J$39,AC$5),R31&lt;SMALL(기준일시_입력!$N$21:$N$39,AC$5)),SMALL(기준일시_입력!$N$21:$N$39,AC$5)-R31,0)),0)</f>
        <v>0</v>
      </c>
      <c r="AD31" s="10"/>
      <c r="AE31" s="180" t="str">
        <f t="shared" si="151"/>
        <v>26일</v>
      </c>
      <c r="AF31" s="180"/>
      <c r="AG31" s="5" t="str">
        <f t="shared" si="152"/>
        <v>금</v>
      </c>
      <c r="AH31" s="67" t="str">
        <f t="shared" si="396"/>
        <v/>
      </c>
      <c r="AI31" s="184"/>
      <c r="AJ31" s="184"/>
      <c r="AK31" s="184"/>
      <c r="AL31" s="184"/>
      <c r="AM31" s="184"/>
      <c r="AN31" s="184"/>
      <c r="AO31" s="176"/>
      <c r="AP31" s="177"/>
      <c r="AQ31" s="129" t="str">
        <f>IF($B31="","",IF(AND(AG$3&lt;&gt;"",$B31-기준일시_입력!$AO$7&lt;=0,AI31="",AL31="",AO31=""),"X",IF(AO31="연차","☆",IF(AO31="월차","★",IF(AO31="병가","♨",IF(AO31="출장","◎",IF(AO31="교육","■",IF(AND(AO31="",AI31&lt;=기준일시_입력!$J$15,AL31&gt;=기준일시_입력!$N$15),"○",IF(AND(AO31="",AI31&lt;&gt;"",AI31&gt;기준일시_입력!$J$15),"▼",IF(AND(AO31="",AL31&lt;&gt;"",AL31&lt;기준일시_입력!$N$15),"△",""))))))))))</f>
        <v/>
      </c>
      <c r="AR31" s="15">
        <f>IFERROR(IF(OR(AI31="",AL31=""),0,IF(AND(AT31&lt;기준일시_입력!$J$17,AU31&gt;기준일시_입력!$N$17),기준일시_입력!$N$17-기준일시_입력!$J$17,IF(AND(AT31&gt;=기준일시_입력!$J$17,AU31&gt;기준일시_입력!$N$17),기준일시_입력!$N$17-AT31,IF(AU31&lt;기준일시_입력!$J$17,0,IF(AND(AT31&lt;기준일시_입력!$J$17,AU31&lt;=기준일시_입력!$N$17),AU31-기준일시_입력!$J$17,IF(AND(AT31&gt;=기준일시_입력!$J$17,AU31&lt;=기준일시_입력!$N$17),AU31-AT31,0)))))),0)</f>
        <v>0</v>
      </c>
      <c r="AS31" s="15">
        <f t="shared" si="399"/>
        <v>0</v>
      </c>
      <c r="AT31" s="15">
        <f>IF(OR(AI31="",AL31=""),0,IF(AI31&lt;기준일시_입력!$J$15,기준일시_입력!$J$15,AI31))</f>
        <v>0</v>
      </c>
      <c r="AU31" s="15">
        <f t="shared" si="153"/>
        <v>0</v>
      </c>
      <c r="AV31" s="15">
        <f>IFERROR(IF(AND(AT31&lt;SMALL(기준일시_입력!$J$21:$J$39,AV$5),AU31&gt;SMALL(기준일시_입력!$N$21:$N$39,AV$5)),INDEX(기준일시_입력!$AJ$21:$AJ$39,AV$5*2-1),IF(AND(AT31&gt;=SMALL(기준일시_입력!$J$21:$J$39,AV$5),AT31&lt;SMALL(기준일시_입력!$N$21:$N$39,AV$5)),SMALL(기준일시_입력!$N$21:$N$39,AV$5)-AT31,0)),0)</f>
        <v>0</v>
      </c>
      <c r="AW31" s="15">
        <f>IFERROR(IF(AND(AT31&lt;SMALL(기준일시_입력!$J$21:$J$39,AW$5),AU31&gt;SMALL(기준일시_입력!$N$21:$N$39,AW$5)),INDEX(기준일시_입력!$AJ$21:$AJ$39,AW$5*2-1),IF(AND(AT31&gt;=SMALL(기준일시_입력!$J$21:$J$39,AW$5),AT31&lt;SMALL(기준일시_입력!$N$21:$N$39,AW$5)),SMALL(기준일시_입력!$N$21:$N$39,AW$5)-AT31,0)),0)</f>
        <v>0</v>
      </c>
      <c r="AX31" s="15">
        <f>IFERROR(IF(AND(AT31&lt;SMALL(기준일시_입력!$J$21:$J$39,AX$5),AU31&gt;SMALL(기준일시_입력!$N$21:$N$39,AX$5)),INDEX(기준일시_입력!$AJ$21:$AJ$39,AX$5*2-1),IF(AND(AT31&gt;=SMALL(기준일시_입력!$J$21:$J$39,AX$5),AT31&lt;SMALL(기준일시_입력!$N$21:$N$39,AX$5)),SMALL(기준일시_입력!$N$21:$N$39,AX$5)-AT31,0)),0)</f>
        <v>0</v>
      </c>
      <c r="AY31" s="15">
        <f>IFERROR(IF(AND(AT31&lt;SMALL(기준일시_입력!$J$21:$J$39,AY$5),AU31&gt;SMALL(기준일시_입력!$N$21:$N$39,AY$5)),INDEX(기준일시_입력!$AJ$21:$AJ$39,AY$5*2-1),IF(AND(AT31&gt;=SMALL(기준일시_입력!$J$21:$J$39,AY$5),AT31&lt;SMALL(기준일시_입력!$N$21:$N$39,AY$5)),SMALL(기준일시_입력!$N$21:$N$39,AY$5)-AT31,0)),0)</f>
        <v>0</v>
      </c>
      <c r="AZ31" s="15">
        <f>IFERROR(IF(AND(AT31&lt;SMALL(기준일시_입력!$J$21:$J$39,AZ$5),AU31&gt;SMALL(기준일시_입력!$N$21:$N$39,AZ$5)),INDEX(기준일시_입력!$AJ$21:$AJ$39,AZ$5*2-1),IF(AND(AT31&gt;=SMALL(기준일시_입력!$J$21:$J$39,AZ$5),AT31&lt;SMALL(기준일시_입력!$N$21:$N$39,AZ$5)),SMALL(기준일시_입력!$N$21:$N$39,AZ$5)-AT31,0)),0)</f>
        <v>0</v>
      </c>
      <c r="BA31" s="15">
        <f>IFERROR(IF(AND(AT31&lt;SMALL(기준일시_입력!$J$21:$J$39,BA$5),AU31&gt;SMALL(기준일시_입력!$N$21:$N$39,BA$5)),INDEX(기준일시_입력!$AJ$21:$AJ$39,BA$5*2-1),IF(AND(AT31&gt;=SMALL(기준일시_입력!$J$21:$J$39,BA$5),AT31&lt;SMALL(기준일시_입력!$N$21:$N$39,BA$5)),SMALL(기준일시_입력!$N$21:$N$39,BA$5)-AT31,0)),0)</f>
        <v>0</v>
      </c>
      <c r="BB31" s="15">
        <f>IFERROR(IF(AND(AT31&lt;SMALL(기준일시_입력!$J$21:$J$39,BB$5),AU31&gt;SMALL(기준일시_입력!$N$21:$N$39,BB$5)),INDEX(기준일시_입력!$AJ$21:$AJ$39,BB$5*2-1),IF(AND(AT31&gt;=SMALL(기준일시_입력!$J$21:$J$39,BB$5),AT31&lt;SMALL(기준일시_입력!$N$21:$N$39,BB$5)),SMALL(기준일시_입력!$N$21:$N$39,BB$5)-AT31,0)),0)</f>
        <v>0</v>
      </c>
      <c r="BC31" s="15">
        <f>IFERROR(IF(AND(AT31&lt;SMALL(기준일시_입력!$J$21:$J$39,BC$5),AU31&gt;SMALL(기준일시_입력!$N$21:$N$39,BC$5)),INDEX(기준일시_입력!$AJ$21:$AJ$39,BC$5*2-1),IF(AND(AT31&gt;=SMALL(기준일시_입력!$J$21:$J$39,BC$5),AT31&lt;SMALL(기준일시_입력!$N$21:$N$39,BC$5)),SMALL(기준일시_입력!$N$21:$N$39,BC$5)-AT31,0)),0)</f>
        <v>0</v>
      </c>
      <c r="BD31" s="15">
        <f>IFERROR(IF(AND(AT31&lt;SMALL(기준일시_입력!$J$21:$J$39,BD$5),AU31&gt;SMALL(기준일시_입력!$N$21:$N$39,BD$5)),INDEX(기준일시_입력!$AJ$21:$AJ$39,BD$5*2-1),IF(AND(AT31&gt;=SMALL(기준일시_입력!$J$21:$J$39,BD$5),AT31&lt;SMALL(기준일시_입력!$N$21:$N$39,BD$5)),SMALL(기준일시_입력!$N$21:$N$39,BD$5)-AT31,0)),0)</f>
        <v>0</v>
      </c>
      <c r="BE31" s="15">
        <f>IFERROR(IF(AND(AT31&lt;SMALL(기준일시_입력!$J$21:$J$39,BE$5),AU31&gt;SMALL(기준일시_입력!$N$21:$N$39,BE$5)),INDEX(기준일시_입력!$AJ$21:$AJ$39,BE$5*2-1),IF(AND(AT31&gt;=SMALL(기준일시_입력!$J$21:$J$39,BE$5),AT31&lt;SMALL(기준일시_입력!$N$21:$N$39,BE$5)),SMALL(기준일시_입력!$N$21:$N$39,BE$5)-AT31,0)),0)</f>
        <v>0</v>
      </c>
      <c r="BF31" s="6"/>
      <c r="BG31" s="180" t="str">
        <f t="shared" si="154"/>
        <v>26일</v>
      </c>
      <c r="BH31" s="180"/>
      <c r="BI31" s="5" t="str">
        <f t="shared" si="155"/>
        <v>금</v>
      </c>
      <c r="BJ31" s="67" t="str">
        <f t="shared" si="397"/>
        <v/>
      </c>
      <c r="BK31" s="184"/>
      <c r="BL31" s="184"/>
      <c r="BM31" s="184"/>
      <c r="BN31" s="184"/>
      <c r="BO31" s="184"/>
      <c r="BP31" s="184"/>
      <c r="BQ31" s="176"/>
      <c r="BR31" s="177"/>
      <c r="BS31" s="129" t="str">
        <f>IF($B31="","",IF(AND(BI$3&lt;&gt;"",$B31-기준일시_입력!$AO$7&lt;=0,BK31="",BN31="",BQ31=""),"X",IF(BQ31="연차","☆",IF(BQ31="월차","★",IF(BQ31="병가","♨",IF(BQ31="출장","◎",IF(BQ31="교육","■",IF(AND(BQ31="",BK31&lt;=기준일시_입력!$J$15,BN31&gt;=기준일시_입력!$N$15),"○",IF(AND(BQ31="",BK31&lt;&gt;"",BK31&gt;기준일시_입력!$J$15),"▼",IF(AND(BQ31="",BN31&lt;&gt;"",BN31&lt;기준일시_입력!$N$15),"△",""))))))))))</f>
        <v/>
      </c>
      <c r="BT31" s="15">
        <f>IFERROR(IF(OR(BK31="",BN31=""),0,IF(AND(BV31&lt;기준일시_입력!$J$17,BW31&gt;기준일시_입력!$N$17),기준일시_입력!$N$17-기준일시_입력!$J$17,IF(AND(BV31&gt;=기준일시_입력!$J$17,BW31&gt;기준일시_입력!$N$17),기준일시_입력!$N$17-BV31,IF(BW31&lt;기준일시_입력!$J$17,0,IF(AND(BV31&lt;기준일시_입력!$J$17,BW31&lt;=기준일시_입력!$N$17),BW31-기준일시_입력!$J$17,IF(AND(BV31&gt;=기준일시_입력!$J$17,BW31&lt;=기준일시_입력!$N$17),BW31-BV31,0)))))),0)</f>
        <v>0</v>
      </c>
      <c r="BU31" s="15">
        <f t="shared" si="400"/>
        <v>0</v>
      </c>
      <c r="BV31" s="15">
        <f>IF(OR(BK31="",BN31=""),0,IF(BK31&lt;기준일시_입력!$J$15,기준일시_입력!$J$15,BK31))</f>
        <v>0</v>
      </c>
      <c r="BW31" s="15">
        <f t="shared" si="156"/>
        <v>0</v>
      </c>
      <c r="BX31" s="15">
        <f>IFERROR(IF(AND(BV31&lt;SMALL(기준일시_입력!$J$21:$J$39,BX$5),BW31&gt;SMALL(기준일시_입력!$N$21:$N$39,BX$5)),INDEX(기준일시_입력!$AJ$21:$AJ$39,BX$5*2-1),IF(AND(BV31&gt;=SMALL(기준일시_입력!$J$21:$J$39,BX$5),BV31&lt;SMALL(기준일시_입력!$N$21:$N$39,BX$5)),SMALL(기준일시_입력!$N$21:$N$39,BX$5)-BV31,0)),0)</f>
        <v>0</v>
      </c>
      <c r="BY31" s="15">
        <f>IFERROR(IF(AND(BV31&lt;SMALL(기준일시_입력!$J$21:$J$39,BY$5),BW31&gt;SMALL(기준일시_입력!$N$21:$N$39,BY$5)),INDEX(기준일시_입력!$AJ$21:$AJ$39,BY$5*2-1),IF(AND(BV31&gt;=SMALL(기준일시_입력!$J$21:$J$39,BY$5),BV31&lt;SMALL(기준일시_입력!$N$21:$N$39,BY$5)),SMALL(기준일시_입력!$N$21:$N$39,BY$5)-BV31,0)),0)</f>
        <v>0</v>
      </c>
      <c r="BZ31" s="15">
        <f>IFERROR(IF(AND(BV31&lt;SMALL(기준일시_입력!$J$21:$J$39,BZ$5),BW31&gt;SMALL(기준일시_입력!$N$21:$N$39,BZ$5)),INDEX(기준일시_입력!$AJ$21:$AJ$39,BZ$5*2-1),IF(AND(BV31&gt;=SMALL(기준일시_입력!$J$21:$J$39,BZ$5),BV31&lt;SMALL(기준일시_입력!$N$21:$N$39,BZ$5)),SMALL(기준일시_입력!$N$21:$N$39,BZ$5)-BV31,0)),0)</f>
        <v>0</v>
      </c>
      <c r="CA31" s="15">
        <f>IFERROR(IF(AND(BV31&lt;SMALL(기준일시_입력!$J$21:$J$39,CA$5),BW31&gt;SMALL(기준일시_입력!$N$21:$N$39,CA$5)),INDEX(기준일시_입력!$AJ$21:$AJ$39,CA$5*2-1),IF(AND(BV31&gt;=SMALL(기준일시_입력!$J$21:$J$39,CA$5),BV31&lt;SMALL(기준일시_입력!$N$21:$N$39,CA$5)),SMALL(기준일시_입력!$N$21:$N$39,CA$5)-BV31,0)),0)</f>
        <v>0</v>
      </c>
      <c r="CB31" s="15">
        <f>IFERROR(IF(AND(BV31&lt;SMALL(기준일시_입력!$J$21:$J$39,CB$5),BW31&gt;SMALL(기준일시_입력!$N$21:$N$39,CB$5)),INDEX(기준일시_입력!$AJ$21:$AJ$39,CB$5*2-1),IF(AND(BV31&gt;=SMALL(기준일시_입력!$J$21:$J$39,CB$5),BV31&lt;SMALL(기준일시_입력!$N$21:$N$39,CB$5)),SMALL(기준일시_입력!$N$21:$N$39,CB$5)-BV31,0)),0)</f>
        <v>0</v>
      </c>
      <c r="CC31" s="15">
        <f>IFERROR(IF(AND(BV31&lt;SMALL(기준일시_입력!$J$21:$J$39,CC$5),BW31&gt;SMALL(기준일시_입력!$N$21:$N$39,CC$5)),INDEX(기준일시_입력!$AJ$21:$AJ$39,CC$5*2-1),IF(AND(BV31&gt;=SMALL(기준일시_입력!$J$21:$J$39,CC$5),BV31&lt;SMALL(기준일시_입력!$N$21:$N$39,CC$5)),SMALL(기준일시_입력!$N$21:$N$39,CC$5)-BV31,0)),0)</f>
        <v>0</v>
      </c>
      <c r="CD31" s="15">
        <f>IFERROR(IF(AND(BV31&lt;SMALL(기준일시_입력!$J$21:$J$39,CD$5),BW31&gt;SMALL(기준일시_입력!$N$21:$N$39,CD$5)),INDEX(기준일시_입력!$AJ$21:$AJ$39,CD$5*2-1),IF(AND(BV31&gt;=SMALL(기준일시_입력!$J$21:$J$39,CD$5),BV31&lt;SMALL(기준일시_입력!$N$21:$N$39,CD$5)),SMALL(기준일시_입력!$N$21:$N$39,CD$5)-BV31,0)),0)</f>
        <v>0</v>
      </c>
      <c r="CE31" s="15">
        <f>IFERROR(IF(AND(BV31&lt;SMALL(기준일시_입력!$J$21:$J$39,CE$5),BW31&gt;SMALL(기준일시_입력!$N$21:$N$39,CE$5)),INDEX(기준일시_입력!$AJ$21:$AJ$39,CE$5*2-1),IF(AND(BV31&gt;=SMALL(기준일시_입력!$J$21:$J$39,CE$5),BV31&lt;SMALL(기준일시_입력!$N$21:$N$39,CE$5)),SMALL(기준일시_입력!$N$21:$N$39,CE$5)-BV31,0)),0)</f>
        <v>0</v>
      </c>
      <c r="CF31" s="15">
        <f>IFERROR(IF(AND(BV31&lt;SMALL(기준일시_입력!$J$21:$J$39,CF$5),BW31&gt;SMALL(기준일시_입력!$N$21:$N$39,CF$5)),INDEX(기준일시_입력!$AJ$21:$AJ$39,CF$5*2-1),IF(AND(BV31&gt;=SMALL(기준일시_입력!$J$21:$J$39,CF$5),BV31&lt;SMALL(기준일시_입력!$N$21:$N$39,CF$5)),SMALL(기준일시_입력!$N$21:$N$39,CF$5)-BV31,0)),0)</f>
        <v>0</v>
      </c>
      <c r="CG31" s="15">
        <f>IFERROR(IF(AND(BV31&lt;SMALL(기준일시_입력!$J$21:$J$39,CG$5),BW31&gt;SMALL(기준일시_입력!$N$21:$N$39,CG$5)),INDEX(기준일시_입력!$AJ$21:$AJ$39,CG$5*2-1),IF(AND(BV31&gt;=SMALL(기준일시_입력!$J$21:$J$39,CG$5),BV31&lt;SMALL(기준일시_입력!$N$21:$N$39,CG$5)),SMALL(기준일시_입력!$N$21:$N$39,CG$5)-BV31,0)),0)</f>
        <v>0</v>
      </c>
      <c r="CH31" s="6"/>
      <c r="CI31" s="180" t="str">
        <f t="shared" si="157"/>
        <v>26일</v>
      </c>
      <c r="CJ31" s="180"/>
      <c r="CK31" s="5" t="str">
        <f t="shared" si="158"/>
        <v>금</v>
      </c>
      <c r="CL31" s="67" t="str">
        <f t="shared" si="404"/>
        <v/>
      </c>
      <c r="CM31" s="184"/>
      <c r="CN31" s="184"/>
      <c r="CO31" s="184"/>
      <c r="CP31" s="184"/>
      <c r="CQ31" s="184"/>
      <c r="CR31" s="184"/>
      <c r="CS31" s="176"/>
      <c r="CT31" s="177"/>
      <c r="CU31" s="129" t="str">
        <f>IF($B31="","",IF(AND(CK$3&lt;&gt;"",$B31-기준일시_입력!$AO$7&lt;=0,CM31="",CP31="",CS31=""),"X",IF(CS31="연차","☆",IF(CS31="월차","★",IF(CS31="병가","♨",IF(CS31="출장","◎",IF(CS31="교육","■",IF(AND(CS31="",CM31&lt;=기준일시_입력!$J$15,CP31&gt;=기준일시_입력!$N$15),"○",IF(AND(CS31="",CM31&lt;&gt;"",CM31&gt;기준일시_입력!$J$15),"▼",IF(AND(CS31="",CP31&lt;&gt;"",CP31&lt;기준일시_입력!$N$15),"△",""))))))))))</f>
        <v/>
      </c>
      <c r="CV31" s="15">
        <f>IFERROR(IF(OR(CM31="",CP31=""),0,IF(AND(CX31&lt;기준일시_입력!$J$17,CY31&gt;기준일시_입력!$N$17),기준일시_입력!$N$17-기준일시_입력!$J$17,IF(AND(CX31&gt;=기준일시_입력!$J$17,CY31&gt;기준일시_입력!$N$17),기준일시_입력!$N$17-CX31,IF(CY31&lt;기준일시_입력!$J$17,0,IF(AND(CX31&lt;기준일시_입력!$J$17,CY31&lt;=기준일시_입력!$N$17),CY31-기준일시_입력!$J$17,IF(AND(CX31&gt;=기준일시_입력!$J$17,CY31&lt;=기준일시_입력!$N$17),CY31-CX31,0)))))),0)</f>
        <v>0</v>
      </c>
      <c r="CW31" s="15">
        <f t="shared" si="401"/>
        <v>0</v>
      </c>
      <c r="CX31" s="15">
        <f>IF(OR(CM31="",CP31=""),0,IF(CM31&lt;기준일시_입력!$J$15,기준일시_입력!$J$15,CM31))</f>
        <v>0</v>
      </c>
      <c r="CY31" s="15">
        <f t="shared" si="160"/>
        <v>0</v>
      </c>
      <c r="CZ31" s="15">
        <f>IFERROR(IF(AND(CX31&lt;SMALL(기준일시_입력!$J$21:$J$39,CZ$5),CY31&gt;SMALL(기준일시_입력!$N$21:$N$39,CZ$5)),INDEX(기준일시_입력!$AJ$21:$AJ$39,CZ$5*2-1),IF(AND(CX31&gt;=SMALL(기준일시_입력!$J$21:$J$39,CZ$5),CX31&lt;SMALL(기준일시_입력!$N$21:$N$39,CZ$5)),SMALL(기준일시_입력!$N$21:$N$39,CZ$5)-CX31,0)),0)</f>
        <v>0</v>
      </c>
      <c r="DA31" s="15">
        <f>IFERROR(IF(AND(CX31&lt;SMALL(기준일시_입력!$J$21:$J$39,DA$5),CY31&gt;SMALL(기준일시_입력!$N$21:$N$39,DA$5)),INDEX(기준일시_입력!$AJ$21:$AJ$39,DA$5*2-1),IF(AND(CX31&gt;=SMALL(기준일시_입력!$J$21:$J$39,DA$5),CX31&lt;SMALL(기준일시_입력!$N$21:$N$39,DA$5)),SMALL(기준일시_입력!$N$21:$N$39,DA$5)-CX31,0)),0)</f>
        <v>0</v>
      </c>
      <c r="DB31" s="15">
        <f>IFERROR(IF(AND(CX31&lt;SMALL(기준일시_입력!$J$21:$J$39,DB$5),CY31&gt;SMALL(기준일시_입력!$N$21:$N$39,DB$5)),INDEX(기준일시_입력!$AJ$21:$AJ$39,DB$5*2-1),IF(AND(CX31&gt;=SMALL(기준일시_입력!$J$21:$J$39,DB$5),CX31&lt;SMALL(기준일시_입력!$N$21:$N$39,DB$5)),SMALL(기준일시_입력!$N$21:$N$39,DB$5)-CX31,0)),0)</f>
        <v>0</v>
      </c>
      <c r="DC31" s="15">
        <f>IFERROR(IF(AND(CX31&lt;SMALL(기준일시_입력!$J$21:$J$39,DC$5),CY31&gt;SMALL(기준일시_입력!$N$21:$N$39,DC$5)),INDEX(기준일시_입력!$AJ$21:$AJ$39,DC$5*2-1),IF(AND(CX31&gt;=SMALL(기준일시_입력!$J$21:$J$39,DC$5),CX31&lt;SMALL(기준일시_입력!$N$21:$N$39,DC$5)),SMALL(기준일시_입력!$N$21:$N$39,DC$5)-CX31,0)),0)</f>
        <v>0</v>
      </c>
      <c r="DD31" s="15">
        <f>IFERROR(IF(AND(CX31&lt;SMALL(기준일시_입력!$J$21:$J$39,DD$5),CY31&gt;SMALL(기준일시_입력!$N$21:$N$39,DD$5)),INDEX(기준일시_입력!$AJ$21:$AJ$39,DD$5*2-1),IF(AND(CX31&gt;=SMALL(기준일시_입력!$J$21:$J$39,DD$5),CX31&lt;SMALL(기준일시_입력!$N$21:$N$39,DD$5)),SMALL(기준일시_입력!$N$21:$N$39,DD$5)-CX31,0)),0)</f>
        <v>0</v>
      </c>
      <c r="DE31" s="15">
        <f>IFERROR(IF(AND(CX31&lt;SMALL(기준일시_입력!$J$21:$J$39,DE$5),CY31&gt;SMALL(기준일시_입력!$N$21:$N$39,DE$5)),INDEX(기준일시_입력!$AJ$21:$AJ$39,DE$5*2-1),IF(AND(CX31&gt;=SMALL(기준일시_입력!$J$21:$J$39,DE$5),CX31&lt;SMALL(기준일시_입력!$N$21:$N$39,DE$5)),SMALL(기준일시_입력!$N$21:$N$39,DE$5)-CX31,0)),0)</f>
        <v>0</v>
      </c>
      <c r="DF31" s="15">
        <f>IFERROR(IF(AND(CX31&lt;SMALL(기준일시_입력!$J$21:$J$39,DF$5),CY31&gt;SMALL(기준일시_입력!$N$21:$N$39,DF$5)),INDEX(기준일시_입력!$AJ$21:$AJ$39,DF$5*2-1),IF(AND(CX31&gt;=SMALL(기준일시_입력!$J$21:$J$39,DF$5),CX31&lt;SMALL(기준일시_입력!$N$21:$N$39,DF$5)),SMALL(기준일시_입력!$N$21:$N$39,DF$5)-CX31,0)),0)</f>
        <v>0</v>
      </c>
      <c r="DG31" s="15">
        <f>IFERROR(IF(AND(CX31&lt;SMALL(기준일시_입력!$J$21:$J$39,DG$5),CY31&gt;SMALL(기준일시_입력!$N$21:$N$39,DG$5)),INDEX(기준일시_입력!$AJ$21:$AJ$39,DG$5*2-1),IF(AND(CX31&gt;=SMALL(기준일시_입력!$J$21:$J$39,DG$5),CX31&lt;SMALL(기준일시_입력!$N$21:$N$39,DG$5)),SMALL(기준일시_입력!$N$21:$N$39,DG$5)-CX31,0)),0)</f>
        <v>0</v>
      </c>
      <c r="DH31" s="15">
        <f>IFERROR(IF(AND(CX31&lt;SMALL(기준일시_입력!$J$21:$J$39,DH$5),CY31&gt;SMALL(기준일시_입력!$N$21:$N$39,DH$5)),INDEX(기준일시_입력!$AJ$21:$AJ$39,DH$5*2-1),IF(AND(CX31&gt;=SMALL(기준일시_입력!$J$21:$J$39,DH$5),CX31&lt;SMALL(기준일시_입력!$N$21:$N$39,DH$5)),SMALL(기준일시_입력!$N$21:$N$39,DH$5)-CX31,0)),0)</f>
        <v>0</v>
      </c>
      <c r="DI31" s="15">
        <f>IFERROR(IF(AND(CX31&lt;SMALL(기준일시_입력!$J$21:$J$39,DI$5),CY31&gt;SMALL(기준일시_입력!$N$21:$N$39,DI$5)),INDEX(기준일시_입력!$AJ$21:$AJ$39,DI$5*2-1),IF(AND(CX31&gt;=SMALL(기준일시_입력!$J$21:$J$39,DI$5),CX31&lt;SMALL(기준일시_입력!$N$21:$N$39,DI$5)),SMALL(기준일시_입력!$N$21:$N$39,DI$5)-CX31,0)),0)</f>
        <v>0</v>
      </c>
      <c r="DJ31" s="6"/>
      <c r="DK31" s="180" t="str">
        <f t="shared" si="161"/>
        <v>26일</v>
      </c>
      <c r="DL31" s="180"/>
      <c r="DM31" s="5" t="str">
        <f t="shared" si="162"/>
        <v>금</v>
      </c>
      <c r="DN31" s="67" t="str">
        <f t="shared" si="404"/>
        <v/>
      </c>
      <c r="DO31" s="184"/>
      <c r="DP31" s="184"/>
      <c r="DQ31" s="184"/>
      <c r="DR31" s="184"/>
      <c r="DS31" s="184"/>
      <c r="DT31" s="184"/>
      <c r="DU31" s="176"/>
      <c r="DV31" s="177"/>
      <c r="DW31" s="129" t="str">
        <f>IF($B31="","",IF(AND(DM$3&lt;&gt;"",$B31-기준일시_입력!$AO$7&lt;=0,DO31="",DR31="",DU31=""),"X",IF(DU31="연차","☆",IF(DU31="월차","★",IF(DU31="병가","♨",IF(DU31="출장","◎",IF(DU31="교육","■",IF(AND(DU31="",DO31&lt;=기준일시_입력!$J$15,DR31&gt;=기준일시_입력!$N$15),"○",IF(AND(DU31="",DO31&lt;&gt;"",DO31&gt;기준일시_입력!$J$15),"▼",IF(AND(DU31="",DR31&lt;&gt;"",DR31&lt;기준일시_입력!$N$15),"△",""))))))))))</f>
        <v/>
      </c>
      <c r="DX31" s="15">
        <f>IFERROR(IF(OR(DO31="",DR31=""),0,IF(AND(DZ31&lt;기준일시_입력!$J$17,EA31&gt;기준일시_입력!$N$17),기준일시_입력!$N$17-기준일시_입력!$J$17,IF(AND(DZ31&gt;=기준일시_입력!$J$17,EA31&gt;기준일시_입력!$N$17),기준일시_입력!$N$17-DZ31,IF(EA31&lt;기준일시_입력!$J$17,0,IF(AND(DZ31&lt;기준일시_입력!$J$17,EA31&lt;=기준일시_입력!$N$17),EA31-기준일시_입력!$J$17,IF(AND(DZ31&gt;=기준일시_입력!$J$17,EA31&lt;=기준일시_입력!$N$17),EA31-DZ31,0)))))),0)</f>
        <v>0</v>
      </c>
      <c r="DY31" s="15">
        <f t="shared" si="402"/>
        <v>0</v>
      </c>
      <c r="DZ31" s="15">
        <f>IF(OR(DO31="",DR31=""),0,IF(DO31&lt;기준일시_입력!$J$15,기준일시_입력!$J$15,DO31))</f>
        <v>0</v>
      </c>
      <c r="EA31" s="15">
        <f t="shared" si="164"/>
        <v>0</v>
      </c>
      <c r="EB31" s="15">
        <f>IFERROR(IF(AND(DZ31&lt;SMALL(기준일시_입력!$J$21:$J$39,EB$5),EA31&gt;SMALL(기준일시_입력!$N$21:$N$39,EB$5)),INDEX(기준일시_입력!$AJ$21:$AJ$39,EB$5*2-1),IF(AND(DZ31&gt;=SMALL(기준일시_입력!$J$21:$J$39,EB$5),DZ31&lt;SMALL(기준일시_입력!$N$21:$N$39,EB$5)),SMALL(기준일시_입력!$N$21:$N$39,EB$5)-DZ31,0)),0)</f>
        <v>0</v>
      </c>
      <c r="EC31" s="15">
        <f>IFERROR(IF(AND(DZ31&lt;SMALL(기준일시_입력!$J$21:$J$39,EC$5),EA31&gt;SMALL(기준일시_입력!$N$21:$N$39,EC$5)),INDEX(기준일시_입력!$AJ$21:$AJ$39,EC$5*2-1),IF(AND(DZ31&gt;=SMALL(기준일시_입력!$J$21:$J$39,EC$5),DZ31&lt;SMALL(기준일시_입력!$N$21:$N$39,EC$5)),SMALL(기준일시_입력!$N$21:$N$39,EC$5)-DZ31,0)),0)</f>
        <v>0</v>
      </c>
      <c r="ED31" s="15">
        <f>IFERROR(IF(AND(DZ31&lt;SMALL(기준일시_입력!$J$21:$J$39,ED$5),EA31&gt;SMALL(기준일시_입력!$N$21:$N$39,ED$5)),INDEX(기준일시_입력!$AJ$21:$AJ$39,ED$5*2-1),IF(AND(DZ31&gt;=SMALL(기준일시_입력!$J$21:$J$39,ED$5),DZ31&lt;SMALL(기준일시_입력!$N$21:$N$39,ED$5)),SMALL(기준일시_입력!$N$21:$N$39,ED$5)-DZ31,0)),0)</f>
        <v>0</v>
      </c>
      <c r="EE31" s="15">
        <f>IFERROR(IF(AND(DZ31&lt;SMALL(기준일시_입력!$J$21:$J$39,EE$5),EA31&gt;SMALL(기준일시_입력!$N$21:$N$39,EE$5)),INDEX(기준일시_입력!$AJ$21:$AJ$39,EE$5*2-1),IF(AND(DZ31&gt;=SMALL(기준일시_입력!$J$21:$J$39,EE$5),DZ31&lt;SMALL(기준일시_입력!$N$21:$N$39,EE$5)),SMALL(기준일시_입력!$N$21:$N$39,EE$5)-DZ31,0)),0)</f>
        <v>0</v>
      </c>
      <c r="EF31" s="15">
        <f>IFERROR(IF(AND(DZ31&lt;SMALL(기준일시_입력!$J$21:$J$39,EF$5),EA31&gt;SMALL(기준일시_입력!$N$21:$N$39,EF$5)),INDEX(기준일시_입력!$AJ$21:$AJ$39,EF$5*2-1),IF(AND(DZ31&gt;=SMALL(기준일시_입력!$J$21:$J$39,EF$5),DZ31&lt;SMALL(기준일시_입력!$N$21:$N$39,EF$5)),SMALL(기준일시_입력!$N$21:$N$39,EF$5)-DZ31,0)),0)</f>
        <v>0</v>
      </c>
      <c r="EG31" s="15">
        <f>IFERROR(IF(AND(DZ31&lt;SMALL(기준일시_입력!$J$21:$J$39,EG$5),EA31&gt;SMALL(기준일시_입력!$N$21:$N$39,EG$5)),INDEX(기준일시_입력!$AJ$21:$AJ$39,EG$5*2-1),IF(AND(DZ31&gt;=SMALL(기준일시_입력!$J$21:$J$39,EG$5),DZ31&lt;SMALL(기준일시_입력!$N$21:$N$39,EG$5)),SMALL(기준일시_입력!$N$21:$N$39,EG$5)-DZ31,0)),0)</f>
        <v>0</v>
      </c>
      <c r="EH31" s="15">
        <f>IFERROR(IF(AND(DZ31&lt;SMALL(기준일시_입력!$J$21:$J$39,EH$5),EA31&gt;SMALL(기준일시_입력!$N$21:$N$39,EH$5)),INDEX(기준일시_입력!$AJ$21:$AJ$39,EH$5*2-1),IF(AND(DZ31&gt;=SMALL(기준일시_입력!$J$21:$J$39,EH$5),DZ31&lt;SMALL(기준일시_입력!$N$21:$N$39,EH$5)),SMALL(기준일시_입력!$N$21:$N$39,EH$5)-DZ31,0)),0)</f>
        <v>0</v>
      </c>
      <c r="EI31" s="15">
        <f>IFERROR(IF(AND(DZ31&lt;SMALL(기준일시_입력!$J$21:$J$39,EI$5),EA31&gt;SMALL(기준일시_입력!$N$21:$N$39,EI$5)),INDEX(기준일시_입력!$AJ$21:$AJ$39,EI$5*2-1),IF(AND(DZ31&gt;=SMALL(기준일시_입력!$J$21:$J$39,EI$5),DZ31&lt;SMALL(기준일시_입력!$N$21:$N$39,EI$5)),SMALL(기준일시_입력!$N$21:$N$39,EI$5)-DZ31,0)),0)</f>
        <v>0</v>
      </c>
      <c r="EJ31" s="15">
        <f>IFERROR(IF(AND(DZ31&lt;SMALL(기준일시_입력!$J$21:$J$39,EJ$5),EA31&gt;SMALL(기준일시_입력!$N$21:$N$39,EJ$5)),INDEX(기준일시_입력!$AJ$21:$AJ$39,EJ$5*2-1),IF(AND(DZ31&gt;=SMALL(기준일시_입력!$J$21:$J$39,EJ$5),DZ31&lt;SMALL(기준일시_입력!$N$21:$N$39,EJ$5)),SMALL(기준일시_입력!$N$21:$N$39,EJ$5)-DZ31,0)),0)</f>
        <v>0</v>
      </c>
      <c r="EK31" s="15">
        <f>IFERROR(IF(AND(DZ31&lt;SMALL(기준일시_입력!$J$21:$J$39,EK$5),EA31&gt;SMALL(기준일시_입력!$N$21:$N$39,EK$5)),INDEX(기준일시_입력!$AJ$21:$AJ$39,EK$5*2-1),IF(AND(DZ31&gt;=SMALL(기준일시_입력!$J$21:$J$39,EK$5),DZ31&lt;SMALL(기준일시_입력!$N$21:$N$39,EK$5)),SMALL(기준일시_입력!$N$21:$N$39,EK$5)-DZ31,0)),0)</f>
        <v>0</v>
      </c>
      <c r="EL31" s="6"/>
      <c r="EM31" s="180" t="str">
        <f t="shared" si="165"/>
        <v>26일</v>
      </c>
      <c r="EN31" s="180"/>
      <c r="EO31" s="5" t="str">
        <f t="shared" si="166"/>
        <v>금</v>
      </c>
      <c r="EP31" s="67" t="str">
        <f t="shared" si="404"/>
        <v/>
      </c>
      <c r="EQ31" s="184"/>
      <c r="ER31" s="184"/>
      <c r="ES31" s="184"/>
      <c r="ET31" s="184"/>
      <c r="EU31" s="184"/>
      <c r="EV31" s="184"/>
      <c r="EW31" s="176"/>
      <c r="EX31" s="177"/>
      <c r="EY31" s="129" t="str">
        <f>IF($B31="","",IF(AND(EO$3&lt;&gt;"",$B31-기준일시_입력!$AO$7&lt;=0,EQ31="",ET31="",EW31=""),"X",IF(EW31="연차","☆",IF(EW31="월차","★",IF(EW31="병가","♨",IF(EW31="출장","◎",IF(EW31="교육","■",IF(AND(EW31="",EQ31&lt;=기준일시_입력!$J$15,ET31&gt;=기준일시_입력!$N$15),"○",IF(AND(EW31="",EQ31&lt;&gt;"",EQ31&gt;기준일시_입력!$J$15),"▼",IF(AND(EW31="",ET31&lt;&gt;"",ET31&lt;기준일시_입력!$N$15),"△",""))))))))))</f>
        <v/>
      </c>
      <c r="EZ31" s="15">
        <f>IFERROR(IF(OR(EQ31="",ET31=""),0,IF(AND(FB31&lt;기준일시_입력!$J$17,FC31&gt;기준일시_입력!$N$17),기준일시_입력!$N$17-기준일시_입력!$J$17,IF(AND(FB31&gt;=기준일시_입력!$J$17,FC31&gt;기준일시_입력!$N$17),기준일시_입력!$N$17-FB31,IF(FC31&lt;기준일시_입력!$J$17,0,IF(AND(FB31&lt;기준일시_입력!$J$17,FC31&lt;=기준일시_입력!$N$17),FC31-기준일시_입력!$J$17,IF(AND(FB31&gt;=기준일시_입력!$J$17,FC31&lt;=기준일시_입력!$N$17),FC31-FB31,0)))))),0)</f>
        <v>0</v>
      </c>
      <c r="FA31" s="15">
        <f t="shared" si="403"/>
        <v>0</v>
      </c>
      <c r="FB31" s="15">
        <f>IF(OR(EQ31="",ET31=""),0,IF(EQ31&lt;기준일시_입력!$J$15,기준일시_입력!$J$15,EQ31))</f>
        <v>0</v>
      </c>
      <c r="FC31" s="15">
        <f t="shared" si="168"/>
        <v>0</v>
      </c>
      <c r="FD31" s="15">
        <f>IFERROR(IF(AND(FB31&lt;SMALL(기준일시_입력!$J$21:$J$39,FD$5),FC31&gt;SMALL(기준일시_입력!$N$21:$N$39,FD$5)),INDEX(기준일시_입력!$AJ$21:$AJ$39,FD$5*2-1),IF(AND(FB31&gt;=SMALL(기준일시_입력!$J$21:$J$39,FD$5),FB31&lt;SMALL(기준일시_입력!$N$21:$N$39,FD$5)),SMALL(기준일시_입력!$N$21:$N$39,FD$5)-FB31,0)),0)</f>
        <v>0</v>
      </c>
      <c r="FE31" s="15">
        <f>IFERROR(IF(AND(FB31&lt;SMALL(기준일시_입력!$J$21:$J$39,FE$5),FC31&gt;SMALL(기준일시_입력!$N$21:$N$39,FE$5)),INDEX(기준일시_입력!$AJ$21:$AJ$39,FE$5*2-1),IF(AND(FB31&gt;=SMALL(기준일시_입력!$J$21:$J$39,FE$5),FB31&lt;SMALL(기준일시_입력!$N$21:$N$39,FE$5)),SMALL(기준일시_입력!$N$21:$N$39,FE$5)-FB31,0)),0)</f>
        <v>0</v>
      </c>
      <c r="FF31" s="15">
        <f>IFERROR(IF(AND(FB31&lt;SMALL(기준일시_입력!$J$21:$J$39,FF$5),FC31&gt;SMALL(기준일시_입력!$N$21:$N$39,FF$5)),INDEX(기준일시_입력!$AJ$21:$AJ$39,FF$5*2-1),IF(AND(FB31&gt;=SMALL(기준일시_입력!$J$21:$J$39,FF$5),FB31&lt;SMALL(기준일시_입력!$N$21:$N$39,FF$5)),SMALL(기준일시_입력!$N$21:$N$39,FF$5)-FB31,0)),0)</f>
        <v>0</v>
      </c>
      <c r="FG31" s="15">
        <f>IFERROR(IF(AND(FB31&lt;SMALL(기준일시_입력!$J$21:$J$39,FG$5),FC31&gt;SMALL(기준일시_입력!$N$21:$N$39,FG$5)),INDEX(기준일시_입력!$AJ$21:$AJ$39,FG$5*2-1),IF(AND(FB31&gt;=SMALL(기준일시_입력!$J$21:$J$39,FG$5),FB31&lt;SMALL(기준일시_입력!$N$21:$N$39,FG$5)),SMALL(기준일시_입력!$N$21:$N$39,FG$5)-FB31,0)),0)</f>
        <v>0</v>
      </c>
      <c r="FH31" s="15">
        <f>IFERROR(IF(AND(FB31&lt;SMALL(기준일시_입력!$J$21:$J$39,FH$5),FC31&gt;SMALL(기준일시_입력!$N$21:$N$39,FH$5)),INDEX(기준일시_입력!$AJ$21:$AJ$39,FH$5*2-1),IF(AND(FB31&gt;=SMALL(기준일시_입력!$J$21:$J$39,FH$5),FB31&lt;SMALL(기준일시_입력!$N$21:$N$39,FH$5)),SMALL(기준일시_입력!$N$21:$N$39,FH$5)-FB31,0)),0)</f>
        <v>0</v>
      </c>
      <c r="FI31" s="15">
        <f>IFERROR(IF(AND(FB31&lt;SMALL(기준일시_입력!$J$21:$J$39,FI$5),FC31&gt;SMALL(기준일시_입력!$N$21:$N$39,FI$5)),INDEX(기준일시_입력!$AJ$21:$AJ$39,FI$5*2-1),IF(AND(FB31&gt;=SMALL(기준일시_입력!$J$21:$J$39,FI$5),FB31&lt;SMALL(기준일시_입력!$N$21:$N$39,FI$5)),SMALL(기준일시_입력!$N$21:$N$39,FI$5)-FB31,0)),0)</f>
        <v>0</v>
      </c>
      <c r="FJ31" s="15">
        <f>IFERROR(IF(AND(FB31&lt;SMALL(기준일시_입력!$J$21:$J$39,FJ$5),FC31&gt;SMALL(기준일시_입력!$N$21:$N$39,FJ$5)),INDEX(기준일시_입력!$AJ$21:$AJ$39,FJ$5*2-1),IF(AND(FB31&gt;=SMALL(기준일시_입력!$J$21:$J$39,FJ$5),FB31&lt;SMALL(기준일시_입력!$N$21:$N$39,FJ$5)),SMALL(기준일시_입력!$N$21:$N$39,FJ$5)-FB31,0)),0)</f>
        <v>0</v>
      </c>
      <c r="FK31" s="15">
        <f>IFERROR(IF(AND(FB31&lt;SMALL(기준일시_입력!$J$21:$J$39,FK$5),FC31&gt;SMALL(기준일시_입력!$N$21:$N$39,FK$5)),INDEX(기준일시_입력!$AJ$21:$AJ$39,FK$5*2-1),IF(AND(FB31&gt;=SMALL(기준일시_입력!$J$21:$J$39,FK$5),FB31&lt;SMALL(기준일시_입력!$N$21:$N$39,FK$5)),SMALL(기준일시_입력!$N$21:$N$39,FK$5)-FB31,0)),0)</f>
        <v>0</v>
      </c>
      <c r="FL31" s="15">
        <f>IFERROR(IF(AND(FB31&lt;SMALL(기준일시_입력!$J$21:$J$39,FL$5),FC31&gt;SMALL(기준일시_입력!$N$21:$N$39,FL$5)),INDEX(기준일시_입력!$AJ$21:$AJ$39,FL$5*2-1),IF(AND(FB31&gt;=SMALL(기준일시_입력!$J$21:$J$39,FL$5),FB31&lt;SMALL(기준일시_입력!$N$21:$N$39,FL$5)),SMALL(기준일시_입력!$N$21:$N$39,FL$5)-FB31,0)),0)</f>
        <v>0</v>
      </c>
      <c r="FM31" s="15">
        <f>IFERROR(IF(AND(FB31&lt;SMALL(기준일시_입력!$J$21:$J$39,FM$5),FC31&gt;SMALL(기준일시_입력!$N$21:$N$39,FM$5)),INDEX(기준일시_입력!$AJ$21:$AJ$39,FM$5*2-1),IF(AND(FB31&gt;=SMALL(기준일시_입력!$J$21:$J$39,FM$5),FB31&lt;SMALL(기준일시_입력!$N$21:$N$39,FM$5)),SMALL(기준일시_입력!$N$21:$N$39,FM$5)-FB31,0)),0)</f>
        <v>0</v>
      </c>
      <c r="FN31" s="6"/>
      <c r="FO31" s="180" t="str">
        <f t="shared" si="169"/>
        <v>26일</v>
      </c>
      <c r="FP31" s="180"/>
      <c r="FQ31" s="124" t="str">
        <f t="shared" si="170"/>
        <v>금</v>
      </c>
      <c r="FR31" s="133" t="str">
        <f t="shared" si="405"/>
        <v/>
      </c>
      <c r="FS31" s="184"/>
      <c r="FT31" s="184"/>
      <c r="FU31" s="184"/>
      <c r="FV31" s="184"/>
      <c r="FW31" s="184"/>
      <c r="FX31" s="184"/>
      <c r="FY31" s="176"/>
      <c r="FZ31" s="177"/>
      <c r="GA31" s="129" t="str">
        <f>IF($B31="","",IF(AND(FQ$3&lt;&gt;"",$B31-기준일시_입력!$AO$7&lt;=0,FS31="",FV31="",FY31=""),"X",IF(FY31="연차","☆",IF(FY31="월차","★",IF(FY31="병가","♨",IF(FY31="출장","◎",IF(FY31="교육","■",IF(AND(FY31="",FS31&lt;=기준일시_입력!$J$15,FV31&gt;=기준일시_입력!$N$15),"○",IF(AND(FY31="",FS31&lt;&gt;"",FS31&gt;기준일시_입력!$J$15),"▼",IF(AND(FY31="",FV31&lt;&gt;"",FV31&lt;기준일시_입력!$N$15),"△",""))))))))))</f>
        <v/>
      </c>
      <c r="GB31" s="128">
        <f>IFERROR(IF(OR(FS31="",FV31=""),0,IF(AND(GD31&lt;기준일시_입력!$J$17,GE31&gt;기준일시_입력!$N$17),기준일시_입력!$N$17-기준일시_입력!$J$17,IF(AND(GD31&gt;=기준일시_입력!$J$17,GE31&gt;기준일시_입력!$N$17),기준일시_입력!$N$17-GD31,IF(GE31&lt;기준일시_입력!$J$17,0,IF(AND(GD31&lt;기준일시_입력!$J$17,GE31&lt;=기준일시_입력!$N$17),GE31-기준일시_입력!$J$17,IF(AND(GD31&gt;=기준일시_입력!$J$17,GE31&lt;=기준일시_입력!$N$17),GE31-GD31,0)))))),0)</f>
        <v>0</v>
      </c>
      <c r="GC31" s="128">
        <f t="shared" si="172"/>
        <v>0</v>
      </c>
      <c r="GD31" s="128">
        <f>IF(OR(FS31="",FV31=""),0,IF(FS31&lt;기준일시_입력!$J$15,기준일시_입력!$J$15,FS31))</f>
        <v>0</v>
      </c>
      <c r="GE31" s="128">
        <f t="shared" si="173"/>
        <v>0</v>
      </c>
      <c r="GF31" s="128">
        <f>IFERROR(IF(AND(GD31&lt;SMALL(기준일시_입력!$J$21:$J$39,GF$5),GE31&gt;SMALL(기준일시_입력!$N$21:$N$39,GF$5)),INDEX(기준일시_입력!$AJ$21:$AJ$39,GF$5*2-1),IF(AND(GD31&gt;=SMALL(기준일시_입력!$J$21:$J$39,GF$5),GD31&lt;SMALL(기준일시_입력!$N$21:$N$39,GF$5)),SMALL(기준일시_입력!$N$21:$N$39,GF$5)-GD31,0)),0)</f>
        <v>0</v>
      </c>
      <c r="GG31" s="128">
        <f>IFERROR(IF(AND(GD31&lt;SMALL(기준일시_입력!$J$21:$J$39,GG$5),GE31&gt;SMALL(기준일시_입력!$N$21:$N$39,GG$5)),INDEX(기준일시_입력!$AJ$21:$AJ$39,GG$5*2-1),IF(AND(GD31&gt;=SMALL(기준일시_입력!$J$21:$J$39,GG$5),GD31&lt;SMALL(기준일시_입력!$N$21:$N$39,GG$5)),SMALL(기준일시_입력!$N$21:$N$39,GG$5)-GD31,0)),0)</f>
        <v>0</v>
      </c>
      <c r="GH31" s="128">
        <f>IFERROR(IF(AND(GD31&lt;SMALL(기준일시_입력!$J$21:$J$39,GH$5),GE31&gt;SMALL(기준일시_입력!$N$21:$N$39,GH$5)),INDEX(기준일시_입력!$AJ$21:$AJ$39,GH$5*2-1),IF(AND(GD31&gt;=SMALL(기준일시_입력!$J$21:$J$39,GH$5),GD31&lt;SMALL(기준일시_입력!$N$21:$N$39,GH$5)),SMALL(기준일시_입력!$N$21:$N$39,GH$5)-GD31,0)),0)</f>
        <v>0</v>
      </c>
      <c r="GI31" s="128">
        <f>IFERROR(IF(AND(GD31&lt;SMALL(기준일시_입력!$J$21:$J$39,GI$5),GE31&gt;SMALL(기준일시_입력!$N$21:$N$39,GI$5)),INDEX(기준일시_입력!$AJ$21:$AJ$39,GI$5*2-1),IF(AND(GD31&gt;=SMALL(기준일시_입력!$J$21:$J$39,GI$5),GD31&lt;SMALL(기준일시_입력!$N$21:$N$39,GI$5)),SMALL(기준일시_입력!$N$21:$N$39,GI$5)-GD31,0)),0)</f>
        <v>0</v>
      </c>
      <c r="GJ31" s="128">
        <f>IFERROR(IF(AND(GD31&lt;SMALL(기준일시_입력!$J$21:$J$39,GJ$5),GE31&gt;SMALL(기준일시_입력!$N$21:$N$39,GJ$5)),INDEX(기준일시_입력!$AJ$21:$AJ$39,GJ$5*2-1),IF(AND(GD31&gt;=SMALL(기준일시_입력!$J$21:$J$39,GJ$5),GD31&lt;SMALL(기준일시_입력!$N$21:$N$39,GJ$5)),SMALL(기준일시_입력!$N$21:$N$39,GJ$5)-GD31,0)),0)</f>
        <v>0</v>
      </c>
      <c r="GK31" s="128">
        <f>IFERROR(IF(AND(GD31&lt;SMALL(기준일시_입력!$J$21:$J$39,GK$5),GE31&gt;SMALL(기준일시_입력!$N$21:$N$39,GK$5)),INDEX(기준일시_입력!$AJ$21:$AJ$39,GK$5*2-1),IF(AND(GD31&gt;=SMALL(기준일시_입력!$J$21:$J$39,GK$5),GD31&lt;SMALL(기준일시_입력!$N$21:$N$39,GK$5)),SMALL(기준일시_입력!$N$21:$N$39,GK$5)-GD31,0)),0)</f>
        <v>0</v>
      </c>
      <c r="GL31" s="128">
        <f>IFERROR(IF(AND(GD31&lt;SMALL(기준일시_입력!$J$21:$J$39,GL$5),GE31&gt;SMALL(기준일시_입력!$N$21:$N$39,GL$5)),INDEX(기준일시_입력!$AJ$21:$AJ$39,GL$5*2-1),IF(AND(GD31&gt;=SMALL(기준일시_입력!$J$21:$J$39,GL$5),GD31&lt;SMALL(기준일시_입력!$N$21:$N$39,GL$5)),SMALL(기준일시_입력!$N$21:$N$39,GL$5)-GD31,0)),0)</f>
        <v>0</v>
      </c>
      <c r="GM31" s="128">
        <f>IFERROR(IF(AND(GD31&lt;SMALL(기준일시_입력!$J$21:$J$39,GM$5),GE31&gt;SMALL(기준일시_입력!$N$21:$N$39,GM$5)),INDEX(기준일시_입력!$AJ$21:$AJ$39,GM$5*2-1),IF(AND(GD31&gt;=SMALL(기준일시_입력!$J$21:$J$39,GM$5),GD31&lt;SMALL(기준일시_입력!$N$21:$N$39,GM$5)),SMALL(기준일시_입력!$N$21:$N$39,GM$5)-GD31,0)),0)</f>
        <v>0</v>
      </c>
      <c r="GN31" s="128">
        <f>IFERROR(IF(AND(GD31&lt;SMALL(기준일시_입력!$J$21:$J$39,GN$5),GE31&gt;SMALL(기준일시_입력!$N$21:$N$39,GN$5)),INDEX(기준일시_입력!$AJ$21:$AJ$39,GN$5*2-1),IF(AND(GD31&gt;=SMALL(기준일시_입력!$J$21:$J$39,GN$5),GD31&lt;SMALL(기준일시_입력!$N$21:$N$39,GN$5)),SMALL(기준일시_입력!$N$21:$N$39,GN$5)-GD31,0)),0)</f>
        <v>0</v>
      </c>
      <c r="GO31" s="128">
        <f>IFERROR(IF(AND(GD31&lt;SMALL(기준일시_입력!$J$21:$J$39,GO$5),GE31&gt;SMALL(기준일시_입력!$N$21:$N$39,GO$5)),INDEX(기준일시_입력!$AJ$21:$AJ$39,GO$5*2-1),IF(AND(GD31&gt;=SMALL(기준일시_입력!$J$21:$J$39,GO$5),GD31&lt;SMALL(기준일시_입력!$N$21:$N$39,GO$5)),SMALL(기준일시_입력!$N$21:$N$39,GO$5)-GD31,0)),0)</f>
        <v>0</v>
      </c>
      <c r="GP31" s="125"/>
      <c r="GQ31" s="180" t="str">
        <f t="shared" si="174"/>
        <v>26일</v>
      </c>
      <c r="GR31" s="180"/>
      <c r="GS31" s="124" t="str">
        <f t="shared" si="175"/>
        <v>금</v>
      </c>
      <c r="GT31" s="133" t="str">
        <f t="shared" si="405"/>
        <v/>
      </c>
      <c r="GU31" s="184"/>
      <c r="GV31" s="184"/>
      <c r="GW31" s="184"/>
      <c r="GX31" s="184"/>
      <c r="GY31" s="184"/>
      <c r="GZ31" s="184"/>
      <c r="HA31" s="176"/>
      <c r="HB31" s="177"/>
      <c r="HC31" s="129" t="str">
        <f>IF($B31="","",IF(AND(GS$3&lt;&gt;"",$B31-기준일시_입력!$AO$7&lt;=0,GU31="",GX31="",HA31=""),"X",IF(HA31="연차","☆",IF(HA31="월차","★",IF(HA31="병가","♨",IF(HA31="출장","◎",IF(HA31="교육","■",IF(AND(HA31="",GU31&lt;=기준일시_입력!$J$15,GX31&gt;=기준일시_입력!$N$15),"○",IF(AND(HA31="",GU31&lt;&gt;"",GU31&gt;기준일시_입력!$J$15),"▼",IF(AND(HA31="",GX31&lt;&gt;"",GX31&lt;기준일시_입력!$N$15),"△",""))))))))))</f>
        <v/>
      </c>
      <c r="HD31" s="128">
        <f>IFERROR(IF(OR(GU31="",GX31=""),0,IF(AND(HF31&lt;기준일시_입력!$J$17,HG31&gt;기준일시_입력!$N$17),기준일시_입력!$N$17-기준일시_입력!$J$17,IF(AND(HF31&gt;=기준일시_입력!$J$17,HG31&gt;기준일시_입력!$N$17),기준일시_입력!$N$17-HF31,IF(HG31&lt;기준일시_입력!$J$17,0,IF(AND(HF31&lt;기준일시_입력!$J$17,HG31&lt;=기준일시_입력!$N$17),HG31-기준일시_입력!$J$17,IF(AND(HF31&gt;=기준일시_입력!$J$17,HG31&lt;=기준일시_입력!$N$17),HG31-HF31,0)))))),0)</f>
        <v>0</v>
      </c>
      <c r="HE31" s="128">
        <f t="shared" si="177"/>
        <v>0</v>
      </c>
      <c r="HF31" s="128">
        <f>IF(OR(GU31="",GX31=""),0,IF(GU31&lt;기준일시_입력!$J$15,기준일시_입력!$J$15,GU31))</f>
        <v>0</v>
      </c>
      <c r="HG31" s="128">
        <f t="shared" si="178"/>
        <v>0</v>
      </c>
      <c r="HH31" s="128">
        <f>IFERROR(IF(AND(HF31&lt;SMALL(기준일시_입력!$J$21:$J$39,HH$5),HG31&gt;SMALL(기준일시_입력!$N$21:$N$39,HH$5)),INDEX(기준일시_입력!$AJ$21:$AJ$39,HH$5*2-1),IF(AND(HF31&gt;=SMALL(기준일시_입력!$J$21:$J$39,HH$5),HF31&lt;SMALL(기준일시_입력!$N$21:$N$39,HH$5)),SMALL(기준일시_입력!$N$21:$N$39,HH$5)-HF31,0)),0)</f>
        <v>0</v>
      </c>
      <c r="HI31" s="128">
        <f>IFERROR(IF(AND(HF31&lt;SMALL(기준일시_입력!$J$21:$J$39,HI$5),HG31&gt;SMALL(기준일시_입력!$N$21:$N$39,HI$5)),INDEX(기준일시_입력!$AJ$21:$AJ$39,HI$5*2-1),IF(AND(HF31&gt;=SMALL(기준일시_입력!$J$21:$J$39,HI$5),HF31&lt;SMALL(기준일시_입력!$N$21:$N$39,HI$5)),SMALL(기준일시_입력!$N$21:$N$39,HI$5)-HF31,0)),0)</f>
        <v>0</v>
      </c>
      <c r="HJ31" s="128">
        <f>IFERROR(IF(AND(HF31&lt;SMALL(기준일시_입력!$J$21:$J$39,HJ$5),HG31&gt;SMALL(기준일시_입력!$N$21:$N$39,HJ$5)),INDEX(기준일시_입력!$AJ$21:$AJ$39,HJ$5*2-1),IF(AND(HF31&gt;=SMALL(기준일시_입력!$J$21:$J$39,HJ$5),HF31&lt;SMALL(기준일시_입력!$N$21:$N$39,HJ$5)),SMALL(기준일시_입력!$N$21:$N$39,HJ$5)-HF31,0)),0)</f>
        <v>0</v>
      </c>
      <c r="HK31" s="128">
        <f>IFERROR(IF(AND(HF31&lt;SMALL(기준일시_입력!$J$21:$J$39,HK$5),HG31&gt;SMALL(기준일시_입력!$N$21:$N$39,HK$5)),INDEX(기준일시_입력!$AJ$21:$AJ$39,HK$5*2-1),IF(AND(HF31&gt;=SMALL(기준일시_입력!$J$21:$J$39,HK$5),HF31&lt;SMALL(기준일시_입력!$N$21:$N$39,HK$5)),SMALL(기준일시_입력!$N$21:$N$39,HK$5)-HF31,0)),0)</f>
        <v>0</v>
      </c>
      <c r="HL31" s="128">
        <f>IFERROR(IF(AND(HF31&lt;SMALL(기준일시_입력!$J$21:$J$39,HL$5),HG31&gt;SMALL(기준일시_입력!$N$21:$N$39,HL$5)),INDEX(기준일시_입력!$AJ$21:$AJ$39,HL$5*2-1),IF(AND(HF31&gt;=SMALL(기준일시_입력!$J$21:$J$39,HL$5),HF31&lt;SMALL(기준일시_입력!$N$21:$N$39,HL$5)),SMALL(기준일시_입력!$N$21:$N$39,HL$5)-HF31,0)),0)</f>
        <v>0</v>
      </c>
      <c r="HM31" s="128">
        <f>IFERROR(IF(AND(HF31&lt;SMALL(기준일시_입력!$J$21:$J$39,HM$5),HG31&gt;SMALL(기준일시_입력!$N$21:$N$39,HM$5)),INDEX(기준일시_입력!$AJ$21:$AJ$39,HM$5*2-1),IF(AND(HF31&gt;=SMALL(기준일시_입력!$J$21:$J$39,HM$5),HF31&lt;SMALL(기준일시_입력!$N$21:$N$39,HM$5)),SMALL(기준일시_입력!$N$21:$N$39,HM$5)-HF31,0)),0)</f>
        <v>0</v>
      </c>
      <c r="HN31" s="128">
        <f>IFERROR(IF(AND(HF31&lt;SMALL(기준일시_입력!$J$21:$J$39,HN$5),HG31&gt;SMALL(기준일시_입력!$N$21:$N$39,HN$5)),INDEX(기준일시_입력!$AJ$21:$AJ$39,HN$5*2-1),IF(AND(HF31&gt;=SMALL(기준일시_입력!$J$21:$J$39,HN$5),HF31&lt;SMALL(기준일시_입력!$N$21:$N$39,HN$5)),SMALL(기준일시_입력!$N$21:$N$39,HN$5)-HF31,0)),0)</f>
        <v>0</v>
      </c>
      <c r="HO31" s="128">
        <f>IFERROR(IF(AND(HF31&lt;SMALL(기준일시_입력!$J$21:$J$39,HO$5),HG31&gt;SMALL(기준일시_입력!$N$21:$N$39,HO$5)),INDEX(기준일시_입력!$AJ$21:$AJ$39,HO$5*2-1),IF(AND(HF31&gt;=SMALL(기준일시_입력!$J$21:$J$39,HO$5),HF31&lt;SMALL(기준일시_입력!$N$21:$N$39,HO$5)),SMALL(기준일시_입력!$N$21:$N$39,HO$5)-HF31,0)),0)</f>
        <v>0</v>
      </c>
      <c r="HP31" s="128">
        <f>IFERROR(IF(AND(HF31&lt;SMALL(기준일시_입력!$J$21:$J$39,HP$5),HG31&gt;SMALL(기준일시_입력!$N$21:$N$39,HP$5)),INDEX(기준일시_입력!$AJ$21:$AJ$39,HP$5*2-1),IF(AND(HF31&gt;=SMALL(기준일시_입력!$J$21:$J$39,HP$5),HF31&lt;SMALL(기준일시_입력!$N$21:$N$39,HP$5)),SMALL(기준일시_입력!$N$21:$N$39,HP$5)-HF31,0)),0)</f>
        <v>0</v>
      </c>
      <c r="HQ31" s="128">
        <f>IFERROR(IF(AND(HF31&lt;SMALL(기준일시_입력!$J$21:$J$39,HQ$5),HG31&gt;SMALL(기준일시_입력!$N$21:$N$39,HQ$5)),INDEX(기준일시_입력!$AJ$21:$AJ$39,HQ$5*2-1),IF(AND(HF31&gt;=SMALL(기준일시_입력!$J$21:$J$39,HQ$5),HF31&lt;SMALL(기준일시_입력!$N$21:$N$39,HQ$5)),SMALL(기준일시_입력!$N$21:$N$39,HQ$5)-HF31,0)),0)</f>
        <v>0</v>
      </c>
      <c r="HR31" s="125"/>
      <c r="HS31" s="180" t="str">
        <f t="shared" si="179"/>
        <v>26일</v>
      </c>
      <c r="HT31" s="180"/>
      <c r="HU31" s="124" t="str">
        <f t="shared" si="180"/>
        <v>금</v>
      </c>
      <c r="HV31" s="133" t="str">
        <f t="shared" si="405"/>
        <v/>
      </c>
      <c r="HW31" s="184"/>
      <c r="HX31" s="184"/>
      <c r="HY31" s="184"/>
      <c r="HZ31" s="184"/>
      <c r="IA31" s="184"/>
      <c r="IB31" s="184"/>
      <c r="IC31" s="176"/>
      <c r="ID31" s="177"/>
      <c r="IE31" s="129" t="str">
        <f>IF($B31="","",IF(AND(HU$3&lt;&gt;"",$B31-기준일시_입력!$AO$7&lt;=0,HW31="",HZ31="",IC31=""),"X",IF(IC31="연차","☆",IF(IC31="월차","★",IF(IC31="병가","♨",IF(IC31="출장","◎",IF(IC31="교육","■",IF(AND(IC31="",HW31&lt;=기준일시_입력!$J$15,HZ31&gt;=기준일시_입력!$N$15),"○",IF(AND(IC31="",HW31&lt;&gt;"",HW31&gt;기준일시_입력!$J$15),"▼",IF(AND(IC31="",HZ31&lt;&gt;"",HZ31&lt;기준일시_입력!$N$15),"△",""))))))))))</f>
        <v/>
      </c>
      <c r="IF31" s="128">
        <f>IFERROR(IF(OR(HW31="",HZ31=""),0,IF(AND(IH31&lt;기준일시_입력!$J$17,II31&gt;기준일시_입력!$N$17),기준일시_입력!$N$17-기준일시_입력!$J$17,IF(AND(IH31&gt;=기준일시_입력!$J$17,II31&gt;기준일시_입력!$N$17),기준일시_입력!$N$17-IH31,IF(II31&lt;기준일시_입력!$J$17,0,IF(AND(IH31&lt;기준일시_입력!$J$17,II31&lt;=기준일시_입력!$N$17),II31-기준일시_입력!$J$17,IF(AND(IH31&gt;=기준일시_입력!$J$17,II31&lt;=기준일시_입력!$N$17),II31-IH31,0)))))),0)</f>
        <v>0</v>
      </c>
      <c r="IG31" s="128">
        <f t="shared" si="182"/>
        <v>0</v>
      </c>
      <c r="IH31" s="128">
        <f>IF(OR(HW31="",HZ31=""),0,IF(HW31&lt;기준일시_입력!$J$15,기준일시_입력!$J$15,HW31))</f>
        <v>0</v>
      </c>
      <c r="II31" s="128">
        <f t="shared" si="183"/>
        <v>0</v>
      </c>
      <c r="IJ31" s="128">
        <f>IFERROR(IF(AND(IH31&lt;SMALL(기준일시_입력!$J$21:$J$39,IJ$5),II31&gt;SMALL(기준일시_입력!$N$21:$N$39,IJ$5)),INDEX(기준일시_입력!$AJ$21:$AJ$39,IJ$5*2-1),IF(AND(IH31&gt;=SMALL(기준일시_입력!$J$21:$J$39,IJ$5),IH31&lt;SMALL(기준일시_입력!$N$21:$N$39,IJ$5)),SMALL(기준일시_입력!$N$21:$N$39,IJ$5)-IH31,0)),0)</f>
        <v>0</v>
      </c>
      <c r="IK31" s="128">
        <f>IFERROR(IF(AND(IH31&lt;SMALL(기준일시_입력!$J$21:$J$39,IK$5),II31&gt;SMALL(기준일시_입력!$N$21:$N$39,IK$5)),INDEX(기준일시_입력!$AJ$21:$AJ$39,IK$5*2-1),IF(AND(IH31&gt;=SMALL(기준일시_입력!$J$21:$J$39,IK$5),IH31&lt;SMALL(기준일시_입력!$N$21:$N$39,IK$5)),SMALL(기준일시_입력!$N$21:$N$39,IK$5)-IH31,0)),0)</f>
        <v>0</v>
      </c>
      <c r="IL31" s="128">
        <f>IFERROR(IF(AND(IH31&lt;SMALL(기준일시_입력!$J$21:$J$39,IL$5),II31&gt;SMALL(기준일시_입력!$N$21:$N$39,IL$5)),INDEX(기준일시_입력!$AJ$21:$AJ$39,IL$5*2-1),IF(AND(IH31&gt;=SMALL(기준일시_입력!$J$21:$J$39,IL$5),IH31&lt;SMALL(기준일시_입력!$N$21:$N$39,IL$5)),SMALL(기준일시_입력!$N$21:$N$39,IL$5)-IH31,0)),0)</f>
        <v>0</v>
      </c>
      <c r="IM31" s="128">
        <f>IFERROR(IF(AND(IH31&lt;SMALL(기준일시_입력!$J$21:$J$39,IM$5),II31&gt;SMALL(기준일시_입력!$N$21:$N$39,IM$5)),INDEX(기준일시_입력!$AJ$21:$AJ$39,IM$5*2-1),IF(AND(IH31&gt;=SMALL(기준일시_입력!$J$21:$J$39,IM$5),IH31&lt;SMALL(기준일시_입력!$N$21:$N$39,IM$5)),SMALL(기준일시_입력!$N$21:$N$39,IM$5)-IH31,0)),0)</f>
        <v>0</v>
      </c>
      <c r="IN31" s="128">
        <f>IFERROR(IF(AND(IH31&lt;SMALL(기준일시_입력!$J$21:$J$39,IN$5),II31&gt;SMALL(기준일시_입력!$N$21:$N$39,IN$5)),INDEX(기준일시_입력!$AJ$21:$AJ$39,IN$5*2-1),IF(AND(IH31&gt;=SMALL(기준일시_입력!$J$21:$J$39,IN$5),IH31&lt;SMALL(기준일시_입력!$N$21:$N$39,IN$5)),SMALL(기준일시_입력!$N$21:$N$39,IN$5)-IH31,0)),0)</f>
        <v>0</v>
      </c>
      <c r="IO31" s="128">
        <f>IFERROR(IF(AND(IH31&lt;SMALL(기준일시_입력!$J$21:$J$39,IO$5),II31&gt;SMALL(기준일시_입력!$N$21:$N$39,IO$5)),INDEX(기준일시_입력!$AJ$21:$AJ$39,IO$5*2-1),IF(AND(IH31&gt;=SMALL(기준일시_입력!$J$21:$J$39,IO$5),IH31&lt;SMALL(기준일시_입력!$N$21:$N$39,IO$5)),SMALL(기준일시_입력!$N$21:$N$39,IO$5)-IH31,0)),0)</f>
        <v>0</v>
      </c>
      <c r="IP31" s="128">
        <f>IFERROR(IF(AND(IH31&lt;SMALL(기준일시_입력!$J$21:$J$39,IP$5),II31&gt;SMALL(기준일시_입력!$N$21:$N$39,IP$5)),INDEX(기준일시_입력!$AJ$21:$AJ$39,IP$5*2-1),IF(AND(IH31&gt;=SMALL(기준일시_입력!$J$21:$J$39,IP$5),IH31&lt;SMALL(기준일시_입력!$N$21:$N$39,IP$5)),SMALL(기준일시_입력!$N$21:$N$39,IP$5)-IH31,0)),0)</f>
        <v>0</v>
      </c>
      <c r="IQ31" s="128">
        <f>IFERROR(IF(AND(IH31&lt;SMALL(기준일시_입력!$J$21:$J$39,IQ$5),II31&gt;SMALL(기준일시_입력!$N$21:$N$39,IQ$5)),INDEX(기준일시_입력!$AJ$21:$AJ$39,IQ$5*2-1),IF(AND(IH31&gt;=SMALL(기준일시_입력!$J$21:$J$39,IQ$5),IH31&lt;SMALL(기준일시_입력!$N$21:$N$39,IQ$5)),SMALL(기준일시_입력!$N$21:$N$39,IQ$5)-IH31,0)),0)</f>
        <v>0</v>
      </c>
      <c r="IR31" s="128">
        <f>IFERROR(IF(AND(IH31&lt;SMALL(기준일시_입력!$J$21:$J$39,IR$5),II31&gt;SMALL(기준일시_입력!$N$21:$N$39,IR$5)),INDEX(기준일시_입력!$AJ$21:$AJ$39,IR$5*2-1),IF(AND(IH31&gt;=SMALL(기준일시_입력!$J$21:$J$39,IR$5),IH31&lt;SMALL(기준일시_입력!$N$21:$N$39,IR$5)),SMALL(기준일시_입력!$N$21:$N$39,IR$5)-IH31,0)),0)</f>
        <v>0</v>
      </c>
      <c r="IS31" s="128">
        <f>IFERROR(IF(AND(IH31&lt;SMALL(기준일시_입력!$J$21:$J$39,IS$5),II31&gt;SMALL(기준일시_입력!$N$21:$N$39,IS$5)),INDEX(기준일시_입력!$AJ$21:$AJ$39,IS$5*2-1),IF(AND(IH31&gt;=SMALL(기준일시_입력!$J$21:$J$39,IS$5),IH31&lt;SMALL(기준일시_입력!$N$21:$N$39,IS$5)),SMALL(기준일시_입력!$N$21:$N$39,IS$5)-IH31,0)),0)</f>
        <v>0</v>
      </c>
      <c r="IT31" s="125"/>
      <c r="IU31" s="180" t="str">
        <f t="shared" si="184"/>
        <v>26일</v>
      </c>
      <c r="IV31" s="180"/>
      <c r="IW31" s="124" t="str">
        <f t="shared" si="185"/>
        <v>금</v>
      </c>
      <c r="IX31" s="133" t="str">
        <f t="shared" si="406"/>
        <v/>
      </c>
      <c r="IY31" s="184"/>
      <c r="IZ31" s="184"/>
      <c r="JA31" s="184"/>
      <c r="JB31" s="184"/>
      <c r="JC31" s="184"/>
      <c r="JD31" s="184"/>
      <c r="JE31" s="176"/>
      <c r="JF31" s="177"/>
      <c r="JG31" s="129" t="str">
        <f>IF($B31="","",IF(AND(IW$3&lt;&gt;"",$B31-기준일시_입력!$AO$7&lt;=0,IY31="",JB31="",JE31=""),"X",IF(JE31="연차","☆",IF(JE31="월차","★",IF(JE31="병가","♨",IF(JE31="출장","◎",IF(JE31="교육","■",IF(AND(JE31="",IY31&lt;=기준일시_입력!$J$15,JB31&gt;=기준일시_입력!$N$15),"○",IF(AND(JE31="",IY31&lt;&gt;"",IY31&gt;기준일시_입력!$J$15),"▼",IF(AND(JE31="",JB31&lt;&gt;"",JB31&lt;기준일시_입력!$N$15),"△",""))))))))))</f>
        <v/>
      </c>
      <c r="JH31" s="128">
        <f>IFERROR(IF(OR(IY31="",JB31=""),0,IF(AND(JJ31&lt;기준일시_입력!$J$17,JK31&gt;기준일시_입력!$N$17),기준일시_입력!$N$17-기준일시_입력!$J$17,IF(AND(JJ31&gt;=기준일시_입력!$J$17,JK31&gt;기준일시_입력!$N$17),기준일시_입력!$N$17-JJ31,IF(JK31&lt;기준일시_입력!$J$17,0,IF(AND(JJ31&lt;기준일시_입력!$J$17,JK31&lt;=기준일시_입력!$N$17),JK31-기준일시_입력!$J$17,IF(AND(JJ31&gt;=기준일시_입력!$J$17,JK31&lt;=기준일시_입력!$N$17),JK31-JJ31,0)))))),0)</f>
        <v>0</v>
      </c>
      <c r="JI31" s="128">
        <f t="shared" si="187"/>
        <v>0</v>
      </c>
      <c r="JJ31" s="128">
        <f>IF(OR(IY31="",JB31=""),0,IF(IY31&lt;기준일시_입력!$J$15,기준일시_입력!$J$15,IY31))</f>
        <v>0</v>
      </c>
      <c r="JK31" s="128">
        <f t="shared" si="188"/>
        <v>0</v>
      </c>
      <c r="JL31" s="128">
        <f>IFERROR(IF(AND(JJ31&lt;SMALL(기준일시_입력!$J$21:$J$39,JL$5),JK31&gt;SMALL(기준일시_입력!$N$21:$N$39,JL$5)),INDEX(기준일시_입력!$AJ$21:$AJ$39,JL$5*2-1),IF(AND(JJ31&gt;=SMALL(기준일시_입력!$J$21:$J$39,JL$5),JJ31&lt;SMALL(기준일시_입력!$N$21:$N$39,JL$5)),SMALL(기준일시_입력!$N$21:$N$39,JL$5)-JJ31,0)),0)</f>
        <v>0</v>
      </c>
      <c r="JM31" s="128">
        <f>IFERROR(IF(AND(JJ31&lt;SMALL(기준일시_입력!$J$21:$J$39,JM$5),JK31&gt;SMALL(기준일시_입력!$N$21:$N$39,JM$5)),INDEX(기준일시_입력!$AJ$21:$AJ$39,JM$5*2-1),IF(AND(JJ31&gt;=SMALL(기준일시_입력!$J$21:$J$39,JM$5),JJ31&lt;SMALL(기준일시_입력!$N$21:$N$39,JM$5)),SMALL(기준일시_입력!$N$21:$N$39,JM$5)-JJ31,0)),0)</f>
        <v>0</v>
      </c>
      <c r="JN31" s="128">
        <f>IFERROR(IF(AND(JJ31&lt;SMALL(기준일시_입력!$J$21:$J$39,JN$5),JK31&gt;SMALL(기준일시_입력!$N$21:$N$39,JN$5)),INDEX(기준일시_입력!$AJ$21:$AJ$39,JN$5*2-1),IF(AND(JJ31&gt;=SMALL(기준일시_입력!$J$21:$J$39,JN$5),JJ31&lt;SMALL(기준일시_입력!$N$21:$N$39,JN$5)),SMALL(기준일시_입력!$N$21:$N$39,JN$5)-JJ31,0)),0)</f>
        <v>0</v>
      </c>
      <c r="JO31" s="128">
        <f>IFERROR(IF(AND(JJ31&lt;SMALL(기준일시_입력!$J$21:$J$39,JO$5),JK31&gt;SMALL(기준일시_입력!$N$21:$N$39,JO$5)),INDEX(기준일시_입력!$AJ$21:$AJ$39,JO$5*2-1),IF(AND(JJ31&gt;=SMALL(기준일시_입력!$J$21:$J$39,JO$5),JJ31&lt;SMALL(기준일시_입력!$N$21:$N$39,JO$5)),SMALL(기준일시_입력!$N$21:$N$39,JO$5)-JJ31,0)),0)</f>
        <v>0</v>
      </c>
      <c r="JP31" s="128">
        <f>IFERROR(IF(AND(JJ31&lt;SMALL(기준일시_입력!$J$21:$J$39,JP$5),JK31&gt;SMALL(기준일시_입력!$N$21:$N$39,JP$5)),INDEX(기준일시_입력!$AJ$21:$AJ$39,JP$5*2-1),IF(AND(JJ31&gt;=SMALL(기준일시_입력!$J$21:$J$39,JP$5),JJ31&lt;SMALL(기준일시_입력!$N$21:$N$39,JP$5)),SMALL(기준일시_입력!$N$21:$N$39,JP$5)-JJ31,0)),0)</f>
        <v>0</v>
      </c>
      <c r="JQ31" s="128">
        <f>IFERROR(IF(AND(JJ31&lt;SMALL(기준일시_입력!$J$21:$J$39,JQ$5),JK31&gt;SMALL(기준일시_입력!$N$21:$N$39,JQ$5)),INDEX(기준일시_입력!$AJ$21:$AJ$39,JQ$5*2-1),IF(AND(JJ31&gt;=SMALL(기준일시_입력!$J$21:$J$39,JQ$5),JJ31&lt;SMALL(기준일시_입력!$N$21:$N$39,JQ$5)),SMALL(기준일시_입력!$N$21:$N$39,JQ$5)-JJ31,0)),0)</f>
        <v>0</v>
      </c>
      <c r="JR31" s="128">
        <f>IFERROR(IF(AND(JJ31&lt;SMALL(기준일시_입력!$J$21:$J$39,JR$5),JK31&gt;SMALL(기준일시_입력!$N$21:$N$39,JR$5)),INDEX(기준일시_입력!$AJ$21:$AJ$39,JR$5*2-1),IF(AND(JJ31&gt;=SMALL(기준일시_입력!$J$21:$J$39,JR$5),JJ31&lt;SMALL(기준일시_입력!$N$21:$N$39,JR$5)),SMALL(기준일시_입력!$N$21:$N$39,JR$5)-JJ31,0)),0)</f>
        <v>0</v>
      </c>
      <c r="JS31" s="128">
        <f>IFERROR(IF(AND(JJ31&lt;SMALL(기준일시_입력!$J$21:$J$39,JS$5),JK31&gt;SMALL(기준일시_입력!$N$21:$N$39,JS$5)),INDEX(기준일시_입력!$AJ$21:$AJ$39,JS$5*2-1),IF(AND(JJ31&gt;=SMALL(기준일시_입력!$J$21:$J$39,JS$5),JJ31&lt;SMALL(기준일시_입력!$N$21:$N$39,JS$5)),SMALL(기준일시_입력!$N$21:$N$39,JS$5)-JJ31,0)),0)</f>
        <v>0</v>
      </c>
      <c r="JT31" s="128">
        <f>IFERROR(IF(AND(JJ31&lt;SMALL(기준일시_입력!$J$21:$J$39,JT$5),JK31&gt;SMALL(기준일시_입력!$N$21:$N$39,JT$5)),INDEX(기준일시_입력!$AJ$21:$AJ$39,JT$5*2-1),IF(AND(JJ31&gt;=SMALL(기준일시_입력!$J$21:$J$39,JT$5),JJ31&lt;SMALL(기준일시_입력!$N$21:$N$39,JT$5)),SMALL(기준일시_입력!$N$21:$N$39,JT$5)-JJ31,0)),0)</f>
        <v>0</v>
      </c>
      <c r="JU31" s="128">
        <f>IFERROR(IF(AND(JJ31&lt;SMALL(기준일시_입력!$J$21:$J$39,JU$5),JK31&gt;SMALL(기준일시_입력!$N$21:$N$39,JU$5)),INDEX(기준일시_입력!$AJ$21:$AJ$39,JU$5*2-1),IF(AND(JJ31&gt;=SMALL(기준일시_입력!$J$21:$J$39,JU$5),JJ31&lt;SMALL(기준일시_입력!$N$21:$N$39,JU$5)),SMALL(기준일시_입력!$N$21:$N$39,JU$5)-JJ31,0)),0)</f>
        <v>0</v>
      </c>
      <c r="JV31" s="125"/>
      <c r="JW31" s="180" t="str">
        <f t="shared" si="189"/>
        <v>26일</v>
      </c>
      <c r="JX31" s="180"/>
      <c r="JY31" s="124" t="str">
        <f t="shared" si="190"/>
        <v>금</v>
      </c>
      <c r="JZ31" s="133" t="str">
        <f t="shared" si="406"/>
        <v/>
      </c>
      <c r="KA31" s="184"/>
      <c r="KB31" s="184"/>
      <c r="KC31" s="184"/>
      <c r="KD31" s="184"/>
      <c r="KE31" s="184"/>
      <c r="KF31" s="184"/>
      <c r="KG31" s="176"/>
      <c r="KH31" s="177"/>
      <c r="KI31" s="129" t="str">
        <f>IF($B31="","",IF(AND(JY$3&lt;&gt;"",$B31-기준일시_입력!$AO$7&lt;=0,KA31="",KD31="",KG31=""),"X",IF(KG31="연차","☆",IF(KG31="월차","★",IF(KG31="병가","♨",IF(KG31="출장","◎",IF(KG31="교육","■",IF(AND(KG31="",KA31&lt;=기준일시_입력!$J$15,KD31&gt;=기준일시_입력!$N$15),"○",IF(AND(KG31="",KA31&lt;&gt;"",KA31&gt;기준일시_입력!$J$15),"▼",IF(AND(KG31="",KD31&lt;&gt;"",KD31&lt;기준일시_입력!$N$15),"△",""))))))))))</f>
        <v/>
      </c>
      <c r="KJ31" s="128">
        <f>IFERROR(IF(OR(KA31="",KD31=""),0,IF(AND(KL31&lt;기준일시_입력!$J$17,KM31&gt;기준일시_입력!$N$17),기준일시_입력!$N$17-기준일시_입력!$J$17,IF(AND(KL31&gt;=기준일시_입력!$J$17,KM31&gt;기준일시_입력!$N$17),기준일시_입력!$N$17-KL31,IF(KM31&lt;기준일시_입력!$J$17,0,IF(AND(KL31&lt;기준일시_입력!$J$17,KM31&lt;=기준일시_입력!$N$17),KM31-기준일시_입력!$J$17,IF(AND(KL31&gt;=기준일시_입력!$J$17,KM31&lt;=기준일시_입력!$N$17),KM31-KL31,0)))))),0)</f>
        <v>0</v>
      </c>
      <c r="KK31" s="128">
        <f t="shared" si="192"/>
        <v>0</v>
      </c>
      <c r="KL31" s="128">
        <f>IF(OR(KA31="",KD31=""),0,IF(KA31&lt;기준일시_입력!$J$15,기준일시_입력!$J$15,KA31))</f>
        <v>0</v>
      </c>
      <c r="KM31" s="128">
        <f t="shared" si="193"/>
        <v>0</v>
      </c>
      <c r="KN31" s="128">
        <f>IFERROR(IF(AND(KL31&lt;SMALL(기준일시_입력!$J$21:$J$39,KN$5),KM31&gt;SMALL(기준일시_입력!$N$21:$N$39,KN$5)),INDEX(기준일시_입력!$AJ$21:$AJ$39,KN$5*2-1),IF(AND(KL31&gt;=SMALL(기준일시_입력!$J$21:$J$39,KN$5),KL31&lt;SMALL(기준일시_입력!$N$21:$N$39,KN$5)),SMALL(기준일시_입력!$N$21:$N$39,KN$5)-KL31,0)),0)</f>
        <v>0</v>
      </c>
      <c r="KO31" s="128">
        <f>IFERROR(IF(AND(KL31&lt;SMALL(기준일시_입력!$J$21:$J$39,KO$5),KM31&gt;SMALL(기준일시_입력!$N$21:$N$39,KO$5)),INDEX(기준일시_입력!$AJ$21:$AJ$39,KO$5*2-1),IF(AND(KL31&gt;=SMALL(기준일시_입력!$J$21:$J$39,KO$5),KL31&lt;SMALL(기준일시_입력!$N$21:$N$39,KO$5)),SMALL(기준일시_입력!$N$21:$N$39,KO$5)-KL31,0)),0)</f>
        <v>0</v>
      </c>
      <c r="KP31" s="128">
        <f>IFERROR(IF(AND(KL31&lt;SMALL(기준일시_입력!$J$21:$J$39,KP$5),KM31&gt;SMALL(기준일시_입력!$N$21:$N$39,KP$5)),INDEX(기준일시_입력!$AJ$21:$AJ$39,KP$5*2-1),IF(AND(KL31&gt;=SMALL(기준일시_입력!$J$21:$J$39,KP$5),KL31&lt;SMALL(기준일시_입력!$N$21:$N$39,KP$5)),SMALL(기준일시_입력!$N$21:$N$39,KP$5)-KL31,0)),0)</f>
        <v>0</v>
      </c>
      <c r="KQ31" s="128">
        <f>IFERROR(IF(AND(KL31&lt;SMALL(기준일시_입력!$J$21:$J$39,KQ$5),KM31&gt;SMALL(기준일시_입력!$N$21:$N$39,KQ$5)),INDEX(기준일시_입력!$AJ$21:$AJ$39,KQ$5*2-1),IF(AND(KL31&gt;=SMALL(기준일시_입력!$J$21:$J$39,KQ$5),KL31&lt;SMALL(기준일시_입력!$N$21:$N$39,KQ$5)),SMALL(기준일시_입력!$N$21:$N$39,KQ$5)-KL31,0)),0)</f>
        <v>0</v>
      </c>
      <c r="KR31" s="128">
        <f>IFERROR(IF(AND(KL31&lt;SMALL(기준일시_입력!$J$21:$J$39,KR$5),KM31&gt;SMALL(기준일시_입력!$N$21:$N$39,KR$5)),INDEX(기준일시_입력!$AJ$21:$AJ$39,KR$5*2-1),IF(AND(KL31&gt;=SMALL(기준일시_입력!$J$21:$J$39,KR$5),KL31&lt;SMALL(기준일시_입력!$N$21:$N$39,KR$5)),SMALL(기준일시_입력!$N$21:$N$39,KR$5)-KL31,0)),0)</f>
        <v>0</v>
      </c>
      <c r="KS31" s="128">
        <f>IFERROR(IF(AND(KL31&lt;SMALL(기준일시_입력!$J$21:$J$39,KS$5),KM31&gt;SMALL(기준일시_입력!$N$21:$N$39,KS$5)),INDEX(기준일시_입력!$AJ$21:$AJ$39,KS$5*2-1),IF(AND(KL31&gt;=SMALL(기준일시_입력!$J$21:$J$39,KS$5),KL31&lt;SMALL(기준일시_입력!$N$21:$N$39,KS$5)),SMALL(기준일시_입력!$N$21:$N$39,KS$5)-KL31,0)),0)</f>
        <v>0</v>
      </c>
      <c r="KT31" s="128">
        <f>IFERROR(IF(AND(KL31&lt;SMALL(기준일시_입력!$J$21:$J$39,KT$5),KM31&gt;SMALL(기준일시_입력!$N$21:$N$39,KT$5)),INDEX(기준일시_입력!$AJ$21:$AJ$39,KT$5*2-1),IF(AND(KL31&gt;=SMALL(기준일시_입력!$J$21:$J$39,KT$5),KL31&lt;SMALL(기준일시_입력!$N$21:$N$39,KT$5)),SMALL(기준일시_입력!$N$21:$N$39,KT$5)-KL31,0)),0)</f>
        <v>0</v>
      </c>
      <c r="KU31" s="128">
        <f>IFERROR(IF(AND(KL31&lt;SMALL(기준일시_입력!$J$21:$J$39,KU$5),KM31&gt;SMALL(기준일시_입력!$N$21:$N$39,KU$5)),INDEX(기준일시_입력!$AJ$21:$AJ$39,KU$5*2-1),IF(AND(KL31&gt;=SMALL(기준일시_입력!$J$21:$J$39,KU$5),KL31&lt;SMALL(기준일시_입력!$N$21:$N$39,KU$5)),SMALL(기준일시_입력!$N$21:$N$39,KU$5)-KL31,0)),0)</f>
        <v>0</v>
      </c>
      <c r="KV31" s="128">
        <f>IFERROR(IF(AND(KL31&lt;SMALL(기준일시_입력!$J$21:$J$39,KV$5),KM31&gt;SMALL(기준일시_입력!$N$21:$N$39,KV$5)),INDEX(기준일시_입력!$AJ$21:$AJ$39,KV$5*2-1),IF(AND(KL31&gt;=SMALL(기준일시_입력!$J$21:$J$39,KV$5),KL31&lt;SMALL(기준일시_입력!$N$21:$N$39,KV$5)),SMALL(기준일시_입력!$N$21:$N$39,KV$5)-KL31,0)),0)</f>
        <v>0</v>
      </c>
      <c r="KW31" s="128">
        <f>IFERROR(IF(AND(KL31&lt;SMALL(기준일시_입력!$J$21:$J$39,KW$5),KM31&gt;SMALL(기준일시_입력!$N$21:$N$39,KW$5)),INDEX(기준일시_입력!$AJ$21:$AJ$39,KW$5*2-1),IF(AND(KL31&gt;=SMALL(기준일시_입력!$J$21:$J$39,KW$5),KL31&lt;SMALL(기준일시_입력!$N$21:$N$39,KW$5)),SMALL(기준일시_입력!$N$21:$N$39,KW$5)-KL31,0)),0)</f>
        <v>0</v>
      </c>
      <c r="KX31" s="125"/>
      <c r="KY31" s="180" t="str">
        <f t="shared" si="194"/>
        <v>26일</v>
      </c>
      <c r="KZ31" s="180"/>
      <c r="LA31" s="124" t="str">
        <f t="shared" si="195"/>
        <v>금</v>
      </c>
      <c r="LB31" s="133" t="str">
        <f t="shared" si="406"/>
        <v/>
      </c>
      <c r="LC31" s="184"/>
      <c r="LD31" s="184"/>
      <c r="LE31" s="184"/>
      <c r="LF31" s="184"/>
      <c r="LG31" s="184"/>
      <c r="LH31" s="184"/>
      <c r="LI31" s="176"/>
      <c r="LJ31" s="177"/>
      <c r="LK31" s="129" t="str">
        <f>IF($B31="","",IF(AND(LA$3&lt;&gt;"",$B31-기준일시_입력!$AO$7&lt;=0,LC31="",LF31="",LI31=""),"X",IF(LI31="연차","☆",IF(LI31="월차","★",IF(LI31="병가","♨",IF(LI31="출장","◎",IF(LI31="교육","■",IF(AND(LI31="",LC31&lt;=기준일시_입력!$J$15,LF31&gt;=기준일시_입력!$N$15),"○",IF(AND(LI31="",LC31&lt;&gt;"",LC31&gt;기준일시_입력!$J$15),"▼",IF(AND(LI31="",LF31&lt;&gt;"",LF31&lt;기준일시_입력!$N$15),"△",""))))))))))</f>
        <v/>
      </c>
      <c r="LL31" s="128">
        <f>IFERROR(IF(OR(LC31="",LF31=""),0,IF(AND(LN31&lt;기준일시_입력!$J$17,LO31&gt;기준일시_입력!$N$17),기준일시_입력!$N$17-기준일시_입력!$J$17,IF(AND(LN31&gt;=기준일시_입력!$J$17,LO31&gt;기준일시_입력!$N$17),기준일시_입력!$N$17-LN31,IF(LO31&lt;기준일시_입력!$J$17,0,IF(AND(LN31&lt;기준일시_입력!$J$17,LO31&lt;=기준일시_입력!$N$17),LO31-기준일시_입력!$J$17,IF(AND(LN31&gt;=기준일시_입력!$J$17,LO31&lt;=기준일시_입력!$N$17),LO31-LN31,0)))))),0)</f>
        <v>0</v>
      </c>
      <c r="LM31" s="128">
        <f t="shared" si="197"/>
        <v>0</v>
      </c>
      <c r="LN31" s="128">
        <f>IF(OR(LC31="",LF31=""),0,IF(LC31&lt;기준일시_입력!$J$15,기준일시_입력!$J$15,LC31))</f>
        <v>0</v>
      </c>
      <c r="LO31" s="128">
        <f t="shared" si="198"/>
        <v>0</v>
      </c>
      <c r="LP31" s="128">
        <f>IFERROR(IF(AND(LN31&lt;SMALL(기준일시_입력!$J$21:$J$39,LP$5),LO31&gt;SMALL(기준일시_입력!$N$21:$N$39,LP$5)),INDEX(기준일시_입력!$AJ$21:$AJ$39,LP$5*2-1),IF(AND(LN31&gt;=SMALL(기준일시_입력!$J$21:$J$39,LP$5),LN31&lt;SMALL(기준일시_입력!$N$21:$N$39,LP$5)),SMALL(기준일시_입력!$N$21:$N$39,LP$5)-LN31,0)),0)</f>
        <v>0</v>
      </c>
      <c r="LQ31" s="128">
        <f>IFERROR(IF(AND(LN31&lt;SMALL(기준일시_입력!$J$21:$J$39,LQ$5),LO31&gt;SMALL(기준일시_입력!$N$21:$N$39,LQ$5)),INDEX(기준일시_입력!$AJ$21:$AJ$39,LQ$5*2-1),IF(AND(LN31&gt;=SMALL(기준일시_입력!$J$21:$J$39,LQ$5),LN31&lt;SMALL(기준일시_입력!$N$21:$N$39,LQ$5)),SMALL(기준일시_입력!$N$21:$N$39,LQ$5)-LN31,0)),0)</f>
        <v>0</v>
      </c>
      <c r="LR31" s="128">
        <f>IFERROR(IF(AND(LN31&lt;SMALL(기준일시_입력!$J$21:$J$39,LR$5),LO31&gt;SMALL(기준일시_입력!$N$21:$N$39,LR$5)),INDEX(기준일시_입력!$AJ$21:$AJ$39,LR$5*2-1),IF(AND(LN31&gt;=SMALL(기준일시_입력!$J$21:$J$39,LR$5),LN31&lt;SMALL(기준일시_입력!$N$21:$N$39,LR$5)),SMALL(기준일시_입력!$N$21:$N$39,LR$5)-LN31,0)),0)</f>
        <v>0</v>
      </c>
      <c r="LS31" s="128">
        <f>IFERROR(IF(AND(LN31&lt;SMALL(기준일시_입력!$J$21:$J$39,LS$5),LO31&gt;SMALL(기준일시_입력!$N$21:$N$39,LS$5)),INDEX(기준일시_입력!$AJ$21:$AJ$39,LS$5*2-1),IF(AND(LN31&gt;=SMALL(기준일시_입력!$J$21:$J$39,LS$5),LN31&lt;SMALL(기준일시_입력!$N$21:$N$39,LS$5)),SMALL(기준일시_입력!$N$21:$N$39,LS$5)-LN31,0)),0)</f>
        <v>0</v>
      </c>
      <c r="LT31" s="128">
        <f>IFERROR(IF(AND(LN31&lt;SMALL(기준일시_입력!$J$21:$J$39,LT$5),LO31&gt;SMALL(기준일시_입력!$N$21:$N$39,LT$5)),INDEX(기준일시_입력!$AJ$21:$AJ$39,LT$5*2-1),IF(AND(LN31&gt;=SMALL(기준일시_입력!$J$21:$J$39,LT$5),LN31&lt;SMALL(기준일시_입력!$N$21:$N$39,LT$5)),SMALL(기준일시_입력!$N$21:$N$39,LT$5)-LN31,0)),0)</f>
        <v>0</v>
      </c>
      <c r="LU31" s="128">
        <f>IFERROR(IF(AND(LN31&lt;SMALL(기준일시_입력!$J$21:$J$39,LU$5),LO31&gt;SMALL(기준일시_입력!$N$21:$N$39,LU$5)),INDEX(기준일시_입력!$AJ$21:$AJ$39,LU$5*2-1),IF(AND(LN31&gt;=SMALL(기준일시_입력!$J$21:$J$39,LU$5),LN31&lt;SMALL(기준일시_입력!$N$21:$N$39,LU$5)),SMALL(기준일시_입력!$N$21:$N$39,LU$5)-LN31,0)),0)</f>
        <v>0</v>
      </c>
      <c r="LV31" s="128">
        <f>IFERROR(IF(AND(LN31&lt;SMALL(기준일시_입력!$J$21:$J$39,LV$5),LO31&gt;SMALL(기준일시_입력!$N$21:$N$39,LV$5)),INDEX(기준일시_입력!$AJ$21:$AJ$39,LV$5*2-1),IF(AND(LN31&gt;=SMALL(기준일시_입력!$J$21:$J$39,LV$5),LN31&lt;SMALL(기준일시_입력!$N$21:$N$39,LV$5)),SMALL(기준일시_입력!$N$21:$N$39,LV$5)-LN31,0)),0)</f>
        <v>0</v>
      </c>
      <c r="LW31" s="128">
        <f>IFERROR(IF(AND(LN31&lt;SMALL(기준일시_입력!$J$21:$J$39,LW$5),LO31&gt;SMALL(기준일시_입력!$N$21:$N$39,LW$5)),INDEX(기준일시_입력!$AJ$21:$AJ$39,LW$5*2-1),IF(AND(LN31&gt;=SMALL(기준일시_입력!$J$21:$J$39,LW$5),LN31&lt;SMALL(기준일시_입력!$N$21:$N$39,LW$5)),SMALL(기준일시_입력!$N$21:$N$39,LW$5)-LN31,0)),0)</f>
        <v>0</v>
      </c>
      <c r="LX31" s="128">
        <f>IFERROR(IF(AND(LN31&lt;SMALL(기준일시_입력!$J$21:$J$39,LX$5),LO31&gt;SMALL(기준일시_입력!$N$21:$N$39,LX$5)),INDEX(기준일시_입력!$AJ$21:$AJ$39,LX$5*2-1),IF(AND(LN31&gt;=SMALL(기준일시_입력!$J$21:$J$39,LX$5),LN31&lt;SMALL(기준일시_입력!$N$21:$N$39,LX$5)),SMALL(기준일시_입력!$N$21:$N$39,LX$5)-LN31,0)),0)</f>
        <v>0</v>
      </c>
      <c r="LY31" s="128">
        <f>IFERROR(IF(AND(LN31&lt;SMALL(기준일시_입력!$J$21:$J$39,LY$5),LO31&gt;SMALL(기준일시_입력!$N$21:$N$39,LY$5)),INDEX(기준일시_입력!$AJ$21:$AJ$39,LY$5*2-1),IF(AND(LN31&gt;=SMALL(기준일시_입력!$J$21:$J$39,LY$5),LN31&lt;SMALL(기준일시_입력!$N$21:$N$39,LY$5)),SMALL(기준일시_입력!$N$21:$N$39,LY$5)-LN31,0)),0)</f>
        <v>0</v>
      </c>
      <c r="LZ31" s="125"/>
      <c r="MA31" s="180" t="str">
        <f t="shared" si="199"/>
        <v>26일</v>
      </c>
      <c r="MB31" s="180"/>
      <c r="MC31" s="124" t="str">
        <f t="shared" si="200"/>
        <v>금</v>
      </c>
      <c r="MD31" s="133" t="str">
        <f t="shared" si="407"/>
        <v/>
      </c>
      <c r="ME31" s="184"/>
      <c r="MF31" s="184"/>
      <c r="MG31" s="184"/>
      <c r="MH31" s="184"/>
      <c r="MI31" s="184"/>
      <c r="MJ31" s="184"/>
      <c r="MK31" s="176"/>
      <c r="ML31" s="177"/>
      <c r="MM31" s="129" t="str">
        <f>IF($B31="","",IF(AND(MC$3&lt;&gt;"",$B31-기준일시_입력!$AO$7&lt;=0,ME31="",MH31="",MK31=""),"X",IF(MK31="연차","☆",IF(MK31="월차","★",IF(MK31="병가","♨",IF(MK31="출장","◎",IF(MK31="교육","■",IF(AND(MK31="",ME31&lt;=기준일시_입력!$J$15,MH31&gt;=기준일시_입력!$N$15),"○",IF(AND(MK31="",ME31&lt;&gt;"",ME31&gt;기준일시_입력!$J$15),"▼",IF(AND(MK31="",MH31&lt;&gt;"",MH31&lt;기준일시_입력!$N$15),"△",""))))))))))</f>
        <v/>
      </c>
      <c r="MN31" s="128">
        <f>IFERROR(IF(OR(ME31="",MH31=""),0,IF(AND(MP31&lt;기준일시_입력!$J$17,MQ31&gt;기준일시_입력!$N$17),기준일시_입력!$N$17-기준일시_입력!$J$17,IF(AND(MP31&gt;=기준일시_입력!$J$17,MQ31&gt;기준일시_입력!$N$17),기준일시_입력!$N$17-MP31,IF(MQ31&lt;기준일시_입력!$J$17,0,IF(AND(MP31&lt;기준일시_입력!$J$17,MQ31&lt;=기준일시_입력!$N$17),MQ31-기준일시_입력!$J$17,IF(AND(MP31&gt;=기준일시_입력!$J$17,MQ31&lt;=기준일시_입력!$N$17),MQ31-MP31,0)))))),0)</f>
        <v>0</v>
      </c>
      <c r="MO31" s="128">
        <f t="shared" si="202"/>
        <v>0</v>
      </c>
      <c r="MP31" s="128">
        <f>IF(OR(ME31="",MH31=""),0,IF(ME31&lt;기준일시_입력!$J$15,기준일시_입력!$J$15,ME31))</f>
        <v>0</v>
      </c>
      <c r="MQ31" s="128">
        <f t="shared" si="203"/>
        <v>0</v>
      </c>
      <c r="MR31" s="128">
        <f>IFERROR(IF(AND(MP31&lt;SMALL(기준일시_입력!$J$21:$J$39,MR$5),MQ31&gt;SMALL(기준일시_입력!$N$21:$N$39,MR$5)),INDEX(기준일시_입력!$AJ$21:$AJ$39,MR$5*2-1),IF(AND(MP31&gt;=SMALL(기준일시_입력!$J$21:$J$39,MR$5),MP31&lt;SMALL(기준일시_입력!$N$21:$N$39,MR$5)),SMALL(기준일시_입력!$N$21:$N$39,MR$5)-MP31,0)),0)</f>
        <v>0</v>
      </c>
      <c r="MS31" s="128">
        <f>IFERROR(IF(AND(MP31&lt;SMALL(기준일시_입력!$J$21:$J$39,MS$5),MQ31&gt;SMALL(기준일시_입력!$N$21:$N$39,MS$5)),INDEX(기준일시_입력!$AJ$21:$AJ$39,MS$5*2-1),IF(AND(MP31&gt;=SMALL(기준일시_입력!$J$21:$J$39,MS$5),MP31&lt;SMALL(기준일시_입력!$N$21:$N$39,MS$5)),SMALL(기준일시_입력!$N$21:$N$39,MS$5)-MP31,0)),0)</f>
        <v>0</v>
      </c>
      <c r="MT31" s="128">
        <f>IFERROR(IF(AND(MP31&lt;SMALL(기준일시_입력!$J$21:$J$39,MT$5),MQ31&gt;SMALL(기준일시_입력!$N$21:$N$39,MT$5)),INDEX(기준일시_입력!$AJ$21:$AJ$39,MT$5*2-1),IF(AND(MP31&gt;=SMALL(기준일시_입력!$J$21:$J$39,MT$5),MP31&lt;SMALL(기준일시_입력!$N$21:$N$39,MT$5)),SMALL(기준일시_입력!$N$21:$N$39,MT$5)-MP31,0)),0)</f>
        <v>0</v>
      </c>
      <c r="MU31" s="128">
        <f>IFERROR(IF(AND(MP31&lt;SMALL(기준일시_입력!$J$21:$J$39,MU$5),MQ31&gt;SMALL(기준일시_입력!$N$21:$N$39,MU$5)),INDEX(기준일시_입력!$AJ$21:$AJ$39,MU$5*2-1),IF(AND(MP31&gt;=SMALL(기준일시_입력!$J$21:$J$39,MU$5),MP31&lt;SMALL(기준일시_입력!$N$21:$N$39,MU$5)),SMALL(기준일시_입력!$N$21:$N$39,MU$5)-MP31,0)),0)</f>
        <v>0</v>
      </c>
      <c r="MV31" s="128">
        <f>IFERROR(IF(AND(MP31&lt;SMALL(기준일시_입력!$J$21:$J$39,MV$5),MQ31&gt;SMALL(기준일시_입력!$N$21:$N$39,MV$5)),INDEX(기준일시_입력!$AJ$21:$AJ$39,MV$5*2-1),IF(AND(MP31&gt;=SMALL(기준일시_입력!$J$21:$J$39,MV$5),MP31&lt;SMALL(기준일시_입력!$N$21:$N$39,MV$5)),SMALL(기준일시_입력!$N$21:$N$39,MV$5)-MP31,0)),0)</f>
        <v>0</v>
      </c>
      <c r="MW31" s="128">
        <f>IFERROR(IF(AND(MP31&lt;SMALL(기준일시_입력!$J$21:$J$39,MW$5),MQ31&gt;SMALL(기준일시_입력!$N$21:$N$39,MW$5)),INDEX(기준일시_입력!$AJ$21:$AJ$39,MW$5*2-1),IF(AND(MP31&gt;=SMALL(기준일시_입력!$J$21:$J$39,MW$5),MP31&lt;SMALL(기준일시_입력!$N$21:$N$39,MW$5)),SMALL(기준일시_입력!$N$21:$N$39,MW$5)-MP31,0)),0)</f>
        <v>0</v>
      </c>
      <c r="MX31" s="128">
        <f>IFERROR(IF(AND(MP31&lt;SMALL(기준일시_입력!$J$21:$J$39,MX$5),MQ31&gt;SMALL(기준일시_입력!$N$21:$N$39,MX$5)),INDEX(기준일시_입력!$AJ$21:$AJ$39,MX$5*2-1),IF(AND(MP31&gt;=SMALL(기준일시_입력!$J$21:$J$39,MX$5),MP31&lt;SMALL(기준일시_입력!$N$21:$N$39,MX$5)),SMALL(기준일시_입력!$N$21:$N$39,MX$5)-MP31,0)),0)</f>
        <v>0</v>
      </c>
      <c r="MY31" s="128">
        <f>IFERROR(IF(AND(MP31&lt;SMALL(기준일시_입력!$J$21:$J$39,MY$5),MQ31&gt;SMALL(기준일시_입력!$N$21:$N$39,MY$5)),INDEX(기준일시_입력!$AJ$21:$AJ$39,MY$5*2-1),IF(AND(MP31&gt;=SMALL(기준일시_입력!$J$21:$J$39,MY$5),MP31&lt;SMALL(기준일시_입력!$N$21:$N$39,MY$5)),SMALL(기준일시_입력!$N$21:$N$39,MY$5)-MP31,0)),0)</f>
        <v>0</v>
      </c>
      <c r="MZ31" s="128">
        <f>IFERROR(IF(AND(MP31&lt;SMALL(기준일시_입력!$J$21:$J$39,MZ$5),MQ31&gt;SMALL(기준일시_입력!$N$21:$N$39,MZ$5)),INDEX(기준일시_입력!$AJ$21:$AJ$39,MZ$5*2-1),IF(AND(MP31&gt;=SMALL(기준일시_입력!$J$21:$J$39,MZ$5),MP31&lt;SMALL(기준일시_입력!$N$21:$N$39,MZ$5)),SMALL(기준일시_입력!$N$21:$N$39,MZ$5)-MP31,0)),0)</f>
        <v>0</v>
      </c>
      <c r="NA31" s="128">
        <f>IFERROR(IF(AND(MP31&lt;SMALL(기준일시_입력!$J$21:$J$39,NA$5),MQ31&gt;SMALL(기준일시_입력!$N$21:$N$39,NA$5)),INDEX(기준일시_입력!$AJ$21:$AJ$39,NA$5*2-1),IF(AND(MP31&gt;=SMALL(기준일시_입력!$J$21:$J$39,NA$5),MP31&lt;SMALL(기준일시_입력!$N$21:$N$39,NA$5)),SMALL(기준일시_입력!$N$21:$N$39,NA$5)-MP31,0)),0)</f>
        <v>0</v>
      </c>
      <c r="NB31" s="125"/>
      <c r="NC31" s="180" t="str">
        <f t="shared" si="204"/>
        <v>26일</v>
      </c>
      <c r="ND31" s="180"/>
      <c r="NE31" s="124" t="str">
        <f t="shared" si="205"/>
        <v>금</v>
      </c>
      <c r="NF31" s="133" t="str">
        <f t="shared" si="407"/>
        <v/>
      </c>
      <c r="NG31" s="184"/>
      <c r="NH31" s="184"/>
      <c r="NI31" s="184"/>
      <c r="NJ31" s="184"/>
      <c r="NK31" s="184"/>
      <c r="NL31" s="184"/>
      <c r="NM31" s="176"/>
      <c r="NN31" s="177"/>
      <c r="NO31" s="129" t="str">
        <f>IF($B31="","",IF(AND(NE$3&lt;&gt;"",$B31-기준일시_입력!$AO$7&lt;=0,NG31="",NJ31="",NM31=""),"X",IF(NM31="연차","☆",IF(NM31="월차","★",IF(NM31="병가","♨",IF(NM31="출장","◎",IF(NM31="교육","■",IF(AND(NM31="",NG31&lt;=기준일시_입력!$J$15,NJ31&gt;=기준일시_입력!$N$15),"○",IF(AND(NM31="",NG31&lt;&gt;"",NG31&gt;기준일시_입력!$J$15),"▼",IF(AND(NM31="",NJ31&lt;&gt;"",NJ31&lt;기준일시_입력!$N$15),"△",""))))))))))</f>
        <v/>
      </c>
      <c r="NP31" s="128">
        <f>IFERROR(IF(OR(NG31="",NJ31=""),0,IF(AND(NR31&lt;기준일시_입력!$J$17,NS31&gt;기준일시_입력!$N$17),기준일시_입력!$N$17-기준일시_입력!$J$17,IF(AND(NR31&gt;=기준일시_입력!$J$17,NS31&gt;기준일시_입력!$N$17),기준일시_입력!$N$17-NR31,IF(NS31&lt;기준일시_입력!$J$17,0,IF(AND(NR31&lt;기준일시_입력!$J$17,NS31&lt;=기준일시_입력!$N$17),NS31-기준일시_입력!$J$17,IF(AND(NR31&gt;=기준일시_입력!$J$17,NS31&lt;=기준일시_입력!$N$17),NS31-NR31,0)))))),0)</f>
        <v>0</v>
      </c>
      <c r="NQ31" s="128">
        <f t="shared" si="207"/>
        <v>0</v>
      </c>
      <c r="NR31" s="128">
        <f>IF(OR(NG31="",NJ31=""),0,IF(NG31&lt;기준일시_입력!$J$15,기준일시_입력!$J$15,NG31))</f>
        <v>0</v>
      </c>
      <c r="NS31" s="128">
        <f t="shared" si="208"/>
        <v>0</v>
      </c>
      <c r="NT31" s="128">
        <f>IFERROR(IF(AND(NR31&lt;SMALL(기준일시_입력!$J$21:$J$39,NT$5),NS31&gt;SMALL(기준일시_입력!$N$21:$N$39,NT$5)),INDEX(기준일시_입력!$AJ$21:$AJ$39,NT$5*2-1),IF(AND(NR31&gt;=SMALL(기준일시_입력!$J$21:$J$39,NT$5),NR31&lt;SMALL(기준일시_입력!$N$21:$N$39,NT$5)),SMALL(기준일시_입력!$N$21:$N$39,NT$5)-NR31,0)),0)</f>
        <v>0</v>
      </c>
      <c r="NU31" s="128">
        <f>IFERROR(IF(AND(NR31&lt;SMALL(기준일시_입력!$J$21:$J$39,NU$5),NS31&gt;SMALL(기준일시_입력!$N$21:$N$39,NU$5)),INDEX(기준일시_입력!$AJ$21:$AJ$39,NU$5*2-1),IF(AND(NR31&gt;=SMALL(기준일시_입력!$J$21:$J$39,NU$5),NR31&lt;SMALL(기준일시_입력!$N$21:$N$39,NU$5)),SMALL(기준일시_입력!$N$21:$N$39,NU$5)-NR31,0)),0)</f>
        <v>0</v>
      </c>
      <c r="NV31" s="128">
        <f>IFERROR(IF(AND(NR31&lt;SMALL(기준일시_입력!$J$21:$J$39,NV$5),NS31&gt;SMALL(기준일시_입력!$N$21:$N$39,NV$5)),INDEX(기준일시_입력!$AJ$21:$AJ$39,NV$5*2-1),IF(AND(NR31&gt;=SMALL(기준일시_입력!$J$21:$J$39,NV$5),NR31&lt;SMALL(기준일시_입력!$N$21:$N$39,NV$5)),SMALL(기준일시_입력!$N$21:$N$39,NV$5)-NR31,0)),0)</f>
        <v>0</v>
      </c>
      <c r="NW31" s="128">
        <f>IFERROR(IF(AND(NR31&lt;SMALL(기준일시_입력!$J$21:$J$39,NW$5),NS31&gt;SMALL(기준일시_입력!$N$21:$N$39,NW$5)),INDEX(기준일시_입력!$AJ$21:$AJ$39,NW$5*2-1),IF(AND(NR31&gt;=SMALL(기준일시_입력!$J$21:$J$39,NW$5),NR31&lt;SMALL(기준일시_입력!$N$21:$N$39,NW$5)),SMALL(기준일시_입력!$N$21:$N$39,NW$5)-NR31,0)),0)</f>
        <v>0</v>
      </c>
      <c r="NX31" s="128">
        <f>IFERROR(IF(AND(NR31&lt;SMALL(기준일시_입력!$J$21:$J$39,NX$5),NS31&gt;SMALL(기준일시_입력!$N$21:$N$39,NX$5)),INDEX(기준일시_입력!$AJ$21:$AJ$39,NX$5*2-1),IF(AND(NR31&gt;=SMALL(기준일시_입력!$J$21:$J$39,NX$5),NR31&lt;SMALL(기준일시_입력!$N$21:$N$39,NX$5)),SMALL(기준일시_입력!$N$21:$N$39,NX$5)-NR31,0)),0)</f>
        <v>0</v>
      </c>
      <c r="NY31" s="128">
        <f>IFERROR(IF(AND(NR31&lt;SMALL(기준일시_입력!$J$21:$J$39,NY$5),NS31&gt;SMALL(기준일시_입력!$N$21:$N$39,NY$5)),INDEX(기준일시_입력!$AJ$21:$AJ$39,NY$5*2-1),IF(AND(NR31&gt;=SMALL(기준일시_입력!$J$21:$J$39,NY$5),NR31&lt;SMALL(기준일시_입력!$N$21:$N$39,NY$5)),SMALL(기준일시_입력!$N$21:$N$39,NY$5)-NR31,0)),0)</f>
        <v>0</v>
      </c>
      <c r="NZ31" s="128">
        <f>IFERROR(IF(AND(NR31&lt;SMALL(기준일시_입력!$J$21:$J$39,NZ$5),NS31&gt;SMALL(기준일시_입력!$N$21:$N$39,NZ$5)),INDEX(기준일시_입력!$AJ$21:$AJ$39,NZ$5*2-1),IF(AND(NR31&gt;=SMALL(기준일시_입력!$J$21:$J$39,NZ$5),NR31&lt;SMALL(기준일시_입력!$N$21:$N$39,NZ$5)),SMALL(기준일시_입력!$N$21:$N$39,NZ$5)-NR31,0)),0)</f>
        <v>0</v>
      </c>
      <c r="OA31" s="128">
        <f>IFERROR(IF(AND(NR31&lt;SMALL(기준일시_입력!$J$21:$J$39,OA$5),NS31&gt;SMALL(기준일시_입력!$N$21:$N$39,OA$5)),INDEX(기준일시_입력!$AJ$21:$AJ$39,OA$5*2-1),IF(AND(NR31&gt;=SMALL(기준일시_입력!$J$21:$J$39,OA$5),NR31&lt;SMALL(기준일시_입력!$N$21:$N$39,OA$5)),SMALL(기준일시_입력!$N$21:$N$39,OA$5)-NR31,0)),0)</f>
        <v>0</v>
      </c>
      <c r="OB31" s="128">
        <f>IFERROR(IF(AND(NR31&lt;SMALL(기준일시_입력!$J$21:$J$39,OB$5),NS31&gt;SMALL(기준일시_입력!$N$21:$N$39,OB$5)),INDEX(기준일시_입력!$AJ$21:$AJ$39,OB$5*2-1),IF(AND(NR31&gt;=SMALL(기준일시_입력!$J$21:$J$39,OB$5),NR31&lt;SMALL(기준일시_입력!$N$21:$N$39,OB$5)),SMALL(기준일시_입력!$N$21:$N$39,OB$5)-NR31,0)),0)</f>
        <v>0</v>
      </c>
      <c r="OC31" s="128">
        <f>IFERROR(IF(AND(NR31&lt;SMALL(기준일시_입력!$J$21:$J$39,OC$5),NS31&gt;SMALL(기준일시_입력!$N$21:$N$39,OC$5)),INDEX(기준일시_입력!$AJ$21:$AJ$39,OC$5*2-1),IF(AND(NR31&gt;=SMALL(기준일시_입력!$J$21:$J$39,OC$5),NR31&lt;SMALL(기준일시_입력!$N$21:$N$39,OC$5)),SMALL(기준일시_입력!$N$21:$N$39,OC$5)-NR31,0)),0)</f>
        <v>0</v>
      </c>
      <c r="OD31" s="125"/>
      <c r="OE31" s="180" t="str">
        <f t="shared" si="209"/>
        <v>26일</v>
      </c>
      <c r="OF31" s="180"/>
      <c r="OG31" s="124" t="str">
        <f t="shared" si="210"/>
        <v>금</v>
      </c>
      <c r="OH31" s="133" t="str">
        <f t="shared" si="407"/>
        <v/>
      </c>
      <c r="OI31" s="184"/>
      <c r="OJ31" s="184"/>
      <c r="OK31" s="184"/>
      <c r="OL31" s="184"/>
      <c r="OM31" s="184"/>
      <c r="ON31" s="184"/>
      <c r="OO31" s="176"/>
      <c r="OP31" s="177"/>
      <c r="OQ31" s="129" t="str">
        <f>IF($B31="","",IF(AND(OG$3&lt;&gt;"",$B31-기준일시_입력!$AO$7&lt;=0,OI31="",OL31="",OO31=""),"X",IF(OO31="연차","☆",IF(OO31="월차","★",IF(OO31="병가","♨",IF(OO31="출장","◎",IF(OO31="교육","■",IF(AND(OO31="",OI31&lt;=기준일시_입력!$J$15,OL31&gt;=기준일시_입력!$N$15),"○",IF(AND(OO31="",OI31&lt;&gt;"",OI31&gt;기준일시_입력!$J$15),"▼",IF(AND(OO31="",OL31&lt;&gt;"",OL31&lt;기준일시_입력!$N$15),"△",""))))))))))</f>
        <v/>
      </c>
      <c r="OR31" s="128">
        <f>IFERROR(IF(OR(OI31="",OL31=""),0,IF(AND(OT31&lt;기준일시_입력!$J$17,OU31&gt;기준일시_입력!$N$17),기준일시_입력!$N$17-기준일시_입력!$J$17,IF(AND(OT31&gt;=기준일시_입력!$J$17,OU31&gt;기준일시_입력!$N$17),기준일시_입력!$N$17-OT31,IF(OU31&lt;기준일시_입력!$J$17,0,IF(AND(OT31&lt;기준일시_입력!$J$17,OU31&lt;=기준일시_입력!$N$17),OU31-기준일시_입력!$J$17,IF(AND(OT31&gt;=기준일시_입력!$J$17,OU31&lt;=기준일시_입력!$N$17),OU31-OT31,0)))))),0)</f>
        <v>0</v>
      </c>
      <c r="OS31" s="128">
        <f t="shared" si="212"/>
        <v>0</v>
      </c>
      <c r="OT31" s="128">
        <f>IF(OR(OI31="",OL31=""),0,IF(OI31&lt;기준일시_입력!$J$15,기준일시_입력!$J$15,OI31))</f>
        <v>0</v>
      </c>
      <c r="OU31" s="128">
        <f t="shared" si="213"/>
        <v>0</v>
      </c>
      <c r="OV31" s="128">
        <f>IFERROR(IF(AND(OT31&lt;SMALL(기준일시_입력!$J$21:$J$39,OV$5),OU31&gt;SMALL(기준일시_입력!$N$21:$N$39,OV$5)),INDEX(기준일시_입력!$AJ$21:$AJ$39,OV$5*2-1),IF(AND(OT31&gt;=SMALL(기준일시_입력!$J$21:$J$39,OV$5),OT31&lt;SMALL(기준일시_입력!$N$21:$N$39,OV$5)),SMALL(기준일시_입력!$N$21:$N$39,OV$5)-OT31,0)),0)</f>
        <v>0</v>
      </c>
      <c r="OW31" s="128">
        <f>IFERROR(IF(AND(OT31&lt;SMALL(기준일시_입력!$J$21:$J$39,OW$5),OU31&gt;SMALL(기준일시_입력!$N$21:$N$39,OW$5)),INDEX(기준일시_입력!$AJ$21:$AJ$39,OW$5*2-1),IF(AND(OT31&gt;=SMALL(기준일시_입력!$J$21:$J$39,OW$5),OT31&lt;SMALL(기준일시_입력!$N$21:$N$39,OW$5)),SMALL(기준일시_입력!$N$21:$N$39,OW$5)-OT31,0)),0)</f>
        <v>0</v>
      </c>
      <c r="OX31" s="128">
        <f>IFERROR(IF(AND(OT31&lt;SMALL(기준일시_입력!$J$21:$J$39,OX$5),OU31&gt;SMALL(기준일시_입력!$N$21:$N$39,OX$5)),INDEX(기준일시_입력!$AJ$21:$AJ$39,OX$5*2-1),IF(AND(OT31&gt;=SMALL(기준일시_입력!$J$21:$J$39,OX$5),OT31&lt;SMALL(기준일시_입력!$N$21:$N$39,OX$5)),SMALL(기준일시_입력!$N$21:$N$39,OX$5)-OT31,0)),0)</f>
        <v>0</v>
      </c>
      <c r="OY31" s="128">
        <f>IFERROR(IF(AND(OT31&lt;SMALL(기준일시_입력!$J$21:$J$39,OY$5),OU31&gt;SMALL(기준일시_입력!$N$21:$N$39,OY$5)),INDEX(기준일시_입력!$AJ$21:$AJ$39,OY$5*2-1),IF(AND(OT31&gt;=SMALL(기준일시_입력!$J$21:$J$39,OY$5),OT31&lt;SMALL(기준일시_입력!$N$21:$N$39,OY$5)),SMALL(기준일시_입력!$N$21:$N$39,OY$5)-OT31,0)),0)</f>
        <v>0</v>
      </c>
      <c r="OZ31" s="128">
        <f>IFERROR(IF(AND(OT31&lt;SMALL(기준일시_입력!$J$21:$J$39,OZ$5),OU31&gt;SMALL(기준일시_입력!$N$21:$N$39,OZ$5)),INDEX(기준일시_입력!$AJ$21:$AJ$39,OZ$5*2-1),IF(AND(OT31&gt;=SMALL(기준일시_입력!$J$21:$J$39,OZ$5),OT31&lt;SMALL(기준일시_입력!$N$21:$N$39,OZ$5)),SMALL(기준일시_입력!$N$21:$N$39,OZ$5)-OT31,0)),0)</f>
        <v>0</v>
      </c>
      <c r="PA31" s="128">
        <f>IFERROR(IF(AND(OT31&lt;SMALL(기준일시_입력!$J$21:$J$39,PA$5),OU31&gt;SMALL(기준일시_입력!$N$21:$N$39,PA$5)),INDEX(기준일시_입력!$AJ$21:$AJ$39,PA$5*2-1),IF(AND(OT31&gt;=SMALL(기준일시_입력!$J$21:$J$39,PA$5),OT31&lt;SMALL(기준일시_입력!$N$21:$N$39,PA$5)),SMALL(기준일시_입력!$N$21:$N$39,PA$5)-OT31,0)),0)</f>
        <v>0</v>
      </c>
      <c r="PB31" s="128">
        <f>IFERROR(IF(AND(OT31&lt;SMALL(기준일시_입력!$J$21:$J$39,PB$5),OU31&gt;SMALL(기준일시_입력!$N$21:$N$39,PB$5)),INDEX(기준일시_입력!$AJ$21:$AJ$39,PB$5*2-1),IF(AND(OT31&gt;=SMALL(기준일시_입력!$J$21:$J$39,PB$5),OT31&lt;SMALL(기준일시_입력!$N$21:$N$39,PB$5)),SMALL(기준일시_입력!$N$21:$N$39,PB$5)-OT31,0)),0)</f>
        <v>0</v>
      </c>
      <c r="PC31" s="128">
        <f>IFERROR(IF(AND(OT31&lt;SMALL(기준일시_입력!$J$21:$J$39,PC$5),OU31&gt;SMALL(기준일시_입력!$N$21:$N$39,PC$5)),INDEX(기준일시_입력!$AJ$21:$AJ$39,PC$5*2-1),IF(AND(OT31&gt;=SMALL(기준일시_입력!$J$21:$J$39,PC$5),OT31&lt;SMALL(기준일시_입력!$N$21:$N$39,PC$5)),SMALL(기준일시_입력!$N$21:$N$39,PC$5)-OT31,0)),0)</f>
        <v>0</v>
      </c>
      <c r="PD31" s="128">
        <f>IFERROR(IF(AND(OT31&lt;SMALL(기준일시_입력!$J$21:$J$39,PD$5),OU31&gt;SMALL(기준일시_입력!$N$21:$N$39,PD$5)),INDEX(기준일시_입력!$AJ$21:$AJ$39,PD$5*2-1),IF(AND(OT31&gt;=SMALL(기준일시_입력!$J$21:$J$39,PD$5),OT31&lt;SMALL(기준일시_입력!$N$21:$N$39,PD$5)),SMALL(기준일시_입력!$N$21:$N$39,PD$5)-OT31,0)),0)</f>
        <v>0</v>
      </c>
      <c r="PE31" s="128">
        <f>IFERROR(IF(AND(OT31&lt;SMALL(기준일시_입력!$J$21:$J$39,PE$5),OU31&gt;SMALL(기준일시_입력!$N$21:$N$39,PE$5)),INDEX(기준일시_입력!$AJ$21:$AJ$39,PE$5*2-1),IF(AND(OT31&gt;=SMALL(기준일시_입력!$J$21:$J$39,PE$5),OT31&lt;SMALL(기준일시_입력!$N$21:$N$39,PE$5)),SMALL(기준일시_입력!$N$21:$N$39,PE$5)-OT31,0)),0)</f>
        <v>0</v>
      </c>
      <c r="PF31" s="125"/>
      <c r="PG31" s="180" t="str">
        <f t="shared" si="214"/>
        <v>26일</v>
      </c>
      <c r="PH31" s="180"/>
      <c r="PI31" s="124" t="str">
        <f t="shared" si="215"/>
        <v>금</v>
      </c>
      <c r="PJ31" s="133" t="str">
        <f t="shared" si="408"/>
        <v/>
      </c>
      <c r="PK31" s="184"/>
      <c r="PL31" s="184"/>
      <c r="PM31" s="184"/>
      <c r="PN31" s="184"/>
      <c r="PO31" s="184"/>
      <c r="PP31" s="184"/>
      <c r="PQ31" s="176"/>
      <c r="PR31" s="177"/>
      <c r="PS31" s="129" t="str">
        <f>IF($B31="","",IF(AND(PI$3&lt;&gt;"",$B31-기준일시_입력!$AO$7&lt;=0,PK31="",PN31="",PQ31=""),"X",IF(PQ31="연차","☆",IF(PQ31="월차","★",IF(PQ31="병가","♨",IF(PQ31="출장","◎",IF(PQ31="교육","■",IF(AND(PQ31="",PK31&lt;=기준일시_입력!$J$15,PN31&gt;=기준일시_입력!$N$15),"○",IF(AND(PQ31="",PK31&lt;&gt;"",PK31&gt;기준일시_입력!$J$15),"▼",IF(AND(PQ31="",PN31&lt;&gt;"",PN31&lt;기준일시_입력!$N$15),"△",""))))))))))</f>
        <v/>
      </c>
      <c r="PT31" s="128">
        <f>IFERROR(IF(OR(PK31="",PN31=""),0,IF(AND(PV31&lt;기준일시_입력!$J$17,PW31&gt;기준일시_입력!$N$17),기준일시_입력!$N$17-기준일시_입력!$J$17,IF(AND(PV31&gt;=기준일시_입력!$J$17,PW31&gt;기준일시_입력!$N$17),기준일시_입력!$N$17-PV31,IF(PW31&lt;기준일시_입력!$J$17,0,IF(AND(PV31&lt;기준일시_입력!$J$17,PW31&lt;=기준일시_입력!$N$17),PW31-기준일시_입력!$J$17,IF(AND(PV31&gt;=기준일시_입력!$J$17,PW31&lt;=기준일시_입력!$N$17),PW31-PV31,0)))))),0)</f>
        <v>0</v>
      </c>
      <c r="PU31" s="128">
        <f t="shared" si="217"/>
        <v>0</v>
      </c>
      <c r="PV31" s="128">
        <f>IF(OR(PK31="",PN31=""),0,IF(PK31&lt;기준일시_입력!$J$15,기준일시_입력!$J$15,PK31))</f>
        <v>0</v>
      </c>
      <c r="PW31" s="128">
        <f t="shared" si="218"/>
        <v>0</v>
      </c>
      <c r="PX31" s="128">
        <f>IFERROR(IF(AND(PV31&lt;SMALL(기준일시_입력!$J$21:$J$39,PX$5),PW31&gt;SMALL(기준일시_입력!$N$21:$N$39,PX$5)),INDEX(기준일시_입력!$AJ$21:$AJ$39,PX$5*2-1),IF(AND(PV31&gt;=SMALL(기준일시_입력!$J$21:$J$39,PX$5),PV31&lt;SMALL(기준일시_입력!$N$21:$N$39,PX$5)),SMALL(기준일시_입력!$N$21:$N$39,PX$5)-PV31,0)),0)</f>
        <v>0</v>
      </c>
      <c r="PY31" s="128">
        <f>IFERROR(IF(AND(PV31&lt;SMALL(기준일시_입력!$J$21:$J$39,PY$5),PW31&gt;SMALL(기준일시_입력!$N$21:$N$39,PY$5)),INDEX(기준일시_입력!$AJ$21:$AJ$39,PY$5*2-1),IF(AND(PV31&gt;=SMALL(기준일시_입력!$J$21:$J$39,PY$5),PV31&lt;SMALL(기준일시_입력!$N$21:$N$39,PY$5)),SMALL(기준일시_입력!$N$21:$N$39,PY$5)-PV31,0)),0)</f>
        <v>0</v>
      </c>
      <c r="PZ31" s="128">
        <f>IFERROR(IF(AND(PV31&lt;SMALL(기준일시_입력!$J$21:$J$39,PZ$5),PW31&gt;SMALL(기준일시_입력!$N$21:$N$39,PZ$5)),INDEX(기준일시_입력!$AJ$21:$AJ$39,PZ$5*2-1),IF(AND(PV31&gt;=SMALL(기준일시_입력!$J$21:$J$39,PZ$5),PV31&lt;SMALL(기준일시_입력!$N$21:$N$39,PZ$5)),SMALL(기준일시_입력!$N$21:$N$39,PZ$5)-PV31,0)),0)</f>
        <v>0</v>
      </c>
      <c r="QA31" s="128">
        <f>IFERROR(IF(AND(PV31&lt;SMALL(기준일시_입력!$J$21:$J$39,QA$5),PW31&gt;SMALL(기준일시_입력!$N$21:$N$39,QA$5)),INDEX(기준일시_입력!$AJ$21:$AJ$39,QA$5*2-1),IF(AND(PV31&gt;=SMALL(기준일시_입력!$J$21:$J$39,QA$5),PV31&lt;SMALL(기준일시_입력!$N$21:$N$39,QA$5)),SMALL(기준일시_입력!$N$21:$N$39,QA$5)-PV31,0)),0)</f>
        <v>0</v>
      </c>
      <c r="QB31" s="128">
        <f>IFERROR(IF(AND(PV31&lt;SMALL(기준일시_입력!$J$21:$J$39,QB$5),PW31&gt;SMALL(기준일시_입력!$N$21:$N$39,QB$5)),INDEX(기준일시_입력!$AJ$21:$AJ$39,QB$5*2-1),IF(AND(PV31&gt;=SMALL(기준일시_입력!$J$21:$J$39,QB$5),PV31&lt;SMALL(기준일시_입력!$N$21:$N$39,QB$5)),SMALL(기준일시_입력!$N$21:$N$39,QB$5)-PV31,0)),0)</f>
        <v>0</v>
      </c>
      <c r="QC31" s="128">
        <f>IFERROR(IF(AND(PV31&lt;SMALL(기준일시_입력!$J$21:$J$39,QC$5),PW31&gt;SMALL(기준일시_입력!$N$21:$N$39,QC$5)),INDEX(기준일시_입력!$AJ$21:$AJ$39,QC$5*2-1),IF(AND(PV31&gt;=SMALL(기준일시_입력!$J$21:$J$39,QC$5),PV31&lt;SMALL(기준일시_입력!$N$21:$N$39,QC$5)),SMALL(기준일시_입력!$N$21:$N$39,QC$5)-PV31,0)),0)</f>
        <v>0</v>
      </c>
      <c r="QD31" s="128">
        <f>IFERROR(IF(AND(PV31&lt;SMALL(기준일시_입력!$J$21:$J$39,QD$5),PW31&gt;SMALL(기준일시_입력!$N$21:$N$39,QD$5)),INDEX(기준일시_입력!$AJ$21:$AJ$39,QD$5*2-1),IF(AND(PV31&gt;=SMALL(기준일시_입력!$J$21:$J$39,QD$5),PV31&lt;SMALL(기준일시_입력!$N$21:$N$39,QD$5)),SMALL(기준일시_입력!$N$21:$N$39,QD$5)-PV31,0)),0)</f>
        <v>0</v>
      </c>
      <c r="QE31" s="128">
        <f>IFERROR(IF(AND(PV31&lt;SMALL(기준일시_입력!$J$21:$J$39,QE$5),PW31&gt;SMALL(기준일시_입력!$N$21:$N$39,QE$5)),INDEX(기준일시_입력!$AJ$21:$AJ$39,QE$5*2-1),IF(AND(PV31&gt;=SMALL(기준일시_입력!$J$21:$J$39,QE$5),PV31&lt;SMALL(기준일시_입력!$N$21:$N$39,QE$5)),SMALL(기준일시_입력!$N$21:$N$39,QE$5)-PV31,0)),0)</f>
        <v>0</v>
      </c>
      <c r="QF31" s="128">
        <f>IFERROR(IF(AND(PV31&lt;SMALL(기준일시_입력!$J$21:$J$39,QF$5),PW31&gt;SMALL(기준일시_입력!$N$21:$N$39,QF$5)),INDEX(기준일시_입력!$AJ$21:$AJ$39,QF$5*2-1),IF(AND(PV31&gt;=SMALL(기준일시_입력!$J$21:$J$39,QF$5),PV31&lt;SMALL(기준일시_입력!$N$21:$N$39,QF$5)),SMALL(기준일시_입력!$N$21:$N$39,QF$5)-PV31,0)),0)</f>
        <v>0</v>
      </c>
      <c r="QG31" s="128">
        <f>IFERROR(IF(AND(PV31&lt;SMALL(기준일시_입력!$J$21:$J$39,QG$5),PW31&gt;SMALL(기준일시_입력!$N$21:$N$39,QG$5)),INDEX(기준일시_입력!$AJ$21:$AJ$39,QG$5*2-1),IF(AND(PV31&gt;=SMALL(기준일시_입력!$J$21:$J$39,QG$5),PV31&lt;SMALL(기준일시_입력!$N$21:$N$39,QG$5)),SMALL(기준일시_입력!$N$21:$N$39,QG$5)-PV31,0)),0)</f>
        <v>0</v>
      </c>
      <c r="QH31" s="125"/>
      <c r="QI31" s="180" t="str">
        <f t="shared" si="219"/>
        <v>26일</v>
      </c>
      <c r="QJ31" s="180"/>
      <c r="QK31" s="124" t="str">
        <f t="shared" si="220"/>
        <v>금</v>
      </c>
      <c r="QL31" s="133" t="str">
        <f t="shared" si="408"/>
        <v/>
      </c>
      <c r="QM31" s="184"/>
      <c r="QN31" s="184"/>
      <c r="QO31" s="184"/>
      <c r="QP31" s="184"/>
      <c r="QQ31" s="184"/>
      <c r="QR31" s="184"/>
      <c r="QS31" s="176"/>
      <c r="QT31" s="177"/>
      <c r="QU31" s="129" t="str">
        <f>IF($B31="","",IF(AND(QK$3&lt;&gt;"",$B31-기준일시_입력!$AO$7&lt;=0,QM31="",QP31="",QS31=""),"X",IF(QS31="연차","☆",IF(QS31="월차","★",IF(QS31="병가","♨",IF(QS31="출장","◎",IF(QS31="교육","■",IF(AND(QS31="",QM31&lt;=기준일시_입력!$J$15,QP31&gt;=기준일시_입력!$N$15),"○",IF(AND(QS31="",QM31&lt;&gt;"",QM31&gt;기준일시_입력!$J$15),"▼",IF(AND(QS31="",QP31&lt;&gt;"",QP31&lt;기준일시_입력!$N$15),"△",""))))))))))</f>
        <v/>
      </c>
      <c r="QV31" s="128">
        <f>IFERROR(IF(OR(QM31="",QP31=""),0,IF(AND(QX31&lt;기준일시_입력!$J$17,QY31&gt;기준일시_입력!$N$17),기준일시_입력!$N$17-기준일시_입력!$J$17,IF(AND(QX31&gt;=기준일시_입력!$J$17,QY31&gt;기준일시_입력!$N$17),기준일시_입력!$N$17-QX31,IF(QY31&lt;기준일시_입력!$J$17,0,IF(AND(QX31&lt;기준일시_입력!$J$17,QY31&lt;=기준일시_입력!$N$17),QY31-기준일시_입력!$J$17,IF(AND(QX31&gt;=기준일시_입력!$J$17,QY31&lt;=기준일시_입력!$N$17),QY31-QX31,0)))))),0)</f>
        <v>0</v>
      </c>
      <c r="QW31" s="128">
        <f t="shared" si="222"/>
        <v>0</v>
      </c>
      <c r="QX31" s="128">
        <f>IF(OR(QM31="",QP31=""),0,IF(QM31&lt;기준일시_입력!$J$15,기준일시_입력!$J$15,QM31))</f>
        <v>0</v>
      </c>
      <c r="QY31" s="128">
        <f t="shared" si="223"/>
        <v>0</v>
      </c>
      <c r="QZ31" s="128">
        <f>IFERROR(IF(AND(QX31&lt;SMALL(기준일시_입력!$J$21:$J$39,QZ$5),QY31&gt;SMALL(기준일시_입력!$N$21:$N$39,QZ$5)),INDEX(기준일시_입력!$AJ$21:$AJ$39,QZ$5*2-1),IF(AND(QX31&gt;=SMALL(기준일시_입력!$J$21:$J$39,QZ$5),QX31&lt;SMALL(기준일시_입력!$N$21:$N$39,QZ$5)),SMALL(기준일시_입력!$N$21:$N$39,QZ$5)-QX31,0)),0)</f>
        <v>0</v>
      </c>
      <c r="RA31" s="128">
        <f>IFERROR(IF(AND(QX31&lt;SMALL(기준일시_입력!$J$21:$J$39,RA$5),QY31&gt;SMALL(기준일시_입력!$N$21:$N$39,RA$5)),INDEX(기준일시_입력!$AJ$21:$AJ$39,RA$5*2-1),IF(AND(QX31&gt;=SMALL(기준일시_입력!$J$21:$J$39,RA$5),QX31&lt;SMALL(기준일시_입력!$N$21:$N$39,RA$5)),SMALL(기준일시_입력!$N$21:$N$39,RA$5)-QX31,0)),0)</f>
        <v>0</v>
      </c>
      <c r="RB31" s="128">
        <f>IFERROR(IF(AND(QX31&lt;SMALL(기준일시_입력!$J$21:$J$39,RB$5),QY31&gt;SMALL(기준일시_입력!$N$21:$N$39,RB$5)),INDEX(기준일시_입력!$AJ$21:$AJ$39,RB$5*2-1),IF(AND(QX31&gt;=SMALL(기준일시_입력!$J$21:$J$39,RB$5),QX31&lt;SMALL(기준일시_입력!$N$21:$N$39,RB$5)),SMALL(기준일시_입력!$N$21:$N$39,RB$5)-QX31,0)),0)</f>
        <v>0</v>
      </c>
      <c r="RC31" s="128">
        <f>IFERROR(IF(AND(QX31&lt;SMALL(기준일시_입력!$J$21:$J$39,RC$5),QY31&gt;SMALL(기준일시_입력!$N$21:$N$39,RC$5)),INDEX(기준일시_입력!$AJ$21:$AJ$39,RC$5*2-1),IF(AND(QX31&gt;=SMALL(기준일시_입력!$J$21:$J$39,RC$5),QX31&lt;SMALL(기준일시_입력!$N$21:$N$39,RC$5)),SMALL(기준일시_입력!$N$21:$N$39,RC$5)-QX31,0)),0)</f>
        <v>0</v>
      </c>
      <c r="RD31" s="128">
        <f>IFERROR(IF(AND(QX31&lt;SMALL(기준일시_입력!$J$21:$J$39,RD$5),QY31&gt;SMALL(기준일시_입력!$N$21:$N$39,RD$5)),INDEX(기준일시_입력!$AJ$21:$AJ$39,RD$5*2-1),IF(AND(QX31&gt;=SMALL(기준일시_입력!$J$21:$J$39,RD$5),QX31&lt;SMALL(기준일시_입력!$N$21:$N$39,RD$5)),SMALL(기준일시_입력!$N$21:$N$39,RD$5)-QX31,0)),0)</f>
        <v>0</v>
      </c>
      <c r="RE31" s="128">
        <f>IFERROR(IF(AND(QX31&lt;SMALL(기준일시_입력!$J$21:$J$39,RE$5),QY31&gt;SMALL(기준일시_입력!$N$21:$N$39,RE$5)),INDEX(기준일시_입력!$AJ$21:$AJ$39,RE$5*2-1),IF(AND(QX31&gt;=SMALL(기준일시_입력!$J$21:$J$39,RE$5),QX31&lt;SMALL(기준일시_입력!$N$21:$N$39,RE$5)),SMALL(기준일시_입력!$N$21:$N$39,RE$5)-QX31,0)),0)</f>
        <v>0</v>
      </c>
      <c r="RF31" s="128">
        <f>IFERROR(IF(AND(QX31&lt;SMALL(기준일시_입력!$J$21:$J$39,RF$5),QY31&gt;SMALL(기준일시_입력!$N$21:$N$39,RF$5)),INDEX(기준일시_입력!$AJ$21:$AJ$39,RF$5*2-1),IF(AND(QX31&gt;=SMALL(기준일시_입력!$J$21:$J$39,RF$5),QX31&lt;SMALL(기준일시_입력!$N$21:$N$39,RF$5)),SMALL(기준일시_입력!$N$21:$N$39,RF$5)-QX31,0)),0)</f>
        <v>0</v>
      </c>
      <c r="RG31" s="128">
        <f>IFERROR(IF(AND(QX31&lt;SMALL(기준일시_입력!$J$21:$J$39,RG$5),QY31&gt;SMALL(기준일시_입력!$N$21:$N$39,RG$5)),INDEX(기준일시_입력!$AJ$21:$AJ$39,RG$5*2-1),IF(AND(QX31&gt;=SMALL(기준일시_입력!$J$21:$J$39,RG$5),QX31&lt;SMALL(기준일시_입력!$N$21:$N$39,RG$5)),SMALL(기준일시_입력!$N$21:$N$39,RG$5)-QX31,0)),0)</f>
        <v>0</v>
      </c>
      <c r="RH31" s="128">
        <f>IFERROR(IF(AND(QX31&lt;SMALL(기준일시_입력!$J$21:$J$39,RH$5),QY31&gt;SMALL(기준일시_입력!$N$21:$N$39,RH$5)),INDEX(기준일시_입력!$AJ$21:$AJ$39,RH$5*2-1),IF(AND(QX31&gt;=SMALL(기준일시_입력!$J$21:$J$39,RH$5),QX31&lt;SMALL(기준일시_입력!$N$21:$N$39,RH$5)),SMALL(기준일시_입력!$N$21:$N$39,RH$5)-QX31,0)),0)</f>
        <v>0</v>
      </c>
      <c r="RI31" s="128">
        <f>IFERROR(IF(AND(QX31&lt;SMALL(기준일시_입력!$J$21:$J$39,RI$5),QY31&gt;SMALL(기준일시_입력!$N$21:$N$39,RI$5)),INDEX(기준일시_입력!$AJ$21:$AJ$39,RI$5*2-1),IF(AND(QX31&gt;=SMALL(기준일시_입력!$J$21:$J$39,RI$5),QX31&lt;SMALL(기준일시_입력!$N$21:$N$39,RI$5)),SMALL(기준일시_입력!$N$21:$N$39,RI$5)-QX31,0)),0)</f>
        <v>0</v>
      </c>
      <c r="RJ31" s="125"/>
      <c r="RK31" s="180" t="str">
        <f t="shared" si="224"/>
        <v>26일</v>
      </c>
      <c r="RL31" s="180"/>
      <c r="RM31" s="124" t="str">
        <f t="shared" si="225"/>
        <v>금</v>
      </c>
      <c r="RN31" s="133" t="str">
        <f t="shared" si="408"/>
        <v/>
      </c>
      <c r="RO31" s="184"/>
      <c r="RP31" s="184"/>
      <c r="RQ31" s="184"/>
      <c r="RR31" s="184"/>
      <c r="RS31" s="184"/>
      <c r="RT31" s="184"/>
      <c r="RU31" s="176"/>
      <c r="RV31" s="177"/>
      <c r="RW31" s="129" t="str">
        <f>IF($B31="","",IF(AND(RM$3&lt;&gt;"",$B31-기준일시_입력!$AO$7&lt;=0,RO31="",RR31="",RU31=""),"X",IF(RU31="연차","☆",IF(RU31="월차","★",IF(RU31="병가","♨",IF(RU31="출장","◎",IF(RU31="교육","■",IF(AND(RU31="",RO31&lt;=기준일시_입력!$J$15,RR31&gt;=기준일시_입력!$N$15),"○",IF(AND(RU31="",RO31&lt;&gt;"",RO31&gt;기준일시_입력!$J$15),"▼",IF(AND(RU31="",RR31&lt;&gt;"",RR31&lt;기준일시_입력!$N$15),"△",""))))))))))</f>
        <v/>
      </c>
      <c r="RX31" s="128">
        <f>IFERROR(IF(OR(RO31="",RR31=""),0,IF(AND(RZ31&lt;기준일시_입력!$J$17,SA31&gt;기준일시_입력!$N$17),기준일시_입력!$N$17-기준일시_입력!$J$17,IF(AND(RZ31&gt;=기준일시_입력!$J$17,SA31&gt;기준일시_입력!$N$17),기준일시_입력!$N$17-RZ31,IF(SA31&lt;기준일시_입력!$J$17,0,IF(AND(RZ31&lt;기준일시_입력!$J$17,SA31&lt;=기준일시_입력!$N$17),SA31-기준일시_입력!$J$17,IF(AND(RZ31&gt;=기준일시_입력!$J$17,SA31&lt;=기준일시_입력!$N$17),SA31-RZ31,0)))))),0)</f>
        <v>0</v>
      </c>
      <c r="RY31" s="128">
        <f t="shared" si="227"/>
        <v>0</v>
      </c>
      <c r="RZ31" s="128">
        <f>IF(OR(RO31="",RR31=""),0,IF(RO31&lt;기준일시_입력!$J$15,기준일시_입력!$J$15,RO31))</f>
        <v>0</v>
      </c>
      <c r="SA31" s="128">
        <f t="shared" si="228"/>
        <v>0</v>
      </c>
      <c r="SB31" s="128">
        <f>IFERROR(IF(AND(RZ31&lt;SMALL(기준일시_입력!$J$21:$J$39,SB$5),SA31&gt;SMALL(기준일시_입력!$N$21:$N$39,SB$5)),INDEX(기준일시_입력!$AJ$21:$AJ$39,SB$5*2-1),IF(AND(RZ31&gt;=SMALL(기준일시_입력!$J$21:$J$39,SB$5),RZ31&lt;SMALL(기준일시_입력!$N$21:$N$39,SB$5)),SMALL(기준일시_입력!$N$21:$N$39,SB$5)-RZ31,0)),0)</f>
        <v>0</v>
      </c>
      <c r="SC31" s="128">
        <f>IFERROR(IF(AND(RZ31&lt;SMALL(기준일시_입력!$J$21:$J$39,SC$5),SA31&gt;SMALL(기준일시_입력!$N$21:$N$39,SC$5)),INDEX(기준일시_입력!$AJ$21:$AJ$39,SC$5*2-1),IF(AND(RZ31&gt;=SMALL(기준일시_입력!$J$21:$J$39,SC$5),RZ31&lt;SMALL(기준일시_입력!$N$21:$N$39,SC$5)),SMALL(기준일시_입력!$N$21:$N$39,SC$5)-RZ31,0)),0)</f>
        <v>0</v>
      </c>
      <c r="SD31" s="128">
        <f>IFERROR(IF(AND(RZ31&lt;SMALL(기준일시_입력!$J$21:$J$39,SD$5),SA31&gt;SMALL(기준일시_입력!$N$21:$N$39,SD$5)),INDEX(기준일시_입력!$AJ$21:$AJ$39,SD$5*2-1),IF(AND(RZ31&gt;=SMALL(기준일시_입력!$J$21:$J$39,SD$5),RZ31&lt;SMALL(기준일시_입력!$N$21:$N$39,SD$5)),SMALL(기준일시_입력!$N$21:$N$39,SD$5)-RZ31,0)),0)</f>
        <v>0</v>
      </c>
      <c r="SE31" s="128">
        <f>IFERROR(IF(AND(RZ31&lt;SMALL(기준일시_입력!$J$21:$J$39,SE$5),SA31&gt;SMALL(기준일시_입력!$N$21:$N$39,SE$5)),INDEX(기준일시_입력!$AJ$21:$AJ$39,SE$5*2-1),IF(AND(RZ31&gt;=SMALL(기준일시_입력!$J$21:$J$39,SE$5),RZ31&lt;SMALL(기준일시_입력!$N$21:$N$39,SE$5)),SMALL(기준일시_입력!$N$21:$N$39,SE$5)-RZ31,0)),0)</f>
        <v>0</v>
      </c>
      <c r="SF31" s="128">
        <f>IFERROR(IF(AND(RZ31&lt;SMALL(기준일시_입력!$J$21:$J$39,SF$5),SA31&gt;SMALL(기준일시_입력!$N$21:$N$39,SF$5)),INDEX(기준일시_입력!$AJ$21:$AJ$39,SF$5*2-1),IF(AND(RZ31&gt;=SMALL(기준일시_입력!$J$21:$J$39,SF$5),RZ31&lt;SMALL(기준일시_입력!$N$21:$N$39,SF$5)),SMALL(기준일시_입력!$N$21:$N$39,SF$5)-RZ31,0)),0)</f>
        <v>0</v>
      </c>
      <c r="SG31" s="128">
        <f>IFERROR(IF(AND(RZ31&lt;SMALL(기준일시_입력!$J$21:$J$39,SG$5),SA31&gt;SMALL(기준일시_입력!$N$21:$N$39,SG$5)),INDEX(기준일시_입력!$AJ$21:$AJ$39,SG$5*2-1),IF(AND(RZ31&gt;=SMALL(기준일시_입력!$J$21:$J$39,SG$5),RZ31&lt;SMALL(기준일시_입력!$N$21:$N$39,SG$5)),SMALL(기준일시_입력!$N$21:$N$39,SG$5)-RZ31,0)),0)</f>
        <v>0</v>
      </c>
      <c r="SH31" s="128">
        <f>IFERROR(IF(AND(RZ31&lt;SMALL(기준일시_입력!$J$21:$J$39,SH$5),SA31&gt;SMALL(기준일시_입력!$N$21:$N$39,SH$5)),INDEX(기준일시_입력!$AJ$21:$AJ$39,SH$5*2-1),IF(AND(RZ31&gt;=SMALL(기준일시_입력!$J$21:$J$39,SH$5),RZ31&lt;SMALL(기준일시_입력!$N$21:$N$39,SH$5)),SMALL(기준일시_입력!$N$21:$N$39,SH$5)-RZ31,0)),0)</f>
        <v>0</v>
      </c>
      <c r="SI31" s="128">
        <f>IFERROR(IF(AND(RZ31&lt;SMALL(기준일시_입력!$J$21:$J$39,SI$5),SA31&gt;SMALL(기준일시_입력!$N$21:$N$39,SI$5)),INDEX(기준일시_입력!$AJ$21:$AJ$39,SI$5*2-1),IF(AND(RZ31&gt;=SMALL(기준일시_입력!$J$21:$J$39,SI$5),RZ31&lt;SMALL(기준일시_입력!$N$21:$N$39,SI$5)),SMALL(기준일시_입력!$N$21:$N$39,SI$5)-RZ31,0)),0)</f>
        <v>0</v>
      </c>
      <c r="SJ31" s="128">
        <f>IFERROR(IF(AND(RZ31&lt;SMALL(기준일시_입력!$J$21:$J$39,SJ$5),SA31&gt;SMALL(기준일시_입력!$N$21:$N$39,SJ$5)),INDEX(기준일시_입력!$AJ$21:$AJ$39,SJ$5*2-1),IF(AND(RZ31&gt;=SMALL(기준일시_입력!$J$21:$J$39,SJ$5),RZ31&lt;SMALL(기준일시_입력!$N$21:$N$39,SJ$5)),SMALL(기준일시_입력!$N$21:$N$39,SJ$5)-RZ31,0)),0)</f>
        <v>0</v>
      </c>
      <c r="SK31" s="128">
        <f>IFERROR(IF(AND(RZ31&lt;SMALL(기준일시_입력!$J$21:$J$39,SK$5),SA31&gt;SMALL(기준일시_입력!$N$21:$N$39,SK$5)),INDEX(기준일시_입력!$AJ$21:$AJ$39,SK$5*2-1),IF(AND(RZ31&gt;=SMALL(기준일시_입력!$J$21:$J$39,SK$5),RZ31&lt;SMALL(기준일시_입력!$N$21:$N$39,SK$5)),SMALL(기준일시_입력!$N$21:$N$39,SK$5)-RZ31,0)),0)</f>
        <v>0</v>
      </c>
      <c r="SL31" s="125"/>
      <c r="SM31" s="180" t="str">
        <f t="shared" si="229"/>
        <v>26일</v>
      </c>
      <c r="SN31" s="180"/>
      <c r="SO31" s="124" t="str">
        <f t="shared" si="230"/>
        <v>금</v>
      </c>
      <c r="SP31" s="133" t="str">
        <f t="shared" si="409"/>
        <v/>
      </c>
      <c r="SQ31" s="184"/>
      <c r="SR31" s="184"/>
      <c r="SS31" s="184"/>
      <c r="ST31" s="184"/>
      <c r="SU31" s="184"/>
      <c r="SV31" s="184"/>
      <c r="SW31" s="176"/>
      <c r="SX31" s="177"/>
      <c r="SY31" s="129" t="str">
        <f>IF($B31="","",IF(AND(SO$3&lt;&gt;"",$B31-기준일시_입력!$AO$7&lt;=0,SQ31="",ST31="",SW31=""),"X",IF(SW31="연차","☆",IF(SW31="월차","★",IF(SW31="병가","♨",IF(SW31="출장","◎",IF(SW31="교육","■",IF(AND(SW31="",SQ31&lt;=기준일시_입력!$J$15,ST31&gt;=기준일시_입력!$N$15),"○",IF(AND(SW31="",SQ31&lt;&gt;"",SQ31&gt;기준일시_입력!$J$15),"▼",IF(AND(SW31="",ST31&lt;&gt;"",ST31&lt;기준일시_입력!$N$15),"△",""))))))))))</f>
        <v/>
      </c>
      <c r="SZ31" s="128">
        <f>IFERROR(IF(OR(SQ31="",ST31=""),0,IF(AND(TB31&lt;기준일시_입력!$J$17,TC31&gt;기준일시_입력!$N$17),기준일시_입력!$N$17-기준일시_입력!$J$17,IF(AND(TB31&gt;=기준일시_입력!$J$17,TC31&gt;기준일시_입력!$N$17),기준일시_입력!$N$17-TB31,IF(TC31&lt;기준일시_입력!$J$17,0,IF(AND(TB31&lt;기준일시_입력!$J$17,TC31&lt;=기준일시_입력!$N$17),TC31-기준일시_입력!$J$17,IF(AND(TB31&gt;=기준일시_입력!$J$17,TC31&lt;=기준일시_입력!$N$17),TC31-TB31,0)))))),0)</f>
        <v>0</v>
      </c>
      <c r="TA31" s="128">
        <f t="shared" si="232"/>
        <v>0</v>
      </c>
      <c r="TB31" s="128">
        <f>IF(OR(SQ31="",ST31=""),0,IF(SQ31&lt;기준일시_입력!$J$15,기준일시_입력!$J$15,SQ31))</f>
        <v>0</v>
      </c>
      <c r="TC31" s="128">
        <f t="shared" si="233"/>
        <v>0</v>
      </c>
      <c r="TD31" s="128">
        <f>IFERROR(IF(AND(TB31&lt;SMALL(기준일시_입력!$J$21:$J$39,TD$5),TC31&gt;SMALL(기준일시_입력!$N$21:$N$39,TD$5)),INDEX(기준일시_입력!$AJ$21:$AJ$39,TD$5*2-1),IF(AND(TB31&gt;=SMALL(기준일시_입력!$J$21:$J$39,TD$5),TB31&lt;SMALL(기준일시_입력!$N$21:$N$39,TD$5)),SMALL(기준일시_입력!$N$21:$N$39,TD$5)-TB31,0)),0)</f>
        <v>0</v>
      </c>
      <c r="TE31" s="128">
        <f>IFERROR(IF(AND(TB31&lt;SMALL(기준일시_입력!$J$21:$J$39,TE$5),TC31&gt;SMALL(기준일시_입력!$N$21:$N$39,TE$5)),INDEX(기준일시_입력!$AJ$21:$AJ$39,TE$5*2-1),IF(AND(TB31&gt;=SMALL(기준일시_입력!$J$21:$J$39,TE$5),TB31&lt;SMALL(기준일시_입력!$N$21:$N$39,TE$5)),SMALL(기준일시_입력!$N$21:$N$39,TE$5)-TB31,0)),0)</f>
        <v>0</v>
      </c>
      <c r="TF31" s="128">
        <f>IFERROR(IF(AND(TB31&lt;SMALL(기준일시_입력!$J$21:$J$39,TF$5),TC31&gt;SMALL(기준일시_입력!$N$21:$N$39,TF$5)),INDEX(기준일시_입력!$AJ$21:$AJ$39,TF$5*2-1),IF(AND(TB31&gt;=SMALL(기준일시_입력!$J$21:$J$39,TF$5),TB31&lt;SMALL(기준일시_입력!$N$21:$N$39,TF$5)),SMALL(기준일시_입력!$N$21:$N$39,TF$5)-TB31,0)),0)</f>
        <v>0</v>
      </c>
      <c r="TG31" s="128">
        <f>IFERROR(IF(AND(TB31&lt;SMALL(기준일시_입력!$J$21:$J$39,TG$5),TC31&gt;SMALL(기준일시_입력!$N$21:$N$39,TG$5)),INDEX(기준일시_입력!$AJ$21:$AJ$39,TG$5*2-1),IF(AND(TB31&gt;=SMALL(기준일시_입력!$J$21:$J$39,TG$5),TB31&lt;SMALL(기준일시_입력!$N$21:$N$39,TG$5)),SMALL(기준일시_입력!$N$21:$N$39,TG$5)-TB31,0)),0)</f>
        <v>0</v>
      </c>
      <c r="TH31" s="128">
        <f>IFERROR(IF(AND(TB31&lt;SMALL(기준일시_입력!$J$21:$J$39,TH$5),TC31&gt;SMALL(기준일시_입력!$N$21:$N$39,TH$5)),INDEX(기준일시_입력!$AJ$21:$AJ$39,TH$5*2-1),IF(AND(TB31&gt;=SMALL(기준일시_입력!$J$21:$J$39,TH$5),TB31&lt;SMALL(기준일시_입력!$N$21:$N$39,TH$5)),SMALL(기준일시_입력!$N$21:$N$39,TH$5)-TB31,0)),0)</f>
        <v>0</v>
      </c>
      <c r="TI31" s="128">
        <f>IFERROR(IF(AND(TB31&lt;SMALL(기준일시_입력!$J$21:$J$39,TI$5),TC31&gt;SMALL(기준일시_입력!$N$21:$N$39,TI$5)),INDEX(기준일시_입력!$AJ$21:$AJ$39,TI$5*2-1),IF(AND(TB31&gt;=SMALL(기준일시_입력!$J$21:$J$39,TI$5),TB31&lt;SMALL(기준일시_입력!$N$21:$N$39,TI$5)),SMALL(기준일시_입력!$N$21:$N$39,TI$5)-TB31,0)),0)</f>
        <v>0</v>
      </c>
      <c r="TJ31" s="128">
        <f>IFERROR(IF(AND(TB31&lt;SMALL(기준일시_입력!$J$21:$J$39,TJ$5),TC31&gt;SMALL(기준일시_입력!$N$21:$N$39,TJ$5)),INDEX(기준일시_입력!$AJ$21:$AJ$39,TJ$5*2-1),IF(AND(TB31&gt;=SMALL(기준일시_입력!$J$21:$J$39,TJ$5),TB31&lt;SMALL(기준일시_입력!$N$21:$N$39,TJ$5)),SMALL(기준일시_입력!$N$21:$N$39,TJ$5)-TB31,0)),0)</f>
        <v>0</v>
      </c>
      <c r="TK31" s="128">
        <f>IFERROR(IF(AND(TB31&lt;SMALL(기준일시_입력!$J$21:$J$39,TK$5),TC31&gt;SMALL(기준일시_입력!$N$21:$N$39,TK$5)),INDEX(기준일시_입력!$AJ$21:$AJ$39,TK$5*2-1),IF(AND(TB31&gt;=SMALL(기준일시_입력!$J$21:$J$39,TK$5),TB31&lt;SMALL(기준일시_입력!$N$21:$N$39,TK$5)),SMALL(기준일시_입력!$N$21:$N$39,TK$5)-TB31,0)),0)</f>
        <v>0</v>
      </c>
      <c r="TL31" s="128">
        <f>IFERROR(IF(AND(TB31&lt;SMALL(기준일시_입력!$J$21:$J$39,TL$5),TC31&gt;SMALL(기준일시_입력!$N$21:$N$39,TL$5)),INDEX(기준일시_입력!$AJ$21:$AJ$39,TL$5*2-1),IF(AND(TB31&gt;=SMALL(기준일시_입력!$J$21:$J$39,TL$5),TB31&lt;SMALL(기준일시_입력!$N$21:$N$39,TL$5)),SMALL(기준일시_입력!$N$21:$N$39,TL$5)-TB31,0)),0)</f>
        <v>0</v>
      </c>
      <c r="TM31" s="128">
        <f>IFERROR(IF(AND(TB31&lt;SMALL(기준일시_입력!$J$21:$J$39,TM$5),TC31&gt;SMALL(기준일시_입력!$N$21:$N$39,TM$5)),INDEX(기준일시_입력!$AJ$21:$AJ$39,TM$5*2-1),IF(AND(TB31&gt;=SMALL(기준일시_입력!$J$21:$J$39,TM$5),TB31&lt;SMALL(기준일시_입력!$N$21:$N$39,TM$5)),SMALL(기준일시_입력!$N$21:$N$39,TM$5)-TB31,0)),0)</f>
        <v>0</v>
      </c>
      <c r="TN31" s="125"/>
      <c r="TO31" s="180" t="str">
        <f t="shared" si="234"/>
        <v>26일</v>
      </c>
      <c r="TP31" s="180"/>
      <c r="TQ31" s="124" t="str">
        <f t="shared" si="235"/>
        <v>금</v>
      </c>
      <c r="TR31" s="133" t="str">
        <f t="shared" si="409"/>
        <v/>
      </c>
      <c r="TS31" s="184"/>
      <c r="TT31" s="184"/>
      <c r="TU31" s="184"/>
      <c r="TV31" s="184"/>
      <c r="TW31" s="184"/>
      <c r="TX31" s="184"/>
      <c r="TY31" s="176"/>
      <c r="TZ31" s="177"/>
      <c r="UA31" s="129" t="str">
        <f>IF($B31="","",IF(AND(TQ$3&lt;&gt;"",$B31-기준일시_입력!$AO$7&lt;=0,TS31="",TV31="",TY31=""),"X",IF(TY31="연차","☆",IF(TY31="월차","★",IF(TY31="병가","♨",IF(TY31="출장","◎",IF(TY31="교육","■",IF(AND(TY31="",TS31&lt;=기준일시_입력!$J$15,TV31&gt;=기준일시_입력!$N$15),"○",IF(AND(TY31="",TS31&lt;&gt;"",TS31&gt;기준일시_입력!$J$15),"▼",IF(AND(TY31="",TV31&lt;&gt;"",TV31&lt;기준일시_입력!$N$15),"△",""))))))))))</f>
        <v/>
      </c>
      <c r="UB31" s="128">
        <f>IFERROR(IF(OR(TS31="",TV31=""),0,IF(AND(UD31&lt;기준일시_입력!$J$17,UE31&gt;기준일시_입력!$N$17),기준일시_입력!$N$17-기준일시_입력!$J$17,IF(AND(UD31&gt;=기준일시_입력!$J$17,UE31&gt;기준일시_입력!$N$17),기준일시_입력!$N$17-UD31,IF(UE31&lt;기준일시_입력!$J$17,0,IF(AND(UD31&lt;기준일시_입력!$J$17,UE31&lt;=기준일시_입력!$N$17),UE31-기준일시_입력!$J$17,IF(AND(UD31&gt;=기준일시_입력!$J$17,UE31&lt;=기준일시_입력!$N$17),UE31-UD31,0)))))),0)</f>
        <v>0</v>
      </c>
      <c r="UC31" s="128">
        <f t="shared" si="237"/>
        <v>0</v>
      </c>
      <c r="UD31" s="128">
        <f>IF(OR(TS31="",TV31=""),0,IF(TS31&lt;기준일시_입력!$J$15,기준일시_입력!$J$15,TS31))</f>
        <v>0</v>
      </c>
      <c r="UE31" s="128">
        <f t="shared" si="238"/>
        <v>0</v>
      </c>
      <c r="UF31" s="128">
        <f>IFERROR(IF(AND(UD31&lt;SMALL(기준일시_입력!$J$21:$J$39,UF$5),UE31&gt;SMALL(기준일시_입력!$N$21:$N$39,UF$5)),INDEX(기준일시_입력!$AJ$21:$AJ$39,UF$5*2-1),IF(AND(UD31&gt;=SMALL(기준일시_입력!$J$21:$J$39,UF$5),UD31&lt;SMALL(기준일시_입력!$N$21:$N$39,UF$5)),SMALL(기준일시_입력!$N$21:$N$39,UF$5)-UD31,0)),0)</f>
        <v>0</v>
      </c>
      <c r="UG31" s="128">
        <f>IFERROR(IF(AND(UD31&lt;SMALL(기준일시_입력!$J$21:$J$39,UG$5),UE31&gt;SMALL(기준일시_입력!$N$21:$N$39,UG$5)),INDEX(기준일시_입력!$AJ$21:$AJ$39,UG$5*2-1),IF(AND(UD31&gt;=SMALL(기준일시_입력!$J$21:$J$39,UG$5),UD31&lt;SMALL(기준일시_입력!$N$21:$N$39,UG$5)),SMALL(기준일시_입력!$N$21:$N$39,UG$5)-UD31,0)),0)</f>
        <v>0</v>
      </c>
      <c r="UH31" s="128">
        <f>IFERROR(IF(AND(UD31&lt;SMALL(기준일시_입력!$J$21:$J$39,UH$5),UE31&gt;SMALL(기준일시_입력!$N$21:$N$39,UH$5)),INDEX(기준일시_입력!$AJ$21:$AJ$39,UH$5*2-1),IF(AND(UD31&gt;=SMALL(기준일시_입력!$J$21:$J$39,UH$5),UD31&lt;SMALL(기준일시_입력!$N$21:$N$39,UH$5)),SMALL(기준일시_입력!$N$21:$N$39,UH$5)-UD31,0)),0)</f>
        <v>0</v>
      </c>
      <c r="UI31" s="128">
        <f>IFERROR(IF(AND(UD31&lt;SMALL(기준일시_입력!$J$21:$J$39,UI$5),UE31&gt;SMALL(기준일시_입력!$N$21:$N$39,UI$5)),INDEX(기준일시_입력!$AJ$21:$AJ$39,UI$5*2-1),IF(AND(UD31&gt;=SMALL(기준일시_입력!$J$21:$J$39,UI$5),UD31&lt;SMALL(기준일시_입력!$N$21:$N$39,UI$5)),SMALL(기준일시_입력!$N$21:$N$39,UI$5)-UD31,0)),0)</f>
        <v>0</v>
      </c>
      <c r="UJ31" s="128">
        <f>IFERROR(IF(AND(UD31&lt;SMALL(기준일시_입력!$J$21:$J$39,UJ$5),UE31&gt;SMALL(기준일시_입력!$N$21:$N$39,UJ$5)),INDEX(기준일시_입력!$AJ$21:$AJ$39,UJ$5*2-1),IF(AND(UD31&gt;=SMALL(기준일시_입력!$J$21:$J$39,UJ$5),UD31&lt;SMALL(기준일시_입력!$N$21:$N$39,UJ$5)),SMALL(기준일시_입력!$N$21:$N$39,UJ$5)-UD31,0)),0)</f>
        <v>0</v>
      </c>
      <c r="UK31" s="128">
        <f>IFERROR(IF(AND(UD31&lt;SMALL(기준일시_입력!$J$21:$J$39,UK$5),UE31&gt;SMALL(기준일시_입력!$N$21:$N$39,UK$5)),INDEX(기준일시_입력!$AJ$21:$AJ$39,UK$5*2-1),IF(AND(UD31&gt;=SMALL(기준일시_입력!$J$21:$J$39,UK$5),UD31&lt;SMALL(기준일시_입력!$N$21:$N$39,UK$5)),SMALL(기준일시_입력!$N$21:$N$39,UK$5)-UD31,0)),0)</f>
        <v>0</v>
      </c>
      <c r="UL31" s="128">
        <f>IFERROR(IF(AND(UD31&lt;SMALL(기준일시_입력!$J$21:$J$39,UL$5),UE31&gt;SMALL(기준일시_입력!$N$21:$N$39,UL$5)),INDEX(기준일시_입력!$AJ$21:$AJ$39,UL$5*2-1),IF(AND(UD31&gt;=SMALL(기준일시_입력!$J$21:$J$39,UL$5),UD31&lt;SMALL(기준일시_입력!$N$21:$N$39,UL$5)),SMALL(기준일시_입력!$N$21:$N$39,UL$5)-UD31,0)),0)</f>
        <v>0</v>
      </c>
      <c r="UM31" s="128">
        <f>IFERROR(IF(AND(UD31&lt;SMALL(기준일시_입력!$J$21:$J$39,UM$5),UE31&gt;SMALL(기준일시_입력!$N$21:$N$39,UM$5)),INDEX(기준일시_입력!$AJ$21:$AJ$39,UM$5*2-1),IF(AND(UD31&gt;=SMALL(기준일시_입력!$J$21:$J$39,UM$5),UD31&lt;SMALL(기준일시_입력!$N$21:$N$39,UM$5)),SMALL(기준일시_입력!$N$21:$N$39,UM$5)-UD31,0)),0)</f>
        <v>0</v>
      </c>
      <c r="UN31" s="128">
        <f>IFERROR(IF(AND(UD31&lt;SMALL(기준일시_입력!$J$21:$J$39,UN$5),UE31&gt;SMALL(기준일시_입력!$N$21:$N$39,UN$5)),INDEX(기준일시_입력!$AJ$21:$AJ$39,UN$5*2-1),IF(AND(UD31&gt;=SMALL(기준일시_입력!$J$21:$J$39,UN$5),UD31&lt;SMALL(기준일시_입력!$N$21:$N$39,UN$5)),SMALL(기준일시_입력!$N$21:$N$39,UN$5)-UD31,0)),0)</f>
        <v>0</v>
      </c>
      <c r="UO31" s="128">
        <f>IFERROR(IF(AND(UD31&lt;SMALL(기준일시_입력!$J$21:$J$39,UO$5),UE31&gt;SMALL(기준일시_입력!$N$21:$N$39,UO$5)),INDEX(기준일시_입력!$AJ$21:$AJ$39,UO$5*2-1),IF(AND(UD31&gt;=SMALL(기준일시_입력!$J$21:$J$39,UO$5),UD31&lt;SMALL(기준일시_입력!$N$21:$N$39,UO$5)),SMALL(기준일시_입력!$N$21:$N$39,UO$5)-UD31,0)),0)</f>
        <v>0</v>
      </c>
      <c r="UP31" s="125"/>
      <c r="UQ31" s="180" t="str">
        <f t="shared" si="239"/>
        <v>26일</v>
      </c>
      <c r="UR31" s="180"/>
      <c r="US31" s="124" t="str">
        <f t="shared" si="240"/>
        <v>금</v>
      </c>
      <c r="UT31" s="133" t="str">
        <f t="shared" si="409"/>
        <v/>
      </c>
      <c r="UU31" s="184"/>
      <c r="UV31" s="184"/>
      <c r="UW31" s="184"/>
      <c r="UX31" s="184"/>
      <c r="UY31" s="184"/>
      <c r="UZ31" s="184"/>
      <c r="VA31" s="176"/>
      <c r="VB31" s="177"/>
      <c r="VC31" s="129" t="str">
        <f>IF($B31="","",IF(AND(US$3&lt;&gt;"",$B31-기준일시_입력!$AO$7&lt;=0,UU31="",UX31="",VA31=""),"X",IF(VA31="연차","☆",IF(VA31="월차","★",IF(VA31="병가","♨",IF(VA31="출장","◎",IF(VA31="교육","■",IF(AND(VA31="",UU31&lt;=기준일시_입력!$J$15,UX31&gt;=기준일시_입력!$N$15),"○",IF(AND(VA31="",UU31&lt;&gt;"",UU31&gt;기준일시_입력!$J$15),"▼",IF(AND(VA31="",UX31&lt;&gt;"",UX31&lt;기준일시_입력!$N$15),"△",""))))))))))</f>
        <v/>
      </c>
      <c r="VD31" s="128">
        <f>IFERROR(IF(OR(UU31="",UX31=""),0,IF(AND(VF31&lt;기준일시_입력!$J$17,VG31&gt;기준일시_입력!$N$17),기준일시_입력!$N$17-기준일시_입력!$J$17,IF(AND(VF31&gt;=기준일시_입력!$J$17,VG31&gt;기준일시_입력!$N$17),기준일시_입력!$N$17-VF31,IF(VG31&lt;기준일시_입력!$J$17,0,IF(AND(VF31&lt;기준일시_입력!$J$17,VG31&lt;=기준일시_입력!$N$17),VG31-기준일시_입력!$J$17,IF(AND(VF31&gt;=기준일시_입력!$J$17,VG31&lt;=기준일시_입력!$N$17),VG31-VF31,0)))))),0)</f>
        <v>0</v>
      </c>
      <c r="VE31" s="128">
        <f t="shared" si="242"/>
        <v>0</v>
      </c>
      <c r="VF31" s="128">
        <f>IF(OR(UU31="",UX31=""),0,IF(UU31&lt;기준일시_입력!$J$15,기준일시_입력!$J$15,UU31))</f>
        <v>0</v>
      </c>
      <c r="VG31" s="128">
        <f t="shared" si="243"/>
        <v>0</v>
      </c>
      <c r="VH31" s="128">
        <f>IFERROR(IF(AND(VF31&lt;SMALL(기준일시_입력!$J$21:$J$39,VH$5),VG31&gt;SMALL(기준일시_입력!$N$21:$N$39,VH$5)),INDEX(기준일시_입력!$AJ$21:$AJ$39,VH$5*2-1),IF(AND(VF31&gt;=SMALL(기준일시_입력!$J$21:$J$39,VH$5),VF31&lt;SMALL(기준일시_입력!$N$21:$N$39,VH$5)),SMALL(기준일시_입력!$N$21:$N$39,VH$5)-VF31,0)),0)</f>
        <v>0</v>
      </c>
      <c r="VI31" s="128">
        <f>IFERROR(IF(AND(VF31&lt;SMALL(기준일시_입력!$J$21:$J$39,VI$5),VG31&gt;SMALL(기준일시_입력!$N$21:$N$39,VI$5)),INDEX(기준일시_입력!$AJ$21:$AJ$39,VI$5*2-1),IF(AND(VF31&gt;=SMALL(기준일시_입력!$J$21:$J$39,VI$5),VF31&lt;SMALL(기준일시_입력!$N$21:$N$39,VI$5)),SMALL(기준일시_입력!$N$21:$N$39,VI$5)-VF31,0)),0)</f>
        <v>0</v>
      </c>
      <c r="VJ31" s="128">
        <f>IFERROR(IF(AND(VF31&lt;SMALL(기준일시_입력!$J$21:$J$39,VJ$5),VG31&gt;SMALL(기준일시_입력!$N$21:$N$39,VJ$5)),INDEX(기준일시_입력!$AJ$21:$AJ$39,VJ$5*2-1),IF(AND(VF31&gt;=SMALL(기준일시_입력!$J$21:$J$39,VJ$5),VF31&lt;SMALL(기준일시_입력!$N$21:$N$39,VJ$5)),SMALL(기준일시_입력!$N$21:$N$39,VJ$5)-VF31,0)),0)</f>
        <v>0</v>
      </c>
      <c r="VK31" s="128">
        <f>IFERROR(IF(AND(VF31&lt;SMALL(기준일시_입력!$J$21:$J$39,VK$5),VG31&gt;SMALL(기준일시_입력!$N$21:$N$39,VK$5)),INDEX(기준일시_입력!$AJ$21:$AJ$39,VK$5*2-1),IF(AND(VF31&gt;=SMALL(기준일시_입력!$J$21:$J$39,VK$5),VF31&lt;SMALL(기준일시_입력!$N$21:$N$39,VK$5)),SMALL(기준일시_입력!$N$21:$N$39,VK$5)-VF31,0)),0)</f>
        <v>0</v>
      </c>
      <c r="VL31" s="128">
        <f>IFERROR(IF(AND(VF31&lt;SMALL(기준일시_입력!$J$21:$J$39,VL$5),VG31&gt;SMALL(기준일시_입력!$N$21:$N$39,VL$5)),INDEX(기준일시_입력!$AJ$21:$AJ$39,VL$5*2-1),IF(AND(VF31&gt;=SMALL(기준일시_입력!$J$21:$J$39,VL$5),VF31&lt;SMALL(기준일시_입력!$N$21:$N$39,VL$5)),SMALL(기준일시_입력!$N$21:$N$39,VL$5)-VF31,0)),0)</f>
        <v>0</v>
      </c>
      <c r="VM31" s="128">
        <f>IFERROR(IF(AND(VF31&lt;SMALL(기준일시_입력!$J$21:$J$39,VM$5),VG31&gt;SMALL(기준일시_입력!$N$21:$N$39,VM$5)),INDEX(기준일시_입력!$AJ$21:$AJ$39,VM$5*2-1),IF(AND(VF31&gt;=SMALL(기준일시_입력!$J$21:$J$39,VM$5),VF31&lt;SMALL(기준일시_입력!$N$21:$N$39,VM$5)),SMALL(기준일시_입력!$N$21:$N$39,VM$5)-VF31,0)),0)</f>
        <v>0</v>
      </c>
      <c r="VN31" s="128">
        <f>IFERROR(IF(AND(VF31&lt;SMALL(기준일시_입력!$J$21:$J$39,VN$5),VG31&gt;SMALL(기준일시_입력!$N$21:$N$39,VN$5)),INDEX(기준일시_입력!$AJ$21:$AJ$39,VN$5*2-1),IF(AND(VF31&gt;=SMALL(기준일시_입력!$J$21:$J$39,VN$5),VF31&lt;SMALL(기준일시_입력!$N$21:$N$39,VN$5)),SMALL(기준일시_입력!$N$21:$N$39,VN$5)-VF31,0)),0)</f>
        <v>0</v>
      </c>
      <c r="VO31" s="128">
        <f>IFERROR(IF(AND(VF31&lt;SMALL(기준일시_입력!$J$21:$J$39,VO$5),VG31&gt;SMALL(기준일시_입력!$N$21:$N$39,VO$5)),INDEX(기준일시_입력!$AJ$21:$AJ$39,VO$5*2-1),IF(AND(VF31&gt;=SMALL(기준일시_입력!$J$21:$J$39,VO$5),VF31&lt;SMALL(기준일시_입력!$N$21:$N$39,VO$5)),SMALL(기준일시_입력!$N$21:$N$39,VO$5)-VF31,0)),0)</f>
        <v>0</v>
      </c>
      <c r="VP31" s="128">
        <f>IFERROR(IF(AND(VF31&lt;SMALL(기준일시_입력!$J$21:$J$39,VP$5),VG31&gt;SMALL(기준일시_입력!$N$21:$N$39,VP$5)),INDEX(기준일시_입력!$AJ$21:$AJ$39,VP$5*2-1),IF(AND(VF31&gt;=SMALL(기준일시_입력!$J$21:$J$39,VP$5),VF31&lt;SMALL(기준일시_입력!$N$21:$N$39,VP$5)),SMALL(기준일시_입력!$N$21:$N$39,VP$5)-VF31,0)),0)</f>
        <v>0</v>
      </c>
      <c r="VQ31" s="128">
        <f>IFERROR(IF(AND(VF31&lt;SMALL(기준일시_입력!$J$21:$J$39,VQ$5),VG31&gt;SMALL(기준일시_입력!$N$21:$N$39,VQ$5)),INDEX(기준일시_입력!$AJ$21:$AJ$39,VQ$5*2-1),IF(AND(VF31&gt;=SMALL(기준일시_입력!$J$21:$J$39,VQ$5),VF31&lt;SMALL(기준일시_입력!$N$21:$N$39,VQ$5)),SMALL(기준일시_입력!$N$21:$N$39,VQ$5)-VF31,0)),0)</f>
        <v>0</v>
      </c>
      <c r="VR31" s="125"/>
      <c r="VS31" s="180" t="str">
        <f t="shared" si="244"/>
        <v>26일</v>
      </c>
      <c r="VT31" s="180"/>
      <c r="VU31" s="124" t="str">
        <f t="shared" si="245"/>
        <v>금</v>
      </c>
      <c r="VV31" s="133" t="str">
        <f t="shared" si="410"/>
        <v/>
      </c>
      <c r="VW31" s="184"/>
      <c r="VX31" s="184"/>
      <c r="VY31" s="184"/>
      <c r="VZ31" s="184"/>
      <c r="WA31" s="184"/>
      <c r="WB31" s="184"/>
      <c r="WC31" s="176"/>
      <c r="WD31" s="177"/>
      <c r="WE31" s="129" t="str">
        <f>IF($B31="","",IF(AND(VU$3&lt;&gt;"",$B31-기준일시_입력!$AO$7&lt;=0,VW31="",VZ31="",WC31=""),"X",IF(WC31="연차","☆",IF(WC31="월차","★",IF(WC31="병가","♨",IF(WC31="출장","◎",IF(WC31="교육","■",IF(AND(WC31="",VW31&lt;=기준일시_입력!$J$15,VZ31&gt;=기준일시_입력!$N$15),"○",IF(AND(WC31="",VW31&lt;&gt;"",VW31&gt;기준일시_입력!$J$15),"▼",IF(AND(WC31="",VZ31&lt;&gt;"",VZ31&lt;기준일시_입력!$N$15),"△",""))))))))))</f>
        <v/>
      </c>
      <c r="WF31" s="128">
        <f>IFERROR(IF(OR(VW31="",VZ31=""),0,IF(AND(WH31&lt;기준일시_입력!$J$17,WI31&gt;기준일시_입력!$N$17),기준일시_입력!$N$17-기준일시_입력!$J$17,IF(AND(WH31&gt;=기준일시_입력!$J$17,WI31&gt;기준일시_입력!$N$17),기준일시_입력!$N$17-WH31,IF(WI31&lt;기준일시_입력!$J$17,0,IF(AND(WH31&lt;기준일시_입력!$J$17,WI31&lt;=기준일시_입력!$N$17),WI31-기준일시_입력!$J$17,IF(AND(WH31&gt;=기준일시_입력!$J$17,WI31&lt;=기준일시_입력!$N$17),WI31-WH31,0)))))),0)</f>
        <v>0</v>
      </c>
      <c r="WG31" s="128">
        <f t="shared" si="247"/>
        <v>0</v>
      </c>
      <c r="WH31" s="128">
        <f>IF(OR(VW31="",VZ31=""),0,IF(VW31&lt;기준일시_입력!$J$15,기준일시_입력!$J$15,VW31))</f>
        <v>0</v>
      </c>
      <c r="WI31" s="128">
        <f t="shared" si="248"/>
        <v>0</v>
      </c>
      <c r="WJ31" s="128">
        <f>IFERROR(IF(AND(WH31&lt;SMALL(기준일시_입력!$J$21:$J$39,WJ$5),WI31&gt;SMALL(기준일시_입력!$N$21:$N$39,WJ$5)),INDEX(기준일시_입력!$AJ$21:$AJ$39,WJ$5*2-1),IF(AND(WH31&gt;=SMALL(기준일시_입력!$J$21:$J$39,WJ$5),WH31&lt;SMALL(기준일시_입력!$N$21:$N$39,WJ$5)),SMALL(기준일시_입력!$N$21:$N$39,WJ$5)-WH31,0)),0)</f>
        <v>0</v>
      </c>
      <c r="WK31" s="128">
        <f>IFERROR(IF(AND(WH31&lt;SMALL(기준일시_입력!$J$21:$J$39,WK$5),WI31&gt;SMALL(기준일시_입력!$N$21:$N$39,WK$5)),INDEX(기준일시_입력!$AJ$21:$AJ$39,WK$5*2-1),IF(AND(WH31&gt;=SMALL(기준일시_입력!$J$21:$J$39,WK$5),WH31&lt;SMALL(기준일시_입력!$N$21:$N$39,WK$5)),SMALL(기준일시_입력!$N$21:$N$39,WK$5)-WH31,0)),0)</f>
        <v>0</v>
      </c>
      <c r="WL31" s="128">
        <f>IFERROR(IF(AND(WH31&lt;SMALL(기준일시_입력!$J$21:$J$39,WL$5),WI31&gt;SMALL(기준일시_입력!$N$21:$N$39,WL$5)),INDEX(기준일시_입력!$AJ$21:$AJ$39,WL$5*2-1),IF(AND(WH31&gt;=SMALL(기준일시_입력!$J$21:$J$39,WL$5),WH31&lt;SMALL(기준일시_입력!$N$21:$N$39,WL$5)),SMALL(기준일시_입력!$N$21:$N$39,WL$5)-WH31,0)),0)</f>
        <v>0</v>
      </c>
      <c r="WM31" s="128">
        <f>IFERROR(IF(AND(WH31&lt;SMALL(기준일시_입력!$J$21:$J$39,WM$5),WI31&gt;SMALL(기준일시_입력!$N$21:$N$39,WM$5)),INDEX(기준일시_입력!$AJ$21:$AJ$39,WM$5*2-1),IF(AND(WH31&gt;=SMALL(기준일시_입력!$J$21:$J$39,WM$5),WH31&lt;SMALL(기준일시_입력!$N$21:$N$39,WM$5)),SMALL(기준일시_입력!$N$21:$N$39,WM$5)-WH31,0)),0)</f>
        <v>0</v>
      </c>
      <c r="WN31" s="128">
        <f>IFERROR(IF(AND(WH31&lt;SMALL(기준일시_입력!$J$21:$J$39,WN$5),WI31&gt;SMALL(기준일시_입력!$N$21:$N$39,WN$5)),INDEX(기준일시_입력!$AJ$21:$AJ$39,WN$5*2-1),IF(AND(WH31&gt;=SMALL(기준일시_입력!$J$21:$J$39,WN$5),WH31&lt;SMALL(기준일시_입력!$N$21:$N$39,WN$5)),SMALL(기준일시_입력!$N$21:$N$39,WN$5)-WH31,0)),0)</f>
        <v>0</v>
      </c>
      <c r="WO31" s="128">
        <f>IFERROR(IF(AND(WH31&lt;SMALL(기준일시_입력!$J$21:$J$39,WO$5),WI31&gt;SMALL(기준일시_입력!$N$21:$N$39,WO$5)),INDEX(기준일시_입력!$AJ$21:$AJ$39,WO$5*2-1),IF(AND(WH31&gt;=SMALL(기준일시_입력!$J$21:$J$39,WO$5),WH31&lt;SMALL(기준일시_입력!$N$21:$N$39,WO$5)),SMALL(기준일시_입력!$N$21:$N$39,WO$5)-WH31,0)),0)</f>
        <v>0</v>
      </c>
      <c r="WP31" s="128">
        <f>IFERROR(IF(AND(WH31&lt;SMALL(기준일시_입력!$J$21:$J$39,WP$5),WI31&gt;SMALL(기준일시_입력!$N$21:$N$39,WP$5)),INDEX(기준일시_입력!$AJ$21:$AJ$39,WP$5*2-1),IF(AND(WH31&gt;=SMALL(기준일시_입력!$J$21:$J$39,WP$5),WH31&lt;SMALL(기준일시_입력!$N$21:$N$39,WP$5)),SMALL(기준일시_입력!$N$21:$N$39,WP$5)-WH31,0)),0)</f>
        <v>0</v>
      </c>
      <c r="WQ31" s="128">
        <f>IFERROR(IF(AND(WH31&lt;SMALL(기준일시_입력!$J$21:$J$39,WQ$5),WI31&gt;SMALL(기준일시_입력!$N$21:$N$39,WQ$5)),INDEX(기준일시_입력!$AJ$21:$AJ$39,WQ$5*2-1),IF(AND(WH31&gt;=SMALL(기준일시_입력!$J$21:$J$39,WQ$5),WH31&lt;SMALL(기준일시_입력!$N$21:$N$39,WQ$5)),SMALL(기준일시_입력!$N$21:$N$39,WQ$5)-WH31,0)),0)</f>
        <v>0</v>
      </c>
      <c r="WR31" s="128">
        <f>IFERROR(IF(AND(WH31&lt;SMALL(기준일시_입력!$J$21:$J$39,WR$5),WI31&gt;SMALL(기준일시_입력!$N$21:$N$39,WR$5)),INDEX(기준일시_입력!$AJ$21:$AJ$39,WR$5*2-1),IF(AND(WH31&gt;=SMALL(기준일시_입력!$J$21:$J$39,WR$5),WH31&lt;SMALL(기준일시_입력!$N$21:$N$39,WR$5)),SMALL(기준일시_입력!$N$21:$N$39,WR$5)-WH31,0)),0)</f>
        <v>0</v>
      </c>
      <c r="WS31" s="128">
        <f>IFERROR(IF(AND(WH31&lt;SMALL(기준일시_입력!$J$21:$J$39,WS$5),WI31&gt;SMALL(기준일시_입력!$N$21:$N$39,WS$5)),INDEX(기준일시_입력!$AJ$21:$AJ$39,WS$5*2-1),IF(AND(WH31&gt;=SMALL(기준일시_입력!$J$21:$J$39,WS$5),WH31&lt;SMALL(기준일시_입력!$N$21:$N$39,WS$5)),SMALL(기준일시_입력!$N$21:$N$39,WS$5)-WH31,0)),0)</f>
        <v>0</v>
      </c>
      <c r="WT31" s="125"/>
      <c r="WU31" s="180" t="str">
        <f t="shared" si="249"/>
        <v>26일</v>
      </c>
      <c r="WV31" s="180"/>
      <c r="WW31" s="124" t="str">
        <f t="shared" si="250"/>
        <v>금</v>
      </c>
      <c r="WX31" s="133" t="str">
        <f t="shared" si="410"/>
        <v/>
      </c>
      <c r="WY31" s="184"/>
      <c r="WZ31" s="184"/>
      <c r="XA31" s="184"/>
      <c r="XB31" s="184"/>
      <c r="XC31" s="184"/>
      <c r="XD31" s="184"/>
      <c r="XE31" s="176"/>
      <c r="XF31" s="177"/>
      <c r="XG31" s="129" t="str">
        <f>IF($B31="","",IF(AND(WW$3&lt;&gt;"",$B31-기준일시_입력!$AO$7&lt;=0,WY31="",XB31="",XE31=""),"X",IF(XE31="연차","☆",IF(XE31="월차","★",IF(XE31="병가","♨",IF(XE31="출장","◎",IF(XE31="교육","■",IF(AND(XE31="",WY31&lt;=기준일시_입력!$J$15,XB31&gt;=기준일시_입력!$N$15),"○",IF(AND(XE31="",WY31&lt;&gt;"",WY31&gt;기준일시_입력!$J$15),"▼",IF(AND(XE31="",XB31&lt;&gt;"",XB31&lt;기준일시_입력!$N$15),"△",""))))))))))</f>
        <v/>
      </c>
      <c r="XH31" s="128">
        <f>IFERROR(IF(OR(WY31="",XB31=""),0,IF(AND(XJ31&lt;기준일시_입력!$J$17,XK31&gt;기준일시_입력!$N$17),기준일시_입력!$N$17-기준일시_입력!$J$17,IF(AND(XJ31&gt;=기준일시_입력!$J$17,XK31&gt;기준일시_입력!$N$17),기준일시_입력!$N$17-XJ31,IF(XK31&lt;기준일시_입력!$J$17,0,IF(AND(XJ31&lt;기준일시_입력!$J$17,XK31&lt;=기준일시_입력!$N$17),XK31-기준일시_입력!$J$17,IF(AND(XJ31&gt;=기준일시_입력!$J$17,XK31&lt;=기준일시_입력!$N$17),XK31-XJ31,0)))))),0)</f>
        <v>0</v>
      </c>
      <c r="XI31" s="128">
        <f t="shared" si="252"/>
        <v>0</v>
      </c>
      <c r="XJ31" s="128">
        <f>IF(OR(WY31="",XB31=""),0,IF(WY31&lt;기준일시_입력!$J$15,기준일시_입력!$J$15,WY31))</f>
        <v>0</v>
      </c>
      <c r="XK31" s="128">
        <f t="shared" si="253"/>
        <v>0</v>
      </c>
      <c r="XL31" s="128">
        <f>IFERROR(IF(AND(XJ31&lt;SMALL(기준일시_입력!$J$21:$J$39,XL$5),XK31&gt;SMALL(기준일시_입력!$N$21:$N$39,XL$5)),INDEX(기준일시_입력!$AJ$21:$AJ$39,XL$5*2-1),IF(AND(XJ31&gt;=SMALL(기준일시_입력!$J$21:$J$39,XL$5),XJ31&lt;SMALL(기준일시_입력!$N$21:$N$39,XL$5)),SMALL(기준일시_입력!$N$21:$N$39,XL$5)-XJ31,0)),0)</f>
        <v>0</v>
      </c>
      <c r="XM31" s="128">
        <f>IFERROR(IF(AND(XJ31&lt;SMALL(기준일시_입력!$J$21:$J$39,XM$5),XK31&gt;SMALL(기준일시_입력!$N$21:$N$39,XM$5)),INDEX(기준일시_입력!$AJ$21:$AJ$39,XM$5*2-1),IF(AND(XJ31&gt;=SMALL(기준일시_입력!$J$21:$J$39,XM$5),XJ31&lt;SMALL(기준일시_입력!$N$21:$N$39,XM$5)),SMALL(기준일시_입력!$N$21:$N$39,XM$5)-XJ31,0)),0)</f>
        <v>0</v>
      </c>
      <c r="XN31" s="128">
        <f>IFERROR(IF(AND(XJ31&lt;SMALL(기준일시_입력!$J$21:$J$39,XN$5),XK31&gt;SMALL(기준일시_입력!$N$21:$N$39,XN$5)),INDEX(기준일시_입력!$AJ$21:$AJ$39,XN$5*2-1),IF(AND(XJ31&gt;=SMALL(기준일시_입력!$J$21:$J$39,XN$5),XJ31&lt;SMALL(기준일시_입력!$N$21:$N$39,XN$5)),SMALL(기준일시_입력!$N$21:$N$39,XN$5)-XJ31,0)),0)</f>
        <v>0</v>
      </c>
      <c r="XO31" s="128">
        <f>IFERROR(IF(AND(XJ31&lt;SMALL(기준일시_입력!$J$21:$J$39,XO$5),XK31&gt;SMALL(기준일시_입력!$N$21:$N$39,XO$5)),INDEX(기준일시_입력!$AJ$21:$AJ$39,XO$5*2-1),IF(AND(XJ31&gt;=SMALL(기준일시_입력!$J$21:$J$39,XO$5),XJ31&lt;SMALL(기준일시_입력!$N$21:$N$39,XO$5)),SMALL(기준일시_입력!$N$21:$N$39,XO$5)-XJ31,0)),0)</f>
        <v>0</v>
      </c>
      <c r="XP31" s="128">
        <f>IFERROR(IF(AND(XJ31&lt;SMALL(기준일시_입력!$J$21:$J$39,XP$5),XK31&gt;SMALL(기준일시_입력!$N$21:$N$39,XP$5)),INDEX(기준일시_입력!$AJ$21:$AJ$39,XP$5*2-1),IF(AND(XJ31&gt;=SMALL(기준일시_입력!$J$21:$J$39,XP$5),XJ31&lt;SMALL(기준일시_입력!$N$21:$N$39,XP$5)),SMALL(기준일시_입력!$N$21:$N$39,XP$5)-XJ31,0)),0)</f>
        <v>0</v>
      </c>
      <c r="XQ31" s="128">
        <f>IFERROR(IF(AND(XJ31&lt;SMALL(기준일시_입력!$J$21:$J$39,XQ$5),XK31&gt;SMALL(기준일시_입력!$N$21:$N$39,XQ$5)),INDEX(기준일시_입력!$AJ$21:$AJ$39,XQ$5*2-1),IF(AND(XJ31&gt;=SMALL(기준일시_입력!$J$21:$J$39,XQ$5),XJ31&lt;SMALL(기준일시_입력!$N$21:$N$39,XQ$5)),SMALL(기준일시_입력!$N$21:$N$39,XQ$5)-XJ31,0)),0)</f>
        <v>0</v>
      </c>
      <c r="XR31" s="128">
        <f>IFERROR(IF(AND(XJ31&lt;SMALL(기준일시_입력!$J$21:$J$39,XR$5),XK31&gt;SMALL(기준일시_입력!$N$21:$N$39,XR$5)),INDEX(기준일시_입력!$AJ$21:$AJ$39,XR$5*2-1),IF(AND(XJ31&gt;=SMALL(기준일시_입력!$J$21:$J$39,XR$5),XJ31&lt;SMALL(기준일시_입력!$N$21:$N$39,XR$5)),SMALL(기준일시_입력!$N$21:$N$39,XR$5)-XJ31,0)),0)</f>
        <v>0</v>
      </c>
      <c r="XS31" s="128">
        <f>IFERROR(IF(AND(XJ31&lt;SMALL(기준일시_입력!$J$21:$J$39,XS$5),XK31&gt;SMALL(기준일시_입력!$N$21:$N$39,XS$5)),INDEX(기준일시_입력!$AJ$21:$AJ$39,XS$5*2-1),IF(AND(XJ31&gt;=SMALL(기준일시_입력!$J$21:$J$39,XS$5),XJ31&lt;SMALL(기준일시_입력!$N$21:$N$39,XS$5)),SMALL(기준일시_입력!$N$21:$N$39,XS$5)-XJ31,0)),0)</f>
        <v>0</v>
      </c>
      <c r="XT31" s="128">
        <f>IFERROR(IF(AND(XJ31&lt;SMALL(기준일시_입력!$J$21:$J$39,XT$5),XK31&gt;SMALL(기준일시_입력!$N$21:$N$39,XT$5)),INDEX(기준일시_입력!$AJ$21:$AJ$39,XT$5*2-1),IF(AND(XJ31&gt;=SMALL(기준일시_입력!$J$21:$J$39,XT$5),XJ31&lt;SMALL(기준일시_입력!$N$21:$N$39,XT$5)),SMALL(기준일시_입력!$N$21:$N$39,XT$5)-XJ31,0)),0)</f>
        <v>0</v>
      </c>
      <c r="XU31" s="128">
        <f>IFERROR(IF(AND(XJ31&lt;SMALL(기준일시_입력!$J$21:$J$39,XU$5),XK31&gt;SMALL(기준일시_입력!$N$21:$N$39,XU$5)),INDEX(기준일시_입력!$AJ$21:$AJ$39,XU$5*2-1),IF(AND(XJ31&gt;=SMALL(기준일시_입력!$J$21:$J$39,XU$5),XJ31&lt;SMALL(기준일시_입력!$N$21:$N$39,XU$5)),SMALL(기준일시_입력!$N$21:$N$39,XU$5)-XJ31,0)),0)</f>
        <v>0</v>
      </c>
      <c r="XV31" s="125"/>
      <c r="XW31" s="180" t="str">
        <f t="shared" si="254"/>
        <v>26일</v>
      </c>
      <c r="XX31" s="180"/>
      <c r="XY31" s="124" t="str">
        <f t="shared" si="255"/>
        <v>금</v>
      </c>
      <c r="XZ31" s="133" t="str">
        <f t="shared" si="410"/>
        <v/>
      </c>
      <c r="YA31" s="184"/>
      <c r="YB31" s="184"/>
      <c r="YC31" s="184"/>
      <c r="YD31" s="184"/>
      <c r="YE31" s="184"/>
      <c r="YF31" s="184"/>
      <c r="YG31" s="176"/>
      <c r="YH31" s="177"/>
      <c r="YI31" s="129" t="str">
        <f>IF($B31="","",IF(AND(XY$3&lt;&gt;"",$B31-기준일시_입력!$AO$7&lt;=0,YA31="",YD31="",YG31=""),"X",IF(YG31="연차","☆",IF(YG31="월차","★",IF(YG31="병가","♨",IF(YG31="출장","◎",IF(YG31="교육","■",IF(AND(YG31="",YA31&lt;=기준일시_입력!$J$15,YD31&gt;=기준일시_입력!$N$15),"○",IF(AND(YG31="",YA31&lt;&gt;"",YA31&gt;기준일시_입력!$J$15),"▼",IF(AND(YG31="",YD31&lt;&gt;"",YD31&lt;기준일시_입력!$N$15),"△",""))))))))))</f>
        <v/>
      </c>
      <c r="YJ31" s="128">
        <f>IFERROR(IF(OR(YA31="",YD31=""),0,IF(AND(YL31&lt;기준일시_입력!$J$17,YM31&gt;기준일시_입력!$N$17),기준일시_입력!$N$17-기준일시_입력!$J$17,IF(AND(YL31&gt;=기준일시_입력!$J$17,YM31&gt;기준일시_입력!$N$17),기준일시_입력!$N$17-YL31,IF(YM31&lt;기준일시_입력!$J$17,0,IF(AND(YL31&lt;기준일시_입력!$J$17,YM31&lt;=기준일시_입력!$N$17),YM31-기준일시_입력!$J$17,IF(AND(YL31&gt;=기준일시_입력!$J$17,YM31&lt;=기준일시_입력!$N$17),YM31-YL31,0)))))),0)</f>
        <v>0</v>
      </c>
      <c r="YK31" s="128">
        <f t="shared" si="257"/>
        <v>0</v>
      </c>
      <c r="YL31" s="128">
        <f>IF(OR(YA31="",YD31=""),0,IF(YA31&lt;기준일시_입력!$J$15,기준일시_입력!$J$15,YA31))</f>
        <v>0</v>
      </c>
      <c r="YM31" s="128">
        <f t="shared" si="258"/>
        <v>0</v>
      </c>
      <c r="YN31" s="128">
        <f>IFERROR(IF(AND(YL31&lt;SMALL(기준일시_입력!$J$21:$J$39,YN$5),YM31&gt;SMALL(기준일시_입력!$N$21:$N$39,YN$5)),INDEX(기준일시_입력!$AJ$21:$AJ$39,YN$5*2-1),IF(AND(YL31&gt;=SMALL(기준일시_입력!$J$21:$J$39,YN$5),YL31&lt;SMALL(기준일시_입력!$N$21:$N$39,YN$5)),SMALL(기준일시_입력!$N$21:$N$39,YN$5)-YL31,0)),0)</f>
        <v>0</v>
      </c>
      <c r="YO31" s="128">
        <f>IFERROR(IF(AND(YL31&lt;SMALL(기준일시_입력!$J$21:$J$39,YO$5),YM31&gt;SMALL(기준일시_입력!$N$21:$N$39,YO$5)),INDEX(기준일시_입력!$AJ$21:$AJ$39,YO$5*2-1),IF(AND(YL31&gt;=SMALL(기준일시_입력!$J$21:$J$39,YO$5),YL31&lt;SMALL(기준일시_입력!$N$21:$N$39,YO$5)),SMALL(기준일시_입력!$N$21:$N$39,YO$5)-YL31,0)),0)</f>
        <v>0</v>
      </c>
      <c r="YP31" s="128">
        <f>IFERROR(IF(AND(YL31&lt;SMALL(기준일시_입력!$J$21:$J$39,YP$5),YM31&gt;SMALL(기준일시_입력!$N$21:$N$39,YP$5)),INDEX(기준일시_입력!$AJ$21:$AJ$39,YP$5*2-1),IF(AND(YL31&gt;=SMALL(기준일시_입력!$J$21:$J$39,YP$5),YL31&lt;SMALL(기준일시_입력!$N$21:$N$39,YP$5)),SMALL(기준일시_입력!$N$21:$N$39,YP$5)-YL31,0)),0)</f>
        <v>0</v>
      </c>
      <c r="YQ31" s="128">
        <f>IFERROR(IF(AND(YL31&lt;SMALL(기준일시_입력!$J$21:$J$39,YQ$5),YM31&gt;SMALL(기준일시_입력!$N$21:$N$39,YQ$5)),INDEX(기준일시_입력!$AJ$21:$AJ$39,YQ$5*2-1),IF(AND(YL31&gt;=SMALL(기준일시_입력!$J$21:$J$39,YQ$5),YL31&lt;SMALL(기준일시_입력!$N$21:$N$39,YQ$5)),SMALL(기준일시_입력!$N$21:$N$39,YQ$5)-YL31,0)),0)</f>
        <v>0</v>
      </c>
      <c r="YR31" s="128">
        <f>IFERROR(IF(AND(YL31&lt;SMALL(기준일시_입력!$J$21:$J$39,YR$5),YM31&gt;SMALL(기준일시_입력!$N$21:$N$39,YR$5)),INDEX(기준일시_입력!$AJ$21:$AJ$39,YR$5*2-1),IF(AND(YL31&gt;=SMALL(기준일시_입력!$J$21:$J$39,YR$5),YL31&lt;SMALL(기준일시_입력!$N$21:$N$39,YR$5)),SMALL(기준일시_입력!$N$21:$N$39,YR$5)-YL31,0)),0)</f>
        <v>0</v>
      </c>
      <c r="YS31" s="128">
        <f>IFERROR(IF(AND(YL31&lt;SMALL(기준일시_입력!$J$21:$J$39,YS$5),YM31&gt;SMALL(기준일시_입력!$N$21:$N$39,YS$5)),INDEX(기준일시_입력!$AJ$21:$AJ$39,YS$5*2-1),IF(AND(YL31&gt;=SMALL(기준일시_입력!$J$21:$J$39,YS$5),YL31&lt;SMALL(기준일시_입력!$N$21:$N$39,YS$5)),SMALL(기준일시_입력!$N$21:$N$39,YS$5)-YL31,0)),0)</f>
        <v>0</v>
      </c>
      <c r="YT31" s="128">
        <f>IFERROR(IF(AND(YL31&lt;SMALL(기준일시_입력!$J$21:$J$39,YT$5),YM31&gt;SMALL(기준일시_입력!$N$21:$N$39,YT$5)),INDEX(기준일시_입력!$AJ$21:$AJ$39,YT$5*2-1),IF(AND(YL31&gt;=SMALL(기준일시_입력!$J$21:$J$39,YT$5),YL31&lt;SMALL(기준일시_입력!$N$21:$N$39,YT$5)),SMALL(기준일시_입력!$N$21:$N$39,YT$5)-YL31,0)),0)</f>
        <v>0</v>
      </c>
      <c r="YU31" s="128">
        <f>IFERROR(IF(AND(YL31&lt;SMALL(기준일시_입력!$J$21:$J$39,YU$5),YM31&gt;SMALL(기준일시_입력!$N$21:$N$39,YU$5)),INDEX(기준일시_입력!$AJ$21:$AJ$39,YU$5*2-1),IF(AND(YL31&gt;=SMALL(기준일시_입력!$J$21:$J$39,YU$5),YL31&lt;SMALL(기준일시_입력!$N$21:$N$39,YU$5)),SMALL(기준일시_입력!$N$21:$N$39,YU$5)-YL31,0)),0)</f>
        <v>0</v>
      </c>
      <c r="YV31" s="128">
        <f>IFERROR(IF(AND(YL31&lt;SMALL(기준일시_입력!$J$21:$J$39,YV$5),YM31&gt;SMALL(기준일시_입력!$N$21:$N$39,YV$5)),INDEX(기준일시_입력!$AJ$21:$AJ$39,YV$5*2-1),IF(AND(YL31&gt;=SMALL(기준일시_입력!$J$21:$J$39,YV$5),YL31&lt;SMALL(기준일시_입력!$N$21:$N$39,YV$5)),SMALL(기준일시_입력!$N$21:$N$39,YV$5)-YL31,0)),0)</f>
        <v>0</v>
      </c>
      <c r="YW31" s="128">
        <f>IFERROR(IF(AND(YL31&lt;SMALL(기준일시_입력!$J$21:$J$39,YW$5),YM31&gt;SMALL(기준일시_입력!$N$21:$N$39,YW$5)),INDEX(기준일시_입력!$AJ$21:$AJ$39,YW$5*2-1),IF(AND(YL31&gt;=SMALL(기준일시_입력!$J$21:$J$39,YW$5),YL31&lt;SMALL(기준일시_입력!$N$21:$N$39,YW$5)),SMALL(기준일시_입력!$N$21:$N$39,YW$5)-YL31,0)),0)</f>
        <v>0</v>
      </c>
      <c r="YX31" s="125"/>
      <c r="YY31" s="180" t="str">
        <f t="shared" si="259"/>
        <v>26일</v>
      </c>
      <c r="YZ31" s="180"/>
      <c r="ZA31" s="124" t="str">
        <f t="shared" si="260"/>
        <v>금</v>
      </c>
      <c r="ZB31" s="133" t="str">
        <f t="shared" si="411"/>
        <v/>
      </c>
      <c r="ZC31" s="184"/>
      <c r="ZD31" s="184"/>
      <c r="ZE31" s="184"/>
      <c r="ZF31" s="184"/>
      <c r="ZG31" s="184"/>
      <c r="ZH31" s="184"/>
      <c r="ZI31" s="176"/>
      <c r="ZJ31" s="177"/>
      <c r="ZK31" s="129" t="str">
        <f>IF($B31="","",IF(AND(ZA$3&lt;&gt;"",$B31-기준일시_입력!$AO$7&lt;=0,ZC31="",ZF31="",ZI31=""),"X",IF(ZI31="연차","☆",IF(ZI31="월차","★",IF(ZI31="병가","♨",IF(ZI31="출장","◎",IF(ZI31="교육","■",IF(AND(ZI31="",ZC31&lt;=기준일시_입력!$J$15,ZF31&gt;=기준일시_입력!$N$15),"○",IF(AND(ZI31="",ZC31&lt;&gt;"",ZC31&gt;기준일시_입력!$J$15),"▼",IF(AND(ZI31="",ZF31&lt;&gt;"",ZF31&lt;기준일시_입력!$N$15),"△",""))))))))))</f>
        <v/>
      </c>
      <c r="ZL31" s="128">
        <f>IFERROR(IF(OR(ZC31="",ZF31=""),0,IF(AND(ZN31&lt;기준일시_입력!$J$17,ZO31&gt;기준일시_입력!$N$17),기준일시_입력!$N$17-기준일시_입력!$J$17,IF(AND(ZN31&gt;=기준일시_입력!$J$17,ZO31&gt;기준일시_입력!$N$17),기준일시_입력!$N$17-ZN31,IF(ZO31&lt;기준일시_입력!$J$17,0,IF(AND(ZN31&lt;기준일시_입력!$J$17,ZO31&lt;=기준일시_입력!$N$17),ZO31-기준일시_입력!$J$17,IF(AND(ZN31&gt;=기준일시_입력!$J$17,ZO31&lt;=기준일시_입력!$N$17),ZO31-ZN31,0)))))),0)</f>
        <v>0</v>
      </c>
      <c r="ZM31" s="128">
        <f t="shared" si="262"/>
        <v>0</v>
      </c>
      <c r="ZN31" s="128">
        <f>IF(OR(ZC31="",ZF31=""),0,IF(ZC31&lt;기준일시_입력!$J$15,기준일시_입력!$J$15,ZC31))</f>
        <v>0</v>
      </c>
      <c r="ZO31" s="128">
        <f t="shared" si="263"/>
        <v>0</v>
      </c>
      <c r="ZP31" s="128">
        <f>IFERROR(IF(AND(ZN31&lt;SMALL(기준일시_입력!$J$21:$J$39,ZP$5),ZO31&gt;SMALL(기준일시_입력!$N$21:$N$39,ZP$5)),INDEX(기준일시_입력!$AJ$21:$AJ$39,ZP$5*2-1),IF(AND(ZN31&gt;=SMALL(기준일시_입력!$J$21:$J$39,ZP$5),ZN31&lt;SMALL(기준일시_입력!$N$21:$N$39,ZP$5)),SMALL(기준일시_입력!$N$21:$N$39,ZP$5)-ZN31,0)),0)</f>
        <v>0</v>
      </c>
      <c r="ZQ31" s="128">
        <f>IFERROR(IF(AND(ZN31&lt;SMALL(기준일시_입력!$J$21:$J$39,ZQ$5),ZO31&gt;SMALL(기준일시_입력!$N$21:$N$39,ZQ$5)),INDEX(기준일시_입력!$AJ$21:$AJ$39,ZQ$5*2-1),IF(AND(ZN31&gt;=SMALL(기준일시_입력!$J$21:$J$39,ZQ$5),ZN31&lt;SMALL(기준일시_입력!$N$21:$N$39,ZQ$5)),SMALL(기준일시_입력!$N$21:$N$39,ZQ$5)-ZN31,0)),0)</f>
        <v>0</v>
      </c>
      <c r="ZR31" s="128">
        <f>IFERROR(IF(AND(ZN31&lt;SMALL(기준일시_입력!$J$21:$J$39,ZR$5),ZO31&gt;SMALL(기준일시_입력!$N$21:$N$39,ZR$5)),INDEX(기준일시_입력!$AJ$21:$AJ$39,ZR$5*2-1),IF(AND(ZN31&gt;=SMALL(기준일시_입력!$J$21:$J$39,ZR$5),ZN31&lt;SMALL(기준일시_입력!$N$21:$N$39,ZR$5)),SMALL(기준일시_입력!$N$21:$N$39,ZR$5)-ZN31,0)),0)</f>
        <v>0</v>
      </c>
      <c r="ZS31" s="128">
        <f>IFERROR(IF(AND(ZN31&lt;SMALL(기준일시_입력!$J$21:$J$39,ZS$5),ZO31&gt;SMALL(기준일시_입력!$N$21:$N$39,ZS$5)),INDEX(기준일시_입력!$AJ$21:$AJ$39,ZS$5*2-1),IF(AND(ZN31&gt;=SMALL(기준일시_입력!$J$21:$J$39,ZS$5),ZN31&lt;SMALL(기준일시_입력!$N$21:$N$39,ZS$5)),SMALL(기준일시_입력!$N$21:$N$39,ZS$5)-ZN31,0)),0)</f>
        <v>0</v>
      </c>
      <c r="ZT31" s="128">
        <f>IFERROR(IF(AND(ZN31&lt;SMALL(기준일시_입력!$J$21:$J$39,ZT$5),ZO31&gt;SMALL(기준일시_입력!$N$21:$N$39,ZT$5)),INDEX(기준일시_입력!$AJ$21:$AJ$39,ZT$5*2-1),IF(AND(ZN31&gt;=SMALL(기준일시_입력!$J$21:$J$39,ZT$5),ZN31&lt;SMALL(기준일시_입력!$N$21:$N$39,ZT$5)),SMALL(기준일시_입력!$N$21:$N$39,ZT$5)-ZN31,0)),0)</f>
        <v>0</v>
      </c>
      <c r="ZU31" s="128">
        <f>IFERROR(IF(AND(ZN31&lt;SMALL(기준일시_입력!$J$21:$J$39,ZU$5),ZO31&gt;SMALL(기준일시_입력!$N$21:$N$39,ZU$5)),INDEX(기준일시_입력!$AJ$21:$AJ$39,ZU$5*2-1),IF(AND(ZN31&gt;=SMALL(기준일시_입력!$J$21:$J$39,ZU$5),ZN31&lt;SMALL(기준일시_입력!$N$21:$N$39,ZU$5)),SMALL(기준일시_입력!$N$21:$N$39,ZU$5)-ZN31,0)),0)</f>
        <v>0</v>
      </c>
      <c r="ZV31" s="128">
        <f>IFERROR(IF(AND(ZN31&lt;SMALL(기준일시_입력!$J$21:$J$39,ZV$5),ZO31&gt;SMALL(기준일시_입력!$N$21:$N$39,ZV$5)),INDEX(기준일시_입력!$AJ$21:$AJ$39,ZV$5*2-1),IF(AND(ZN31&gt;=SMALL(기준일시_입력!$J$21:$J$39,ZV$5),ZN31&lt;SMALL(기준일시_입력!$N$21:$N$39,ZV$5)),SMALL(기준일시_입력!$N$21:$N$39,ZV$5)-ZN31,0)),0)</f>
        <v>0</v>
      </c>
      <c r="ZW31" s="128">
        <f>IFERROR(IF(AND(ZN31&lt;SMALL(기준일시_입력!$J$21:$J$39,ZW$5),ZO31&gt;SMALL(기준일시_입력!$N$21:$N$39,ZW$5)),INDEX(기준일시_입력!$AJ$21:$AJ$39,ZW$5*2-1),IF(AND(ZN31&gt;=SMALL(기준일시_입력!$J$21:$J$39,ZW$5),ZN31&lt;SMALL(기준일시_입력!$N$21:$N$39,ZW$5)),SMALL(기준일시_입력!$N$21:$N$39,ZW$5)-ZN31,0)),0)</f>
        <v>0</v>
      </c>
      <c r="ZX31" s="128">
        <f>IFERROR(IF(AND(ZN31&lt;SMALL(기준일시_입력!$J$21:$J$39,ZX$5),ZO31&gt;SMALL(기준일시_입력!$N$21:$N$39,ZX$5)),INDEX(기준일시_입력!$AJ$21:$AJ$39,ZX$5*2-1),IF(AND(ZN31&gt;=SMALL(기준일시_입력!$J$21:$J$39,ZX$5),ZN31&lt;SMALL(기준일시_입력!$N$21:$N$39,ZX$5)),SMALL(기준일시_입력!$N$21:$N$39,ZX$5)-ZN31,0)),0)</f>
        <v>0</v>
      </c>
      <c r="ZY31" s="128">
        <f>IFERROR(IF(AND(ZN31&lt;SMALL(기준일시_입력!$J$21:$J$39,ZY$5),ZO31&gt;SMALL(기준일시_입력!$N$21:$N$39,ZY$5)),INDEX(기준일시_입력!$AJ$21:$AJ$39,ZY$5*2-1),IF(AND(ZN31&gt;=SMALL(기준일시_입력!$J$21:$J$39,ZY$5),ZN31&lt;SMALL(기준일시_입력!$N$21:$N$39,ZY$5)),SMALL(기준일시_입력!$N$21:$N$39,ZY$5)-ZN31,0)),0)</f>
        <v>0</v>
      </c>
      <c r="ZZ31" s="125"/>
      <c r="AAA31" s="180" t="str">
        <f t="shared" si="264"/>
        <v>26일</v>
      </c>
      <c r="AAB31" s="180"/>
      <c r="AAC31" s="124" t="str">
        <f t="shared" si="265"/>
        <v>금</v>
      </c>
      <c r="AAD31" s="133" t="str">
        <f t="shared" si="411"/>
        <v/>
      </c>
      <c r="AAE31" s="184"/>
      <c r="AAF31" s="184"/>
      <c r="AAG31" s="184"/>
      <c r="AAH31" s="184"/>
      <c r="AAI31" s="184"/>
      <c r="AAJ31" s="184"/>
      <c r="AAK31" s="176"/>
      <c r="AAL31" s="177"/>
      <c r="AAM31" s="129" t="str">
        <f>IF($B31="","",IF(AND(AAC$3&lt;&gt;"",$B31-기준일시_입력!$AO$7&lt;=0,AAE31="",AAH31="",AAK31=""),"X",IF(AAK31="연차","☆",IF(AAK31="월차","★",IF(AAK31="병가","♨",IF(AAK31="출장","◎",IF(AAK31="교육","■",IF(AND(AAK31="",AAE31&lt;=기준일시_입력!$J$15,AAH31&gt;=기준일시_입력!$N$15),"○",IF(AND(AAK31="",AAE31&lt;&gt;"",AAE31&gt;기준일시_입력!$J$15),"▼",IF(AND(AAK31="",AAH31&lt;&gt;"",AAH31&lt;기준일시_입력!$N$15),"△",""))))))))))</f>
        <v/>
      </c>
      <c r="AAN31" s="128">
        <f>IFERROR(IF(OR(AAE31="",AAH31=""),0,IF(AND(AAP31&lt;기준일시_입력!$J$17,AAQ31&gt;기준일시_입력!$N$17),기준일시_입력!$N$17-기준일시_입력!$J$17,IF(AND(AAP31&gt;=기준일시_입력!$J$17,AAQ31&gt;기준일시_입력!$N$17),기준일시_입력!$N$17-AAP31,IF(AAQ31&lt;기준일시_입력!$J$17,0,IF(AND(AAP31&lt;기준일시_입력!$J$17,AAQ31&lt;=기준일시_입력!$N$17),AAQ31-기준일시_입력!$J$17,IF(AND(AAP31&gt;=기준일시_입력!$J$17,AAQ31&lt;=기준일시_입력!$N$17),AAQ31-AAP31,0)))))),0)</f>
        <v>0</v>
      </c>
      <c r="AAO31" s="128">
        <f t="shared" si="267"/>
        <v>0</v>
      </c>
      <c r="AAP31" s="128">
        <f>IF(OR(AAE31="",AAH31=""),0,IF(AAE31&lt;기준일시_입력!$J$15,기준일시_입력!$J$15,AAE31))</f>
        <v>0</v>
      </c>
      <c r="AAQ31" s="128">
        <f t="shared" si="268"/>
        <v>0</v>
      </c>
      <c r="AAR31" s="128">
        <f>IFERROR(IF(AND(AAP31&lt;SMALL(기준일시_입력!$J$21:$J$39,AAR$5),AAQ31&gt;SMALL(기준일시_입력!$N$21:$N$39,AAR$5)),INDEX(기준일시_입력!$AJ$21:$AJ$39,AAR$5*2-1),IF(AND(AAP31&gt;=SMALL(기준일시_입력!$J$21:$J$39,AAR$5),AAP31&lt;SMALL(기준일시_입력!$N$21:$N$39,AAR$5)),SMALL(기준일시_입력!$N$21:$N$39,AAR$5)-AAP31,0)),0)</f>
        <v>0</v>
      </c>
      <c r="AAS31" s="128">
        <f>IFERROR(IF(AND(AAP31&lt;SMALL(기준일시_입력!$J$21:$J$39,AAS$5),AAQ31&gt;SMALL(기준일시_입력!$N$21:$N$39,AAS$5)),INDEX(기준일시_입력!$AJ$21:$AJ$39,AAS$5*2-1),IF(AND(AAP31&gt;=SMALL(기준일시_입력!$J$21:$J$39,AAS$5),AAP31&lt;SMALL(기준일시_입력!$N$21:$N$39,AAS$5)),SMALL(기준일시_입력!$N$21:$N$39,AAS$5)-AAP31,0)),0)</f>
        <v>0</v>
      </c>
      <c r="AAT31" s="128">
        <f>IFERROR(IF(AND(AAP31&lt;SMALL(기준일시_입력!$J$21:$J$39,AAT$5),AAQ31&gt;SMALL(기준일시_입력!$N$21:$N$39,AAT$5)),INDEX(기준일시_입력!$AJ$21:$AJ$39,AAT$5*2-1),IF(AND(AAP31&gt;=SMALL(기준일시_입력!$J$21:$J$39,AAT$5),AAP31&lt;SMALL(기준일시_입력!$N$21:$N$39,AAT$5)),SMALL(기준일시_입력!$N$21:$N$39,AAT$5)-AAP31,0)),0)</f>
        <v>0</v>
      </c>
      <c r="AAU31" s="128">
        <f>IFERROR(IF(AND(AAP31&lt;SMALL(기준일시_입력!$J$21:$J$39,AAU$5),AAQ31&gt;SMALL(기준일시_입력!$N$21:$N$39,AAU$5)),INDEX(기준일시_입력!$AJ$21:$AJ$39,AAU$5*2-1),IF(AND(AAP31&gt;=SMALL(기준일시_입력!$J$21:$J$39,AAU$5),AAP31&lt;SMALL(기준일시_입력!$N$21:$N$39,AAU$5)),SMALL(기준일시_입력!$N$21:$N$39,AAU$5)-AAP31,0)),0)</f>
        <v>0</v>
      </c>
      <c r="AAV31" s="128">
        <f>IFERROR(IF(AND(AAP31&lt;SMALL(기준일시_입력!$J$21:$J$39,AAV$5),AAQ31&gt;SMALL(기준일시_입력!$N$21:$N$39,AAV$5)),INDEX(기준일시_입력!$AJ$21:$AJ$39,AAV$5*2-1),IF(AND(AAP31&gt;=SMALL(기준일시_입력!$J$21:$J$39,AAV$5),AAP31&lt;SMALL(기준일시_입력!$N$21:$N$39,AAV$5)),SMALL(기준일시_입력!$N$21:$N$39,AAV$5)-AAP31,0)),0)</f>
        <v>0</v>
      </c>
      <c r="AAW31" s="128">
        <f>IFERROR(IF(AND(AAP31&lt;SMALL(기준일시_입력!$J$21:$J$39,AAW$5),AAQ31&gt;SMALL(기준일시_입력!$N$21:$N$39,AAW$5)),INDEX(기준일시_입력!$AJ$21:$AJ$39,AAW$5*2-1),IF(AND(AAP31&gt;=SMALL(기준일시_입력!$J$21:$J$39,AAW$5),AAP31&lt;SMALL(기준일시_입력!$N$21:$N$39,AAW$5)),SMALL(기준일시_입력!$N$21:$N$39,AAW$5)-AAP31,0)),0)</f>
        <v>0</v>
      </c>
      <c r="AAX31" s="128">
        <f>IFERROR(IF(AND(AAP31&lt;SMALL(기준일시_입력!$J$21:$J$39,AAX$5),AAQ31&gt;SMALL(기준일시_입력!$N$21:$N$39,AAX$5)),INDEX(기준일시_입력!$AJ$21:$AJ$39,AAX$5*2-1),IF(AND(AAP31&gt;=SMALL(기준일시_입력!$J$21:$J$39,AAX$5),AAP31&lt;SMALL(기준일시_입력!$N$21:$N$39,AAX$5)),SMALL(기준일시_입력!$N$21:$N$39,AAX$5)-AAP31,0)),0)</f>
        <v>0</v>
      </c>
      <c r="AAY31" s="128">
        <f>IFERROR(IF(AND(AAP31&lt;SMALL(기준일시_입력!$J$21:$J$39,AAY$5),AAQ31&gt;SMALL(기준일시_입력!$N$21:$N$39,AAY$5)),INDEX(기준일시_입력!$AJ$21:$AJ$39,AAY$5*2-1),IF(AND(AAP31&gt;=SMALL(기준일시_입력!$J$21:$J$39,AAY$5),AAP31&lt;SMALL(기준일시_입력!$N$21:$N$39,AAY$5)),SMALL(기준일시_입력!$N$21:$N$39,AAY$5)-AAP31,0)),0)</f>
        <v>0</v>
      </c>
      <c r="AAZ31" s="128">
        <f>IFERROR(IF(AND(AAP31&lt;SMALL(기준일시_입력!$J$21:$J$39,AAZ$5),AAQ31&gt;SMALL(기준일시_입력!$N$21:$N$39,AAZ$5)),INDEX(기준일시_입력!$AJ$21:$AJ$39,AAZ$5*2-1),IF(AND(AAP31&gt;=SMALL(기준일시_입력!$J$21:$J$39,AAZ$5),AAP31&lt;SMALL(기준일시_입력!$N$21:$N$39,AAZ$5)),SMALL(기준일시_입력!$N$21:$N$39,AAZ$5)-AAP31,0)),0)</f>
        <v>0</v>
      </c>
      <c r="ABA31" s="128">
        <f>IFERROR(IF(AND(AAP31&lt;SMALL(기준일시_입력!$J$21:$J$39,ABA$5),AAQ31&gt;SMALL(기준일시_입력!$N$21:$N$39,ABA$5)),INDEX(기준일시_입력!$AJ$21:$AJ$39,ABA$5*2-1),IF(AND(AAP31&gt;=SMALL(기준일시_입력!$J$21:$J$39,ABA$5),AAP31&lt;SMALL(기준일시_입력!$N$21:$N$39,ABA$5)),SMALL(기준일시_입력!$N$21:$N$39,ABA$5)-AAP31,0)),0)</f>
        <v>0</v>
      </c>
      <c r="ABB31" s="125"/>
      <c r="ABC31" s="180" t="str">
        <f t="shared" si="269"/>
        <v>26일</v>
      </c>
      <c r="ABD31" s="180"/>
      <c r="ABE31" s="124" t="str">
        <f t="shared" si="270"/>
        <v>금</v>
      </c>
      <c r="ABF31" s="133" t="str">
        <f t="shared" si="411"/>
        <v/>
      </c>
      <c r="ABG31" s="184"/>
      <c r="ABH31" s="184"/>
      <c r="ABI31" s="184"/>
      <c r="ABJ31" s="184"/>
      <c r="ABK31" s="184"/>
      <c r="ABL31" s="184"/>
      <c r="ABM31" s="176"/>
      <c r="ABN31" s="177"/>
      <c r="ABO31" s="129" t="str">
        <f>IF($B31="","",IF(AND(ABE$3&lt;&gt;"",$B31-기준일시_입력!$AO$7&lt;=0,ABG31="",ABJ31="",ABM31=""),"X",IF(ABM31="연차","☆",IF(ABM31="월차","★",IF(ABM31="병가","♨",IF(ABM31="출장","◎",IF(ABM31="교육","■",IF(AND(ABM31="",ABG31&lt;=기준일시_입력!$J$15,ABJ31&gt;=기준일시_입력!$N$15),"○",IF(AND(ABM31="",ABG31&lt;&gt;"",ABG31&gt;기준일시_입력!$J$15),"▼",IF(AND(ABM31="",ABJ31&lt;&gt;"",ABJ31&lt;기준일시_입력!$N$15),"△",""))))))))))</f>
        <v/>
      </c>
      <c r="ABP31" s="128">
        <f>IFERROR(IF(OR(ABG31="",ABJ31=""),0,IF(AND(ABR31&lt;기준일시_입력!$J$17,ABS31&gt;기준일시_입력!$N$17),기준일시_입력!$N$17-기준일시_입력!$J$17,IF(AND(ABR31&gt;=기준일시_입력!$J$17,ABS31&gt;기준일시_입력!$N$17),기준일시_입력!$N$17-ABR31,IF(ABS31&lt;기준일시_입력!$J$17,0,IF(AND(ABR31&lt;기준일시_입력!$J$17,ABS31&lt;=기준일시_입력!$N$17),ABS31-기준일시_입력!$J$17,IF(AND(ABR31&gt;=기준일시_입력!$J$17,ABS31&lt;=기준일시_입력!$N$17),ABS31-ABR31,0)))))),0)</f>
        <v>0</v>
      </c>
      <c r="ABQ31" s="128">
        <f t="shared" si="272"/>
        <v>0</v>
      </c>
      <c r="ABR31" s="128">
        <f>IF(OR(ABG31="",ABJ31=""),0,IF(ABG31&lt;기준일시_입력!$J$15,기준일시_입력!$J$15,ABG31))</f>
        <v>0</v>
      </c>
      <c r="ABS31" s="128">
        <f t="shared" si="273"/>
        <v>0</v>
      </c>
      <c r="ABT31" s="128">
        <f>IFERROR(IF(AND(ABR31&lt;SMALL(기준일시_입력!$J$21:$J$39,ABT$5),ABS31&gt;SMALL(기준일시_입력!$N$21:$N$39,ABT$5)),INDEX(기준일시_입력!$AJ$21:$AJ$39,ABT$5*2-1),IF(AND(ABR31&gt;=SMALL(기준일시_입력!$J$21:$J$39,ABT$5),ABR31&lt;SMALL(기준일시_입력!$N$21:$N$39,ABT$5)),SMALL(기준일시_입력!$N$21:$N$39,ABT$5)-ABR31,0)),0)</f>
        <v>0</v>
      </c>
      <c r="ABU31" s="128">
        <f>IFERROR(IF(AND(ABR31&lt;SMALL(기준일시_입력!$J$21:$J$39,ABU$5),ABS31&gt;SMALL(기준일시_입력!$N$21:$N$39,ABU$5)),INDEX(기준일시_입력!$AJ$21:$AJ$39,ABU$5*2-1),IF(AND(ABR31&gt;=SMALL(기준일시_입력!$J$21:$J$39,ABU$5),ABR31&lt;SMALL(기준일시_입력!$N$21:$N$39,ABU$5)),SMALL(기준일시_입력!$N$21:$N$39,ABU$5)-ABR31,0)),0)</f>
        <v>0</v>
      </c>
      <c r="ABV31" s="128">
        <f>IFERROR(IF(AND(ABR31&lt;SMALL(기준일시_입력!$J$21:$J$39,ABV$5),ABS31&gt;SMALL(기준일시_입력!$N$21:$N$39,ABV$5)),INDEX(기준일시_입력!$AJ$21:$AJ$39,ABV$5*2-1),IF(AND(ABR31&gt;=SMALL(기준일시_입력!$J$21:$J$39,ABV$5),ABR31&lt;SMALL(기준일시_입력!$N$21:$N$39,ABV$5)),SMALL(기준일시_입력!$N$21:$N$39,ABV$5)-ABR31,0)),0)</f>
        <v>0</v>
      </c>
      <c r="ABW31" s="128">
        <f>IFERROR(IF(AND(ABR31&lt;SMALL(기준일시_입력!$J$21:$J$39,ABW$5),ABS31&gt;SMALL(기준일시_입력!$N$21:$N$39,ABW$5)),INDEX(기준일시_입력!$AJ$21:$AJ$39,ABW$5*2-1),IF(AND(ABR31&gt;=SMALL(기준일시_입력!$J$21:$J$39,ABW$5),ABR31&lt;SMALL(기준일시_입력!$N$21:$N$39,ABW$5)),SMALL(기준일시_입력!$N$21:$N$39,ABW$5)-ABR31,0)),0)</f>
        <v>0</v>
      </c>
      <c r="ABX31" s="128">
        <f>IFERROR(IF(AND(ABR31&lt;SMALL(기준일시_입력!$J$21:$J$39,ABX$5),ABS31&gt;SMALL(기준일시_입력!$N$21:$N$39,ABX$5)),INDEX(기준일시_입력!$AJ$21:$AJ$39,ABX$5*2-1),IF(AND(ABR31&gt;=SMALL(기준일시_입력!$J$21:$J$39,ABX$5),ABR31&lt;SMALL(기준일시_입력!$N$21:$N$39,ABX$5)),SMALL(기준일시_입력!$N$21:$N$39,ABX$5)-ABR31,0)),0)</f>
        <v>0</v>
      </c>
      <c r="ABY31" s="128">
        <f>IFERROR(IF(AND(ABR31&lt;SMALL(기준일시_입력!$J$21:$J$39,ABY$5),ABS31&gt;SMALL(기준일시_입력!$N$21:$N$39,ABY$5)),INDEX(기준일시_입력!$AJ$21:$AJ$39,ABY$5*2-1),IF(AND(ABR31&gt;=SMALL(기준일시_입력!$J$21:$J$39,ABY$5),ABR31&lt;SMALL(기준일시_입력!$N$21:$N$39,ABY$5)),SMALL(기준일시_입력!$N$21:$N$39,ABY$5)-ABR31,0)),0)</f>
        <v>0</v>
      </c>
      <c r="ABZ31" s="128">
        <f>IFERROR(IF(AND(ABR31&lt;SMALL(기준일시_입력!$J$21:$J$39,ABZ$5),ABS31&gt;SMALL(기준일시_입력!$N$21:$N$39,ABZ$5)),INDEX(기준일시_입력!$AJ$21:$AJ$39,ABZ$5*2-1),IF(AND(ABR31&gt;=SMALL(기준일시_입력!$J$21:$J$39,ABZ$5),ABR31&lt;SMALL(기준일시_입력!$N$21:$N$39,ABZ$5)),SMALL(기준일시_입력!$N$21:$N$39,ABZ$5)-ABR31,0)),0)</f>
        <v>0</v>
      </c>
      <c r="ACA31" s="128">
        <f>IFERROR(IF(AND(ABR31&lt;SMALL(기준일시_입력!$J$21:$J$39,ACA$5),ABS31&gt;SMALL(기준일시_입력!$N$21:$N$39,ACA$5)),INDEX(기준일시_입력!$AJ$21:$AJ$39,ACA$5*2-1),IF(AND(ABR31&gt;=SMALL(기준일시_입력!$J$21:$J$39,ACA$5),ABR31&lt;SMALL(기준일시_입력!$N$21:$N$39,ACA$5)),SMALL(기준일시_입력!$N$21:$N$39,ACA$5)-ABR31,0)),0)</f>
        <v>0</v>
      </c>
      <c r="ACB31" s="128">
        <f>IFERROR(IF(AND(ABR31&lt;SMALL(기준일시_입력!$J$21:$J$39,ACB$5),ABS31&gt;SMALL(기준일시_입력!$N$21:$N$39,ACB$5)),INDEX(기준일시_입력!$AJ$21:$AJ$39,ACB$5*2-1),IF(AND(ABR31&gt;=SMALL(기준일시_입력!$J$21:$J$39,ACB$5),ABR31&lt;SMALL(기준일시_입력!$N$21:$N$39,ACB$5)),SMALL(기준일시_입력!$N$21:$N$39,ACB$5)-ABR31,0)),0)</f>
        <v>0</v>
      </c>
      <c r="ACC31" s="128">
        <f>IFERROR(IF(AND(ABR31&lt;SMALL(기준일시_입력!$J$21:$J$39,ACC$5),ABS31&gt;SMALL(기준일시_입력!$N$21:$N$39,ACC$5)),INDEX(기준일시_입력!$AJ$21:$AJ$39,ACC$5*2-1),IF(AND(ABR31&gt;=SMALL(기준일시_입력!$J$21:$J$39,ACC$5),ABR31&lt;SMALL(기준일시_입력!$N$21:$N$39,ACC$5)),SMALL(기준일시_입력!$N$21:$N$39,ACC$5)-ABR31,0)),0)</f>
        <v>0</v>
      </c>
      <c r="ACD31" s="125"/>
      <c r="ACE31" s="180" t="str">
        <f t="shared" si="274"/>
        <v>26일</v>
      </c>
      <c r="ACF31" s="180"/>
      <c r="ACG31" s="124" t="str">
        <f t="shared" si="275"/>
        <v>금</v>
      </c>
      <c r="ACH31" s="133" t="str">
        <f t="shared" si="412"/>
        <v/>
      </c>
      <c r="ACI31" s="184"/>
      <c r="ACJ31" s="184"/>
      <c r="ACK31" s="184"/>
      <c r="ACL31" s="184"/>
      <c r="ACM31" s="184"/>
      <c r="ACN31" s="184"/>
      <c r="ACO31" s="176"/>
      <c r="ACP31" s="177"/>
      <c r="ACQ31" s="129" t="str">
        <f>IF($B31="","",IF(AND(ACG$3&lt;&gt;"",$B31-기준일시_입력!$AO$7&lt;=0,ACI31="",ACL31="",ACO31=""),"X",IF(ACO31="연차","☆",IF(ACO31="월차","★",IF(ACO31="병가","♨",IF(ACO31="출장","◎",IF(ACO31="교육","■",IF(AND(ACO31="",ACI31&lt;=기준일시_입력!$J$15,ACL31&gt;=기준일시_입력!$N$15),"○",IF(AND(ACO31="",ACI31&lt;&gt;"",ACI31&gt;기준일시_입력!$J$15),"▼",IF(AND(ACO31="",ACL31&lt;&gt;"",ACL31&lt;기준일시_입력!$N$15),"△",""))))))))))</f>
        <v/>
      </c>
      <c r="ACR31" s="128">
        <f>IFERROR(IF(OR(ACI31="",ACL31=""),0,IF(AND(ACT31&lt;기준일시_입력!$J$17,ACU31&gt;기준일시_입력!$N$17),기준일시_입력!$N$17-기준일시_입력!$J$17,IF(AND(ACT31&gt;=기준일시_입력!$J$17,ACU31&gt;기준일시_입력!$N$17),기준일시_입력!$N$17-ACT31,IF(ACU31&lt;기준일시_입력!$J$17,0,IF(AND(ACT31&lt;기준일시_입력!$J$17,ACU31&lt;=기준일시_입력!$N$17),ACU31-기준일시_입력!$J$17,IF(AND(ACT31&gt;=기준일시_입력!$J$17,ACU31&lt;=기준일시_입력!$N$17),ACU31-ACT31,0)))))),0)</f>
        <v>0</v>
      </c>
      <c r="ACS31" s="128">
        <f t="shared" si="277"/>
        <v>0</v>
      </c>
      <c r="ACT31" s="128">
        <f>IF(OR(ACI31="",ACL31=""),0,IF(ACI31&lt;기준일시_입력!$J$15,기준일시_입력!$J$15,ACI31))</f>
        <v>0</v>
      </c>
      <c r="ACU31" s="128">
        <f t="shared" si="278"/>
        <v>0</v>
      </c>
      <c r="ACV31" s="128">
        <f>IFERROR(IF(AND(ACT31&lt;SMALL(기준일시_입력!$J$21:$J$39,ACV$5),ACU31&gt;SMALL(기준일시_입력!$N$21:$N$39,ACV$5)),INDEX(기준일시_입력!$AJ$21:$AJ$39,ACV$5*2-1),IF(AND(ACT31&gt;=SMALL(기준일시_입력!$J$21:$J$39,ACV$5),ACT31&lt;SMALL(기준일시_입력!$N$21:$N$39,ACV$5)),SMALL(기준일시_입력!$N$21:$N$39,ACV$5)-ACT31,0)),0)</f>
        <v>0</v>
      </c>
      <c r="ACW31" s="128">
        <f>IFERROR(IF(AND(ACT31&lt;SMALL(기준일시_입력!$J$21:$J$39,ACW$5),ACU31&gt;SMALL(기준일시_입력!$N$21:$N$39,ACW$5)),INDEX(기준일시_입력!$AJ$21:$AJ$39,ACW$5*2-1),IF(AND(ACT31&gt;=SMALL(기준일시_입력!$J$21:$J$39,ACW$5),ACT31&lt;SMALL(기준일시_입력!$N$21:$N$39,ACW$5)),SMALL(기준일시_입력!$N$21:$N$39,ACW$5)-ACT31,0)),0)</f>
        <v>0</v>
      </c>
      <c r="ACX31" s="128">
        <f>IFERROR(IF(AND(ACT31&lt;SMALL(기준일시_입력!$J$21:$J$39,ACX$5),ACU31&gt;SMALL(기준일시_입력!$N$21:$N$39,ACX$5)),INDEX(기준일시_입력!$AJ$21:$AJ$39,ACX$5*2-1),IF(AND(ACT31&gt;=SMALL(기준일시_입력!$J$21:$J$39,ACX$5),ACT31&lt;SMALL(기준일시_입력!$N$21:$N$39,ACX$5)),SMALL(기준일시_입력!$N$21:$N$39,ACX$5)-ACT31,0)),0)</f>
        <v>0</v>
      </c>
      <c r="ACY31" s="128">
        <f>IFERROR(IF(AND(ACT31&lt;SMALL(기준일시_입력!$J$21:$J$39,ACY$5),ACU31&gt;SMALL(기준일시_입력!$N$21:$N$39,ACY$5)),INDEX(기준일시_입력!$AJ$21:$AJ$39,ACY$5*2-1),IF(AND(ACT31&gt;=SMALL(기준일시_입력!$J$21:$J$39,ACY$5),ACT31&lt;SMALL(기준일시_입력!$N$21:$N$39,ACY$5)),SMALL(기준일시_입력!$N$21:$N$39,ACY$5)-ACT31,0)),0)</f>
        <v>0</v>
      </c>
      <c r="ACZ31" s="128">
        <f>IFERROR(IF(AND(ACT31&lt;SMALL(기준일시_입력!$J$21:$J$39,ACZ$5),ACU31&gt;SMALL(기준일시_입력!$N$21:$N$39,ACZ$5)),INDEX(기준일시_입력!$AJ$21:$AJ$39,ACZ$5*2-1),IF(AND(ACT31&gt;=SMALL(기준일시_입력!$J$21:$J$39,ACZ$5),ACT31&lt;SMALL(기준일시_입력!$N$21:$N$39,ACZ$5)),SMALL(기준일시_입력!$N$21:$N$39,ACZ$5)-ACT31,0)),0)</f>
        <v>0</v>
      </c>
      <c r="ADA31" s="128">
        <f>IFERROR(IF(AND(ACT31&lt;SMALL(기준일시_입력!$J$21:$J$39,ADA$5),ACU31&gt;SMALL(기준일시_입력!$N$21:$N$39,ADA$5)),INDEX(기준일시_입력!$AJ$21:$AJ$39,ADA$5*2-1),IF(AND(ACT31&gt;=SMALL(기준일시_입력!$J$21:$J$39,ADA$5),ACT31&lt;SMALL(기준일시_입력!$N$21:$N$39,ADA$5)),SMALL(기준일시_입력!$N$21:$N$39,ADA$5)-ACT31,0)),0)</f>
        <v>0</v>
      </c>
      <c r="ADB31" s="128">
        <f>IFERROR(IF(AND(ACT31&lt;SMALL(기준일시_입력!$J$21:$J$39,ADB$5),ACU31&gt;SMALL(기준일시_입력!$N$21:$N$39,ADB$5)),INDEX(기준일시_입력!$AJ$21:$AJ$39,ADB$5*2-1),IF(AND(ACT31&gt;=SMALL(기준일시_입력!$J$21:$J$39,ADB$5),ACT31&lt;SMALL(기준일시_입력!$N$21:$N$39,ADB$5)),SMALL(기준일시_입력!$N$21:$N$39,ADB$5)-ACT31,0)),0)</f>
        <v>0</v>
      </c>
      <c r="ADC31" s="128">
        <f>IFERROR(IF(AND(ACT31&lt;SMALL(기준일시_입력!$J$21:$J$39,ADC$5),ACU31&gt;SMALL(기준일시_입력!$N$21:$N$39,ADC$5)),INDEX(기준일시_입력!$AJ$21:$AJ$39,ADC$5*2-1),IF(AND(ACT31&gt;=SMALL(기준일시_입력!$J$21:$J$39,ADC$5),ACT31&lt;SMALL(기준일시_입력!$N$21:$N$39,ADC$5)),SMALL(기준일시_입력!$N$21:$N$39,ADC$5)-ACT31,0)),0)</f>
        <v>0</v>
      </c>
      <c r="ADD31" s="128">
        <f>IFERROR(IF(AND(ACT31&lt;SMALL(기준일시_입력!$J$21:$J$39,ADD$5),ACU31&gt;SMALL(기준일시_입력!$N$21:$N$39,ADD$5)),INDEX(기준일시_입력!$AJ$21:$AJ$39,ADD$5*2-1),IF(AND(ACT31&gt;=SMALL(기준일시_입력!$J$21:$J$39,ADD$5),ACT31&lt;SMALL(기준일시_입력!$N$21:$N$39,ADD$5)),SMALL(기준일시_입력!$N$21:$N$39,ADD$5)-ACT31,0)),0)</f>
        <v>0</v>
      </c>
      <c r="ADE31" s="128">
        <f>IFERROR(IF(AND(ACT31&lt;SMALL(기준일시_입력!$J$21:$J$39,ADE$5),ACU31&gt;SMALL(기준일시_입력!$N$21:$N$39,ADE$5)),INDEX(기준일시_입력!$AJ$21:$AJ$39,ADE$5*2-1),IF(AND(ACT31&gt;=SMALL(기준일시_입력!$J$21:$J$39,ADE$5),ACT31&lt;SMALL(기준일시_입력!$N$21:$N$39,ADE$5)),SMALL(기준일시_입력!$N$21:$N$39,ADE$5)-ACT31,0)),0)</f>
        <v>0</v>
      </c>
      <c r="ADF31" s="125"/>
      <c r="ADG31" s="180" t="str">
        <f t="shared" si="279"/>
        <v>26일</v>
      </c>
      <c r="ADH31" s="180"/>
      <c r="ADI31" s="124" t="str">
        <f t="shared" si="280"/>
        <v>금</v>
      </c>
      <c r="ADJ31" s="133" t="str">
        <f t="shared" si="412"/>
        <v/>
      </c>
      <c r="ADK31" s="184"/>
      <c r="ADL31" s="184"/>
      <c r="ADM31" s="184"/>
      <c r="ADN31" s="184"/>
      <c r="ADO31" s="184"/>
      <c r="ADP31" s="184"/>
      <c r="ADQ31" s="176"/>
      <c r="ADR31" s="177"/>
      <c r="ADS31" s="129" t="str">
        <f>IF($B31="","",IF(AND(ADI$3&lt;&gt;"",$B31-기준일시_입력!$AO$7&lt;=0,ADK31="",ADN31="",ADQ31=""),"X",IF(ADQ31="연차","☆",IF(ADQ31="월차","★",IF(ADQ31="병가","♨",IF(ADQ31="출장","◎",IF(ADQ31="교육","■",IF(AND(ADQ31="",ADK31&lt;=기준일시_입력!$J$15,ADN31&gt;=기준일시_입력!$N$15),"○",IF(AND(ADQ31="",ADK31&lt;&gt;"",ADK31&gt;기준일시_입력!$J$15),"▼",IF(AND(ADQ31="",ADN31&lt;&gt;"",ADN31&lt;기준일시_입력!$N$15),"△",""))))))))))</f>
        <v/>
      </c>
      <c r="ADT31" s="128">
        <f>IFERROR(IF(OR(ADK31="",ADN31=""),0,IF(AND(ADV31&lt;기준일시_입력!$J$17,ADW31&gt;기준일시_입력!$N$17),기준일시_입력!$N$17-기준일시_입력!$J$17,IF(AND(ADV31&gt;=기준일시_입력!$J$17,ADW31&gt;기준일시_입력!$N$17),기준일시_입력!$N$17-ADV31,IF(ADW31&lt;기준일시_입력!$J$17,0,IF(AND(ADV31&lt;기준일시_입력!$J$17,ADW31&lt;=기준일시_입력!$N$17),ADW31-기준일시_입력!$J$17,IF(AND(ADV31&gt;=기준일시_입력!$J$17,ADW31&lt;=기준일시_입력!$N$17),ADW31-ADV31,0)))))),0)</f>
        <v>0</v>
      </c>
      <c r="ADU31" s="128">
        <f t="shared" si="282"/>
        <v>0</v>
      </c>
      <c r="ADV31" s="128">
        <f>IF(OR(ADK31="",ADN31=""),0,IF(ADK31&lt;기준일시_입력!$J$15,기준일시_입력!$J$15,ADK31))</f>
        <v>0</v>
      </c>
      <c r="ADW31" s="128">
        <f t="shared" si="283"/>
        <v>0</v>
      </c>
      <c r="ADX31" s="128">
        <f>IFERROR(IF(AND(ADV31&lt;SMALL(기준일시_입력!$J$21:$J$39,ADX$5),ADW31&gt;SMALL(기준일시_입력!$N$21:$N$39,ADX$5)),INDEX(기준일시_입력!$AJ$21:$AJ$39,ADX$5*2-1),IF(AND(ADV31&gt;=SMALL(기준일시_입력!$J$21:$J$39,ADX$5),ADV31&lt;SMALL(기준일시_입력!$N$21:$N$39,ADX$5)),SMALL(기준일시_입력!$N$21:$N$39,ADX$5)-ADV31,0)),0)</f>
        <v>0</v>
      </c>
      <c r="ADY31" s="128">
        <f>IFERROR(IF(AND(ADV31&lt;SMALL(기준일시_입력!$J$21:$J$39,ADY$5),ADW31&gt;SMALL(기준일시_입력!$N$21:$N$39,ADY$5)),INDEX(기준일시_입력!$AJ$21:$AJ$39,ADY$5*2-1),IF(AND(ADV31&gt;=SMALL(기준일시_입력!$J$21:$J$39,ADY$5),ADV31&lt;SMALL(기준일시_입력!$N$21:$N$39,ADY$5)),SMALL(기준일시_입력!$N$21:$N$39,ADY$5)-ADV31,0)),0)</f>
        <v>0</v>
      </c>
      <c r="ADZ31" s="128">
        <f>IFERROR(IF(AND(ADV31&lt;SMALL(기준일시_입력!$J$21:$J$39,ADZ$5),ADW31&gt;SMALL(기준일시_입력!$N$21:$N$39,ADZ$5)),INDEX(기준일시_입력!$AJ$21:$AJ$39,ADZ$5*2-1),IF(AND(ADV31&gt;=SMALL(기준일시_입력!$J$21:$J$39,ADZ$5),ADV31&lt;SMALL(기준일시_입력!$N$21:$N$39,ADZ$5)),SMALL(기준일시_입력!$N$21:$N$39,ADZ$5)-ADV31,0)),0)</f>
        <v>0</v>
      </c>
      <c r="AEA31" s="128">
        <f>IFERROR(IF(AND(ADV31&lt;SMALL(기준일시_입력!$J$21:$J$39,AEA$5),ADW31&gt;SMALL(기준일시_입력!$N$21:$N$39,AEA$5)),INDEX(기준일시_입력!$AJ$21:$AJ$39,AEA$5*2-1),IF(AND(ADV31&gt;=SMALL(기준일시_입력!$J$21:$J$39,AEA$5),ADV31&lt;SMALL(기준일시_입력!$N$21:$N$39,AEA$5)),SMALL(기준일시_입력!$N$21:$N$39,AEA$5)-ADV31,0)),0)</f>
        <v>0</v>
      </c>
      <c r="AEB31" s="128">
        <f>IFERROR(IF(AND(ADV31&lt;SMALL(기준일시_입력!$J$21:$J$39,AEB$5),ADW31&gt;SMALL(기준일시_입력!$N$21:$N$39,AEB$5)),INDEX(기준일시_입력!$AJ$21:$AJ$39,AEB$5*2-1),IF(AND(ADV31&gt;=SMALL(기준일시_입력!$J$21:$J$39,AEB$5),ADV31&lt;SMALL(기준일시_입력!$N$21:$N$39,AEB$5)),SMALL(기준일시_입력!$N$21:$N$39,AEB$5)-ADV31,0)),0)</f>
        <v>0</v>
      </c>
      <c r="AEC31" s="128">
        <f>IFERROR(IF(AND(ADV31&lt;SMALL(기준일시_입력!$J$21:$J$39,AEC$5),ADW31&gt;SMALL(기준일시_입력!$N$21:$N$39,AEC$5)),INDEX(기준일시_입력!$AJ$21:$AJ$39,AEC$5*2-1),IF(AND(ADV31&gt;=SMALL(기준일시_입력!$J$21:$J$39,AEC$5),ADV31&lt;SMALL(기준일시_입력!$N$21:$N$39,AEC$5)),SMALL(기준일시_입력!$N$21:$N$39,AEC$5)-ADV31,0)),0)</f>
        <v>0</v>
      </c>
      <c r="AED31" s="128">
        <f>IFERROR(IF(AND(ADV31&lt;SMALL(기준일시_입력!$J$21:$J$39,AED$5),ADW31&gt;SMALL(기준일시_입력!$N$21:$N$39,AED$5)),INDEX(기준일시_입력!$AJ$21:$AJ$39,AED$5*2-1),IF(AND(ADV31&gt;=SMALL(기준일시_입력!$J$21:$J$39,AED$5),ADV31&lt;SMALL(기준일시_입력!$N$21:$N$39,AED$5)),SMALL(기준일시_입력!$N$21:$N$39,AED$5)-ADV31,0)),0)</f>
        <v>0</v>
      </c>
      <c r="AEE31" s="128">
        <f>IFERROR(IF(AND(ADV31&lt;SMALL(기준일시_입력!$J$21:$J$39,AEE$5),ADW31&gt;SMALL(기준일시_입력!$N$21:$N$39,AEE$5)),INDEX(기준일시_입력!$AJ$21:$AJ$39,AEE$5*2-1),IF(AND(ADV31&gt;=SMALL(기준일시_입력!$J$21:$J$39,AEE$5),ADV31&lt;SMALL(기준일시_입력!$N$21:$N$39,AEE$5)),SMALL(기준일시_입력!$N$21:$N$39,AEE$5)-ADV31,0)),0)</f>
        <v>0</v>
      </c>
      <c r="AEF31" s="128">
        <f>IFERROR(IF(AND(ADV31&lt;SMALL(기준일시_입력!$J$21:$J$39,AEF$5),ADW31&gt;SMALL(기준일시_입력!$N$21:$N$39,AEF$5)),INDEX(기준일시_입력!$AJ$21:$AJ$39,AEF$5*2-1),IF(AND(ADV31&gt;=SMALL(기준일시_입력!$J$21:$J$39,AEF$5),ADV31&lt;SMALL(기준일시_입력!$N$21:$N$39,AEF$5)),SMALL(기준일시_입력!$N$21:$N$39,AEF$5)-ADV31,0)),0)</f>
        <v>0</v>
      </c>
      <c r="AEG31" s="128">
        <f>IFERROR(IF(AND(ADV31&lt;SMALL(기준일시_입력!$J$21:$J$39,AEG$5),ADW31&gt;SMALL(기준일시_입력!$N$21:$N$39,AEG$5)),INDEX(기준일시_입력!$AJ$21:$AJ$39,AEG$5*2-1),IF(AND(ADV31&gt;=SMALL(기준일시_입력!$J$21:$J$39,AEG$5),ADV31&lt;SMALL(기준일시_입력!$N$21:$N$39,AEG$5)),SMALL(기준일시_입력!$N$21:$N$39,AEG$5)-ADV31,0)),0)</f>
        <v>0</v>
      </c>
      <c r="AEH31" s="125"/>
      <c r="AEI31" s="180" t="str">
        <f t="shared" si="284"/>
        <v>26일</v>
      </c>
      <c r="AEJ31" s="180"/>
      <c r="AEK31" s="124" t="str">
        <f t="shared" si="285"/>
        <v>금</v>
      </c>
      <c r="AEL31" s="133" t="str">
        <f t="shared" si="412"/>
        <v/>
      </c>
      <c r="AEM31" s="184"/>
      <c r="AEN31" s="184"/>
      <c r="AEO31" s="184"/>
      <c r="AEP31" s="184"/>
      <c r="AEQ31" s="184"/>
      <c r="AER31" s="184"/>
      <c r="AES31" s="176"/>
      <c r="AET31" s="177"/>
      <c r="AEU31" s="129" t="str">
        <f>IF($B31="","",IF(AND(AEK$3&lt;&gt;"",$B31-기준일시_입력!$AO$7&lt;=0,AEM31="",AEP31="",AES31=""),"X",IF(AES31="연차","☆",IF(AES31="월차","★",IF(AES31="병가","♨",IF(AES31="출장","◎",IF(AES31="교육","■",IF(AND(AES31="",AEM31&lt;=기준일시_입력!$J$15,AEP31&gt;=기준일시_입력!$N$15),"○",IF(AND(AES31="",AEM31&lt;&gt;"",AEM31&gt;기준일시_입력!$J$15),"▼",IF(AND(AES31="",AEP31&lt;&gt;"",AEP31&lt;기준일시_입력!$N$15),"△",""))))))))))</f>
        <v/>
      </c>
      <c r="AEV31" s="128">
        <f>IFERROR(IF(OR(AEM31="",AEP31=""),0,IF(AND(AEX31&lt;기준일시_입력!$J$17,AEY31&gt;기준일시_입력!$N$17),기준일시_입력!$N$17-기준일시_입력!$J$17,IF(AND(AEX31&gt;=기준일시_입력!$J$17,AEY31&gt;기준일시_입력!$N$17),기준일시_입력!$N$17-AEX31,IF(AEY31&lt;기준일시_입력!$J$17,0,IF(AND(AEX31&lt;기준일시_입력!$J$17,AEY31&lt;=기준일시_입력!$N$17),AEY31-기준일시_입력!$J$17,IF(AND(AEX31&gt;=기준일시_입력!$J$17,AEY31&lt;=기준일시_입력!$N$17),AEY31-AEX31,0)))))),0)</f>
        <v>0</v>
      </c>
      <c r="AEW31" s="128">
        <f t="shared" si="287"/>
        <v>0</v>
      </c>
      <c r="AEX31" s="128">
        <f>IF(OR(AEM31="",AEP31=""),0,IF(AEM31&lt;기준일시_입력!$J$15,기준일시_입력!$J$15,AEM31))</f>
        <v>0</v>
      </c>
      <c r="AEY31" s="128">
        <f t="shared" si="288"/>
        <v>0</v>
      </c>
      <c r="AEZ31" s="128">
        <f>IFERROR(IF(AND(AEX31&lt;SMALL(기준일시_입력!$J$21:$J$39,AEZ$5),AEY31&gt;SMALL(기준일시_입력!$N$21:$N$39,AEZ$5)),INDEX(기준일시_입력!$AJ$21:$AJ$39,AEZ$5*2-1),IF(AND(AEX31&gt;=SMALL(기준일시_입력!$J$21:$J$39,AEZ$5),AEX31&lt;SMALL(기준일시_입력!$N$21:$N$39,AEZ$5)),SMALL(기준일시_입력!$N$21:$N$39,AEZ$5)-AEX31,0)),0)</f>
        <v>0</v>
      </c>
      <c r="AFA31" s="128">
        <f>IFERROR(IF(AND(AEX31&lt;SMALL(기준일시_입력!$J$21:$J$39,AFA$5),AEY31&gt;SMALL(기준일시_입력!$N$21:$N$39,AFA$5)),INDEX(기준일시_입력!$AJ$21:$AJ$39,AFA$5*2-1),IF(AND(AEX31&gt;=SMALL(기준일시_입력!$J$21:$J$39,AFA$5),AEX31&lt;SMALL(기준일시_입력!$N$21:$N$39,AFA$5)),SMALL(기준일시_입력!$N$21:$N$39,AFA$5)-AEX31,0)),0)</f>
        <v>0</v>
      </c>
      <c r="AFB31" s="128">
        <f>IFERROR(IF(AND(AEX31&lt;SMALL(기준일시_입력!$J$21:$J$39,AFB$5),AEY31&gt;SMALL(기준일시_입력!$N$21:$N$39,AFB$5)),INDEX(기준일시_입력!$AJ$21:$AJ$39,AFB$5*2-1),IF(AND(AEX31&gt;=SMALL(기준일시_입력!$J$21:$J$39,AFB$5),AEX31&lt;SMALL(기준일시_입력!$N$21:$N$39,AFB$5)),SMALL(기준일시_입력!$N$21:$N$39,AFB$5)-AEX31,0)),0)</f>
        <v>0</v>
      </c>
      <c r="AFC31" s="128">
        <f>IFERROR(IF(AND(AEX31&lt;SMALL(기준일시_입력!$J$21:$J$39,AFC$5),AEY31&gt;SMALL(기준일시_입력!$N$21:$N$39,AFC$5)),INDEX(기준일시_입력!$AJ$21:$AJ$39,AFC$5*2-1),IF(AND(AEX31&gt;=SMALL(기준일시_입력!$J$21:$J$39,AFC$5),AEX31&lt;SMALL(기준일시_입력!$N$21:$N$39,AFC$5)),SMALL(기준일시_입력!$N$21:$N$39,AFC$5)-AEX31,0)),0)</f>
        <v>0</v>
      </c>
      <c r="AFD31" s="128">
        <f>IFERROR(IF(AND(AEX31&lt;SMALL(기준일시_입력!$J$21:$J$39,AFD$5),AEY31&gt;SMALL(기준일시_입력!$N$21:$N$39,AFD$5)),INDEX(기준일시_입력!$AJ$21:$AJ$39,AFD$5*2-1),IF(AND(AEX31&gt;=SMALL(기준일시_입력!$J$21:$J$39,AFD$5),AEX31&lt;SMALL(기준일시_입력!$N$21:$N$39,AFD$5)),SMALL(기준일시_입력!$N$21:$N$39,AFD$5)-AEX31,0)),0)</f>
        <v>0</v>
      </c>
      <c r="AFE31" s="128">
        <f>IFERROR(IF(AND(AEX31&lt;SMALL(기준일시_입력!$J$21:$J$39,AFE$5),AEY31&gt;SMALL(기준일시_입력!$N$21:$N$39,AFE$5)),INDEX(기준일시_입력!$AJ$21:$AJ$39,AFE$5*2-1),IF(AND(AEX31&gt;=SMALL(기준일시_입력!$J$21:$J$39,AFE$5),AEX31&lt;SMALL(기준일시_입력!$N$21:$N$39,AFE$5)),SMALL(기준일시_입력!$N$21:$N$39,AFE$5)-AEX31,0)),0)</f>
        <v>0</v>
      </c>
      <c r="AFF31" s="128">
        <f>IFERROR(IF(AND(AEX31&lt;SMALL(기준일시_입력!$J$21:$J$39,AFF$5),AEY31&gt;SMALL(기준일시_입력!$N$21:$N$39,AFF$5)),INDEX(기준일시_입력!$AJ$21:$AJ$39,AFF$5*2-1),IF(AND(AEX31&gt;=SMALL(기준일시_입력!$J$21:$J$39,AFF$5),AEX31&lt;SMALL(기준일시_입력!$N$21:$N$39,AFF$5)),SMALL(기준일시_입력!$N$21:$N$39,AFF$5)-AEX31,0)),0)</f>
        <v>0</v>
      </c>
      <c r="AFG31" s="128">
        <f>IFERROR(IF(AND(AEX31&lt;SMALL(기준일시_입력!$J$21:$J$39,AFG$5),AEY31&gt;SMALL(기준일시_입력!$N$21:$N$39,AFG$5)),INDEX(기준일시_입력!$AJ$21:$AJ$39,AFG$5*2-1),IF(AND(AEX31&gt;=SMALL(기준일시_입력!$J$21:$J$39,AFG$5),AEX31&lt;SMALL(기준일시_입력!$N$21:$N$39,AFG$5)),SMALL(기준일시_입력!$N$21:$N$39,AFG$5)-AEX31,0)),0)</f>
        <v>0</v>
      </c>
      <c r="AFH31" s="128">
        <f>IFERROR(IF(AND(AEX31&lt;SMALL(기준일시_입력!$J$21:$J$39,AFH$5),AEY31&gt;SMALL(기준일시_입력!$N$21:$N$39,AFH$5)),INDEX(기준일시_입력!$AJ$21:$AJ$39,AFH$5*2-1),IF(AND(AEX31&gt;=SMALL(기준일시_입력!$J$21:$J$39,AFH$5),AEX31&lt;SMALL(기준일시_입력!$N$21:$N$39,AFH$5)),SMALL(기준일시_입력!$N$21:$N$39,AFH$5)-AEX31,0)),0)</f>
        <v>0</v>
      </c>
      <c r="AFI31" s="128">
        <f>IFERROR(IF(AND(AEX31&lt;SMALL(기준일시_입력!$J$21:$J$39,AFI$5),AEY31&gt;SMALL(기준일시_입력!$N$21:$N$39,AFI$5)),INDEX(기준일시_입력!$AJ$21:$AJ$39,AFI$5*2-1),IF(AND(AEX31&gt;=SMALL(기준일시_입력!$J$21:$J$39,AFI$5),AEX31&lt;SMALL(기준일시_입력!$N$21:$N$39,AFI$5)),SMALL(기준일시_입력!$N$21:$N$39,AFI$5)-AEX31,0)),0)</f>
        <v>0</v>
      </c>
      <c r="AFJ31" s="125"/>
      <c r="AFK31" s="180" t="str">
        <f t="shared" si="289"/>
        <v>26일</v>
      </c>
      <c r="AFL31" s="180"/>
      <c r="AFM31" s="124" t="str">
        <f t="shared" si="290"/>
        <v>금</v>
      </c>
      <c r="AFN31" s="133" t="str">
        <f t="shared" si="413"/>
        <v/>
      </c>
      <c r="AFO31" s="184"/>
      <c r="AFP31" s="184"/>
      <c r="AFQ31" s="184"/>
      <c r="AFR31" s="184"/>
      <c r="AFS31" s="184"/>
      <c r="AFT31" s="184"/>
      <c r="AFU31" s="176"/>
      <c r="AFV31" s="177"/>
      <c r="AFW31" s="129" t="str">
        <f>IF($B31="","",IF(AND(AFM$3&lt;&gt;"",$B31-기준일시_입력!$AO$7&lt;=0,AFO31="",AFR31="",AFU31=""),"X",IF(AFU31="연차","☆",IF(AFU31="월차","★",IF(AFU31="병가","♨",IF(AFU31="출장","◎",IF(AFU31="교육","■",IF(AND(AFU31="",AFO31&lt;=기준일시_입력!$J$15,AFR31&gt;=기준일시_입력!$N$15),"○",IF(AND(AFU31="",AFO31&lt;&gt;"",AFO31&gt;기준일시_입력!$J$15),"▼",IF(AND(AFU31="",AFR31&lt;&gt;"",AFR31&lt;기준일시_입력!$N$15),"△",""))))))))))</f>
        <v/>
      </c>
      <c r="AFX31" s="128">
        <f>IFERROR(IF(OR(AFO31="",AFR31=""),0,IF(AND(AFZ31&lt;기준일시_입력!$J$17,AGA31&gt;기준일시_입력!$N$17),기준일시_입력!$N$17-기준일시_입력!$J$17,IF(AND(AFZ31&gt;=기준일시_입력!$J$17,AGA31&gt;기준일시_입력!$N$17),기준일시_입력!$N$17-AFZ31,IF(AGA31&lt;기준일시_입력!$J$17,0,IF(AND(AFZ31&lt;기준일시_입력!$J$17,AGA31&lt;=기준일시_입력!$N$17),AGA31-기준일시_입력!$J$17,IF(AND(AFZ31&gt;=기준일시_입력!$J$17,AGA31&lt;=기준일시_입력!$N$17),AGA31-AFZ31,0)))))),0)</f>
        <v>0</v>
      </c>
      <c r="AFY31" s="128">
        <f t="shared" si="292"/>
        <v>0</v>
      </c>
      <c r="AFZ31" s="128">
        <f>IF(OR(AFO31="",AFR31=""),0,IF(AFO31&lt;기준일시_입력!$J$15,기준일시_입력!$J$15,AFO31))</f>
        <v>0</v>
      </c>
      <c r="AGA31" s="128">
        <f t="shared" si="293"/>
        <v>0</v>
      </c>
      <c r="AGB31" s="128">
        <f>IFERROR(IF(AND(AFZ31&lt;SMALL(기준일시_입력!$J$21:$J$39,AGB$5),AGA31&gt;SMALL(기준일시_입력!$N$21:$N$39,AGB$5)),INDEX(기준일시_입력!$AJ$21:$AJ$39,AGB$5*2-1),IF(AND(AFZ31&gt;=SMALL(기준일시_입력!$J$21:$J$39,AGB$5),AFZ31&lt;SMALL(기준일시_입력!$N$21:$N$39,AGB$5)),SMALL(기준일시_입력!$N$21:$N$39,AGB$5)-AFZ31,0)),0)</f>
        <v>0</v>
      </c>
      <c r="AGC31" s="128">
        <f>IFERROR(IF(AND(AFZ31&lt;SMALL(기준일시_입력!$J$21:$J$39,AGC$5),AGA31&gt;SMALL(기준일시_입력!$N$21:$N$39,AGC$5)),INDEX(기준일시_입력!$AJ$21:$AJ$39,AGC$5*2-1),IF(AND(AFZ31&gt;=SMALL(기준일시_입력!$J$21:$J$39,AGC$5),AFZ31&lt;SMALL(기준일시_입력!$N$21:$N$39,AGC$5)),SMALL(기준일시_입력!$N$21:$N$39,AGC$5)-AFZ31,0)),0)</f>
        <v>0</v>
      </c>
      <c r="AGD31" s="128">
        <f>IFERROR(IF(AND(AFZ31&lt;SMALL(기준일시_입력!$J$21:$J$39,AGD$5),AGA31&gt;SMALL(기준일시_입력!$N$21:$N$39,AGD$5)),INDEX(기준일시_입력!$AJ$21:$AJ$39,AGD$5*2-1),IF(AND(AFZ31&gt;=SMALL(기준일시_입력!$J$21:$J$39,AGD$5),AFZ31&lt;SMALL(기준일시_입력!$N$21:$N$39,AGD$5)),SMALL(기준일시_입력!$N$21:$N$39,AGD$5)-AFZ31,0)),0)</f>
        <v>0</v>
      </c>
      <c r="AGE31" s="128">
        <f>IFERROR(IF(AND(AFZ31&lt;SMALL(기준일시_입력!$J$21:$J$39,AGE$5),AGA31&gt;SMALL(기준일시_입력!$N$21:$N$39,AGE$5)),INDEX(기준일시_입력!$AJ$21:$AJ$39,AGE$5*2-1),IF(AND(AFZ31&gt;=SMALL(기준일시_입력!$J$21:$J$39,AGE$5),AFZ31&lt;SMALL(기준일시_입력!$N$21:$N$39,AGE$5)),SMALL(기준일시_입력!$N$21:$N$39,AGE$5)-AFZ31,0)),0)</f>
        <v>0</v>
      </c>
      <c r="AGF31" s="128">
        <f>IFERROR(IF(AND(AFZ31&lt;SMALL(기준일시_입력!$J$21:$J$39,AGF$5),AGA31&gt;SMALL(기준일시_입력!$N$21:$N$39,AGF$5)),INDEX(기준일시_입력!$AJ$21:$AJ$39,AGF$5*2-1),IF(AND(AFZ31&gt;=SMALL(기준일시_입력!$J$21:$J$39,AGF$5),AFZ31&lt;SMALL(기준일시_입력!$N$21:$N$39,AGF$5)),SMALL(기준일시_입력!$N$21:$N$39,AGF$5)-AFZ31,0)),0)</f>
        <v>0</v>
      </c>
      <c r="AGG31" s="128">
        <f>IFERROR(IF(AND(AFZ31&lt;SMALL(기준일시_입력!$J$21:$J$39,AGG$5),AGA31&gt;SMALL(기준일시_입력!$N$21:$N$39,AGG$5)),INDEX(기준일시_입력!$AJ$21:$AJ$39,AGG$5*2-1),IF(AND(AFZ31&gt;=SMALL(기준일시_입력!$J$21:$J$39,AGG$5),AFZ31&lt;SMALL(기준일시_입력!$N$21:$N$39,AGG$5)),SMALL(기준일시_입력!$N$21:$N$39,AGG$5)-AFZ31,0)),0)</f>
        <v>0</v>
      </c>
      <c r="AGH31" s="128">
        <f>IFERROR(IF(AND(AFZ31&lt;SMALL(기준일시_입력!$J$21:$J$39,AGH$5),AGA31&gt;SMALL(기준일시_입력!$N$21:$N$39,AGH$5)),INDEX(기준일시_입력!$AJ$21:$AJ$39,AGH$5*2-1),IF(AND(AFZ31&gt;=SMALL(기준일시_입력!$J$21:$J$39,AGH$5),AFZ31&lt;SMALL(기준일시_입력!$N$21:$N$39,AGH$5)),SMALL(기준일시_입력!$N$21:$N$39,AGH$5)-AFZ31,0)),0)</f>
        <v>0</v>
      </c>
      <c r="AGI31" s="128">
        <f>IFERROR(IF(AND(AFZ31&lt;SMALL(기준일시_입력!$J$21:$J$39,AGI$5),AGA31&gt;SMALL(기준일시_입력!$N$21:$N$39,AGI$5)),INDEX(기준일시_입력!$AJ$21:$AJ$39,AGI$5*2-1),IF(AND(AFZ31&gt;=SMALL(기준일시_입력!$J$21:$J$39,AGI$5),AFZ31&lt;SMALL(기준일시_입력!$N$21:$N$39,AGI$5)),SMALL(기준일시_입력!$N$21:$N$39,AGI$5)-AFZ31,0)),0)</f>
        <v>0</v>
      </c>
      <c r="AGJ31" s="128">
        <f>IFERROR(IF(AND(AFZ31&lt;SMALL(기준일시_입력!$J$21:$J$39,AGJ$5),AGA31&gt;SMALL(기준일시_입력!$N$21:$N$39,AGJ$5)),INDEX(기준일시_입력!$AJ$21:$AJ$39,AGJ$5*2-1),IF(AND(AFZ31&gt;=SMALL(기준일시_입력!$J$21:$J$39,AGJ$5),AFZ31&lt;SMALL(기준일시_입력!$N$21:$N$39,AGJ$5)),SMALL(기준일시_입력!$N$21:$N$39,AGJ$5)-AFZ31,0)),0)</f>
        <v>0</v>
      </c>
      <c r="AGK31" s="128">
        <f>IFERROR(IF(AND(AFZ31&lt;SMALL(기준일시_입력!$J$21:$J$39,AGK$5),AGA31&gt;SMALL(기준일시_입력!$N$21:$N$39,AGK$5)),INDEX(기준일시_입력!$AJ$21:$AJ$39,AGK$5*2-1),IF(AND(AFZ31&gt;=SMALL(기준일시_입력!$J$21:$J$39,AGK$5),AFZ31&lt;SMALL(기준일시_입력!$N$21:$N$39,AGK$5)),SMALL(기준일시_입력!$N$21:$N$39,AGK$5)-AFZ31,0)),0)</f>
        <v>0</v>
      </c>
      <c r="AGL31" s="125"/>
      <c r="AGM31" s="180" t="str">
        <f t="shared" si="294"/>
        <v>26일</v>
      </c>
      <c r="AGN31" s="180"/>
      <c r="AGO31" s="124" t="str">
        <f t="shared" si="295"/>
        <v>금</v>
      </c>
      <c r="AGP31" s="133" t="str">
        <f t="shared" si="413"/>
        <v/>
      </c>
      <c r="AGQ31" s="184"/>
      <c r="AGR31" s="184"/>
      <c r="AGS31" s="184"/>
      <c r="AGT31" s="184"/>
      <c r="AGU31" s="184"/>
      <c r="AGV31" s="184"/>
      <c r="AGW31" s="176"/>
      <c r="AGX31" s="177"/>
      <c r="AGY31" s="129" t="str">
        <f>IF($B31="","",IF(AND(AGO$3&lt;&gt;"",$B31-기준일시_입력!$AO$7&lt;=0,AGQ31="",AGT31="",AGW31=""),"X",IF(AGW31="연차","☆",IF(AGW31="월차","★",IF(AGW31="병가","♨",IF(AGW31="출장","◎",IF(AGW31="교육","■",IF(AND(AGW31="",AGQ31&lt;=기준일시_입력!$J$15,AGT31&gt;=기준일시_입력!$N$15),"○",IF(AND(AGW31="",AGQ31&lt;&gt;"",AGQ31&gt;기준일시_입력!$J$15),"▼",IF(AND(AGW31="",AGT31&lt;&gt;"",AGT31&lt;기준일시_입력!$N$15),"△",""))))))))))</f>
        <v/>
      </c>
      <c r="AGZ31" s="128">
        <f>IFERROR(IF(OR(AGQ31="",AGT31=""),0,IF(AND(AHB31&lt;기준일시_입력!$J$17,AHC31&gt;기준일시_입력!$N$17),기준일시_입력!$N$17-기준일시_입력!$J$17,IF(AND(AHB31&gt;=기준일시_입력!$J$17,AHC31&gt;기준일시_입력!$N$17),기준일시_입력!$N$17-AHB31,IF(AHC31&lt;기준일시_입력!$J$17,0,IF(AND(AHB31&lt;기준일시_입력!$J$17,AHC31&lt;=기준일시_입력!$N$17),AHC31-기준일시_입력!$J$17,IF(AND(AHB31&gt;=기준일시_입력!$J$17,AHC31&lt;=기준일시_입력!$N$17),AHC31-AHB31,0)))))),0)</f>
        <v>0</v>
      </c>
      <c r="AHA31" s="128">
        <f t="shared" si="297"/>
        <v>0</v>
      </c>
      <c r="AHB31" s="128">
        <f>IF(OR(AGQ31="",AGT31=""),0,IF(AGQ31&lt;기준일시_입력!$J$15,기준일시_입력!$J$15,AGQ31))</f>
        <v>0</v>
      </c>
      <c r="AHC31" s="128">
        <f t="shared" si="298"/>
        <v>0</v>
      </c>
      <c r="AHD31" s="128">
        <f>IFERROR(IF(AND(AHB31&lt;SMALL(기준일시_입력!$J$21:$J$39,AHD$5),AHC31&gt;SMALL(기준일시_입력!$N$21:$N$39,AHD$5)),INDEX(기준일시_입력!$AJ$21:$AJ$39,AHD$5*2-1),IF(AND(AHB31&gt;=SMALL(기준일시_입력!$J$21:$J$39,AHD$5),AHB31&lt;SMALL(기준일시_입력!$N$21:$N$39,AHD$5)),SMALL(기준일시_입력!$N$21:$N$39,AHD$5)-AHB31,0)),0)</f>
        <v>0</v>
      </c>
      <c r="AHE31" s="128">
        <f>IFERROR(IF(AND(AHB31&lt;SMALL(기준일시_입력!$J$21:$J$39,AHE$5),AHC31&gt;SMALL(기준일시_입력!$N$21:$N$39,AHE$5)),INDEX(기준일시_입력!$AJ$21:$AJ$39,AHE$5*2-1),IF(AND(AHB31&gt;=SMALL(기준일시_입력!$J$21:$J$39,AHE$5),AHB31&lt;SMALL(기준일시_입력!$N$21:$N$39,AHE$5)),SMALL(기준일시_입력!$N$21:$N$39,AHE$5)-AHB31,0)),0)</f>
        <v>0</v>
      </c>
      <c r="AHF31" s="128">
        <f>IFERROR(IF(AND(AHB31&lt;SMALL(기준일시_입력!$J$21:$J$39,AHF$5),AHC31&gt;SMALL(기준일시_입력!$N$21:$N$39,AHF$5)),INDEX(기준일시_입력!$AJ$21:$AJ$39,AHF$5*2-1),IF(AND(AHB31&gt;=SMALL(기준일시_입력!$J$21:$J$39,AHF$5),AHB31&lt;SMALL(기준일시_입력!$N$21:$N$39,AHF$5)),SMALL(기준일시_입력!$N$21:$N$39,AHF$5)-AHB31,0)),0)</f>
        <v>0</v>
      </c>
      <c r="AHG31" s="128">
        <f>IFERROR(IF(AND(AHB31&lt;SMALL(기준일시_입력!$J$21:$J$39,AHG$5),AHC31&gt;SMALL(기준일시_입력!$N$21:$N$39,AHG$5)),INDEX(기준일시_입력!$AJ$21:$AJ$39,AHG$5*2-1),IF(AND(AHB31&gt;=SMALL(기준일시_입력!$J$21:$J$39,AHG$5),AHB31&lt;SMALL(기준일시_입력!$N$21:$N$39,AHG$5)),SMALL(기준일시_입력!$N$21:$N$39,AHG$5)-AHB31,0)),0)</f>
        <v>0</v>
      </c>
      <c r="AHH31" s="128">
        <f>IFERROR(IF(AND(AHB31&lt;SMALL(기준일시_입력!$J$21:$J$39,AHH$5),AHC31&gt;SMALL(기준일시_입력!$N$21:$N$39,AHH$5)),INDEX(기준일시_입력!$AJ$21:$AJ$39,AHH$5*2-1),IF(AND(AHB31&gt;=SMALL(기준일시_입력!$J$21:$J$39,AHH$5),AHB31&lt;SMALL(기준일시_입력!$N$21:$N$39,AHH$5)),SMALL(기준일시_입력!$N$21:$N$39,AHH$5)-AHB31,0)),0)</f>
        <v>0</v>
      </c>
      <c r="AHI31" s="128">
        <f>IFERROR(IF(AND(AHB31&lt;SMALL(기준일시_입력!$J$21:$J$39,AHI$5),AHC31&gt;SMALL(기준일시_입력!$N$21:$N$39,AHI$5)),INDEX(기준일시_입력!$AJ$21:$AJ$39,AHI$5*2-1),IF(AND(AHB31&gt;=SMALL(기준일시_입력!$J$21:$J$39,AHI$5),AHB31&lt;SMALL(기준일시_입력!$N$21:$N$39,AHI$5)),SMALL(기준일시_입력!$N$21:$N$39,AHI$5)-AHB31,0)),0)</f>
        <v>0</v>
      </c>
      <c r="AHJ31" s="128">
        <f>IFERROR(IF(AND(AHB31&lt;SMALL(기준일시_입력!$J$21:$J$39,AHJ$5),AHC31&gt;SMALL(기준일시_입력!$N$21:$N$39,AHJ$5)),INDEX(기준일시_입력!$AJ$21:$AJ$39,AHJ$5*2-1),IF(AND(AHB31&gt;=SMALL(기준일시_입력!$J$21:$J$39,AHJ$5),AHB31&lt;SMALL(기준일시_입력!$N$21:$N$39,AHJ$5)),SMALL(기준일시_입력!$N$21:$N$39,AHJ$5)-AHB31,0)),0)</f>
        <v>0</v>
      </c>
      <c r="AHK31" s="128">
        <f>IFERROR(IF(AND(AHB31&lt;SMALL(기준일시_입력!$J$21:$J$39,AHK$5),AHC31&gt;SMALL(기준일시_입력!$N$21:$N$39,AHK$5)),INDEX(기준일시_입력!$AJ$21:$AJ$39,AHK$5*2-1),IF(AND(AHB31&gt;=SMALL(기준일시_입력!$J$21:$J$39,AHK$5),AHB31&lt;SMALL(기준일시_입력!$N$21:$N$39,AHK$5)),SMALL(기준일시_입력!$N$21:$N$39,AHK$5)-AHB31,0)),0)</f>
        <v>0</v>
      </c>
      <c r="AHL31" s="128">
        <f>IFERROR(IF(AND(AHB31&lt;SMALL(기준일시_입력!$J$21:$J$39,AHL$5),AHC31&gt;SMALL(기준일시_입력!$N$21:$N$39,AHL$5)),INDEX(기준일시_입력!$AJ$21:$AJ$39,AHL$5*2-1),IF(AND(AHB31&gt;=SMALL(기준일시_입력!$J$21:$J$39,AHL$5),AHB31&lt;SMALL(기준일시_입력!$N$21:$N$39,AHL$5)),SMALL(기준일시_입력!$N$21:$N$39,AHL$5)-AHB31,0)),0)</f>
        <v>0</v>
      </c>
      <c r="AHM31" s="128">
        <f>IFERROR(IF(AND(AHB31&lt;SMALL(기준일시_입력!$J$21:$J$39,AHM$5),AHC31&gt;SMALL(기준일시_입력!$N$21:$N$39,AHM$5)),INDEX(기준일시_입력!$AJ$21:$AJ$39,AHM$5*2-1),IF(AND(AHB31&gt;=SMALL(기준일시_입력!$J$21:$J$39,AHM$5),AHB31&lt;SMALL(기준일시_입력!$N$21:$N$39,AHM$5)),SMALL(기준일시_입력!$N$21:$N$39,AHM$5)-AHB31,0)),0)</f>
        <v>0</v>
      </c>
      <c r="AHN31" s="125"/>
      <c r="AHO31" s="180" t="str">
        <f t="shared" si="299"/>
        <v>26일</v>
      </c>
      <c r="AHP31" s="180"/>
      <c r="AHQ31" s="124" t="str">
        <f t="shared" si="300"/>
        <v>금</v>
      </c>
      <c r="AHR31" s="133" t="str">
        <f t="shared" si="413"/>
        <v/>
      </c>
      <c r="AHS31" s="184"/>
      <c r="AHT31" s="184"/>
      <c r="AHU31" s="184"/>
      <c r="AHV31" s="184"/>
      <c r="AHW31" s="184"/>
      <c r="AHX31" s="184"/>
      <c r="AHY31" s="176"/>
      <c r="AHZ31" s="177"/>
      <c r="AIA31" s="129" t="str">
        <f>IF($B31="","",IF(AND(AHQ$3&lt;&gt;"",$B31-기준일시_입력!$AO$7&lt;=0,AHS31="",AHV31="",AHY31=""),"X",IF(AHY31="연차","☆",IF(AHY31="월차","★",IF(AHY31="병가","♨",IF(AHY31="출장","◎",IF(AHY31="교육","■",IF(AND(AHY31="",AHS31&lt;=기준일시_입력!$J$15,AHV31&gt;=기준일시_입력!$N$15),"○",IF(AND(AHY31="",AHS31&lt;&gt;"",AHS31&gt;기준일시_입력!$J$15),"▼",IF(AND(AHY31="",AHV31&lt;&gt;"",AHV31&lt;기준일시_입력!$N$15),"△",""))))))))))</f>
        <v/>
      </c>
      <c r="AIB31" s="128">
        <f>IFERROR(IF(OR(AHS31="",AHV31=""),0,IF(AND(AID31&lt;기준일시_입력!$J$17,AIE31&gt;기준일시_입력!$N$17),기준일시_입력!$N$17-기준일시_입력!$J$17,IF(AND(AID31&gt;=기준일시_입력!$J$17,AIE31&gt;기준일시_입력!$N$17),기준일시_입력!$N$17-AID31,IF(AIE31&lt;기준일시_입력!$J$17,0,IF(AND(AID31&lt;기준일시_입력!$J$17,AIE31&lt;=기준일시_입력!$N$17),AIE31-기준일시_입력!$J$17,IF(AND(AID31&gt;=기준일시_입력!$J$17,AIE31&lt;=기준일시_입력!$N$17),AIE31-AID31,0)))))),0)</f>
        <v>0</v>
      </c>
      <c r="AIC31" s="128">
        <f t="shared" si="302"/>
        <v>0</v>
      </c>
      <c r="AID31" s="128">
        <f>IF(OR(AHS31="",AHV31=""),0,IF(AHS31&lt;기준일시_입력!$J$15,기준일시_입력!$J$15,AHS31))</f>
        <v>0</v>
      </c>
      <c r="AIE31" s="128">
        <f t="shared" si="303"/>
        <v>0</v>
      </c>
      <c r="AIF31" s="128">
        <f>IFERROR(IF(AND(AID31&lt;SMALL(기준일시_입력!$J$21:$J$39,AIF$5),AIE31&gt;SMALL(기준일시_입력!$N$21:$N$39,AIF$5)),INDEX(기준일시_입력!$AJ$21:$AJ$39,AIF$5*2-1),IF(AND(AID31&gt;=SMALL(기준일시_입력!$J$21:$J$39,AIF$5),AID31&lt;SMALL(기준일시_입력!$N$21:$N$39,AIF$5)),SMALL(기준일시_입력!$N$21:$N$39,AIF$5)-AID31,0)),0)</f>
        <v>0</v>
      </c>
      <c r="AIG31" s="128">
        <f>IFERROR(IF(AND(AID31&lt;SMALL(기준일시_입력!$J$21:$J$39,AIG$5),AIE31&gt;SMALL(기준일시_입력!$N$21:$N$39,AIG$5)),INDEX(기준일시_입력!$AJ$21:$AJ$39,AIG$5*2-1),IF(AND(AID31&gt;=SMALL(기준일시_입력!$J$21:$J$39,AIG$5),AID31&lt;SMALL(기준일시_입력!$N$21:$N$39,AIG$5)),SMALL(기준일시_입력!$N$21:$N$39,AIG$5)-AID31,0)),0)</f>
        <v>0</v>
      </c>
      <c r="AIH31" s="128">
        <f>IFERROR(IF(AND(AID31&lt;SMALL(기준일시_입력!$J$21:$J$39,AIH$5),AIE31&gt;SMALL(기준일시_입력!$N$21:$N$39,AIH$5)),INDEX(기준일시_입력!$AJ$21:$AJ$39,AIH$5*2-1),IF(AND(AID31&gt;=SMALL(기준일시_입력!$J$21:$J$39,AIH$5),AID31&lt;SMALL(기준일시_입력!$N$21:$N$39,AIH$5)),SMALL(기준일시_입력!$N$21:$N$39,AIH$5)-AID31,0)),0)</f>
        <v>0</v>
      </c>
      <c r="AII31" s="128">
        <f>IFERROR(IF(AND(AID31&lt;SMALL(기준일시_입력!$J$21:$J$39,AII$5),AIE31&gt;SMALL(기준일시_입력!$N$21:$N$39,AII$5)),INDEX(기준일시_입력!$AJ$21:$AJ$39,AII$5*2-1),IF(AND(AID31&gt;=SMALL(기준일시_입력!$J$21:$J$39,AII$5),AID31&lt;SMALL(기준일시_입력!$N$21:$N$39,AII$5)),SMALL(기준일시_입력!$N$21:$N$39,AII$5)-AID31,0)),0)</f>
        <v>0</v>
      </c>
      <c r="AIJ31" s="128">
        <f>IFERROR(IF(AND(AID31&lt;SMALL(기준일시_입력!$J$21:$J$39,AIJ$5),AIE31&gt;SMALL(기준일시_입력!$N$21:$N$39,AIJ$5)),INDEX(기준일시_입력!$AJ$21:$AJ$39,AIJ$5*2-1),IF(AND(AID31&gt;=SMALL(기준일시_입력!$J$21:$J$39,AIJ$5),AID31&lt;SMALL(기준일시_입력!$N$21:$N$39,AIJ$5)),SMALL(기준일시_입력!$N$21:$N$39,AIJ$5)-AID31,0)),0)</f>
        <v>0</v>
      </c>
      <c r="AIK31" s="128">
        <f>IFERROR(IF(AND(AID31&lt;SMALL(기준일시_입력!$J$21:$J$39,AIK$5),AIE31&gt;SMALL(기준일시_입력!$N$21:$N$39,AIK$5)),INDEX(기준일시_입력!$AJ$21:$AJ$39,AIK$5*2-1),IF(AND(AID31&gt;=SMALL(기준일시_입력!$J$21:$J$39,AIK$5),AID31&lt;SMALL(기준일시_입력!$N$21:$N$39,AIK$5)),SMALL(기준일시_입력!$N$21:$N$39,AIK$5)-AID31,0)),0)</f>
        <v>0</v>
      </c>
      <c r="AIL31" s="128">
        <f>IFERROR(IF(AND(AID31&lt;SMALL(기준일시_입력!$J$21:$J$39,AIL$5),AIE31&gt;SMALL(기준일시_입력!$N$21:$N$39,AIL$5)),INDEX(기준일시_입력!$AJ$21:$AJ$39,AIL$5*2-1),IF(AND(AID31&gt;=SMALL(기준일시_입력!$J$21:$J$39,AIL$5),AID31&lt;SMALL(기준일시_입력!$N$21:$N$39,AIL$5)),SMALL(기준일시_입력!$N$21:$N$39,AIL$5)-AID31,0)),0)</f>
        <v>0</v>
      </c>
      <c r="AIM31" s="128">
        <f>IFERROR(IF(AND(AID31&lt;SMALL(기준일시_입력!$J$21:$J$39,AIM$5),AIE31&gt;SMALL(기준일시_입력!$N$21:$N$39,AIM$5)),INDEX(기준일시_입력!$AJ$21:$AJ$39,AIM$5*2-1),IF(AND(AID31&gt;=SMALL(기준일시_입력!$J$21:$J$39,AIM$5),AID31&lt;SMALL(기준일시_입력!$N$21:$N$39,AIM$5)),SMALL(기준일시_입력!$N$21:$N$39,AIM$5)-AID31,0)),0)</f>
        <v>0</v>
      </c>
      <c r="AIN31" s="128">
        <f>IFERROR(IF(AND(AID31&lt;SMALL(기준일시_입력!$J$21:$J$39,AIN$5),AIE31&gt;SMALL(기준일시_입력!$N$21:$N$39,AIN$5)),INDEX(기준일시_입력!$AJ$21:$AJ$39,AIN$5*2-1),IF(AND(AID31&gt;=SMALL(기준일시_입력!$J$21:$J$39,AIN$5),AID31&lt;SMALL(기준일시_입력!$N$21:$N$39,AIN$5)),SMALL(기준일시_입력!$N$21:$N$39,AIN$5)-AID31,0)),0)</f>
        <v>0</v>
      </c>
      <c r="AIO31" s="128">
        <f>IFERROR(IF(AND(AID31&lt;SMALL(기준일시_입력!$J$21:$J$39,AIO$5),AIE31&gt;SMALL(기준일시_입력!$N$21:$N$39,AIO$5)),INDEX(기준일시_입력!$AJ$21:$AJ$39,AIO$5*2-1),IF(AND(AID31&gt;=SMALL(기준일시_입력!$J$21:$J$39,AIO$5),AID31&lt;SMALL(기준일시_입력!$N$21:$N$39,AIO$5)),SMALL(기준일시_입력!$N$21:$N$39,AIO$5)-AID31,0)),0)</f>
        <v>0</v>
      </c>
      <c r="AIP31" s="125"/>
      <c r="AIQ31" s="180" t="str">
        <f t="shared" si="304"/>
        <v>26일</v>
      </c>
      <c r="AIR31" s="180"/>
      <c r="AIS31" s="124" t="str">
        <f t="shared" si="305"/>
        <v>금</v>
      </c>
      <c r="AIT31" s="133" t="str">
        <f t="shared" si="414"/>
        <v/>
      </c>
      <c r="AIU31" s="184"/>
      <c r="AIV31" s="184"/>
      <c r="AIW31" s="184"/>
      <c r="AIX31" s="184"/>
      <c r="AIY31" s="184"/>
      <c r="AIZ31" s="184"/>
      <c r="AJA31" s="176"/>
      <c r="AJB31" s="177"/>
      <c r="AJC31" s="129" t="str">
        <f>IF($B31="","",IF(AND(AIS$3&lt;&gt;"",$B31-기준일시_입력!$AO$7&lt;=0,AIU31="",AIX31="",AJA31=""),"X",IF(AJA31="연차","☆",IF(AJA31="월차","★",IF(AJA31="병가","♨",IF(AJA31="출장","◎",IF(AJA31="교육","■",IF(AND(AJA31="",AIU31&lt;=기준일시_입력!$J$15,AIX31&gt;=기준일시_입력!$N$15),"○",IF(AND(AJA31="",AIU31&lt;&gt;"",AIU31&gt;기준일시_입력!$J$15),"▼",IF(AND(AJA31="",AIX31&lt;&gt;"",AIX31&lt;기준일시_입력!$N$15),"△",""))))))))))</f>
        <v/>
      </c>
      <c r="AJD31" s="128">
        <f>IFERROR(IF(OR(AIU31="",AIX31=""),0,IF(AND(AJF31&lt;기준일시_입력!$J$17,AJG31&gt;기준일시_입력!$N$17),기준일시_입력!$N$17-기준일시_입력!$J$17,IF(AND(AJF31&gt;=기준일시_입력!$J$17,AJG31&gt;기준일시_입력!$N$17),기준일시_입력!$N$17-AJF31,IF(AJG31&lt;기준일시_입력!$J$17,0,IF(AND(AJF31&lt;기준일시_입력!$J$17,AJG31&lt;=기준일시_입력!$N$17),AJG31-기준일시_입력!$J$17,IF(AND(AJF31&gt;=기준일시_입력!$J$17,AJG31&lt;=기준일시_입력!$N$17),AJG31-AJF31,0)))))),0)</f>
        <v>0</v>
      </c>
      <c r="AJE31" s="128">
        <f t="shared" si="307"/>
        <v>0</v>
      </c>
      <c r="AJF31" s="128">
        <f>IF(OR(AIU31="",AIX31=""),0,IF(AIU31&lt;기준일시_입력!$J$15,기준일시_입력!$J$15,AIU31))</f>
        <v>0</v>
      </c>
      <c r="AJG31" s="128">
        <f t="shared" si="308"/>
        <v>0</v>
      </c>
      <c r="AJH31" s="128">
        <f>IFERROR(IF(AND(AJF31&lt;SMALL(기준일시_입력!$J$21:$J$39,AJH$5),AJG31&gt;SMALL(기준일시_입력!$N$21:$N$39,AJH$5)),INDEX(기준일시_입력!$AJ$21:$AJ$39,AJH$5*2-1),IF(AND(AJF31&gt;=SMALL(기준일시_입력!$J$21:$J$39,AJH$5),AJF31&lt;SMALL(기준일시_입력!$N$21:$N$39,AJH$5)),SMALL(기준일시_입력!$N$21:$N$39,AJH$5)-AJF31,0)),0)</f>
        <v>0</v>
      </c>
      <c r="AJI31" s="128">
        <f>IFERROR(IF(AND(AJF31&lt;SMALL(기준일시_입력!$J$21:$J$39,AJI$5),AJG31&gt;SMALL(기준일시_입력!$N$21:$N$39,AJI$5)),INDEX(기준일시_입력!$AJ$21:$AJ$39,AJI$5*2-1),IF(AND(AJF31&gt;=SMALL(기준일시_입력!$J$21:$J$39,AJI$5),AJF31&lt;SMALL(기준일시_입력!$N$21:$N$39,AJI$5)),SMALL(기준일시_입력!$N$21:$N$39,AJI$5)-AJF31,0)),0)</f>
        <v>0</v>
      </c>
      <c r="AJJ31" s="128">
        <f>IFERROR(IF(AND(AJF31&lt;SMALL(기준일시_입력!$J$21:$J$39,AJJ$5),AJG31&gt;SMALL(기준일시_입력!$N$21:$N$39,AJJ$5)),INDEX(기준일시_입력!$AJ$21:$AJ$39,AJJ$5*2-1),IF(AND(AJF31&gt;=SMALL(기준일시_입력!$J$21:$J$39,AJJ$5),AJF31&lt;SMALL(기준일시_입력!$N$21:$N$39,AJJ$5)),SMALL(기준일시_입력!$N$21:$N$39,AJJ$5)-AJF31,0)),0)</f>
        <v>0</v>
      </c>
      <c r="AJK31" s="128">
        <f>IFERROR(IF(AND(AJF31&lt;SMALL(기준일시_입력!$J$21:$J$39,AJK$5),AJG31&gt;SMALL(기준일시_입력!$N$21:$N$39,AJK$5)),INDEX(기준일시_입력!$AJ$21:$AJ$39,AJK$5*2-1),IF(AND(AJF31&gt;=SMALL(기준일시_입력!$J$21:$J$39,AJK$5),AJF31&lt;SMALL(기준일시_입력!$N$21:$N$39,AJK$5)),SMALL(기준일시_입력!$N$21:$N$39,AJK$5)-AJF31,0)),0)</f>
        <v>0</v>
      </c>
      <c r="AJL31" s="128">
        <f>IFERROR(IF(AND(AJF31&lt;SMALL(기준일시_입력!$J$21:$J$39,AJL$5),AJG31&gt;SMALL(기준일시_입력!$N$21:$N$39,AJL$5)),INDEX(기준일시_입력!$AJ$21:$AJ$39,AJL$5*2-1),IF(AND(AJF31&gt;=SMALL(기준일시_입력!$J$21:$J$39,AJL$5),AJF31&lt;SMALL(기준일시_입력!$N$21:$N$39,AJL$5)),SMALL(기준일시_입력!$N$21:$N$39,AJL$5)-AJF31,0)),0)</f>
        <v>0</v>
      </c>
      <c r="AJM31" s="128">
        <f>IFERROR(IF(AND(AJF31&lt;SMALL(기준일시_입력!$J$21:$J$39,AJM$5),AJG31&gt;SMALL(기준일시_입력!$N$21:$N$39,AJM$5)),INDEX(기준일시_입력!$AJ$21:$AJ$39,AJM$5*2-1),IF(AND(AJF31&gt;=SMALL(기준일시_입력!$J$21:$J$39,AJM$5),AJF31&lt;SMALL(기준일시_입력!$N$21:$N$39,AJM$5)),SMALL(기준일시_입력!$N$21:$N$39,AJM$5)-AJF31,0)),0)</f>
        <v>0</v>
      </c>
      <c r="AJN31" s="128">
        <f>IFERROR(IF(AND(AJF31&lt;SMALL(기준일시_입력!$J$21:$J$39,AJN$5),AJG31&gt;SMALL(기준일시_입력!$N$21:$N$39,AJN$5)),INDEX(기준일시_입력!$AJ$21:$AJ$39,AJN$5*2-1),IF(AND(AJF31&gt;=SMALL(기준일시_입력!$J$21:$J$39,AJN$5),AJF31&lt;SMALL(기준일시_입력!$N$21:$N$39,AJN$5)),SMALL(기준일시_입력!$N$21:$N$39,AJN$5)-AJF31,0)),0)</f>
        <v>0</v>
      </c>
      <c r="AJO31" s="128">
        <f>IFERROR(IF(AND(AJF31&lt;SMALL(기준일시_입력!$J$21:$J$39,AJO$5),AJG31&gt;SMALL(기준일시_입력!$N$21:$N$39,AJO$5)),INDEX(기준일시_입력!$AJ$21:$AJ$39,AJO$5*2-1),IF(AND(AJF31&gt;=SMALL(기준일시_입력!$J$21:$J$39,AJO$5),AJF31&lt;SMALL(기준일시_입력!$N$21:$N$39,AJO$5)),SMALL(기준일시_입력!$N$21:$N$39,AJO$5)-AJF31,0)),0)</f>
        <v>0</v>
      </c>
      <c r="AJP31" s="128">
        <f>IFERROR(IF(AND(AJF31&lt;SMALL(기준일시_입력!$J$21:$J$39,AJP$5),AJG31&gt;SMALL(기준일시_입력!$N$21:$N$39,AJP$5)),INDEX(기준일시_입력!$AJ$21:$AJ$39,AJP$5*2-1),IF(AND(AJF31&gt;=SMALL(기준일시_입력!$J$21:$J$39,AJP$5),AJF31&lt;SMALL(기준일시_입력!$N$21:$N$39,AJP$5)),SMALL(기준일시_입력!$N$21:$N$39,AJP$5)-AJF31,0)),0)</f>
        <v>0</v>
      </c>
      <c r="AJQ31" s="128">
        <f>IFERROR(IF(AND(AJF31&lt;SMALL(기준일시_입력!$J$21:$J$39,AJQ$5),AJG31&gt;SMALL(기준일시_입력!$N$21:$N$39,AJQ$5)),INDEX(기준일시_입력!$AJ$21:$AJ$39,AJQ$5*2-1),IF(AND(AJF31&gt;=SMALL(기준일시_입력!$J$21:$J$39,AJQ$5),AJF31&lt;SMALL(기준일시_입력!$N$21:$N$39,AJQ$5)),SMALL(기준일시_입력!$N$21:$N$39,AJQ$5)-AJF31,0)),0)</f>
        <v>0</v>
      </c>
      <c r="AJR31" s="125"/>
      <c r="AJS31" s="180" t="str">
        <f t="shared" si="309"/>
        <v>26일</v>
      </c>
      <c r="AJT31" s="180"/>
      <c r="AJU31" s="124" t="str">
        <f t="shared" si="310"/>
        <v>금</v>
      </c>
      <c r="AJV31" s="133" t="str">
        <f t="shared" si="414"/>
        <v/>
      </c>
      <c r="AJW31" s="184"/>
      <c r="AJX31" s="184"/>
      <c r="AJY31" s="184"/>
      <c r="AJZ31" s="184"/>
      <c r="AKA31" s="184"/>
      <c r="AKB31" s="184"/>
      <c r="AKC31" s="176"/>
      <c r="AKD31" s="177"/>
      <c r="AKE31" s="129" t="str">
        <f>IF($B31="","",IF(AND(AJU$3&lt;&gt;"",$B31-기준일시_입력!$AO$7&lt;=0,AJW31="",AJZ31="",AKC31=""),"X",IF(AKC31="연차","☆",IF(AKC31="월차","★",IF(AKC31="병가","♨",IF(AKC31="출장","◎",IF(AKC31="교육","■",IF(AND(AKC31="",AJW31&lt;=기준일시_입력!$J$15,AJZ31&gt;=기준일시_입력!$N$15),"○",IF(AND(AKC31="",AJW31&lt;&gt;"",AJW31&gt;기준일시_입력!$J$15),"▼",IF(AND(AKC31="",AJZ31&lt;&gt;"",AJZ31&lt;기준일시_입력!$N$15),"△",""))))))))))</f>
        <v/>
      </c>
      <c r="AKF31" s="128">
        <f>IFERROR(IF(OR(AJW31="",AJZ31=""),0,IF(AND(AKH31&lt;기준일시_입력!$J$17,AKI31&gt;기준일시_입력!$N$17),기준일시_입력!$N$17-기준일시_입력!$J$17,IF(AND(AKH31&gt;=기준일시_입력!$J$17,AKI31&gt;기준일시_입력!$N$17),기준일시_입력!$N$17-AKH31,IF(AKI31&lt;기준일시_입력!$J$17,0,IF(AND(AKH31&lt;기준일시_입력!$J$17,AKI31&lt;=기준일시_입력!$N$17),AKI31-기준일시_입력!$J$17,IF(AND(AKH31&gt;=기준일시_입력!$J$17,AKI31&lt;=기준일시_입력!$N$17),AKI31-AKH31,0)))))),0)</f>
        <v>0</v>
      </c>
      <c r="AKG31" s="128">
        <f t="shared" si="312"/>
        <v>0</v>
      </c>
      <c r="AKH31" s="128">
        <f>IF(OR(AJW31="",AJZ31=""),0,IF(AJW31&lt;기준일시_입력!$J$15,기준일시_입력!$J$15,AJW31))</f>
        <v>0</v>
      </c>
      <c r="AKI31" s="128">
        <f t="shared" si="313"/>
        <v>0</v>
      </c>
      <c r="AKJ31" s="128">
        <f>IFERROR(IF(AND(AKH31&lt;SMALL(기준일시_입력!$J$21:$J$39,AKJ$5),AKI31&gt;SMALL(기준일시_입력!$N$21:$N$39,AKJ$5)),INDEX(기준일시_입력!$AJ$21:$AJ$39,AKJ$5*2-1),IF(AND(AKH31&gt;=SMALL(기준일시_입력!$J$21:$J$39,AKJ$5),AKH31&lt;SMALL(기준일시_입력!$N$21:$N$39,AKJ$5)),SMALL(기준일시_입력!$N$21:$N$39,AKJ$5)-AKH31,0)),0)</f>
        <v>0</v>
      </c>
      <c r="AKK31" s="128">
        <f>IFERROR(IF(AND(AKH31&lt;SMALL(기준일시_입력!$J$21:$J$39,AKK$5),AKI31&gt;SMALL(기준일시_입력!$N$21:$N$39,AKK$5)),INDEX(기준일시_입력!$AJ$21:$AJ$39,AKK$5*2-1),IF(AND(AKH31&gt;=SMALL(기준일시_입력!$J$21:$J$39,AKK$5),AKH31&lt;SMALL(기준일시_입력!$N$21:$N$39,AKK$5)),SMALL(기준일시_입력!$N$21:$N$39,AKK$5)-AKH31,0)),0)</f>
        <v>0</v>
      </c>
      <c r="AKL31" s="128">
        <f>IFERROR(IF(AND(AKH31&lt;SMALL(기준일시_입력!$J$21:$J$39,AKL$5),AKI31&gt;SMALL(기준일시_입력!$N$21:$N$39,AKL$5)),INDEX(기준일시_입력!$AJ$21:$AJ$39,AKL$5*2-1),IF(AND(AKH31&gt;=SMALL(기준일시_입력!$J$21:$J$39,AKL$5),AKH31&lt;SMALL(기준일시_입력!$N$21:$N$39,AKL$5)),SMALL(기준일시_입력!$N$21:$N$39,AKL$5)-AKH31,0)),0)</f>
        <v>0</v>
      </c>
      <c r="AKM31" s="128">
        <f>IFERROR(IF(AND(AKH31&lt;SMALL(기준일시_입력!$J$21:$J$39,AKM$5),AKI31&gt;SMALL(기준일시_입력!$N$21:$N$39,AKM$5)),INDEX(기준일시_입력!$AJ$21:$AJ$39,AKM$5*2-1),IF(AND(AKH31&gt;=SMALL(기준일시_입력!$J$21:$J$39,AKM$5),AKH31&lt;SMALL(기준일시_입력!$N$21:$N$39,AKM$5)),SMALL(기준일시_입력!$N$21:$N$39,AKM$5)-AKH31,0)),0)</f>
        <v>0</v>
      </c>
      <c r="AKN31" s="128">
        <f>IFERROR(IF(AND(AKH31&lt;SMALL(기준일시_입력!$J$21:$J$39,AKN$5),AKI31&gt;SMALL(기준일시_입력!$N$21:$N$39,AKN$5)),INDEX(기준일시_입력!$AJ$21:$AJ$39,AKN$5*2-1),IF(AND(AKH31&gt;=SMALL(기준일시_입력!$J$21:$J$39,AKN$5),AKH31&lt;SMALL(기준일시_입력!$N$21:$N$39,AKN$5)),SMALL(기준일시_입력!$N$21:$N$39,AKN$5)-AKH31,0)),0)</f>
        <v>0</v>
      </c>
      <c r="AKO31" s="128">
        <f>IFERROR(IF(AND(AKH31&lt;SMALL(기준일시_입력!$J$21:$J$39,AKO$5),AKI31&gt;SMALL(기준일시_입력!$N$21:$N$39,AKO$5)),INDEX(기준일시_입력!$AJ$21:$AJ$39,AKO$5*2-1),IF(AND(AKH31&gt;=SMALL(기준일시_입력!$J$21:$J$39,AKO$5),AKH31&lt;SMALL(기준일시_입력!$N$21:$N$39,AKO$5)),SMALL(기준일시_입력!$N$21:$N$39,AKO$5)-AKH31,0)),0)</f>
        <v>0</v>
      </c>
      <c r="AKP31" s="128">
        <f>IFERROR(IF(AND(AKH31&lt;SMALL(기준일시_입력!$J$21:$J$39,AKP$5),AKI31&gt;SMALL(기준일시_입력!$N$21:$N$39,AKP$5)),INDEX(기준일시_입력!$AJ$21:$AJ$39,AKP$5*2-1),IF(AND(AKH31&gt;=SMALL(기준일시_입력!$J$21:$J$39,AKP$5),AKH31&lt;SMALL(기준일시_입력!$N$21:$N$39,AKP$5)),SMALL(기준일시_입력!$N$21:$N$39,AKP$5)-AKH31,0)),0)</f>
        <v>0</v>
      </c>
      <c r="AKQ31" s="128">
        <f>IFERROR(IF(AND(AKH31&lt;SMALL(기준일시_입력!$J$21:$J$39,AKQ$5),AKI31&gt;SMALL(기준일시_입력!$N$21:$N$39,AKQ$5)),INDEX(기준일시_입력!$AJ$21:$AJ$39,AKQ$5*2-1),IF(AND(AKH31&gt;=SMALL(기준일시_입력!$J$21:$J$39,AKQ$5),AKH31&lt;SMALL(기준일시_입력!$N$21:$N$39,AKQ$5)),SMALL(기준일시_입력!$N$21:$N$39,AKQ$5)-AKH31,0)),0)</f>
        <v>0</v>
      </c>
      <c r="AKR31" s="128">
        <f>IFERROR(IF(AND(AKH31&lt;SMALL(기준일시_입력!$J$21:$J$39,AKR$5),AKI31&gt;SMALL(기준일시_입력!$N$21:$N$39,AKR$5)),INDEX(기준일시_입력!$AJ$21:$AJ$39,AKR$5*2-1),IF(AND(AKH31&gt;=SMALL(기준일시_입력!$J$21:$J$39,AKR$5),AKH31&lt;SMALL(기준일시_입력!$N$21:$N$39,AKR$5)),SMALL(기준일시_입력!$N$21:$N$39,AKR$5)-AKH31,0)),0)</f>
        <v>0</v>
      </c>
      <c r="AKS31" s="128">
        <f>IFERROR(IF(AND(AKH31&lt;SMALL(기준일시_입력!$J$21:$J$39,AKS$5),AKI31&gt;SMALL(기준일시_입력!$N$21:$N$39,AKS$5)),INDEX(기준일시_입력!$AJ$21:$AJ$39,AKS$5*2-1),IF(AND(AKH31&gt;=SMALL(기준일시_입력!$J$21:$J$39,AKS$5),AKH31&lt;SMALL(기준일시_입력!$N$21:$N$39,AKS$5)),SMALL(기준일시_입력!$N$21:$N$39,AKS$5)-AKH31,0)),0)</f>
        <v>0</v>
      </c>
      <c r="AKT31" s="125"/>
      <c r="AKU31" s="180" t="str">
        <f t="shared" si="314"/>
        <v>26일</v>
      </c>
      <c r="AKV31" s="180"/>
      <c r="AKW31" s="124" t="str">
        <f t="shared" si="315"/>
        <v>금</v>
      </c>
      <c r="AKX31" s="133" t="str">
        <f t="shared" si="414"/>
        <v/>
      </c>
      <c r="AKY31" s="184"/>
      <c r="AKZ31" s="184"/>
      <c r="ALA31" s="184"/>
      <c r="ALB31" s="184"/>
      <c r="ALC31" s="184"/>
      <c r="ALD31" s="184"/>
      <c r="ALE31" s="176"/>
      <c r="ALF31" s="177"/>
      <c r="ALG31" s="129" t="str">
        <f>IF($B31="","",IF(AND(AKW$3&lt;&gt;"",$B31-기준일시_입력!$AO$7&lt;=0,AKY31="",ALB31="",ALE31=""),"X",IF(ALE31="연차","☆",IF(ALE31="월차","★",IF(ALE31="병가","♨",IF(ALE31="출장","◎",IF(ALE31="교육","■",IF(AND(ALE31="",AKY31&lt;=기준일시_입력!$J$15,ALB31&gt;=기준일시_입력!$N$15),"○",IF(AND(ALE31="",AKY31&lt;&gt;"",AKY31&gt;기준일시_입력!$J$15),"▼",IF(AND(ALE31="",ALB31&lt;&gt;"",ALB31&lt;기준일시_입력!$N$15),"△",""))))))))))</f>
        <v/>
      </c>
      <c r="ALH31" s="128">
        <f>IFERROR(IF(OR(AKY31="",ALB31=""),0,IF(AND(ALJ31&lt;기준일시_입력!$J$17,ALK31&gt;기준일시_입력!$N$17),기준일시_입력!$N$17-기준일시_입력!$J$17,IF(AND(ALJ31&gt;=기준일시_입력!$J$17,ALK31&gt;기준일시_입력!$N$17),기준일시_입력!$N$17-ALJ31,IF(ALK31&lt;기준일시_입력!$J$17,0,IF(AND(ALJ31&lt;기준일시_입력!$J$17,ALK31&lt;=기준일시_입력!$N$17),ALK31-기준일시_입력!$J$17,IF(AND(ALJ31&gt;=기준일시_입력!$J$17,ALK31&lt;=기준일시_입력!$N$17),ALK31-ALJ31,0)))))),0)</f>
        <v>0</v>
      </c>
      <c r="ALI31" s="128">
        <f t="shared" si="317"/>
        <v>0</v>
      </c>
      <c r="ALJ31" s="128">
        <f>IF(OR(AKY31="",ALB31=""),0,IF(AKY31&lt;기준일시_입력!$J$15,기준일시_입력!$J$15,AKY31))</f>
        <v>0</v>
      </c>
      <c r="ALK31" s="128">
        <f t="shared" si="318"/>
        <v>0</v>
      </c>
      <c r="ALL31" s="128">
        <f>IFERROR(IF(AND(ALJ31&lt;SMALL(기준일시_입력!$J$21:$J$39,ALL$5),ALK31&gt;SMALL(기준일시_입력!$N$21:$N$39,ALL$5)),INDEX(기준일시_입력!$AJ$21:$AJ$39,ALL$5*2-1),IF(AND(ALJ31&gt;=SMALL(기준일시_입력!$J$21:$J$39,ALL$5),ALJ31&lt;SMALL(기준일시_입력!$N$21:$N$39,ALL$5)),SMALL(기준일시_입력!$N$21:$N$39,ALL$5)-ALJ31,0)),0)</f>
        <v>0</v>
      </c>
      <c r="ALM31" s="128">
        <f>IFERROR(IF(AND(ALJ31&lt;SMALL(기준일시_입력!$J$21:$J$39,ALM$5),ALK31&gt;SMALL(기준일시_입력!$N$21:$N$39,ALM$5)),INDEX(기준일시_입력!$AJ$21:$AJ$39,ALM$5*2-1),IF(AND(ALJ31&gt;=SMALL(기준일시_입력!$J$21:$J$39,ALM$5),ALJ31&lt;SMALL(기준일시_입력!$N$21:$N$39,ALM$5)),SMALL(기준일시_입력!$N$21:$N$39,ALM$5)-ALJ31,0)),0)</f>
        <v>0</v>
      </c>
      <c r="ALN31" s="128">
        <f>IFERROR(IF(AND(ALJ31&lt;SMALL(기준일시_입력!$J$21:$J$39,ALN$5),ALK31&gt;SMALL(기준일시_입력!$N$21:$N$39,ALN$5)),INDEX(기준일시_입력!$AJ$21:$AJ$39,ALN$5*2-1),IF(AND(ALJ31&gt;=SMALL(기준일시_입력!$J$21:$J$39,ALN$5),ALJ31&lt;SMALL(기준일시_입력!$N$21:$N$39,ALN$5)),SMALL(기준일시_입력!$N$21:$N$39,ALN$5)-ALJ31,0)),0)</f>
        <v>0</v>
      </c>
      <c r="ALO31" s="128">
        <f>IFERROR(IF(AND(ALJ31&lt;SMALL(기준일시_입력!$J$21:$J$39,ALO$5),ALK31&gt;SMALL(기준일시_입력!$N$21:$N$39,ALO$5)),INDEX(기준일시_입력!$AJ$21:$AJ$39,ALO$5*2-1),IF(AND(ALJ31&gt;=SMALL(기준일시_입력!$J$21:$J$39,ALO$5),ALJ31&lt;SMALL(기준일시_입력!$N$21:$N$39,ALO$5)),SMALL(기준일시_입력!$N$21:$N$39,ALO$5)-ALJ31,0)),0)</f>
        <v>0</v>
      </c>
      <c r="ALP31" s="128">
        <f>IFERROR(IF(AND(ALJ31&lt;SMALL(기준일시_입력!$J$21:$J$39,ALP$5),ALK31&gt;SMALL(기준일시_입력!$N$21:$N$39,ALP$5)),INDEX(기준일시_입력!$AJ$21:$AJ$39,ALP$5*2-1),IF(AND(ALJ31&gt;=SMALL(기준일시_입력!$J$21:$J$39,ALP$5),ALJ31&lt;SMALL(기준일시_입력!$N$21:$N$39,ALP$5)),SMALL(기준일시_입력!$N$21:$N$39,ALP$5)-ALJ31,0)),0)</f>
        <v>0</v>
      </c>
      <c r="ALQ31" s="128">
        <f>IFERROR(IF(AND(ALJ31&lt;SMALL(기준일시_입력!$J$21:$J$39,ALQ$5),ALK31&gt;SMALL(기준일시_입력!$N$21:$N$39,ALQ$5)),INDEX(기준일시_입력!$AJ$21:$AJ$39,ALQ$5*2-1),IF(AND(ALJ31&gt;=SMALL(기준일시_입력!$J$21:$J$39,ALQ$5),ALJ31&lt;SMALL(기준일시_입력!$N$21:$N$39,ALQ$5)),SMALL(기준일시_입력!$N$21:$N$39,ALQ$5)-ALJ31,0)),0)</f>
        <v>0</v>
      </c>
      <c r="ALR31" s="128">
        <f>IFERROR(IF(AND(ALJ31&lt;SMALL(기준일시_입력!$J$21:$J$39,ALR$5),ALK31&gt;SMALL(기준일시_입력!$N$21:$N$39,ALR$5)),INDEX(기준일시_입력!$AJ$21:$AJ$39,ALR$5*2-1),IF(AND(ALJ31&gt;=SMALL(기준일시_입력!$J$21:$J$39,ALR$5),ALJ31&lt;SMALL(기준일시_입력!$N$21:$N$39,ALR$5)),SMALL(기준일시_입력!$N$21:$N$39,ALR$5)-ALJ31,0)),0)</f>
        <v>0</v>
      </c>
      <c r="ALS31" s="128">
        <f>IFERROR(IF(AND(ALJ31&lt;SMALL(기준일시_입력!$J$21:$J$39,ALS$5),ALK31&gt;SMALL(기준일시_입력!$N$21:$N$39,ALS$5)),INDEX(기준일시_입력!$AJ$21:$AJ$39,ALS$5*2-1),IF(AND(ALJ31&gt;=SMALL(기준일시_입력!$J$21:$J$39,ALS$5),ALJ31&lt;SMALL(기준일시_입력!$N$21:$N$39,ALS$5)),SMALL(기준일시_입력!$N$21:$N$39,ALS$5)-ALJ31,0)),0)</f>
        <v>0</v>
      </c>
      <c r="ALT31" s="128">
        <f>IFERROR(IF(AND(ALJ31&lt;SMALL(기준일시_입력!$J$21:$J$39,ALT$5),ALK31&gt;SMALL(기준일시_입력!$N$21:$N$39,ALT$5)),INDEX(기준일시_입력!$AJ$21:$AJ$39,ALT$5*2-1),IF(AND(ALJ31&gt;=SMALL(기준일시_입력!$J$21:$J$39,ALT$5),ALJ31&lt;SMALL(기준일시_입력!$N$21:$N$39,ALT$5)),SMALL(기준일시_입력!$N$21:$N$39,ALT$5)-ALJ31,0)),0)</f>
        <v>0</v>
      </c>
      <c r="ALU31" s="128">
        <f>IFERROR(IF(AND(ALJ31&lt;SMALL(기준일시_입력!$J$21:$J$39,ALU$5),ALK31&gt;SMALL(기준일시_입력!$N$21:$N$39,ALU$5)),INDEX(기준일시_입력!$AJ$21:$AJ$39,ALU$5*2-1),IF(AND(ALJ31&gt;=SMALL(기준일시_입력!$J$21:$J$39,ALU$5),ALJ31&lt;SMALL(기준일시_입력!$N$21:$N$39,ALU$5)),SMALL(기준일시_입력!$N$21:$N$39,ALU$5)-ALJ31,0)),0)</f>
        <v>0</v>
      </c>
      <c r="ALV31" s="125"/>
      <c r="ALW31" s="180" t="str">
        <f t="shared" si="319"/>
        <v>26일</v>
      </c>
      <c r="ALX31" s="180"/>
      <c r="ALY31" s="124" t="str">
        <f t="shared" si="320"/>
        <v>금</v>
      </c>
      <c r="ALZ31" s="133" t="str">
        <f t="shared" si="415"/>
        <v/>
      </c>
      <c r="AMA31" s="184"/>
      <c r="AMB31" s="184"/>
      <c r="AMC31" s="184"/>
      <c r="AMD31" s="184"/>
      <c r="AME31" s="184"/>
      <c r="AMF31" s="184"/>
      <c r="AMG31" s="176"/>
      <c r="AMH31" s="177"/>
      <c r="AMI31" s="129" t="str">
        <f>IF($B31="","",IF(AND(ALY$3&lt;&gt;"",$B31-기준일시_입력!$AO$7&lt;=0,AMA31="",AMD31="",AMG31=""),"X",IF(AMG31="연차","☆",IF(AMG31="월차","★",IF(AMG31="병가","♨",IF(AMG31="출장","◎",IF(AMG31="교육","■",IF(AND(AMG31="",AMA31&lt;=기준일시_입력!$J$15,AMD31&gt;=기준일시_입력!$N$15),"○",IF(AND(AMG31="",AMA31&lt;&gt;"",AMA31&gt;기준일시_입력!$J$15),"▼",IF(AND(AMG31="",AMD31&lt;&gt;"",AMD31&lt;기준일시_입력!$N$15),"△",""))))))))))</f>
        <v/>
      </c>
      <c r="AMJ31" s="128">
        <f>IFERROR(IF(OR(AMA31="",AMD31=""),0,IF(AND(AML31&lt;기준일시_입력!$J$17,AMM31&gt;기준일시_입력!$N$17),기준일시_입력!$N$17-기준일시_입력!$J$17,IF(AND(AML31&gt;=기준일시_입력!$J$17,AMM31&gt;기준일시_입력!$N$17),기준일시_입력!$N$17-AML31,IF(AMM31&lt;기준일시_입력!$J$17,0,IF(AND(AML31&lt;기준일시_입력!$J$17,AMM31&lt;=기준일시_입력!$N$17),AMM31-기준일시_입력!$J$17,IF(AND(AML31&gt;=기준일시_입력!$J$17,AMM31&lt;=기준일시_입력!$N$17),AMM31-AML31,0)))))),0)</f>
        <v>0</v>
      </c>
      <c r="AMK31" s="128">
        <f t="shared" si="322"/>
        <v>0</v>
      </c>
      <c r="AML31" s="128">
        <f>IF(OR(AMA31="",AMD31=""),0,IF(AMA31&lt;기준일시_입력!$J$15,기준일시_입력!$J$15,AMA31))</f>
        <v>0</v>
      </c>
      <c r="AMM31" s="128">
        <f t="shared" si="323"/>
        <v>0</v>
      </c>
      <c r="AMN31" s="128">
        <f>IFERROR(IF(AND(AML31&lt;SMALL(기준일시_입력!$J$21:$J$39,AMN$5),AMM31&gt;SMALL(기준일시_입력!$N$21:$N$39,AMN$5)),INDEX(기준일시_입력!$AJ$21:$AJ$39,AMN$5*2-1),IF(AND(AML31&gt;=SMALL(기준일시_입력!$J$21:$J$39,AMN$5),AML31&lt;SMALL(기준일시_입력!$N$21:$N$39,AMN$5)),SMALL(기준일시_입력!$N$21:$N$39,AMN$5)-AML31,0)),0)</f>
        <v>0</v>
      </c>
      <c r="AMO31" s="128">
        <f>IFERROR(IF(AND(AML31&lt;SMALL(기준일시_입력!$J$21:$J$39,AMO$5),AMM31&gt;SMALL(기준일시_입력!$N$21:$N$39,AMO$5)),INDEX(기준일시_입력!$AJ$21:$AJ$39,AMO$5*2-1),IF(AND(AML31&gt;=SMALL(기준일시_입력!$J$21:$J$39,AMO$5),AML31&lt;SMALL(기준일시_입력!$N$21:$N$39,AMO$5)),SMALL(기준일시_입력!$N$21:$N$39,AMO$5)-AML31,0)),0)</f>
        <v>0</v>
      </c>
      <c r="AMP31" s="128">
        <f>IFERROR(IF(AND(AML31&lt;SMALL(기준일시_입력!$J$21:$J$39,AMP$5),AMM31&gt;SMALL(기준일시_입력!$N$21:$N$39,AMP$5)),INDEX(기준일시_입력!$AJ$21:$AJ$39,AMP$5*2-1),IF(AND(AML31&gt;=SMALL(기준일시_입력!$J$21:$J$39,AMP$5),AML31&lt;SMALL(기준일시_입력!$N$21:$N$39,AMP$5)),SMALL(기준일시_입력!$N$21:$N$39,AMP$5)-AML31,0)),0)</f>
        <v>0</v>
      </c>
      <c r="AMQ31" s="128">
        <f>IFERROR(IF(AND(AML31&lt;SMALL(기준일시_입력!$J$21:$J$39,AMQ$5),AMM31&gt;SMALL(기준일시_입력!$N$21:$N$39,AMQ$5)),INDEX(기준일시_입력!$AJ$21:$AJ$39,AMQ$5*2-1),IF(AND(AML31&gt;=SMALL(기준일시_입력!$J$21:$J$39,AMQ$5),AML31&lt;SMALL(기준일시_입력!$N$21:$N$39,AMQ$5)),SMALL(기준일시_입력!$N$21:$N$39,AMQ$5)-AML31,0)),0)</f>
        <v>0</v>
      </c>
      <c r="AMR31" s="128">
        <f>IFERROR(IF(AND(AML31&lt;SMALL(기준일시_입력!$J$21:$J$39,AMR$5),AMM31&gt;SMALL(기준일시_입력!$N$21:$N$39,AMR$5)),INDEX(기준일시_입력!$AJ$21:$AJ$39,AMR$5*2-1),IF(AND(AML31&gt;=SMALL(기준일시_입력!$J$21:$J$39,AMR$5),AML31&lt;SMALL(기준일시_입력!$N$21:$N$39,AMR$5)),SMALL(기준일시_입력!$N$21:$N$39,AMR$5)-AML31,0)),0)</f>
        <v>0</v>
      </c>
      <c r="AMS31" s="128">
        <f>IFERROR(IF(AND(AML31&lt;SMALL(기준일시_입력!$J$21:$J$39,AMS$5),AMM31&gt;SMALL(기준일시_입력!$N$21:$N$39,AMS$5)),INDEX(기준일시_입력!$AJ$21:$AJ$39,AMS$5*2-1),IF(AND(AML31&gt;=SMALL(기준일시_입력!$J$21:$J$39,AMS$5),AML31&lt;SMALL(기준일시_입력!$N$21:$N$39,AMS$5)),SMALL(기준일시_입력!$N$21:$N$39,AMS$5)-AML31,0)),0)</f>
        <v>0</v>
      </c>
      <c r="AMT31" s="128">
        <f>IFERROR(IF(AND(AML31&lt;SMALL(기준일시_입력!$J$21:$J$39,AMT$5),AMM31&gt;SMALL(기준일시_입력!$N$21:$N$39,AMT$5)),INDEX(기준일시_입력!$AJ$21:$AJ$39,AMT$5*2-1),IF(AND(AML31&gt;=SMALL(기준일시_입력!$J$21:$J$39,AMT$5),AML31&lt;SMALL(기준일시_입력!$N$21:$N$39,AMT$5)),SMALL(기준일시_입력!$N$21:$N$39,AMT$5)-AML31,0)),0)</f>
        <v>0</v>
      </c>
      <c r="AMU31" s="128">
        <f>IFERROR(IF(AND(AML31&lt;SMALL(기준일시_입력!$J$21:$J$39,AMU$5),AMM31&gt;SMALL(기준일시_입력!$N$21:$N$39,AMU$5)),INDEX(기준일시_입력!$AJ$21:$AJ$39,AMU$5*2-1),IF(AND(AML31&gt;=SMALL(기준일시_입력!$J$21:$J$39,AMU$5),AML31&lt;SMALL(기준일시_입력!$N$21:$N$39,AMU$5)),SMALL(기준일시_입력!$N$21:$N$39,AMU$5)-AML31,0)),0)</f>
        <v>0</v>
      </c>
      <c r="AMV31" s="128">
        <f>IFERROR(IF(AND(AML31&lt;SMALL(기준일시_입력!$J$21:$J$39,AMV$5),AMM31&gt;SMALL(기준일시_입력!$N$21:$N$39,AMV$5)),INDEX(기준일시_입력!$AJ$21:$AJ$39,AMV$5*2-1),IF(AND(AML31&gt;=SMALL(기준일시_입력!$J$21:$J$39,AMV$5),AML31&lt;SMALL(기준일시_입력!$N$21:$N$39,AMV$5)),SMALL(기준일시_입력!$N$21:$N$39,AMV$5)-AML31,0)),0)</f>
        <v>0</v>
      </c>
      <c r="AMW31" s="128">
        <f>IFERROR(IF(AND(AML31&lt;SMALL(기준일시_입력!$J$21:$J$39,AMW$5),AMM31&gt;SMALL(기준일시_입력!$N$21:$N$39,AMW$5)),INDEX(기준일시_입력!$AJ$21:$AJ$39,AMW$5*2-1),IF(AND(AML31&gt;=SMALL(기준일시_입력!$J$21:$J$39,AMW$5),AML31&lt;SMALL(기준일시_입력!$N$21:$N$39,AMW$5)),SMALL(기준일시_입력!$N$21:$N$39,AMW$5)-AML31,0)),0)</f>
        <v>0</v>
      </c>
      <c r="AMX31" s="125"/>
      <c r="AMY31" s="180" t="str">
        <f t="shared" si="324"/>
        <v>26일</v>
      </c>
      <c r="AMZ31" s="180"/>
      <c r="ANA31" s="124" t="str">
        <f t="shared" si="325"/>
        <v>금</v>
      </c>
      <c r="ANB31" s="133" t="str">
        <f t="shared" si="415"/>
        <v/>
      </c>
      <c r="ANC31" s="184"/>
      <c r="AND31" s="184"/>
      <c r="ANE31" s="184"/>
      <c r="ANF31" s="184"/>
      <c r="ANG31" s="184"/>
      <c r="ANH31" s="184"/>
      <c r="ANI31" s="176"/>
      <c r="ANJ31" s="177"/>
      <c r="ANK31" s="129" t="str">
        <f>IF($B31="","",IF(AND(ANA$3&lt;&gt;"",$B31-기준일시_입력!$AO$7&lt;=0,ANC31="",ANF31="",ANI31=""),"X",IF(ANI31="연차","☆",IF(ANI31="월차","★",IF(ANI31="병가","♨",IF(ANI31="출장","◎",IF(ANI31="교육","■",IF(AND(ANI31="",ANC31&lt;=기준일시_입력!$J$15,ANF31&gt;=기준일시_입력!$N$15),"○",IF(AND(ANI31="",ANC31&lt;&gt;"",ANC31&gt;기준일시_입력!$J$15),"▼",IF(AND(ANI31="",ANF31&lt;&gt;"",ANF31&lt;기준일시_입력!$N$15),"△",""))))))))))</f>
        <v/>
      </c>
      <c r="ANL31" s="128">
        <f>IFERROR(IF(OR(ANC31="",ANF31=""),0,IF(AND(ANN31&lt;기준일시_입력!$J$17,ANO31&gt;기준일시_입력!$N$17),기준일시_입력!$N$17-기준일시_입력!$J$17,IF(AND(ANN31&gt;=기준일시_입력!$J$17,ANO31&gt;기준일시_입력!$N$17),기준일시_입력!$N$17-ANN31,IF(ANO31&lt;기준일시_입력!$J$17,0,IF(AND(ANN31&lt;기준일시_입력!$J$17,ANO31&lt;=기준일시_입력!$N$17),ANO31-기준일시_입력!$J$17,IF(AND(ANN31&gt;=기준일시_입력!$J$17,ANO31&lt;=기준일시_입력!$N$17),ANO31-ANN31,0)))))),0)</f>
        <v>0</v>
      </c>
      <c r="ANM31" s="128">
        <f t="shared" si="327"/>
        <v>0</v>
      </c>
      <c r="ANN31" s="128">
        <f>IF(OR(ANC31="",ANF31=""),0,IF(ANC31&lt;기준일시_입력!$J$15,기준일시_입력!$J$15,ANC31))</f>
        <v>0</v>
      </c>
      <c r="ANO31" s="128">
        <f t="shared" si="328"/>
        <v>0</v>
      </c>
      <c r="ANP31" s="128">
        <f>IFERROR(IF(AND(ANN31&lt;SMALL(기준일시_입력!$J$21:$J$39,ANP$5),ANO31&gt;SMALL(기준일시_입력!$N$21:$N$39,ANP$5)),INDEX(기준일시_입력!$AJ$21:$AJ$39,ANP$5*2-1),IF(AND(ANN31&gt;=SMALL(기준일시_입력!$J$21:$J$39,ANP$5),ANN31&lt;SMALL(기준일시_입력!$N$21:$N$39,ANP$5)),SMALL(기준일시_입력!$N$21:$N$39,ANP$5)-ANN31,0)),0)</f>
        <v>0</v>
      </c>
      <c r="ANQ31" s="128">
        <f>IFERROR(IF(AND(ANN31&lt;SMALL(기준일시_입력!$J$21:$J$39,ANQ$5),ANO31&gt;SMALL(기준일시_입력!$N$21:$N$39,ANQ$5)),INDEX(기준일시_입력!$AJ$21:$AJ$39,ANQ$5*2-1),IF(AND(ANN31&gt;=SMALL(기준일시_입력!$J$21:$J$39,ANQ$5),ANN31&lt;SMALL(기준일시_입력!$N$21:$N$39,ANQ$5)),SMALL(기준일시_입력!$N$21:$N$39,ANQ$5)-ANN31,0)),0)</f>
        <v>0</v>
      </c>
      <c r="ANR31" s="128">
        <f>IFERROR(IF(AND(ANN31&lt;SMALL(기준일시_입력!$J$21:$J$39,ANR$5),ANO31&gt;SMALL(기준일시_입력!$N$21:$N$39,ANR$5)),INDEX(기준일시_입력!$AJ$21:$AJ$39,ANR$5*2-1),IF(AND(ANN31&gt;=SMALL(기준일시_입력!$J$21:$J$39,ANR$5),ANN31&lt;SMALL(기준일시_입력!$N$21:$N$39,ANR$5)),SMALL(기준일시_입력!$N$21:$N$39,ANR$5)-ANN31,0)),0)</f>
        <v>0</v>
      </c>
      <c r="ANS31" s="128">
        <f>IFERROR(IF(AND(ANN31&lt;SMALL(기준일시_입력!$J$21:$J$39,ANS$5),ANO31&gt;SMALL(기준일시_입력!$N$21:$N$39,ANS$5)),INDEX(기준일시_입력!$AJ$21:$AJ$39,ANS$5*2-1),IF(AND(ANN31&gt;=SMALL(기준일시_입력!$J$21:$J$39,ANS$5),ANN31&lt;SMALL(기준일시_입력!$N$21:$N$39,ANS$5)),SMALL(기준일시_입력!$N$21:$N$39,ANS$5)-ANN31,0)),0)</f>
        <v>0</v>
      </c>
      <c r="ANT31" s="128">
        <f>IFERROR(IF(AND(ANN31&lt;SMALL(기준일시_입력!$J$21:$J$39,ANT$5),ANO31&gt;SMALL(기준일시_입력!$N$21:$N$39,ANT$5)),INDEX(기준일시_입력!$AJ$21:$AJ$39,ANT$5*2-1),IF(AND(ANN31&gt;=SMALL(기준일시_입력!$J$21:$J$39,ANT$5),ANN31&lt;SMALL(기준일시_입력!$N$21:$N$39,ANT$5)),SMALL(기준일시_입력!$N$21:$N$39,ANT$5)-ANN31,0)),0)</f>
        <v>0</v>
      </c>
      <c r="ANU31" s="128">
        <f>IFERROR(IF(AND(ANN31&lt;SMALL(기준일시_입력!$J$21:$J$39,ANU$5),ANO31&gt;SMALL(기준일시_입력!$N$21:$N$39,ANU$5)),INDEX(기준일시_입력!$AJ$21:$AJ$39,ANU$5*2-1),IF(AND(ANN31&gt;=SMALL(기준일시_입력!$J$21:$J$39,ANU$5),ANN31&lt;SMALL(기준일시_입력!$N$21:$N$39,ANU$5)),SMALL(기준일시_입력!$N$21:$N$39,ANU$5)-ANN31,0)),0)</f>
        <v>0</v>
      </c>
      <c r="ANV31" s="128">
        <f>IFERROR(IF(AND(ANN31&lt;SMALL(기준일시_입력!$J$21:$J$39,ANV$5),ANO31&gt;SMALL(기준일시_입력!$N$21:$N$39,ANV$5)),INDEX(기준일시_입력!$AJ$21:$AJ$39,ANV$5*2-1),IF(AND(ANN31&gt;=SMALL(기준일시_입력!$J$21:$J$39,ANV$5),ANN31&lt;SMALL(기준일시_입력!$N$21:$N$39,ANV$5)),SMALL(기준일시_입력!$N$21:$N$39,ANV$5)-ANN31,0)),0)</f>
        <v>0</v>
      </c>
      <c r="ANW31" s="128">
        <f>IFERROR(IF(AND(ANN31&lt;SMALL(기준일시_입력!$J$21:$J$39,ANW$5),ANO31&gt;SMALL(기준일시_입력!$N$21:$N$39,ANW$5)),INDEX(기준일시_입력!$AJ$21:$AJ$39,ANW$5*2-1),IF(AND(ANN31&gt;=SMALL(기준일시_입력!$J$21:$J$39,ANW$5),ANN31&lt;SMALL(기준일시_입력!$N$21:$N$39,ANW$5)),SMALL(기준일시_입력!$N$21:$N$39,ANW$5)-ANN31,0)),0)</f>
        <v>0</v>
      </c>
      <c r="ANX31" s="128">
        <f>IFERROR(IF(AND(ANN31&lt;SMALL(기준일시_입력!$J$21:$J$39,ANX$5),ANO31&gt;SMALL(기준일시_입력!$N$21:$N$39,ANX$5)),INDEX(기준일시_입력!$AJ$21:$AJ$39,ANX$5*2-1),IF(AND(ANN31&gt;=SMALL(기준일시_입력!$J$21:$J$39,ANX$5),ANN31&lt;SMALL(기준일시_입력!$N$21:$N$39,ANX$5)),SMALL(기준일시_입력!$N$21:$N$39,ANX$5)-ANN31,0)),0)</f>
        <v>0</v>
      </c>
      <c r="ANY31" s="128">
        <f>IFERROR(IF(AND(ANN31&lt;SMALL(기준일시_입력!$J$21:$J$39,ANY$5),ANO31&gt;SMALL(기준일시_입력!$N$21:$N$39,ANY$5)),INDEX(기준일시_입력!$AJ$21:$AJ$39,ANY$5*2-1),IF(AND(ANN31&gt;=SMALL(기준일시_입력!$J$21:$J$39,ANY$5),ANN31&lt;SMALL(기준일시_입력!$N$21:$N$39,ANY$5)),SMALL(기준일시_입력!$N$21:$N$39,ANY$5)-ANN31,0)),0)</f>
        <v>0</v>
      </c>
      <c r="ANZ31" s="125"/>
      <c r="AOA31" s="180" t="str">
        <f t="shared" si="329"/>
        <v>26일</v>
      </c>
      <c r="AOB31" s="180"/>
      <c r="AOC31" s="124" t="str">
        <f t="shared" si="330"/>
        <v>금</v>
      </c>
      <c r="AOD31" s="133" t="str">
        <f t="shared" si="415"/>
        <v/>
      </c>
      <c r="AOE31" s="184"/>
      <c r="AOF31" s="184"/>
      <c r="AOG31" s="184"/>
      <c r="AOH31" s="184"/>
      <c r="AOI31" s="184"/>
      <c r="AOJ31" s="184"/>
      <c r="AOK31" s="176"/>
      <c r="AOL31" s="177"/>
      <c r="AOM31" s="129" t="str">
        <f>IF($B31="","",IF(AND(AOC$3&lt;&gt;"",$B31-기준일시_입력!$AO$7&lt;=0,AOE31="",AOH31="",AOK31=""),"X",IF(AOK31="연차","☆",IF(AOK31="월차","★",IF(AOK31="병가","♨",IF(AOK31="출장","◎",IF(AOK31="교육","■",IF(AND(AOK31="",AOE31&lt;=기준일시_입력!$J$15,AOH31&gt;=기준일시_입력!$N$15),"○",IF(AND(AOK31="",AOE31&lt;&gt;"",AOE31&gt;기준일시_입력!$J$15),"▼",IF(AND(AOK31="",AOH31&lt;&gt;"",AOH31&lt;기준일시_입력!$N$15),"△",""))))))))))</f>
        <v/>
      </c>
      <c r="AON31" s="128">
        <f>IFERROR(IF(OR(AOE31="",AOH31=""),0,IF(AND(AOP31&lt;기준일시_입력!$J$17,AOQ31&gt;기준일시_입력!$N$17),기준일시_입력!$N$17-기준일시_입력!$J$17,IF(AND(AOP31&gt;=기준일시_입력!$J$17,AOQ31&gt;기준일시_입력!$N$17),기준일시_입력!$N$17-AOP31,IF(AOQ31&lt;기준일시_입력!$J$17,0,IF(AND(AOP31&lt;기준일시_입력!$J$17,AOQ31&lt;=기준일시_입력!$N$17),AOQ31-기준일시_입력!$J$17,IF(AND(AOP31&gt;=기준일시_입력!$J$17,AOQ31&lt;=기준일시_입력!$N$17),AOQ31-AOP31,0)))))),0)</f>
        <v>0</v>
      </c>
      <c r="AOO31" s="128">
        <f t="shared" si="332"/>
        <v>0</v>
      </c>
      <c r="AOP31" s="128">
        <f>IF(OR(AOE31="",AOH31=""),0,IF(AOE31&lt;기준일시_입력!$J$15,기준일시_입력!$J$15,AOE31))</f>
        <v>0</v>
      </c>
      <c r="AOQ31" s="128">
        <f t="shared" si="333"/>
        <v>0</v>
      </c>
      <c r="AOR31" s="128">
        <f>IFERROR(IF(AND(AOP31&lt;SMALL(기준일시_입력!$J$21:$J$39,AOR$5),AOQ31&gt;SMALL(기준일시_입력!$N$21:$N$39,AOR$5)),INDEX(기준일시_입력!$AJ$21:$AJ$39,AOR$5*2-1),IF(AND(AOP31&gt;=SMALL(기준일시_입력!$J$21:$J$39,AOR$5),AOP31&lt;SMALL(기준일시_입력!$N$21:$N$39,AOR$5)),SMALL(기준일시_입력!$N$21:$N$39,AOR$5)-AOP31,0)),0)</f>
        <v>0</v>
      </c>
      <c r="AOS31" s="128">
        <f>IFERROR(IF(AND(AOP31&lt;SMALL(기준일시_입력!$J$21:$J$39,AOS$5),AOQ31&gt;SMALL(기준일시_입력!$N$21:$N$39,AOS$5)),INDEX(기준일시_입력!$AJ$21:$AJ$39,AOS$5*2-1),IF(AND(AOP31&gt;=SMALL(기준일시_입력!$J$21:$J$39,AOS$5),AOP31&lt;SMALL(기준일시_입력!$N$21:$N$39,AOS$5)),SMALL(기준일시_입력!$N$21:$N$39,AOS$5)-AOP31,0)),0)</f>
        <v>0</v>
      </c>
      <c r="AOT31" s="128">
        <f>IFERROR(IF(AND(AOP31&lt;SMALL(기준일시_입력!$J$21:$J$39,AOT$5),AOQ31&gt;SMALL(기준일시_입력!$N$21:$N$39,AOT$5)),INDEX(기준일시_입력!$AJ$21:$AJ$39,AOT$5*2-1),IF(AND(AOP31&gt;=SMALL(기준일시_입력!$J$21:$J$39,AOT$5),AOP31&lt;SMALL(기준일시_입력!$N$21:$N$39,AOT$5)),SMALL(기준일시_입력!$N$21:$N$39,AOT$5)-AOP31,0)),0)</f>
        <v>0</v>
      </c>
      <c r="AOU31" s="128">
        <f>IFERROR(IF(AND(AOP31&lt;SMALL(기준일시_입력!$J$21:$J$39,AOU$5),AOQ31&gt;SMALL(기준일시_입력!$N$21:$N$39,AOU$5)),INDEX(기준일시_입력!$AJ$21:$AJ$39,AOU$5*2-1),IF(AND(AOP31&gt;=SMALL(기준일시_입력!$J$21:$J$39,AOU$5),AOP31&lt;SMALL(기준일시_입력!$N$21:$N$39,AOU$5)),SMALL(기준일시_입력!$N$21:$N$39,AOU$5)-AOP31,0)),0)</f>
        <v>0</v>
      </c>
      <c r="AOV31" s="128">
        <f>IFERROR(IF(AND(AOP31&lt;SMALL(기준일시_입력!$J$21:$J$39,AOV$5),AOQ31&gt;SMALL(기준일시_입력!$N$21:$N$39,AOV$5)),INDEX(기준일시_입력!$AJ$21:$AJ$39,AOV$5*2-1),IF(AND(AOP31&gt;=SMALL(기준일시_입력!$J$21:$J$39,AOV$5),AOP31&lt;SMALL(기준일시_입력!$N$21:$N$39,AOV$5)),SMALL(기준일시_입력!$N$21:$N$39,AOV$5)-AOP31,0)),0)</f>
        <v>0</v>
      </c>
      <c r="AOW31" s="128">
        <f>IFERROR(IF(AND(AOP31&lt;SMALL(기준일시_입력!$J$21:$J$39,AOW$5),AOQ31&gt;SMALL(기준일시_입력!$N$21:$N$39,AOW$5)),INDEX(기준일시_입력!$AJ$21:$AJ$39,AOW$5*2-1),IF(AND(AOP31&gt;=SMALL(기준일시_입력!$J$21:$J$39,AOW$5),AOP31&lt;SMALL(기준일시_입력!$N$21:$N$39,AOW$5)),SMALL(기준일시_입력!$N$21:$N$39,AOW$5)-AOP31,0)),0)</f>
        <v>0</v>
      </c>
      <c r="AOX31" s="128">
        <f>IFERROR(IF(AND(AOP31&lt;SMALL(기준일시_입력!$J$21:$J$39,AOX$5),AOQ31&gt;SMALL(기준일시_입력!$N$21:$N$39,AOX$5)),INDEX(기준일시_입력!$AJ$21:$AJ$39,AOX$5*2-1),IF(AND(AOP31&gt;=SMALL(기준일시_입력!$J$21:$J$39,AOX$5),AOP31&lt;SMALL(기준일시_입력!$N$21:$N$39,AOX$5)),SMALL(기준일시_입력!$N$21:$N$39,AOX$5)-AOP31,0)),0)</f>
        <v>0</v>
      </c>
      <c r="AOY31" s="128">
        <f>IFERROR(IF(AND(AOP31&lt;SMALL(기준일시_입력!$J$21:$J$39,AOY$5),AOQ31&gt;SMALL(기준일시_입력!$N$21:$N$39,AOY$5)),INDEX(기준일시_입력!$AJ$21:$AJ$39,AOY$5*2-1),IF(AND(AOP31&gt;=SMALL(기준일시_입력!$J$21:$J$39,AOY$5),AOP31&lt;SMALL(기준일시_입력!$N$21:$N$39,AOY$5)),SMALL(기준일시_입력!$N$21:$N$39,AOY$5)-AOP31,0)),0)</f>
        <v>0</v>
      </c>
      <c r="AOZ31" s="128">
        <f>IFERROR(IF(AND(AOP31&lt;SMALL(기준일시_입력!$J$21:$J$39,AOZ$5),AOQ31&gt;SMALL(기준일시_입력!$N$21:$N$39,AOZ$5)),INDEX(기준일시_입력!$AJ$21:$AJ$39,AOZ$5*2-1),IF(AND(AOP31&gt;=SMALL(기준일시_입력!$J$21:$J$39,AOZ$5),AOP31&lt;SMALL(기준일시_입력!$N$21:$N$39,AOZ$5)),SMALL(기준일시_입력!$N$21:$N$39,AOZ$5)-AOP31,0)),0)</f>
        <v>0</v>
      </c>
      <c r="APA31" s="128">
        <f>IFERROR(IF(AND(AOP31&lt;SMALL(기준일시_입력!$J$21:$J$39,APA$5),AOQ31&gt;SMALL(기준일시_입력!$N$21:$N$39,APA$5)),INDEX(기준일시_입력!$AJ$21:$AJ$39,APA$5*2-1),IF(AND(AOP31&gt;=SMALL(기준일시_입력!$J$21:$J$39,APA$5),AOP31&lt;SMALL(기준일시_입력!$N$21:$N$39,APA$5)),SMALL(기준일시_입력!$N$21:$N$39,APA$5)-AOP31,0)),0)</f>
        <v>0</v>
      </c>
      <c r="APB31" s="125"/>
      <c r="APC31" s="180" t="str">
        <f t="shared" si="334"/>
        <v>26일</v>
      </c>
      <c r="APD31" s="180"/>
      <c r="APE31" s="124" t="str">
        <f t="shared" si="335"/>
        <v>금</v>
      </c>
      <c r="APF31" s="133" t="str">
        <f t="shared" si="416"/>
        <v/>
      </c>
      <c r="APG31" s="184"/>
      <c r="APH31" s="184"/>
      <c r="API31" s="184"/>
      <c r="APJ31" s="184"/>
      <c r="APK31" s="184"/>
      <c r="APL31" s="184"/>
      <c r="APM31" s="176"/>
      <c r="APN31" s="177"/>
      <c r="APO31" s="129" t="str">
        <f>IF($B31="","",IF(AND(APE$3&lt;&gt;"",$B31-기준일시_입력!$AO$7&lt;=0,APG31="",APJ31="",APM31=""),"X",IF(APM31="연차","☆",IF(APM31="월차","★",IF(APM31="병가","♨",IF(APM31="출장","◎",IF(APM31="교육","■",IF(AND(APM31="",APG31&lt;=기준일시_입력!$J$15,APJ31&gt;=기준일시_입력!$N$15),"○",IF(AND(APM31="",APG31&lt;&gt;"",APG31&gt;기준일시_입력!$J$15),"▼",IF(AND(APM31="",APJ31&lt;&gt;"",APJ31&lt;기준일시_입력!$N$15),"△",""))))))))))</f>
        <v/>
      </c>
      <c r="APP31" s="128">
        <f>IFERROR(IF(OR(APG31="",APJ31=""),0,IF(AND(APR31&lt;기준일시_입력!$J$17,APS31&gt;기준일시_입력!$N$17),기준일시_입력!$N$17-기준일시_입력!$J$17,IF(AND(APR31&gt;=기준일시_입력!$J$17,APS31&gt;기준일시_입력!$N$17),기준일시_입력!$N$17-APR31,IF(APS31&lt;기준일시_입력!$J$17,0,IF(AND(APR31&lt;기준일시_입력!$J$17,APS31&lt;=기준일시_입력!$N$17),APS31-기준일시_입력!$J$17,IF(AND(APR31&gt;=기준일시_입력!$J$17,APS31&lt;=기준일시_입력!$N$17),APS31-APR31,0)))))),0)</f>
        <v>0</v>
      </c>
      <c r="APQ31" s="128">
        <f t="shared" si="337"/>
        <v>0</v>
      </c>
      <c r="APR31" s="128">
        <f>IF(OR(APG31="",APJ31=""),0,IF(APG31&lt;기준일시_입력!$J$15,기준일시_입력!$J$15,APG31))</f>
        <v>0</v>
      </c>
      <c r="APS31" s="128">
        <f t="shared" si="338"/>
        <v>0</v>
      </c>
      <c r="APT31" s="128">
        <f>IFERROR(IF(AND(APR31&lt;SMALL(기준일시_입력!$J$21:$J$39,APT$5),APS31&gt;SMALL(기준일시_입력!$N$21:$N$39,APT$5)),INDEX(기준일시_입력!$AJ$21:$AJ$39,APT$5*2-1),IF(AND(APR31&gt;=SMALL(기준일시_입력!$J$21:$J$39,APT$5),APR31&lt;SMALL(기준일시_입력!$N$21:$N$39,APT$5)),SMALL(기준일시_입력!$N$21:$N$39,APT$5)-APR31,0)),0)</f>
        <v>0</v>
      </c>
      <c r="APU31" s="128">
        <f>IFERROR(IF(AND(APR31&lt;SMALL(기준일시_입력!$J$21:$J$39,APU$5),APS31&gt;SMALL(기준일시_입력!$N$21:$N$39,APU$5)),INDEX(기준일시_입력!$AJ$21:$AJ$39,APU$5*2-1),IF(AND(APR31&gt;=SMALL(기준일시_입력!$J$21:$J$39,APU$5),APR31&lt;SMALL(기준일시_입력!$N$21:$N$39,APU$5)),SMALL(기준일시_입력!$N$21:$N$39,APU$5)-APR31,0)),0)</f>
        <v>0</v>
      </c>
      <c r="APV31" s="128">
        <f>IFERROR(IF(AND(APR31&lt;SMALL(기준일시_입력!$J$21:$J$39,APV$5),APS31&gt;SMALL(기준일시_입력!$N$21:$N$39,APV$5)),INDEX(기준일시_입력!$AJ$21:$AJ$39,APV$5*2-1),IF(AND(APR31&gt;=SMALL(기준일시_입력!$J$21:$J$39,APV$5),APR31&lt;SMALL(기준일시_입력!$N$21:$N$39,APV$5)),SMALL(기준일시_입력!$N$21:$N$39,APV$5)-APR31,0)),0)</f>
        <v>0</v>
      </c>
      <c r="APW31" s="128">
        <f>IFERROR(IF(AND(APR31&lt;SMALL(기준일시_입력!$J$21:$J$39,APW$5),APS31&gt;SMALL(기준일시_입력!$N$21:$N$39,APW$5)),INDEX(기준일시_입력!$AJ$21:$AJ$39,APW$5*2-1),IF(AND(APR31&gt;=SMALL(기준일시_입력!$J$21:$J$39,APW$5),APR31&lt;SMALL(기준일시_입력!$N$21:$N$39,APW$5)),SMALL(기준일시_입력!$N$21:$N$39,APW$5)-APR31,0)),0)</f>
        <v>0</v>
      </c>
      <c r="APX31" s="128">
        <f>IFERROR(IF(AND(APR31&lt;SMALL(기준일시_입력!$J$21:$J$39,APX$5),APS31&gt;SMALL(기준일시_입력!$N$21:$N$39,APX$5)),INDEX(기준일시_입력!$AJ$21:$AJ$39,APX$5*2-1),IF(AND(APR31&gt;=SMALL(기준일시_입력!$J$21:$J$39,APX$5),APR31&lt;SMALL(기준일시_입력!$N$21:$N$39,APX$5)),SMALL(기준일시_입력!$N$21:$N$39,APX$5)-APR31,0)),0)</f>
        <v>0</v>
      </c>
      <c r="APY31" s="128">
        <f>IFERROR(IF(AND(APR31&lt;SMALL(기준일시_입력!$J$21:$J$39,APY$5),APS31&gt;SMALL(기준일시_입력!$N$21:$N$39,APY$5)),INDEX(기준일시_입력!$AJ$21:$AJ$39,APY$5*2-1),IF(AND(APR31&gt;=SMALL(기준일시_입력!$J$21:$J$39,APY$5),APR31&lt;SMALL(기준일시_입력!$N$21:$N$39,APY$5)),SMALL(기준일시_입력!$N$21:$N$39,APY$5)-APR31,0)),0)</f>
        <v>0</v>
      </c>
      <c r="APZ31" s="128">
        <f>IFERROR(IF(AND(APR31&lt;SMALL(기준일시_입력!$J$21:$J$39,APZ$5),APS31&gt;SMALL(기준일시_입력!$N$21:$N$39,APZ$5)),INDEX(기준일시_입력!$AJ$21:$AJ$39,APZ$5*2-1),IF(AND(APR31&gt;=SMALL(기준일시_입력!$J$21:$J$39,APZ$5),APR31&lt;SMALL(기준일시_입력!$N$21:$N$39,APZ$5)),SMALL(기준일시_입력!$N$21:$N$39,APZ$5)-APR31,0)),0)</f>
        <v>0</v>
      </c>
      <c r="AQA31" s="128">
        <f>IFERROR(IF(AND(APR31&lt;SMALL(기준일시_입력!$J$21:$J$39,AQA$5),APS31&gt;SMALL(기준일시_입력!$N$21:$N$39,AQA$5)),INDEX(기준일시_입력!$AJ$21:$AJ$39,AQA$5*2-1),IF(AND(APR31&gt;=SMALL(기준일시_입력!$J$21:$J$39,AQA$5),APR31&lt;SMALL(기준일시_입력!$N$21:$N$39,AQA$5)),SMALL(기준일시_입력!$N$21:$N$39,AQA$5)-APR31,0)),0)</f>
        <v>0</v>
      </c>
      <c r="AQB31" s="128">
        <f>IFERROR(IF(AND(APR31&lt;SMALL(기준일시_입력!$J$21:$J$39,AQB$5),APS31&gt;SMALL(기준일시_입력!$N$21:$N$39,AQB$5)),INDEX(기준일시_입력!$AJ$21:$AJ$39,AQB$5*2-1),IF(AND(APR31&gt;=SMALL(기준일시_입력!$J$21:$J$39,AQB$5),APR31&lt;SMALL(기준일시_입력!$N$21:$N$39,AQB$5)),SMALL(기준일시_입력!$N$21:$N$39,AQB$5)-APR31,0)),0)</f>
        <v>0</v>
      </c>
      <c r="AQC31" s="128">
        <f>IFERROR(IF(AND(APR31&lt;SMALL(기준일시_입력!$J$21:$J$39,AQC$5),APS31&gt;SMALL(기준일시_입력!$N$21:$N$39,AQC$5)),INDEX(기준일시_입력!$AJ$21:$AJ$39,AQC$5*2-1),IF(AND(APR31&gt;=SMALL(기준일시_입력!$J$21:$J$39,AQC$5),APR31&lt;SMALL(기준일시_입력!$N$21:$N$39,AQC$5)),SMALL(기준일시_입력!$N$21:$N$39,AQC$5)-APR31,0)),0)</f>
        <v>0</v>
      </c>
      <c r="AQD31" s="125"/>
      <c r="AQE31" s="180" t="str">
        <f t="shared" si="339"/>
        <v>26일</v>
      </c>
      <c r="AQF31" s="180"/>
      <c r="AQG31" s="124" t="str">
        <f t="shared" si="340"/>
        <v>금</v>
      </c>
      <c r="AQH31" s="133" t="str">
        <f t="shared" si="416"/>
        <v/>
      </c>
      <c r="AQI31" s="184"/>
      <c r="AQJ31" s="184"/>
      <c r="AQK31" s="184"/>
      <c r="AQL31" s="184"/>
      <c r="AQM31" s="184"/>
      <c r="AQN31" s="184"/>
      <c r="AQO31" s="176"/>
      <c r="AQP31" s="177"/>
      <c r="AQQ31" s="129" t="str">
        <f>IF($B31="","",IF(AND(AQG$3&lt;&gt;"",$B31-기준일시_입력!$AO$7&lt;=0,AQI31="",AQL31="",AQO31=""),"X",IF(AQO31="연차","☆",IF(AQO31="월차","★",IF(AQO31="병가","♨",IF(AQO31="출장","◎",IF(AQO31="교육","■",IF(AND(AQO31="",AQI31&lt;=기준일시_입력!$J$15,AQL31&gt;=기준일시_입력!$N$15),"○",IF(AND(AQO31="",AQI31&lt;&gt;"",AQI31&gt;기준일시_입력!$J$15),"▼",IF(AND(AQO31="",AQL31&lt;&gt;"",AQL31&lt;기준일시_입력!$N$15),"△",""))))))))))</f>
        <v/>
      </c>
      <c r="AQR31" s="128">
        <f>IFERROR(IF(OR(AQI31="",AQL31=""),0,IF(AND(AQT31&lt;기준일시_입력!$J$17,AQU31&gt;기준일시_입력!$N$17),기준일시_입력!$N$17-기준일시_입력!$J$17,IF(AND(AQT31&gt;=기준일시_입력!$J$17,AQU31&gt;기준일시_입력!$N$17),기준일시_입력!$N$17-AQT31,IF(AQU31&lt;기준일시_입력!$J$17,0,IF(AND(AQT31&lt;기준일시_입력!$J$17,AQU31&lt;=기준일시_입력!$N$17),AQU31-기준일시_입력!$J$17,IF(AND(AQT31&gt;=기준일시_입력!$J$17,AQU31&lt;=기준일시_입력!$N$17),AQU31-AQT31,0)))))),0)</f>
        <v>0</v>
      </c>
      <c r="AQS31" s="128">
        <f t="shared" si="342"/>
        <v>0</v>
      </c>
      <c r="AQT31" s="128">
        <f>IF(OR(AQI31="",AQL31=""),0,IF(AQI31&lt;기준일시_입력!$J$15,기준일시_입력!$J$15,AQI31))</f>
        <v>0</v>
      </c>
      <c r="AQU31" s="128">
        <f t="shared" si="343"/>
        <v>0</v>
      </c>
      <c r="AQV31" s="128">
        <f>IFERROR(IF(AND(AQT31&lt;SMALL(기준일시_입력!$J$21:$J$39,AQV$5),AQU31&gt;SMALL(기준일시_입력!$N$21:$N$39,AQV$5)),INDEX(기준일시_입력!$AJ$21:$AJ$39,AQV$5*2-1),IF(AND(AQT31&gt;=SMALL(기준일시_입력!$J$21:$J$39,AQV$5),AQT31&lt;SMALL(기준일시_입력!$N$21:$N$39,AQV$5)),SMALL(기준일시_입력!$N$21:$N$39,AQV$5)-AQT31,0)),0)</f>
        <v>0</v>
      </c>
      <c r="AQW31" s="128">
        <f>IFERROR(IF(AND(AQT31&lt;SMALL(기준일시_입력!$J$21:$J$39,AQW$5),AQU31&gt;SMALL(기준일시_입력!$N$21:$N$39,AQW$5)),INDEX(기준일시_입력!$AJ$21:$AJ$39,AQW$5*2-1),IF(AND(AQT31&gt;=SMALL(기준일시_입력!$J$21:$J$39,AQW$5),AQT31&lt;SMALL(기준일시_입력!$N$21:$N$39,AQW$5)),SMALL(기준일시_입력!$N$21:$N$39,AQW$5)-AQT31,0)),0)</f>
        <v>0</v>
      </c>
      <c r="AQX31" s="128">
        <f>IFERROR(IF(AND(AQT31&lt;SMALL(기준일시_입력!$J$21:$J$39,AQX$5),AQU31&gt;SMALL(기준일시_입력!$N$21:$N$39,AQX$5)),INDEX(기준일시_입력!$AJ$21:$AJ$39,AQX$5*2-1),IF(AND(AQT31&gt;=SMALL(기준일시_입력!$J$21:$J$39,AQX$5),AQT31&lt;SMALL(기준일시_입력!$N$21:$N$39,AQX$5)),SMALL(기준일시_입력!$N$21:$N$39,AQX$5)-AQT31,0)),0)</f>
        <v>0</v>
      </c>
      <c r="AQY31" s="128">
        <f>IFERROR(IF(AND(AQT31&lt;SMALL(기준일시_입력!$J$21:$J$39,AQY$5),AQU31&gt;SMALL(기준일시_입력!$N$21:$N$39,AQY$5)),INDEX(기준일시_입력!$AJ$21:$AJ$39,AQY$5*2-1),IF(AND(AQT31&gt;=SMALL(기준일시_입력!$J$21:$J$39,AQY$5),AQT31&lt;SMALL(기준일시_입력!$N$21:$N$39,AQY$5)),SMALL(기준일시_입력!$N$21:$N$39,AQY$5)-AQT31,0)),0)</f>
        <v>0</v>
      </c>
      <c r="AQZ31" s="128">
        <f>IFERROR(IF(AND(AQT31&lt;SMALL(기준일시_입력!$J$21:$J$39,AQZ$5),AQU31&gt;SMALL(기준일시_입력!$N$21:$N$39,AQZ$5)),INDEX(기준일시_입력!$AJ$21:$AJ$39,AQZ$5*2-1),IF(AND(AQT31&gt;=SMALL(기준일시_입력!$J$21:$J$39,AQZ$5),AQT31&lt;SMALL(기준일시_입력!$N$21:$N$39,AQZ$5)),SMALL(기준일시_입력!$N$21:$N$39,AQZ$5)-AQT31,0)),0)</f>
        <v>0</v>
      </c>
      <c r="ARA31" s="128">
        <f>IFERROR(IF(AND(AQT31&lt;SMALL(기준일시_입력!$J$21:$J$39,ARA$5),AQU31&gt;SMALL(기준일시_입력!$N$21:$N$39,ARA$5)),INDEX(기준일시_입력!$AJ$21:$AJ$39,ARA$5*2-1),IF(AND(AQT31&gt;=SMALL(기준일시_입력!$J$21:$J$39,ARA$5),AQT31&lt;SMALL(기준일시_입력!$N$21:$N$39,ARA$5)),SMALL(기준일시_입력!$N$21:$N$39,ARA$5)-AQT31,0)),0)</f>
        <v>0</v>
      </c>
      <c r="ARB31" s="128">
        <f>IFERROR(IF(AND(AQT31&lt;SMALL(기준일시_입력!$J$21:$J$39,ARB$5),AQU31&gt;SMALL(기준일시_입력!$N$21:$N$39,ARB$5)),INDEX(기준일시_입력!$AJ$21:$AJ$39,ARB$5*2-1),IF(AND(AQT31&gt;=SMALL(기준일시_입력!$J$21:$J$39,ARB$5),AQT31&lt;SMALL(기준일시_입력!$N$21:$N$39,ARB$5)),SMALL(기준일시_입력!$N$21:$N$39,ARB$5)-AQT31,0)),0)</f>
        <v>0</v>
      </c>
      <c r="ARC31" s="128">
        <f>IFERROR(IF(AND(AQT31&lt;SMALL(기준일시_입력!$J$21:$J$39,ARC$5),AQU31&gt;SMALL(기준일시_입력!$N$21:$N$39,ARC$5)),INDEX(기준일시_입력!$AJ$21:$AJ$39,ARC$5*2-1),IF(AND(AQT31&gt;=SMALL(기준일시_입력!$J$21:$J$39,ARC$5),AQT31&lt;SMALL(기준일시_입력!$N$21:$N$39,ARC$5)),SMALL(기준일시_입력!$N$21:$N$39,ARC$5)-AQT31,0)),0)</f>
        <v>0</v>
      </c>
      <c r="ARD31" s="128">
        <f>IFERROR(IF(AND(AQT31&lt;SMALL(기준일시_입력!$J$21:$J$39,ARD$5),AQU31&gt;SMALL(기준일시_입력!$N$21:$N$39,ARD$5)),INDEX(기준일시_입력!$AJ$21:$AJ$39,ARD$5*2-1),IF(AND(AQT31&gt;=SMALL(기준일시_입력!$J$21:$J$39,ARD$5),AQT31&lt;SMALL(기준일시_입력!$N$21:$N$39,ARD$5)),SMALL(기준일시_입력!$N$21:$N$39,ARD$5)-AQT31,0)),0)</f>
        <v>0</v>
      </c>
      <c r="ARE31" s="128">
        <f>IFERROR(IF(AND(AQT31&lt;SMALL(기준일시_입력!$J$21:$J$39,ARE$5),AQU31&gt;SMALL(기준일시_입력!$N$21:$N$39,ARE$5)),INDEX(기준일시_입력!$AJ$21:$AJ$39,ARE$5*2-1),IF(AND(AQT31&gt;=SMALL(기준일시_입력!$J$21:$J$39,ARE$5),AQT31&lt;SMALL(기준일시_입력!$N$21:$N$39,ARE$5)),SMALL(기준일시_입력!$N$21:$N$39,ARE$5)-AQT31,0)),0)</f>
        <v>0</v>
      </c>
      <c r="ARF31" s="125"/>
      <c r="ARG31" s="180" t="str">
        <f t="shared" si="344"/>
        <v>26일</v>
      </c>
      <c r="ARH31" s="180"/>
      <c r="ARI31" s="124" t="str">
        <f t="shared" si="345"/>
        <v>금</v>
      </c>
      <c r="ARJ31" s="133" t="str">
        <f t="shared" si="416"/>
        <v/>
      </c>
      <c r="ARK31" s="184"/>
      <c r="ARL31" s="184"/>
      <c r="ARM31" s="184"/>
      <c r="ARN31" s="184"/>
      <c r="ARO31" s="184"/>
      <c r="ARP31" s="184"/>
      <c r="ARQ31" s="176"/>
      <c r="ARR31" s="177"/>
      <c r="ARS31" s="129" t="str">
        <f>IF($B31="","",IF(AND(ARI$3&lt;&gt;"",$B31-기준일시_입력!$AO$7&lt;=0,ARK31="",ARN31="",ARQ31=""),"X",IF(ARQ31="연차","☆",IF(ARQ31="월차","★",IF(ARQ31="병가","♨",IF(ARQ31="출장","◎",IF(ARQ31="교육","■",IF(AND(ARQ31="",ARK31&lt;=기준일시_입력!$J$15,ARN31&gt;=기준일시_입력!$N$15),"○",IF(AND(ARQ31="",ARK31&lt;&gt;"",ARK31&gt;기준일시_입력!$J$15),"▼",IF(AND(ARQ31="",ARN31&lt;&gt;"",ARN31&lt;기준일시_입력!$N$15),"△",""))))))))))</f>
        <v/>
      </c>
      <c r="ART31" s="128">
        <f>IFERROR(IF(OR(ARK31="",ARN31=""),0,IF(AND(ARV31&lt;기준일시_입력!$J$17,ARW31&gt;기준일시_입력!$N$17),기준일시_입력!$N$17-기준일시_입력!$J$17,IF(AND(ARV31&gt;=기준일시_입력!$J$17,ARW31&gt;기준일시_입력!$N$17),기준일시_입력!$N$17-ARV31,IF(ARW31&lt;기준일시_입력!$J$17,0,IF(AND(ARV31&lt;기준일시_입력!$J$17,ARW31&lt;=기준일시_입력!$N$17),ARW31-기준일시_입력!$J$17,IF(AND(ARV31&gt;=기준일시_입력!$J$17,ARW31&lt;=기준일시_입력!$N$17),ARW31-ARV31,0)))))),0)</f>
        <v>0</v>
      </c>
      <c r="ARU31" s="128">
        <f t="shared" si="347"/>
        <v>0</v>
      </c>
      <c r="ARV31" s="128">
        <f>IF(OR(ARK31="",ARN31=""),0,IF(ARK31&lt;기준일시_입력!$J$15,기준일시_입력!$J$15,ARK31))</f>
        <v>0</v>
      </c>
      <c r="ARW31" s="128">
        <f t="shared" si="348"/>
        <v>0</v>
      </c>
      <c r="ARX31" s="128">
        <f>IFERROR(IF(AND(ARV31&lt;SMALL(기준일시_입력!$J$21:$J$39,ARX$5),ARW31&gt;SMALL(기준일시_입력!$N$21:$N$39,ARX$5)),INDEX(기준일시_입력!$AJ$21:$AJ$39,ARX$5*2-1),IF(AND(ARV31&gt;=SMALL(기준일시_입력!$J$21:$J$39,ARX$5),ARV31&lt;SMALL(기준일시_입력!$N$21:$N$39,ARX$5)),SMALL(기준일시_입력!$N$21:$N$39,ARX$5)-ARV31,0)),0)</f>
        <v>0</v>
      </c>
      <c r="ARY31" s="128">
        <f>IFERROR(IF(AND(ARV31&lt;SMALL(기준일시_입력!$J$21:$J$39,ARY$5),ARW31&gt;SMALL(기준일시_입력!$N$21:$N$39,ARY$5)),INDEX(기준일시_입력!$AJ$21:$AJ$39,ARY$5*2-1),IF(AND(ARV31&gt;=SMALL(기준일시_입력!$J$21:$J$39,ARY$5),ARV31&lt;SMALL(기준일시_입력!$N$21:$N$39,ARY$5)),SMALL(기준일시_입력!$N$21:$N$39,ARY$5)-ARV31,0)),0)</f>
        <v>0</v>
      </c>
      <c r="ARZ31" s="128">
        <f>IFERROR(IF(AND(ARV31&lt;SMALL(기준일시_입력!$J$21:$J$39,ARZ$5),ARW31&gt;SMALL(기준일시_입력!$N$21:$N$39,ARZ$5)),INDEX(기준일시_입력!$AJ$21:$AJ$39,ARZ$5*2-1),IF(AND(ARV31&gt;=SMALL(기준일시_입력!$J$21:$J$39,ARZ$5),ARV31&lt;SMALL(기준일시_입력!$N$21:$N$39,ARZ$5)),SMALL(기준일시_입력!$N$21:$N$39,ARZ$5)-ARV31,0)),0)</f>
        <v>0</v>
      </c>
      <c r="ASA31" s="128">
        <f>IFERROR(IF(AND(ARV31&lt;SMALL(기준일시_입력!$J$21:$J$39,ASA$5),ARW31&gt;SMALL(기준일시_입력!$N$21:$N$39,ASA$5)),INDEX(기준일시_입력!$AJ$21:$AJ$39,ASA$5*2-1),IF(AND(ARV31&gt;=SMALL(기준일시_입력!$J$21:$J$39,ASA$5),ARV31&lt;SMALL(기준일시_입력!$N$21:$N$39,ASA$5)),SMALL(기준일시_입력!$N$21:$N$39,ASA$5)-ARV31,0)),0)</f>
        <v>0</v>
      </c>
      <c r="ASB31" s="128">
        <f>IFERROR(IF(AND(ARV31&lt;SMALL(기준일시_입력!$J$21:$J$39,ASB$5),ARW31&gt;SMALL(기준일시_입력!$N$21:$N$39,ASB$5)),INDEX(기준일시_입력!$AJ$21:$AJ$39,ASB$5*2-1),IF(AND(ARV31&gt;=SMALL(기준일시_입력!$J$21:$J$39,ASB$5),ARV31&lt;SMALL(기준일시_입력!$N$21:$N$39,ASB$5)),SMALL(기준일시_입력!$N$21:$N$39,ASB$5)-ARV31,0)),0)</f>
        <v>0</v>
      </c>
      <c r="ASC31" s="128">
        <f>IFERROR(IF(AND(ARV31&lt;SMALL(기준일시_입력!$J$21:$J$39,ASC$5),ARW31&gt;SMALL(기준일시_입력!$N$21:$N$39,ASC$5)),INDEX(기준일시_입력!$AJ$21:$AJ$39,ASC$5*2-1),IF(AND(ARV31&gt;=SMALL(기준일시_입력!$J$21:$J$39,ASC$5),ARV31&lt;SMALL(기준일시_입력!$N$21:$N$39,ASC$5)),SMALL(기준일시_입력!$N$21:$N$39,ASC$5)-ARV31,0)),0)</f>
        <v>0</v>
      </c>
      <c r="ASD31" s="128">
        <f>IFERROR(IF(AND(ARV31&lt;SMALL(기준일시_입력!$J$21:$J$39,ASD$5),ARW31&gt;SMALL(기준일시_입력!$N$21:$N$39,ASD$5)),INDEX(기준일시_입력!$AJ$21:$AJ$39,ASD$5*2-1),IF(AND(ARV31&gt;=SMALL(기준일시_입력!$J$21:$J$39,ASD$5),ARV31&lt;SMALL(기준일시_입력!$N$21:$N$39,ASD$5)),SMALL(기준일시_입력!$N$21:$N$39,ASD$5)-ARV31,0)),0)</f>
        <v>0</v>
      </c>
      <c r="ASE31" s="128">
        <f>IFERROR(IF(AND(ARV31&lt;SMALL(기준일시_입력!$J$21:$J$39,ASE$5),ARW31&gt;SMALL(기준일시_입력!$N$21:$N$39,ASE$5)),INDEX(기준일시_입력!$AJ$21:$AJ$39,ASE$5*2-1),IF(AND(ARV31&gt;=SMALL(기준일시_입력!$J$21:$J$39,ASE$5),ARV31&lt;SMALL(기준일시_입력!$N$21:$N$39,ASE$5)),SMALL(기준일시_입력!$N$21:$N$39,ASE$5)-ARV31,0)),0)</f>
        <v>0</v>
      </c>
      <c r="ASF31" s="128">
        <f>IFERROR(IF(AND(ARV31&lt;SMALL(기준일시_입력!$J$21:$J$39,ASF$5),ARW31&gt;SMALL(기준일시_입력!$N$21:$N$39,ASF$5)),INDEX(기준일시_입력!$AJ$21:$AJ$39,ASF$5*2-1),IF(AND(ARV31&gt;=SMALL(기준일시_입력!$J$21:$J$39,ASF$5),ARV31&lt;SMALL(기준일시_입력!$N$21:$N$39,ASF$5)),SMALL(기준일시_입력!$N$21:$N$39,ASF$5)-ARV31,0)),0)</f>
        <v>0</v>
      </c>
      <c r="ASG31" s="128">
        <f>IFERROR(IF(AND(ARV31&lt;SMALL(기준일시_입력!$J$21:$J$39,ASG$5),ARW31&gt;SMALL(기준일시_입력!$N$21:$N$39,ASG$5)),INDEX(기준일시_입력!$AJ$21:$AJ$39,ASG$5*2-1),IF(AND(ARV31&gt;=SMALL(기준일시_입력!$J$21:$J$39,ASG$5),ARV31&lt;SMALL(기준일시_입력!$N$21:$N$39,ASG$5)),SMALL(기준일시_입력!$N$21:$N$39,ASG$5)-ARV31,0)),0)</f>
        <v>0</v>
      </c>
      <c r="ASH31" s="125"/>
      <c r="ASI31" s="180" t="str">
        <f t="shared" si="349"/>
        <v>26일</v>
      </c>
      <c r="ASJ31" s="180"/>
      <c r="ASK31" s="124" t="str">
        <f t="shared" si="350"/>
        <v>금</v>
      </c>
      <c r="ASL31" s="133" t="str">
        <f t="shared" si="417"/>
        <v/>
      </c>
      <c r="ASM31" s="184"/>
      <c r="ASN31" s="184"/>
      <c r="ASO31" s="184"/>
      <c r="ASP31" s="184"/>
      <c r="ASQ31" s="184"/>
      <c r="ASR31" s="184"/>
      <c r="ASS31" s="176"/>
      <c r="AST31" s="177"/>
      <c r="ASU31" s="129" t="str">
        <f>IF($B31="","",IF(AND(ASK$3&lt;&gt;"",$B31-기준일시_입력!$AO$7&lt;=0,ASM31="",ASP31="",ASS31=""),"X",IF(ASS31="연차","☆",IF(ASS31="월차","★",IF(ASS31="병가","♨",IF(ASS31="출장","◎",IF(ASS31="교육","■",IF(AND(ASS31="",ASM31&lt;=기준일시_입력!$J$15,ASP31&gt;=기준일시_입력!$N$15),"○",IF(AND(ASS31="",ASM31&lt;&gt;"",ASM31&gt;기준일시_입력!$J$15),"▼",IF(AND(ASS31="",ASP31&lt;&gt;"",ASP31&lt;기준일시_입력!$N$15),"△",""))))))))))</f>
        <v/>
      </c>
      <c r="ASV31" s="128">
        <f>IFERROR(IF(OR(ASM31="",ASP31=""),0,IF(AND(ASX31&lt;기준일시_입력!$J$17,ASY31&gt;기준일시_입력!$N$17),기준일시_입력!$N$17-기준일시_입력!$J$17,IF(AND(ASX31&gt;=기준일시_입력!$J$17,ASY31&gt;기준일시_입력!$N$17),기준일시_입력!$N$17-ASX31,IF(ASY31&lt;기준일시_입력!$J$17,0,IF(AND(ASX31&lt;기준일시_입력!$J$17,ASY31&lt;=기준일시_입력!$N$17),ASY31-기준일시_입력!$J$17,IF(AND(ASX31&gt;=기준일시_입력!$J$17,ASY31&lt;=기준일시_입력!$N$17),ASY31-ASX31,0)))))),0)</f>
        <v>0</v>
      </c>
      <c r="ASW31" s="128">
        <f t="shared" si="352"/>
        <v>0</v>
      </c>
      <c r="ASX31" s="128">
        <f>IF(OR(ASM31="",ASP31=""),0,IF(ASM31&lt;기준일시_입력!$J$15,기준일시_입력!$J$15,ASM31))</f>
        <v>0</v>
      </c>
      <c r="ASY31" s="128">
        <f t="shared" si="353"/>
        <v>0</v>
      </c>
      <c r="ASZ31" s="128">
        <f>IFERROR(IF(AND(ASX31&lt;SMALL(기준일시_입력!$J$21:$J$39,ASZ$5),ASY31&gt;SMALL(기준일시_입력!$N$21:$N$39,ASZ$5)),INDEX(기준일시_입력!$AJ$21:$AJ$39,ASZ$5*2-1),IF(AND(ASX31&gt;=SMALL(기준일시_입력!$J$21:$J$39,ASZ$5),ASX31&lt;SMALL(기준일시_입력!$N$21:$N$39,ASZ$5)),SMALL(기준일시_입력!$N$21:$N$39,ASZ$5)-ASX31,0)),0)</f>
        <v>0</v>
      </c>
      <c r="ATA31" s="128">
        <f>IFERROR(IF(AND(ASX31&lt;SMALL(기준일시_입력!$J$21:$J$39,ATA$5),ASY31&gt;SMALL(기준일시_입력!$N$21:$N$39,ATA$5)),INDEX(기준일시_입력!$AJ$21:$AJ$39,ATA$5*2-1),IF(AND(ASX31&gt;=SMALL(기준일시_입력!$J$21:$J$39,ATA$5),ASX31&lt;SMALL(기준일시_입력!$N$21:$N$39,ATA$5)),SMALL(기준일시_입력!$N$21:$N$39,ATA$5)-ASX31,0)),0)</f>
        <v>0</v>
      </c>
      <c r="ATB31" s="128">
        <f>IFERROR(IF(AND(ASX31&lt;SMALL(기준일시_입력!$J$21:$J$39,ATB$5),ASY31&gt;SMALL(기준일시_입력!$N$21:$N$39,ATB$5)),INDEX(기준일시_입력!$AJ$21:$AJ$39,ATB$5*2-1),IF(AND(ASX31&gt;=SMALL(기준일시_입력!$J$21:$J$39,ATB$5),ASX31&lt;SMALL(기준일시_입력!$N$21:$N$39,ATB$5)),SMALL(기준일시_입력!$N$21:$N$39,ATB$5)-ASX31,0)),0)</f>
        <v>0</v>
      </c>
      <c r="ATC31" s="128">
        <f>IFERROR(IF(AND(ASX31&lt;SMALL(기준일시_입력!$J$21:$J$39,ATC$5),ASY31&gt;SMALL(기준일시_입력!$N$21:$N$39,ATC$5)),INDEX(기준일시_입력!$AJ$21:$AJ$39,ATC$5*2-1),IF(AND(ASX31&gt;=SMALL(기준일시_입력!$J$21:$J$39,ATC$5),ASX31&lt;SMALL(기준일시_입력!$N$21:$N$39,ATC$5)),SMALL(기준일시_입력!$N$21:$N$39,ATC$5)-ASX31,0)),0)</f>
        <v>0</v>
      </c>
      <c r="ATD31" s="128">
        <f>IFERROR(IF(AND(ASX31&lt;SMALL(기준일시_입력!$J$21:$J$39,ATD$5),ASY31&gt;SMALL(기준일시_입력!$N$21:$N$39,ATD$5)),INDEX(기준일시_입력!$AJ$21:$AJ$39,ATD$5*2-1),IF(AND(ASX31&gt;=SMALL(기준일시_입력!$J$21:$J$39,ATD$5),ASX31&lt;SMALL(기준일시_입력!$N$21:$N$39,ATD$5)),SMALL(기준일시_입력!$N$21:$N$39,ATD$5)-ASX31,0)),0)</f>
        <v>0</v>
      </c>
      <c r="ATE31" s="128">
        <f>IFERROR(IF(AND(ASX31&lt;SMALL(기준일시_입력!$J$21:$J$39,ATE$5),ASY31&gt;SMALL(기준일시_입력!$N$21:$N$39,ATE$5)),INDEX(기준일시_입력!$AJ$21:$AJ$39,ATE$5*2-1),IF(AND(ASX31&gt;=SMALL(기준일시_입력!$J$21:$J$39,ATE$5),ASX31&lt;SMALL(기준일시_입력!$N$21:$N$39,ATE$5)),SMALL(기준일시_입력!$N$21:$N$39,ATE$5)-ASX31,0)),0)</f>
        <v>0</v>
      </c>
      <c r="ATF31" s="128">
        <f>IFERROR(IF(AND(ASX31&lt;SMALL(기준일시_입력!$J$21:$J$39,ATF$5),ASY31&gt;SMALL(기준일시_입력!$N$21:$N$39,ATF$5)),INDEX(기준일시_입력!$AJ$21:$AJ$39,ATF$5*2-1),IF(AND(ASX31&gt;=SMALL(기준일시_입력!$J$21:$J$39,ATF$5),ASX31&lt;SMALL(기준일시_입력!$N$21:$N$39,ATF$5)),SMALL(기준일시_입력!$N$21:$N$39,ATF$5)-ASX31,0)),0)</f>
        <v>0</v>
      </c>
      <c r="ATG31" s="128">
        <f>IFERROR(IF(AND(ASX31&lt;SMALL(기준일시_입력!$J$21:$J$39,ATG$5),ASY31&gt;SMALL(기준일시_입력!$N$21:$N$39,ATG$5)),INDEX(기준일시_입력!$AJ$21:$AJ$39,ATG$5*2-1),IF(AND(ASX31&gt;=SMALL(기준일시_입력!$J$21:$J$39,ATG$5),ASX31&lt;SMALL(기준일시_입력!$N$21:$N$39,ATG$5)),SMALL(기준일시_입력!$N$21:$N$39,ATG$5)-ASX31,0)),0)</f>
        <v>0</v>
      </c>
      <c r="ATH31" s="128">
        <f>IFERROR(IF(AND(ASX31&lt;SMALL(기준일시_입력!$J$21:$J$39,ATH$5),ASY31&gt;SMALL(기준일시_입력!$N$21:$N$39,ATH$5)),INDEX(기준일시_입력!$AJ$21:$AJ$39,ATH$5*2-1),IF(AND(ASX31&gt;=SMALL(기준일시_입력!$J$21:$J$39,ATH$5),ASX31&lt;SMALL(기준일시_입력!$N$21:$N$39,ATH$5)),SMALL(기준일시_입력!$N$21:$N$39,ATH$5)-ASX31,0)),0)</f>
        <v>0</v>
      </c>
      <c r="ATI31" s="128">
        <f>IFERROR(IF(AND(ASX31&lt;SMALL(기준일시_입력!$J$21:$J$39,ATI$5),ASY31&gt;SMALL(기준일시_입력!$N$21:$N$39,ATI$5)),INDEX(기준일시_입력!$AJ$21:$AJ$39,ATI$5*2-1),IF(AND(ASX31&gt;=SMALL(기준일시_입력!$J$21:$J$39,ATI$5),ASX31&lt;SMALL(기준일시_입력!$N$21:$N$39,ATI$5)),SMALL(기준일시_입력!$N$21:$N$39,ATI$5)-ASX31,0)),0)</f>
        <v>0</v>
      </c>
      <c r="ATJ31" s="125"/>
      <c r="ATK31" s="180" t="str">
        <f t="shared" si="354"/>
        <v>26일</v>
      </c>
      <c r="ATL31" s="180"/>
      <c r="ATM31" s="124" t="str">
        <f t="shared" si="355"/>
        <v>금</v>
      </c>
      <c r="ATN31" s="133" t="str">
        <f t="shared" si="417"/>
        <v/>
      </c>
      <c r="ATO31" s="184"/>
      <c r="ATP31" s="184"/>
      <c r="ATQ31" s="184"/>
      <c r="ATR31" s="184"/>
      <c r="ATS31" s="184"/>
      <c r="ATT31" s="184"/>
      <c r="ATU31" s="176"/>
      <c r="ATV31" s="177"/>
      <c r="ATW31" s="129" t="str">
        <f>IF($B31="","",IF(AND(ATM$3&lt;&gt;"",$B31-기준일시_입력!$AO$7&lt;=0,ATO31="",ATR31="",ATU31=""),"X",IF(ATU31="연차","☆",IF(ATU31="월차","★",IF(ATU31="병가","♨",IF(ATU31="출장","◎",IF(ATU31="교육","■",IF(AND(ATU31="",ATO31&lt;=기준일시_입력!$J$15,ATR31&gt;=기준일시_입력!$N$15),"○",IF(AND(ATU31="",ATO31&lt;&gt;"",ATO31&gt;기준일시_입력!$J$15),"▼",IF(AND(ATU31="",ATR31&lt;&gt;"",ATR31&lt;기준일시_입력!$N$15),"△",""))))))))))</f>
        <v/>
      </c>
      <c r="ATX31" s="128">
        <f>IFERROR(IF(OR(ATO31="",ATR31=""),0,IF(AND(ATZ31&lt;기준일시_입력!$J$17,AUA31&gt;기준일시_입력!$N$17),기준일시_입력!$N$17-기준일시_입력!$J$17,IF(AND(ATZ31&gt;=기준일시_입력!$J$17,AUA31&gt;기준일시_입력!$N$17),기준일시_입력!$N$17-ATZ31,IF(AUA31&lt;기준일시_입력!$J$17,0,IF(AND(ATZ31&lt;기준일시_입력!$J$17,AUA31&lt;=기준일시_입력!$N$17),AUA31-기준일시_입력!$J$17,IF(AND(ATZ31&gt;=기준일시_입력!$J$17,AUA31&lt;=기준일시_입력!$N$17),AUA31-ATZ31,0)))))),0)</f>
        <v>0</v>
      </c>
      <c r="ATY31" s="128">
        <f t="shared" si="357"/>
        <v>0</v>
      </c>
      <c r="ATZ31" s="128">
        <f>IF(OR(ATO31="",ATR31=""),0,IF(ATO31&lt;기준일시_입력!$J$15,기준일시_입력!$J$15,ATO31))</f>
        <v>0</v>
      </c>
      <c r="AUA31" s="128">
        <f t="shared" si="358"/>
        <v>0</v>
      </c>
      <c r="AUB31" s="128">
        <f>IFERROR(IF(AND(ATZ31&lt;SMALL(기준일시_입력!$J$21:$J$39,AUB$5),AUA31&gt;SMALL(기준일시_입력!$N$21:$N$39,AUB$5)),INDEX(기준일시_입력!$AJ$21:$AJ$39,AUB$5*2-1),IF(AND(ATZ31&gt;=SMALL(기준일시_입력!$J$21:$J$39,AUB$5),ATZ31&lt;SMALL(기준일시_입력!$N$21:$N$39,AUB$5)),SMALL(기준일시_입력!$N$21:$N$39,AUB$5)-ATZ31,0)),0)</f>
        <v>0</v>
      </c>
      <c r="AUC31" s="128">
        <f>IFERROR(IF(AND(ATZ31&lt;SMALL(기준일시_입력!$J$21:$J$39,AUC$5),AUA31&gt;SMALL(기준일시_입력!$N$21:$N$39,AUC$5)),INDEX(기준일시_입력!$AJ$21:$AJ$39,AUC$5*2-1),IF(AND(ATZ31&gt;=SMALL(기준일시_입력!$J$21:$J$39,AUC$5),ATZ31&lt;SMALL(기준일시_입력!$N$21:$N$39,AUC$5)),SMALL(기준일시_입력!$N$21:$N$39,AUC$5)-ATZ31,0)),0)</f>
        <v>0</v>
      </c>
      <c r="AUD31" s="128">
        <f>IFERROR(IF(AND(ATZ31&lt;SMALL(기준일시_입력!$J$21:$J$39,AUD$5),AUA31&gt;SMALL(기준일시_입력!$N$21:$N$39,AUD$5)),INDEX(기준일시_입력!$AJ$21:$AJ$39,AUD$5*2-1),IF(AND(ATZ31&gt;=SMALL(기준일시_입력!$J$21:$J$39,AUD$5),ATZ31&lt;SMALL(기준일시_입력!$N$21:$N$39,AUD$5)),SMALL(기준일시_입력!$N$21:$N$39,AUD$5)-ATZ31,0)),0)</f>
        <v>0</v>
      </c>
      <c r="AUE31" s="128">
        <f>IFERROR(IF(AND(ATZ31&lt;SMALL(기준일시_입력!$J$21:$J$39,AUE$5),AUA31&gt;SMALL(기준일시_입력!$N$21:$N$39,AUE$5)),INDEX(기준일시_입력!$AJ$21:$AJ$39,AUE$5*2-1),IF(AND(ATZ31&gt;=SMALL(기준일시_입력!$J$21:$J$39,AUE$5),ATZ31&lt;SMALL(기준일시_입력!$N$21:$N$39,AUE$5)),SMALL(기준일시_입력!$N$21:$N$39,AUE$5)-ATZ31,0)),0)</f>
        <v>0</v>
      </c>
      <c r="AUF31" s="128">
        <f>IFERROR(IF(AND(ATZ31&lt;SMALL(기준일시_입력!$J$21:$J$39,AUF$5),AUA31&gt;SMALL(기준일시_입력!$N$21:$N$39,AUF$5)),INDEX(기준일시_입력!$AJ$21:$AJ$39,AUF$5*2-1),IF(AND(ATZ31&gt;=SMALL(기준일시_입력!$J$21:$J$39,AUF$5),ATZ31&lt;SMALL(기준일시_입력!$N$21:$N$39,AUF$5)),SMALL(기준일시_입력!$N$21:$N$39,AUF$5)-ATZ31,0)),0)</f>
        <v>0</v>
      </c>
      <c r="AUG31" s="128">
        <f>IFERROR(IF(AND(ATZ31&lt;SMALL(기준일시_입력!$J$21:$J$39,AUG$5),AUA31&gt;SMALL(기준일시_입력!$N$21:$N$39,AUG$5)),INDEX(기준일시_입력!$AJ$21:$AJ$39,AUG$5*2-1),IF(AND(ATZ31&gt;=SMALL(기준일시_입력!$J$21:$J$39,AUG$5),ATZ31&lt;SMALL(기준일시_입력!$N$21:$N$39,AUG$5)),SMALL(기준일시_입력!$N$21:$N$39,AUG$5)-ATZ31,0)),0)</f>
        <v>0</v>
      </c>
      <c r="AUH31" s="128">
        <f>IFERROR(IF(AND(ATZ31&lt;SMALL(기준일시_입력!$J$21:$J$39,AUH$5),AUA31&gt;SMALL(기준일시_입력!$N$21:$N$39,AUH$5)),INDEX(기준일시_입력!$AJ$21:$AJ$39,AUH$5*2-1),IF(AND(ATZ31&gt;=SMALL(기준일시_입력!$J$21:$J$39,AUH$5),ATZ31&lt;SMALL(기준일시_입력!$N$21:$N$39,AUH$5)),SMALL(기준일시_입력!$N$21:$N$39,AUH$5)-ATZ31,0)),0)</f>
        <v>0</v>
      </c>
      <c r="AUI31" s="128">
        <f>IFERROR(IF(AND(ATZ31&lt;SMALL(기준일시_입력!$J$21:$J$39,AUI$5),AUA31&gt;SMALL(기준일시_입력!$N$21:$N$39,AUI$5)),INDEX(기준일시_입력!$AJ$21:$AJ$39,AUI$5*2-1),IF(AND(ATZ31&gt;=SMALL(기준일시_입력!$J$21:$J$39,AUI$5),ATZ31&lt;SMALL(기준일시_입력!$N$21:$N$39,AUI$5)),SMALL(기준일시_입력!$N$21:$N$39,AUI$5)-ATZ31,0)),0)</f>
        <v>0</v>
      </c>
      <c r="AUJ31" s="128">
        <f>IFERROR(IF(AND(ATZ31&lt;SMALL(기준일시_입력!$J$21:$J$39,AUJ$5),AUA31&gt;SMALL(기준일시_입력!$N$21:$N$39,AUJ$5)),INDEX(기준일시_입력!$AJ$21:$AJ$39,AUJ$5*2-1),IF(AND(ATZ31&gt;=SMALL(기준일시_입력!$J$21:$J$39,AUJ$5),ATZ31&lt;SMALL(기준일시_입력!$N$21:$N$39,AUJ$5)),SMALL(기준일시_입력!$N$21:$N$39,AUJ$5)-ATZ31,0)),0)</f>
        <v>0</v>
      </c>
      <c r="AUK31" s="128">
        <f>IFERROR(IF(AND(ATZ31&lt;SMALL(기준일시_입력!$J$21:$J$39,AUK$5),AUA31&gt;SMALL(기준일시_입력!$N$21:$N$39,AUK$5)),INDEX(기준일시_입력!$AJ$21:$AJ$39,AUK$5*2-1),IF(AND(ATZ31&gt;=SMALL(기준일시_입력!$J$21:$J$39,AUK$5),ATZ31&lt;SMALL(기준일시_입력!$N$21:$N$39,AUK$5)),SMALL(기준일시_입력!$N$21:$N$39,AUK$5)-ATZ31,0)),0)</f>
        <v>0</v>
      </c>
      <c r="AUL31" s="125"/>
      <c r="AUM31" s="180" t="str">
        <f t="shared" si="359"/>
        <v>26일</v>
      </c>
      <c r="AUN31" s="180"/>
      <c r="AUO31" s="124" t="str">
        <f t="shared" si="360"/>
        <v>금</v>
      </c>
      <c r="AUP31" s="133" t="str">
        <f t="shared" si="417"/>
        <v/>
      </c>
      <c r="AUQ31" s="184"/>
      <c r="AUR31" s="184"/>
      <c r="AUS31" s="184"/>
      <c r="AUT31" s="184"/>
      <c r="AUU31" s="184"/>
      <c r="AUV31" s="184"/>
      <c r="AUW31" s="176"/>
      <c r="AUX31" s="177"/>
      <c r="AUY31" s="129" t="str">
        <f>IF($B31="","",IF(AND(AUO$3&lt;&gt;"",$B31-기준일시_입력!$AO$7&lt;=0,AUQ31="",AUT31="",AUW31=""),"X",IF(AUW31="연차","☆",IF(AUW31="월차","★",IF(AUW31="병가","♨",IF(AUW31="출장","◎",IF(AUW31="교육","■",IF(AND(AUW31="",AUQ31&lt;=기준일시_입력!$J$15,AUT31&gt;=기준일시_입력!$N$15),"○",IF(AND(AUW31="",AUQ31&lt;&gt;"",AUQ31&gt;기준일시_입력!$J$15),"▼",IF(AND(AUW31="",AUT31&lt;&gt;"",AUT31&lt;기준일시_입력!$N$15),"△",""))))))))))</f>
        <v/>
      </c>
      <c r="AUZ31" s="128">
        <f>IFERROR(IF(OR(AUQ31="",AUT31=""),0,IF(AND(AVB31&lt;기준일시_입력!$J$17,AVC31&gt;기준일시_입력!$N$17),기준일시_입력!$N$17-기준일시_입력!$J$17,IF(AND(AVB31&gt;=기준일시_입력!$J$17,AVC31&gt;기준일시_입력!$N$17),기준일시_입력!$N$17-AVB31,IF(AVC31&lt;기준일시_입력!$J$17,0,IF(AND(AVB31&lt;기준일시_입력!$J$17,AVC31&lt;=기준일시_입력!$N$17),AVC31-기준일시_입력!$J$17,IF(AND(AVB31&gt;=기준일시_입력!$J$17,AVC31&lt;=기준일시_입력!$N$17),AVC31-AVB31,0)))))),0)</f>
        <v>0</v>
      </c>
      <c r="AVA31" s="128">
        <f t="shared" si="362"/>
        <v>0</v>
      </c>
      <c r="AVB31" s="128">
        <f>IF(OR(AUQ31="",AUT31=""),0,IF(AUQ31&lt;기준일시_입력!$J$15,기준일시_입력!$J$15,AUQ31))</f>
        <v>0</v>
      </c>
      <c r="AVC31" s="128">
        <f t="shared" si="363"/>
        <v>0</v>
      </c>
      <c r="AVD31" s="128">
        <f>IFERROR(IF(AND(AVB31&lt;SMALL(기준일시_입력!$J$21:$J$39,AVD$5),AVC31&gt;SMALL(기준일시_입력!$N$21:$N$39,AVD$5)),INDEX(기준일시_입력!$AJ$21:$AJ$39,AVD$5*2-1),IF(AND(AVB31&gt;=SMALL(기준일시_입력!$J$21:$J$39,AVD$5),AVB31&lt;SMALL(기준일시_입력!$N$21:$N$39,AVD$5)),SMALL(기준일시_입력!$N$21:$N$39,AVD$5)-AVB31,0)),0)</f>
        <v>0</v>
      </c>
      <c r="AVE31" s="128">
        <f>IFERROR(IF(AND(AVB31&lt;SMALL(기준일시_입력!$J$21:$J$39,AVE$5),AVC31&gt;SMALL(기준일시_입력!$N$21:$N$39,AVE$5)),INDEX(기준일시_입력!$AJ$21:$AJ$39,AVE$5*2-1),IF(AND(AVB31&gt;=SMALL(기준일시_입력!$J$21:$J$39,AVE$5),AVB31&lt;SMALL(기준일시_입력!$N$21:$N$39,AVE$5)),SMALL(기준일시_입력!$N$21:$N$39,AVE$5)-AVB31,0)),0)</f>
        <v>0</v>
      </c>
      <c r="AVF31" s="128">
        <f>IFERROR(IF(AND(AVB31&lt;SMALL(기준일시_입력!$J$21:$J$39,AVF$5),AVC31&gt;SMALL(기준일시_입력!$N$21:$N$39,AVF$5)),INDEX(기준일시_입력!$AJ$21:$AJ$39,AVF$5*2-1),IF(AND(AVB31&gt;=SMALL(기준일시_입력!$J$21:$J$39,AVF$5),AVB31&lt;SMALL(기준일시_입력!$N$21:$N$39,AVF$5)),SMALL(기준일시_입력!$N$21:$N$39,AVF$5)-AVB31,0)),0)</f>
        <v>0</v>
      </c>
      <c r="AVG31" s="128">
        <f>IFERROR(IF(AND(AVB31&lt;SMALL(기준일시_입력!$J$21:$J$39,AVG$5),AVC31&gt;SMALL(기준일시_입력!$N$21:$N$39,AVG$5)),INDEX(기준일시_입력!$AJ$21:$AJ$39,AVG$5*2-1),IF(AND(AVB31&gt;=SMALL(기준일시_입력!$J$21:$J$39,AVG$5),AVB31&lt;SMALL(기준일시_입력!$N$21:$N$39,AVG$5)),SMALL(기준일시_입력!$N$21:$N$39,AVG$5)-AVB31,0)),0)</f>
        <v>0</v>
      </c>
      <c r="AVH31" s="128">
        <f>IFERROR(IF(AND(AVB31&lt;SMALL(기준일시_입력!$J$21:$J$39,AVH$5),AVC31&gt;SMALL(기준일시_입력!$N$21:$N$39,AVH$5)),INDEX(기준일시_입력!$AJ$21:$AJ$39,AVH$5*2-1),IF(AND(AVB31&gt;=SMALL(기준일시_입력!$J$21:$J$39,AVH$5),AVB31&lt;SMALL(기준일시_입력!$N$21:$N$39,AVH$5)),SMALL(기준일시_입력!$N$21:$N$39,AVH$5)-AVB31,0)),0)</f>
        <v>0</v>
      </c>
      <c r="AVI31" s="128">
        <f>IFERROR(IF(AND(AVB31&lt;SMALL(기준일시_입력!$J$21:$J$39,AVI$5),AVC31&gt;SMALL(기준일시_입력!$N$21:$N$39,AVI$5)),INDEX(기준일시_입력!$AJ$21:$AJ$39,AVI$5*2-1),IF(AND(AVB31&gt;=SMALL(기준일시_입력!$J$21:$J$39,AVI$5),AVB31&lt;SMALL(기준일시_입력!$N$21:$N$39,AVI$5)),SMALL(기준일시_입력!$N$21:$N$39,AVI$5)-AVB31,0)),0)</f>
        <v>0</v>
      </c>
      <c r="AVJ31" s="128">
        <f>IFERROR(IF(AND(AVB31&lt;SMALL(기준일시_입력!$J$21:$J$39,AVJ$5),AVC31&gt;SMALL(기준일시_입력!$N$21:$N$39,AVJ$5)),INDEX(기준일시_입력!$AJ$21:$AJ$39,AVJ$5*2-1),IF(AND(AVB31&gt;=SMALL(기준일시_입력!$J$21:$J$39,AVJ$5),AVB31&lt;SMALL(기준일시_입력!$N$21:$N$39,AVJ$5)),SMALL(기준일시_입력!$N$21:$N$39,AVJ$5)-AVB31,0)),0)</f>
        <v>0</v>
      </c>
      <c r="AVK31" s="128">
        <f>IFERROR(IF(AND(AVB31&lt;SMALL(기준일시_입력!$J$21:$J$39,AVK$5),AVC31&gt;SMALL(기준일시_입력!$N$21:$N$39,AVK$5)),INDEX(기준일시_입력!$AJ$21:$AJ$39,AVK$5*2-1),IF(AND(AVB31&gt;=SMALL(기준일시_입력!$J$21:$J$39,AVK$5),AVB31&lt;SMALL(기준일시_입력!$N$21:$N$39,AVK$5)),SMALL(기준일시_입력!$N$21:$N$39,AVK$5)-AVB31,0)),0)</f>
        <v>0</v>
      </c>
      <c r="AVL31" s="128">
        <f>IFERROR(IF(AND(AVB31&lt;SMALL(기준일시_입력!$J$21:$J$39,AVL$5),AVC31&gt;SMALL(기준일시_입력!$N$21:$N$39,AVL$5)),INDEX(기준일시_입력!$AJ$21:$AJ$39,AVL$5*2-1),IF(AND(AVB31&gt;=SMALL(기준일시_입력!$J$21:$J$39,AVL$5),AVB31&lt;SMALL(기준일시_입력!$N$21:$N$39,AVL$5)),SMALL(기준일시_입력!$N$21:$N$39,AVL$5)-AVB31,0)),0)</f>
        <v>0</v>
      </c>
      <c r="AVM31" s="128">
        <f>IFERROR(IF(AND(AVB31&lt;SMALL(기준일시_입력!$J$21:$J$39,AVM$5),AVC31&gt;SMALL(기준일시_입력!$N$21:$N$39,AVM$5)),INDEX(기준일시_입력!$AJ$21:$AJ$39,AVM$5*2-1),IF(AND(AVB31&gt;=SMALL(기준일시_입력!$J$21:$J$39,AVM$5),AVB31&lt;SMALL(기준일시_입력!$N$21:$N$39,AVM$5)),SMALL(기준일시_입력!$N$21:$N$39,AVM$5)-AVB31,0)),0)</f>
        <v>0</v>
      </c>
      <c r="AVN31" s="125"/>
      <c r="AVO31" s="180" t="str">
        <f t="shared" si="364"/>
        <v>26일</v>
      </c>
      <c r="AVP31" s="180"/>
      <c r="AVQ31" s="124" t="str">
        <f t="shared" si="365"/>
        <v>금</v>
      </c>
      <c r="AVR31" s="133" t="str">
        <f t="shared" si="418"/>
        <v/>
      </c>
      <c r="AVS31" s="184"/>
      <c r="AVT31" s="184"/>
      <c r="AVU31" s="184"/>
      <c r="AVV31" s="184"/>
      <c r="AVW31" s="184"/>
      <c r="AVX31" s="184"/>
      <c r="AVY31" s="176"/>
      <c r="AVZ31" s="177"/>
      <c r="AWA31" s="129" t="str">
        <f>IF($B31="","",IF(AND(AVQ$3&lt;&gt;"",$B31-기준일시_입력!$AO$7&lt;=0,AVS31="",AVV31="",AVY31=""),"X",IF(AVY31="연차","☆",IF(AVY31="월차","★",IF(AVY31="병가","♨",IF(AVY31="출장","◎",IF(AVY31="교육","■",IF(AND(AVY31="",AVS31&lt;=기준일시_입력!$J$15,AVV31&gt;=기준일시_입력!$N$15),"○",IF(AND(AVY31="",AVS31&lt;&gt;"",AVS31&gt;기준일시_입력!$J$15),"▼",IF(AND(AVY31="",AVV31&lt;&gt;"",AVV31&lt;기준일시_입력!$N$15),"△",""))))))))))</f>
        <v/>
      </c>
      <c r="AWB31" s="128">
        <f>IFERROR(IF(OR(AVS31="",AVV31=""),0,IF(AND(AWD31&lt;기준일시_입력!$J$17,AWE31&gt;기준일시_입력!$N$17),기준일시_입력!$N$17-기준일시_입력!$J$17,IF(AND(AWD31&gt;=기준일시_입력!$J$17,AWE31&gt;기준일시_입력!$N$17),기준일시_입력!$N$17-AWD31,IF(AWE31&lt;기준일시_입력!$J$17,0,IF(AND(AWD31&lt;기준일시_입력!$J$17,AWE31&lt;=기준일시_입력!$N$17),AWE31-기준일시_입력!$J$17,IF(AND(AWD31&gt;=기준일시_입력!$J$17,AWE31&lt;=기준일시_입력!$N$17),AWE31-AWD31,0)))))),0)</f>
        <v>0</v>
      </c>
      <c r="AWC31" s="128">
        <f t="shared" si="367"/>
        <v>0</v>
      </c>
      <c r="AWD31" s="128">
        <f>IF(OR(AVS31="",AVV31=""),0,IF(AVS31&lt;기준일시_입력!$J$15,기준일시_입력!$J$15,AVS31))</f>
        <v>0</v>
      </c>
      <c r="AWE31" s="128">
        <f t="shared" si="368"/>
        <v>0</v>
      </c>
      <c r="AWF31" s="128">
        <f>IFERROR(IF(AND(AWD31&lt;SMALL(기준일시_입력!$J$21:$J$39,AWF$5),AWE31&gt;SMALL(기준일시_입력!$N$21:$N$39,AWF$5)),INDEX(기준일시_입력!$AJ$21:$AJ$39,AWF$5*2-1),IF(AND(AWD31&gt;=SMALL(기준일시_입력!$J$21:$J$39,AWF$5),AWD31&lt;SMALL(기준일시_입력!$N$21:$N$39,AWF$5)),SMALL(기준일시_입력!$N$21:$N$39,AWF$5)-AWD31,0)),0)</f>
        <v>0</v>
      </c>
      <c r="AWG31" s="128">
        <f>IFERROR(IF(AND(AWD31&lt;SMALL(기준일시_입력!$J$21:$J$39,AWG$5),AWE31&gt;SMALL(기준일시_입력!$N$21:$N$39,AWG$5)),INDEX(기준일시_입력!$AJ$21:$AJ$39,AWG$5*2-1),IF(AND(AWD31&gt;=SMALL(기준일시_입력!$J$21:$J$39,AWG$5),AWD31&lt;SMALL(기준일시_입력!$N$21:$N$39,AWG$5)),SMALL(기준일시_입력!$N$21:$N$39,AWG$5)-AWD31,0)),0)</f>
        <v>0</v>
      </c>
      <c r="AWH31" s="128">
        <f>IFERROR(IF(AND(AWD31&lt;SMALL(기준일시_입력!$J$21:$J$39,AWH$5),AWE31&gt;SMALL(기준일시_입력!$N$21:$N$39,AWH$5)),INDEX(기준일시_입력!$AJ$21:$AJ$39,AWH$5*2-1),IF(AND(AWD31&gt;=SMALL(기준일시_입력!$J$21:$J$39,AWH$5),AWD31&lt;SMALL(기준일시_입력!$N$21:$N$39,AWH$5)),SMALL(기준일시_입력!$N$21:$N$39,AWH$5)-AWD31,0)),0)</f>
        <v>0</v>
      </c>
      <c r="AWI31" s="128">
        <f>IFERROR(IF(AND(AWD31&lt;SMALL(기준일시_입력!$J$21:$J$39,AWI$5),AWE31&gt;SMALL(기준일시_입력!$N$21:$N$39,AWI$5)),INDEX(기준일시_입력!$AJ$21:$AJ$39,AWI$5*2-1),IF(AND(AWD31&gt;=SMALL(기준일시_입력!$J$21:$J$39,AWI$5),AWD31&lt;SMALL(기준일시_입력!$N$21:$N$39,AWI$5)),SMALL(기준일시_입력!$N$21:$N$39,AWI$5)-AWD31,0)),0)</f>
        <v>0</v>
      </c>
      <c r="AWJ31" s="128">
        <f>IFERROR(IF(AND(AWD31&lt;SMALL(기준일시_입력!$J$21:$J$39,AWJ$5),AWE31&gt;SMALL(기준일시_입력!$N$21:$N$39,AWJ$5)),INDEX(기준일시_입력!$AJ$21:$AJ$39,AWJ$5*2-1),IF(AND(AWD31&gt;=SMALL(기준일시_입력!$J$21:$J$39,AWJ$5),AWD31&lt;SMALL(기준일시_입력!$N$21:$N$39,AWJ$5)),SMALL(기준일시_입력!$N$21:$N$39,AWJ$5)-AWD31,0)),0)</f>
        <v>0</v>
      </c>
      <c r="AWK31" s="128">
        <f>IFERROR(IF(AND(AWD31&lt;SMALL(기준일시_입력!$J$21:$J$39,AWK$5),AWE31&gt;SMALL(기준일시_입력!$N$21:$N$39,AWK$5)),INDEX(기준일시_입력!$AJ$21:$AJ$39,AWK$5*2-1),IF(AND(AWD31&gt;=SMALL(기준일시_입력!$J$21:$J$39,AWK$5),AWD31&lt;SMALL(기준일시_입력!$N$21:$N$39,AWK$5)),SMALL(기준일시_입력!$N$21:$N$39,AWK$5)-AWD31,0)),0)</f>
        <v>0</v>
      </c>
      <c r="AWL31" s="128">
        <f>IFERROR(IF(AND(AWD31&lt;SMALL(기준일시_입력!$J$21:$J$39,AWL$5),AWE31&gt;SMALL(기준일시_입력!$N$21:$N$39,AWL$5)),INDEX(기준일시_입력!$AJ$21:$AJ$39,AWL$5*2-1),IF(AND(AWD31&gt;=SMALL(기준일시_입력!$J$21:$J$39,AWL$5),AWD31&lt;SMALL(기준일시_입력!$N$21:$N$39,AWL$5)),SMALL(기준일시_입력!$N$21:$N$39,AWL$5)-AWD31,0)),0)</f>
        <v>0</v>
      </c>
      <c r="AWM31" s="128">
        <f>IFERROR(IF(AND(AWD31&lt;SMALL(기준일시_입력!$J$21:$J$39,AWM$5),AWE31&gt;SMALL(기준일시_입력!$N$21:$N$39,AWM$5)),INDEX(기준일시_입력!$AJ$21:$AJ$39,AWM$5*2-1),IF(AND(AWD31&gt;=SMALL(기준일시_입력!$J$21:$J$39,AWM$5),AWD31&lt;SMALL(기준일시_입력!$N$21:$N$39,AWM$5)),SMALL(기준일시_입력!$N$21:$N$39,AWM$5)-AWD31,0)),0)</f>
        <v>0</v>
      </c>
      <c r="AWN31" s="128">
        <f>IFERROR(IF(AND(AWD31&lt;SMALL(기준일시_입력!$J$21:$J$39,AWN$5),AWE31&gt;SMALL(기준일시_입력!$N$21:$N$39,AWN$5)),INDEX(기준일시_입력!$AJ$21:$AJ$39,AWN$5*2-1),IF(AND(AWD31&gt;=SMALL(기준일시_입력!$J$21:$J$39,AWN$5),AWD31&lt;SMALL(기준일시_입력!$N$21:$N$39,AWN$5)),SMALL(기준일시_입력!$N$21:$N$39,AWN$5)-AWD31,0)),0)</f>
        <v>0</v>
      </c>
      <c r="AWO31" s="128">
        <f>IFERROR(IF(AND(AWD31&lt;SMALL(기준일시_입력!$J$21:$J$39,AWO$5),AWE31&gt;SMALL(기준일시_입력!$N$21:$N$39,AWO$5)),INDEX(기준일시_입력!$AJ$21:$AJ$39,AWO$5*2-1),IF(AND(AWD31&gt;=SMALL(기준일시_입력!$J$21:$J$39,AWO$5),AWD31&lt;SMALL(기준일시_입력!$N$21:$N$39,AWO$5)),SMALL(기준일시_입력!$N$21:$N$39,AWO$5)-AWD31,0)),0)</f>
        <v>0</v>
      </c>
      <c r="AWP31" s="125"/>
      <c r="AWQ31" s="180" t="str">
        <f t="shared" si="369"/>
        <v>26일</v>
      </c>
      <c r="AWR31" s="180"/>
      <c r="AWS31" s="124" t="str">
        <f t="shared" si="370"/>
        <v>금</v>
      </c>
      <c r="AWT31" s="133" t="str">
        <f t="shared" si="418"/>
        <v/>
      </c>
      <c r="AWU31" s="184"/>
      <c r="AWV31" s="184"/>
      <c r="AWW31" s="184"/>
      <c r="AWX31" s="184"/>
      <c r="AWY31" s="184"/>
      <c r="AWZ31" s="184"/>
      <c r="AXA31" s="176"/>
      <c r="AXB31" s="177"/>
      <c r="AXC31" s="129" t="str">
        <f>IF($B31="","",IF(AND(AWS$3&lt;&gt;"",$B31-기준일시_입력!$AO$7&lt;=0,AWU31="",AWX31="",AXA31=""),"X",IF(AXA31="연차","☆",IF(AXA31="월차","★",IF(AXA31="병가","♨",IF(AXA31="출장","◎",IF(AXA31="교육","■",IF(AND(AXA31="",AWU31&lt;=기준일시_입력!$J$15,AWX31&gt;=기준일시_입력!$N$15),"○",IF(AND(AXA31="",AWU31&lt;&gt;"",AWU31&gt;기준일시_입력!$J$15),"▼",IF(AND(AXA31="",AWX31&lt;&gt;"",AWX31&lt;기준일시_입력!$N$15),"△",""))))))))))</f>
        <v/>
      </c>
      <c r="AXD31" s="128">
        <f>IFERROR(IF(OR(AWU31="",AWX31=""),0,IF(AND(AXF31&lt;기준일시_입력!$J$17,AXG31&gt;기준일시_입력!$N$17),기준일시_입력!$N$17-기준일시_입력!$J$17,IF(AND(AXF31&gt;=기준일시_입력!$J$17,AXG31&gt;기준일시_입력!$N$17),기준일시_입력!$N$17-AXF31,IF(AXG31&lt;기준일시_입력!$J$17,0,IF(AND(AXF31&lt;기준일시_입력!$J$17,AXG31&lt;=기준일시_입력!$N$17),AXG31-기준일시_입력!$J$17,IF(AND(AXF31&gt;=기준일시_입력!$J$17,AXG31&lt;=기준일시_입력!$N$17),AXG31-AXF31,0)))))),0)</f>
        <v>0</v>
      </c>
      <c r="AXE31" s="128">
        <f t="shared" si="372"/>
        <v>0</v>
      </c>
      <c r="AXF31" s="128">
        <f>IF(OR(AWU31="",AWX31=""),0,IF(AWU31&lt;기준일시_입력!$J$15,기준일시_입력!$J$15,AWU31))</f>
        <v>0</v>
      </c>
      <c r="AXG31" s="128">
        <f t="shared" si="373"/>
        <v>0</v>
      </c>
      <c r="AXH31" s="128">
        <f>IFERROR(IF(AND(AXF31&lt;SMALL(기준일시_입력!$J$21:$J$39,AXH$5),AXG31&gt;SMALL(기준일시_입력!$N$21:$N$39,AXH$5)),INDEX(기준일시_입력!$AJ$21:$AJ$39,AXH$5*2-1),IF(AND(AXF31&gt;=SMALL(기준일시_입력!$J$21:$J$39,AXH$5),AXF31&lt;SMALL(기준일시_입력!$N$21:$N$39,AXH$5)),SMALL(기준일시_입력!$N$21:$N$39,AXH$5)-AXF31,0)),0)</f>
        <v>0</v>
      </c>
      <c r="AXI31" s="128">
        <f>IFERROR(IF(AND(AXF31&lt;SMALL(기준일시_입력!$J$21:$J$39,AXI$5),AXG31&gt;SMALL(기준일시_입력!$N$21:$N$39,AXI$5)),INDEX(기준일시_입력!$AJ$21:$AJ$39,AXI$5*2-1),IF(AND(AXF31&gt;=SMALL(기준일시_입력!$J$21:$J$39,AXI$5),AXF31&lt;SMALL(기준일시_입력!$N$21:$N$39,AXI$5)),SMALL(기준일시_입력!$N$21:$N$39,AXI$5)-AXF31,0)),0)</f>
        <v>0</v>
      </c>
      <c r="AXJ31" s="128">
        <f>IFERROR(IF(AND(AXF31&lt;SMALL(기준일시_입력!$J$21:$J$39,AXJ$5),AXG31&gt;SMALL(기준일시_입력!$N$21:$N$39,AXJ$5)),INDEX(기준일시_입력!$AJ$21:$AJ$39,AXJ$5*2-1),IF(AND(AXF31&gt;=SMALL(기준일시_입력!$J$21:$J$39,AXJ$5),AXF31&lt;SMALL(기준일시_입력!$N$21:$N$39,AXJ$5)),SMALL(기준일시_입력!$N$21:$N$39,AXJ$5)-AXF31,0)),0)</f>
        <v>0</v>
      </c>
      <c r="AXK31" s="128">
        <f>IFERROR(IF(AND(AXF31&lt;SMALL(기준일시_입력!$J$21:$J$39,AXK$5),AXG31&gt;SMALL(기준일시_입력!$N$21:$N$39,AXK$5)),INDEX(기준일시_입력!$AJ$21:$AJ$39,AXK$5*2-1),IF(AND(AXF31&gt;=SMALL(기준일시_입력!$J$21:$J$39,AXK$5),AXF31&lt;SMALL(기준일시_입력!$N$21:$N$39,AXK$5)),SMALL(기준일시_입력!$N$21:$N$39,AXK$5)-AXF31,0)),0)</f>
        <v>0</v>
      </c>
      <c r="AXL31" s="128">
        <f>IFERROR(IF(AND(AXF31&lt;SMALL(기준일시_입력!$J$21:$J$39,AXL$5),AXG31&gt;SMALL(기준일시_입력!$N$21:$N$39,AXL$5)),INDEX(기준일시_입력!$AJ$21:$AJ$39,AXL$5*2-1),IF(AND(AXF31&gt;=SMALL(기준일시_입력!$J$21:$J$39,AXL$5),AXF31&lt;SMALL(기준일시_입력!$N$21:$N$39,AXL$5)),SMALL(기준일시_입력!$N$21:$N$39,AXL$5)-AXF31,0)),0)</f>
        <v>0</v>
      </c>
      <c r="AXM31" s="128">
        <f>IFERROR(IF(AND(AXF31&lt;SMALL(기준일시_입력!$J$21:$J$39,AXM$5),AXG31&gt;SMALL(기준일시_입력!$N$21:$N$39,AXM$5)),INDEX(기준일시_입력!$AJ$21:$AJ$39,AXM$5*2-1),IF(AND(AXF31&gt;=SMALL(기준일시_입력!$J$21:$J$39,AXM$5),AXF31&lt;SMALL(기준일시_입력!$N$21:$N$39,AXM$5)),SMALL(기준일시_입력!$N$21:$N$39,AXM$5)-AXF31,0)),0)</f>
        <v>0</v>
      </c>
      <c r="AXN31" s="128">
        <f>IFERROR(IF(AND(AXF31&lt;SMALL(기준일시_입력!$J$21:$J$39,AXN$5),AXG31&gt;SMALL(기준일시_입력!$N$21:$N$39,AXN$5)),INDEX(기준일시_입력!$AJ$21:$AJ$39,AXN$5*2-1),IF(AND(AXF31&gt;=SMALL(기준일시_입력!$J$21:$J$39,AXN$5),AXF31&lt;SMALL(기준일시_입력!$N$21:$N$39,AXN$5)),SMALL(기준일시_입력!$N$21:$N$39,AXN$5)-AXF31,0)),0)</f>
        <v>0</v>
      </c>
      <c r="AXO31" s="128">
        <f>IFERROR(IF(AND(AXF31&lt;SMALL(기준일시_입력!$J$21:$J$39,AXO$5),AXG31&gt;SMALL(기준일시_입력!$N$21:$N$39,AXO$5)),INDEX(기준일시_입력!$AJ$21:$AJ$39,AXO$5*2-1),IF(AND(AXF31&gt;=SMALL(기준일시_입력!$J$21:$J$39,AXO$5),AXF31&lt;SMALL(기준일시_입력!$N$21:$N$39,AXO$5)),SMALL(기준일시_입력!$N$21:$N$39,AXO$5)-AXF31,0)),0)</f>
        <v>0</v>
      </c>
      <c r="AXP31" s="128">
        <f>IFERROR(IF(AND(AXF31&lt;SMALL(기준일시_입력!$J$21:$J$39,AXP$5),AXG31&gt;SMALL(기준일시_입력!$N$21:$N$39,AXP$5)),INDEX(기준일시_입력!$AJ$21:$AJ$39,AXP$5*2-1),IF(AND(AXF31&gt;=SMALL(기준일시_입력!$J$21:$J$39,AXP$5),AXF31&lt;SMALL(기준일시_입력!$N$21:$N$39,AXP$5)),SMALL(기준일시_입력!$N$21:$N$39,AXP$5)-AXF31,0)),0)</f>
        <v>0</v>
      </c>
      <c r="AXQ31" s="128">
        <f>IFERROR(IF(AND(AXF31&lt;SMALL(기준일시_입력!$J$21:$J$39,AXQ$5),AXG31&gt;SMALL(기준일시_입력!$N$21:$N$39,AXQ$5)),INDEX(기준일시_입력!$AJ$21:$AJ$39,AXQ$5*2-1),IF(AND(AXF31&gt;=SMALL(기준일시_입력!$J$21:$J$39,AXQ$5),AXF31&lt;SMALL(기준일시_입력!$N$21:$N$39,AXQ$5)),SMALL(기준일시_입력!$N$21:$N$39,AXQ$5)-AXF31,0)),0)</f>
        <v>0</v>
      </c>
      <c r="AXR31" s="125"/>
      <c r="AXS31" s="180" t="str">
        <f t="shared" si="374"/>
        <v>26일</v>
      </c>
      <c r="AXT31" s="180"/>
      <c r="AXU31" s="124" t="str">
        <f t="shared" si="375"/>
        <v>금</v>
      </c>
      <c r="AXV31" s="133" t="str">
        <f t="shared" si="418"/>
        <v/>
      </c>
      <c r="AXW31" s="184"/>
      <c r="AXX31" s="184"/>
      <c r="AXY31" s="184"/>
      <c r="AXZ31" s="184"/>
      <c r="AYA31" s="184"/>
      <c r="AYB31" s="184"/>
      <c r="AYC31" s="176"/>
      <c r="AYD31" s="177"/>
      <c r="AYE31" s="129" t="str">
        <f>IF($B31="","",IF(AND(AXU$3&lt;&gt;"",$B31-기준일시_입력!$AO$7&lt;=0,AXW31="",AXZ31="",AYC31=""),"X",IF(AYC31="연차","☆",IF(AYC31="월차","★",IF(AYC31="병가","♨",IF(AYC31="출장","◎",IF(AYC31="교육","■",IF(AND(AYC31="",AXW31&lt;=기준일시_입력!$J$15,AXZ31&gt;=기준일시_입력!$N$15),"○",IF(AND(AYC31="",AXW31&lt;&gt;"",AXW31&gt;기준일시_입력!$J$15),"▼",IF(AND(AYC31="",AXZ31&lt;&gt;"",AXZ31&lt;기준일시_입력!$N$15),"△",""))))))))))</f>
        <v/>
      </c>
      <c r="AYF31" s="128">
        <f>IFERROR(IF(OR(AXW31="",AXZ31=""),0,IF(AND(AYH31&lt;기준일시_입력!$J$17,AYI31&gt;기준일시_입력!$N$17),기준일시_입력!$N$17-기준일시_입력!$J$17,IF(AND(AYH31&gt;=기준일시_입력!$J$17,AYI31&gt;기준일시_입력!$N$17),기준일시_입력!$N$17-AYH31,IF(AYI31&lt;기준일시_입력!$J$17,0,IF(AND(AYH31&lt;기준일시_입력!$J$17,AYI31&lt;=기준일시_입력!$N$17),AYI31-기준일시_입력!$J$17,IF(AND(AYH31&gt;=기준일시_입력!$J$17,AYI31&lt;=기준일시_입력!$N$17),AYI31-AYH31,0)))))),0)</f>
        <v>0</v>
      </c>
      <c r="AYG31" s="128">
        <f t="shared" si="377"/>
        <v>0</v>
      </c>
      <c r="AYH31" s="128">
        <f>IF(OR(AXW31="",AXZ31=""),0,IF(AXW31&lt;기준일시_입력!$J$15,기준일시_입력!$J$15,AXW31))</f>
        <v>0</v>
      </c>
      <c r="AYI31" s="128">
        <f t="shared" si="378"/>
        <v>0</v>
      </c>
      <c r="AYJ31" s="128">
        <f>IFERROR(IF(AND(AYH31&lt;SMALL(기준일시_입력!$J$21:$J$39,AYJ$5),AYI31&gt;SMALL(기준일시_입력!$N$21:$N$39,AYJ$5)),INDEX(기준일시_입력!$AJ$21:$AJ$39,AYJ$5*2-1),IF(AND(AYH31&gt;=SMALL(기준일시_입력!$J$21:$J$39,AYJ$5),AYH31&lt;SMALL(기준일시_입력!$N$21:$N$39,AYJ$5)),SMALL(기준일시_입력!$N$21:$N$39,AYJ$5)-AYH31,0)),0)</f>
        <v>0</v>
      </c>
      <c r="AYK31" s="128">
        <f>IFERROR(IF(AND(AYH31&lt;SMALL(기준일시_입력!$J$21:$J$39,AYK$5),AYI31&gt;SMALL(기준일시_입력!$N$21:$N$39,AYK$5)),INDEX(기준일시_입력!$AJ$21:$AJ$39,AYK$5*2-1),IF(AND(AYH31&gt;=SMALL(기준일시_입력!$J$21:$J$39,AYK$5),AYH31&lt;SMALL(기준일시_입력!$N$21:$N$39,AYK$5)),SMALL(기준일시_입력!$N$21:$N$39,AYK$5)-AYH31,0)),0)</f>
        <v>0</v>
      </c>
      <c r="AYL31" s="128">
        <f>IFERROR(IF(AND(AYH31&lt;SMALL(기준일시_입력!$J$21:$J$39,AYL$5),AYI31&gt;SMALL(기준일시_입력!$N$21:$N$39,AYL$5)),INDEX(기준일시_입력!$AJ$21:$AJ$39,AYL$5*2-1),IF(AND(AYH31&gt;=SMALL(기준일시_입력!$J$21:$J$39,AYL$5),AYH31&lt;SMALL(기준일시_입력!$N$21:$N$39,AYL$5)),SMALL(기준일시_입력!$N$21:$N$39,AYL$5)-AYH31,0)),0)</f>
        <v>0</v>
      </c>
      <c r="AYM31" s="128">
        <f>IFERROR(IF(AND(AYH31&lt;SMALL(기준일시_입력!$J$21:$J$39,AYM$5),AYI31&gt;SMALL(기준일시_입력!$N$21:$N$39,AYM$5)),INDEX(기준일시_입력!$AJ$21:$AJ$39,AYM$5*2-1),IF(AND(AYH31&gt;=SMALL(기준일시_입력!$J$21:$J$39,AYM$5),AYH31&lt;SMALL(기준일시_입력!$N$21:$N$39,AYM$5)),SMALL(기준일시_입력!$N$21:$N$39,AYM$5)-AYH31,0)),0)</f>
        <v>0</v>
      </c>
      <c r="AYN31" s="128">
        <f>IFERROR(IF(AND(AYH31&lt;SMALL(기준일시_입력!$J$21:$J$39,AYN$5),AYI31&gt;SMALL(기준일시_입력!$N$21:$N$39,AYN$5)),INDEX(기준일시_입력!$AJ$21:$AJ$39,AYN$5*2-1),IF(AND(AYH31&gt;=SMALL(기준일시_입력!$J$21:$J$39,AYN$5),AYH31&lt;SMALL(기준일시_입력!$N$21:$N$39,AYN$5)),SMALL(기준일시_입력!$N$21:$N$39,AYN$5)-AYH31,0)),0)</f>
        <v>0</v>
      </c>
      <c r="AYO31" s="128">
        <f>IFERROR(IF(AND(AYH31&lt;SMALL(기준일시_입력!$J$21:$J$39,AYO$5),AYI31&gt;SMALL(기준일시_입력!$N$21:$N$39,AYO$5)),INDEX(기준일시_입력!$AJ$21:$AJ$39,AYO$5*2-1),IF(AND(AYH31&gt;=SMALL(기준일시_입력!$J$21:$J$39,AYO$5),AYH31&lt;SMALL(기준일시_입력!$N$21:$N$39,AYO$5)),SMALL(기준일시_입력!$N$21:$N$39,AYO$5)-AYH31,0)),0)</f>
        <v>0</v>
      </c>
      <c r="AYP31" s="128">
        <f>IFERROR(IF(AND(AYH31&lt;SMALL(기준일시_입력!$J$21:$J$39,AYP$5),AYI31&gt;SMALL(기준일시_입력!$N$21:$N$39,AYP$5)),INDEX(기준일시_입력!$AJ$21:$AJ$39,AYP$5*2-1),IF(AND(AYH31&gt;=SMALL(기준일시_입력!$J$21:$J$39,AYP$5),AYH31&lt;SMALL(기준일시_입력!$N$21:$N$39,AYP$5)),SMALL(기준일시_입력!$N$21:$N$39,AYP$5)-AYH31,0)),0)</f>
        <v>0</v>
      </c>
      <c r="AYQ31" s="128">
        <f>IFERROR(IF(AND(AYH31&lt;SMALL(기준일시_입력!$J$21:$J$39,AYQ$5),AYI31&gt;SMALL(기준일시_입력!$N$21:$N$39,AYQ$5)),INDEX(기준일시_입력!$AJ$21:$AJ$39,AYQ$5*2-1),IF(AND(AYH31&gt;=SMALL(기준일시_입력!$J$21:$J$39,AYQ$5),AYH31&lt;SMALL(기준일시_입력!$N$21:$N$39,AYQ$5)),SMALL(기준일시_입력!$N$21:$N$39,AYQ$5)-AYH31,0)),0)</f>
        <v>0</v>
      </c>
      <c r="AYR31" s="128">
        <f>IFERROR(IF(AND(AYH31&lt;SMALL(기준일시_입력!$J$21:$J$39,AYR$5),AYI31&gt;SMALL(기준일시_입력!$N$21:$N$39,AYR$5)),INDEX(기준일시_입력!$AJ$21:$AJ$39,AYR$5*2-1),IF(AND(AYH31&gt;=SMALL(기준일시_입력!$J$21:$J$39,AYR$5),AYH31&lt;SMALL(기준일시_입력!$N$21:$N$39,AYR$5)),SMALL(기준일시_입력!$N$21:$N$39,AYR$5)-AYH31,0)),0)</f>
        <v>0</v>
      </c>
      <c r="AYS31" s="128">
        <f>IFERROR(IF(AND(AYH31&lt;SMALL(기준일시_입력!$J$21:$J$39,AYS$5),AYI31&gt;SMALL(기준일시_입력!$N$21:$N$39,AYS$5)),INDEX(기준일시_입력!$AJ$21:$AJ$39,AYS$5*2-1),IF(AND(AYH31&gt;=SMALL(기준일시_입력!$J$21:$J$39,AYS$5),AYH31&lt;SMALL(기준일시_입력!$N$21:$N$39,AYS$5)),SMALL(기준일시_입력!$N$21:$N$39,AYS$5)-AYH31,0)),0)</f>
        <v>0</v>
      </c>
      <c r="AYT31" s="125"/>
      <c r="AYU31" s="180" t="str">
        <f t="shared" si="379"/>
        <v>26일</v>
      </c>
      <c r="AYV31" s="180"/>
      <c r="AYW31" s="124" t="str">
        <f t="shared" si="380"/>
        <v>금</v>
      </c>
      <c r="AYX31" s="133" t="str">
        <f t="shared" si="419"/>
        <v/>
      </c>
      <c r="AYY31" s="184"/>
      <c r="AYZ31" s="184"/>
      <c r="AZA31" s="184"/>
      <c r="AZB31" s="184"/>
      <c r="AZC31" s="184"/>
      <c r="AZD31" s="184"/>
      <c r="AZE31" s="176"/>
      <c r="AZF31" s="177"/>
      <c r="AZG31" s="129" t="str">
        <f>IF($B31="","",IF(AND(AYW$3&lt;&gt;"",$B31-기준일시_입력!$AO$7&lt;=0,AYY31="",AZB31="",AZE31=""),"X",IF(AZE31="연차","☆",IF(AZE31="월차","★",IF(AZE31="병가","♨",IF(AZE31="출장","◎",IF(AZE31="교육","■",IF(AND(AZE31="",AYY31&lt;=기준일시_입력!$J$15,AZB31&gt;=기준일시_입력!$N$15),"○",IF(AND(AZE31="",AYY31&lt;&gt;"",AYY31&gt;기준일시_입력!$J$15),"▼",IF(AND(AZE31="",AZB31&lt;&gt;"",AZB31&lt;기준일시_입력!$N$15),"△",""))))))))))</f>
        <v/>
      </c>
      <c r="AZH31" s="128">
        <f>IFERROR(IF(OR(AYY31="",AZB31=""),0,IF(AND(AZJ31&lt;기준일시_입력!$J$17,AZK31&gt;기준일시_입력!$N$17),기준일시_입력!$N$17-기준일시_입력!$J$17,IF(AND(AZJ31&gt;=기준일시_입력!$J$17,AZK31&gt;기준일시_입력!$N$17),기준일시_입력!$N$17-AZJ31,IF(AZK31&lt;기준일시_입력!$J$17,0,IF(AND(AZJ31&lt;기준일시_입력!$J$17,AZK31&lt;=기준일시_입력!$N$17),AZK31-기준일시_입력!$J$17,IF(AND(AZJ31&gt;=기준일시_입력!$J$17,AZK31&lt;=기준일시_입력!$N$17),AZK31-AZJ31,0)))))),0)</f>
        <v>0</v>
      </c>
      <c r="AZI31" s="128">
        <f t="shared" si="382"/>
        <v>0</v>
      </c>
      <c r="AZJ31" s="128">
        <f>IF(OR(AYY31="",AZB31=""),0,IF(AYY31&lt;기준일시_입력!$J$15,기준일시_입력!$J$15,AYY31))</f>
        <v>0</v>
      </c>
      <c r="AZK31" s="128">
        <f t="shared" si="383"/>
        <v>0</v>
      </c>
      <c r="AZL31" s="128">
        <f>IFERROR(IF(AND(AZJ31&lt;SMALL(기준일시_입력!$J$21:$J$39,AZL$5),AZK31&gt;SMALL(기준일시_입력!$N$21:$N$39,AZL$5)),INDEX(기준일시_입력!$AJ$21:$AJ$39,AZL$5*2-1),IF(AND(AZJ31&gt;=SMALL(기준일시_입력!$J$21:$J$39,AZL$5),AZJ31&lt;SMALL(기준일시_입력!$N$21:$N$39,AZL$5)),SMALL(기준일시_입력!$N$21:$N$39,AZL$5)-AZJ31,0)),0)</f>
        <v>0</v>
      </c>
      <c r="AZM31" s="128">
        <f>IFERROR(IF(AND(AZJ31&lt;SMALL(기준일시_입력!$J$21:$J$39,AZM$5),AZK31&gt;SMALL(기준일시_입력!$N$21:$N$39,AZM$5)),INDEX(기준일시_입력!$AJ$21:$AJ$39,AZM$5*2-1),IF(AND(AZJ31&gt;=SMALL(기준일시_입력!$J$21:$J$39,AZM$5),AZJ31&lt;SMALL(기준일시_입력!$N$21:$N$39,AZM$5)),SMALL(기준일시_입력!$N$21:$N$39,AZM$5)-AZJ31,0)),0)</f>
        <v>0</v>
      </c>
      <c r="AZN31" s="128">
        <f>IFERROR(IF(AND(AZJ31&lt;SMALL(기준일시_입력!$J$21:$J$39,AZN$5),AZK31&gt;SMALL(기준일시_입력!$N$21:$N$39,AZN$5)),INDEX(기준일시_입력!$AJ$21:$AJ$39,AZN$5*2-1),IF(AND(AZJ31&gt;=SMALL(기준일시_입력!$J$21:$J$39,AZN$5),AZJ31&lt;SMALL(기준일시_입력!$N$21:$N$39,AZN$5)),SMALL(기준일시_입력!$N$21:$N$39,AZN$5)-AZJ31,0)),0)</f>
        <v>0</v>
      </c>
      <c r="AZO31" s="128">
        <f>IFERROR(IF(AND(AZJ31&lt;SMALL(기준일시_입력!$J$21:$J$39,AZO$5),AZK31&gt;SMALL(기준일시_입력!$N$21:$N$39,AZO$5)),INDEX(기준일시_입력!$AJ$21:$AJ$39,AZO$5*2-1),IF(AND(AZJ31&gt;=SMALL(기준일시_입력!$J$21:$J$39,AZO$5),AZJ31&lt;SMALL(기준일시_입력!$N$21:$N$39,AZO$5)),SMALL(기준일시_입력!$N$21:$N$39,AZO$5)-AZJ31,0)),0)</f>
        <v>0</v>
      </c>
      <c r="AZP31" s="128">
        <f>IFERROR(IF(AND(AZJ31&lt;SMALL(기준일시_입력!$J$21:$J$39,AZP$5),AZK31&gt;SMALL(기준일시_입력!$N$21:$N$39,AZP$5)),INDEX(기준일시_입력!$AJ$21:$AJ$39,AZP$5*2-1),IF(AND(AZJ31&gt;=SMALL(기준일시_입력!$J$21:$J$39,AZP$5),AZJ31&lt;SMALL(기준일시_입력!$N$21:$N$39,AZP$5)),SMALL(기준일시_입력!$N$21:$N$39,AZP$5)-AZJ31,0)),0)</f>
        <v>0</v>
      </c>
      <c r="AZQ31" s="128">
        <f>IFERROR(IF(AND(AZJ31&lt;SMALL(기준일시_입력!$J$21:$J$39,AZQ$5),AZK31&gt;SMALL(기준일시_입력!$N$21:$N$39,AZQ$5)),INDEX(기준일시_입력!$AJ$21:$AJ$39,AZQ$5*2-1),IF(AND(AZJ31&gt;=SMALL(기준일시_입력!$J$21:$J$39,AZQ$5),AZJ31&lt;SMALL(기준일시_입력!$N$21:$N$39,AZQ$5)),SMALL(기준일시_입력!$N$21:$N$39,AZQ$5)-AZJ31,0)),0)</f>
        <v>0</v>
      </c>
      <c r="AZR31" s="128">
        <f>IFERROR(IF(AND(AZJ31&lt;SMALL(기준일시_입력!$J$21:$J$39,AZR$5),AZK31&gt;SMALL(기준일시_입력!$N$21:$N$39,AZR$5)),INDEX(기준일시_입력!$AJ$21:$AJ$39,AZR$5*2-1),IF(AND(AZJ31&gt;=SMALL(기준일시_입력!$J$21:$J$39,AZR$5),AZJ31&lt;SMALL(기준일시_입력!$N$21:$N$39,AZR$5)),SMALL(기준일시_입력!$N$21:$N$39,AZR$5)-AZJ31,0)),0)</f>
        <v>0</v>
      </c>
      <c r="AZS31" s="128">
        <f>IFERROR(IF(AND(AZJ31&lt;SMALL(기준일시_입력!$J$21:$J$39,AZS$5),AZK31&gt;SMALL(기준일시_입력!$N$21:$N$39,AZS$5)),INDEX(기준일시_입력!$AJ$21:$AJ$39,AZS$5*2-1),IF(AND(AZJ31&gt;=SMALL(기준일시_입력!$J$21:$J$39,AZS$5),AZJ31&lt;SMALL(기준일시_입력!$N$21:$N$39,AZS$5)),SMALL(기준일시_입력!$N$21:$N$39,AZS$5)-AZJ31,0)),0)</f>
        <v>0</v>
      </c>
      <c r="AZT31" s="128">
        <f>IFERROR(IF(AND(AZJ31&lt;SMALL(기준일시_입력!$J$21:$J$39,AZT$5),AZK31&gt;SMALL(기준일시_입력!$N$21:$N$39,AZT$5)),INDEX(기준일시_입력!$AJ$21:$AJ$39,AZT$5*2-1),IF(AND(AZJ31&gt;=SMALL(기준일시_입력!$J$21:$J$39,AZT$5),AZJ31&lt;SMALL(기준일시_입력!$N$21:$N$39,AZT$5)),SMALL(기준일시_입력!$N$21:$N$39,AZT$5)-AZJ31,0)),0)</f>
        <v>0</v>
      </c>
      <c r="AZU31" s="128">
        <f>IFERROR(IF(AND(AZJ31&lt;SMALL(기준일시_입력!$J$21:$J$39,AZU$5),AZK31&gt;SMALL(기준일시_입력!$N$21:$N$39,AZU$5)),INDEX(기준일시_입력!$AJ$21:$AJ$39,AZU$5*2-1),IF(AND(AZJ31&gt;=SMALL(기준일시_입력!$J$21:$J$39,AZU$5),AZJ31&lt;SMALL(기준일시_입력!$N$21:$N$39,AZU$5)),SMALL(기준일시_입력!$N$21:$N$39,AZU$5)-AZJ31,0)),0)</f>
        <v>0</v>
      </c>
      <c r="AZV31" s="125"/>
      <c r="AZW31" s="180" t="str">
        <f t="shared" si="384"/>
        <v>26일</v>
      </c>
      <c r="AZX31" s="180"/>
      <c r="AZY31" s="124" t="str">
        <f t="shared" si="385"/>
        <v>금</v>
      </c>
      <c r="AZZ31" s="133" t="str">
        <f t="shared" si="419"/>
        <v/>
      </c>
      <c r="BAA31" s="184"/>
      <c r="BAB31" s="184"/>
      <c r="BAC31" s="184"/>
      <c r="BAD31" s="184"/>
      <c r="BAE31" s="184"/>
      <c r="BAF31" s="184"/>
      <c r="BAG31" s="176"/>
      <c r="BAH31" s="177"/>
      <c r="BAI31" s="129" t="str">
        <f>IF($B31="","",IF(AND(AZY$3&lt;&gt;"",$B31-기준일시_입력!$AO$7&lt;=0,BAA31="",BAD31="",BAG31=""),"X",IF(BAG31="연차","☆",IF(BAG31="월차","★",IF(BAG31="병가","♨",IF(BAG31="출장","◎",IF(BAG31="교육","■",IF(AND(BAG31="",BAA31&lt;=기준일시_입력!$J$15,BAD31&gt;=기준일시_입력!$N$15),"○",IF(AND(BAG31="",BAA31&lt;&gt;"",BAA31&gt;기준일시_입력!$J$15),"▼",IF(AND(BAG31="",BAD31&lt;&gt;"",BAD31&lt;기준일시_입력!$N$15),"△",""))))))))))</f>
        <v/>
      </c>
      <c r="BAJ31" s="128">
        <f>IFERROR(IF(OR(BAA31="",BAD31=""),0,IF(AND(BAL31&lt;기준일시_입력!$J$17,BAM31&gt;기준일시_입력!$N$17),기준일시_입력!$N$17-기준일시_입력!$J$17,IF(AND(BAL31&gt;=기준일시_입력!$J$17,BAM31&gt;기준일시_입력!$N$17),기준일시_입력!$N$17-BAL31,IF(BAM31&lt;기준일시_입력!$J$17,0,IF(AND(BAL31&lt;기준일시_입력!$J$17,BAM31&lt;=기준일시_입력!$N$17),BAM31-기준일시_입력!$J$17,IF(AND(BAL31&gt;=기준일시_입력!$J$17,BAM31&lt;=기준일시_입력!$N$17),BAM31-BAL31,0)))))),0)</f>
        <v>0</v>
      </c>
      <c r="BAK31" s="128">
        <f t="shared" si="387"/>
        <v>0</v>
      </c>
      <c r="BAL31" s="128">
        <f>IF(OR(BAA31="",BAD31=""),0,IF(BAA31&lt;기준일시_입력!$J$15,기준일시_입력!$J$15,BAA31))</f>
        <v>0</v>
      </c>
      <c r="BAM31" s="128">
        <f t="shared" si="388"/>
        <v>0</v>
      </c>
      <c r="BAN31" s="128">
        <f>IFERROR(IF(AND(BAL31&lt;SMALL(기준일시_입력!$J$21:$J$39,BAN$5),BAM31&gt;SMALL(기준일시_입력!$N$21:$N$39,BAN$5)),INDEX(기준일시_입력!$AJ$21:$AJ$39,BAN$5*2-1),IF(AND(BAL31&gt;=SMALL(기준일시_입력!$J$21:$J$39,BAN$5),BAL31&lt;SMALL(기준일시_입력!$N$21:$N$39,BAN$5)),SMALL(기준일시_입력!$N$21:$N$39,BAN$5)-BAL31,0)),0)</f>
        <v>0</v>
      </c>
      <c r="BAO31" s="128">
        <f>IFERROR(IF(AND(BAL31&lt;SMALL(기준일시_입력!$J$21:$J$39,BAO$5),BAM31&gt;SMALL(기준일시_입력!$N$21:$N$39,BAO$5)),INDEX(기준일시_입력!$AJ$21:$AJ$39,BAO$5*2-1),IF(AND(BAL31&gt;=SMALL(기준일시_입력!$J$21:$J$39,BAO$5),BAL31&lt;SMALL(기준일시_입력!$N$21:$N$39,BAO$5)),SMALL(기준일시_입력!$N$21:$N$39,BAO$5)-BAL31,0)),0)</f>
        <v>0</v>
      </c>
      <c r="BAP31" s="128">
        <f>IFERROR(IF(AND(BAL31&lt;SMALL(기준일시_입력!$J$21:$J$39,BAP$5),BAM31&gt;SMALL(기준일시_입력!$N$21:$N$39,BAP$5)),INDEX(기준일시_입력!$AJ$21:$AJ$39,BAP$5*2-1),IF(AND(BAL31&gt;=SMALL(기준일시_입력!$J$21:$J$39,BAP$5),BAL31&lt;SMALL(기준일시_입력!$N$21:$N$39,BAP$5)),SMALL(기준일시_입력!$N$21:$N$39,BAP$5)-BAL31,0)),0)</f>
        <v>0</v>
      </c>
      <c r="BAQ31" s="128">
        <f>IFERROR(IF(AND(BAL31&lt;SMALL(기준일시_입력!$J$21:$J$39,BAQ$5),BAM31&gt;SMALL(기준일시_입력!$N$21:$N$39,BAQ$5)),INDEX(기준일시_입력!$AJ$21:$AJ$39,BAQ$5*2-1),IF(AND(BAL31&gt;=SMALL(기준일시_입력!$J$21:$J$39,BAQ$5),BAL31&lt;SMALL(기준일시_입력!$N$21:$N$39,BAQ$5)),SMALL(기준일시_입력!$N$21:$N$39,BAQ$5)-BAL31,0)),0)</f>
        <v>0</v>
      </c>
      <c r="BAR31" s="128">
        <f>IFERROR(IF(AND(BAL31&lt;SMALL(기준일시_입력!$J$21:$J$39,BAR$5),BAM31&gt;SMALL(기준일시_입력!$N$21:$N$39,BAR$5)),INDEX(기준일시_입력!$AJ$21:$AJ$39,BAR$5*2-1),IF(AND(BAL31&gt;=SMALL(기준일시_입력!$J$21:$J$39,BAR$5),BAL31&lt;SMALL(기준일시_입력!$N$21:$N$39,BAR$5)),SMALL(기준일시_입력!$N$21:$N$39,BAR$5)-BAL31,0)),0)</f>
        <v>0</v>
      </c>
      <c r="BAS31" s="128">
        <f>IFERROR(IF(AND(BAL31&lt;SMALL(기준일시_입력!$J$21:$J$39,BAS$5),BAM31&gt;SMALL(기준일시_입력!$N$21:$N$39,BAS$5)),INDEX(기준일시_입력!$AJ$21:$AJ$39,BAS$5*2-1),IF(AND(BAL31&gt;=SMALL(기준일시_입력!$J$21:$J$39,BAS$5),BAL31&lt;SMALL(기준일시_입력!$N$21:$N$39,BAS$5)),SMALL(기준일시_입력!$N$21:$N$39,BAS$5)-BAL31,0)),0)</f>
        <v>0</v>
      </c>
      <c r="BAT31" s="128">
        <f>IFERROR(IF(AND(BAL31&lt;SMALL(기준일시_입력!$J$21:$J$39,BAT$5),BAM31&gt;SMALL(기준일시_입력!$N$21:$N$39,BAT$5)),INDEX(기준일시_입력!$AJ$21:$AJ$39,BAT$5*2-1),IF(AND(BAL31&gt;=SMALL(기준일시_입력!$J$21:$J$39,BAT$5),BAL31&lt;SMALL(기준일시_입력!$N$21:$N$39,BAT$5)),SMALL(기준일시_입력!$N$21:$N$39,BAT$5)-BAL31,0)),0)</f>
        <v>0</v>
      </c>
      <c r="BAU31" s="128">
        <f>IFERROR(IF(AND(BAL31&lt;SMALL(기준일시_입력!$J$21:$J$39,BAU$5),BAM31&gt;SMALL(기준일시_입력!$N$21:$N$39,BAU$5)),INDEX(기준일시_입력!$AJ$21:$AJ$39,BAU$5*2-1),IF(AND(BAL31&gt;=SMALL(기준일시_입력!$J$21:$J$39,BAU$5),BAL31&lt;SMALL(기준일시_입력!$N$21:$N$39,BAU$5)),SMALL(기준일시_입력!$N$21:$N$39,BAU$5)-BAL31,0)),0)</f>
        <v>0</v>
      </c>
      <c r="BAV31" s="128">
        <f>IFERROR(IF(AND(BAL31&lt;SMALL(기준일시_입력!$J$21:$J$39,BAV$5),BAM31&gt;SMALL(기준일시_입력!$N$21:$N$39,BAV$5)),INDEX(기준일시_입력!$AJ$21:$AJ$39,BAV$5*2-1),IF(AND(BAL31&gt;=SMALL(기준일시_입력!$J$21:$J$39,BAV$5),BAL31&lt;SMALL(기준일시_입력!$N$21:$N$39,BAV$5)),SMALL(기준일시_입력!$N$21:$N$39,BAV$5)-BAL31,0)),0)</f>
        <v>0</v>
      </c>
      <c r="BAW31" s="128">
        <f>IFERROR(IF(AND(BAL31&lt;SMALL(기준일시_입력!$J$21:$J$39,BAW$5),BAM31&gt;SMALL(기준일시_입력!$N$21:$N$39,BAW$5)),INDEX(기준일시_입력!$AJ$21:$AJ$39,BAW$5*2-1),IF(AND(BAL31&gt;=SMALL(기준일시_입력!$J$21:$J$39,BAW$5),BAL31&lt;SMALL(기준일시_입력!$N$21:$N$39,BAW$5)),SMALL(기준일시_입력!$N$21:$N$39,BAW$5)-BAL31,0)),0)</f>
        <v>0</v>
      </c>
      <c r="BAX31" s="125"/>
      <c r="BAY31" s="180" t="str">
        <f t="shared" si="389"/>
        <v>26일</v>
      </c>
      <c r="BAZ31" s="180"/>
      <c r="BBA31" s="124" t="str">
        <f t="shared" si="390"/>
        <v>금</v>
      </c>
      <c r="BBB31" s="133" t="str">
        <f t="shared" si="419"/>
        <v/>
      </c>
      <c r="BBC31" s="184"/>
      <c r="BBD31" s="184"/>
      <c r="BBE31" s="184"/>
      <c r="BBF31" s="184"/>
      <c r="BBG31" s="184"/>
      <c r="BBH31" s="184"/>
      <c r="BBI31" s="176"/>
      <c r="BBJ31" s="177"/>
      <c r="BBK31" s="129" t="str">
        <f>IF($B31="","",IF(AND(BBA$3&lt;&gt;"",$B31-기준일시_입력!$AO$7&lt;=0,BBC31="",BBF31="",BBI31=""),"X",IF(BBI31="연차","☆",IF(BBI31="월차","★",IF(BBI31="병가","♨",IF(BBI31="출장","◎",IF(BBI31="교육","■",IF(AND(BBI31="",BBC31&lt;=기준일시_입력!$J$15,BBF31&gt;=기준일시_입력!$N$15),"○",IF(AND(BBI31="",BBC31&lt;&gt;"",BBC31&gt;기준일시_입력!$J$15),"▼",IF(AND(BBI31="",BBF31&lt;&gt;"",BBF31&lt;기준일시_입력!$N$15),"△",""))))))))))</f>
        <v/>
      </c>
      <c r="BBL31" s="128">
        <f>IFERROR(IF(OR(BBC31="",BBF31=""),0,IF(AND(BBN31&lt;기준일시_입력!$J$17,BBO31&gt;기준일시_입력!$N$17),기준일시_입력!$N$17-기준일시_입력!$J$17,IF(AND(BBN31&gt;=기준일시_입력!$J$17,BBO31&gt;기준일시_입력!$N$17),기준일시_입력!$N$17-BBN31,IF(BBO31&lt;기준일시_입력!$J$17,0,IF(AND(BBN31&lt;기준일시_입력!$J$17,BBO31&lt;=기준일시_입력!$N$17),BBO31-기준일시_입력!$J$17,IF(AND(BBN31&gt;=기준일시_입력!$J$17,BBO31&lt;=기준일시_입력!$N$17),BBO31-BBN31,0)))))),0)</f>
        <v>0</v>
      </c>
      <c r="BBM31" s="128">
        <f t="shared" si="392"/>
        <v>0</v>
      </c>
      <c r="BBN31" s="128">
        <f>IF(OR(BBC31="",BBF31=""),0,IF(BBC31&lt;기준일시_입력!$J$15,기준일시_입력!$J$15,BBC31))</f>
        <v>0</v>
      </c>
      <c r="BBO31" s="128">
        <f t="shared" si="393"/>
        <v>0</v>
      </c>
      <c r="BBP31" s="128">
        <f>IFERROR(IF(AND(BBN31&lt;SMALL(기준일시_입력!$J$21:$J$39,BBP$5),BBO31&gt;SMALL(기준일시_입력!$N$21:$N$39,BBP$5)),INDEX(기준일시_입력!$AJ$21:$AJ$39,BBP$5*2-1),IF(AND(BBN31&gt;=SMALL(기준일시_입력!$J$21:$J$39,BBP$5),BBN31&lt;SMALL(기준일시_입력!$N$21:$N$39,BBP$5)),SMALL(기준일시_입력!$N$21:$N$39,BBP$5)-BBN31,0)),0)</f>
        <v>0</v>
      </c>
      <c r="BBQ31" s="128">
        <f>IFERROR(IF(AND(BBN31&lt;SMALL(기준일시_입력!$J$21:$J$39,BBQ$5),BBO31&gt;SMALL(기준일시_입력!$N$21:$N$39,BBQ$5)),INDEX(기준일시_입력!$AJ$21:$AJ$39,BBQ$5*2-1),IF(AND(BBN31&gt;=SMALL(기준일시_입력!$J$21:$J$39,BBQ$5),BBN31&lt;SMALL(기준일시_입력!$N$21:$N$39,BBQ$5)),SMALL(기준일시_입력!$N$21:$N$39,BBQ$5)-BBN31,0)),0)</f>
        <v>0</v>
      </c>
      <c r="BBR31" s="128">
        <f>IFERROR(IF(AND(BBN31&lt;SMALL(기준일시_입력!$J$21:$J$39,BBR$5),BBO31&gt;SMALL(기준일시_입력!$N$21:$N$39,BBR$5)),INDEX(기준일시_입력!$AJ$21:$AJ$39,BBR$5*2-1),IF(AND(BBN31&gt;=SMALL(기준일시_입력!$J$21:$J$39,BBR$5),BBN31&lt;SMALL(기준일시_입력!$N$21:$N$39,BBR$5)),SMALL(기준일시_입력!$N$21:$N$39,BBR$5)-BBN31,0)),0)</f>
        <v>0</v>
      </c>
      <c r="BBS31" s="128">
        <f>IFERROR(IF(AND(BBN31&lt;SMALL(기준일시_입력!$J$21:$J$39,BBS$5),BBO31&gt;SMALL(기준일시_입력!$N$21:$N$39,BBS$5)),INDEX(기준일시_입력!$AJ$21:$AJ$39,BBS$5*2-1),IF(AND(BBN31&gt;=SMALL(기준일시_입력!$J$21:$J$39,BBS$5),BBN31&lt;SMALL(기준일시_입력!$N$21:$N$39,BBS$5)),SMALL(기준일시_입력!$N$21:$N$39,BBS$5)-BBN31,0)),0)</f>
        <v>0</v>
      </c>
      <c r="BBT31" s="128">
        <f>IFERROR(IF(AND(BBN31&lt;SMALL(기준일시_입력!$J$21:$J$39,BBT$5),BBO31&gt;SMALL(기준일시_입력!$N$21:$N$39,BBT$5)),INDEX(기준일시_입력!$AJ$21:$AJ$39,BBT$5*2-1),IF(AND(BBN31&gt;=SMALL(기준일시_입력!$J$21:$J$39,BBT$5),BBN31&lt;SMALL(기준일시_입력!$N$21:$N$39,BBT$5)),SMALL(기준일시_입력!$N$21:$N$39,BBT$5)-BBN31,0)),0)</f>
        <v>0</v>
      </c>
      <c r="BBU31" s="128">
        <f>IFERROR(IF(AND(BBN31&lt;SMALL(기준일시_입력!$J$21:$J$39,BBU$5),BBO31&gt;SMALL(기준일시_입력!$N$21:$N$39,BBU$5)),INDEX(기준일시_입력!$AJ$21:$AJ$39,BBU$5*2-1),IF(AND(BBN31&gt;=SMALL(기준일시_입력!$J$21:$J$39,BBU$5),BBN31&lt;SMALL(기준일시_입력!$N$21:$N$39,BBU$5)),SMALL(기준일시_입력!$N$21:$N$39,BBU$5)-BBN31,0)),0)</f>
        <v>0</v>
      </c>
      <c r="BBV31" s="128">
        <f>IFERROR(IF(AND(BBN31&lt;SMALL(기준일시_입력!$J$21:$J$39,BBV$5),BBO31&gt;SMALL(기준일시_입력!$N$21:$N$39,BBV$5)),INDEX(기준일시_입력!$AJ$21:$AJ$39,BBV$5*2-1),IF(AND(BBN31&gt;=SMALL(기준일시_입력!$J$21:$J$39,BBV$5),BBN31&lt;SMALL(기준일시_입력!$N$21:$N$39,BBV$5)),SMALL(기준일시_입력!$N$21:$N$39,BBV$5)-BBN31,0)),0)</f>
        <v>0</v>
      </c>
      <c r="BBW31" s="128">
        <f>IFERROR(IF(AND(BBN31&lt;SMALL(기준일시_입력!$J$21:$J$39,BBW$5),BBO31&gt;SMALL(기준일시_입력!$N$21:$N$39,BBW$5)),INDEX(기준일시_입력!$AJ$21:$AJ$39,BBW$5*2-1),IF(AND(BBN31&gt;=SMALL(기준일시_입력!$J$21:$J$39,BBW$5),BBN31&lt;SMALL(기준일시_입력!$N$21:$N$39,BBW$5)),SMALL(기준일시_입력!$N$21:$N$39,BBW$5)-BBN31,0)),0)</f>
        <v>0</v>
      </c>
      <c r="BBX31" s="128">
        <f>IFERROR(IF(AND(BBN31&lt;SMALL(기준일시_입력!$J$21:$J$39,BBX$5),BBO31&gt;SMALL(기준일시_입력!$N$21:$N$39,BBX$5)),INDEX(기준일시_입력!$AJ$21:$AJ$39,BBX$5*2-1),IF(AND(BBN31&gt;=SMALL(기준일시_입력!$J$21:$J$39,BBX$5),BBN31&lt;SMALL(기준일시_입력!$N$21:$N$39,BBX$5)),SMALL(기준일시_입력!$N$21:$N$39,BBX$5)-BBN31,0)),0)</f>
        <v>0</v>
      </c>
      <c r="BBY31" s="128">
        <f>IFERROR(IF(AND(BBN31&lt;SMALL(기준일시_입력!$J$21:$J$39,BBY$5),BBO31&gt;SMALL(기준일시_입력!$N$21:$N$39,BBY$5)),INDEX(기준일시_입력!$AJ$21:$AJ$39,BBY$5*2-1),IF(AND(BBN31&gt;=SMALL(기준일시_입력!$J$21:$J$39,BBY$5),BBN31&lt;SMALL(기준일시_입력!$N$21:$N$39,BBY$5)),SMALL(기준일시_입력!$N$21:$N$39,BBY$5)-BBN31,0)),0)</f>
        <v>0</v>
      </c>
      <c r="BBZ31" s="125"/>
      <c r="BCA31" s="8">
        <v>0</v>
      </c>
    </row>
    <row r="32" spans="1:1431" x14ac:dyDescent="0.2">
      <c r="A32" s="8">
        <v>27</v>
      </c>
      <c r="B32" s="4">
        <f>IF(DAY(기준일시_입력!$AM$7)-$A32&lt;0,"",기준일시_입력!$AM$7-(DAY(기준일시_입력!$AM$7)-$A32))</f>
        <v>42427</v>
      </c>
      <c r="C32" s="180" t="str">
        <f t="shared" si="394"/>
        <v>27일</v>
      </c>
      <c r="D32" s="180"/>
      <c r="E32" s="5" t="str">
        <f t="shared" si="395"/>
        <v>토</v>
      </c>
      <c r="F32" s="20"/>
      <c r="G32" s="184"/>
      <c r="H32" s="184"/>
      <c r="I32" s="184"/>
      <c r="J32" s="184"/>
      <c r="K32" s="184"/>
      <c r="L32" s="184"/>
      <c r="M32" s="176"/>
      <c r="N32" s="177"/>
      <c r="O32" s="129" t="str">
        <f>IF($B32="","",IF(AND(E$3&lt;&gt;"",$B32-기준일시_입력!$AO$7&lt;=0,G32="",J32="",M32=""),"X",IF(M32="연차","☆",IF(M32="월차","★",IF(M32="병가","♨",IF(M32="출장","◎",IF(M32="교육","■",IF(AND(M32="",G32&lt;=기준일시_입력!$J$15,J32&gt;=기준일시_입력!$N$15),"○",IF(AND(M32="",G32&lt;&gt;"",G32&gt;기준일시_입력!$J$15),"▼",IF(AND(M32="",J32&lt;&gt;"",J32&lt;기준일시_입력!$N$15),"△",""))))))))))</f>
        <v/>
      </c>
      <c r="P32" s="15">
        <f>IFERROR(IF(OR(G32="",J32=""),0,IF(AND(R32&lt;기준일시_입력!$J$17,S32&gt;기준일시_입력!$N$17),기준일시_입력!$N$17-기준일시_입력!$J$17,IF(AND(R32&gt;=기준일시_입력!$J$17,S32&gt;기준일시_입력!$N$17),기준일시_입력!$N$17-R32,IF(S32&lt;기준일시_입력!$J$17,0,IF(AND(R32&lt;기준일시_입력!$J$17,S32&lt;=기준일시_입력!$N$17),S32-기준일시_입력!$J$17,IF(AND(R32&gt;=기준일시_입력!$J$17,S32&lt;=기준일시_입력!$N$17),S32-R32,0)))))),0)</f>
        <v>0</v>
      </c>
      <c r="Q32" s="15">
        <f t="shared" si="398"/>
        <v>0</v>
      </c>
      <c r="R32" s="15">
        <f>IF(OR(G32="",J32=""),0,IF(G32&lt;기준일시_입력!$J$15,기준일시_입력!$J$15,G32))</f>
        <v>0</v>
      </c>
      <c r="S32" s="15">
        <f t="shared" si="150"/>
        <v>0</v>
      </c>
      <c r="T32" s="15">
        <f>IFERROR(IF(AND(R32&lt;SMALL(기준일시_입력!$J$21:$J$39,T$5),S32&gt;SMALL(기준일시_입력!$N$21:$N$39,T$5)),INDEX(기준일시_입력!$AJ$21:$AJ$39,T$5*2-1),IF(AND(R32&gt;=SMALL(기준일시_입력!$J$21:$J$39,T$5),R32&lt;SMALL(기준일시_입력!$N$21:$N$39,T$5)),SMALL(기준일시_입력!$N$21:$N$39,T$5)-R32,0)),0)</f>
        <v>0</v>
      </c>
      <c r="U32" s="15">
        <f>IFERROR(IF(AND(R32&lt;SMALL(기준일시_입력!$J$21:$J$39,U$5),S32&gt;SMALL(기준일시_입력!$N$21:$N$39,U$5)),INDEX(기준일시_입력!$AJ$21:$AJ$39,U$5*2-1),IF(AND(R32&gt;=SMALL(기준일시_입력!$J$21:$J$39,U$5),R32&lt;SMALL(기준일시_입력!$N$21:$N$39,U$5)),SMALL(기준일시_입력!$N$21:$N$39,U$5)-R32,0)),0)</f>
        <v>0</v>
      </c>
      <c r="V32" s="15">
        <f>IFERROR(IF(AND(R32&lt;SMALL(기준일시_입력!$J$21:$J$39,V$5),S32&gt;SMALL(기준일시_입력!$N$21:$N$39,V$5)),INDEX(기준일시_입력!$AJ$21:$AJ$39,V$5*2-1),IF(AND(R32&gt;=SMALL(기준일시_입력!$J$21:$J$39,V$5),R32&lt;SMALL(기준일시_입력!$N$21:$N$39,V$5)),SMALL(기준일시_입력!$N$21:$N$39,V$5)-R32,0)),0)</f>
        <v>0</v>
      </c>
      <c r="W32" s="15">
        <f>IFERROR(IF(AND(R32&lt;SMALL(기준일시_입력!$J$21:$J$39,W$5),S32&gt;SMALL(기준일시_입력!$N$21:$N$39,W$5)),INDEX(기준일시_입력!$AJ$21:$AJ$39,W$5*2-1),IF(AND(R32&gt;=SMALL(기준일시_입력!$J$21:$J$39,W$5),R32&lt;SMALL(기준일시_입력!$N$21:$N$39,W$5)),SMALL(기준일시_입력!$N$21:$N$39,W$5)-R32,0)),0)</f>
        <v>0</v>
      </c>
      <c r="X32" s="15">
        <f>IFERROR(IF(AND(R32&lt;SMALL(기준일시_입력!$J$21:$J$39,X$5),S32&gt;SMALL(기준일시_입력!$N$21:$N$39,X$5)),INDEX(기준일시_입력!$AJ$21:$AJ$39,X$5*2-1),IF(AND(R32&gt;=SMALL(기준일시_입력!$J$21:$J$39,X$5),R32&lt;SMALL(기준일시_입력!$N$21:$N$39,X$5)),SMALL(기준일시_입력!$N$21:$N$39,X$5)-R32,0)),0)</f>
        <v>0</v>
      </c>
      <c r="Y32" s="15">
        <f>IFERROR(IF(AND(R32&lt;SMALL(기준일시_입력!$J$21:$J$39,Y$5),S32&gt;SMALL(기준일시_입력!$N$21:$N$39,Y$5)),INDEX(기준일시_입력!$AJ$21:$AJ$39,Y$5*2-1),IF(AND(R32&gt;=SMALL(기준일시_입력!$J$21:$J$39,Y$5),R32&lt;SMALL(기준일시_입력!$N$21:$N$39,Y$5)),SMALL(기준일시_입력!$N$21:$N$39,Y$5)-R32,0)),0)</f>
        <v>0</v>
      </c>
      <c r="Z32" s="15">
        <f>IFERROR(IF(AND(R32&lt;SMALL(기준일시_입력!$J$21:$J$39,Z$5),S32&gt;SMALL(기준일시_입력!$N$21:$N$39,Z$5)),INDEX(기준일시_입력!$AJ$21:$AJ$39,Z$5*2-1),IF(AND(R32&gt;=SMALL(기준일시_입력!$J$21:$J$39,Z$5),R32&lt;SMALL(기준일시_입력!$N$21:$N$39,Z$5)),SMALL(기준일시_입력!$N$21:$N$39,Z$5)-R32,0)),0)</f>
        <v>0</v>
      </c>
      <c r="AA32" s="15">
        <f>IFERROR(IF(AND(R32&lt;SMALL(기준일시_입력!$J$21:$J$39,AA$5),S32&gt;SMALL(기준일시_입력!$N$21:$N$39,AA$5)),INDEX(기준일시_입력!$AJ$21:$AJ$39,AA$5*2-1),IF(AND(R32&gt;=SMALL(기준일시_입력!$J$21:$J$39,AA$5),R32&lt;SMALL(기준일시_입력!$N$21:$N$39,AA$5)),SMALL(기준일시_입력!$N$21:$N$39,AA$5)-R32,0)),0)</f>
        <v>0</v>
      </c>
      <c r="AB32" s="15">
        <f>IFERROR(IF(AND(R32&lt;SMALL(기준일시_입력!$J$21:$J$39,AB$5),S32&gt;SMALL(기준일시_입력!$N$21:$N$39,AB$5)),INDEX(기준일시_입력!$AJ$21:$AJ$39,AB$5*2-1),IF(AND(R32&gt;=SMALL(기준일시_입력!$J$21:$J$39,AB$5),R32&lt;SMALL(기준일시_입력!$N$21:$N$39,AB$5)),SMALL(기준일시_입력!$N$21:$N$39,AB$5)-R32,0)),0)</f>
        <v>0</v>
      </c>
      <c r="AC32" s="15">
        <f>IFERROR(IF(AND(R32&lt;SMALL(기준일시_입력!$J$21:$J$39,AC$5),S32&gt;SMALL(기준일시_입력!$N$21:$N$39,AC$5)),INDEX(기준일시_입력!$AJ$21:$AJ$39,AC$5*2-1),IF(AND(R32&gt;=SMALL(기준일시_입력!$J$21:$J$39,AC$5),R32&lt;SMALL(기준일시_입력!$N$21:$N$39,AC$5)),SMALL(기준일시_입력!$N$21:$N$39,AC$5)-R32,0)),0)</f>
        <v>0</v>
      </c>
      <c r="AD32" s="10"/>
      <c r="AE32" s="180" t="str">
        <f t="shared" si="151"/>
        <v>27일</v>
      </c>
      <c r="AF32" s="180"/>
      <c r="AG32" s="5" t="str">
        <f t="shared" si="152"/>
        <v>토</v>
      </c>
      <c r="AH32" s="67" t="str">
        <f t="shared" si="396"/>
        <v/>
      </c>
      <c r="AI32" s="184"/>
      <c r="AJ32" s="184"/>
      <c r="AK32" s="184"/>
      <c r="AL32" s="184"/>
      <c r="AM32" s="184"/>
      <c r="AN32" s="184"/>
      <c r="AO32" s="176"/>
      <c r="AP32" s="177"/>
      <c r="AQ32" s="129" t="str">
        <f>IF($B32="","",IF(AND(AG$3&lt;&gt;"",$B32-기준일시_입력!$AO$7&lt;=0,AI32="",AL32="",AO32=""),"X",IF(AO32="연차","☆",IF(AO32="월차","★",IF(AO32="병가","♨",IF(AO32="출장","◎",IF(AO32="교육","■",IF(AND(AO32="",AI32&lt;=기준일시_입력!$J$15,AL32&gt;=기준일시_입력!$N$15),"○",IF(AND(AO32="",AI32&lt;&gt;"",AI32&gt;기준일시_입력!$J$15),"▼",IF(AND(AO32="",AL32&lt;&gt;"",AL32&lt;기준일시_입력!$N$15),"△",""))))))))))</f>
        <v/>
      </c>
      <c r="AR32" s="15">
        <f>IFERROR(IF(OR(AI32="",AL32=""),0,IF(AND(AT32&lt;기준일시_입력!$J$17,AU32&gt;기준일시_입력!$N$17),기준일시_입력!$N$17-기준일시_입력!$J$17,IF(AND(AT32&gt;=기준일시_입력!$J$17,AU32&gt;기준일시_입력!$N$17),기준일시_입력!$N$17-AT32,IF(AU32&lt;기준일시_입력!$J$17,0,IF(AND(AT32&lt;기준일시_입력!$J$17,AU32&lt;=기준일시_입력!$N$17),AU32-기준일시_입력!$J$17,IF(AND(AT32&gt;=기준일시_입력!$J$17,AU32&lt;=기준일시_입력!$N$17),AU32-AT32,0)))))),0)</f>
        <v>0</v>
      </c>
      <c r="AS32" s="15">
        <f t="shared" si="399"/>
        <v>0</v>
      </c>
      <c r="AT32" s="15">
        <f>IF(OR(AI32="",AL32=""),0,IF(AI32&lt;기준일시_입력!$J$15,기준일시_입력!$J$15,AI32))</f>
        <v>0</v>
      </c>
      <c r="AU32" s="15">
        <f t="shared" si="153"/>
        <v>0</v>
      </c>
      <c r="AV32" s="15">
        <f>IFERROR(IF(AND(AT32&lt;SMALL(기준일시_입력!$J$21:$J$39,AV$5),AU32&gt;SMALL(기준일시_입력!$N$21:$N$39,AV$5)),INDEX(기준일시_입력!$AJ$21:$AJ$39,AV$5*2-1),IF(AND(AT32&gt;=SMALL(기준일시_입력!$J$21:$J$39,AV$5),AT32&lt;SMALL(기준일시_입력!$N$21:$N$39,AV$5)),SMALL(기준일시_입력!$N$21:$N$39,AV$5)-AT32,0)),0)</f>
        <v>0</v>
      </c>
      <c r="AW32" s="15">
        <f>IFERROR(IF(AND(AT32&lt;SMALL(기준일시_입력!$J$21:$J$39,AW$5),AU32&gt;SMALL(기준일시_입력!$N$21:$N$39,AW$5)),INDEX(기준일시_입력!$AJ$21:$AJ$39,AW$5*2-1),IF(AND(AT32&gt;=SMALL(기준일시_입력!$J$21:$J$39,AW$5),AT32&lt;SMALL(기준일시_입력!$N$21:$N$39,AW$5)),SMALL(기준일시_입력!$N$21:$N$39,AW$5)-AT32,0)),0)</f>
        <v>0</v>
      </c>
      <c r="AX32" s="15">
        <f>IFERROR(IF(AND(AT32&lt;SMALL(기준일시_입력!$J$21:$J$39,AX$5),AU32&gt;SMALL(기준일시_입력!$N$21:$N$39,AX$5)),INDEX(기준일시_입력!$AJ$21:$AJ$39,AX$5*2-1),IF(AND(AT32&gt;=SMALL(기준일시_입력!$J$21:$J$39,AX$5),AT32&lt;SMALL(기준일시_입력!$N$21:$N$39,AX$5)),SMALL(기준일시_입력!$N$21:$N$39,AX$5)-AT32,0)),0)</f>
        <v>0</v>
      </c>
      <c r="AY32" s="15">
        <f>IFERROR(IF(AND(AT32&lt;SMALL(기준일시_입력!$J$21:$J$39,AY$5),AU32&gt;SMALL(기준일시_입력!$N$21:$N$39,AY$5)),INDEX(기준일시_입력!$AJ$21:$AJ$39,AY$5*2-1),IF(AND(AT32&gt;=SMALL(기준일시_입력!$J$21:$J$39,AY$5),AT32&lt;SMALL(기준일시_입력!$N$21:$N$39,AY$5)),SMALL(기준일시_입력!$N$21:$N$39,AY$5)-AT32,0)),0)</f>
        <v>0</v>
      </c>
      <c r="AZ32" s="15">
        <f>IFERROR(IF(AND(AT32&lt;SMALL(기준일시_입력!$J$21:$J$39,AZ$5),AU32&gt;SMALL(기준일시_입력!$N$21:$N$39,AZ$5)),INDEX(기준일시_입력!$AJ$21:$AJ$39,AZ$5*2-1),IF(AND(AT32&gt;=SMALL(기준일시_입력!$J$21:$J$39,AZ$5),AT32&lt;SMALL(기준일시_입력!$N$21:$N$39,AZ$5)),SMALL(기준일시_입력!$N$21:$N$39,AZ$5)-AT32,0)),0)</f>
        <v>0</v>
      </c>
      <c r="BA32" s="15">
        <f>IFERROR(IF(AND(AT32&lt;SMALL(기준일시_입력!$J$21:$J$39,BA$5),AU32&gt;SMALL(기준일시_입력!$N$21:$N$39,BA$5)),INDEX(기준일시_입력!$AJ$21:$AJ$39,BA$5*2-1),IF(AND(AT32&gt;=SMALL(기준일시_입력!$J$21:$J$39,BA$5),AT32&lt;SMALL(기준일시_입력!$N$21:$N$39,BA$5)),SMALL(기준일시_입력!$N$21:$N$39,BA$5)-AT32,0)),0)</f>
        <v>0</v>
      </c>
      <c r="BB32" s="15">
        <f>IFERROR(IF(AND(AT32&lt;SMALL(기준일시_입력!$J$21:$J$39,BB$5),AU32&gt;SMALL(기준일시_입력!$N$21:$N$39,BB$5)),INDEX(기준일시_입력!$AJ$21:$AJ$39,BB$5*2-1),IF(AND(AT32&gt;=SMALL(기준일시_입력!$J$21:$J$39,BB$5),AT32&lt;SMALL(기준일시_입력!$N$21:$N$39,BB$5)),SMALL(기준일시_입력!$N$21:$N$39,BB$5)-AT32,0)),0)</f>
        <v>0</v>
      </c>
      <c r="BC32" s="15">
        <f>IFERROR(IF(AND(AT32&lt;SMALL(기준일시_입력!$J$21:$J$39,BC$5),AU32&gt;SMALL(기준일시_입력!$N$21:$N$39,BC$5)),INDEX(기준일시_입력!$AJ$21:$AJ$39,BC$5*2-1),IF(AND(AT32&gt;=SMALL(기준일시_입력!$J$21:$J$39,BC$5),AT32&lt;SMALL(기준일시_입력!$N$21:$N$39,BC$5)),SMALL(기준일시_입력!$N$21:$N$39,BC$5)-AT32,0)),0)</f>
        <v>0</v>
      </c>
      <c r="BD32" s="15">
        <f>IFERROR(IF(AND(AT32&lt;SMALL(기준일시_입력!$J$21:$J$39,BD$5),AU32&gt;SMALL(기준일시_입력!$N$21:$N$39,BD$5)),INDEX(기준일시_입력!$AJ$21:$AJ$39,BD$5*2-1),IF(AND(AT32&gt;=SMALL(기준일시_입력!$J$21:$J$39,BD$5),AT32&lt;SMALL(기준일시_입력!$N$21:$N$39,BD$5)),SMALL(기준일시_입력!$N$21:$N$39,BD$5)-AT32,0)),0)</f>
        <v>0</v>
      </c>
      <c r="BE32" s="15">
        <f>IFERROR(IF(AND(AT32&lt;SMALL(기준일시_입력!$J$21:$J$39,BE$5),AU32&gt;SMALL(기준일시_입력!$N$21:$N$39,BE$5)),INDEX(기준일시_입력!$AJ$21:$AJ$39,BE$5*2-1),IF(AND(AT32&gt;=SMALL(기준일시_입력!$J$21:$J$39,BE$5),AT32&lt;SMALL(기준일시_입력!$N$21:$N$39,BE$5)),SMALL(기준일시_입력!$N$21:$N$39,BE$5)-AT32,0)),0)</f>
        <v>0</v>
      </c>
      <c r="BF32" s="6"/>
      <c r="BG32" s="180" t="str">
        <f t="shared" si="154"/>
        <v>27일</v>
      </c>
      <c r="BH32" s="180"/>
      <c r="BI32" s="5" t="str">
        <f t="shared" si="155"/>
        <v>토</v>
      </c>
      <c r="BJ32" s="67" t="str">
        <f t="shared" si="397"/>
        <v/>
      </c>
      <c r="BK32" s="184"/>
      <c r="BL32" s="184"/>
      <c r="BM32" s="184"/>
      <c r="BN32" s="184"/>
      <c r="BO32" s="184"/>
      <c r="BP32" s="184"/>
      <c r="BQ32" s="176"/>
      <c r="BR32" s="177"/>
      <c r="BS32" s="129" t="str">
        <f>IF($B32="","",IF(AND(BI$3&lt;&gt;"",$B32-기준일시_입력!$AO$7&lt;=0,BK32="",BN32="",BQ32=""),"X",IF(BQ32="연차","☆",IF(BQ32="월차","★",IF(BQ32="병가","♨",IF(BQ32="출장","◎",IF(BQ32="교육","■",IF(AND(BQ32="",BK32&lt;=기준일시_입력!$J$15,BN32&gt;=기준일시_입력!$N$15),"○",IF(AND(BQ32="",BK32&lt;&gt;"",BK32&gt;기준일시_입력!$J$15),"▼",IF(AND(BQ32="",BN32&lt;&gt;"",BN32&lt;기준일시_입력!$N$15),"△",""))))))))))</f>
        <v/>
      </c>
      <c r="BT32" s="15">
        <f>IFERROR(IF(OR(BK32="",BN32=""),0,IF(AND(BV32&lt;기준일시_입력!$J$17,BW32&gt;기준일시_입력!$N$17),기준일시_입력!$N$17-기준일시_입력!$J$17,IF(AND(BV32&gt;=기준일시_입력!$J$17,BW32&gt;기준일시_입력!$N$17),기준일시_입력!$N$17-BV32,IF(BW32&lt;기준일시_입력!$J$17,0,IF(AND(BV32&lt;기준일시_입력!$J$17,BW32&lt;=기준일시_입력!$N$17),BW32-기준일시_입력!$J$17,IF(AND(BV32&gt;=기준일시_입력!$J$17,BW32&lt;=기준일시_입력!$N$17),BW32-BV32,0)))))),0)</f>
        <v>0</v>
      </c>
      <c r="BU32" s="15">
        <f t="shared" si="400"/>
        <v>0</v>
      </c>
      <c r="BV32" s="15">
        <f>IF(OR(BK32="",BN32=""),0,IF(BK32&lt;기준일시_입력!$J$15,기준일시_입력!$J$15,BK32))</f>
        <v>0</v>
      </c>
      <c r="BW32" s="15">
        <f t="shared" si="156"/>
        <v>0</v>
      </c>
      <c r="BX32" s="15">
        <f>IFERROR(IF(AND(BV32&lt;SMALL(기준일시_입력!$J$21:$J$39,BX$5),BW32&gt;SMALL(기준일시_입력!$N$21:$N$39,BX$5)),INDEX(기준일시_입력!$AJ$21:$AJ$39,BX$5*2-1),IF(AND(BV32&gt;=SMALL(기준일시_입력!$J$21:$J$39,BX$5),BV32&lt;SMALL(기준일시_입력!$N$21:$N$39,BX$5)),SMALL(기준일시_입력!$N$21:$N$39,BX$5)-BV32,0)),0)</f>
        <v>0</v>
      </c>
      <c r="BY32" s="15">
        <f>IFERROR(IF(AND(BV32&lt;SMALL(기준일시_입력!$J$21:$J$39,BY$5),BW32&gt;SMALL(기준일시_입력!$N$21:$N$39,BY$5)),INDEX(기준일시_입력!$AJ$21:$AJ$39,BY$5*2-1),IF(AND(BV32&gt;=SMALL(기준일시_입력!$J$21:$J$39,BY$5),BV32&lt;SMALL(기준일시_입력!$N$21:$N$39,BY$5)),SMALL(기준일시_입력!$N$21:$N$39,BY$5)-BV32,0)),0)</f>
        <v>0</v>
      </c>
      <c r="BZ32" s="15">
        <f>IFERROR(IF(AND(BV32&lt;SMALL(기준일시_입력!$J$21:$J$39,BZ$5),BW32&gt;SMALL(기준일시_입력!$N$21:$N$39,BZ$5)),INDEX(기준일시_입력!$AJ$21:$AJ$39,BZ$5*2-1),IF(AND(BV32&gt;=SMALL(기준일시_입력!$J$21:$J$39,BZ$5),BV32&lt;SMALL(기준일시_입력!$N$21:$N$39,BZ$5)),SMALL(기준일시_입력!$N$21:$N$39,BZ$5)-BV32,0)),0)</f>
        <v>0</v>
      </c>
      <c r="CA32" s="15">
        <f>IFERROR(IF(AND(BV32&lt;SMALL(기준일시_입력!$J$21:$J$39,CA$5),BW32&gt;SMALL(기준일시_입력!$N$21:$N$39,CA$5)),INDEX(기준일시_입력!$AJ$21:$AJ$39,CA$5*2-1),IF(AND(BV32&gt;=SMALL(기준일시_입력!$J$21:$J$39,CA$5),BV32&lt;SMALL(기준일시_입력!$N$21:$N$39,CA$5)),SMALL(기준일시_입력!$N$21:$N$39,CA$5)-BV32,0)),0)</f>
        <v>0</v>
      </c>
      <c r="CB32" s="15">
        <f>IFERROR(IF(AND(BV32&lt;SMALL(기준일시_입력!$J$21:$J$39,CB$5),BW32&gt;SMALL(기준일시_입력!$N$21:$N$39,CB$5)),INDEX(기준일시_입력!$AJ$21:$AJ$39,CB$5*2-1),IF(AND(BV32&gt;=SMALL(기준일시_입력!$J$21:$J$39,CB$5),BV32&lt;SMALL(기준일시_입력!$N$21:$N$39,CB$5)),SMALL(기준일시_입력!$N$21:$N$39,CB$5)-BV32,0)),0)</f>
        <v>0</v>
      </c>
      <c r="CC32" s="15">
        <f>IFERROR(IF(AND(BV32&lt;SMALL(기준일시_입력!$J$21:$J$39,CC$5),BW32&gt;SMALL(기준일시_입력!$N$21:$N$39,CC$5)),INDEX(기준일시_입력!$AJ$21:$AJ$39,CC$5*2-1),IF(AND(BV32&gt;=SMALL(기준일시_입력!$J$21:$J$39,CC$5),BV32&lt;SMALL(기준일시_입력!$N$21:$N$39,CC$5)),SMALL(기준일시_입력!$N$21:$N$39,CC$5)-BV32,0)),0)</f>
        <v>0</v>
      </c>
      <c r="CD32" s="15">
        <f>IFERROR(IF(AND(BV32&lt;SMALL(기준일시_입력!$J$21:$J$39,CD$5),BW32&gt;SMALL(기준일시_입력!$N$21:$N$39,CD$5)),INDEX(기준일시_입력!$AJ$21:$AJ$39,CD$5*2-1),IF(AND(BV32&gt;=SMALL(기준일시_입력!$J$21:$J$39,CD$5),BV32&lt;SMALL(기준일시_입력!$N$21:$N$39,CD$5)),SMALL(기준일시_입력!$N$21:$N$39,CD$5)-BV32,0)),0)</f>
        <v>0</v>
      </c>
      <c r="CE32" s="15">
        <f>IFERROR(IF(AND(BV32&lt;SMALL(기준일시_입력!$J$21:$J$39,CE$5),BW32&gt;SMALL(기준일시_입력!$N$21:$N$39,CE$5)),INDEX(기준일시_입력!$AJ$21:$AJ$39,CE$5*2-1),IF(AND(BV32&gt;=SMALL(기준일시_입력!$J$21:$J$39,CE$5),BV32&lt;SMALL(기준일시_입력!$N$21:$N$39,CE$5)),SMALL(기준일시_입력!$N$21:$N$39,CE$5)-BV32,0)),0)</f>
        <v>0</v>
      </c>
      <c r="CF32" s="15">
        <f>IFERROR(IF(AND(BV32&lt;SMALL(기준일시_입력!$J$21:$J$39,CF$5),BW32&gt;SMALL(기준일시_입력!$N$21:$N$39,CF$5)),INDEX(기준일시_입력!$AJ$21:$AJ$39,CF$5*2-1),IF(AND(BV32&gt;=SMALL(기준일시_입력!$J$21:$J$39,CF$5),BV32&lt;SMALL(기준일시_입력!$N$21:$N$39,CF$5)),SMALL(기준일시_입력!$N$21:$N$39,CF$5)-BV32,0)),0)</f>
        <v>0</v>
      </c>
      <c r="CG32" s="15">
        <f>IFERROR(IF(AND(BV32&lt;SMALL(기준일시_입력!$J$21:$J$39,CG$5),BW32&gt;SMALL(기준일시_입력!$N$21:$N$39,CG$5)),INDEX(기준일시_입력!$AJ$21:$AJ$39,CG$5*2-1),IF(AND(BV32&gt;=SMALL(기준일시_입력!$J$21:$J$39,CG$5),BV32&lt;SMALL(기준일시_입력!$N$21:$N$39,CG$5)),SMALL(기준일시_입력!$N$21:$N$39,CG$5)-BV32,0)),0)</f>
        <v>0</v>
      </c>
      <c r="CH32" s="6"/>
      <c r="CI32" s="180" t="str">
        <f t="shared" si="157"/>
        <v>27일</v>
      </c>
      <c r="CJ32" s="180"/>
      <c r="CK32" s="5" t="str">
        <f t="shared" si="158"/>
        <v>토</v>
      </c>
      <c r="CL32" s="67" t="str">
        <f t="shared" si="404"/>
        <v/>
      </c>
      <c r="CM32" s="184"/>
      <c r="CN32" s="184"/>
      <c r="CO32" s="184"/>
      <c r="CP32" s="184"/>
      <c r="CQ32" s="184"/>
      <c r="CR32" s="184"/>
      <c r="CS32" s="176"/>
      <c r="CT32" s="177"/>
      <c r="CU32" s="129" t="str">
        <f>IF($B32="","",IF(AND(CK$3&lt;&gt;"",$B32-기준일시_입력!$AO$7&lt;=0,CM32="",CP32="",CS32=""),"X",IF(CS32="연차","☆",IF(CS32="월차","★",IF(CS32="병가","♨",IF(CS32="출장","◎",IF(CS32="교육","■",IF(AND(CS32="",CM32&lt;=기준일시_입력!$J$15,CP32&gt;=기준일시_입력!$N$15),"○",IF(AND(CS32="",CM32&lt;&gt;"",CM32&gt;기준일시_입력!$J$15),"▼",IF(AND(CS32="",CP32&lt;&gt;"",CP32&lt;기준일시_입력!$N$15),"△",""))))))))))</f>
        <v/>
      </c>
      <c r="CV32" s="15">
        <f>IFERROR(IF(OR(CM32="",CP32=""),0,IF(AND(CX32&lt;기준일시_입력!$J$17,CY32&gt;기준일시_입력!$N$17),기준일시_입력!$N$17-기준일시_입력!$J$17,IF(AND(CX32&gt;=기준일시_입력!$J$17,CY32&gt;기준일시_입력!$N$17),기준일시_입력!$N$17-CX32,IF(CY32&lt;기준일시_입력!$J$17,0,IF(AND(CX32&lt;기준일시_입력!$J$17,CY32&lt;=기준일시_입력!$N$17),CY32-기준일시_입력!$J$17,IF(AND(CX32&gt;=기준일시_입력!$J$17,CY32&lt;=기준일시_입력!$N$17),CY32-CX32,0)))))),0)</f>
        <v>0</v>
      </c>
      <c r="CW32" s="15">
        <f t="shared" si="401"/>
        <v>0</v>
      </c>
      <c r="CX32" s="15">
        <f>IF(OR(CM32="",CP32=""),0,IF(CM32&lt;기준일시_입력!$J$15,기준일시_입력!$J$15,CM32))</f>
        <v>0</v>
      </c>
      <c r="CY32" s="15">
        <f t="shared" si="160"/>
        <v>0</v>
      </c>
      <c r="CZ32" s="15">
        <f>IFERROR(IF(AND(CX32&lt;SMALL(기준일시_입력!$J$21:$J$39,CZ$5),CY32&gt;SMALL(기준일시_입력!$N$21:$N$39,CZ$5)),INDEX(기준일시_입력!$AJ$21:$AJ$39,CZ$5*2-1),IF(AND(CX32&gt;=SMALL(기준일시_입력!$J$21:$J$39,CZ$5),CX32&lt;SMALL(기준일시_입력!$N$21:$N$39,CZ$5)),SMALL(기준일시_입력!$N$21:$N$39,CZ$5)-CX32,0)),0)</f>
        <v>0</v>
      </c>
      <c r="DA32" s="15">
        <f>IFERROR(IF(AND(CX32&lt;SMALL(기준일시_입력!$J$21:$J$39,DA$5),CY32&gt;SMALL(기준일시_입력!$N$21:$N$39,DA$5)),INDEX(기준일시_입력!$AJ$21:$AJ$39,DA$5*2-1),IF(AND(CX32&gt;=SMALL(기준일시_입력!$J$21:$J$39,DA$5),CX32&lt;SMALL(기준일시_입력!$N$21:$N$39,DA$5)),SMALL(기준일시_입력!$N$21:$N$39,DA$5)-CX32,0)),0)</f>
        <v>0</v>
      </c>
      <c r="DB32" s="15">
        <f>IFERROR(IF(AND(CX32&lt;SMALL(기준일시_입력!$J$21:$J$39,DB$5),CY32&gt;SMALL(기준일시_입력!$N$21:$N$39,DB$5)),INDEX(기준일시_입력!$AJ$21:$AJ$39,DB$5*2-1),IF(AND(CX32&gt;=SMALL(기준일시_입력!$J$21:$J$39,DB$5),CX32&lt;SMALL(기준일시_입력!$N$21:$N$39,DB$5)),SMALL(기준일시_입력!$N$21:$N$39,DB$5)-CX32,0)),0)</f>
        <v>0</v>
      </c>
      <c r="DC32" s="15">
        <f>IFERROR(IF(AND(CX32&lt;SMALL(기준일시_입력!$J$21:$J$39,DC$5),CY32&gt;SMALL(기준일시_입력!$N$21:$N$39,DC$5)),INDEX(기준일시_입력!$AJ$21:$AJ$39,DC$5*2-1),IF(AND(CX32&gt;=SMALL(기준일시_입력!$J$21:$J$39,DC$5),CX32&lt;SMALL(기준일시_입력!$N$21:$N$39,DC$5)),SMALL(기준일시_입력!$N$21:$N$39,DC$5)-CX32,0)),0)</f>
        <v>0</v>
      </c>
      <c r="DD32" s="15">
        <f>IFERROR(IF(AND(CX32&lt;SMALL(기준일시_입력!$J$21:$J$39,DD$5),CY32&gt;SMALL(기준일시_입력!$N$21:$N$39,DD$5)),INDEX(기준일시_입력!$AJ$21:$AJ$39,DD$5*2-1),IF(AND(CX32&gt;=SMALL(기준일시_입력!$J$21:$J$39,DD$5),CX32&lt;SMALL(기준일시_입력!$N$21:$N$39,DD$5)),SMALL(기준일시_입력!$N$21:$N$39,DD$5)-CX32,0)),0)</f>
        <v>0</v>
      </c>
      <c r="DE32" s="15">
        <f>IFERROR(IF(AND(CX32&lt;SMALL(기준일시_입력!$J$21:$J$39,DE$5),CY32&gt;SMALL(기준일시_입력!$N$21:$N$39,DE$5)),INDEX(기준일시_입력!$AJ$21:$AJ$39,DE$5*2-1),IF(AND(CX32&gt;=SMALL(기준일시_입력!$J$21:$J$39,DE$5),CX32&lt;SMALL(기준일시_입력!$N$21:$N$39,DE$5)),SMALL(기준일시_입력!$N$21:$N$39,DE$5)-CX32,0)),0)</f>
        <v>0</v>
      </c>
      <c r="DF32" s="15">
        <f>IFERROR(IF(AND(CX32&lt;SMALL(기준일시_입력!$J$21:$J$39,DF$5),CY32&gt;SMALL(기준일시_입력!$N$21:$N$39,DF$5)),INDEX(기준일시_입력!$AJ$21:$AJ$39,DF$5*2-1),IF(AND(CX32&gt;=SMALL(기준일시_입력!$J$21:$J$39,DF$5),CX32&lt;SMALL(기준일시_입력!$N$21:$N$39,DF$5)),SMALL(기준일시_입력!$N$21:$N$39,DF$5)-CX32,0)),0)</f>
        <v>0</v>
      </c>
      <c r="DG32" s="15">
        <f>IFERROR(IF(AND(CX32&lt;SMALL(기준일시_입력!$J$21:$J$39,DG$5),CY32&gt;SMALL(기준일시_입력!$N$21:$N$39,DG$5)),INDEX(기준일시_입력!$AJ$21:$AJ$39,DG$5*2-1),IF(AND(CX32&gt;=SMALL(기준일시_입력!$J$21:$J$39,DG$5),CX32&lt;SMALL(기준일시_입력!$N$21:$N$39,DG$5)),SMALL(기준일시_입력!$N$21:$N$39,DG$5)-CX32,0)),0)</f>
        <v>0</v>
      </c>
      <c r="DH32" s="15">
        <f>IFERROR(IF(AND(CX32&lt;SMALL(기준일시_입력!$J$21:$J$39,DH$5),CY32&gt;SMALL(기준일시_입력!$N$21:$N$39,DH$5)),INDEX(기준일시_입력!$AJ$21:$AJ$39,DH$5*2-1),IF(AND(CX32&gt;=SMALL(기준일시_입력!$J$21:$J$39,DH$5),CX32&lt;SMALL(기준일시_입력!$N$21:$N$39,DH$5)),SMALL(기준일시_입력!$N$21:$N$39,DH$5)-CX32,0)),0)</f>
        <v>0</v>
      </c>
      <c r="DI32" s="15">
        <f>IFERROR(IF(AND(CX32&lt;SMALL(기준일시_입력!$J$21:$J$39,DI$5),CY32&gt;SMALL(기준일시_입력!$N$21:$N$39,DI$5)),INDEX(기준일시_입력!$AJ$21:$AJ$39,DI$5*2-1),IF(AND(CX32&gt;=SMALL(기준일시_입력!$J$21:$J$39,DI$5),CX32&lt;SMALL(기준일시_입력!$N$21:$N$39,DI$5)),SMALL(기준일시_입력!$N$21:$N$39,DI$5)-CX32,0)),0)</f>
        <v>0</v>
      </c>
      <c r="DJ32" s="6"/>
      <c r="DK32" s="180" t="str">
        <f t="shared" si="161"/>
        <v>27일</v>
      </c>
      <c r="DL32" s="180"/>
      <c r="DM32" s="5" t="str">
        <f t="shared" si="162"/>
        <v>토</v>
      </c>
      <c r="DN32" s="67" t="str">
        <f t="shared" si="404"/>
        <v/>
      </c>
      <c r="DO32" s="184"/>
      <c r="DP32" s="184"/>
      <c r="DQ32" s="184"/>
      <c r="DR32" s="184"/>
      <c r="DS32" s="184"/>
      <c r="DT32" s="184"/>
      <c r="DU32" s="176"/>
      <c r="DV32" s="177"/>
      <c r="DW32" s="129" t="str">
        <f>IF($B32="","",IF(AND(DM$3&lt;&gt;"",$B32-기준일시_입력!$AO$7&lt;=0,DO32="",DR32="",DU32=""),"X",IF(DU32="연차","☆",IF(DU32="월차","★",IF(DU32="병가","♨",IF(DU32="출장","◎",IF(DU32="교육","■",IF(AND(DU32="",DO32&lt;=기준일시_입력!$J$15,DR32&gt;=기준일시_입력!$N$15),"○",IF(AND(DU32="",DO32&lt;&gt;"",DO32&gt;기준일시_입력!$J$15),"▼",IF(AND(DU32="",DR32&lt;&gt;"",DR32&lt;기준일시_입력!$N$15),"△",""))))))))))</f>
        <v/>
      </c>
      <c r="DX32" s="15">
        <f>IFERROR(IF(OR(DO32="",DR32=""),0,IF(AND(DZ32&lt;기준일시_입력!$J$17,EA32&gt;기준일시_입력!$N$17),기준일시_입력!$N$17-기준일시_입력!$J$17,IF(AND(DZ32&gt;=기준일시_입력!$J$17,EA32&gt;기준일시_입력!$N$17),기준일시_입력!$N$17-DZ32,IF(EA32&lt;기준일시_입력!$J$17,0,IF(AND(DZ32&lt;기준일시_입력!$J$17,EA32&lt;=기준일시_입력!$N$17),EA32-기준일시_입력!$J$17,IF(AND(DZ32&gt;=기준일시_입력!$J$17,EA32&lt;=기준일시_입력!$N$17),EA32-DZ32,0)))))),0)</f>
        <v>0</v>
      </c>
      <c r="DY32" s="15">
        <f t="shared" si="402"/>
        <v>0</v>
      </c>
      <c r="DZ32" s="15">
        <f>IF(OR(DO32="",DR32=""),0,IF(DO32&lt;기준일시_입력!$J$15,기준일시_입력!$J$15,DO32))</f>
        <v>0</v>
      </c>
      <c r="EA32" s="15">
        <f t="shared" si="164"/>
        <v>0</v>
      </c>
      <c r="EB32" s="15">
        <f>IFERROR(IF(AND(DZ32&lt;SMALL(기준일시_입력!$J$21:$J$39,EB$5),EA32&gt;SMALL(기준일시_입력!$N$21:$N$39,EB$5)),INDEX(기준일시_입력!$AJ$21:$AJ$39,EB$5*2-1),IF(AND(DZ32&gt;=SMALL(기준일시_입력!$J$21:$J$39,EB$5),DZ32&lt;SMALL(기준일시_입력!$N$21:$N$39,EB$5)),SMALL(기준일시_입력!$N$21:$N$39,EB$5)-DZ32,0)),0)</f>
        <v>0</v>
      </c>
      <c r="EC32" s="15">
        <f>IFERROR(IF(AND(DZ32&lt;SMALL(기준일시_입력!$J$21:$J$39,EC$5),EA32&gt;SMALL(기준일시_입력!$N$21:$N$39,EC$5)),INDEX(기준일시_입력!$AJ$21:$AJ$39,EC$5*2-1),IF(AND(DZ32&gt;=SMALL(기준일시_입력!$J$21:$J$39,EC$5),DZ32&lt;SMALL(기준일시_입력!$N$21:$N$39,EC$5)),SMALL(기준일시_입력!$N$21:$N$39,EC$5)-DZ32,0)),0)</f>
        <v>0</v>
      </c>
      <c r="ED32" s="15">
        <f>IFERROR(IF(AND(DZ32&lt;SMALL(기준일시_입력!$J$21:$J$39,ED$5),EA32&gt;SMALL(기준일시_입력!$N$21:$N$39,ED$5)),INDEX(기준일시_입력!$AJ$21:$AJ$39,ED$5*2-1),IF(AND(DZ32&gt;=SMALL(기준일시_입력!$J$21:$J$39,ED$5),DZ32&lt;SMALL(기준일시_입력!$N$21:$N$39,ED$5)),SMALL(기준일시_입력!$N$21:$N$39,ED$5)-DZ32,0)),0)</f>
        <v>0</v>
      </c>
      <c r="EE32" s="15">
        <f>IFERROR(IF(AND(DZ32&lt;SMALL(기준일시_입력!$J$21:$J$39,EE$5),EA32&gt;SMALL(기준일시_입력!$N$21:$N$39,EE$5)),INDEX(기준일시_입력!$AJ$21:$AJ$39,EE$5*2-1),IF(AND(DZ32&gt;=SMALL(기준일시_입력!$J$21:$J$39,EE$5),DZ32&lt;SMALL(기준일시_입력!$N$21:$N$39,EE$5)),SMALL(기준일시_입력!$N$21:$N$39,EE$5)-DZ32,0)),0)</f>
        <v>0</v>
      </c>
      <c r="EF32" s="15">
        <f>IFERROR(IF(AND(DZ32&lt;SMALL(기준일시_입력!$J$21:$J$39,EF$5),EA32&gt;SMALL(기준일시_입력!$N$21:$N$39,EF$5)),INDEX(기준일시_입력!$AJ$21:$AJ$39,EF$5*2-1),IF(AND(DZ32&gt;=SMALL(기준일시_입력!$J$21:$J$39,EF$5),DZ32&lt;SMALL(기준일시_입력!$N$21:$N$39,EF$5)),SMALL(기준일시_입력!$N$21:$N$39,EF$5)-DZ32,0)),0)</f>
        <v>0</v>
      </c>
      <c r="EG32" s="15">
        <f>IFERROR(IF(AND(DZ32&lt;SMALL(기준일시_입력!$J$21:$J$39,EG$5),EA32&gt;SMALL(기준일시_입력!$N$21:$N$39,EG$5)),INDEX(기준일시_입력!$AJ$21:$AJ$39,EG$5*2-1),IF(AND(DZ32&gt;=SMALL(기준일시_입력!$J$21:$J$39,EG$5),DZ32&lt;SMALL(기준일시_입력!$N$21:$N$39,EG$5)),SMALL(기준일시_입력!$N$21:$N$39,EG$5)-DZ32,0)),0)</f>
        <v>0</v>
      </c>
      <c r="EH32" s="15">
        <f>IFERROR(IF(AND(DZ32&lt;SMALL(기준일시_입력!$J$21:$J$39,EH$5),EA32&gt;SMALL(기준일시_입력!$N$21:$N$39,EH$5)),INDEX(기준일시_입력!$AJ$21:$AJ$39,EH$5*2-1),IF(AND(DZ32&gt;=SMALL(기준일시_입력!$J$21:$J$39,EH$5),DZ32&lt;SMALL(기준일시_입력!$N$21:$N$39,EH$5)),SMALL(기준일시_입력!$N$21:$N$39,EH$5)-DZ32,0)),0)</f>
        <v>0</v>
      </c>
      <c r="EI32" s="15">
        <f>IFERROR(IF(AND(DZ32&lt;SMALL(기준일시_입력!$J$21:$J$39,EI$5),EA32&gt;SMALL(기준일시_입력!$N$21:$N$39,EI$5)),INDEX(기준일시_입력!$AJ$21:$AJ$39,EI$5*2-1),IF(AND(DZ32&gt;=SMALL(기준일시_입력!$J$21:$J$39,EI$5),DZ32&lt;SMALL(기준일시_입력!$N$21:$N$39,EI$5)),SMALL(기준일시_입력!$N$21:$N$39,EI$5)-DZ32,0)),0)</f>
        <v>0</v>
      </c>
      <c r="EJ32" s="15">
        <f>IFERROR(IF(AND(DZ32&lt;SMALL(기준일시_입력!$J$21:$J$39,EJ$5),EA32&gt;SMALL(기준일시_입력!$N$21:$N$39,EJ$5)),INDEX(기준일시_입력!$AJ$21:$AJ$39,EJ$5*2-1),IF(AND(DZ32&gt;=SMALL(기준일시_입력!$J$21:$J$39,EJ$5),DZ32&lt;SMALL(기준일시_입력!$N$21:$N$39,EJ$5)),SMALL(기준일시_입력!$N$21:$N$39,EJ$5)-DZ32,0)),0)</f>
        <v>0</v>
      </c>
      <c r="EK32" s="15">
        <f>IFERROR(IF(AND(DZ32&lt;SMALL(기준일시_입력!$J$21:$J$39,EK$5),EA32&gt;SMALL(기준일시_입력!$N$21:$N$39,EK$5)),INDEX(기준일시_입력!$AJ$21:$AJ$39,EK$5*2-1),IF(AND(DZ32&gt;=SMALL(기준일시_입력!$J$21:$J$39,EK$5),DZ32&lt;SMALL(기준일시_입력!$N$21:$N$39,EK$5)),SMALL(기준일시_입력!$N$21:$N$39,EK$5)-DZ32,0)),0)</f>
        <v>0</v>
      </c>
      <c r="EL32" s="6"/>
      <c r="EM32" s="180" t="str">
        <f t="shared" si="165"/>
        <v>27일</v>
      </c>
      <c r="EN32" s="180"/>
      <c r="EO32" s="5" t="str">
        <f t="shared" si="166"/>
        <v>토</v>
      </c>
      <c r="EP32" s="67" t="str">
        <f t="shared" si="404"/>
        <v/>
      </c>
      <c r="EQ32" s="184"/>
      <c r="ER32" s="184"/>
      <c r="ES32" s="184"/>
      <c r="ET32" s="184"/>
      <c r="EU32" s="184"/>
      <c r="EV32" s="184"/>
      <c r="EW32" s="176"/>
      <c r="EX32" s="177"/>
      <c r="EY32" s="129" t="str">
        <f>IF($B32="","",IF(AND(EO$3&lt;&gt;"",$B32-기준일시_입력!$AO$7&lt;=0,EQ32="",ET32="",EW32=""),"X",IF(EW32="연차","☆",IF(EW32="월차","★",IF(EW32="병가","♨",IF(EW32="출장","◎",IF(EW32="교육","■",IF(AND(EW32="",EQ32&lt;=기준일시_입력!$J$15,ET32&gt;=기준일시_입력!$N$15),"○",IF(AND(EW32="",EQ32&lt;&gt;"",EQ32&gt;기준일시_입력!$J$15),"▼",IF(AND(EW32="",ET32&lt;&gt;"",ET32&lt;기준일시_입력!$N$15),"△",""))))))))))</f>
        <v/>
      </c>
      <c r="EZ32" s="15">
        <f>IFERROR(IF(OR(EQ32="",ET32=""),0,IF(AND(FB32&lt;기준일시_입력!$J$17,FC32&gt;기준일시_입력!$N$17),기준일시_입력!$N$17-기준일시_입력!$J$17,IF(AND(FB32&gt;=기준일시_입력!$J$17,FC32&gt;기준일시_입력!$N$17),기준일시_입력!$N$17-FB32,IF(FC32&lt;기준일시_입력!$J$17,0,IF(AND(FB32&lt;기준일시_입력!$J$17,FC32&lt;=기준일시_입력!$N$17),FC32-기준일시_입력!$J$17,IF(AND(FB32&gt;=기준일시_입력!$J$17,FC32&lt;=기준일시_입력!$N$17),FC32-FB32,0)))))),0)</f>
        <v>0</v>
      </c>
      <c r="FA32" s="15">
        <f t="shared" si="403"/>
        <v>0</v>
      </c>
      <c r="FB32" s="15">
        <f>IF(OR(EQ32="",ET32=""),0,IF(EQ32&lt;기준일시_입력!$J$15,기준일시_입력!$J$15,EQ32))</f>
        <v>0</v>
      </c>
      <c r="FC32" s="15">
        <f t="shared" si="168"/>
        <v>0</v>
      </c>
      <c r="FD32" s="15">
        <f>IFERROR(IF(AND(FB32&lt;SMALL(기준일시_입력!$J$21:$J$39,FD$5),FC32&gt;SMALL(기준일시_입력!$N$21:$N$39,FD$5)),INDEX(기준일시_입력!$AJ$21:$AJ$39,FD$5*2-1),IF(AND(FB32&gt;=SMALL(기준일시_입력!$J$21:$J$39,FD$5),FB32&lt;SMALL(기준일시_입력!$N$21:$N$39,FD$5)),SMALL(기준일시_입력!$N$21:$N$39,FD$5)-FB32,0)),0)</f>
        <v>0</v>
      </c>
      <c r="FE32" s="15">
        <f>IFERROR(IF(AND(FB32&lt;SMALL(기준일시_입력!$J$21:$J$39,FE$5),FC32&gt;SMALL(기준일시_입력!$N$21:$N$39,FE$5)),INDEX(기준일시_입력!$AJ$21:$AJ$39,FE$5*2-1),IF(AND(FB32&gt;=SMALL(기준일시_입력!$J$21:$J$39,FE$5),FB32&lt;SMALL(기준일시_입력!$N$21:$N$39,FE$5)),SMALL(기준일시_입력!$N$21:$N$39,FE$5)-FB32,0)),0)</f>
        <v>0</v>
      </c>
      <c r="FF32" s="15">
        <f>IFERROR(IF(AND(FB32&lt;SMALL(기준일시_입력!$J$21:$J$39,FF$5),FC32&gt;SMALL(기준일시_입력!$N$21:$N$39,FF$5)),INDEX(기준일시_입력!$AJ$21:$AJ$39,FF$5*2-1),IF(AND(FB32&gt;=SMALL(기준일시_입력!$J$21:$J$39,FF$5),FB32&lt;SMALL(기준일시_입력!$N$21:$N$39,FF$5)),SMALL(기준일시_입력!$N$21:$N$39,FF$5)-FB32,0)),0)</f>
        <v>0</v>
      </c>
      <c r="FG32" s="15">
        <f>IFERROR(IF(AND(FB32&lt;SMALL(기준일시_입력!$J$21:$J$39,FG$5),FC32&gt;SMALL(기준일시_입력!$N$21:$N$39,FG$5)),INDEX(기준일시_입력!$AJ$21:$AJ$39,FG$5*2-1),IF(AND(FB32&gt;=SMALL(기준일시_입력!$J$21:$J$39,FG$5),FB32&lt;SMALL(기준일시_입력!$N$21:$N$39,FG$5)),SMALL(기준일시_입력!$N$21:$N$39,FG$5)-FB32,0)),0)</f>
        <v>0</v>
      </c>
      <c r="FH32" s="15">
        <f>IFERROR(IF(AND(FB32&lt;SMALL(기준일시_입력!$J$21:$J$39,FH$5),FC32&gt;SMALL(기준일시_입력!$N$21:$N$39,FH$5)),INDEX(기준일시_입력!$AJ$21:$AJ$39,FH$5*2-1),IF(AND(FB32&gt;=SMALL(기준일시_입력!$J$21:$J$39,FH$5),FB32&lt;SMALL(기준일시_입력!$N$21:$N$39,FH$5)),SMALL(기준일시_입력!$N$21:$N$39,FH$5)-FB32,0)),0)</f>
        <v>0</v>
      </c>
      <c r="FI32" s="15">
        <f>IFERROR(IF(AND(FB32&lt;SMALL(기준일시_입력!$J$21:$J$39,FI$5),FC32&gt;SMALL(기준일시_입력!$N$21:$N$39,FI$5)),INDEX(기준일시_입력!$AJ$21:$AJ$39,FI$5*2-1),IF(AND(FB32&gt;=SMALL(기준일시_입력!$J$21:$J$39,FI$5),FB32&lt;SMALL(기준일시_입력!$N$21:$N$39,FI$5)),SMALL(기준일시_입력!$N$21:$N$39,FI$5)-FB32,0)),0)</f>
        <v>0</v>
      </c>
      <c r="FJ32" s="15">
        <f>IFERROR(IF(AND(FB32&lt;SMALL(기준일시_입력!$J$21:$J$39,FJ$5),FC32&gt;SMALL(기준일시_입력!$N$21:$N$39,FJ$5)),INDEX(기준일시_입력!$AJ$21:$AJ$39,FJ$5*2-1),IF(AND(FB32&gt;=SMALL(기준일시_입력!$J$21:$J$39,FJ$5),FB32&lt;SMALL(기준일시_입력!$N$21:$N$39,FJ$5)),SMALL(기준일시_입력!$N$21:$N$39,FJ$5)-FB32,0)),0)</f>
        <v>0</v>
      </c>
      <c r="FK32" s="15">
        <f>IFERROR(IF(AND(FB32&lt;SMALL(기준일시_입력!$J$21:$J$39,FK$5),FC32&gt;SMALL(기준일시_입력!$N$21:$N$39,FK$5)),INDEX(기준일시_입력!$AJ$21:$AJ$39,FK$5*2-1),IF(AND(FB32&gt;=SMALL(기준일시_입력!$J$21:$J$39,FK$5),FB32&lt;SMALL(기준일시_입력!$N$21:$N$39,FK$5)),SMALL(기준일시_입력!$N$21:$N$39,FK$5)-FB32,0)),0)</f>
        <v>0</v>
      </c>
      <c r="FL32" s="15">
        <f>IFERROR(IF(AND(FB32&lt;SMALL(기준일시_입력!$J$21:$J$39,FL$5),FC32&gt;SMALL(기준일시_입력!$N$21:$N$39,FL$5)),INDEX(기준일시_입력!$AJ$21:$AJ$39,FL$5*2-1),IF(AND(FB32&gt;=SMALL(기준일시_입력!$J$21:$J$39,FL$5),FB32&lt;SMALL(기준일시_입력!$N$21:$N$39,FL$5)),SMALL(기준일시_입력!$N$21:$N$39,FL$5)-FB32,0)),0)</f>
        <v>0</v>
      </c>
      <c r="FM32" s="15">
        <f>IFERROR(IF(AND(FB32&lt;SMALL(기준일시_입력!$J$21:$J$39,FM$5),FC32&gt;SMALL(기준일시_입력!$N$21:$N$39,FM$5)),INDEX(기준일시_입력!$AJ$21:$AJ$39,FM$5*2-1),IF(AND(FB32&gt;=SMALL(기준일시_입력!$J$21:$J$39,FM$5),FB32&lt;SMALL(기준일시_입력!$N$21:$N$39,FM$5)),SMALL(기준일시_입력!$N$21:$N$39,FM$5)-FB32,0)),0)</f>
        <v>0</v>
      </c>
      <c r="FN32" s="6"/>
      <c r="FO32" s="180" t="str">
        <f t="shared" si="169"/>
        <v>27일</v>
      </c>
      <c r="FP32" s="180"/>
      <c r="FQ32" s="124" t="str">
        <f t="shared" si="170"/>
        <v>토</v>
      </c>
      <c r="FR32" s="133" t="str">
        <f t="shared" si="405"/>
        <v/>
      </c>
      <c r="FS32" s="184"/>
      <c r="FT32" s="184"/>
      <c r="FU32" s="184"/>
      <c r="FV32" s="184"/>
      <c r="FW32" s="184"/>
      <c r="FX32" s="184"/>
      <c r="FY32" s="176"/>
      <c r="FZ32" s="177"/>
      <c r="GA32" s="129" t="str">
        <f>IF($B32="","",IF(AND(FQ$3&lt;&gt;"",$B32-기준일시_입력!$AO$7&lt;=0,FS32="",FV32="",FY32=""),"X",IF(FY32="연차","☆",IF(FY32="월차","★",IF(FY32="병가","♨",IF(FY32="출장","◎",IF(FY32="교육","■",IF(AND(FY32="",FS32&lt;=기준일시_입력!$J$15,FV32&gt;=기준일시_입력!$N$15),"○",IF(AND(FY32="",FS32&lt;&gt;"",FS32&gt;기준일시_입력!$J$15),"▼",IF(AND(FY32="",FV32&lt;&gt;"",FV32&lt;기준일시_입력!$N$15),"△",""))))))))))</f>
        <v/>
      </c>
      <c r="GB32" s="128">
        <f>IFERROR(IF(OR(FS32="",FV32=""),0,IF(AND(GD32&lt;기준일시_입력!$J$17,GE32&gt;기준일시_입력!$N$17),기준일시_입력!$N$17-기준일시_입력!$J$17,IF(AND(GD32&gt;=기준일시_입력!$J$17,GE32&gt;기준일시_입력!$N$17),기준일시_입력!$N$17-GD32,IF(GE32&lt;기준일시_입력!$J$17,0,IF(AND(GD32&lt;기준일시_입력!$J$17,GE32&lt;=기준일시_입력!$N$17),GE32-기준일시_입력!$J$17,IF(AND(GD32&gt;=기준일시_입력!$J$17,GE32&lt;=기준일시_입력!$N$17),GE32-GD32,0)))))),0)</f>
        <v>0</v>
      </c>
      <c r="GC32" s="128">
        <f t="shared" si="172"/>
        <v>0</v>
      </c>
      <c r="GD32" s="128">
        <f>IF(OR(FS32="",FV32=""),0,IF(FS32&lt;기준일시_입력!$J$15,기준일시_입력!$J$15,FS32))</f>
        <v>0</v>
      </c>
      <c r="GE32" s="128">
        <f t="shared" si="173"/>
        <v>0</v>
      </c>
      <c r="GF32" s="128">
        <f>IFERROR(IF(AND(GD32&lt;SMALL(기준일시_입력!$J$21:$J$39,GF$5),GE32&gt;SMALL(기준일시_입력!$N$21:$N$39,GF$5)),INDEX(기준일시_입력!$AJ$21:$AJ$39,GF$5*2-1),IF(AND(GD32&gt;=SMALL(기준일시_입력!$J$21:$J$39,GF$5),GD32&lt;SMALL(기준일시_입력!$N$21:$N$39,GF$5)),SMALL(기준일시_입력!$N$21:$N$39,GF$5)-GD32,0)),0)</f>
        <v>0</v>
      </c>
      <c r="GG32" s="128">
        <f>IFERROR(IF(AND(GD32&lt;SMALL(기준일시_입력!$J$21:$J$39,GG$5),GE32&gt;SMALL(기준일시_입력!$N$21:$N$39,GG$5)),INDEX(기준일시_입력!$AJ$21:$AJ$39,GG$5*2-1),IF(AND(GD32&gt;=SMALL(기준일시_입력!$J$21:$J$39,GG$5),GD32&lt;SMALL(기준일시_입력!$N$21:$N$39,GG$5)),SMALL(기준일시_입력!$N$21:$N$39,GG$5)-GD32,0)),0)</f>
        <v>0</v>
      </c>
      <c r="GH32" s="128">
        <f>IFERROR(IF(AND(GD32&lt;SMALL(기준일시_입력!$J$21:$J$39,GH$5),GE32&gt;SMALL(기준일시_입력!$N$21:$N$39,GH$5)),INDEX(기준일시_입력!$AJ$21:$AJ$39,GH$5*2-1),IF(AND(GD32&gt;=SMALL(기준일시_입력!$J$21:$J$39,GH$5),GD32&lt;SMALL(기준일시_입력!$N$21:$N$39,GH$5)),SMALL(기준일시_입력!$N$21:$N$39,GH$5)-GD32,0)),0)</f>
        <v>0</v>
      </c>
      <c r="GI32" s="128">
        <f>IFERROR(IF(AND(GD32&lt;SMALL(기준일시_입력!$J$21:$J$39,GI$5),GE32&gt;SMALL(기준일시_입력!$N$21:$N$39,GI$5)),INDEX(기준일시_입력!$AJ$21:$AJ$39,GI$5*2-1),IF(AND(GD32&gt;=SMALL(기준일시_입력!$J$21:$J$39,GI$5),GD32&lt;SMALL(기준일시_입력!$N$21:$N$39,GI$5)),SMALL(기준일시_입력!$N$21:$N$39,GI$5)-GD32,0)),0)</f>
        <v>0</v>
      </c>
      <c r="GJ32" s="128">
        <f>IFERROR(IF(AND(GD32&lt;SMALL(기준일시_입력!$J$21:$J$39,GJ$5),GE32&gt;SMALL(기준일시_입력!$N$21:$N$39,GJ$5)),INDEX(기준일시_입력!$AJ$21:$AJ$39,GJ$5*2-1),IF(AND(GD32&gt;=SMALL(기준일시_입력!$J$21:$J$39,GJ$5),GD32&lt;SMALL(기준일시_입력!$N$21:$N$39,GJ$5)),SMALL(기준일시_입력!$N$21:$N$39,GJ$5)-GD32,0)),0)</f>
        <v>0</v>
      </c>
      <c r="GK32" s="128">
        <f>IFERROR(IF(AND(GD32&lt;SMALL(기준일시_입력!$J$21:$J$39,GK$5),GE32&gt;SMALL(기준일시_입력!$N$21:$N$39,GK$5)),INDEX(기준일시_입력!$AJ$21:$AJ$39,GK$5*2-1),IF(AND(GD32&gt;=SMALL(기준일시_입력!$J$21:$J$39,GK$5),GD32&lt;SMALL(기준일시_입력!$N$21:$N$39,GK$5)),SMALL(기준일시_입력!$N$21:$N$39,GK$5)-GD32,0)),0)</f>
        <v>0</v>
      </c>
      <c r="GL32" s="128">
        <f>IFERROR(IF(AND(GD32&lt;SMALL(기준일시_입력!$J$21:$J$39,GL$5),GE32&gt;SMALL(기준일시_입력!$N$21:$N$39,GL$5)),INDEX(기준일시_입력!$AJ$21:$AJ$39,GL$5*2-1),IF(AND(GD32&gt;=SMALL(기준일시_입력!$J$21:$J$39,GL$5),GD32&lt;SMALL(기준일시_입력!$N$21:$N$39,GL$5)),SMALL(기준일시_입력!$N$21:$N$39,GL$5)-GD32,0)),0)</f>
        <v>0</v>
      </c>
      <c r="GM32" s="128">
        <f>IFERROR(IF(AND(GD32&lt;SMALL(기준일시_입력!$J$21:$J$39,GM$5),GE32&gt;SMALL(기준일시_입력!$N$21:$N$39,GM$5)),INDEX(기준일시_입력!$AJ$21:$AJ$39,GM$5*2-1),IF(AND(GD32&gt;=SMALL(기준일시_입력!$J$21:$J$39,GM$5),GD32&lt;SMALL(기준일시_입력!$N$21:$N$39,GM$5)),SMALL(기준일시_입력!$N$21:$N$39,GM$5)-GD32,0)),0)</f>
        <v>0</v>
      </c>
      <c r="GN32" s="128">
        <f>IFERROR(IF(AND(GD32&lt;SMALL(기준일시_입력!$J$21:$J$39,GN$5),GE32&gt;SMALL(기준일시_입력!$N$21:$N$39,GN$5)),INDEX(기준일시_입력!$AJ$21:$AJ$39,GN$5*2-1),IF(AND(GD32&gt;=SMALL(기준일시_입력!$J$21:$J$39,GN$5),GD32&lt;SMALL(기준일시_입력!$N$21:$N$39,GN$5)),SMALL(기준일시_입력!$N$21:$N$39,GN$5)-GD32,0)),0)</f>
        <v>0</v>
      </c>
      <c r="GO32" s="128">
        <f>IFERROR(IF(AND(GD32&lt;SMALL(기준일시_입력!$J$21:$J$39,GO$5),GE32&gt;SMALL(기준일시_입력!$N$21:$N$39,GO$5)),INDEX(기준일시_입력!$AJ$21:$AJ$39,GO$5*2-1),IF(AND(GD32&gt;=SMALL(기준일시_입력!$J$21:$J$39,GO$5),GD32&lt;SMALL(기준일시_입력!$N$21:$N$39,GO$5)),SMALL(기준일시_입력!$N$21:$N$39,GO$5)-GD32,0)),0)</f>
        <v>0</v>
      </c>
      <c r="GP32" s="125"/>
      <c r="GQ32" s="180" t="str">
        <f t="shared" si="174"/>
        <v>27일</v>
      </c>
      <c r="GR32" s="180"/>
      <c r="GS32" s="124" t="str">
        <f t="shared" si="175"/>
        <v>토</v>
      </c>
      <c r="GT32" s="133" t="str">
        <f t="shared" si="405"/>
        <v/>
      </c>
      <c r="GU32" s="184"/>
      <c r="GV32" s="184"/>
      <c r="GW32" s="184"/>
      <c r="GX32" s="184"/>
      <c r="GY32" s="184"/>
      <c r="GZ32" s="184"/>
      <c r="HA32" s="176"/>
      <c r="HB32" s="177"/>
      <c r="HC32" s="129" t="str">
        <f>IF($B32="","",IF(AND(GS$3&lt;&gt;"",$B32-기준일시_입력!$AO$7&lt;=0,GU32="",GX32="",HA32=""),"X",IF(HA32="연차","☆",IF(HA32="월차","★",IF(HA32="병가","♨",IF(HA32="출장","◎",IF(HA32="교육","■",IF(AND(HA32="",GU32&lt;=기준일시_입력!$J$15,GX32&gt;=기준일시_입력!$N$15),"○",IF(AND(HA32="",GU32&lt;&gt;"",GU32&gt;기준일시_입력!$J$15),"▼",IF(AND(HA32="",GX32&lt;&gt;"",GX32&lt;기준일시_입력!$N$15),"△",""))))))))))</f>
        <v/>
      </c>
      <c r="HD32" s="128">
        <f>IFERROR(IF(OR(GU32="",GX32=""),0,IF(AND(HF32&lt;기준일시_입력!$J$17,HG32&gt;기준일시_입력!$N$17),기준일시_입력!$N$17-기준일시_입력!$J$17,IF(AND(HF32&gt;=기준일시_입력!$J$17,HG32&gt;기준일시_입력!$N$17),기준일시_입력!$N$17-HF32,IF(HG32&lt;기준일시_입력!$J$17,0,IF(AND(HF32&lt;기준일시_입력!$J$17,HG32&lt;=기준일시_입력!$N$17),HG32-기준일시_입력!$J$17,IF(AND(HF32&gt;=기준일시_입력!$J$17,HG32&lt;=기준일시_입력!$N$17),HG32-HF32,0)))))),0)</f>
        <v>0</v>
      </c>
      <c r="HE32" s="128">
        <f t="shared" si="177"/>
        <v>0</v>
      </c>
      <c r="HF32" s="128">
        <f>IF(OR(GU32="",GX32=""),0,IF(GU32&lt;기준일시_입력!$J$15,기준일시_입력!$J$15,GU32))</f>
        <v>0</v>
      </c>
      <c r="HG32" s="128">
        <f t="shared" si="178"/>
        <v>0</v>
      </c>
      <c r="HH32" s="128">
        <f>IFERROR(IF(AND(HF32&lt;SMALL(기준일시_입력!$J$21:$J$39,HH$5),HG32&gt;SMALL(기준일시_입력!$N$21:$N$39,HH$5)),INDEX(기준일시_입력!$AJ$21:$AJ$39,HH$5*2-1),IF(AND(HF32&gt;=SMALL(기준일시_입력!$J$21:$J$39,HH$5),HF32&lt;SMALL(기준일시_입력!$N$21:$N$39,HH$5)),SMALL(기준일시_입력!$N$21:$N$39,HH$5)-HF32,0)),0)</f>
        <v>0</v>
      </c>
      <c r="HI32" s="128">
        <f>IFERROR(IF(AND(HF32&lt;SMALL(기준일시_입력!$J$21:$J$39,HI$5),HG32&gt;SMALL(기준일시_입력!$N$21:$N$39,HI$5)),INDEX(기준일시_입력!$AJ$21:$AJ$39,HI$5*2-1),IF(AND(HF32&gt;=SMALL(기준일시_입력!$J$21:$J$39,HI$5),HF32&lt;SMALL(기준일시_입력!$N$21:$N$39,HI$5)),SMALL(기준일시_입력!$N$21:$N$39,HI$5)-HF32,0)),0)</f>
        <v>0</v>
      </c>
      <c r="HJ32" s="128">
        <f>IFERROR(IF(AND(HF32&lt;SMALL(기준일시_입력!$J$21:$J$39,HJ$5),HG32&gt;SMALL(기준일시_입력!$N$21:$N$39,HJ$5)),INDEX(기준일시_입력!$AJ$21:$AJ$39,HJ$5*2-1),IF(AND(HF32&gt;=SMALL(기준일시_입력!$J$21:$J$39,HJ$5),HF32&lt;SMALL(기준일시_입력!$N$21:$N$39,HJ$5)),SMALL(기준일시_입력!$N$21:$N$39,HJ$5)-HF32,0)),0)</f>
        <v>0</v>
      </c>
      <c r="HK32" s="128">
        <f>IFERROR(IF(AND(HF32&lt;SMALL(기준일시_입력!$J$21:$J$39,HK$5),HG32&gt;SMALL(기준일시_입력!$N$21:$N$39,HK$5)),INDEX(기준일시_입력!$AJ$21:$AJ$39,HK$5*2-1),IF(AND(HF32&gt;=SMALL(기준일시_입력!$J$21:$J$39,HK$5),HF32&lt;SMALL(기준일시_입력!$N$21:$N$39,HK$5)),SMALL(기준일시_입력!$N$21:$N$39,HK$5)-HF32,0)),0)</f>
        <v>0</v>
      </c>
      <c r="HL32" s="128">
        <f>IFERROR(IF(AND(HF32&lt;SMALL(기준일시_입력!$J$21:$J$39,HL$5),HG32&gt;SMALL(기준일시_입력!$N$21:$N$39,HL$5)),INDEX(기준일시_입력!$AJ$21:$AJ$39,HL$5*2-1),IF(AND(HF32&gt;=SMALL(기준일시_입력!$J$21:$J$39,HL$5),HF32&lt;SMALL(기준일시_입력!$N$21:$N$39,HL$5)),SMALL(기준일시_입력!$N$21:$N$39,HL$5)-HF32,0)),0)</f>
        <v>0</v>
      </c>
      <c r="HM32" s="128">
        <f>IFERROR(IF(AND(HF32&lt;SMALL(기준일시_입력!$J$21:$J$39,HM$5),HG32&gt;SMALL(기준일시_입력!$N$21:$N$39,HM$5)),INDEX(기준일시_입력!$AJ$21:$AJ$39,HM$5*2-1),IF(AND(HF32&gt;=SMALL(기준일시_입력!$J$21:$J$39,HM$5),HF32&lt;SMALL(기준일시_입력!$N$21:$N$39,HM$5)),SMALL(기준일시_입력!$N$21:$N$39,HM$5)-HF32,0)),0)</f>
        <v>0</v>
      </c>
      <c r="HN32" s="128">
        <f>IFERROR(IF(AND(HF32&lt;SMALL(기준일시_입력!$J$21:$J$39,HN$5),HG32&gt;SMALL(기준일시_입력!$N$21:$N$39,HN$5)),INDEX(기준일시_입력!$AJ$21:$AJ$39,HN$5*2-1),IF(AND(HF32&gt;=SMALL(기준일시_입력!$J$21:$J$39,HN$5),HF32&lt;SMALL(기준일시_입력!$N$21:$N$39,HN$5)),SMALL(기준일시_입력!$N$21:$N$39,HN$5)-HF32,0)),0)</f>
        <v>0</v>
      </c>
      <c r="HO32" s="128">
        <f>IFERROR(IF(AND(HF32&lt;SMALL(기준일시_입력!$J$21:$J$39,HO$5),HG32&gt;SMALL(기준일시_입력!$N$21:$N$39,HO$5)),INDEX(기준일시_입력!$AJ$21:$AJ$39,HO$5*2-1),IF(AND(HF32&gt;=SMALL(기준일시_입력!$J$21:$J$39,HO$5),HF32&lt;SMALL(기준일시_입력!$N$21:$N$39,HO$5)),SMALL(기준일시_입력!$N$21:$N$39,HO$5)-HF32,0)),0)</f>
        <v>0</v>
      </c>
      <c r="HP32" s="128">
        <f>IFERROR(IF(AND(HF32&lt;SMALL(기준일시_입력!$J$21:$J$39,HP$5),HG32&gt;SMALL(기준일시_입력!$N$21:$N$39,HP$5)),INDEX(기준일시_입력!$AJ$21:$AJ$39,HP$5*2-1),IF(AND(HF32&gt;=SMALL(기준일시_입력!$J$21:$J$39,HP$5),HF32&lt;SMALL(기준일시_입력!$N$21:$N$39,HP$5)),SMALL(기준일시_입력!$N$21:$N$39,HP$5)-HF32,0)),0)</f>
        <v>0</v>
      </c>
      <c r="HQ32" s="128">
        <f>IFERROR(IF(AND(HF32&lt;SMALL(기준일시_입력!$J$21:$J$39,HQ$5),HG32&gt;SMALL(기준일시_입력!$N$21:$N$39,HQ$5)),INDEX(기준일시_입력!$AJ$21:$AJ$39,HQ$5*2-1),IF(AND(HF32&gt;=SMALL(기준일시_입력!$J$21:$J$39,HQ$5),HF32&lt;SMALL(기준일시_입력!$N$21:$N$39,HQ$5)),SMALL(기준일시_입력!$N$21:$N$39,HQ$5)-HF32,0)),0)</f>
        <v>0</v>
      </c>
      <c r="HR32" s="125"/>
      <c r="HS32" s="180" t="str">
        <f t="shared" si="179"/>
        <v>27일</v>
      </c>
      <c r="HT32" s="180"/>
      <c r="HU32" s="124" t="str">
        <f t="shared" si="180"/>
        <v>토</v>
      </c>
      <c r="HV32" s="133" t="str">
        <f t="shared" si="405"/>
        <v/>
      </c>
      <c r="HW32" s="184"/>
      <c r="HX32" s="184"/>
      <c r="HY32" s="184"/>
      <c r="HZ32" s="184"/>
      <c r="IA32" s="184"/>
      <c r="IB32" s="184"/>
      <c r="IC32" s="176"/>
      <c r="ID32" s="177"/>
      <c r="IE32" s="129" t="str">
        <f>IF($B32="","",IF(AND(HU$3&lt;&gt;"",$B32-기준일시_입력!$AO$7&lt;=0,HW32="",HZ32="",IC32=""),"X",IF(IC32="연차","☆",IF(IC32="월차","★",IF(IC32="병가","♨",IF(IC32="출장","◎",IF(IC32="교육","■",IF(AND(IC32="",HW32&lt;=기준일시_입력!$J$15,HZ32&gt;=기준일시_입력!$N$15),"○",IF(AND(IC32="",HW32&lt;&gt;"",HW32&gt;기준일시_입력!$J$15),"▼",IF(AND(IC32="",HZ32&lt;&gt;"",HZ32&lt;기준일시_입력!$N$15),"△",""))))))))))</f>
        <v/>
      </c>
      <c r="IF32" s="128">
        <f>IFERROR(IF(OR(HW32="",HZ32=""),0,IF(AND(IH32&lt;기준일시_입력!$J$17,II32&gt;기준일시_입력!$N$17),기준일시_입력!$N$17-기준일시_입력!$J$17,IF(AND(IH32&gt;=기준일시_입력!$J$17,II32&gt;기준일시_입력!$N$17),기준일시_입력!$N$17-IH32,IF(II32&lt;기준일시_입력!$J$17,0,IF(AND(IH32&lt;기준일시_입력!$J$17,II32&lt;=기준일시_입력!$N$17),II32-기준일시_입력!$J$17,IF(AND(IH32&gt;=기준일시_입력!$J$17,II32&lt;=기준일시_입력!$N$17),II32-IH32,0)))))),0)</f>
        <v>0</v>
      </c>
      <c r="IG32" s="128">
        <f t="shared" si="182"/>
        <v>0</v>
      </c>
      <c r="IH32" s="128">
        <f>IF(OR(HW32="",HZ32=""),0,IF(HW32&lt;기준일시_입력!$J$15,기준일시_입력!$J$15,HW32))</f>
        <v>0</v>
      </c>
      <c r="II32" s="128">
        <f t="shared" si="183"/>
        <v>0</v>
      </c>
      <c r="IJ32" s="128">
        <f>IFERROR(IF(AND(IH32&lt;SMALL(기준일시_입력!$J$21:$J$39,IJ$5),II32&gt;SMALL(기준일시_입력!$N$21:$N$39,IJ$5)),INDEX(기준일시_입력!$AJ$21:$AJ$39,IJ$5*2-1),IF(AND(IH32&gt;=SMALL(기준일시_입력!$J$21:$J$39,IJ$5),IH32&lt;SMALL(기준일시_입력!$N$21:$N$39,IJ$5)),SMALL(기준일시_입력!$N$21:$N$39,IJ$5)-IH32,0)),0)</f>
        <v>0</v>
      </c>
      <c r="IK32" s="128">
        <f>IFERROR(IF(AND(IH32&lt;SMALL(기준일시_입력!$J$21:$J$39,IK$5),II32&gt;SMALL(기준일시_입력!$N$21:$N$39,IK$5)),INDEX(기준일시_입력!$AJ$21:$AJ$39,IK$5*2-1),IF(AND(IH32&gt;=SMALL(기준일시_입력!$J$21:$J$39,IK$5),IH32&lt;SMALL(기준일시_입력!$N$21:$N$39,IK$5)),SMALL(기준일시_입력!$N$21:$N$39,IK$5)-IH32,0)),0)</f>
        <v>0</v>
      </c>
      <c r="IL32" s="128">
        <f>IFERROR(IF(AND(IH32&lt;SMALL(기준일시_입력!$J$21:$J$39,IL$5),II32&gt;SMALL(기준일시_입력!$N$21:$N$39,IL$5)),INDEX(기준일시_입력!$AJ$21:$AJ$39,IL$5*2-1),IF(AND(IH32&gt;=SMALL(기준일시_입력!$J$21:$J$39,IL$5),IH32&lt;SMALL(기준일시_입력!$N$21:$N$39,IL$5)),SMALL(기준일시_입력!$N$21:$N$39,IL$5)-IH32,0)),0)</f>
        <v>0</v>
      </c>
      <c r="IM32" s="128">
        <f>IFERROR(IF(AND(IH32&lt;SMALL(기준일시_입력!$J$21:$J$39,IM$5),II32&gt;SMALL(기준일시_입력!$N$21:$N$39,IM$5)),INDEX(기준일시_입력!$AJ$21:$AJ$39,IM$5*2-1),IF(AND(IH32&gt;=SMALL(기준일시_입력!$J$21:$J$39,IM$5),IH32&lt;SMALL(기준일시_입력!$N$21:$N$39,IM$5)),SMALL(기준일시_입력!$N$21:$N$39,IM$5)-IH32,0)),0)</f>
        <v>0</v>
      </c>
      <c r="IN32" s="128">
        <f>IFERROR(IF(AND(IH32&lt;SMALL(기준일시_입력!$J$21:$J$39,IN$5),II32&gt;SMALL(기준일시_입력!$N$21:$N$39,IN$5)),INDEX(기준일시_입력!$AJ$21:$AJ$39,IN$5*2-1),IF(AND(IH32&gt;=SMALL(기준일시_입력!$J$21:$J$39,IN$5),IH32&lt;SMALL(기준일시_입력!$N$21:$N$39,IN$5)),SMALL(기준일시_입력!$N$21:$N$39,IN$5)-IH32,0)),0)</f>
        <v>0</v>
      </c>
      <c r="IO32" s="128">
        <f>IFERROR(IF(AND(IH32&lt;SMALL(기준일시_입력!$J$21:$J$39,IO$5),II32&gt;SMALL(기준일시_입력!$N$21:$N$39,IO$5)),INDEX(기준일시_입력!$AJ$21:$AJ$39,IO$5*2-1),IF(AND(IH32&gt;=SMALL(기준일시_입력!$J$21:$J$39,IO$5),IH32&lt;SMALL(기준일시_입력!$N$21:$N$39,IO$5)),SMALL(기준일시_입력!$N$21:$N$39,IO$5)-IH32,0)),0)</f>
        <v>0</v>
      </c>
      <c r="IP32" s="128">
        <f>IFERROR(IF(AND(IH32&lt;SMALL(기준일시_입력!$J$21:$J$39,IP$5),II32&gt;SMALL(기준일시_입력!$N$21:$N$39,IP$5)),INDEX(기준일시_입력!$AJ$21:$AJ$39,IP$5*2-1),IF(AND(IH32&gt;=SMALL(기준일시_입력!$J$21:$J$39,IP$5),IH32&lt;SMALL(기준일시_입력!$N$21:$N$39,IP$5)),SMALL(기준일시_입력!$N$21:$N$39,IP$5)-IH32,0)),0)</f>
        <v>0</v>
      </c>
      <c r="IQ32" s="128">
        <f>IFERROR(IF(AND(IH32&lt;SMALL(기준일시_입력!$J$21:$J$39,IQ$5),II32&gt;SMALL(기준일시_입력!$N$21:$N$39,IQ$5)),INDEX(기준일시_입력!$AJ$21:$AJ$39,IQ$5*2-1),IF(AND(IH32&gt;=SMALL(기준일시_입력!$J$21:$J$39,IQ$5),IH32&lt;SMALL(기준일시_입력!$N$21:$N$39,IQ$5)),SMALL(기준일시_입력!$N$21:$N$39,IQ$5)-IH32,0)),0)</f>
        <v>0</v>
      </c>
      <c r="IR32" s="128">
        <f>IFERROR(IF(AND(IH32&lt;SMALL(기준일시_입력!$J$21:$J$39,IR$5),II32&gt;SMALL(기준일시_입력!$N$21:$N$39,IR$5)),INDEX(기준일시_입력!$AJ$21:$AJ$39,IR$5*2-1),IF(AND(IH32&gt;=SMALL(기준일시_입력!$J$21:$J$39,IR$5),IH32&lt;SMALL(기준일시_입력!$N$21:$N$39,IR$5)),SMALL(기준일시_입력!$N$21:$N$39,IR$5)-IH32,0)),0)</f>
        <v>0</v>
      </c>
      <c r="IS32" s="128">
        <f>IFERROR(IF(AND(IH32&lt;SMALL(기준일시_입력!$J$21:$J$39,IS$5),II32&gt;SMALL(기준일시_입력!$N$21:$N$39,IS$5)),INDEX(기준일시_입력!$AJ$21:$AJ$39,IS$5*2-1),IF(AND(IH32&gt;=SMALL(기준일시_입력!$J$21:$J$39,IS$5),IH32&lt;SMALL(기준일시_입력!$N$21:$N$39,IS$5)),SMALL(기준일시_입력!$N$21:$N$39,IS$5)-IH32,0)),0)</f>
        <v>0</v>
      </c>
      <c r="IT32" s="125"/>
      <c r="IU32" s="180" t="str">
        <f t="shared" si="184"/>
        <v>27일</v>
      </c>
      <c r="IV32" s="180"/>
      <c r="IW32" s="124" t="str">
        <f t="shared" si="185"/>
        <v>토</v>
      </c>
      <c r="IX32" s="133" t="str">
        <f t="shared" si="406"/>
        <v/>
      </c>
      <c r="IY32" s="184"/>
      <c r="IZ32" s="184"/>
      <c r="JA32" s="184"/>
      <c r="JB32" s="184"/>
      <c r="JC32" s="184"/>
      <c r="JD32" s="184"/>
      <c r="JE32" s="176"/>
      <c r="JF32" s="177"/>
      <c r="JG32" s="129" t="str">
        <f>IF($B32="","",IF(AND(IW$3&lt;&gt;"",$B32-기준일시_입력!$AO$7&lt;=0,IY32="",JB32="",JE32=""),"X",IF(JE32="연차","☆",IF(JE32="월차","★",IF(JE32="병가","♨",IF(JE32="출장","◎",IF(JE32="교육","■",IF(AND(JE32="",IY32&lt;=기준일시_입력!$J$15,JB32&gt;=기준일시_입력!$N$15),"○",IF(AND(JE32="",IY32&lt;&gt;"",IY32&gt;기준일시_입력!$J$15),"▼",IF(AND(JE32="",JB32&lt;&gt;"",JB32&lt;기준일시_입력!$N$15),"△",""))))))))))</f>
        <v/>
      </c>
      <c r="JH32" s="128">
        <f>IFERROR(IF(OR(IY32="",JB32=""),0,IF(AND(JJ32&lt;기준일시_입력!$J$17,JK32&gt;기준일시_입력!$N$17),기준일시_입력!$N$17-기준일시_입력!$J$17,IF(AND(JJ32&gt;=기준일시_입력!$J$17,JK32&gt;기준일시_입력!$N$17),기준일시_입력!$N$17-JJ32,IF(JK32&lt;기준일시_입력!$J$17,0,IF(AND(JJ32&lt;기준일시_입력!$J$17,JK32&lt;=기준일시_입력!$N$17),JK32-기준일시_입력!$J$17,IF(AND(JJ32&gt;=기준일시_입력!$J$17,JK32&lt;=기준일시_입력!$N$17),JK32-JJ32,0)))))),0)</f>
        <v>0</v>
      </c>
      <c r="JI32" s="128">
        <f t="shared" si="187"/>
        <v>0</v>
      </c>
      <c r="JJ32" s="128">
        <f>IF(OR(IY32="",JB32=""),0,IF(IY32&lt;기준일시_입력!$J$15,기준일시_입력!$J$15,IY32))</f>
        <v>0</v>
      </c>
      <c r="JK32" s="128">
        <f t="shared" si="188"/>
        <v>0</v>
      </c>
      <c r="JL32" s="128">
        <f>IFERROR(IF(AND(JJ32&lt;SMALL(기준일시_입력!$J$21:$J$39,JL$5),JK32&gt;SMALL(기준일시_입력!$N$21:$N$39,JL$5)),INDEX(기준일시_입력!$AJ$21:$AJ$39,JL$5*2-1),IF(AND(JJ32&gt;=SMALL(기준일시_입력!$J$21:$J$39,JL$5),JJ32&lt;SMALL(기준일시_입력!$N$21:$N$39,JL$5)),SMALL(기준일시_입력!$N$21:$N$39,JL$5)-JJ32,0)),0)</f>
        <v>0</v>
      </c>
      <c r="JM32" s="128">
        <f>IFERROR(IF(AND(JJ32&lt;SMALL(기준일시_입력!$J$21:$J$39,JM$5),JK32&gt;SMALL(기준일시_입력!$N$21:$N$39,JM$5)),INDEX(기준일시_입력!$AJ$21:$AJ$39,JM$5*2-1),IF(AND(JJ32&gt;=SMALL(기준일시_입력!$J$21:$J$39,JM$5),JJ32&lt;SMALL(기준일시_입력!$N$21:$N$39,JM$5)),SMALL(기준일시_입력!$N$21:$N$39,JM$5)-JJ32,0)),0)</f>
        <v>0</v>
      </c>
      <c r="JN32" s="128">
        <f>IFERROR(IF(AND(JJ32&lt;SMALL(기준일시_입력!$J$21:$J$39,JN$5),JK32&gt;SMALL(기준일시_입력!$N$21:$N$39,JN$5)),INDEX(기준일시_입력!$AJ$21:$AJ$39,JN$5*2-1),IF(AND(JJ32&gt;=SMALL(기준일시_입력!$J$21:$J$39,JN$5),JJ32&lt;SMALL(기준일시_입력!$N$21:$N$39,JN$5)),SMALL(기준일시_입력!$N$21:$N$39,JN$5)-JJ32,0)),0)</f>
        <v>0</v>
      </c>
      <c r="JO32" s="128">
        <f>IFERROR(IF(AND(JJ32&lt;SMALL(기준일시_입력!$J$21:$J$39,JO$5),JK32&gt;SMALL(기준일시_입력!$N$21:$N$39,JO$5)),INDEX(기준일시_입력!$AJ$21:$AJ$39,JO$5*2-1),IF(AND(JJ32&gt;=SMALL(기준일시_입력!$J$21:$J$39,JO$5),JJ32&lt;SMALL(기준일시_입력!$N$21:$N$39,JO$5)),SMALL(기준일시_입력!$N$21:$N$39,JO$5)-JJ32,0)),0)</f>
        <v>0</v>
      </c>
      <c r="JP32" s="128">
        <f>IFERROR(IF(AND(JJ32&lt;SMALL(기준일시_입력!$J$21:$J$39,JP$5),JK32&gt;SMALL(기준일시_입력!$N$21:$N$39,JP$5)),INDEX(기준일시_입력!$AJ$21:$AJ$39,JP$5*2-1),IF(AND(JJ32&gt;=SMALL(기준일시_입력!$J$21:$J$39,JP$5),JJ32&lt;SMALL(기준일시_입력!$N$21:$N$39,JP$5)),SMALL(기준일시_입력!$N$21:$N$39,JP$5)-JJ32,0)),0)</f>
        <v>0</v>
      </c>
      <c r="JQ32" s="128">
        <f>IFERROR(IF(AND(JJ32&lt;SMALL(기준일시_입력!$J$21:$J$39,JQ$5),JK32&gt;SMALL(기준일시_입력!$N$21:$N$39,JQ$5)),INDEX(기준일시_입력!$AJ$21:$AJ$39,JQ$5*2-1),IF(AND(JJ32&gt;=SMALL(기준일시_입력!$J$21:$J$39,JQ$5),JJ32&lt;SMALL(기준일시_입력!$N$21:$N$39,JQ$5)),SMALL(기준일시_입력!$N$21:$N$39,JQ$5)-JJ32,0)),0)</f>
        <v>0</v>
      </c>
      <c r="JR32" s="128">
        <f>IFERROR(IF(AND(JJ32&lt;SMALL(기준일시_입력!$J$21:$J$39,JR$5),JK32&gt;SMALL(기준일시_입력!$N$21:$N$39,JR$5)),INDEX(기준일시_입력!$AJ$21:$AJ$39,JR$5*2-1),IF(AND(JJ32&gt;=SMALL(기준일시_입력!$J$21:$J$39,JR$5),JJ32&lt;SMALL(기준일시_입력!$N$21:$N$39,JR$5)),SMALL(기준일시_입력!$N$21:$N$39,JR$5)-JJ32,0)),0)</f>
        <v>0</v>
      </c>
      <c r="JS32" s="128">
        <f>IFERROR(IF(AND(JJ32&lt;SMALL(기준일시_입력!$J$21:$J$39,JS$5),JK32&gt;SMALL(기준일시_입력!$N$21:$N$39,JS$5)),INDEX(기준일시_입력!$AJ$21:$AJ$39,JS$5*2-1),IF(AND(JJ32&gt;=SMALL(기준일시_입력!$J$21:$J$39,JS$5),JJ32&lt;SMALL(기준일시_입력!$N$21:$N$39,JS$5)),SMALL(기준일시_입력!$N$21:$N$39,JS$5)-JJ32,0)),0)</f>
        <v>0</v>
      </c>
      <c r="JT32" s="128">
        <f>IFERROR(IF(AND(JJ32&lt;SMALL(기준일시_입력!$J$21:$J$39,JT$5),JK32&gt;SMALL(기준일시_입력!$N$21:$N$39,JT$5)),INDEX(기준일시_입력!$AJ$21:$AJ$39,JT$5*2-1),IF(AND(JJ32&gt;=SMALL(기준일시_입력!$J$21:$J$39,JT$5),JJ32&lt;SMALL(기준일시_입력!$N$21:$N$39,JT$5)),SMALL(기준일시_입력!$N$21:$N$39,JT$5)-JJ32,0)),0)</f>
        <v>0</v>
      </c>
      <c r="JU32" s="128">
        <f>IFERROR(IF(AND(JJ32&lt;SMALL(기준일시_입력!$J$21:$J$39,JU$5),JK32&gt;SMALL(기준일시_입력!$N$21:$N$39,JU$5)),INDEX(기준일시_입력!$AJ$21:$AJ$39,JU$5*2-1),IF(AND(JJ32&gt;=SMALL(기준일시_입력!$J$21:$J$39,JU$5),JJ32&lt;SMALL(기준일시_입력!$N$21:$N$39,JU$5)),SMALL(기준일시_입력!$N$21:$N$39,JU$5)-JJ32,0)),0)</f>
        <v>0</v>
      </c>
      <c r="JV32" s="125"/>
      <c r="JW32" s="180" t="str">
        <f t="shared" si="189"/>
        <v>27일</v>
      </c>
      <c r="JX32" s="180"/>
      <c r="JY32" s="124" t="str">
        <f t="shared" si="190"/>
        <v>토</v>
      </c>
      <c r="JZ32" s="133" t="str">
        <f t="shared" si="406"/>
        <v/>
      </c>
      <c r="KA32" s="184"/>
      <c r="KB32" s="184"/>
      <c r="KC32" s="184"/>
      <c r="KD32" s="184"/>
      <c r="KE32" s="184"/>
      <c r="KF32" s="184"/>
      <c r="KG32" s="176"/>
      <c r="KH32" s="177"/>
      <c r="KI32" s="129" t="str">
        <f>IF($B32="","",IF(AND(JY$3&lt;&gt;"",$B32-기준일시_입력!$AO$7&lt;=0,KA32="",KD32="",KG32=""),"X",IF(KG32="연차","☆",IF(KG32="월차","★",IF(KG32="병가","♨",IF(KG32="출장","◎",IF(KG32="교육","■",IF(AND(KG32="",KA32&lt;=기준일시_입력!$J$15,KD32&gt;=기준일시_입력!$N$15),"○",IF(AND(KG32="",KA32&lt;&gt;"",KA32&gt;기준일시_입력!$J$15),"▼",IF(AND(KG32="",KD32&lt;&gt;"",KD32&lt;기준일시_입력!$N$15),"△",""))))))))))</f>
        <v/>
      </c>
      <c r="KJ32" s="128">
        <f>IFERROR(IF(OR(KA32="",KD32=""),0,IF(AND(KL32&lt;기준일시_입력!$J$17,KM32&gt;기준일시_입력!$N$17),기준일시_입력!$N$17-기준일시_입력!$J$17,IF(AND(KL32&gt;=기준일시_입력!$J$17,KM32&gt;기준일시_입력!$N$17),기준일시_입력!$N$17-KL32,IF(KM32&lt;기준일시_입력!$J$17,0,IF(AND(KL32&lt;기준일시_입력!$J$17,KM32&lt;=기준일시_입력!$N$17),KM32-기준일시_입력!$J$17,IF(AND(KL32&gt;=기준일시_입력!$J$17,KM32&lt;=기준일시_입력!$N$17),KM32-KL32,0)))))),0)</f>
        <v>0</v>
      </c>
      <c r="KK32" s="128">
        <f t="shared" si="192"/>
        <v>0</v>
      </c>
      <c r="KL32" s="128">
        <f>IF(OR(KA32="",KD32=""),0,IF(KA32&lt;기준일시_입력!$J$15,기준일시_입력!$J$15,KA32))</f>
        <v>0</v>
      </c>
      <c r="KM32" s="128">
        <f t="shared" si="193"/>
        <v>0</v>
      </c>
      <c r="KN32" s="128">
        <f>IFERROR(IF(AND(KL32&lt;SMALL(기준일시_입력!$J$21:$J$39,KN$5),KM32&gt;SMALL(기준일시_입력!$N$21:$N$39,KN$5)),INDEX(기준일시_입력!$AJ$21:$AJ$39,KN$5*2-1),IF(AND(KL32&gt;=SMALL(기준일시_입력!$J$21:$J$39,KN$5),KL32&lt;SMALL(기준일시_입력!$N$21:$N$39,KN$5)),SMALL(기준일시_입력!$N$21:$N$39,KN$5)-KL32,0)),0)</f>
        <v>0</v>
      </c>
      <c r="KO32" s="128">
        <f>IFERROR(IF(AND(KL32&lt;SMALL(기준일시_입력!$J$21:$J$39,KO$5),KM32&gt;SMALL(기준일시_입력!$N$21:$N$39,KO$5)),INDEX(기준일시_입력!$AJ$21:$AJ$39,KO$5*2-1),IF(AND(KL32&gt;=SMALL(기준일시_입력!$J$21:$J$39,KO$5),KL32&lt;SMALL(기준일시_입력!$N$21:$N$39,KO$5)),SMALL(기준일시_입력!$N$21:$N$39,KO$5)-KL32,0)),0)</f>
        <v>0</v>
      </c>
      <c r="KP32" s="128">
        <f>IFERROR(IF(AND(KL32&lt;SMALL(기준일시_입력!$J$21:$J$39,KP$5),KM32&gt;SMALL(기준일시_입력!$N$21:$N$39,KP$5)),INDEX(기준일시_입력!$AJ$21:$AJ$39,KP$5*2-1),IF(AND(KL32&gt;=SMALL(기준일시_입력!$J$21:$J$39,KP$5),KL32&lt;SMALL(기준일시_입력!$N$21:$N$39,KP$5)),SMALL(기준일시_입력!$N$21:$N$39,KP$5)-KL32,0)),0)</f>
        <v>0</v>
      </c>
      <c r="KQ32" s="128">
        <f>IFERROR(IF(AND(KL32&lt;SMALL(기준일시_입력!$J$21:$J$39,KQ$5),KM32&gt;SMALL(기준일시_입력!$N$21:$N$39,KQ$5)),INDEX(기준일시_입력!$AJ$21:$AJ$39,KQ$5*2-1),IF(AND(KL32&gt;=SMALL(기준일시_입력!$J$21:$J$39,KQ$5),KL32&lt;SMALL(기준일시_입력!$N$21:$N$39,KQ$5)),SMALL(기준일시_입력!$N$21:$N$39,KQ$5)-KL32,0)),0)</f>
        <v>0</v>
      </c>
      <c r="KR32" s="128">
        <f>IFERROR(IF(AND(KL32&lt;SMALL(기준일시_입력!$J$21:$J$39,KR$5),KM32&gt;SMALL(기준일시_입력!$N$21:$N$39,KR$5)),INDEX(기준일시_입력!$AJ$21:$AJ$39,KR$5*2-1),IF(AND(KL32&gt;=SMALL(기준일시_입력!$J$21:$J$39,KR$5),KL32&lt;SMALL(기준일시_입력!$N$21:$N$39,KR$5)),SMALL(기준일시_입력!$N$21:$N$39,KR$5)-KL32,0)),0)</f>
        <v>0</v>
      </c>
      <c r="KS32" s="128">
        <f>IFERROR(IF(AND(KL32&lt;SMALL(기준일시_입력!$J$21:$J$39,KS$5),KM32&gt;SMALL(기준일시_입력!$N$21:$N$39,KS$5)),INDEX(기준일시_입력!$AJ$21:$AJ$39,KS$5*2-1),IF(AND(KL32&gt;=SMALL(기준일시_입력!$J$21:$J$39,KS$5),KL32&lt;SMALL(기준일시_입력!$N$21:$N$39,KS$5)),SMALL(기준일시_입력!$N$21:$N$39,KS$5)-KL32,0)),0)</f>
        <v>0</v>
      </c>
      <c r="KT32" s="128">
        <f>IFERROR(IF(AND(KL32&lt;SMALL(기준일시_입력!$J$21:$J$39,KT$5),KM32&gt;SMALL(기준일시_입력!$N$21:$N$39,KT$5)),INDEX(기준일시_입력!$AJ$21:$AJ$39,KT$5*2-1),IF(AND(KL32&gt;=SMALL(기준일시_입력!$J$21:$J$39,KT$5),KL32&lt;SMALL(기준일시_입력!$N$21:$N$39,KT$5)),SMALL(기준일시_입력!$N$21:$N$39,KT$5)-KL32,0)),0)</f>
        <v>0</v>
      </c>
      <c r="KU32" s="128">
        <f>IFERROR(IF(AND(KL32&lt;SMALL(기준일시_입력!$J$21:$J$39,KU$5),KM32&gt;SMALL(기준일시_입력!$N$21:$N$39,KU$5)),INDEX(기준일시_입력!$AJ$21:$AJ$39,KU$5*2-1),IF(AND(KL32&gt;=SMALL(기준일시_입력!$J$21:$J$39,KU$5),KL32&lt;SMALL(기준일시_입력!$N$21:$N$39,KU$5)),SMALL(기준일시_입력!$N$21:$N$39,KU$5)-KL32,0)),0)</f>
        <v>0</v>
      </c>
      <c r="KV32" s="128">
        <f>IFERROR(IF(AND(KL32&lt;SMALL(기준일시_입력!$J$21:$J$39,KV$5),KM32&gt;SMALL(기준일시_입력!$N$21:$N$39,KV$5)),INDEX(기준일시_입력!$AJ$21:$AJ$39,KV$5*2-1),IF(AND(KL32&gt;=SMALL(기준일시_입력!$J$21:$J$39,KV$5),KL32&lt;SMALL(기준일시_입력!$N$21:$N$39,KV$5)),SMALL(기준일시_입력!$N$21:$N$39,KV$5)-KL32,0)),0)</f>
        <v>0</v>
      </c>
      <c r="KW32" s="128">
        <f>IFERROR(IF(AND(KL32&lt;SMALL(기준일시_입력!$J$21:$J$39,KW$5),KM32&gt;SMALL(기준일시_입력!$N$21:$N$39,KW$5)),INDEX(기준일시_입력!$AJ$21:$AJ$39,KW$5*2-1),IF(AND(KL32&gt;=SMALL(기준일시_입력!$J$21:$J$39,KW$5),KL32&lt;SMALL(기준일시_입력!$N$21:$N$39,KW$5)),SMALL(기준일시_입력!$N$21:$N$39,KW$5)-KL32,0)),0)</f>
        <v>0</v>
      </c>
      <c r="KX32" s="125"/>
      <c r="KY32" s="180" t="str">
        <f t="shared" si="194"/>
        <v>27일</v>
      </c>
      <c r="KZ32" s="180"/>
      <c r="LA32" s="124" t="str">
        <f t="shared" si="195"/>
        <v>토</v>
      </c>
      <c r="LB32" s="133" t="str">
        <f t="shared" si="406"/>
        <v/>
      </c>
      <c r="LC32" s="184"/>
      <c r="LD32" s="184"/>
      <c r="LE32" s="184"/>
      <c r="LF32" s="184"/>
      <c r="LG32" s="184"/>
      <c r="LH32" s="184"/>
      <c r="LI32" s="176"/>
      <c r="LJ32" s="177"/>
      <c r="LK32" s="129" t="str">
        <f>IF($B32="","",IF(AND(LA$3&lt;&gt;"",$B32-기준일시_입력!$AO$7&lt;=0,LC32="",LF32="",LI32=""),"X",IF(LI32="연차","☆",IF(LI32="월차","★",IF(LI32="병가","♨",IF(LI32="출장","◎",IF(LI32="교육","■",IF(AND(LI32="",LC32&lt;=기준일시_입력!$J$15,LF32&gt;=기준일시_입력!$N$15),"○",IF(AND(LI32="",LC32&lt;&gt;"",LC32&gt;기준일시_입력!$J$15),"▼",IF(AND(LI32="",LF32&lt;&gt;"",LF32&lt;기준일시_입력!$N$15),"△",""))))))))))</f>
        <v/>
      </c>
      <c r="LL32" s="128">
        <f>IFERROR(IF(OR(LC32="",LF32=""),0,IF(AND(LN32&lt;기준일시_입력!$J$17,LO32&gt;기준일시_입력!$N$17),기준일시_입력!$N$17-기준일시_입력!$J$17,IF(AND(LN32&gt;=기준일시_입력!$J$17,LO32&gt;기준일시_입력!$N$17),기준일시_입력!$N$17-LN32,IF(LO32&lt;기준일시_입력!$J$17,0,IF(AND(LN32&lt;기준일시_입력!$J$17,LO32&lt;=기준일시_입력!$N$17),LO32-기준일시_입력!$J$17,IF(AND(LN32&gt;=기준일시_입력!$J$17,LO32&lt;=기준일시_입력!$N$17),LO32-LN32,0)))))),0)</f>
        <v>0</v>
      </c>
      <c r="LM32" s="128">
        <f t="shared" si="197"/>
        <v>0</v>
      </c>
      <c r="LN32" s="128">
        <f>IF(OR(LC32="",LF32=""),0,IF(LC32&lt;기준일시_입력!$J$15,기준일시_입력!$J$15,LC32))</f>
        <v>0</v>
      </c>
      <c r="LO32" s="128">
        <f t="shared" si="198"/>
        <v>0</v>
      </c>
      <c r="LP32" s="128">
        <f>IFERROR(IF(AND(LN32&lt;SMALL(기준일시_입력!$J$21:$J$39,LP$5),LO32&gt;SMALL(기준일시_입력!$N$21:$N$39,LP$5)),INDEX(기준일시_입력!$AJ$21:$AJ$39,LP$5*2-1),IF(AND(LN32&gt;=SMALL(기준일시_입력!$J$21:$J$39,LP$5),LN32&lt;SMALL(기준일시_입력!$N$21:$N$39,LP$5)),SMALL(기준일시_입력!$N$21:$N$39,LP$5)-LN32,0)),0)</f>
        <v>0</v>
      </c>
      <c r="LQ32" s="128">
        <f>IFERROR(IF(AND(LN32&lt;SMALL(기준일시_입력!$J$21:$J$39,LQ$5),LO32&gt;SMALL(기준일시_입력!$N$21:$N$39,LQ$5)),INDEX(기준일시_입력!$AJ$21:$AJ$39,LQ$5*2-1),IF(AND(LN32&gt;=SMALL(기준일시_입력!$J$21:$J$39,LQ$5),LN32&lt;SMALL(기준일시_입력!$N$21:$N$39,LQ$5)),SMALL(기준일시_입력!$N$21:$N$39,LQ$5)-LN32,0)),0)</f>
        <v>0</v>
      </c>
      <c r="LR32" s="128">
        <f>IFERROR(IF(AND(LN32&lt;SMALL(기준일시_입력!$J$21:$J$39,LR$5),LO32&gt;SMALL(기준일시_입력!$N$21:$N$39,LR$5)),INDEX(기준일시_입력!$AJ$21:$AJ$39,LR$5*2-1),IF(AND(LN32&gt;=SMALL(기준일시_입력!$J$21:$J$39,LR$5),LN32&lt;SMALL(기준일시_입력!$N$21:$N$39,LR$5)),SMALL(기준일시_입력!$N$21:$N$39,LR$5)-LN32,0)),0)</f>
        <v>0</v>
      </c>
      <c r="LS32" s="128">
        <f>IFERROR(IF(AND(LN32&lt;SMALL(기준일시_입력!$J$21:$J$39,LS$5),LO32&gt;SMALL(기준일시_입력!$N$21:$N$39,LS$5)),INDEX(기준일시_입력!$AJ$21:$AJ$39,LS$5*2-1),IF(AND(LN32&gt;=SMALL(기준일시_입력!$J$21:$J$39,LS$5),LN32&lt;SMALL(기준일시_입력!$N$21:$N$39,LS$5)),SMALL(기준일시_입력!$N$21:$N$39,LS$5)-LN32,0)),0)</f>
        <v>0</v>
      </c>
      <c r="LT32" s="128">
        <f>IFERROR(IF(AND(LN32&lt;SMALL(기준일시_입력!$J$21:$J$39,LT$5),LO32&gt;SMALL(기준일시_입력!$N$21:$N$39,LT$5)),INDEX(기준일시_입력!$AJ$21:$AJ$39,LT$5*2-1),IF(AND(LN32&gt;=SMALL(기준일시_입력!$J$21:$J$39,LT$5),LN32&lt;SMALL(기준일시_입력!$N$21:$N$39,LT$5)),SMALL(기준일시_입력!$N$21:$N$39,LT$5)-LN32,0)),0)</f>
        <v>0</v>
      </c>
      <c r="LU32" s="128">
        <f>IFERROR(IF(AND(LN32&lt;SMALL(기준일시_입력!$J$21:$J$39,LU$5),LO32&gt;SMALL(기준일시_입력!$N$21:$N$39,LU$5)),INDEX(기준일시_입력!$AJ$21:$AJ$39,LU$5*2-1),IF(AND(LN32&gt;=SMALL(기준일시_입력!$J$21:$J$39,LU$5),LN32&lt;SMALL(기준일시_입력!$N$21:$N$39,LU$5)),SMALL(기준일시_입력!$N$21:$N$39,LU$5)-LN32,0)),0)</f>
        <v>0</v>
      </c>
      <c r="LV32" s="128">
        <f>IFERROR(IF(AND(LN32&lt;SMALL(기준일시_입력!$J$21:$J$39,LV$5),LO32&gt;SMALL(기준일시_입력!$N$21:$N$39,LV$5)),INDEX(기준일시_입력!$AJ$21:$AJ$39,LV$5*2-1),IF(AND(LN32&gt;=SMALL(기준일시_입력!$J$21:$J$39,LV$5),LN32&lt;SMALL(기준일시_입력!$N$21:$N$39,LV$5)),SMALL(기준일시_입력!$N$21:$N$39,LV$5)-LN32,0)),0)</f>
        <v>0</v>
      </c>
      <c r="LW32" s="128">
        <f>IFERROR(IF(AND(LN32&lt;SMALL(기준일시_입력!$J$21:$J$39,LW$5),LO32&gt;SMALL(기준일시_입력!$N$21:$N$39,LW$5)),INDEX(기준일시_입력!$AJ$21:$AJ$39,LW$5*2-1),IF(AND(LN32&gt;=SMALL(기준일시_입력!$J$21:$J$39,LW$5),LN32&lt;SMALL(기준일시_입력!$N$21:$N$39,LW$5)),SMALL(기준일시_입력!$N$21:$N$39,LW$5)-LN32,0)),0)</f>
        <v>0</v>
      </c>
      <c r="LX32" s="128">
        <f>IFERROR(IF(AND(LN32&lt;SMALL(기준일시_입력!$J$21:$J$39,LX$5),LO32&gt;SMALL(기준일시_입력!$N$21:$N$39,LX$5)),INDEX(기준일시_입력!$AJ$21:$AJ$39,LX$5*2-1),IF(AND(LN32&gt;=SMALL(기준일시_입력!$J$21:$J$39,LX$5),LN32&lt;SMALL(기준일시_입력!$N$21:$N$39,LX$5)),SMALL(기준일시_입력!$N$21:$N$39,LX$5)-LN32,0)),0)</f>
        <v>0</v>
      </c>
      <c r="LY32" s="128">
        <f>IFERROR(IF(AND(LN32&lt;SMALL(기준일시_입력!$J$21:$J$39,LY$5),LO32&gt;SMALL(기준일시_입력!$N$21:$N$39,LY$5)),INDEX(기준일시_입력!$AJ$21:$AJ$39,LY$5*2-1),IF(AND(LN32&gt;=SMALL(기준일시_입력!$J$21:$J$39,LY$5),LN32&lt;SMALL(기준일시_입력!$N$21:$N$39,LY$5)),SMALL(기준일시_입력!$N$21:$N$39,LY$5)-LN32,0)),0)</f>
        <v>0</v>
      </c>
      <c r="LZ32" s="125"/>
      <c r="MA32" s="180" t="str">
        <f t="shared" si="199"/>
        <v>27일</v>
      </c>
      <c r="MB32" s="180"/>
      <c r="MC32" s="124" t="str">
        <f t="shared" si="200"/>
        <v>토</v>
      </c>
      <c r="MD32" s="133" t="str">
        <f t="shared" si="407"/>
        <v/>
      </c>
      <c r="ME32" s="184"/>
      <c r="MF32" s="184"/>
      <c r="MG32" s="184"/>
      <c r="MH32" s="184"/>
      <c r="MI32" s="184"/>
      <c r="MJ32" s="184"/>
      <c r="MK32" s="176"/>
      <c r="ML32" s="177"/>
      <c r="MM32" s="129" t="str">
        <f>IF($B32="","",IF(AND(MC$3&lt;&gt;"",$B32-기준일시_입력!$AO$7&lt;=0,ME32="",MH32="",MK32=""),"X",IF(MK32="연차","☆",IF(MK32="월차","★",IF(MK32="병가","♨",IF(MK32="출장","◎",IF(MK32="교육","■",IF(AND(MK32="",ME32&lt;=기준일시_입력!$J$15,MH32&gt;=기준일시_입력!$N$15),"○",IF(AND(MK32="",ME32&lt;&gt;"",ME32&gt;기준일시_입력!$J$15),"▼",IF(AND(MK32="",MH32&lt;&gt;"",MH32&lt;기준일시_입력!$N$15),"△",""))))))))))</f>
        <v/>
      </c>
      <c r="MN32" s="128">
        <f>IFERROR(IF(OR(ME32="",MH32=""),0,IF(AND(MP32&lt;기준일시_입력!$J$17,MQ32&gt;기준일시_입력!$N$17),기준일시_입력!$N$17-기준일시_입력!$J$17,IF(AND(MP32&gt;=기준일시_입력!$J$17,MQ32&gt;기준일시_입력!$N$17),기준일시_입력!$N$17-MP32,IF(MQ32&lt;기준일시_입력!$J$17,0,IF(AND(MP32&lt;기준일시_입력!$J$17,MQ32&lt;=기준일시_입력!$N$17),MQ32-기준일시_입력!$J$17,IF(AND(MP32&gt;=기준일시_입력!$J$17,MQ32&lt;=기준일시_입력!$N$17),MQ32-MP32,0)))))),0)</f>
        <v>0</v>
      </c>
      <c r="MO32" s="128">
        <f t="shared" si="202"/>
        <v>0</v>
      </c>
      <c r="MP32" s="128">
        <f>IF(OR(ME32="",MH32=""),0,IF(ME32&lt;기준일시_입력!$J$15,기준일시_입력!$J$15,ME32))</f>
        <v>0</v>
      </c>
      <c r="MQ32" s="128">
        <f t="shared" si="203"/>
        <v>0</v>
      </c>
      <c r="MR32" s="128">
        <f>IFERROR(IF(AND(MP32&lt;SMALL(기준일시_입력!$J$21:$J$39,MR$5),MQ32&gt;SMALL(기준일시_입력!$N$21:$N$39,MR$5)),INDEX(기준일시_입력!$AJ$21:$AJ$39,MR$5*2-1),IF(AND(MP32&gt;=SMALL(기준일시_입력!$J$21:$J$39,MR$5),MP32&lt;SMALL(기준일시_입력!$N$21:$N$39,MR$5)),SMALL(기준일시_입력!$N$21:$N$39,MR$5)-MP32,0)),0)</f>
        <v>0</v>
      </c>
      <c r="MS32" s="128">
        <f>IFERROR(IF(AND(MP32&lt;SMALL(기준일시_입력!$J$21:$J$39,MS$5),MQ32&gt;SMALL(기준일시_입력!$N$21:$N$39,MS$5)),INDEX(기준일시_입력!$AJ$21:$AJ$39,MS$5*2-1),IF(AND(MP32&gt;=SMALL(기준일시_입력!$J$21:$J$39,MS$5),MP32&lt;SMALL(기준일시_입력!$N$21:$N$39,MS$5)),SMALL(기준일시_입력!$N$21:$N$39,MS$5)-MP32,0)),0)</f>
        <v>0</v>
      </c>
      <c r="MT32" s="128">
        <f>IFERROR(IF(AND(MP32&lt;SMALL(기준일시_입력!$J$21:$J$39,MT$5),MQ32&gt;SMALL(기준일시_입력!$N$21:$N$39,MT$5)),INDEX(기준일시_입력!$AJ$21:$AJ$39,MT$5*2-1),IF(AND(MP32&gt;=SMALL(기준일시_입력!$J$21:$J$39,MT$5),MP32&lt;SMALL(기준일시_입력!$N$21:$N$39,MT$5)),SMALL(기준일시_입력!$N$21:$N$39,MT$5)-MP32,0)),0)</f>
        <v>0</v>
      </c>
      <c r="MU32" s="128">
        <f>IFERROR(IF(AND(MP32&lt;SMALL(기준일시_입력!$J$21:$J$39,MU$5),MQ32&gt;SMALL(기준일시_입력!$N$21:$N$39,MU$5)),INDEX(기준일시_입력!$AJ$21:$AJ$39,MU$5*2-1),IF(AND(MP32&gt;=SMALL(기준일시_입력!$J$21:$J$39,MU$5),MP32&lt;SMALL(기준일시_입력!$N$21:$N$39,MU$5)),SMALL(기준일시_입력!$N$21:$N$39,MU$5)-MP32,0)),0)</f>
        <v>0</v>
      </c>
      <c r="MV32" s="128">
        <f>IFERROR(IF(AND(MP32&lt;SMALL(기준일시_입력!$J$21:$J$39,MV$5),MQ32&gt;SMALL(기준일시_입력!$N$21:$N$39,MV$5)),INDEX(기준일시_입력!$AJ$21:$AJ$39,MV$5*2-1),IF(AND(MP32&gt;=SMALL(기준일시_입력!$J$21:$J$39,MV$5),MP32&lt;SMALL(기준일시_입력!$N$21:$N$39,MV$5)),SMALL(기준일시_입력!$N$21:$N$39,MV$5)-MP32,0)),0)</f>
        <v>0</v>
      </c>
      <c r="MW32" s="128">
        <f>IFERROR(IF(AND(MP32&lt;SMALL(기준일시_입력!$J$21:$J$39,MW$5),MQ32&gt;SMALL(기준일시_입력!$N$21:$N$39,MW$5)),INDEX(기준일시_입력!$AJ$21:$AJ$39,MW$5*2-1),IF(AND(MP32&gt;=SMALL(기준일시_입력!$J$21:$J$39,MW$5),MP32&lt;SMALL(기준일시_입력!$N$21:$N$39,MW$5)),SMALL(기준일시_입력!$N$21:$N$39,MW$5)-MP32,0)),0)</f>
        <v>0</v>
      </c>
      <c r="MX32" s="128">
        <f>IFERROR(IF(AND(MP32&lt;SMALL(기준일시_입력!$J$21:$J$39,MX$5),MQ32&gt;SMALL(기준일시_입력!$N$21:$N$39,MX$5)),INDEX(기준일시_입력!$AJ$21:$AJ$39,MX$5*2-1),IF(AND(MP32&gt;=SMALL(기준일시_입력!$J$21:$J$39,MX$5),MP32&lt;SMALL(기준일시_입력!$N$21:$N$39,MX$5)),SMALL(기준일시_입력!$N$21:$N$39,MX$5)-MP32,0)),0)</f>
        <v>0</v>
      </c>
      <c r="MY32" s="128">
        <f>IFERROR(IF(AND(MP32&lt;SMALL(기준일시_입력!$J$21:$J$39,MY$5),MQ32&gt;SMALL(기준일시_입력!$N$21:$N$39,MY$5)),INDEX(기준일시_입력!$AJ$21:$AJ$39,MY$5*2-1),IF(AND(MP32&gt;=SMALL(기준일시_입력!$J$21:$J$39,MY$5),MP32&lt;SMALL(기준일시_입력!$N$21:$N$39,MY$5)),SMALL(기준일시_입력!$N$21:$N$39,MY$5)-MP32,0)),0)</f>
        <v>0</v>
      </c>
      <c r="MZ32" s="128">
        <f>IFERROR(IF(AND(MP32&lt;SMALL(기준일시_입력!$J$21:$J$39,MZ$5),MQ32&gt;SMALL(기준일시_입력!$N$21:$N$39,MZ$5)),INDEX(기준일시_입력!$AJ$21:$AJ$39,MZ$5*2-1),IF(AND(MP32&gt;=SMALL(기준일시_입력!$J$21:$J$39,MZ$5),MP32&lt;SMALL(기준일시_입력!$N$21:$N$39,MZ$5)),SMALL(기준일시_입력!$N$21:$N$39,MZ$5)-MP32,0)),0)</f>
        <v>0</v>
      </c>
      <c r="NA32" s="128">
        <f>IFERROR(IF(AND(MP32&lt;SMALL(기준일시_입력!$J$21:$J$39,NA$5),MQ32&gt;SMALL(기준일시_입력!$N$21:$N$39,NA$5)),INDEX(기준일시_입력!$AJ$21:$AJ$39,NA$5*2-1),IF(AND(MP32&gt;=SMALL(기준일시_입력!$J$21:$J$39,NA$5),MP32&lt;SMALL(기준일시_입력!$N$21:$N$39,NA$5)),SMALL(기준일시_입력!$N$21:$N$39,NA$5)-MP32,0)),0)</f>
        <v>0</v>
      </c>
      <c r="NB32" s="125"/>
      <c r="NC32" s="180" t="str">
        <f t="shared" si="204"/>
        <v>27일</v>
      </c>
      <c r="ND32" s="180"/>
      <c r="NE32" s="124" t="str">
        <f t="shared" si="205"/>
        <v>토</v>
      </c>
      <c r="NF32" s="133" t="str">
        <f t="shared" si="407"/>
        <v/>
      </c>
      <c r="NG32" s="184"/>
      <c r="NH32" s="184"/>
      <c r="NI32" s="184"/>
      <c r="NJ32" s="184"/>
      <c r="NK32" s="184"/>
      <c r="NL32" s="184"/>
      <c r="NM32" s="176"/>
      <c r="NN32" s="177"/>
      <c r="NO32" s="129" t="str">
        <f>IF($B32="","",IF(AND(NE$3&lt;&gt;"",$B32-기준일시_입력!$AO$7&lt;=0,NG32="",NJ32="",NM32=""),"X",IF(NM32="연차","☆",IF(NM32="월차","★",IF(NM32="병가","♨",IF(NM32="출장","◎",IF(NM32="교육","■",IF(AND(NM32="",NG32&lt;=기준일시_입력!$J$15,NJ32&gt;=기준일시_입력!$N$15),"○",IF(AND(NM32="",NG32&lt;&gt;"",NG32&gt;기준일시_입력!$J$15),"▼",IF(AND(NM32="",NJ32&lt;&gt;"",NJ32&lt;기준일시_입력!$N$15),"△",""))))))))))</f>
        <v/>
      </c>
      <c r="NP32" s="128">
        <f>IFERROR(IF(OR(NG32="",NJ32=""),0,IF(AND(NR32&lt;기준일시_입력!$J$17,NS32&gt;기준일시_입력!$N$17),기준일시_입력!$N$17-기준일시_입력!$J$17,IF(AND(NR32&gt;=기준일시_입력!$J$17,NS32&gt;기준일시_입력!$N$17),기준일시_입력!$N$17-NR32,IF(NS32&lt;기준일시_입력!$J$17,0,IF(AND(NR32&lt;기준일시_입력!$J$17,NS32&lt;=기준일시_입력!$N$17),NS32-기준일시_입력!$J$17,IF(AND(NR32&gt;=기준일시_입력!$J$17,NS32&lt;=기준일시_입력!$N$17),NS32-NR32,0)))))),0)</f>
        <v>0</v>
      </c>
      <c r="NQ32" s="128">
        <f t="shared" si="207"/>
        <v>0</v>
      </c>
      <c r="NR32" s="128">
        <f>IF(OR(NG32="",NJ32=""),0,IF(NG32&lt;기준일시_입력!$J$15,기준일시_입력!$J$15,NG32))</f>
        <v>0</v>
      </c>
      <c r="NS32" s="128">
        <f t="shared" si="208"/>
        <v>0</v>
      </c>
      <c r="NT32" s="128">
        <f>IFERROR(IF(AND(NR32&lt;SMALL(기준일시_입력!$J$21:$J$39,NT$5),NS32&gt;SMALL(기준일시_입력!$N$21:$N$39,NT$5)),INDEX(기준일시_입력!$AJ$21:$AJ$39,NT$5*2-1),IF(AND(NR32&gt;=SMALL(기준일시_입력!$J$21:$J$39,NT$5),NR32&lt;SMALL(기준일시_입력!$N$21:$N$39,NT$5)),SMALL(기준일시_입력!$N$21:$N$39,NT$5)-NR32,0)),0)</f>
        <v>0</v>
      </c>
      <c r="NU32" s="128">
        <f>IFERROR(IF(AND(NR32&lt;SMALL(기준일시_입력!$J$21:$J$39,NU$5),NS32&gt;SMALL(기준일시_입력!$N$21:$N$39,NU$5)),INDEX(기준일시_입력!$AJ$21:$AJ$39,NU$5*2-1),IF(AND(NR32&gt;=SMALL(기준일시_입력!$J$21:$J$39,NU$5),NR32&lt;SMALL(기준일시_입력!$N$21:$N$39,NU$5)),SMALL(기준일시_입력!$N$21:$N$39,NU$5)-NR32,0)),0)</f>
        <v>0</v>
      </c>
      <c r="NV32" s="128">
        <f>IFERROR(IF(AND(NR32&lt;SMALL(기준일시_입력!$J$21:$J$39,NV$5),NS32&gt;SMALL(기준일시_입력!$N$21:$N$39,NV$5)),INDEX(기준일시_입력!$AJ$21:$AJ$39,NV$5*2-1),IF(AND(NR32&gt;=SMALL(기준일시_입력!$J$21:$J$39,NV$5),NR32&lt;SMALL(기준일시_입력!$N$21:$N$39,NV$5)),SMALL(기준일시_입력!$N$21:$N$39,NV$5)-NR32,0)),0)</f>
        <v>0</v>
      </c>
      <c r="NW32" s="128">
        <f>IFERROR(IF(AND(NR32&lt;SMALL(기준일시_입력!$J$21:$J$39,NW$5),NS32&gt;SMALL(기준일시_입력!$N$21:$N$39,NW$5)),INDEX(기준일시_입력!$AJ$21:$AJ$39,NW$5*2-1),IF(AND(NR32&gt;=SMALL(기준일시_입력!$J$21:$J$39,NW$5),NR32&lt;SMALL(기준일시_입력!$N$21:$N$39,NW$5)),SMALL(기준일시_입력!$N$21:$N$39,NW$5)-NR32,0)),0)</f>
        <v>0</v>
      </c>
      <c r="NX32" s="128">
        <f>IFERROR(IF(AND(NR32&lt;SMALL(기준일시_입력!$J$21:$J$39,NX$5),NS32&gt;SMALL(기준일시_입력!$N$21:$N$39,NX$5)),INDEX(기준일시_입력!$AJ$21:$AJ$39,NX$5*2-1),IF(AND(NR32&gt;=SMALL(기준일시_입력!$J$21:$J$39,NX$5),NR32&lt;SMALL(기준일시_입력!$N$21:$N$39,NX$5)),SMALL(기준일시_입력!$N$21:$N$39,NX$5)-NR32,0)),0)</f>
        <v>0</v>
      </c>
      <c r="NY32" s="128">
        <f>IFERROR(IF(AND(NR32&lt;SMALL(기준일시_입력!$J$21:$J$39,NY$5),NS32&gt;SMALL(기준일시_입력!$N$21:$N$39,NY$5)),INDEX(기준일시_입력!$AJ$21:$AJ$39,NY$5*2-1),IF(AND(NR32&gt;=SMALL(기준일시_입력!$J$21:$J$39,NY$5),NR32&lt;SMALL(기준일시_입력!$N$21:$N$39,NY$5)),SMALL(기준일시_입력!$N$21:$N$39,NY$5)-NR32,0)),0)</f>
        <v>0</v>
      </c>
      <c r="NZ32" s="128">
        <f>IFERROR(IF(AND(NR32&lt;SMALL(기준일시_입력!$J$21:$J$39,NZ$5),NS32&gt;SMALL(기준일시_입력!$N$21:$N$39,NZ$5)),INDEX(기준일시_입력!$AJ$21:$AJ$39,NZ$5*2-1),IF(AND(NR32&gt;=SMALL(기준일시_입력!$J$21:$J$39,NZ$5),NR32&lt;SMALL(기준일시_입력!$N$21:$N$39,NZ$5)),SMALL(기준일시_입력!$N$21:$N$39,NZ$5)-NR32,0)),0)</f>
        <v>0</v>
      </c>
      <c r="OA32" s="128">
        <f>IFERROR(IF(AND(NR32&lt;SMALL(기준일시_입력!$J$21:$J$39,OA$5),NS32&gt;SMALL(기준일시_입력!$N$21:$N$39,OA$5)),INDEX(기준일시_입력!$AJ$21:$AJ$39,OA$5*2-1),IF(AND(NR32&gt;=SMALL(기준일시_입력!$J$21:$J$39,OA$5),NR32&lt;SMALL(기준일시_입력!$N$21:$N$39,OA$5)),SMALL(기준일시_입력!$N$21:$N$39,OA$5)-NR32,0)),0)</f>
        <v>0</v>
      </c>
      <c r="OB32" s="128">
        <f>IFERROR(IF(AND(NR32&lt;SMALL(기준일시_입력!$J$21:$J$39,OB$5),NS32&gt;SMALL(기준일시_입력!$N$21:$N$39,OB$5)),INDEX(기준일시_입력!$AJ$21:$AJ$39,OB$5*2-1),IF(AND(NR32&gt;=SMALL(기준일시_입력!$J$21:$J$39,OB$5),NR32&lt;SMALL(기준일시_입력!$N$21:$N$39,OB$5)),SMALL(기준일시_입력!$N$21:$N$39,OB$5)-NR32,0)),0)</f>
        <v>0</v>
      </c>
      <c r="OC32" s="128">
        <f>IFERROR(IF(AND(NR32&lt;SMALL(기준일시_입력!$J$21:$J$39,OC$5),NS32&gt;SMALL(기준일시_입력!$N$21:$N$39,OC$5)),INDEX(기준일시_입력!$AJ$21:$AJ$39,OC$5*2-1),IF(AND(NR32&gt;=SMALL(기준일시_입력!$J$21:$J$39,OC$5),NR32&lt;SMALL(기준일시_입력!$N$21:$N$39,OC$5)),SMALL(기준일시_입력!$N$21:$N$39,OC$5)-NR32,0)),0)</f>
        <v>0</v>
      </c>
      <c r="OD32" s="125"/>
      <c r="OE32" s="180" t="str">
        <f t="shared" si="209"/>
        <v>27일</v>
      </c>
      <c r="OF32" s="180"/>
      <c r="OG32" s="124" t="str">
        <f t="shared" si="210"/>
        <v>토</v>
      </c>
      <c r="OH32" s="133" t="str">
        <f t="shared" si="407"/>
        <v/>
      </c>
      <c r="OI32" s="184"/>
      <c r="OJ32" s="184"/>
      <c r="OK32" s="184"/>
      <c r="OL32" s="184"/>
      <c r="OM32" s="184"/>
      <c r="ON32" s="184"/>
      <c r="OO32" s="176"/>
      <c r="OP32" s="177"/>
      <c r="OQ32" s="129" t="str">
        <f>IF($B32="","",IF(AND(OG$3&lt;&gt;"",$B32-기준일시_입력!$AO$7&lt;=0,OI32="",OL32="",OO32=""),"X",IF(OO32="연차","☆",IF(OO32="월차","★",IF(OO32="병가","♨",IF(OO32="출장","◎",IF(OO32="교육","■",IF(AND(OO32="",OI32&lt;=기준일시_입력!$J$15,OL32&gt;=기준일시_입력!$N$15),"○",IF(AND(OO32="",OI32&lt;&gt;"",OI32&gt;기준일시_입력!$J$15),"▼",IF(AND(OO32="",OL32&lt;&gt;"",OL32&lt;기준일시_입력!$N$15),"△",""))))))))))</f>
        <v/>
      </c>
      <c r="OR32" s="128">
        <f>IFERROR(IF(OR(OI32="",OL32=""),0,IF(AND(OT32&lt;기준일시_입력!$J$17,OU32&gt;기준일시_입력!$N$17),기준일시_입력!$N$17-기준일시_입력!$J$17,IF(AND(OT32&gt;=기준일시_입력!$J$17,OU32&gt;기준일시_입력!$N$17),기준일시_입력!$N$17-OT32,IF(OU32&lt;기준일시_입력!$J$17,0,IF(AND(OT32&lt;기준일시_입력!$J$17,OU32&lt;=기준일시_입력!$N$17),OU32-기준일시_입력!$J$17,IF(AND(OT32&gt;=기준일시_입력!$J$17,OU32&lt;=기준일시_입력!$N$17),OU32-OT32,0)))))),0)</f>
        <v>0</v>
      </c>
      <c r="OS32" s="128">
        <f t="shared" si="212"/>
        <v>0</v>
      </c>
      <c r="OT32" s="128">
        <f>IF(OR(OI32="",OL32=""),0,IF(OI32&lt;기준일시_입력!$J$15,기준일시_입력!$J$15,OI32))</f>
        <v>0</v>
      </c>
      <c r="OU32" s="128">
        <f t="shared" si="213"/>
        <v>0</v>
      </c>
      <c r="OV32" s="128">
        <f>IFERROR(IF(AND(OT32&lt;SMALL(기준일시_입력!$J$21:$J$39,OV$5),OU32&gt;SMALL(기준일시_입력!$N$21:$N$39,OV$5)),INDEX(기준일시_입력!$AJ$21:$AJ$39,OV$5*2-1),IF(AND(OT32&gt;=SMALL(기준일시_입력!$J$21:$J$39,OV$5),OT32&lt;SMALL(기준일시_입력!$N$21:$N$39,OV$5)),SMALL(기준일시_입력!$N$21:$N$39,OV$5)-OT32,0)),0)</f>
        <v>0</v>
      </c>
      <c r="OW32" s="128">
        <f>IFERROR(IF(AND(OT32&lt;SMALL(기준일시_입력!$J$21:$J$39,OW$5),OU32&gt;SMALL(기준일시_입력!$N$21:$N$39,OW$5)),INDEX(기준일시_입력!$AJ$21:$AJ$39,OW$5*2-1),IF(AND(OT32&gt;=SMALL(기준일시_입력!$J$21:$J$39,OW$5),OT32&lt;SMALL(기준일시_입력!$N$21:$N$39,OW$5)),SMALL(기준일시_입력!$N$21:$N$39,OW$5)-OT32,0)),0)</f>
        <v>0</v>
      </c>
      <c r="OX32" s="128">
        <f>IFERROR(IF(AND(OT32&lt;SMALL(기준일시_입력!$J$21:$J$39,OX$5),OU32&gt;SMALL(기준일시_입력!$N$21:$N$39,OX$5)),INDEX(기준일시_입력!$AJ$21:$AJ$39,OX$5*2-1),IF(AND(OT32&gt;=SMALL(기준일시_입력!$J$21:$J$39,OX$5),OT32&lt;SMALL(기준일시_입력!$N$21:$N$39,OX$5)),SMALL(기준일시_입력!$N$21:$N$39,OX$5)-OT32,0)),0)</f>
        <v>0</v>
      </c>
      <c r="OY32" s="128">
        <f>IFERROR(IF(AND(OT32&lt;SMALL(기준일시_입력!$J$21:$J$39,OY$5),OU32&gt;SMALL(기준일시_입력!$N$21:$N$39,OY$5)),INDEX(기준일시_입력!$AJ$21:$AJ$39,OY$5*2-1),IF(AND(OT32&gt;=SMALL(기준일시_입력!$J$21:$J$39,OY$5),OT32&lt;SMALL(기준일시_입력!$N$21:$N$39,OY$5)),SMALL(기준일시_입력!$N$21:$N$39,OY$5)-OT32,0)),0)</f>
        <v>0</v>
      </c>
      <c r="OZ32" s="128">
        <f>IFERROR(IF(AND(OT32&lt;SMALL(기준일시_입력!$J$21:$J$39,OZ$5),OU32&gt;SMALL(기준일시_입력!$N$21:$N$39,OZ$5)),INDEX(기준일시_입력!$AJ$21:$AJ$39,OZ$5*2-1),IF(AND(OT32&gt;=SMALL(기준일시_입력!$J$21:$J$39,OZ$5),OT32&lt;SMALL(기준일시_입력!$N$21:$N$39,OZ$5)),SMALL(기준일시_입력!$N$21:$N$39,OZ$5)-OT32,0)),0)</f>
        <v>0</v>
      </c>
      <c r="PA32" s="128">
        <f>IFERROR(IF(AND(OT32&lt;SMALL(기준일시_입력!$J$21:$J$39,PA$5),OU32&gt;SMALL(기준일시_입력!$N$21:$N$39,PA$5)),INDEX(기준일시_입력!$AJ$21:$AJ$39,PA$5*2-1),IF(AND(OT32&gt;=SMALL(기준일시_입력!$J$21:$J$39,PA$5),OT32&lt;SMALL(기준일시_입력!$N$21:$N$39,PA$5)),SMALL(기준일시_입력!$N$21:$N$39,PA$5)-OT32,0)),0)</f>
        <v>0</v>
      </c>
      <c r="PB32" s="128">
        <f>IFERROR(IF(AND(OT32&lt;SMALL(기준일시_입력!$J$21:$J$39,PB$5),OU32&gt;SMALL(기준일시_입력!$N$21:$N$39,PB$5)),INDEX(기준일시_입력!$AJ$21:$AJ$39,PB$5*2-1),IF(AND(OT32&gt;=SMALL(기준일시_입력!$J$21:$J$39,PB$5),OT32&lt;SMALL(기준일시_입력!$N$21:$N$39,PB$5)),SMALL(기준일시_입력!$N$21:$N$39,PB$5)-OT32,0)),0)</f>
        <v>0</v>
      </c>
      <c r="PC32" s="128">
        <f>IFERROR(IF(AND(OT32&lt;SMALL(기준일시_입력!$J$21:$J$39,PC$5),OU32&gt;SMALL(기준일시_입력!$N$21:$N$39,PC$5)),INDEX(기준일시_입력!$AJ$21:$AJ$39,PC$5*2-1),IF(AND(OT32&gt;=SMALL(기준일시_입력!$J$21:$J$39,PC$5),OT32&lt;SMALL(기준일시_입력!$N$21:$N$39,PC$5)),SMALL(기준일시_입력!$N$21:$N$39,PC$5)-OT32,0)),0)</f>
        <v>0</v>
      </c>
      <c r="PD32" s="128">
        <f>IFERROR(IF(AND(OT32&lt;SMALL(기준일시_입력!$J$21:$J$39,PD$5),OU32&gt;SMALL(기준일시_입력!$N$21:$N$39,PD$5)),INDEX(기준일시_입력!$AJ$21:$AJ$39,PD$5*2-1),IF(AND(OT32&gt;=SMALL(기준일시_입력!$J$21:$J$39,PD$5),OT32&lt;SMALL(기준일시_입력!$N$21:$N$39,PD$5)),SMALL(기준일시_입력!$N$21:$N$39,PD$5)-OT32,0)),0)</f>
        <v>0</v>
      </c>
      <c r="PE32" s="128">
        <f>IFERROR(IF(AND(OT32&lt;SMALL(기준일시_입력!$J$21:$J$39,PE$5),OU32&gt;SMALL(기준일시_입력!$N$21:$N$39,PE$5)),INDEX(기준일시_입력!$AJ$21:$AJ$39,PE$5*2-1),IF(AND(OT32&gt;=SMALL(기준일시_입력!$J$21:$J$39,PE$5),OT32&lt;SMALL(기준일시_입력!$N$21:$N$39,PE$5)),SMALL(기준일시_입력!$N$21:$N$39,PE$5)-OT32,0)),0)</f>
        <v>0</v>
      </c>
      <c r="PF32" s="125"/>
      <c r="PG32" s="180" t="str">
        <f t="shared" si="214"/>
        <v>27일</v>
      </c>
      <c r="PH32" s="180"/>
      <c r="PI32" s="124" t="str">
        <f t="shared" si="215"/>
        <v>토</v>
      </c>
      <c r="PJ32" s="133" t="str">
        <f t="shared" si="408"/>
        <v/>
      </c>
      <c r="PK32" s="184"/>
      <c r="PL32" s="184"/>
      <c r="PM32" s="184"/>
      <c r="PN32" s="184"/>
      <c r="PO32" s="184"/>
      <c r="PP32" s="184"/>
      <c r="PQ32" s="176"/>
      <c r="PR32" s="177"/>
      <c r="PS32" s="129" t="str">
        <f>IF($B32="","",IF(AND(PI$3&lt;&gt;"",$B32-기준일시_입력!$AO$7&lt;=0,PK32="",PN32="",PQ32=""),"X",IF(PQ32="연차","☆",IF(PQ32="월차","★",IF(PQ32="병가","♨",IF(PQ32="출장","◎",IF(PQ32="교육","■",IF(AND(PQ32="",PK32&lt;=기준일시_입력!$J$15,PN32&gt;=기준일시_입력!$N$15),"○",IF(AND(PQ32="",PK32&lt;&gt;"",PK32&gt;기준일시_입력!$J$15),"▼",IF(AND(PQ32="",PN32&lt;&gt;"",PN32&lt;기준일시_입력!$N$15),"△",""))))))))))</f>
        <v/>
      </c>
      <c r="PT32" s="128">
        <f>IFERROR(IF(OR(PK32="",PN32=""),0,IF(AND(PV32&lt;기준일시_입력!$J$17,PW32&gt;기준일시_입력!$N$17),기준일시_입력!$N$17-기준일시_입력!$J$17,IF(AND(PV32&gt;=기준일시_입력!$J$17,PW32&gt;기준일시_입력!$N$17),기준일시_입력!$N$17-PV32,IF(PW32&lt;기준일시_입력!$J$17,0,IF(AND(PV32&lt;기준일시_입력!$J$17,PW32&lt;=기준일시_입력!$N$17),PW32-기준일시_입력!$J$17,IF(AND(PV32&gt;=기준일시_입력!$J$17,PW32&lt;=기준일시_입력!$N$17),PW32-PV32,0)))))),0)</f>
        <v>0</v>
      </c>
      <c r="PU32" s="128">
        <f t="shared" si="217"/>
        <v>0</v>
      </c>
      <c r="PV32" s="128">
        <f>IF(OR(PK32="",PN32=""),0,IF(PK32&lt;기준일시_입력!$J$15,기준일시_입력!$J$15,PK32))</f>
        <v>0</v>
      </c>
      <c r="PW32" s="128">
        <f t="shared" si="218"/>
        <v>0</v>
      </c>
      <c r="PX32" s="128">
        <f>IFERROR(IF(AND(PV32&lt;SMALL(기준일시_입력!$J$21:$J$39,PX$5),PW32&gt;SMALL(기준일시_입력!$N$21:$N$39,PX$5)),INDEX(기준일시_입력!$AJ$21:$AJ$39,PX$5*2-1),IF(AND(PV32&gt;=SMALL(기준일시_입력!$J$21:$J$39,PX$5),PV32&lt;SMALL(기준일시_입력!$N$21:$N$39,PX$5)),SMALL(기준일시_입력!$N$21:$N$39,PX$5)-PV32,0)),0)</f>
        <v>0</v>
      </c>
      <c r="PY32" s="128">
        <f>IFERROR(IF(AND(PV32&lt;SMALL(기준일시_입력!$J$21:$J$39,PY$5),PW32&gt;SMALL(기준일시_입력!$N$21:$N$39,PY$5)),INDEX(기준일시_입력!$AJ$21:$AJ$39,PY$5*2-1),IF(AND(PV32&gt;=SMALL(기준일시_입력!$J$21:$J$39,PY$5),PV32&lt;SMALL(기준일시_입력!$N$21:$N$39,PY$5)),SMALL(기준일시_입력!$N$21:$N$39,PY$5)-PV32,0)),0)</f>
        <v>0</v>
      </c>
      <c r="PZ32" s="128">
        <f>IFERROR(IF(AND(PV32&lt;SMALL(기준일시_입력!$J$21:$J$39,PZ$5),PW32&gt;SMALL(기준일시_입력!$N$21:$N$39,PZ$5)),INDEX(기준일시_입력!$AJ$21:$AJ$39,PZ$5*2-1),IF(AND(PV32&gt;=SMALL(기준일시_입력!$J$21:$J$39,PZ$5),PV32&lt;SMALL(기준일시_입력!$N$21:$N$39,PZ$5)),SMALL(기준일시_입력!$N$21:$N$39,PZ$5)-PV32,0)),0)</f>
        <v>0</v>
      </c>
      <c r="QA32" s="128">
        <f>IFERROR(IF(AND(PV32&lt;SMALL(기준일시_입력!$J$21:$J$39,QA$5),PW32&gt;SMALL(기준일시_입력!$N$21:$N$39,QA$5)),INDEX(기준일시_입력!$AJ$21:$AJ$39,QA$5*2-1),IF(AND(PV32&gt;=SMALL(기준일시_입력!$J$21:$J$39,QA$5),PV32&lt;SMALL(기준일시_입력!$N$21:$N$39,QA$5)),SMALL(기준일시_입력!$N$21:$N$39,QA$5)-PV32,0)),0)</f>
        <v>0</v>
      </c>
      <c r="QB32" s="128">
        <f>IFERROR(IF(AND(PV32&lt;SMALL(기준일시_입력!$J$21:$J$39,QB$5),PW32&gt;SMALL(기준일시_입력!$N$21:$N$39,QB$5)),INDEX(기준일시_입력!$AJ$21:$AJ$39,QB$5*2-1),IF(AND(PV32&gt;=SMALL(기준일시_입력!$J$21:$J$39,QB$5),PV32&lt;SMALL(기준일시_입력!$N$21:$N$39,QB$5)),SMALL(기준일시_입력!$N$21:$N$39,QB$5)-PV32,0)),0)</f>
        <v>0</v>
      </c>
      <c r="QC32" s="128">
        <f>IFERROR(IF(AND(PV32&lt;SMALL(기준일시_입력!$J$21:$J$39,QC$5),PW32&gt;SMALL(기준일시_입력!$N$21:$N$39,QC$5)),INDEX(기준일시_입력!$AJ$21:$AJ$39,QC$5*2-1),IF(AND(PV32&gt;=SMALL(기준일시_입력!$J$21:$J$39,QC$5),PV32&lt;SMALL(기준일시_입력!$N$21:$N$39,QC$5)),SMALL(기준일시_입력!$N$21:$N$39,QC$5)-PV32,0)),0)</f>
        <v>0</v>
      </c>
      <c r="QD32" s="128">
        <f>IFERROR(IF(AND(PV32&lt;SMALL(기준일시_입력!$J$21:$J$39,QD$5),PW32&gt;SMALL(기준일시_입력!$N$21:$N$39,QD$5)),INDEX(기준일시_입력!$AJ$21:$AJ$39,QD$5*2-1),IF(AND(PV32&gt;=SMALL(기준일시_입력!$J$21:$J$39,QD$5),PV32&lt;SMALL(기준일시_입력!$N$21:$N$39,QD$5)),SMALL(기준일시_입력!$N$21:$N$39,QD$5)-PV32,0)),0)</f>
        <v>0</v>
      </c>
      <c r="QE32" s="128">
        <f>IFERROR(IF(AND(PV32&lt;SMALL(기준일시_입력!$J$21:$J$39,QE$5),PW32&gt;SMALL(기준일시_입력!$N$21:$N$39,QE$5)),INDEX(기준일시_입력!$AJ$21:$AJ$39,QE$5*2-1),IF(AND(PV32&gt;=SMALL(기준일시_입력!$J$21:$J$39,QE$5),PV32&lt;SMALL(기준일시_입력!$N$21:$N$39,QE$5)),SMALL(기준일시_입력!$N$21:$N$39,QE$5)-PV32,0)),0)</f>
        <v>0</v>
      </c>
      <c r="QF32" s="128">
        <f>IFERROR(IF(AND(PV32&lt;SMALL(기준일시_입력!$J$21:$J$39,QF$5),PW32&gt;SMALL(기준일시_입력!$N$21:$N$39,QF$5)),INDEX(기준일시_입력!$AJ$21:$AJ$39,QF$5*2-1),IF(AND(PV32&gt;=SMALL(기준일시_입력!$J$21:$J$39,QF$5),PV32&lt;SMALL(기준일시_입력!$N$21:$N$39,QF$5)),SMALL(기준일시_입력!$N$21:$N$39,QF$5)-PV32,0)),0)</f>
        <v>0</v>
      </c>
      <c r="QG32" s="128">
        <f>IFERROR(IF(AND(PV32&lt;SMALL(기준일시_입력!$J$21:$J$39,QG$5),PW32&gt;SMALL(기준일시_입력!$N$21:$N$39,QG$5)),INDEX(기준일시_입력!$AJ$21:$AJ$39,QG$5*2-1),IF(AND(PV32&gt;=SMALL(기준일시_입력!$J$21:$J$39,QG$5),PV32&lt;SMALL(기준일시_입력!$N$21:$N$39,QG$5)),SMALL(기준일시_입력!$N$21:$N$39,QG$5)-PV32,0)),0)</f>
        <v>0</v>
      </c>
      <c r="QH32" s="125"/>
      <c r="QI32" s="180" t="str">
        <f t="shared" si="219"/>
        <v>27일</v>
      </c>
      <c r="QJ32" s="180"/>
      <c r="QK32" s="124" t="str">
        <f t="shared" si="220"/>
        <v>토</v>
      </c>
      <c r="QL32" s="133" t="str">
        <f t="shared" si="408"/>
        <v/>
      </c>
      <c r="QM32" s="184"/>
      <c r="QN32" s="184"/>
      <c r="QO32" s="184"/>
      <c r="QP32" s="184"/>
      <c r="QQ32" s="184"/>
      <c r="QR32" s="184"/>
      <c r="QS32" s="176"/>
      <c r="QT32" s="177"/>
      <c r="QU32" s="129" t="str">
        <f>IF($B32="","",IF(AND(QK$3&lt;&gt;"",$B32-기준일시_입력!$AO$7&lt;=0,QM32="",QP32="",QS32=""),"X",IF(QS32="연차","☆",IF(QS32="월차","★",IF(QS32="병가","♨",IF(QS32="출장","◎",IF(QS32="교육","■",IF(AND(QS32="",QM32&lt;=기준일시_입력!$J$15,QP32&gt;=기준일시_입력!$N$15),"○",IF(AND(QS32="",QM32&lt;&gt;"",QM32&gt;기준일시_입력!$J$15),"▼",IF(AND(QS32="",QP32&lt;&gt;"",QP32&lt;기준일시_입력!$N$15),"△",""))))))))))</f>
        <v/>
      </c>
      <c r="QV32" s="128">
        <f>IFERROR(IF(OR(QM32="",QP32=""),0,IF(AND(QX32&lt;기준일시_입력!$J$17,QY32&gt;기준일시_입력!$N$17),기준일시_입력!$N$17-기준일시_입력!$J$17,IF(AND(QX32&gt;=기준일시_입력!$J$17,QY32&gt;기준일시_입력!$N$17),기준일시_입력!$N$17-QX32,IF(QY32&lt;기준일시_입력!$J$17,0,IF(AND(QX32&lt;기준일시_입력!$J$17,QY32&lt;=기준일시_입력!$N$17),QY32-기준일시_입력!$J$17,IF(AND(QX32&gt;=기준일시_입력!$J$17,QY32&lt;=기준일시_입력!$N$17),QY32-QX32,0)))))),0)</f>
        <v>0</v>
      </c>
      <c r="QW32" s="128">
        <f t="shared" si="222"/>
        <v>0</v>
      </c>
      <c r="QX32" s="128">
        <f>IF(OR(QM32="",QP32=""),0,IF(QM32&lt;기준일시_입력!$J$15,기준일시_입력!$J$15,QM32))</f>
        <v>0</v>
      </c>
      <c r="QY32" s="128">
        <f t="shared" si="223"/>
        <v>0</v>
      </c>
      <c r="QZ32" s="128">
        <f>IFERROR(IF(AND(QX32&lt;SMALL(기준일시_입력!$J$21:$J$39,QZ$5),QY32&gt;SMALL(기준일시_입력!$N$21:$N$39,QZ$5)),INDEX(기준일시_입력!$AJ$21:$AJ$39,QZ$5*2-1),IF(AND(QX32&gt;=SMALL(기준일시_입력!$J$21:$J$39,QZ$5),QX32&lt;SMALL(기준일시_입력!$N$21:$N$39,QZ$5)),SMALL(기준일시_입력!$N$21:$N$39,QZ$5)-QX32,0)),0)</f>
        <v>0</v>
      </c>
      <c r="RA32" s="128">
        <f>IFERROR(IF(AND(QX32&lt;SMALL(기준일시_입력!$J$21:$J$39,RA$5),QY32&gt;SMALL(기준일시_입력!$N$21:$N$39,RA$5)),INDEX(기준일시_입력!$AJ$21:$AJ$39,RA$5*2-1),IF(AND(QX32&gt;=SMALL(기준일시_입력!$J$21:$J$39,RA$5),QX32&lt;SMALL(기준일시_입력!$N$21:$N$39,RA$5)),SMALL(기준일시_입력!$N$21:$N$39,RA$5)-QX32,0)),0)</f>
        <v>0</v>
      </c>
      <c r="RB32" s="128">
        <f>IFERROR(IF(AND(QX32&lt;SMALL(기준일시_입력!$J$21:$J$39,RB$5),QY32&gt;SMALL(기준일시_입력!$N$21:$N$39,RB$5)),INDEX(기준일시_입력!$AJ$21:$AJ$39,RB$5*2-1),IF(AND(QX32&gt;=SMALL(기준일시_입력!$J$21:$J$39,RB$5),QX32&lt;SMALL(기준일시_입력!$N$21:$N$39,RB$5)),SMALL(기준일시_입력!$N$21:$N$39,RB$5)-QX32,0)),0)</f>
        <v>0</v>
      </c>
      <c r="RC32" s="128">
        <f>IFERROR(IF(AND(QX32&lt;SMALL(기준일시_입력!$J$21:$J$39,RC$5),QY32&gt;SMALL(기준일시_입력!$N$21:$N$39,RC$5)),INDEX(기준일시_입력!$AJ$21:$AJ$39,RC$5*2-1),IF(AND(QX32&gt;=SMALL(기준일시_입력!$J$21:$J$39,RC$5),QX32&lt;SMALL(기준일시_입력!$N$21:$N$39,RC$5)),SMALL(기준일시_입력!$N$21:$N$39,RC$5)-QX32,0)),0)</f>
        <v>0</v>
      </c>
      <c r="RD32" s="128">
        <f>IFERROR(IF(AND(QX32&lt;SMALL(기준일시_입력!$J$21:$J$39,RD$5),QY32&gt;SMALL(기준일시_입력!$N$21:$N$39,RD$5)),INDEX(기준일시_입력!$AJ$21:$AJ$39,RD$5*2-1),IF(AND(QX32&gt;=SMALL(기준일시_입력!$J$21:$J$39,RD$5),QX32&lt;SMALL(기준일시_입력!$N$21:$N$39,RD$5)),SMALL(기준일시_입력!$N$21:$N$39,RD$5)-QX32,0)),0)</f>
        <v>0</v>
      </c>
      <c r="RE32" s="128">
        <f>IFERROR(IF(AND(QX32&lt;SMALL(기준일시_입력!$J$21:$J$39,RE$5),QY32&gt;SMALL(기준일시_입력!$N$21:$N$39,RE$5)),INDEX(기준일시_입력!$AJ$21:$AJ$39,RE$5*2-1),IF(AND(QX32&gt;=SMALL(기준일시_입력!$J$21:$J$39,RE$5),QX32&lt;SMALL(기준일시_입력!$N$21:$N$39,RE$5)),SMALL(기준일시_입력!$N$21:$N$39,RE$5)-QX32,0)),0)</f>
        <v>0</v>
      </c>
      <c r="RF32" s="128">
        <f>IFERROR(IF(AND(QX32&lt;SMALL(기준일시_입력!$J$21:$J$39,RF$5),QY32&gt;SMALL(기준일시_입력!$N$21:$N$39,RF$5)),INDEX(기준일시_입력!$AJ$21:$AJ$39,RF$5*2-1),IF(AND(QX32&gt;=SMALL(기준일시_입력!$J$21:$J$39,RF$5),QX32&lt;SMALL(기준일시_입력!$N$21:$N$39,RF$5)),SMALL(기준일시_입력!$N$21:$N$39,RF$5)-QX32,0)),0)</f>
        <v>0</v>
      </c>
      <c r="RG32" s="128">
        <f>IFERROR(IF(AND(QX32&lt;SMALL(기준일시_입력!$J$21:$J$39,RG$5),QY32&gt;SMALL(기준일시_입력!$N$21:$N$39,RG$5)),INDEX(기준일시_입력!$AJ$21:$AJ$39,RG$5*2-1),IF(AND(QX32&gt;=SMALL(기준일시_입력!$J$21:$J$39,RG$5),QX32&lt;SMALL(기준일시_입력!$N$21:$N$39,RG$5)),SMALL(기준일시_입력!$N$21:$N$39,RG$5)-QX32,0)),0)</f>
        <v>0</v>
      </c>
      <c r="RH32" s="128">
        <f>IFERROR(IF(AND(QX32&lt;SMALL(기준일시_입력!$J$21:$J$39,RH$5),QY32&gt;SMALL(기준일시_입력!$N$21:$N$39,RH$5)),INDEX(기준일시_입력!$AJ$21:$AJ$39,RH$5*2-1),IF(AND(QX32&gt;=SMALL(기준일시_입력!$J$21:$J$39,RH$5),QX32&lt;SMALL(기준일시_입력!$N$21:$N$39,RH$5)),SMALL(기준일시_입력!$N$21:$N$39,RH$5)-QX32,0)),0)</f>
        <v>0</v>
      </c>
      <c r="RI32" s="128">
        <f>IFERROR(IF(AND(QX32&lt;SMALL(기준일시_입력!$J$21:$J$39,RI$5),QY32&gt;SMALL(기준일시_입력!$N$21:$N$39,RI$5)),INDEX(기준일시_입력!$AJ$21:$AJ$39,RI$5*2-1),IF(AND(QX32&gt;=SMALL(기준일시_입력!$J$21:$J$39,RI$5),QX32&lt;SMALL(기준일시_입력!$N$21:$N$39,RI$5)),SMALL(기준일시_입력!$N$21:$N$39,RI$5)-QX32,0)),0)</f>
        <v>0</v>
      </c>
      <c r="RJ32" s="125"/>
      <c r="RK32" s="180" t="str">
        <f t="shared" si="224"/>
        <v>27일</v>
      </c>
      <c r="RL32" s="180"/>
      <c r="RM32" s="124" t="str">
        <f t="shared" si="225"/>
        <v>토</v>
      </c>
      <c r="RN32" s="133" t="str">
        <f t="shared" si="408"/>
        <v/>
      </c>
      <c r="RO32" s="184"/>
      <c r="RP32" s="184"/>
      <c r="RQ32" s="184"/>
      <c r="RR32" s="184"/>
      <c r="RS32" s="184"/>
      <c r="RT32" s="184"/>
      <c r="RU32" s="176"/>
      <c r="RV32" s="177"/>
      <c r="RW32" s="129" t="str">
        <f>IF($B32="","",IF(AND(RM$3&lt;&gt;"",$B32-기준일시_입력!$AO$7&lt;=0,RO32="",RR32="",RU32=""),"X",IF(RU32="연차","☆",IF(RU32="월차","★",IF(RU32="병가","♨",IF(RU32="출장","◎",IF(RU32="교육","■",IF(AND(RU32="",RO32&lt;=기준일시_입력!$J$15,RR32&gt;=기준일시_입력!$N$15),"○",IF(AND(RU32="",RO32&lt;&gt;"",RO32&gt;기준일시_입력!$J$15),"▼",IF(AND(RU32="",RR32&lt;&gt;"",RR32&lt;기준일시_입력!$N$15),"△",""))))))))))</f>
        <v/>
      </c>
      <c r="RX32" s="128">
        <f>IFERROR(IF(OR(RO32="",RR32=""),0,IF(AND(RZ32&lt;기준일시_입력!$J$17,SA32&gt;기준일시_입력!$N$17),기준일시_입력!$N$17-기준일시_입력!$J$17,IF(AND(RZ32&gt;=기준일시_입력!$J$17,SA32&gt;기준일시_입력!$N$17),기준일시_입력!$N$17-RZ32,IF(SA32&lt;기준일시_입력!$J$17,0,IF(AND(RZ32&lt;기준일시_입력!$J$17,SA32&lt;=기준일시_입력!$N$17),SA32-기준일시_입력!$J$17,IF(AND(RZ32&gt;=기준일시_입력!$J$17,SA32&lt;=기준일시_입력!$N$17),SA32-RZ32,0)))))),0)</f>
        <v>0</v>
      </c>
      <c r="RY32" s="128">
        <f t="shared" si="227"/>
        <v>0</v>
      </c>
      <c r="RZ32" s="128">
        <f>IF(OR(RO32="",RR32=""),0,IF(RO32&lt;기준일시_입력!$J$15,기준일시_입력!$J$15,RO32))</f>
        <v>0</v>
      </c>
      <c r="SA32" s="128">
        <f t="shared" si="228"/>
        <v>0</v>
      </c>
      <c r="SB32" s="128">
        <f>IFERROR(IF(AND(RZ32&lt;SMALL(기준일시_입력!$J$21:$J$39,SB$5),SA32&gt;SMALL(기준일시_입력!$N$21:$N$39,SB$5)),INDEX(기준일시_입력!$AJ$21:$AJ$39,SB$5*2-1),IF(AND(RZ32&gt;=SMALL(기준일시_입력!$J$21:$J$39,SB$5),RZ32&lt;SMALL(기준일시_입력!$N$21:$N$39,SB$5)),SMALL(기준일시_입력!$N$21:$N$39,SB$5)-RZ32,0)),0)</f>
        <v>0</v>
      </c>
      <c r="SC32" s="128">
        <f>IFERROR(IF(AND(RZ32&lt;SMALL(기준일시_입력!$J$21:$J$39,SC$5),SA32&gt;SMALL(기준일시_입력!$N$21:$N$39,SC$5)),INDEX(기준일시_입력!$AJ$21:$AJ$39,SC$5*2-1),IF(AND(RZ32&gt;=SMALL(기준일시_입력!$J$21:$J$39,SC$5),RZ32&lt;SMALL(기준일시_입력!$N$21:$N$39,SC$5)),SMALL(기준일시_입력!$N$21:$N$39,SC$5)-RZ32,0)),0)</f>
        <v>0</v>
      </c>
      <c r="SD32" s="128">
        <f>IFERROR(IF(AND(RZ32&lt;SMALL(기준일시_입력!$J$21:$J$39,SD$5),SA32&gt;SMALL(기준일시_입력!$N$21:$N$39,SD$5)),INDEX(기준일시_입력!$AJ$21:$AJ$39,SD$5*2-1),IF(AND(RZ32&gt;=SMALL(기준일시_입력!$J$21:$J$39,SD$5),RZ32&lt;SMALL(기준일시_입력!$N$21:$N$39,SD$5)),SMALL(기준일시_입력!$N$21:$N$39,SD$5)-RZ32,0)),0)</f>
        <v>0</v>
      </c>
      <c r="SE32" s="128">
        <f>IFERROR(IF(AND(RZ32&lt;SMALL(기준일시_입력!$J$21:$J$39,SE$5),SA32&gt;SMALL(기준일시_입력!$N$21:$N$39,SE$5)),INDEX(기준일시_입력!$AJ$21:$AJ$39,SE$5*2-1),IF(AND(RZ32&gt;=SMALL(기준일시_입력!$J$21:$J$39,SE$5),RZ32&lt;SMALL(기준일시_입력!$N$21:$N$39,SE$5)),SMALL(기준일시_입력!$N$21:$N$39,SE$5)-RZ32,0)),0)</f>
        <v>0</v>
      </c>
      <c r="SF32" s="128">
        <f>IFERROR(IF(AND(RZ32&lt;SMALL(기준일시_입력!$J$21:$J$39,SF$5),SA32&gt;SMALL(기준일시_입력!$N$21:$N$39,SF$5)),INDEX(기준일시_입력!$AJ$21:$AJ$39,SF$5*2-1),IF(AND(RZ32&gt;=SMALL(기준일시_입력!$J$21:$J$39,SF$5),RZ32&lt;SMALL(기준일시_입력!$N$21:$N$39,SF$5)),SMALL(기준일시_입력!$N$21:$N$39,SF$5)-RZ32,0)),0)</f>
        <v>0</v>
      </c>
      <c r="SG32" s="128">
        <f>IFERROR(IF(AND(RZ32&lt;SMALL(기준일시_입력!$J$21:$J$39,SG$5),SA32&gt;SMALL(기준일시_입력!$N$21:$N$39,SG$5)),INDEX(기준일시_입력!$AJ$21:$AJ$39,SG$5*2-1),IF(AND(RZ32&gt;=SMALL(기준일시_입력!$J$21:$J$39,SG$5),RZ32&lt;SMALL(기준일시_입력!$N$21:$N$39,SG$5)),SMALL(기준일시_입력!$N$21:$N$39,SG$5)-RZ32,0)),0)</f>
        <v>0</v>
      </c>
      <c r="SH32" s="128">
        <f>IFERROR(IF(AND(RZ32&lt;SMALL(기준일시_입력!$J$21:$J$39,SH$5),SA32&gt;SMALL(기준일시_입력!$N$21:$N$39,SH$5)),INDEX(기준일시_입력!$AJ$21:$AJ$39,SH$5*2-1),IF(AND(RZ32&gt;=SMALL(기준일시_입력!$J$21:$J$39,SH$5),RZ32&lt;SMALL(기준일시_입력!$N$21:$N$39,SH$5)),SMALL(기준일시_입력!$N$21:$N$39,SH$5)-RZ32,0)),0)</f>
        <v>0</v>
      </c>
      <c r="SI32" s="128">
        <f>IFERROR(IF(AND(RZ32&lt;SMALL(기준일시_입력!$J$21:$J$39,SI$5),SA32&gt;SMALL(기준일시_입력!$N$21:$N$39,SI$5)),INDEX(기준일시_입력!$AJ$21:$AJ$39,SI$5*2-1),IF(AND(RZ32&gt;=SMALL(기준일시_입력!$J$21:$J$39,SI$5),RZ32&lt;SMALL(기준일시_입력!$N$21:$N$39,SI$5)),SMALL(기준일시_입력!$N$21:$N$39,SI$5)-RZ32,0)),0)</f>
        <v>0</v>
      </c>
      <c r="SJ32" s="128">
        <f>IFERROR(IF(AND(RZ32&lt;SMALL(기준일시_입력!$J$21:$J$39,SJ$5),SA32&gt;SMALL(기준일시_입력!$N$21:$N$39,SJ$5)),INDEX(기준일시_입력!$AJ$21:$AJ$39,SJ$5*2-1),IF(AND(RZ32&gt;=SMALL(기준일시_입력!$J$21:$J$39,SJ$5),RZ32&lt;SMALL(기준일시_입력!$N$21:$N$39,SJ$5)),SMALL(기준일시_입력!$N$21:$N$39,SJ$5)-RZ32,0)),0)</f>
        <v>0</v>
      </c>
      <c r="SK32" s="128">
        <f>IFERROR(IF(AND(RZ32&lt;SMALL(기준일시_입력!$J$21:$J$39,SK$5),SA32&gt;SMALL(기준일시_입력!$N$21:$N$39,SK$5)),INDEX(기준일시_입력!$AJ$21:$AJ$39,SK$5*2-1),IF(AND(RZ32&gt;=SMALL(기준일시_입력!$J$21:$J$39,SK$5),RZ32&lt;SMALL(기준일시_입력!$N$21:$N$39,SK$5)),SMALL(기준일시_입력!$N$21:$N$39,SK$5)-RZ32,0)),0)</f>
        <v>0</v>
      </c>
      <c r="SL32" s="125"/>
      <c r="SM32" s="180" t="str">
        <f t="shared" si="229"/>
        <v>27일</v>
      </c>
      <c r="SN32" s="180"/>
      <c r="SO32" s="124" t="str">
        <f t="shared" si="230"/>
        <v>토</v>
      </c>
      <c r="SP32" s="133" t="str">
        <f t="shared" si="409"/>
        <v/>
      </c>
      <c r="SQ32" s="184"/>
      <c r="SR32" s="184"/>
      <c r="SS32" s="184"/>
      <c r="ST32" s="184"/>
      <c r="SU32" s="184"/>
      <c r="SV32" s="184"/>
      <c r="SW32" s="176"/>
      <c r="SX32" s="177"/>
      <c r="SY32" s="129" t="str">
        <f>IF($B32="","",IF(AND(SO$3&lt;&gt;"",$B32-기준일시_입력!$AO$7&lt;=0,SQ32="",ST32="",SW32=""),"X",IF(SW32="연차","☆",IF(SW32="월차","★",IF(SW32="병가","♨",IF(SW32="출장","◎",IF(SW32="교육","■",IF(AND(SW32="",SQ32&lt;=기준일시_입력!$J$15,ST32&gt;=기준일시_입력!$N$15),"○",IF(AND(SW32="",SQ32&lt;&gt;"",SQ32&gt;기준일시_입력!$J$15),"▼",IF(AND(SW32="",ST32&lt;&gt;"",ST32&lt;기준일시_입력!$N$15),"△",""))))))))))</f>
        <v/>
      </c>
      <c r="SZ32" s="128">
        <f>IFERROR(IF(OR(SQ32="",ST32=""),0,IF(AND(TB32&lt;기준일시_입력!$J$17,TC32&gt;기준일시_입력!$N$17),기준일시_입력!$N$17-기준일시_입력!$J$17,IF(AND(TB32&gt;=기준일시_입력!$J$17,TC32&gt;기준일시_입력!$N$17),기준일시_입력!$N$17-TB32,IF(TC32&lt;기준일시_입력!$J$17,0,IF(AND(TB32&lt;기준일시_입력!$J$17,TC32&lt;=기준일시_입력!$N$17),TC32-기준일시_입력!$J$17,IF(AND(TB32&gt;=기준일시_입력!$J$17,TC32&lt;=기준일시_입력!$N$17),TC32-TB32,0)))))),0)</f>
        <v>0</v>
      </c>
      <c r="TA32" s="128">
        <f t="shared" si="232"/>
        <v>0</v>
      </c>
      <c r="TB32" s="128">
        <f>IF(OR(SQ32="",ST32=""),0,IF(SQ32&lt;기준일시_입력!$J$15,기준일시_입력!$J$15,SQ32))</f>
        <v>0</v>
      </c>
      <c r="TC32" s="128">
        <f t="shared" si="233"/>
        <v>0</v>
      </c>
      <c r="TD32" s="128">
        <f>IFERROR(IF(AND(TB32&lt;SMALL(기준일시_입력!$J$21:$J$39,TD$5),TC32&gt;SMALL(기준일시_입력!$N$21:$N$39,TD$5)),INDEX(기준일시_입력!$AJ$21:$AJ$39,TD$5*2-1),IF(AND(TB32&gt;=SMALL(기준일시_입력!$J$21:$J$39,TD$5),TB32&lt;SMALL(기준일시_입력!$N$21:$N$39,TD$5)),SMALL(기준일시_입력!$N$21:$N$39,TD$5)-TB32,0)),0)</f>
        <v>0</v>
      </c>
      <c r="TE32" s="128">
        <f>IFERROR(IF(AND(TB32&lt;SMALL(기준일시_입력!$J$21:$J$39,TE$5),TC32&gt;SMALL(기준일시_입력!$N$21:$N$39,TE$5)),INDEX(기준일시_입력!$AJ$21:$AJ$39,TE$5*2-1),IF(AND(TB32&gt;=SMALL(기준일시_입력!$J$21:$J$39,TE$5),TB32&lt;SMALL(기준일시_입력!$N$21:$N$39,TE$5)),SMALL(기준일시_입력!$N$21:$N$39,TE$5)-TB32,0)),0)</f>
        <v>0</v>
      </c>
      <c r="TF32" s="128">
        <f>IFERROR(IF(AND(TB32&lt;SMALL(기준일시_입력!$J$21:$J$39,TF$5),TC32&gt;SMALL(기준일시_입력!$N$21:$N$39,TF$5)),INDEX(기준일시_입력!$AJ$21:$AJ$39,TF$5*2-1),IF(AND(TB32&gt;=SMALL(기준일시_입력!$J$21:$J$39,TF$5),TB32&lt;SMALL(기준일시_입력!$N$21:$N$39,TF$5)),SMALL(기준일시_입력!$N$21:$N$39,TF$5)-TB32,0)),0)</f>
        <v>0</v>
      </c>
      <c r="TG32" s="128">
        <f>IFERROR(IF(AND(TB32&lt;SMALL(기준일시_입력!$J$21:$J$39,TG$5),TC32&gt;SMALL(기준일시_입력!$N$21:$N$39,TG$5)),INDEX(기준일시_입력!$AJ$21:$AJ$39,TG$5*2-1),IF(AND(TB32&gt;=SMALL(기준일시_입력!$J$21:$J$39,TG$5),TB32&lt;SMALL(기준일시_입력!$N$21:$N$39,TG$5)),SMALL(기준일시_입력!$N$21:$N$39,TG$5)-TB32,0)),0)</f>
        <v>0</v>
      </c>
      <c r="TH32" s="128">
        <f>IFERROR(IF(AND(TB32&lt;SMALL(기준일시_입력!$J$21:$J$39,TH$5),TC32&gt;SMALL(기준일시_입력!$N$21:$N$39,TH$5)),INDEX(기준일시_입력!$AJ$21:$AJ$39,TH$5*2-1),IF(AND(TB32&gt;=SMALL(기준일시_입력!$J$21:$J$39,TH$5),TB32&lt;SMALL(기준일시_입력!$N$21:$N$39,TH$5)),SMALL(기준일시_입력!$N$21:$N$39,TH$5)-TB32,0)),0)</f>
        <v>0</v>
      </c>
      <c r="TI32" s="128">
        <f>IFERROR(IF(AND(TB32&lt;SMALL(기준일시_입력!$J$21:$J$39,TI$5),TC32&gt;SMALL(기준일시_입력!$N$21:$N$39,TI$5)),INDEX(기준일시_입력!$AJ$21:$AJ$39,TI$5*2-1),IF(AND(TB32&gt;=SMALL(기준일시_입력!$J$21:$J$39,TI$5),TB32&lt;SMALL(기준일시_입력!$N$21:$N$39,TI$5)),SMALL(기준일시_입력!$N$21:$N$39,TI$5)-TB32,0)),0)</f>
        <v>0</v>
      </c>
      <c r="TJ32" s="128">
        <f>IFERROR(IF(AND(TB32&lt;SMALL(기준일시_입력!$J$21:$J$39,TJ$5),TC32&gt;SMALL(기준일시_입력!$N$21:$N$39,TJ$5)),INDEX(기준일시_입력!$AJ$21:$AJ$39,TJ$5*2-1),IF(AND(TB32&gt;=SMALL(기준일시_입력!$J$21:$J$39,TJ$5),TB32&lt;SMALL(기준일시_입력!$N$21:$N$39,TJ$5)),SMALL(기준일시_입력!$N$21:$N$39,TJ$5)-TB32,0)),0)</f>
        <v>0</v>
      </c>
      <c r="TK32" s="128">
        <f>IFERROR(IF(AND(TB32&lt;SMALL(기준일시_입력!$J$21:$J$39,TK$5),TC32&gt;SMALL(기준일시_입력!$N$21:$N$39,TK$5)),INDEX(기준일시_입력!$AJ$21:$AJ$39,TK$5*2-1),IF(AND(TB32&gt;=SMALL(기준일시_입력!$J$21:$J$39,TK$5),TB32&lt;SMALL(기준일시_입력!$N$21:$N$39,TK$5)),SMALL(기준일시_입력!$N$21:$N$39,TK$5)-TB32,0)),0)</f>
        <v>0</v>
      </c>
      <c r="TL32" s="128">
        <f>IFERROR(IF(AND(TB32&lt;SMALL(기준일시_입력!$J$21:$J$39,TL$5),TC32&gt;SMALL(기준일시_입력!$N$21:$N$39,TL$5)),INDEX(기준일시_입력!$AJ$21:$AJ$39,TL$5*2-1),IF(AND(TB32&gt;=SMALL(기준일시_입력!$J$21:$J$39,TL$5),TB32&lt;SMALL(기준일시_입력!$N$21:$N$39,TL$5)),SMALL(기준일시_입력!$N$21:$N$39,TL$5)-TB32,0)),0)</f>
        <v>0</v>
      </c>
      <c r="TM32" s="128">
        <f>IFERROR(IF(AND(TB32&lt;SMALL(기준일시_입력!$J$21:$J$39,TM$5),TC32&gt;SMALL(기준일시_입력!$N$21:$N$39,TM$5)),INDEX(기준일시_입력!$AJ$21:$AJ$39,TM$5*2-1),IF(AND(TB32&gt;=SMALL(기준일시_입력!$J$21:$J$39,TM$5),TB32&lt;SMALL(기준일시_입력!$N$21:$N$39,TM$5)),SMALL(기준일시_입력!$N$21:$N$39,TM$5)-TB32,0)),0)</f>
        <v>0</v>
      </c>
      <c r="TN32" s="125"/>
      <c r="TO32" s="180" t="str">
        <f t="shared" si="234"/>
        <v>27일</v>
      </c>
      <c r="TP32" s="180"/>
      <c r="TQ32" s="124" t="str">
        <f t="shared" si="235"/>
        <v>토</v>
      </c>
      <c r="TR32" s="133" t="str">
        <f t="shared" si="409"/>
        <v/>
      </c>
      <c r="TS32" s="184"/>
      <c r="TT32" s="184"/>
      <c r="TU32" s="184"/>
      <c r="TV32" s="184"/>
      <c r="TW32" s="184"/>
      <c r="TX32" s="184"/>
      <c r="TY32" s="176"/>
      <c r="TZ32" s="177"/>
      <c r="UA32" s="129" t="str">
        <f>IF($B32="","",IF(AND(TQ$3&lt;&gt;"",$B32-기준일시_입력!$AO$7&lt;=0,TS32="",TV32="",TY32=""),"X",IF(TY32="연차","☆",IF(TY32="월차","★",IF(TY32="병가","♨",IF(TY32="출장","◎",IF(TY32="교육","■",IF(AND(TY32="",TS32&lt;=기준일시_입력!$J$15,TV32&gt;=기준일시_입력!$N$15),"○",IF(AND(TY32="",TS32&lt;&gt;"",TS32&gt;기준일시_입력!$J$15),"▼",IF(AND(TY32="",TV32&lt;&gt;"",TV32&lt;기준일시_입력!$N$15),"△",""))))))))))</f>
        <v/>
      </c>
      <c r="UB32" s="128">
        <f>IFERROR(IF(OR(TS32="",TV32=""),0,IF(AND(UD32&lt;기준일시_입력!$J$17,UE32&gt;기준일시_입력!$N$17),기준일시_입력!$N$17-기준일시_입력!$J$17,IF(AND(UD32&gt;=기준일시_입력!$J$17,UE32&gt;기준일시_입력!$N$17),기준일시_입력!$N$17-UD32,IF(UE32&lt;기준일시_입력!$J$17,0,IF(AND(UD32&lt;기준일시_입력!$J$17,UE32&lt;=기준일시_입력!$N$17),UE32-기준일시_입력!$J$17,IF(AND(UD32&gt;=기준일시_입력!$J$17,UE32&lt;=기준일시_입력!$N$17),UE32-UD32,0)))))),0)</f>
        <v>0</v>
      </c>
      <c r="UC32" s="128">
        <f t="shared" si="237"/>
        <v>0</v>
      </c>
      <c r="UD32" s="128">
        <f>IF(OR(TS32="",TV32=""),0,IF(TS32&lt;기준일시_입력!$J$15,기준일시_입력!$J$15,TS32))</f>
        <v>0</v>
      </c>
      <c r="UE32" s="128">
        <f t="shared" si="238"/>
        <v>0</v>
      </c>
      <c r="UF32" s="128">
        <f>IFERROR(IF(AND(UD32&lt;SMALL(기준일시_입력!$J$21:$J$39,UF$5),UE32&gt;SMALL(기준일시_입력!$N$21:$N$39,UF$5)),INDEX(기준일시_입력!$AJ$21:$AJ$39,UF$5*2-1),IF(AND(UD32&gt;=SMALL(기준일시_입력!$J$21:$J$39,UF$5),UD32&lt;SMALL(기준일시_입력!$N$21:$N$39,UF$5)),SMALL(기준일시_입력!$N$21:$N$39,UF$5)-UD32,0)),0)</f>
        <v>0</v>
      </c>
      <c r="UG32" s="128">
        <f>IFERROR(IF(AND(UD32&lt;SMALL(기준일시_입력!$J$21:$J$39,UG$5),UE32&gt;SMALL(기준일시_입력!$N$21:$N$39,UG$5)),INDEX(기준일시_입력!$AJ$21:$AJ$39,UG$5*2-1),IF(AND(UD32&gt;=SMALL(기준일시_입력!$J$21:$J$39,UG$5),UD32&lt;SMALL(기준일시_입력!$N$21:$N$39,UG$5)),SMALL(기준일시_입력!$N$21:$N$39,UG$5)-UD32,0)),0)</f>
        <v>0</v>
      </c>
      <c r="UH32" s="128">
        <f>IFERROR(IF(AND(UD32&lt;SMALL(기준일시_입력!$J$21:$J$39,UH$5),UE32&gt;SMALL(기준일시_입력!$N$21:$N$39,UH$5)),INDEX(기준일시_입력!$AJ$21:$AJ$39,UH$5*2-1),IF(AND(UD32&gt;=SMALL(기준일시_입력!$J$21:$J$39,UH$5),UD32&lt;SMALL(기준일시_입력!$N$21:$N$39,UH$5)),SMALL(기준일시_입력!$N$21:$N$39,UH$5)-UD32,0)),0)</f>
        <v>0</v>
      </c>
      <c r="UI32" s="128">
        <f>IFERROR(IF(AND(UD32&lt;SMALL(기준일시_입력!$J$21:$J$39,UI$5),UE32&gt;SMALL(기준일시_입력!$N$21:$N$39,UI$5)),INDEX(기준일시_입력!$AJ$21:$AJ$39,UI$5*2-1),IF(AND(UD32&gt;=SMALL(기준일시_입력!$J$21:$J$39,UI$5),UD32&lt;SMALL(기준일시_입력!$N$21:$N$39,UI$5)),SMALL(기준일시_입력!$N$21:$N$39,UI$5)-UD32,0)),0)</f>
        <v>0</v>
      </c>
      <c r="UJ32" s="128">
        <f>IFERROR(IF(AND(UD32&lt;SMALL(기준일시_입력!$J$21:$J$39,UJ$5),UE32&gt;SMALL(기준일시_입력!$N$21:$N$39,UJ$5)),INDEX(기준일시_입력!$AJ$21:$AJ$39,UJ$5*2-1),IF(AND(UD32&gt;=SMALL(기준일시_입력!$J$21:$J$39,UJ$5),UD32&lt;SMALL(기준일시_입력!$N$21:$N$39,UJ$5)),SMALL(기준일시_입력!$N$21:$N$39,UJ$5)-UD32,0)),0)</f>
        <v>0</v>
      </c>
      <c r="UK32" s="128">
        <f>IFERROR(IF(AND(UD32&lt;SMALL(기준일시_입력!$J$21:$J$39,UK$5),UE32&gt;SMALL(기준일시_입력!$N$21:$N$39,UK$5)),INDEX(기준일시_입력!$AJ$21:$AJ$39,UK$5*2-1),IF(AND(UD32&gt;=SMALL(기준일시_입력!$J$21:$J$39,UK$5),UD32&lt;SMALL(기준일시_입력!$N$21:$N$39,UK$5)),SMALL(기준일시_입력!$N$21:$N$39,UK$5)-UD32,0)),0)</f>
        <v>0</v>
      </c>
      <c r="UL32" s="128">
        <f>IFERROR(IF(AND(UD32&lt;SMALL(기준일시_입력!$J$21:$J$39,UL$5),UE32&gt;SMALL(기준일시_입력!$N$21:$N$39,UL$5)),INDEX(기준일시_입력!$AJ$21:$AJ$39,UL$5*2-1),IF(AND(UD32&gt;=SMALL(기준일시_입력!$J$21:$J$39,UL$5),UD32&lt;SMALL(기준일시_입력!$N$21:$N$39,UL$5)),SMALL(기준일시_입력!$N$21:$N$39,UL$5)-UD32,0)),0)</f>
        <v>0</v>
      </c>
      <c r="UM32" s="128">
        <f>IFERROR(IF(AND(UD32&lt;SMALL(기준일시_입력!$J$21:$J$39,UM$5),UE32&gt;SMALL(기준일시_입력!$N$21:$N$39,UM$5)),INDEX(기준일시_입력!$AJ$21:$AJ$39,UM$5*2-1),IF(AND(UD32&gt;=SMALL(기준일시_입력!$J$21:$J$39,UM$5),UD32&lt;SMALL(기준일시_입력!$N$21:$N$39,UM$5)),SMALL(기준일시_입력!$N$21:$N$39,UM$5)-UD32,0)),0)</f>
        <v>0</v>
      </c>
      <c r="UN32" s="128">
        <f>IFERROR(IF(AND(UD32&lt;SMALL(기준일시_입력!$J$21:$J$39,UN$5),UE32&gt;SMALL(기준일시_입력!$N$21:$N$39,UN$5)),INDEX(기준일시_입력!$AJ$21:$AJ$39,UN$5*2-1),IF(AND(UD32&gt;=SMALL(기준일시_입력!$J$21:$J$39,UN$5),UD32&lt;SMALL(기준일시_입력!$N$21:$N$39,UN$5)),SMALL(기준일시_입력!$N$21:$N$39,UN$5)-UD32,0)),0)</f>
        <v>0</v>
      </c>
      <c r="UO32" s="128">
        <f>IFERROR(IF(AND(UD32&lt;SMALL(기준일시_입력!$J$21:$J$39,UO$5),UE32&gt;SMALL(기준일시_입력!$N$21:$N$39,UO$5)),INDEX(기준일시_입력!$AJ$21:$AJ$39,UO$5*2-1),IF(AND(UD32&gt;=SMALL(기준일시_입력!$J$21:$J$39,UO$5),UD32&lt;SMALL(기준일시_입력!$N$21:$N$39,UO$5)),SMALL(기준일시_입력!$N$21:$N$39,UO$5)-UD32,0)),0)</f>
        <v>0</v>
      </c>
      <c r="UP32" s="125"/>
      <c r="UQ32" s="180" t="str">
        <f t="shared" si="239"/>
        <v>27일</v>
      </c>
      <c r="UR32" s="180"/>
      <c r="US32" s="124" t="str">
        <f t="shared" si="240"/>
        <v>토</v>
      </c>
      <c r="UT32" s="133" t="str">
        <f t="shared" si="409"/>
        <v/>
      </c>
      <c r="UU32" s="184"/>
      <c r="UV32" s="184"/>
      <c r="UW32" s="184"/>
      <c r="UX32" s="184"/>
      <c r="UY32" s="184"/>
      <c r="UZ32" s="184"/>
      <c r="VA32" s="176"/>
      <c r="VB32" s="177"/>
      <c r="VC32" s="129" t="str">
        <f>IF($B32="","",IF(AND(US$3&lt;&gt;"",$B32-기준일시_입력!$AO$7&lt;=0,UU32="",UX32="",VA32=""),"X",IF(VA32="연차","☆",IF(VA32="월차","★",IF(VA32="병가","♨",IF(VA32="출장","◎",IF(VA32="교육","■",IF(AND(VA32="",UU32&lt;=기준일시_입력!$J$15,UX32&gt;=기준일시_입력!$N$15),"○",IF(AND(VA32="",UU32&lt;&gt;"",UU32&gt;기준일시_입력!$J$15),"▼",IF(AND(VA32="",UX32&lt;&gt;"",UX32&lt;기준일시_입력!$N$15),"△",""))))))))))</f>
        <v/>
      </c>
      <c r="VD32" s="128">
        <f>IFERROR(IF(OR(UU32="",UX32=""),0,IF(AND(VF32&lt;기준일시_입력!$J$17,VG32&gt;기준일시_입력!$N$17),기준일시_입력!$N$17-기준일시_입력!$J$17,IF(AND(VF32&gt;=기준일시_입력!$J$17,VG32&gt;기준일시_입력!$N$17),기준일시_입력!$N$17-VF32,IF(VG32&lt;기준일시_입력!$J$17,0,IF(AND(VF32&lt;기준일시_입력!$J$17,VG32&lt;=기준일시_입력!$N$17),VG32-기준일시_입력!$J$17,IF(AND(VF32&gt;=기준일시_입력!$J$17,VG32&lt;=기준일시_입력!$N$17),VG32-VF32,0)))))),0)</f>
        <v>0</v>
      </c>
      <c r="VE32" s="128">
        <f t="shared" si="242"/>
        <v>0</v>
      </c>
      <c r="VF32" s="128">
        <f>IF(OR(UU32="",UX32=""),0,IF(UU32&lt;기준일시_입력!$J$15,기준일시_입력!$J$15,UU32))</f>
        <v>0</v>
      </c>
      <c r="VG32" s="128">
        <f t="shared" si="243"/>
        <v>0</v>
      </c>
      <c r="VH32" s="128">
        <f>IFERROR(IF(AND(VF32&lt;SMALL(기준일시_입력!$J$21:$J$39,VH$5),VG32&gt;SMALL(기준일시_입력!$N$21:$N$39,VH$5)),INDEX(기준일시_입력!$AJ$21:$AJ$39,VH$5*2-1),IF(AND(VF32&gt;=SMALL(기준일시_입력!$J$21:$J$39,VH$5),VF32&lt;SMALL(기준일시_입력!$N$21:$N$39,VH$5)),SMALL(기준일시_입력!$N$21:$N$39,VH$5)-VF32,0)),0)</f>
        <v>0</v>
      </c>
      <c r="VI32" s="128">
        <f>IFERROR(IF(AND(VF32&lt;SMALL(기준일시_입력!$J$21:$J$39,VI$5),VG32&gt;SMALL(기준일시_입력!$N$21:$N$39,VI$5)),INDEX(기준일시_입력!$AJ$21:$AJ$39,VI$5*2-1),IF(AND(VF32&gt;=SMALL(기준일시_입력!$J$21:$J$39,VI$5),VF32&lt;SMALL(기준일시_입력!$N$21:$N$39,VI$5)),SMALL(기준일시_입력!$N$21:$N$39,VI$5)-VF32,0)),0)</f>
        <v>0</v>
      </c>
      <c r="VJ32" s="128">
        <f>IFERROR(IF(AND(VF32&lt;SMALL(기준일시_입력!$J$21:$J$39,VJ$5),VG32&gt;SMALL(기준일시_입력!$N$21:$N$39,VJ$5)),INDEX(기준일시_입력!$AJ$21:$AJ$39,VJ$5*2-1),IF(AND(VF32&gt;=SMALL(기준일시_입력!$J$21:$J$39,VJ$5),VF32&lt;SMALL(기준일시_입력!$N$21:$N$39,VJ$5)),SMALL(기준일시_입력!$N$21:$N$39,VJ$5)-VF32,0)),0)</f>
        <v>0</v>
      </c>
      <c r="VK32" s="128">
        <f>IFERROR(IF(AND(VF32&lt;SMALL(기준일시_입력!$J$21:$J$39,VK$5),VG32&gt;SMALL(기준일시_입력!$N$21:$N$39,VK$5)),INDEX(기준일시_입력!$AJ$21:$AJ$39,VK$5*2-1),IF(AND(VF32&gt;=SMALL(기준일시_입력!$J$21:$J$39,VK$5),VF32&lt;SMALL(기준일시_입력!$N$21:$N$39,VK$5)),SMALL(기준일시_입력!$N$21:$N$39,VK$5)-VF32,0)),0)</f>
        <v>0</v>
      </c>
      <c r="VL32" s="128">
        <f>IFERROR(IF(AND(VF32&lt;SMALL(기준일시_입력!$J$21:$J$39,VL$5),VG32&gt;SMALL(기준일시_입력!$N$21:$N$39,VL$5)),INDEX(기준일시_입력!$AJ$21:$AJ$39,VL$5*2-1),IF(AND(VF32&gt;=SMALL(기준일시_입력!$J$21:$J$39,VL$5),VF32&lt;SMALL(기준일시_입력!$N$21:$N$39,VL$5)),SMALL(기준일시_입력!$N$21:$N$39,VL$5)-VF32,0)),0)</f>
        <v>0</v>
      </c>
      <c r="VM32" s="128">
        <f>IFERROR(IF(AND(VF32&lt;SMALL(기준일시_입력!$J$21:$J$39,VM$5),VG32&gt;SMALL(기준일시_입력!$N$21:$N$39,VM$5)),INDEX(기준일시_입력!$AJ$21:$AJ$39,VM$5*2-1),IF(AND(VF32&gt;=SMALL(기준일시_입력!$J$21:$J$39,VM$5),VF32&lt;SMALL(기준일시_입력!$N$21:$N$39,VM$5)),SMALL(기준일시_입력!$N$21:$N$39,VM$5)-VF32,0)),0)</f>
        <v>0</v>
      </c>
      <c r="VN32" s="128">
        <f>IFERROR(IF(AND(VF32&lt;SMALL(기준일시_입력!$J$21:$J$39,VN$5),VG32&gt;SMALL(기준일시_입력!$N$21:$N$39,VN$5)),INDEX(기준일시_입력!$AJ$21:$AJ$39,VN$5*2-1),IF(AND(VF32&gt;=SMALL(기준일시_입력!$J$21:$J$39,VN$5),VF32&lt;SMALL(기준일시_입력!$N$21:$N$39,VN$5)),SMALL(기준일시_입력!$N$21:$N$39,VN$5)-VF32,0)),0)</f>
        <v>0</v>
      </c>
      <c r="VO32" s="128">
        <f>IFERROR(IF(AND(VF32&lt;SMALL(기준일시_입력!$J$21:$J$39,VO$5),VG32&gt;SMALL(기준일시_입력!$N$21:$N$39,VO$5)),INDEX(기준일시_입력!$AJ$21:$AJ$39,VO$5*2-1),IF(AND(VF32&gt;=SMALL(기준일시_입력!$J$21:$J$39,VO$5),VF32&lt;SMALL(기준일시_입력!$N$21:$N$39,VO$5)),SMALL(기준일시_입력!$N$21:$N$39,VO$5)-VF32,0)),0)</f>
        <v>0</v>
      </c>
      <c r="VP32" s="128">
        <f>IFERROR(IF(AND(VF32&lt;SMALL(기준일시_입력!$J$21:$J$39,VP$5),VG32&gt;SMALL(기준일시_입력!$N$21:$N$39,VP$5)),INDEX(기준일시_입력!$AJ$21:$AJ$39,VP$5*2-1),IF(AND(VF32&gt;=SMALL(기준일시_입력!$J$21:$J$39,VP$5),VF32&lt;SMALL(기준일시_입력!$N$21:$N$39,VP$5)),SMALL(기준일시_입력!$N$21:$N$39,VP$5)-VF32,0)),0)</f>
        <v>0</v>
      </c>
      <c r="VQ32" s="128">
        <f>IFERROR(IF(AND(VF32&lt;SMALL(기준일시_입력!$J$21:$J$39,VQ$5),VG32&gt;SMALL(기준일시_입력!$N$21:$N$39,VQ$5)),INDEX(기준일시_입력!$AJ$21:$AJ$39,VQ$5*2-1),IF(AND(VF32&gt;=SMALL(기준일시_입력!$J$21:$J$39,VQ$5),VF32&lt;SMALL(기준일시_입력!$N$21:$N$39,VQ$5)),SMALL(기준일시_입력!$N$21:$N$39,VQ$5)-VF32,0)),0)</f>
        <v>0</v>
      </c>
      <c r="VR32" s="125"/>
      <c r="VS32" s="180" t="str">
        <f t="shared" si="244"/>
        <v>27일</v>
      </c>
      <c r="VT32" s="180"/>
      <c r="VU32" s="124" t="str">
        <f t="shared" si="245"/>
        <v>토</v>
      </c>
      <c r="VV32" s="133" t="str">
        <f t="shared" si="410"/>
        <v/>
      </c>
      <c r="VW32" s="184"/>
      <c r="VX32" s="184"/>
      <c r="VY32" s="184"/>
      <c r="VZ32" s="184"/>
      <c r="WA32" s="184"/>
      <c r="WB32" s="184"/>
      <c r="WC32" s="176"/>
      <c r="WD32" s="177"/>
      <c r="WE32" s="129" t="str">
        <f>IF($B32="","",IF(AND(VU$3&lt;&gt;"",$B32-기준일시_입력!$AO$7&lt;=0,VW32="",VZ32="",WC32=""),"X",IF(WC32="연차","☆",IF(WC32="월차","★",IF(WC32="병가","♨",IF(WC32="출장","◎",IF(WC32="교육","■",IF(AND(WC32="",VW32&lt;=기준일시_입력!$J$15,VZ32&gt;=기준일시_입력!$N$15),"○",IF(AND(WC32="",VW32&lt;&gt;"",VW32&gt;기준일시_입력!$J$15),"▼",IF(AND(WC32="",VZ32&lt;&gt;"",VZ32&lt;기준일시_입력!$N$15),"△",""))))))))))</f>
        <v/>
      </c>
      <c r="WF32" s="128">
        <f>IFERROR(IF(OR(VW32="",VZ32=""),0,IF(AND(WH32&lt;기준일시_입력!$J$17,WI32&gt;기준일시_입력!$N$17),기준일시_입력!$N$17-기준일시_입력!$J$17,IF(AND(WH32&gt;=기준일시_입력!$J$17,WI32&gt;기준일시_입력!$N$17),기준일시_입력!$N$17-WH32,IF(WI32&lt;기준일시_입력!$J$17,0,IF(AND(WH32&lt;기준일시_입력!$J$17,WI32&lt;=기준일시_입력!$N$17),WI32-기준일시_입력!$J$17,IF(AND(WH32&gt;=기준일시_입력!$J$17,WI32&lt;=기준일시_입력!$N$17),WI32-WH32,0)))))),0)</f>
        <v>0</v>
      </c>
      <c r="WG32" s="128">
        <f t="shared" si="247"/>
        <v>0</v>
      </c>
      <c r="WH32" s="128">
        <f>IF(OR(VW32="",VZ32=""),0,IF(VW32&lt;기준일시_입력!$J$15,기준일시_입력!$J$15,VW32))</f>
        <v>0</v>
      </c>
      <c r="WI32" s="128">
        <f t="shared" si="248"/>
        <v>0</v>
      </c>
      <c r="WJ32" s="128">
        <f>IFERROR(IF(AND(WH32&lt;SMALL(기준일시_입력!$J$21:$J$39,WJ$5),WI32&gt;SMALL(기준일시_입력!$N$21:$N$39,WJ$5)),INDEX(기준일시_입력!$AJ$21:$AJ$39,WJ$5*2-1),IF(AND(WH32&gt;=SMALL(기준일시_입력!$J$21:$J$39,WJ$5),WH32&lt;SMALL(기준일시_입력!$N$21:$N$39,WJ$5)),SMALL(기준일시_입력!$N$21:$N$39,WJ$5)-WH32,0)),0)</f>
        <v>0</v>
      </c>
      <c r="WK32" s="128">
        <f>IFERROR(IF(AND(WH32&lt;SMALL(기준일시_입력!$J$21:$J$39,WK$5),WI32&gt;SMALL(기준일시_입력!$N$21:$N$39,WK$5)),INDEX(기준일시_입력!$AJ$21:$AJ$39,WK$5*2-1),IF(AND(WH32&gt;=SMALL(기준일시_입력!$J$21:$J$39,WK$5),WH32&lt;SMALL(기준일시_입력!$N$21:$N$39,WK$5)),SMALL(기준일시_입력!$N$21:$N$39,WK$5)-WH32,0)),0)</f>
        <v>0</v>
      </c>
      <c r="WL32" s="128">
        <f>IFERROR(IF(AND(WH32&lt;SMALL(기준일시_입력!$J$21:$J$39,WL$5),WI32&gt;SMALL(기준일시_입력!$N$21:$N$39,WL$5)),INDEX(기준일시_입력!$AJ$21:$AJ$39,WL$5*2-1),IF(AND(WH32&gt;=SMALL(기준일시_입력!$J$21:$J$39,WL$5),WH32&lt;SMALL(기준일시_입력!$N$21:$N$39,WL$5)),SMALL(기준일시_입력!$N$21:$N$39,WL$5)-WH32,0)),0)</f>
        <v>0</v>
      </c>
      <c r="WM32" s="128">
        <f>IFERROR(IF(AND(WH32&lt;SMALL(기준일시_입력!$J$21:$J$39,WM$5),WI32&gt;SMALL(기준일시_입력!$N$21:$N$39,WM$5)),INDEX(기준일시_입력!$AJ$21:$AJ$39,WM$5*2-1),IF(AND(WH32&gt;=SMALL(기준일시_입력!$J$21:$J$39,WM$5),WH32&lt;SMALL(기준일시_입력!$N$21:$N$39,WM$5)),SMALL(기준일시_입력!$N$21:$N$39,WM$5)-WH32,0)),0)</f>
        <v>0</v>
      </c>
      <c r="WN32" s="128">
        <f>IFERROR(IF(AND(WH32&lt;SMALL(기준일시_입력!$J$21:$J$39,WN$5),WI32&gt;SMALL(기준일시_입력!$N$21:$N$39,WN$5)),INDEX(기준일시_입력!$AJ$21:$AJ$39,WN$5*2-1),IF(AND(WH32&gt;=SMALL(기준일시_입력!$J$21:$J$39,WN$5),WH32&lt;SMALL(기준일시_입력!$N$21:$N$39,WN$5)),SMALL(기준일시_입력!$N$21:$N$39,WN$5)-WH32,0)),0)</f>
        <v>0</v>
      </c>
      <c r="WO32" s="128">
        <f>IFERROR(IF(AND(WH32&lt;SMALL(기준일시_입력!$J$21:$J$39,WO$5),WI32&gt;SMALL(기준일시_입력!$N$21:$N$39,WO$5)),INDEX(기준일시_입력!$AJ$21:$AJ$39,WO$5*2-1),IF(AND(WH32&gt;=SMALL(기준일시_입력!$J$21:$J$39,WO$5),WH32&lt;SMALL(기준일시_입력!$N$21:$N$39,WO$5)),SMALL(기준일시_입력!$N$21:$N$39,WO$5)-WH32,0)),0)</f>
        <v>0</v>
      </c>
      <c r="WP32" s="128">
        <f>IFERROR(IF(AND(WH32&lt;SMALL(기준일시_입력!$J$21:$J$39,WP$5),WI32&gt;SMALL(기준일시_입력!$N$21:$N$39,WP$5)),INDEX(기준일시_입력!$AJ$21:$AJ$39,WP$5*2-1),IF(AND(WH32&gt;=SMALL(기준일시_입력!$J$21:$J$39,WP$5),WH32&lt;SMALL(기준일시_입력!$N$21:$N$39,WP$5)),SMALL(기준일시_입력!$N$21:$N$39,WP$5)-WH32,0)),0)</f>
        <v>0</v>
      </c>
      <c r="WQ32" s="128">
        <f>IFERROR(IF(AND(WH32&lt;SMALL(기준일시_입력!$J$21:$J$39,WQ$5),WI32&gt;SMALL(기준일시_입력!$N$21:$N$39,WQ$5)),INDEX(기준일시_입력!$AJ$21:$AJ$39,WQ$5*2-1),IF(AND(WH32&gt;=SMALL(기준일시_입력!$J$21:$J$39,WQ$5),WH32&lt;SMALL(기준일시_입력!$N$21:$N$39,WQ$5)),SMALL(기준일시_입력!$N$21:$N$39,WQ$5)-WH32,0)),0)</f>
        <v>0</v>
      </c>
      <c r="WR32" s="128">
        <f>IFERROR(IF(AND(WH32&lt;SMALL(기준일시_입력!$J$21:$J$39,WR$5),WI32&gt;SMALL(기준일시_입력!$N$21:$N$39,WR$5)),INDEX(기준일시_입력!$AJ$21:$AJ$39,WR$5*2-1),IF(AND(WH32&gt;=SMALL(기준일시_입력!$J$21:$J$39,WR$5),WH32&lt;SMALL(기준일시_입력!$N$21:$N$39,WR$5)),SMALL(기준일시_입력!$N$21:$N$39,WR$5)-WH32,0)),0)</f>
        <v>0</v>
      </c>
      <c r="WS32" s="128">
        <f>IFERROR(IF(AND(WH32&lt;SMALL(기준일시_입력!$J$21:$J$39,WS$5),WI32&gt;SMALL(기준일시_입력!$N$21:$N$39,WS$5)),INDEX(기준일시_입력!$AJ$21:$AJ$39,WS$5*2-1),IF(AND(WH32&gt;=SMALL(기준일시_입력!$J$21:$J$39,WS$5),WH32&lt;SMALL(기준일시_입력!$N$21:$N$39,WS$5)),SMALL(기준일시_입력!$N$21:$N$39,WS$5)-WH32,0)),0)</f>
        <v>0</v>
      </c>
      <c r="WT32" s="125"/>
      <c r="WU32" s="180" t="str">
        <f t="shared" si="249"/>
        <v>27일</v>
      </c>
      <c r="WV32" s="180"/>
      <c r="WW32" s="124" t="str">
        <f t="shared" si="250"/>
        <v>토</v>
      </c>
      <c r="WX32" s="133" t="str">
        <f t="shared" si="410"/>
        <v/>
      </c>
      <c r="WY32" s="184"/>
      <c r="WZ32" s="184"/>
      <c r="XA32" s="184"/>
      <c r="XB32" s="184"/>
      <c r="XC32" s="184"/>
      <c r="XD32" s="184"/>
      <c r="XE32" s="176"/>
      <c r="XF32" s="177"/>
      <c r="XG32" s="129" t="str">
        <f>IF($B32="","",IF(AND(WW$3&lt;&gt;"",$B32-기준일시_입력!$AO$7&lt;=0,WY32="",XB32="",XE32=""),"X",IF(XE32="연차","☆",IF(XE32="월차","★",IF(XE32="병가","♨",IF(XE32="출장","◎",IF(XE32="교육","■",IF(AND(XE32="",WY32&lt;=기준일시_입력!$J$15,XB32&gt;=기준일시_입력!$N$15),"○",IF(AND(XE32="",WY32&lt;&gt;"",WY32&gt;기준일시_입력!$J$15),"▼",IF(AND(XE32="",XB32&lt;&gt;"",XB32&lt;기준일시_입력!$N$15),"△",""))))))))))</f>
        <v/>
      </c>
      <c r="XH32" s="128">
        <f>IFERROR(IF(OR(WY32="",XB32=""),0,IF(AND(XJ32&lt;기준일시_입력!$J$17,XK32&gt;기준일시_입력!$N$17),기준일시_입력!$N$17-기준일시_입력!$J$17,IF(AND(XJ32&gt;=기준일시_입력!$J$17,XK32&gt;기준일시_입력!$N$17),기준일시_입력!$N$17-XJ32,IF(XK32&lt;기준일시_입력!$J$17,0,IF(AND(XJ32&lt;기준일시_입력!$J$17,XK32&lt;=기준일시_입력!$N$17),XK32-기준일시_입력!$J$17,IF(AND(XJ32&gt;=기준일시_입력!$J$17,XK32&lt;=기준일시_입력!$N$17),XK32-XJ32,0)))))),0)</f>
        <v>0</v>
      </c>
      <c r="XI32" s="128">
        <f t="shared" si="252"/>
        <v>0</v>
      </c>
      <c r="XJ32" s="128">
        <f>IF(OR(WY32="",XB32=""),0,IF(WY32&lt;기준일시_입력!$J$15,기준일시_입력!$J$15,WY32))</f>
        <v>0</v>
      </c>
      <c r="XK32" s="128">
        <f t="shared" si="253"/>
        <v>0</v>
      </c>
      <c r="XL32" s="128">
        <f>IFERROR(IF(AND(XJ32&lt;SMALL(기준일시_입력!$J$21:$J$39,XL$5),XK32&gt;SMALL(기준일시_입력!$N$21:$N$39,XL$5)),INDEX(기준일시_입력!$AJ$21:$AJ$39,XL$5*2-1),IF(AND(XJ32&gt;=SMALL(기준일시_입력!$J$21:$J$39,XL$5),XJ32&lt;SMALL(기준일시_입력!$N$21:$N$39,XL$5)),SMALL(기준일시_입력!$N$21:$N$39,XL$5)-XJ32,0)),0)</f>
        <v>0</v>
      </c>
      <c r="XM32" s="128">
        <f>IFERROR(IF(AND(XJ32&lt;SMALL(기준일시_입력!$J$21:$J$39,XM$5),XK32&gt;SMALL(기준일시_입력!$N$21:$N$39,XM$5)),INDEX(기준일시_입력!$AJ$21:$AJ$39,XM$5*2-1),IF(AND(XJ32&gt;=SMALL(기준일시_입력!$J$21:$J$39,XM$5),XJ32&lt;SMALL(기준일시_입력!$N$21:$N$39,XM$5)),SMALL(기준일시_입력!$N$21:$N$39,XM$5)-XJ32,0)),0)</f>
        <v>0</v>
      </c>
      <c r="XN32" s="128">
        <f>IFERROR(IF(AND(XJ32&lt;SMALL(기준일시_입력!$J$21:$J$39,XN$5),XK32&gt;SMALL(기준일시_입력!$N$21:$N$39,XN$5)),INDEX(기준일시_입력!$AJ$21:$AJ$39,XN$5*2-1),IF(AND(XJ32&gt;=SMALL(기준일시_입력!$J$21:$J$39,XN$5),XJ32&lt;SMALL(기준일시_입력!$N$21:$N$39,XN$5)),SMALL(기준일시_입력!$N$21:$N$39,XN$5)-XJ32,0)),0)</f>
        <v>0</v>
      </c>
      <c r="XO32" s="128">
        <f>IFERROR(IF(AND(XJ32&lt;SMALL(기준일시_입력!$J$21:$J$39,XO$5),XK32&gt;SMALL(기준일시_입력!$N$21:$N$39,XO$5)),INDEX(기준일시_입력!$AJ$21:$AJ$39,XO$5*2-1),IF(AND(XJ32&gt;=SMALL(기준일시_입력!$J$21:$J$39,XO$5),XJ32&lt;SMALL(기준일시_입력!$N$21:$N$39,XO$5)),SMALL(기준일시_입력!$N$21:$N$39,XO$5)-XJ32,0)),0)</f>
        <v>0</v>
      </c>
      <c r="XP32" s="128">
        <f>IFERROR(IF(AND(XJ32&lt;SMALL(기준일시_입력!$J$21:$J$39,XP$5),XK32&gt;SMALL(기준일시_입력!$N$21:$N$39,XP$5)),INDEX(기준일시_입력!$AJ$21:$AJ$39,XP$5*2-1),IF(AND(XJ32&gt;=SMALL(기준일시_입력!$J$21:$J$39,XP$5),XJ32&lt;SMALL(기준일시_입력!$N$21:$N$39,XP$5)),SMALL(기준일시_입력!$N$21:$N$39,XP$5)-XJ32,0)),0)</f>
        <v>0</v>
      </c>
      <c r="XQ32" s="128">
        <f>IFERROR(IF(AND(XJ32&lt;SMALL(기준일시_입력!$J$21:$J$39,XQ$5),XK32&gt;SMALL(기준일시_입력!$N$21:$N$39,XQ$5)),INDEX(기준일시_입력!$AJ$21:$AJ$39,XQ$5*2-1),IF(AND(XJ32&gt;=SMALL(기준일시_입력!$J$21:$J$39,XQ$5),XJ32&lt;SMALL(기준일시_입력!$N$21:$N$39,XQ$5)),SMALL(기준일시_입력!$N$21:$N$39,XQ$5)-XJ32,0)),0)</f>
        <v>0</v>
      </c>
      <c r="XR32" s="128">
        <f>IFERROR(IF(AND(XJ32&lt;SMALL(기준일시_입력!$J$21:$J$39,XR$5),XK32&gt;SMALL(기준일시_입력!$N$21:$N$39,XR$5)),INDEX(기준일시_입력!$AJ$21:$AJ$39,XR$5*2-1),IF(AND(XJ32&gt;=SMALL(기준일시_입력!$J$21:$J$39,XR$5),XJ32&lt;SMALL(기준일시_입력!$N$21:$N$39,XR$5)),SMALL(기준일시_입력!$N$21:$N$39,XR$5)-XJ32,0)),0)</f>
        <v>0</v>
      </c>
      <c r="XS32" s="128">
        <f>IFERROR(IF(AND(XJ32&lt;SMALL(기준일시_입력!$J$21:$J$39,XS$5),XK32&gt;SMALL(기준일시_입력!$N$21:$N$39,XS$5)),INDEX(기준일시_입력!$AJ$21:$AJ$39,XS$5*2-1),IF(AND(XJ32&gt;=SMALL(기준일시_입력!$J$21:$J$39,XS$5),XJ32&lt;SMALL(기준일시_입력!$N$21:$N$39,XS$5)),SMALL(기준일시_입력!$N$21:$N$39,XS$5)-XJ32,0)),0)</f>
        <v>0</v>
      </c>
      <c r="XT32" s="128">
        <f>IFERROR(IF(AND(XJ32&lt;SMALL(기준일시_입력!$J$21:$J$39,XT$5),XK32&gt;SMALL(기준일시_입력!$N$21:$N$39,XT$5)),INDEX(기준일시_입력!$AJ$21:$AJ$39,XT$5*2-1),IF(AND(XJ32&gt;=SMALL(기준일시_입력!$J$21:$J$39,XT$5),XJ32&lt;SMALL(기준일시_입력!$N$21:$N$39,XT$5)),SMALL(기준일시_입력!$N$21:$N$39,XT$5)-XJ32,0)),0)</f>
        <v>0</v>
      </c>
      <c r="XU32" s="128">
        <f>IFERROR(IF(AND(XJ32&lt;SMALL(기준일시_입력!$J$21:$J$39,XU$5),XK32&gt;SMALL(기준일시_입력!$N$21:$N$39,XU$5)),INDEX(기준일시_입력!$AJ$21:$AJ$39,XU$5*2-1),IF(AND(XJ32&gt;=SMALL(기준일시_입력!$J$21:$J$39,XU$5),XJ32&lt;SMALL(기준일시_입력!$N$21:$N$39,XU$5)),SMALL(기준일시_입력!$N$21:$N$39,XU$5)-XJ32,0)),0)</f>
        <v>0</v>
      </c>
      <c r="XV32" s="125"/>
      <c r="XW32" s="180" t="str">
        <f t="shared" si="254"/>
        <v>27일</v>
      </c>
      <c r="XX32" s="180"/>
      <c r="XY32" s="124" t="str">
        <f t="shared" si="255"/>
        <v>토</v>
      </c>
      <c r="XZ32" s="133" t="str">
        <f t="shared" si="410"/>
        <v/>
      </c>
      <c r="YA32" s="184"/>
      <c r="YB32" s="184"/>
      <c r="YC32" s="184"/>
      <c r="YD32" s="184"/>
      <c r="YE32" s="184"/>
      <c r="YF32" s="184"/>
      <c r="YG32" s="176"/>
      <c r="YH32" s="177"/>
      <c r="YI32" s="129" t="str">
        <f>IF($B32="","",IF(AND(XY$3&lt;&gt;"",$B32-기준일시_입력!$AO$7&lt;=0,YA32="",YD32="",YG32=""),"X",IF(YG32="연차","☆",IF(YG32="월차","★",IF(YG32="병가","♨",IF(YG32="출장","◎",IF(YG32="교육","■",IF(AND(YG32="",YA32&lt;=기준일시_입력!$J$15,YD32&gt;=기준일시_입력!$N$15),"○",IF(AND(YG32="",YA32&lt;&gt;"",YA32&gt;기준일시_입력!$J$15),"▼",IF(AND(YG32="",YD32&lt;&gt;"",YD32&lt;기준일시_입력!$N$15),"△",""))))))))))</f>
        <v/>
      </c>
      <c r="YJ32" s="128">
        <f>IFERROR(IF(OR(YA32="",YD32=""),0,IF(AND(YL32&lt;기준일시_입력!$J$17,YM32&gt;기준일시_입력!$N$17),기준일시_입력!$N$17-기준일시_입력!$J$17,IF(AND(YL32&gt;=기준일시_입력!$J$17,YM32&gt;기준일시_입력!$N$17),기준일시_입력!$N$17-YL32,IF(YM32&lt;기준일시_입력!$J$17,0,IF(AND(YL32&lt;기준일시_입력!$J$17,YM32&lt;=기준일시_입력!$N$17),YM32-기준일시_입력!$J$17,IF(AND(YL32&gt;=기준일시_입력!$J$17,YM32&lt;=기준일시_입력!$N$17),YM32-YL32,0)))))),0)</f>
        <v>0</v>
      </c>
      <c r="YK32" s="128">
        <f t="shared" si="257"/>
        <v>0</v>
      </c>
      <c r="YL32" s="128">
        <f>IF(OR(YA32="",YD32=""),0,IF(YA32&lt;기준일시_입력!$J$15,기준일시_입력!$J$15,YA32))</f>
        <v>0</v>
      </c>
      <c r="YM32" s="128">
        <f t="shared" si="258"/>
        <v>0</v>
      </c>
      <c r="YN32" s="128">
        <f>IFERROR(IF(AND(YL32&lt;SMALL(기준일시_입력!$J$21:$J$39,YN$5),YM32&gt;SMALL(기준일시_입력!$N$21:$N$39,YN$5)),INDEX(기준일시_입력!$AJ$21:$AJ$39,YN$5*2-1),IF(AND(YL32&gt;=SMALL(기준일시_입력!$J$21:$J$39,YN$5),YL32&lt;SMALL(기준일시_입력!$N$21:$N$39,YN$5)),SMALL(기준일시_입력!$N$21:$N$39,YN$5)-YL32,0)),0)</f>
        <v>0</v>
      </c>
      <c r="YO32" s="128">
        <f>IFERROR(IF(AND(YL32&lt;SMALL(기준일시_입력!$J$21:$J$39,YO$5),YM32&gt;SMALL(기준일시_입력!$N$21:$N$39,YO$5)),INDEX(기준일시_입력!$AJ$21:$AJ$39,YO$5*2-1),IF(AND(YL32&gt;=SMALL(기준일시_입력!$J$21:$J$39,YO$5),YL32&lt;SMALL(기준일시_입력!$N$21:$N$39,YO$5)),SMALL(기준일시_입력!$N$21:$N$39,YO$5)-YL32,0)),0)</f>
        <v>0</v>
      </c>
      <c r="YP32" s="128">
        <f>IFERROR(IF(AND(YL32&lt;SMALL(기준일시_입력!$J$21:$J$39,YP$5),YM32&gt;SMALL(기준일시_입력!$N$21:$N$39,YP$5)),INDEX(기준일시_입력!$AJ$21:$AJ$39,YP$5*2-1),IF(AND(YL32&gt;=SMALL(기준일시_입력!$J$21:$J$39,YP$5),YL32&lt;SMALL(기준일시_입력!$N$21:$N$39,YP$5)),SMALL(기준일시_입력!$N$21:$N$39,YP$5)-YL32,0)),0)</f>
        <v>0</v>
      </c>
      <c r="YQ32" s="128">
        <f>IFERROR(IF(AND(YL32&lt;SMALL(기준일시_입력!$J$21:$J$39,YQ$5),YM32&gt;SMALL(기준일시_입력!$N$21:$N$39,YQ$5)),INDEX(기준일시_입력!$AJ$21:$AJ$39,YQ$5*2-1),IF(AND(YL32&gt;=SMALL(기준일시_입력!$J$21:$J$39,YQ$5),YL32&lt;SMALL(기준일시_입력!$N$21:$N$39,YQ$5)),SMALL(기준일시_입력!$N$21:$N$39,YQ$5)-YL32,0)),0)</f>
        <v>0</v>
      </c>
      <c r="YR32" s="128">
        <f>IFERROR(IF(AND(YL32&lt;SMALL(기준일시_입력!$J$21:$J$39,YR$5),YM32&gt;SMALL(기준일시_입력!$N$21:$N$39,YR$5)),INDEX(기준일시_입력!$AJ$21:$AJ$39,YR$5*2-1),IF(AND(YL32&gt;=SMALL(기준일시_입력!$J$21:$J$39,YR$5),YL32&lt;SMALL(기준일시_입력!$N$21:$N$39,YR$5)),SMALL(기준일시_입력!$N$21:$N$39,YR$5)-YL32,0)),0)</f>
        <v>0</v>
      </c>
      <c r="YS32" s="128">
        <f>IFERROR(IF(AND(YL32&lt;SMALL(기준일시_입력!$J$21:$J$39,YS$5),YM32&gt;SMALL(기준일시_입력!$N$21:$N$39,YS$5)),INDEX(기준일시_입력!$AJ$21:$AJ$39,YS$5*2-1),IF(AND(YL32&gt;=SMALL(기준일시_입력!$J$21:$J$39,YS$5),YL32&lt;SMALL(기준일시_입력!$N$21:$N$39,YS$5)),SMALL(기준일시_입력!$N$21:$N$39,YS$5)-YL32,0)),0)</f>
        <v>0</v>
      </c>
      <c r="YT32" s="128">
        <f>IFERROR(IF(AND(YL32&lt;SMALL(기준일시_입력!$J$21:$J$39,YT$5),YM32&gt;SMALL(기준일시_입력!$N$21:$N$39,YT$5)),INDEX(기준일시_입력!$AJ$21:$AJ$39,YT$5*2-1),IF(AND(YL32&gt;=SMALL(기준일시_입력!$J$21:$J$39,YT$5),YL32&lt;SMALL(기준일시_입력!$N$21:$N$39,YT$5)),SMALL(기준일시_입력!$N$21:$N$39,YT$5)-YL32,0)),0)</f>
        <v>0</v>
      </c>
      <c r="YU32" s="128">
        <f>IFERROR(IF(AND(YL32&lt;SMALL(기준일시_입력!$J$21:$J$39,YU$5),YM32&gt;SMALL(기준일시_입력!$N$21:$N$39,YU$5)),INDEX(기준일시_입력!$AJ$21:$AJ$39,YU$5*2-1),IF(AND(YL32&gt;=SMALL(기준일시_입력!$J$21:$J$39,YU$5),YL32&lt;SMALL(기준일시_입력!$N$21:$N$39,YU$5)),SMALL(기준일시_입력!$N$21:$N$39,YU$5)-YL32,0)),0)</f>
        <v>0</v>
      </c>
      <c r="YV32" s="128">
        <f>IFERROR(IF(AND(YL32&lt;SMALL(기준일시_입력!$J$21:$J$39,YV$5),YM32&gt;SMALL(기준일시_입력!$N$21:$N$39,YV$5)),INDEX(기준일시_입력!$AJ$21:$AJ$39,YV$5*2-1),IF(AND(YL32&gt;=SMALL(기준일시_입력!$J$21:$J$39,YV$5),YL32&lt;SMALL(기준일시_입력!$N$21:$N$39,YV$5)),SMALL(기준일시_입력!$N$21:$N$39,YV$5)-YL32,0)),0)</f>
        <v>0</v>
      </c>
      <c r="YW32" s="128">
        <f>IFERROR(IF(AND(YL32&lt;SMALL(기준일시_입력!$J$21:$J$39,YW$5),YM32&gt;SMALL(기준일시_입력!$N$21:$N$39,YW$5)),INDEX(기준일시_입력!$AJ$21:$AJ$39,YW$5*2-1),IF(AND(YL32&gt;=SMALL(기준일시_입력!$J$21:$J$39,YW$5),YL32&lt;SMALL(기준일시_입력!$N$21:$N$39,YW$5)),SMALL(기준일시_입력!$N$21:$N$39,YW$5)-YL32,0)),0)</f>
        <v>0</v>
      </c>
      <c r="YX32" s="125"/>
      <c r="YY32" s="180" t="str">
        <f t="shared" si="259"/>
        <v>27일</v>
      </c>
      <c r="YZ32" s="180"/>
      <c r="ZA32" s="124" t="str">
        <f t="shared" si="260"/>
        <v>토</v>
      </c>
      <c r="ZB32" s="133" t="str">
        <f t="shared" si="411"/>
        <v/>
      </c>
      <c r="ZC32" s="184"/>
      <c r="ZD32" s="184"/>
      <c r="ZE32" s="184"/>
      <c r="ZF32" s="184"/>
      <c r="ZG32" s="184"/>
      <c r="ZH32" s="184"/>
      <c r="ZI32" s="176"/>
      <c r="ZJ32" s="177"/>
      <c r="ZK32" s="129" t="str">
        <f>IF($B32="","",IF(AND(ZA$3&lt;&gt;"",$B32-기준일시_입력!$AO$7&lt;=0,ZC32="",ZF32="",ZI32=""),"X",IF(ZI32="연차","☆",IF(ZI32="월차","★",IF(ZI32="병가","♨",IF(ZI32="출장","◎",IF(ZI32="교육","■",IF(AND(ZI32="",ZC32&lt;=기준일시_입력!$J$15,ZF32&gt;=기준일시_입력!$N$15),"○",IF(AND(ZI32="",ZC32&lt;&gt;"",ZC32&gt;기준일시_입력!$J$15),"▼",IF(AND(ZI32="",ZF32&lt;&gt;"",ZF32&lt;기준일시_입력!$N$15),"△",""))))))))))</f>
        <v/>
      </c>
      <c r="ZL32" s="128">
        <f>IFERROR(IF(OR(ZC32="",ZF32=""),0,IF(AND(ZN32&lt;기준일시_입력!$J$17,ZO32&gt;기준일시_입력!$N$17),기준일시_입력!$N$17-기준일시_입력!$J$17,IF(AND(ZN32&gt;=기준일시_입력!$J$17,ZO32&gt;기준일시_입력!$N$17),기준일시_입력!$N$17-ZN32,IF(ZO32&lt;기준일시_입력!$J$17,0,IF(AND(ZN32&lt;기준일시_입력!$J$17,ZO32&lt;=기준일시_입력!$N$17),ZO32-기준일시_입력!$J$17,IF(AND(ZN32&gt;=기준일시_입력!$J$17,ZO32&lt;=기준일시_입력!$N$17),ZO32-ZN32,0)))))),0)</f>
        <v>0</v>
      </c>
      <c r="ZM32" s="128">
        <f t="shared" si="262"/>
        <v>0</v>
      </c>
      <c r="ZN32" s="128">
        <f>IF(OR(ZC32="",ZF32=""),0,IF(ZC32&lt;기준일시_입력!$J$15,기준일시_입력!$J$15,ZC32))</f>
        <v>0</v>
      </c>
      <c r="ZO32" s="128">
        <f t="shared" si="263"/>
        <v>0</v>
      </c>
      <c r="ZP32" s="128">
        <f>IFERROR(IF(AND(ZN32&lt;SMALL(기준일시_입력!$J$21:$J$39,ZP$5),ZO32&gt;SMALL(기준일시_입력!$N$21:$N$39,ZP$5)),INDEX(기준일시_입력!$AJ$21:$AJ$39,ZP$5*2-1),IF(AND(ZN32&gt;=SMALL(기준일시_입력!$J$21:$J$39,ZP$5),ZN32&lt;SMALL(기준일시_입력!$N$21:$N$39,ZP$5)),SMALL(기준일시_입력!$N$21:$N$39,ZP$5)-ZN32,0)),0)</f>
        <v>0</v>
      </c>
      <c r="ZQ32" s="128">
        <f>IFERROR(IF(AND(ZN32&lt;SMALL(기준일시_입력!$J$21:$J$39,ZQ$5),ZO32&gt;SMALL(기준일시_입력!$N$21:$N$39,ZQ$5)),INDEX(기준일시_입력!$AJ$21:$AJ$39,ZQ$5*2-1),IF(AND(ZN32&gt;=SMALL(기준일시_입력!$J$21:$J$39,ZQ$5),ZN32&lt;SMALL(기준일시_입력!$N$21:$N$39,ZQ$5)),SMALL(기준일시_입력!$N$21:$N$39,ZQ$5)-ZN32,0)),0)</f>
        <v>0</v>
      </c>
      <c r="ZR32" s="128">
        <f>IFERROR(IF(AND(ZN32&lt;SMALL(기준일시_입력!$J$21:$J$39,ZR$5),ZO32&gt;SMALL(기준일시_입력!$N$21:$N$39,ZR$5)),INDEX(기준일시_입력!$AJ$21:$AJ$39,ZR$5*2-1),IF(AND(ZN32&gt;=SMALL(기준일시_입력!$J$21:$J$39,ZR$5),ZN32&lt;SMALL(기준일시_입력!$N$21:$N$39,ZR$5)),SMALL(기준일시_입력!$N$21:$N$39,ZR$5)-ZN32,0)),0)</f>
        <v>0</v>
      </c>
      <c r="ZS32" s="128">
        <f>IFERROR(IF(AND(ZN32&lt;SMALL(기준일시_입력!$J$21:$J$39,ZS$5),ZO32&gt;SMALL(기준일시_입력!$N$21:$N$39,ZS$5)),INDEX(기준일시_입력!$AJ$21:$AJ$39,ZS$5*2-1),IF(AND(ZN32&gt;=SMALL(기준일시_입력!$J$21:$J$39,ZS$5),ZN32&lt;SMALL(기준일시_입력!$N$21:$N$39,ZS$5)),SMALL(기준일시_입력!$N$21:$N$39,ZS$5)-ZN32,0)),0)</f>
        <v>0</v>
      </c>
      <c r="ZT32" s="128">
        <f>IFERROR(IF(AND(ZN32&lt;SMALL(기준일시_입력!$J$21:$J$39,ZT$5),ZO32&gt;SMALL(기준일시_입력!$N$21:$N$39,ZT$5)),INDEX(기준일시_입력!$AJ$21:$AJ$39,ZT$5*2-1),IF(AND(ZN32&gt;=SMALL(기준일시_입력!$J$21:$J$39,ZT$5),ZN32&lt;SMALL(기준일시_입력!$N$21:$N$39,ZT$5)),SMALL(기준일시_입력!$N$21:$N$39,ZT$5)-ZN32,0)),0)</f>
        <v>0</v>
      </c>
      <c r="ZU32" s="128">
        <f>IFERROR(IF(AND(ZN32&lt;SMALL(기준일시_입력!$J$21:$J$39,ZU$5),ZO32&gt;SMALL(기준일시_입력!$N$21:$N$39,ZU$5)),INDEX(기준일시_입력!$AJ$21:$AJ$39,ZU$5*2-1),IF(AND(ZN32&gt;=SMALL(기준일시_입력!$J$21:$J$39,ZU$5),ZN32&lt;SMALL(기준일시_입력!$N$21:$N$39,ZU$5)),SMALL(기준일시_입력!$N$21:$N$39,ZU$5)-ZN32,0)),0)</f>
        <v>0</v>
      </c>
      <c r="ZV32" s="128">
        <f>IFERROR(IF(AND(ZN32&lt;SMALL(기준일시_입력!$J$21:$J$39,ZV$5),ZO32&gt;SMALL(기준일시_입력!$N$21:$N$39,ZV$5)),INDEX(기준일시_입력!$AJ$21:$AJ$39,ZV$5*2-1),IF(AND(ZN32&gt;=SMALL(기준일시_입력!$J$21:$J$39,ZV$5),ZN32&lt;SMALL(기준일시_입력!$N$21:$N$39,ZV$5)),SMALL(기준일시_입력!$N$21:$N$39,ZV$5)-ZN32,0)),0)</f>
        <v>0</v>
      </c>
      <c r="ZW32" s="128">
        <f>IFERROR(IF(AND(ZN32&lt;SMALL(기준일시_입력!$J$21:$J$39,ZW$5),ZO32&gt;SMALL(기준일시_입력!$N$21:$N$39,ZW$5)),INDEX(기준일시_입력!$AJ$21:$AJ$39,ZW$5*2-1),IF(AND(ZN32&gt;=SMALL(기준일시_입력!$J$21:$J$39,ZW$5),ZN32&lt;SMALL(기준일시_입력!$N$21:$N$39,ZW$5)),SMALL(기준일시_입력!$N$21:$N$39,ZW$5)-ZN32,0)),0)</f>
        <v>0</v>
      </c>
      <c r="ZX32" s="128">
        <f>IFERROR(IF(AND(ZN32&lt;SMALL(기준일시_입력!$J$21:$J$39,ZX$5),ZO32&gt;SMALL(기준일시_입력!$N$21:$N$39,ZX$5)),INDEX(기준일시_입력!$AJ$21:$AJ$39,ZX$5*2-1),IF(AND(ZN32&gt;=SMALL(기준일시_입력!$J$21:$J$39,ZX$5),ZN32&lt;SMALL(기준일시_입력!$N$21:$N$39,ZX$5)),SMALL(기준일시_입력!$N$21:$N$39,ZX$5)-ZN32,0)),0)</f>
        <v>0</v>
      </c>
      <c r="ZY32" s="128">
        <f>IFERROR(IF(AND(ZN32&lt;SMALL(기준일시_입력!$J$21:$J$39,ZY$5),ZO32&gt;SMALL(기준일시_입력!$N$21:$N$39,ZY$5)),INDEX(기준일시_입력!$AJ$21:$AJ$39,ZY$5*2-1),IF(AND(ZN32&gt;=SMALL(기준일시_입력!$J$21:$J$39,ZY$5),ZN32&lt;SMALL(기준일시_입력!$N$21:$N$39,ZY$5)),SMALL(기준일시_입력!$N$21:$N$39,ZY$5)-ZN32,0)),0)</f>
        <v>0</v>
      </c>
      <c r="ZZ32" s="125"/>
      <c r="AAA32" s="180" t="str">
        <f t="shared" si="264"/>
        <v>27일</v>
      </c>
      <c r="AAB32" s="180"/>
      <c r="AAC32" s="124" t="str">
        <f t="shared" si="265"/>
        <v>토</v>
      </c>
      <c r="AAD32" s="133" t="str">
        <f t="shared" si="411"/>
        <v/>
      </c>
      <c r="AAE32" s="184"/>
      <c r="AAF32" s="184"/>
      <c r="AAG32" s="184"/>
      <c r="AAH32" s="184"/>
      <c r="AAI32" s="184"/>
      <c r="AAJ32" s="184"/>
      <c r="AAK32" s="176"/>
      <c r="AAL32" s="177"/>
      <c r="AAM32" s="129" t="str">
        <f>IF($B32="","",IF(AND(AAC$3&lt;&gt;"",$B32-기준일시_입력!$AO$7&lt;=0,AAE32="",AAH32="",AAK32=""),"X",IF(AAK32="연차","☆",IF(AAK32="월차","★",IF(AAK32="병가","♨",IF(AAK32="출장","◎",IF(AAK32="교육","■",IF(AND(AAK32="",AAE32&lt;=기준일시_입력!$J$15,AAH32&gt;=기준일시_입력!$N$15),"○",IF(AND(AAK32="",AAE32&lt;&gt;"",AAE32&gt;기준일시_입력!$J$15),"▼",IF(AND(AAK32="",AAH32&lt;&gt;"",AAH32&lt;기준일시_입력!$N$15),"△",""))))))))))</f>
        <v/>
      </c>
      <c r="AAN32" s="128">
        <f>IFERROR(IF(OR(AAE32="",AAH32=""),0,IF(AND(AAP32&lt;기준일시_입력!$J$17,AAQ32&gt;기준일시_입력!$N$17),기준일시_입력!$N$17-기준일시_입력!$J$17,IF(AND(AAP32&gt;=기준일시_입력!$J$17,AAQ32&gt;기준일시_입력!$N$17),기준일시_입력!$N$17-AAP32,IF(AAQ32&lt;기준일시_입력!$J$17,0,IF(AND(AAP32&lt;기준일시_입력!$J$17,AAQ32&lt;=기준일시_입력!$N$17),AAQ32-기준일시_입력!$J$17,IF(AND(AAP32&gt;=기준일시_입력!$J$17,AAQ32&lt;=기준일시_입력!$N$17),AAQ32-AAP32,0)))))),0)</f>
        <v>0</v>
      </c>
      <c r="AAO32" s="128">
        <f t="shared" si="267"/>
        <v>0</v>
      </c>
      <c r="AAP32" s="128">
        <f>IF(OR(AAE32="",AAH32=""),0,IF(AAE32&lt;기준일시_입력!$J$15,기준일시_입력!$J$15,AAE32))</f>
        <v>0</v>
      </c>
      <c r="AAQ32" s="128">
        <f t="shared" si="268"/>
        <v>0</v>
      </c>
      <c r="AAR32" s="128">
        <f>IFERROR(IF(AND(AAP32&lt;SMALL(기준일시_입력!$J$21:$J$39,AAR$5),AAQ32&gt;SMALL(기준일시_입력!$N$21:$N$39,AAR$5)),INDEX(기준일시_입력!$AJ$21:$AJ$39,AAR$5*2-1),IF(AND(AAP32&gt;=SMALL(기준일시_입력!$J$21:$J$39,AAR$5),AAP32&lt;SMALL(기준일시_입력!$N$21:$N$39,AAR$5)),SMALL(기준일시_입력!$N$21:$N$39,AAR$5)-AAP32,0)),0)</f>
        <v>0</v>
      </c>
      <c r="AAS32" s="128">
        <f>IFERROR(IF(AND(AAP32&lt;SMALL(기준일시_입력!$J$21:$J$39,AAS$5),AAQ32&gt;SMALL(기준일시_입력!$N$21:$N$39,AAS$5)),INDEX(기준일시_입력!$AJ$21:$AJ$39,AAS$5*2-1),IF(AND(AAP32&gt;=SMALL(기준일시_입력!$J$21:$J$39,AAS$5),AAP32&lt;SMALL(기준일시_입력!$N$21:$N$39,AAS$5)),SMALL(기준일시_입력!$N$21:$N$39,AAS$5)-AAP32,0)),0)</f>
        <v>0</v>
      </c>
      <c r="AAT32" s="128">
        <f>IFERROR(IF(AND(AAP32&lt;SMALL(기준일시_입력!$J$21:$J$39,AAT$5),AAQ32&gt;SMALL(기준일시_입력!$N$21:$N$39,AAT$5)),INDEX(기준일시_입력!$AJ$21:$AJ$39,AAT$5*2-1),IF(AND(AAP32&gt;=SMALL(기준일시_입력!$J$21:$J$39,AAT$5),AAP32&lt;SMALL(기준일시_입력!$N$21:$N$39,AAT$5)),SMALL(기준일시_입력!$N$21:$N$39,AAT$5)-AAP32,0)),0)</f>
        <v>0</v>
      </c>
      <c r="AAU32" s="128">
        <f>IFERROR(IF(AND(AAP32&lt;SMALL(기준일시_입력!$J$21:$J$39,AAU$5),AAQ32&gt;SMALL(기준일시_입력!$N$21:$N$39,AAU$5)),INDEX(기준일시_입력!$AJ$21:$AJ$39,AAU$5*2-1),IF(AND(AAP32&gt;=SMALL(기준일시_입력!$J$21:$J$39,AAU$5),AAP32&lt;SMALL(기준일시_입력!$N$21:$N$39,AAU$5)),SMALL(기준일시_입력!$N$21:$N$39,AAU$5)-AAP32,0)),0)</f>
        <v>0</v>
      </c>
      <c r="AAV32" s="128">
        <f>IFERROR(IF(AND(AAP32&lt;SMALL(기준일시_입력!$J$21:$J$39,AAV$5),AAQ32&gt;SMALL(기준일시_입력!$N$21:$N$39,AAV$5)),INDEX(기준일시_입력!$AJ$21:$AJ$39,AAV$5*2-1),IF(AND(AAP32&gt;=SMALL(기준일시_입력!$J$21:$J$39,AAV$5),AAP32&lt;SMALL(기준일시_입력!$N$21:$N$39,AAV$5)),SMALL(기준일시_입력!$N$21:$N$39,AAV$5)-AAP32,0)),0)</f>
        <v>0</v>
      </c>
      <c r="AAW32" s="128">
        <f>IFERROR(IF(AND(AAP32&lt;SMALL(기준일시_입력!$J$21:$J$39,AAW$5),AAQ32&gt;SMALL(기준일시_입력!$N$21:$N$39,AAW$5)),INDEX(기준일시_입력!$AJ$21:$AJ$39,AAW$5*2-1),IF(AND(AAP32&gt;=SMALL(기준일시_입력!$J$21:$J$39,AAW$5),AAP32&lt;SMALL(기준일시_입력!$N$21:$N$39,AAW$5)),SMALL(기준일시_입력!$N$21:$N$39,AAW$5)-AAP32,0)),0)</f>
        <v>0</v>
      </c>
      <c r="AAX32" s="128">
        <f>IFERROR(IF(AND(AAP32&lt;SMALL(기준일시_입력!$J$21:$J$39,AAX$5),AAQ32&gt;SMALL(기준일시_입력!$N$21:$N$39,AAX$5)),INDEX(기준일시_입력!$AJ$21:$AJ$39,AAX$5*2-1),IF(AND(AAP32&gt;=SMALL(기준일시_입력!$J$21:$J$39,AAX$5),AAP32&lt;SMALL(기준일시_입력!$N$21:$N$39,AAX$5)),SMALL(기준일시_입력!$N$21:$N$39,AAX$5)-AAP32,0)),0)</f>
        <v>0</v>
      </c>
      <c r="AAY32" s="128">
        <f>IFERROR(IF(AND(AAP32&lt;SMALL(기준일시_입력!$J$21:$J$39,AAY$5),AAQ32&gt;SMALL(기준일시_입력!$N$21:$N$39,AAY$5)),INDEX(기준일시_입력!$AJ$21:$AJ$39,AAY$5*2-1),IF(AND(AAP32&gt;=SMALL(기준일시_입력!$J$21:$J$39,AAY$5),AAP32&lt;SMALL(기준일시_입력!$N$21:$N$39,AAY$5)),SMALL(기준일시_입력!$N$21:$N$39,AAY$5)-AAP32,0)),0)</f>
        <v>0</v>
      </c>
      <c r="AAZ32" s="128">
        <f>IFERROR(IF(AND(AAP32&lt;SMALL(기준일시_입력!$J$21:$J$39,AAZ$5),AAQ32&gt;SMALL(기준일시_입력!$N$21:$N$39,AAZ$5)),INDEX(기준일시_입력!$AJ$21:$AJ$39,AAZ$5*2-1),IF(AND(AAP32&gt;=SMALL(기준일시_입력!$J$21:$J$39,AAZ$5),AAP32&lt;SMALL(기준일시_입력!$N$21:$N$39,AAZ$5)),SMALL(기준일시_입력!$N$21:$N$39,AAZ$5)-AAP32,0)),0)</f>
        <v>0</v>
      </c>
      <c r="ABA32" s="128">
        <f>IFERROR(IF(AND(AAP32&lt;SMALL(기준일시_입력!$J$21:$J$39,ABA$5),AAQ32&gt;SMALL(기준일시_입력!$N$21:$N$39,ABA$5)),INDEX(기준일시_입력!$AJ$21:$AJ$39,ABA$5*2-1),IF(AND(AAP32&gt;=SMALL(기준일시_입력!$J$21:$J$39,ABA$5),AAP32&lt;SMALL(기준일시_입력!$N$21:$N$39,ABA$5)),SMALL(기준일시_입력!$N$21:$N$39,ABA$5)-AAP32,0)),0)</f>
        <v>0</v>
      </c>
      <c r="ABB32" s="125"/>
      <c r="ABC32" s="180" t="str">
        <f t="shared" si="269"/>
        <v>27일</v>
      </c>
      <c r="ABD32" s="180"/>
      <c r="ABE32" s="124" t="str">
        <f t="shared" si="270"/>
        <v>토</v>
      </c>
      <c r="ABF32" s="133" t="str">
        <f t="shared" si="411"/>
        <v/>
      </c>
      <c r="ABG32" s="184"/>
      <c r="ABH32" s="184"/>
      <c r="ABI32" s="184"/>
      <c r="ABJ32" s="184"/>
      <c r="ABK32" s="184"/>
      <c r="ABL32" s="184"/>
      <c r="ABM32" s="176"/>
      <c r="ABN32" s="177"/>
      <c r="ABO32" s="129" t="str">
        <f>IF($B32="","",IF(AND(ABE$3&lt;&gt;"",$B32-기준일시_입력!$AO$7&lt;=0,ABG32="",ABJ32="",ABM32=""),"X",IF(ABM32="연차","☆",IF(ABM32="월차","★",IF(ABM32="병가","♨",IF(ABM32="출장","◎",IF(ABM32="교육","■",IF(AND(ABM32="",ABG32&lt;=기준일시_입력!$J$15,ABJ32&gt;=기준일시_입력!$N$15),"○",IF(AND(ABM32="",ABG32&lt;&gt;"",ABG32&gt;기준일시_입력!$J$15),"▼",IF(AND(ABM32="",ABJ32&lt;&gt;"",ABJ32&lt;기준일시_입력!$N$15),"△",""))))))))))</f>
        <v/>
      </c>
      <c r="ABP32" s="128">
        <f>IFERROR(IF(OR(ABG32="",ABJ32=""),0,IF(AND(ABR32&lt;기준일시_입력!$J$17,ABS32&gt;기준일시_입력!$N$17),기준일시_입력!$N$17-기준일시_입력!$J$17,IF(AND(ABR32&gt;=기준일시_입력!$J$17,ABS32&gt;기준일시_입력!$N$17),기준일시_입력!$N$17-ABR32,IF(ABS32&lt;기준일시_입력!$J$17,0,IF(AND(ABR32&lt;기준일시_입력!$J$17,ABS32&lt;=기준일시_입력!$N$17),ABS32-기준일시_입력!$J$17,IF(AND(ABR32&gt;=기준일시_입력!$J$17,ABS32&lt;=기준일시_입력!$N$17),ABS32-ABR32,0)))))),0)</f>
        <v>0</v>
      </c>
      <c r="ABQ32" s="128">
        <f t="shared" si="272"/>
        <v>0</v>
      </c>
      <c r="ABR32" s="128">
        <f>IF(OR(ABG32="",ABJ32=""),0,IF(ABG32&lt;기준일시_입력!$J$15,기준일시_입력!$J$15,ABG32))</f>
        <v>0</v>
      </c>
      <c r="ABS32" s="128">
        <f t="shared" si="273"/>
        <v>0</v>
      </c>
      <c r="ABT32" s="128">
        <f>IFERROR(IF(AND(ABR32&lt;SMALL(기준일시_입력!$J$21:$J$39,ABT$5),ABS32&gt;SMALL(기준일시_입력!$N$21:$N$39,ABT$5)),INDEX(기준일시_입력!$AJ$21:$AJ$39,ABT$5*2-1),IF(AND(ABR32&gt;=SMALL(기준일시_입력!$J$21:$J$39,ABT$5),ABR32&lt;SMALL(기준일시_입력!$N$21:$N$39,ABT$5)),SMALL(기준일시_입력!$N$21:$N$39,ABT$5)-ABR32,0)),0)</f>
        <v>0</v>
      </c>
      <c r="ABU32" s="128">
        <f>IFERROR(IF(AND(ABR32&lt;SMALL(기준일시_입력!$J$21:$J$39,ABU$5),ABS32&gt;SMALL(기준일시_입력!$N$21:$N$39,ABU$5)),INDEX(기준일시_입력!$AJ$21:$AJ$39,ABU$5*2-1),IF(AND(ABR32&gt;=SMALL(기준일시_입력!$J$21:$J$39,ABU$5),ABR32&lt;SMALL(기준일시_입력!$N$21:$N$39,ABU$5)),SMALL(기준일시_입력!$N$21:$N$39,ABU$5)-ABR32,0)),0)</f>
        <v>0</v>
      </c>
      <c r="ABV32" s="128">
        <f>IFERROR(IF(AND(ABR32&lt;SMALL(기준일시_입력!$J$21:$J$39,ABV$5),ABS32&gt;SMALL(기준일시_입력!$N$21:$N$39,ABV$5)),INDEX(기준일시_입력!$AJ$21:$AJ$39,ABV$5*2-1),IF(AND(ABR32&gt;=SMALL(기준일시_입력!$J$21:$J$39,ABV$5),ABR32&lt;SMALL(기준일시_입력!$N$21:$N$39,ABV$5)),SMALL(기준일시_입력!$N$21:$N$39,ABV$5)-ABR32,0)),0)</f>
        <v>0</v>
      </c>
      <c r="ABW32" s="128">
        <f>IFERROR(IF(AND(ABR32&lt;SMALL(기준일시_입력!$J$21:$J$39,ABW$5),ABS32&gt;SMALL(기준일시_입력!$N$21:$N$39,ABW$5)),INDEX(기준일시_입력!$AJ$21:$AJ$39,ABW$5*2-1),IF(AND(ABR32&gt;=SMALL(기준일시_입력!$J$21:$J$39,ABW$5),ABR32&lt;SMALL(기준일시_입력!$N$21:$N$39,ABW$5)),SMALL(기준일시_입력!$N$21:$N$39,ABW$5)-ABR32,0)),0)</f>
        <v>0</v>
      </c>
      <c r="ABX32" s="128">
        <f>IFERROR(IF(AND(ABR32&lt;SMALL(기준일시_입력!$J$21:$J$39,ABX$5),ABS32&gt;SMALL(기준일시_입력!$N$21:$N$39,ABX$5)),INDEX(기준일시_입력!$AJ$21:$AJ$39,ABX$5*2-1),IF(AND(ABR32&gt;=SMALL(기준일시_입력!$J$21:$J$39,ABX$5),ABR32&lt;SMALL(기준일시_입력!$N$21:$N$39,ABX$5)),SMALL(기준일시_입력!$N$21:$N$39,ABX$5)-ABR32,0)),0)</f>
        <v>0</v>
      </c>
      <c r="ABY32" s="128">
        <f>IFERROR(IF(AND(ABR32&lt;SMALL(기준일시_입력!$J$21:$J$39,ABY$5),ABS32&gt;SMALL(기준일시_입력!$N$21:$N$39,ABY$5)),INDEX(기준일시_입력!$AJ$21:$AJ$39,ABY$5*2-1),IF(AND(ABR32&gt;=SMALL(기준일시_입력!$J$21:$J$39,ABY$5),ABR32&lt;SMALL(기준일시_입력!$N$21:$N$39,ABY$5)),SMALL(기준일시_입력!$N$21:$N$39,ABY$5)-ABR32,0)),0)</f>
        <v>0</v>
      </c>
      <c r="ABZ32" s="128">
        <f>IFERROR(IF(AND(ABR32&lt;SMALL(기준일시_입력!$J$21:$J$39,ABZ$5),ABS32&gt;SMALL(기준일시_입력!$N$21:$N$39,ABZ$5)),INDEX(기준일시_입력!$AJ$21:$AJ$39,ABZ$5*2-1),IF(AND(ABR32&gt;=SMALL(기준일시_입력!$J$21:$J$39,ABZ$5),ABR32&lt;SMALL(기준일시_입력!$N$21:$N$39,ABZ$5)),SMALL(기준일시_입력!$N$21:$N$39,ABZ$5)-ABR32,0)),0)</f>
        <v>0</v>
      </c>
      <c r="ACA32" s="128">
        <f>IFERROR(IF(AND(ABR32&lt;SMALL(기준일시_입력!$J$21:$J$39,ACA$5),ABS32&gt;SMALL(기준일시_입력!$N$21:$N$39,ACA$5)),INDEX(기준일시_입력!$AJ$21:$AJ$39,ACA$5*2-1),IF(AND(ABR32&gt;=SMALL(기준일시_입력!$J$21:$J$39,ACA$5),ABR32&lt;SMALL(기준일시_입력!$N$21:$N$39,ACA$5)),SMALL(기준일시_입력!$N$21:$N$39,ACA$5)-ABR32,0)),0)</f>
        <v>0</v>
      </c>
      <c r="ACB32" s="128">
        <f>IFERROR(IF(AND(ABR32&lt;SMALL(기준일시_입력!$J$21:$J$39,ACB$5),ABS32&gt;SMALL(기준일시_입력!$N$21:$N$39,ACB$5)),INDEX(기준일시_입력!$AJ$21:$AJ$39,ACB$5*2-1),IF(AND(ABR32&gt;=SMALL(기준일시_입력!$J$21:$J$39,ACB$5),ABR32&lt;SMALL(기준일시_입력!$N$21:$N$39,ACB$5)),SMALL(기준일시_입력!$N$21:$N$39,ACB$5)-ABR32,0)),0)</f>
        <v>0</v>
      </c>
      <c r="ACC32" s="128">
        <f>IFERROR(IF(AND(ABR32&lt;SMALL(기준일시_입력!$J$21:$J$39,ACC$5),ABS32&gt;SMALL(기준일시_입력!$N$21:$N$39,ACC$5)),INDEX(기준일시_입력!$AJ$21:$AJ$39,ACC$5*2-1),IF(AND(ABR32&gt;=SMALL(기준일시_입력!$J$21:$J$39,ACC$5),ABR32&lt;SMALL(기준일시_입력!$N$21:$N$39,ACC$5)),SMALL(기준일시_입력!$N$21:$N$39,ACC$5)-ABR32,0)),0)</f>
        <v>0</v>
      </c>
      <c r="ACD32" s="125"/>
      <c r="ACE32" s="180" t="str">
        <f t="shared" si="274"/>
        <v>27일</v>
      </c>
      <c r="ACF32" s="180"/>
      <c r="ACG32" s="124" t="str">
        <f t="shared" si="275"/>
        <v>토</v>
      </c>
      <c r="ACH32" s="133" t="str">
        <f t="shared" si="412"/>
        <v/>
      </c>
      <c r="ACI32" s="184"/>
      <c r="ACJ32" s="184"/>
      <c r="ACK32" s="184"/>
      <c r="ACL32" s="184"/>
      <c r="ACM32" s="184"/>
      <c r="ACN32" s="184"/>
      <c r="ACO32" s="176"/>
      <c r="ACP32" s="177"/>
      <c r="ACQ32" s="129" t="str">
        <f>IF($B32="","",IF(AND(ACG$3&lt;&gt;"",$B32-기준일시_입력!$AO$7&lt;=0,ACI32="",ACL32="",ACO32=""),"X",IF(ACO32="연차","☆",IF(ACO32="월차","★",IF(ACO32="병가","♨",IF(ACO32="출장","◎",IF(ACO32="교육","■",IF(AND(ACO32="",ACI32&lt;=기준일시_입력!$J$15,ACL32&gt;=기준일시_입력!$N$15),"○",IF(AND(ACO32="",ACI32&lt;&gt;"",ACI32&gt;기준일시_입력!$J$15),"▼",IF(AND(ACO32="",ACL32&lt;&gt;"",ACL32&lt;기준일시_입력!$N$15),"△",""))))))))))</f>
        <v/>
      </c>
      <c r="ACR32" s="128">
        <f>IFERROR(IF(OR(ACI32="",ACL32=""),0,IF(AND(ACT32&lt;기준일시_입력!$J$17,ACU32&gt;기준일시_입력!$N$17),기준일시_입력!$N$17-기준일시_입력!$J$17,IF(AND(ACT32&gt;=기준일시_입력!$J$17,ACU32&gt;기준일시_입력!$N$17),기준일시_입력!$N$17-ACT32,IF(ACU32&lt;기준일시_입력!$J$17,0,IF(AND(ACT32&lt;기준일시_입력!$J$17,ACU32&lt;=기준일시_입력!$N$17),ACU32-기준일시_입력!$J$17,IF(AND(ACT32&gt;=기준일시_입력!$J$17,ACU32&lt;=기준일시_입력!$N$17),ACU32-ACT32,0)))))),0)</f>
        <v>0</v>
      </c>
      <c r="ACS32" s="128">
        <f t="shared" si="277"/>
        <v>0</v>
      </c>
      <c r="ACT32" s="128">
        <f>IF(OR(ACI32="",ACL32=""),0,IF(ACI32&lt;기준일시_입력!$J$15,기준일시_입력!$J$15,ACI32))</f>
        <v>0</v>
      </c>
      <c r="ACU32" s="128">
        <f t="shared" si="278"/>
        <v>0</v>
      </c>
      <c r="ACV32" s="128">
        <f>IFERROR(IF(AND(ACT32&lt;SMALL(기준일시_입력!$J$21:$J$39,ACV$5),ACU32&gt;SMALL(기준일시_입력!$N$21:$N$39,ACV$5)),INDEX(기준일시_입력!$AJ$21:$AJ$39,ACV$5*2-1),IF(AND(ACT32&gt;=SMALL(기준일시_입력!$J$21:$J$39,ACV$5),ACT32&lt;SMALL(기준일시_입력!$N$21:$N$39,ACV$5)),SMALL(기준일시_입력!$N$21:$N$39,ACV$5)-ACT32,0)),0)</f>
        <v>0</v>
      </c>
      <c r="ACW32" s="128">
        <f>IFERROR(IF(AND(ACT32&lt;SMALL(기준일시_입력!$J$21:$J$39,ACW$5),ACU32&gt;SMALL(기준일시_입력!$N$21:$N$39,ACW$5)),INDEX(기준일시_입력!$AJ$21:$AJ$39,ACW$5*2-1),IF(AND(ACT32&gt;=SMALL(기준일시_입력!$J$21:$J$39,ACW$5),ACT32&lt;SMALL(기준일시_입력!$N$21:$N$39,ACW$5)),SMALL(기준일시_입력!$N$21:$N$39,ACW$5)-ACT32,0)),0)</f>
        <v>0</v>
      </c>
      <c r="ACX32" s="128">
        <f>IFERROR(IF(AND(ACT32&lt;SMALL(기준일시_입력!$J$21:$J$39,ACX$5),ACU32&gt;SMALL(기준일시_입력!$N$21:$N$39,ACX$5)),INDEX(기준일시_입력!$AJ$21:$AJ$39,ACX$5*2-1),IF(AND(ACT32&gt;=SMALL(기준일시_입력!$J$21:$J$39,ACX$5),ACT32&lt;SMALL(기준일시_입력!$N$21:$N$39,ACX$5)),SMALL(기준일시_입력!$N$21:$N$39,ACX$5)-ACT32,0)),0)</f>
        <v>0</v>
      </c>
      <c r="ACY32" s="128">
        <f>IFERROR(IF(AND(ACT32&lt;SMALL(기준일시_입력!$J$21:$J$39,ACY$5),ACU32&gt;SMALL(기준일시_입력!$N$21:$N$39,ACY$5)),INDEX(기준일시_입력!$AJ$21:$AJ$39,ACY$5*2-1),IF(AND(ACT32&gt;=SMALL(기준일시_입력!$J$21:$J$39,ACY$5),ACT32&lt;SMALL(기준일시_입력!$N$21:$N$39,ACY$5)),SMALL(기준일시_입력!$N$21:$N$39,ACY$5)-ACT32,0)),0)</f>
        <v>0</v>
      </c>
      <c r="ACZ32" s="128">
        <f>IFERROR(IF(AND(ACT32&lt;SMALL(기준일시_입력!$J$21:$J$39,ACZ$5),ACU32&gt;SMALL(기준일시_입력!$N$21:$N$39,ACZ$5)),INDEX(기준일시_입력!$AJ$21:$AJ$39,ACZ$5*2-1),IF(AND(ACT32&gt;=SMALL(기준일시_입력!$J$21:$J$39,ACZ$5),ACT32&lt;SMALL(기준일시_입력!$N$21:$N$39,ACZ$5)),SMALL(기준일시_입력!$N$21:$N$39,ACZ$5)-ACT32,0)),0)</f>
        <v>0</v>
      </c>
      <c r="ADA32" s="128">
        <f>IFERROR(IF(AND(ACT32&lt;SMALL(기준일시_입력!$J$21:$J$39,ADA$5),ACU32&gt;SMALL(기준일시_입력!$N$21:$N$39,ADA$5)),INDEX(기준일시_입력!$AJ$21:$AJ$39,ADA$5*2-1),IF(AND(ACT32&gt;=SMALL(기준일시_입력!$J$21:$J$39,ADA$5),ACT32&lt;SMALL(기준일시_입력!$N$21:$N$39,ADA$5)),SMALL(기준일시_입력!$N$21:$N$39,ADA$5)-ACT32,0)),0)</f>
        <v>0</v>
      </c>
      <c r="ADB32" s="128">
        <f>IFERROR(IF(AND(ACT32&lt;SMALL(기준일시_입력!$J$21:$J$39,ADB$5),ACU32&gt;SMALL(기준일시_입력!$N$21:$N$39,ADB$5)),INDEX(기준일시_입력!$AJ$21:$AJ$39,ADB$5*2-1),IF(AND(ACT32&gt;=SMALL(기준일시_입력!$J$21:$J$39,ADB$5),ACT32&lt;SMALL(기준일시_입력!$N$21:$N$39,ADB$5)),SMALL(기준일시_입력!$N$21:$N$39,ADB$5)-ACT32,0)),0)</f>
        <v>0</v>
      </c>
      <c r="ADC32" s="128">
        <f>IFERROR(IF(AND(ACT32&lt;SMALL(기준일시_입력!$J$21:$J$39,ADC$5),ACU32&gt;SMALL(기준일시_입력!$N$21:$N$39,ADC$5)),INDEX(기준일시_입력!$AJ$21:$AJ$39,ADC$5*2-1),IF(AND(ACT32&gt;=SMALL(기준일시_입력!$J$21:$J$39,ADC$5),ACT32&lt;SMALL(기준일시_입력!$N$21:$N$39,ADC$5)),SMALL(기준일시_입력!$N$21:$N$39,ADC$5)-ACT32,0)),0)</f>
        <v>0</v>
      </c>
      <c r="ADD32" s="128">
        <f>IFERROR(IF(AND(ACT32&lt;SMALL(기준일시_입력!$J$21:$J$39,ADD$5),ACU32&gt;SMALL(기준일시_입력!$N$21:$N$39,ADD$5)),INDEX(기준일시_입력!$AJ$21:$AJ$39,ADD$5*2-1),IF(AND(ACT32&gt;=SMALL(기준일시_입력!$J$21:$J$39,ADD$5),ACT32&lt;SMALL(기준일시_입력!$N$21:$N$39,ADD$5)),SMALL(기준일시_입력!$N$21:$N$39,ADD$5)-ACT32,0)),0)</f>
        <v>0</v>
      </c>
      <c r="ADE32" s="128">
        <f>IFERROR(IF(AND(ACT32&lt;SMALL(기준일시_입력!$J$21:$J$39,ADE$5),ACU32&gt;SMALL(기준일시_입력!$N$21:$N$39,ADE$5)),INDEX(기준일시_입력!$AJ$21:$AJ$39,ADE$5*2-1),IF(AND(ACT32&gt;=SMALL(기준일시_입력!$J$21:$J$39,ADE$5),ACT32&lt;SMALL(기준일시_입력!$N$21:$N$39,ADE$5)),SMALL(기준일시_입력!$N$21:$N$39,ADE$5)-ACT32,0)),0)</f>
        <v>0</v>
      </c>
      <c r="ADF32" s="125"/>
      <c r="ADG32" s="180" t="str">
        <f t="shared" si="279"/>
        <v>27일</v>
      </c>
      <c r="ADH32" s="180"/>
      <c r="ADI32" s="124" t="str">
        <f t="shared" si="280"/>
        <v>토</v>
      </c>
      <c r="ADJ32" s="133" t="str">
        <f t="shared" si="412"/>
        <v/>
      </c>
      <c r="ADK32" s="184"/>
      <c r="ADL32" s="184"/>
      <c r="ADM32" s="184"/>
      <c r="ADN32" s="184"/>
      <c r="ADO32" s="184"/>
      <c r="ADP32" s="184"/>
      <c r="ADQ32" s="176"/>
      <c r="ADR32" s="177"/>
      <c r="ADS32" s="129" t="str">
        <f>IF($B32="","",IF(AND(ADI$3&lt;&gt;"",$B32-기준일시_입력!$AO$7&lt;=0,ADK32="",ADN32="",ADQ32=""),"X",IF(ADQ32="연차","☆",IF(ADQ32="월차","★",IF(ADQ32="병가","♨",IF(ADQ32="출장","◎",IF(ADQ32="교육","■",IF(AND(ADQ32="",ADK32&lt;=기준일시_입력!$J$15,ADN32&gt;=기준일시_입력!$N$15),"○",IF(AND(ADQ32="",ADK32&lt;&gt;"",ADK32&gt;기준일시_입력!$J$15),"▼",IF(AND(ADQ32="",ADN32&lt;&gt;"",ADN32&lt;기준일시_입력!$N$15),"△",""))))))))))</f>
        <v/>
      </c>
      <c r="ADT32" s="128">
        <f>IFERROR(IF(OR(ADK32="",ADN32=""),0,IF(AND(ADV32&lt;기준일시_입력!$J$17,ADW32&gt;기준일시_입력!$N$17),기준일시_입력!$N$17-기준일시_입력!$J$17,IF(AND(ADV32&gt;=기준일시_입력!$J$17,ADW32&gt;기준일시_입력!$N$17),기준일시_입력!$N$17-ADV32,IF(ADW32&lt;기준일시_입력!$J$17,0,IF(AND(ADV32&lt;기준일시_입력!$J$17,ADW32&lt;=기준일시_입력!$N$17),ADW32-기준일시_입력!$J$17,IF(AND(ADV32&gt;=기준일시_입력!$J$17,ADW32&lt;=기준일시_입력!$N$17),ADW32-ADV32,0)))))),0)</f>
        <v>0</v>
      </c>
      <c r="ADU32" s="128">
        <f t="shared" si="282"/>
        <v>0</v>
      </c>
      <c r="ADV32" s="128">
        <f>IF(OR(ADK32="",ADN32=""),0,IF(ADK32&lt;기준일시_입력!$J$15,기준일시_입력!$J$15,ADK32))</f>
        <v>0</v>
      </c>
      <c r="ADW32" s="128">
        <f t="shared" si="283"/>
        <v>0</v>
      </c>
      <c r="ADX32" s="128">
        <f>IFERROR(IF(AND(ADV32&lt;SMALL(기준일시_입력!$J$21:$J$39,ADX$5),ADW32&gt;SMALL(기준일시_입력!$N$21:$N$39,ADX$5)),INDEX(기준일시_입력!$AJ$21:$AJ$39,ADX$5*2-1),IF(AND(ADV32&gt;=SMALL(기준일시_입력!$J$21:$J$39,ADX$5),ADV32&lt;SMALL(기준일시_입력!$N$21:$N$39,ADX$5)),SMALL(기준일시_입력!$N$21:$N$39,ADX$5)-ADV32,0)),0)</f>
        <v>0</v>
      </c>
      <c r="ADY32" s="128">
        <f>IFERROR(IF(AND(ADV32&lt;SMALL(기준일시_입력!$J$21:$J$39,ADY$5),ADW32&gt;SMALL(기준일시_입력!$N$21:$N$39,ADY$5)),INDEX(기준일시_입력!$AJ$21:$AJ$39,ADY$5*2-1),IF(AND(ADV32&gt;=SMALL(기준일시_입력!$J$21:$J$39,ADY$5),ADV32&lt;SMALL(기준일시_입력!$N$21:$N$39,ADY$5)),SMALL(기준일시_입력!$N$21:$N$39,ADY$5)-ADV32,0)),0)</f>
        <v>0</v>
      </c>
      <c r="ADZ32" s="128">
        <f>IFERROR(IF(AND(ADV32&lt;SMALL(기준일시_입력!$J$21:$J$39,ADZ$5),ADW32&gt;SMALL(기준일시_입력!$N$21:$N$39,ADZ$5)),INDEX(기준일시_입력!$AJ$21:$AJ$39,ADZ$5*2-1),IF(AND(ADV32&gt;=SMALL(기준일시_입력!$J$21:$J$39,ADZ$5),ADV32&lt;SMALL(기준일시_입력!$N$21:$N$39,ADZ$5)),SMALL(기준일시_입력!$N$21:$N$39,ADZ$5)-ADV32,0)),0)</f>
        <v>0</v>
      </c>
      <c r="AEA32" s="128">
        <f>IFERROR(IF(AND(ADV32&lt;SMALL(기준일시_입력!$J$21:$J$39,AEA$5),ADW32&gt;SMALL(기준일시_입력!$N$21:$N$39,AEA$5)),INDEX(기준일시_입력!$AJ$21:$AJ$39,AEA$5*2-1),IF(AND(ADV32&gt;=SMALL(기준일시_입력!$J$21:$J$39,AEA$5),ADV32&lt;SMALL(기준일시_입력!$N$21:$N$39,AEA$5)),SMALL(기준일시_입력!$N$21:$N$39,AEA$5)-ADV32,0)),0)</f>
        <v>0</v>
      </c>
      <c r="AEB32" s="128">
        <f>IFERROR(IF(AND(ADV32&lt;SMALL(기준일시_입력!$J$21:$J$39,AEB$5),ADW32&gt;SMALL(기준일시_입력!$N$21:$N$39,AEB$5)),INDEX(기준일시_입력!$AJ$21:$AJ$39,AEB$5*2-1),IF(AND(ADV32&gt;=SMALL(기준일시_입력!$J$21:$J$39,AEB$5),ADV32&lt;SMALL(기준일시_입력!$N$21:$N$39,AEB$5)),SMALL(기준일시_입력!$N$21:$N$39,AEB$5)-ADV32,0)),0)</f>
        <v>0</v>
      </c>
      <c r="AEC32" s="128">
        <f>IFERROR(IF(AND(ADV32&lt;SMALL(기준일시_입력!$J$21:$J$39,AEC$5),ADW32&gt;SMALL(기준일시_입력!$N$21:$N$39,AEC$5)),INDEX(기준일시_입력!$AJ$21:$AJ$39,AEC$5*2-1),IF(AND(ADV32&gt;=SMALL(기준일시_입력!$J$21:$J$39,AEC$5),ADV32&lt;SMALL(기준일시_입력!$N$21:$N$39,AEC$5)),SMALL(기준일시_입력!$N$21:$N$39,AEC$5)-ADV32,0)),0)</f>
        <v>0</v>
      </c>
      <c r="AED32" s="128">
        <f>IFERROR(IF(AND(ADV32&lt;SMALL(기준일시_입력!$J$21:$J$39,AED$5),ADW32&gt;SMALL(기준일시_입력!$N$21:$N$39,AED$5)),INDEX(기준일시_입력!$AJ$21:$AJ$39,AED$5*2-1),IF(AND(ADV32&gt;=SMALL(기준일시_입력!$J$21:$J$39,AED$5),ADV32&lt;SMALL(기준일시_입력!$N$21:$N$39,AED$5)),SMALL(기준일시_입력!$N$21:$N$39,AED$5)-ADV32,0)),0)</f>
        <v>0</v>
      </c>
      <c r="AEE32" s="128">
        <f>IFERROR(IF(AND(ADV32&lt;SMALL(기준일시_입력!$J$21:$J$39,AEE$5),ADW32&gt;SMALL(기준일시_입력!$N$21:$N$39,AEE$5)),INDEX(기준일시_입력!$AJ$21:$AJ$39,AEE$5*2-1),IF(AND(ADV32&gt;=SMALL(기준일시_입력!$J$21:$J$39,AEE$5),ADV32&lt;SMALL(기준일시_입력!$N$21:$N$39,AEE$5)),SMALL(기준일시_입력!$N$21:$N$39,AEE$5)-ADV32,0)),0)</f>
        <v>0</v>
      </c>
      <c r="AEF32" s="128">
        <f>IFERROR(IF(AND(ADV32&lt;SMALL(기준일시_입력!$J$21:$J$39,AEF$5),ADW32&gt;SMALL(기준일시_입력!$N$21:$N$39,AEF$5)),INDEX(기준일시_입력!$AJ$21:$AJ$39,AEF$5*2-1),IF(AND(ADV32&gt;=SMALL(기준일시_입력!$J$21:$J$39,AEF$5),ADV32&lt;SMALL(기준일시_입력!$N$21:$N$39,AEF$5)),SMALL(기준일시_입력!$N$21:$N$39,AEF$5)-ADV32,0)),0)</f>
        <v>0</v>
      </c>
      <c r="AEG32" s="128">
        <f>IFERROR(IF(AND(ADV32&lt;SMALL(기준일시_입력!$J$21:$J$39,AEG$5),ADW32&gt;SMALL(기준일시_입력!$N$21:$N$39,AEG$5)),INDEX(기준일시_입력!$AJ$21:$AJ$39,AEG$5*2-1),IF(AND(ADV32&gt;=SMALL(기준일시_입력!$J$21:$J$39,AEG$5),ADV32&lt;SMALL(기준일시_입력!$N$21:$N$39,AEG$5)),SMALL(기준일시_입력!$N$21:$N$39,AEG$5)-ADV32,0)),0)</f>
        <v>0</v>
      </c>
      <c r="AEH32" s="125"/>
      <c r="AEI32" s="180" t="str">
        <f t="shared" si="284"/>
        <v>27일</v>
      </c>
      <c r="AEJ32" s="180"/>
      <c r="AEK32" s="124" t="str">
        <f t="shared" si="285"/>
        <v>토</v>
      </c>
      <c r="AEL32" s="133" t="str">
        <f t="shared" si="412"/>
        <v/>
      </c>
      <c r="AEM32" s="184"/>
      <c r="AEN32" s="184"/>
      <c r="AEO32" s="184"/>
      <c r="AEP32" s="184"/>
      <c r="AEQ32" s="184"/>
      <c r="AER32" s="184"/>
      <c r="AES32" s="176"/>
      <c r="AET32" s="177"/>
      <c r="AEU32" s="129" t="str">
        <f>IF($B32="","",IF(AND(AEK$3&lt;&gt;"",$B32-기준일시_입력!$AO$7&lt;=0,AEM32="",AEP32="",AES32=""),"X",IF(AES32="연차","☆",IF(AES32="월차","★",IF(AES32="병가","♨",IF(AES32="출장","◎",IF(AES32="교육","■",IF(AND(AES32="",AEM32&lt;=기준일시_입력!$J$15,AEP32&gt;=기준일시_입력!$N$15),"○",IF(AND(AES32="",AEM32&lt;&gt;"",AEM32&gt;기준일시_입력!$J$15),"▼",IF(AND(AES32="",AEP32&lt;&gt;"",AEP32&lt;기준일시_입력!$N$15),"△",""))))))))))</f>
        <v/>
      </c>
      <c r="AEV32" s="128">
        <f>IFERROR(IF(OR(AEM32="",AEP32=""),0,IF(AND(AEX32&lt;기준일시_입력!$J$17,AEY32&gt;기준일시_입력!$N$17),기준일시_입력!$N$17-기준일시_입력!$J$17,IF(AND(AEX32&gt;=기준일시_입력!$J$17,AEY32&gt;기준일시_입력!$N$17),기준일시_입력!$N$17-AEX32,IF(AEY32&lt;기준일시_입력!$J$17,0,IF(AND(AEX32&lt;기준일시_입력!$J$17,AEY32&lt;=기준일시_입력!$N$17),AEY32-기준일시_입력!$J$17,IF(AND(AEX32&gt;=기준일시_입력!$J$17,AEY32&lt;=기준일시_입력!$N$17),AEY32-AEX32,0)))))),0)</f>
        <v>0</v>
      </c>
      <c r="AEW32" s="128">
        <f t="shared" si="287"/>
        <v>0</v>
      </c>
      <c r="AEX32" s="128">
        <f>IF(OR(AEM32="",AEP32=""),0,IF(AEM32&lt;기준일시_입력!$J$15,기준일시_입력!$J$15,AEM32))</f>
        <v>0</v>
      </c>
      <c r="AEY32" s="128">
        <f t="shared" si="288"/>
        <v>0</v>
      </c>
      <c r="AEZ32" s="128">
        <f>IFERROR(IF(AND(AEX32&lt;SMALL(기준일시_입력!$J$21:$J$39,AEZ$5),AEY32&gt;SMALL(기준일시_입력!$N$21:$N$39,AEZ$5)),INDEX(기준일시_입력!$AJ$21:$AJ$39,AEZ$5*2-1),IF(AND(AEX32&gt;=SMALL(기준일시_입력!$J$21:$J$39,AEZ$5),AEX32&lt;SMALL(기준일시_입력!$N$21:$N$39,AEZ$5)),SMALL(기준일시_입력!$N$21:$N$39,AEZ$5)-AEX32,0)),0)</f>
        <v>0</v>
      </c>
      <c r="AFA32" s="128">
        <f>IFERROR(IF(AND(AEX32&lt;SMALL(기준일시_입력!$J$21:$J$39,AFA$5),AEY32&gt;SMALL(기준일시_입력!$N$21:$N$39,AFA$5)),INDEX(기준일시_입력!$AJ$21:$AJ$39,AFA$5*2-1),IF(AND(AEX32&gt;=SMALL(기준일시_입력!$J$21:$J$39,AFA$5),AEX32&lt;SMALL(기준일시_입력!$N$21:$N$39,AFA$5)),SMALL(기준일시_입력!$N$21:$N$39,AFA$5)-AEX32,0)),0)</f>
        <v>0</v>
      </c>
      <c r="AFB32" s="128">
        <f>IFERROR(IF(AND(AEX32&lt;SMALL(기준일시_입력!$J$21:$J$39,AFB$5),AEY32&gt;SMALL(기준일시_입력!$N$21:$N$39,AFB$5)),INDEX(기준일시_입력!$AJ$21:$AJ$39,AFB$5*2-1),IF(AND(AEX32&gt;=SMALL(기준일시_입력!$J$21:$J$39,AFB$5),AEX32&lt;SMALL(기준일시_입력!$N$21:$N$39,AFB$5)),SMALL(기준일시_입력!$N$21:$N$39,AFB$5)-AEX32,0)),0)</f>
        <v>0</v>
      </c>
      <c r="AFC32" s="128">
        <f>IFERROR(IF(AND(AEX32&lt;SMALL(기준일시_입력!$J$21:$J$39,AFC$5),AEY32&gt;SMALL(기준일시_입력!$N$21:$N$39,AFC$5)),INDEX(기준일시_입력!$AJ$21:$AJ$39,AFC$5*2-1),IF(AND(AEX32&gt;=SMALL(기준일시_입력!$J$21:$J$39,AFC$5),AEX32&lt;SMALL(기준일시_입력!$N$21:$N$39,AFC$5)),SMALL(기준일시_입력!$N$21:$N$39,AFC$5)-AEX32,0)),0)</f>
        <v>0</v>
      </c>
      <c r="AFD32" s="128">
        <f>IFERROR(IF(AND(AEX32&lt;SMALL(기준일시_입력!$J$21:$J$39,AFD$5),AEY32&gt;SMALL(기준일시_입력!$N$21:$N$39,AFD$5)),INDEX(기준일시_입력!$AJ$21:$AJ$39,AFD$5*2-1),IF(AND(AEX32&gt;=SMALL(기준일시_입력!$J$21:$J$39,AFD$5),AEX32&lt;SMALL(기준일시_입력!$N$21:$N$39,AFD$5)),SMALL(기준일시_입력!$N$21:$N$39,AFD$5)-AEX32,0)),0)</f>
        <v>0</v>
      </c>
      <c r="AFE32" s="128">
        <f>IFERROR(IF(AND(AEX32&lt;SMALL(기준일시_입력!$J$21:$J$39,AFE$5),AEY32&gt;SMALL(기준일시_입력!$N$21:$N$39,AFE$5)),INDEX(기준일시_입력!$AJ$21:$AJ$39,AFE$5*2-1),IF(AND(AEX32&gt;=SMALL(기준일시_입력!$J$21:$J$39,AFE$5),AEX32&lt;SMALL(기준일시_입력!$N$21:$N$39,AFE$5)),SMALL(기준일시_입력!$N$21:$N$39,AFE$5)-AEX32,0)),0)</f>
        <v>0</v>
      </c>
      <c r="AFF32" s="128">
        <f>IFERROR(IF(AND(AEX32&lt;SMALL(기준일시_입력!$J$21:$J$39,AFF$5),AEY32&gt;SMALL(기준일시_입력!$N$21:$N$39,AFF$5)),INDEX(기준일시_입력!$AJ$21:$AJ$39,AFF$5*2-1),IF(AND(AEX32&gt;=SMALL(기준일시_입력!$J$21:$J$39,AFF$5),AEX32&lt;SMALL(기준일시_입력!$N$21:$N$39,AFF$5)),SMALL(기준일시_입력!$N$21:$N$39,AFF$5)-AEX32,0)),0)</f>
        <v>0</v>
      </c>
      <c r="AFG32" s="128">
        <f>IFERROR(IF(AND(AEX32&lt;SMALL(기준일시_입력!$J$21:$J$39,AFG$5),AEY32&gt;SMALL(기준일시_입력!$N$21:$N$39,AFG$5)),INDEX(기준일시_입력!$AJ$21:$AJ$39,AFG$5*2-1),IF(AND(AEX32&gt;=SMALL(기준일시_입력!$J$21:$J$39,AFG$5),AEX32&lt;SMALL(기준일시_입력!$N$21:$N$39,AFG$5)),SMALL(기준일시_입력!$N$21:$N$39,AFG$5)-AEX32,0)),0)</f>
        <v>0</v>
      </c>
      <c r="AFH32" s="128">
        <f>IFERROR(IF(AND(AEX32&lt;SMALL(기준일시_입력!$J$21:$J$39,AFH$5),AEY32&gt;SMALL(기준일시_입력!$N$21:$N$39,AFH$5)),INDEX(기준일시_입력!$AJ$21:$AJ$39,AFH$5*2-1),IF(AND(AEX32&gt;=SMALL(기준일시_입력!$J$21:$J$39,AFH$5),AEX32&lt;SMALL(기준일시_입력!$N$21:$N$39,AFH$5)),SMALL(기준일시_입력!$N$21:$N$39,AFH$5)-AEX32,0)),0)</f>
        <v>0</v>
      </c>
      <c r="AFI32" s="128">
        <f>IFERROR(IF(AND(AEX32&lt;SMALL(기준일시_입력!$J$21:$J$39,AFI$5),AEY32&gt;SMALL(기준일시_입력!$N$21:$N$39,AFI$5)),INDEX(기준일시_입력!$AJ$21:$AJ$39,AFI$5*2-1),IF(AND(AEX32&gt;=SMALL(기준일시_입력!$J$21:$J$39,AFI$5),AEX32&lt;SMALL(기준일시_입력!$N$21:$N$39,AFI$5)),SMALL(기준일시_입력!$N$21:$N$39,AFI$5)-AEX32,0)),0)</f>
        <v>0</v>
      </c>
      <c r="AFJ32" s="125"/>
      <c r="AFK32" s="180" t="str">
        <f t="shared" si="289"/>
        <v>27일</v>
      </c>
      <c r="AFL32" s="180"/>
      <c r="AFM32" s="124" t="str">
        <f t="shared" si="290"/>
        <v>토</v>
      </c>
      <c r="AFN32" s="133" t="str">
        <f t="shared" si="413"/>
        <v/>
      </c>
      <c r="AFO32" s="184"/>
      <c r="AFP32" s="184"/>
      <c r="AFQ32" s="184"/>
      <c r="AFR32" s="184"/>
      <c r="AFS32" s="184"/>
      <c r="AFT32" s="184"/>
      <c r="AFU32" s="176"/>
      <c r="AFV32" s="177"/>
      <c r="AFW32" s="129" t="str">
        <f>IF($B32="","",IF(AND(AFM$3&lt;&gt;"",$B32-기준일시_입력!$AO$7&lt;=0,AFO32="",AFR32="",AFU32=""),"X",IF(AFU32="연차","☆",IF(AFU32="월차","★",IF(AFU32="병가","♨",IF(AFU32="출장","◎",IF(AFU32="교육","■",IF(AND(AFU32="",AFO32&lt;=기준일시_입력!$J$15,AFR32&gt;=기준일시_입력!$N$15),"○",IF(AND(AFU32="",AFO32&lt;&gt;"",AFO32&gt;기준일시_입력!$J$15),"▼",IF(AND(AFU32="",AFR32&lt;&gt;"",AFR32&lt;기준일시_입력!$N$15),"△",""))))))))))</f>
        <v/>
      </c>
      <c r="AFX32" s="128">
        <f>IFERROR(IF(OR(AFO32="",AFR32=""),0,IF(AND(AFZ32&lt;기준일시_입력!$J$17,AGA32&gt;기준일시_입력!$N$17),기준일시_입력!$N$17-기준일시_입력!$J$17,IF(AND(AFZ32&gt;=기준일시_입력!$J$17,AGA32&gt;기준일시_입력!$N$17),기준일시_입력!$N$17-AFZ32,IF(AGA32&lt;기준일시_입력!$J$17,0,IF(AND(AFZ32&lt;기준일시_입력!$J$17,AGA32&lt;=기준일시_입력!$N$17),AGA32-기준일시_입력!$J$17,IF(AND(AFZ32&gt;=기준일시_입력!$J$17,AGA32&lt;=기준일시_입력!$N$17),AGA32-AFZ32,0)))))),0)</f>
        <v>0</v>
      </c>
      <c r="AFY32" s="128">
        <f t="shared" si="292"/>
        <v>0</v>
      </c>
      <c r="AFZ32" s="128">
        <f>IF(OR(AFO32="",AFR32=""),0,IF(AFO32&lt;기준일시_입력!$J$15,기준일시_입력!$J$15,AFO32))</f>
        <v>0</v>
      </c>
      <c r="AGA32" s="128">
        <f t="shared" si="293"/>
        <v>0</v>
      </c>
      <c r="AGB32" s="128">
        <f>IFERROR(IF(AND(AFZ32&lt;SMALL(기준일시_입력!$J$21:$J$39,AGB$5),AGA32&gt;SMALL(기준일시_입력!$N$21:$N$39,AGB$5)),INDEX(기준일시_입력!$AJ$21:$AJ$39,AGB$5*2-1),IF(AND(AFZ32&gt;=SMALL(기준일시_입력!$J$21:$J$39,AGB$5),AFZ32&lt;SMALL(기준일시_입력!$N$21:$N$39,AGB$5)),SMALL(기준일시_입력!$N$21:$N$39,AGB$5)-AFZ32,0)),0)</f>
        <v>0</v>
      </c>
      <c r="AGC32" s="128">
        <f>IFERROR(IF(AND(AFZ32&lt;SMALL(기준일시_입력!$J$21:$J$39,AGC$5),AGA32&gt;SMALL(기준일시_입력!$N$21:$N$39,AGC$5)),INDEX(기준일시_입력!$AJ$21:$AJ$39,AGC$5*2-1),IF(AND(AFZ32&gt;=SMALL(기준일시_입력!$J$21:$J$39,AGC$5),AFZ32&lt;SMALL(기준일시_입력!$N$21:$N$39,AGC$5)),SMALL(기준일시_입력!$N$21:$N$39,AGC$5)-AFZ32,0)),0)</f>
        <v>0</v>
      </c>
      <c r="AGD32" s="128">
        <f>IFERROR(IF(AND(AFZ32&lt;SMALL(기준일시_입력!$J$21:$J$39,AGD$5),AGA32&gt;SMALL(기준일시_입력!$N$21:$N$39,AGD$5)),INDEX(기준일시_입력!$AJ$21:$AJ$39,AGD$5*2-1),IF(AND(AFZ32&gt;=SMALL(기준일시_입력!$J$21:$J$39,AGD$5),AFZ32&lt;SMALL(기준일시_입력!$N$21:$N$39,AGD$5)),SMALL(기준일시_입력!$N$21:$N$39,AGD$5)-AFZ32,0)),0)</f>
        <v>0</v>
      </c>
      <c r="AGE32" s="128">
        <f>IFERROR(IF(AND(AFZ32&lt;SMALL(기준일시_입력!$J$21:$J$39,AGE$5),AGA32&gt;SMALL(기준일시_입력!$N$21:$N$39,AGE$5)),INDEX(기준일시_입력!$AJ$21:$AJ$39,AGE$5*2-1),IF(AND(AFZ32&gt;=SMALL(기준일시_입력!$J$21:$J$39,AGE$5),AFZ32&lt;SMALL(기준일시_입력!$N$21:$N$39,AGE$5)),SMALL(기준일시_입력!$N$21:$N$39,AGE$5)-AFZ32,0)),0)</f>
        <v>0</v>
      </c>
      <c r="AGF32" s="128">
        <f>IFERROR(IF(AND(AFZ32&lt;SMALL(기준일시_입력!$J$21:$J$39,AGF$5),AGA32&gt;SMALL(기준일시_입력!$N$21:$N$39,AGF$5)),INDEX(기준일시_입력!$AJ$21:$AJ$39,AGF$5*2-1),IF(AND(AFZ32&gt;=SMALL(기준일시_입력!$J$21:$J$39,AGF$5),AFZ32&lt;SMALL(기준일시_입력!$N$21:$N$39,AGF$5)),SMALL(기준일시_입력!$N$21:$N$39,AGF$5)-AFZ32,0)),0)</f>
        <v>0</v>
      </c>
      <c r="AGG32" s="128">
        <f>IFERROR(IF(AND(AFZ32&lt;SMALL(기준일시_입력!$J$21:$J$39,AGG$5),AGA32&gt;SMALL(기준일시_입력!$N$21:$N$39,AGG$5)),INDEX(기준일시_입력!$AJ$21:$AJ$39,AGG$5*2-1),IF(AND(AFZ32&gt;=SMALL(기준일시_입력!$J$21:$J$39,AGG$5),AFZ32&lt;SMALL(기준일시_입력!$N$21:$N$39,AGG$5)),SMALL(기준일시_입력!$N$21:$N$39,AGG$5)-AFZ32,0)),0)</f>
        <v>0</v>
      </c>
      <c r="AGH32" s="128">
        <f>IFERROR(IF(AND(AFZ32&lt;SMALL(기준일시_입력!$J$21:$J$39,AGH$5),AGA32&gt;SMALL(기준일시_입력!$N$21:$N$39,AGH$5)),INDEX(기준일시_입력!$AJ$21:$AJ$39,AGH$5*2-1),IF(AND(AFZ32&gt;=SMALL(기준일시_입력!$J$21:$J$39,AGH$5),AFZ32&lt;SMALL(기준일시_입력!$N$21:$N$39,AGH$5)),SMALL(기준일시_입력!$N$21:$N$39,AGH$5)-AFZ32,0)),0)</f>
        <v>0</v>
      </c>
      <c r="AGI32" s="128">
        <f>IFERROR(IF(AND(AFZ32&lt;SMALL(기준일시_입력!$J$21:$J$39,AGI$5),AGA32&gt;SMALL(기준일시_입력!$N$21:$N$39,AGI$5)),INDEX(기준일시_입력!$AJ$21:$AJ$39,AGI$5*2-1),IF(AND(AFZ32&gt;=SMALL(기준일시_입력!$J$21:$J$39,AGI$5),AFZ32&lt;SMALL(기준일시_입력!$N$21:$N$39,AGI$5)),SMALL(기준일시_입력!$N$21:$N$39,AGI$5)-AFZ32,0)),0)</f>
        <v>0</v>
      </c>
      <c r="AGJ32" s="128">
        <f>IFERROR(IF(AND(AFZ32&lt;SMALL(기준일시_입력!$J$21:$J$39,AGJ$5),AGA32&gt;SMALL(기준일시_입력!$N$21:$N$39,AGJ$5)),INDEX(기준일시_입력!$AJ$21:$AJ$39,AGJ$5*2-1),IF(AND(AFZ32&gt;=SMALL(기준일시_입력!$J$21:$J$39,AGJ$5),AFZ32&lt;SMALL(기준일시_입력!$N$21:$N$39,AGJ$5)),SMALL(기준일시_입력!$N$21:$N$39,AGJ$5)-AFZ32,0)),0)</f>
        <v>0</v>
      </c>
      <c r="AGK32" s="128">
        <f>IFERROR(IF(AND(AFZ32&lt;SMALL(기준일시_입력!$J$21:$J$39,AGK$5),AGA32&gt;SMALL(기준일시_입력!$N$21:$N$39,AGK$5)),INDEX(기준일시_입력!$AJ$21:$AJ$39,AGK$5*2-1),IF(AND(AFZ32&gt;=SMALL(기준일시_입력!$J$21:$J$39,AGK$5),AFZ32&lt;SMALL(기준일시_입력!$N$21:$N$39,AGK$5)),SMALL(기준일시_입력!$N$21:$N$39,AGK$5)-AFZ32,0)),0)</f>
        <v>0</v>
      </c>
      <c r="AGL32" s="125"/>
      <c r="AGM32" s="180" t="str">
        <f t="shared" si="294"/>
        <v>27일</v>
      </c>
      <c r="AGN32" s="180"/>
      <c r="AGO32" s="124" t="str">
        <f t="shared" si="295"/>
        <v>토</v>
      </c>
      <c r="AGP32" s="133" t="str">
        <f t="shared" si="413"/>
        <v/>
      </c>
      <c r="AGQ32" s="184"/>
      <c r="AGR32" s="184"/>
      <c r="AGS32" s="184"/>
      <c r="AGT32" s="184"/>
      <c r="AGU32" s="184"/>
      <c r="AGV32" s="184"/>
      <c r="AGW32" s="176"/>
      <c r="AGX32" s="177"/>
      <c r="AGY32" s="129" t="str">
        <f>IF($B32="","",IF(AND(AGO$3&lt;&gt;"",$B32-기준일시_입력!$AO$7&lt;=0,AGQ32="",AGT32="",AGW32=""),"X",IF(AGW32="연차","☆",IF(AGW32="월차","★",IF(AGW32="병가","♨",IF(AGW32="출장","◎",IF(AGW32="교육","■",IF(AND(AGW32="",AGQ32&lt;=기준일시_입력!$J$15,AGT32&gt;=기준일시_입력!$N$15),"○",IF(AND(AGW32="",AGQ32&lt;&gt;"",AGQ32&gt;기준일시_입력!$J$15),"▼",IF(AND(AGW32="",AGT32&lt;&gt;"",AGT32&lt;기준일시_입력!$N$15),"△",""))))))))))</f>
        <v/>
      </c>
      <c r="AGZ32" s="128">
        <f>IFERROR(IF(OR(AGQ32="",AGT32=""),0,IF(AND(AHB32&lt;기준일시_입력!$J$17,AHC32&gt;기준일시_입력!$N$17),기준일시_입력!$N$17-기준일시_입력!$J$17,IF(AND(AHB32&gt;=기준일시_입력!$J$17,AHC32&gt;기준일시_입력!$N$17),기준일시_입력!$N$17-AHB32,IF(AHC32&lt;기준일시_입력!$J$17,0,IF(AND(AHB32&lt;기준일시_입력!$J$17,AHC32&lt;=기준일시_입력!$N$17),AHC32-기준일시_입력!$J$17,IF(AND(AHB32&gt;=기준일시_입력!$J$17,AHC32&lt;=기준일시_입력!$N$17),AHC32-AHB32,0)))))),0)</f>
        <v>0</v>
      </c>
      <c r="AHA32" s="128">
        <f t="shared" si="297"/>
        <v>0</v>
      </c>
      <c r="AHB32" s="128">
        <f>IF(OR(AGQ32="",AGT32=""),0,IF(AGQ32&lt;기준일시_입력!$J$15,기준일시_입력!$J$15,AGQ32))</f>
        <v>0</v>
      </c>
      <c r="AHC32" s="128">
        <f t="shared" si="298"/>
        <v>0</v>
      </c>
      <c r="AHD32" s="128">
        <f>IFERROR(IF(AND(AHB32&lt;SMALL(기준일시_입력!$J$21:$J$39,AHD$5),AHC32&gt;SMALL(기준일시_입력!$N$21:$N$39,AHD$5)),INDEX(기준일시_입력!$AJ$21:$AJ$39,AHD$5*2-1),IF(AND(AHB32&gt;=SMALL(기준일시_입력!$J$21:$J$39,AHD$5),AHB32&lt;SMALL(기준일시_입력!$N$21:$N$39,AHD$5)),SMALL(기준일시_입력!$N$21:$N$39,AHD$5)-AHB32,0)),0)</f>
        <v>0</v>
      </c>
      <c r="AHE32" s="128">
        <f>IFERROR(IF(AND(AHB32&lt;SMALL(기준일시_입력!$J$21:$J$39,AHE$5),AHC32&gt;SMALL(기준일시_입력!$N$21:$N$39,AHE$5)),INDEX(기준일시_입력!$AJ$21:$AJ$39,AHE$5*2-1),IF(AND(AHB32&gt;=SMALL(기준일시_입력!$J$21:$J$39,AHE$5),AHB32&lt;SMALL(기준일시_입력!$N$21:$N$39,AHE$5)),SMALL(기준일시_입력!$N$21:$N$39,AHE$5)-AHB32,0)),0)</f>
        <v>0</v>
      </c>
      <c r="AHF32" s="128">
        <f>IFERROR(IF(AND(AHB32&lt;SMALL(기준일시_입력!$J$21:$J$39,AHF$5),AHC32&gt;SMALL(기준일시_입력!$N$21:$N$39,AHF$5)),INDEX(기준일시_입력!$AJ$21:$AJ$39,AHF$5*2-1),IF(AND(AHB32&gt;=SMALL(기준일시_입력!$J$21:$J$39,AHF$5),AHB32&lt;SMALL(기준일시_입력!$N$21:$N$39,AHF$5)),SMALL(기준일시_입력!$N$21:$N$39,AHF$5)-AHB32,0)),0)</f>
        <v>0</v>
      </c>
      <c r="AHG32" s="128">
        <f>IFERROR(IF(AND(AHB32&lt;SMALL(기준일시_입력!$J$21:$J$39,AHG$5),AHC32&gt;SMALL(기준일시_입력!$N$21:$N$39,AHG$5)),INDEX(기준일시_입력!$AJ$21:$AJ$39,AHG$5*2-1),IF(AND(AHB32&gt;=SMALL(기준일시_입력!$J$21:$J$39,AHG$5),AHB32&lt;SMALL(기준일시_입력!$N$21:$N$39,AHG$5)),SMALL(기준일시_입력!$N$21:$N$39,AHG$5)-AHB32,0)),0)</f>
        <v>0</v>
      </c>
      <c r="AHH32" s="128">
        <f>IFERROR(IF(AND(AHB32&lt;SMALL(기준일시_입력!$J$21:$J$39,AHH$5),AHC32&gt;SMALL(기준일시_입력!$N$21:$N$39,AHH$5)),INDEX(기준일시_입력!$AJ$21:$AJ$39,AHH$5*2-1),IF(AND(AHB32&gt;=SMALL(기준일시_입력!$J$21:$J$39,AHH$5),AHB32&lt;SMALL(기준일시_입력!$N$21:$N$39,AHH$5)),SMALL(기준일시_입력!$N$21:$N$39,AHH$5)-AHB32,0)),0)</f>
        <v>0</v>
      </c>
      <c r="AHI32" s="128">
        <f>IFERROR(IF(AND(AHB32&lt;SMALL(기준일시_입력!$J$21:$J$39,AHI$5),AHC32&gt;SMALL(기준일시_입력!$N$21:$N$39,AHI$5)),INDEX(기준일시_입력!$AJ$21:$AJ$39,AHI$5*2-1),IF(AND(AHB32&gt;=SMALL(기준일시_입력!$J$21:$J$39,AHI$5),AHB32&lt;SMALL(기준일시_입력!$N$21:$N$39,AHI$5)),SMALL(기준일시_입력!$N$21:$N$39,AHI$5)-AHB32,0)),0)</f>
        <v>0</v>
      </c>
      <c r="AHJ32" s="128">
        <f>IFERROR(IF(AND(AHB32&lt;SMALL(기준일시_입력!$J$21:$J$39,AHJ$5),AHC32&gt;SMALL(기준일시_입력!$N$21:$N$39,AHJ$5)),INDEX(기준일시_입력!$AJ$21:$AJ$39,AHJ$5*2-1),IF(AND(AHB32&gt;=SMALL(기준일시_입력!$J$21:$J$39,AHJ$5),AHB32&lt;SMALL(기준일시_입력!$N$21:$N$39,AHJ$5)),SMALL(기준일시_입력!$N$21:$N$39,AHJ$5)-AHB32,0)),0)</f>
        <v>0</v>
      </c>
      <c r="AHK32" s="128">
        <f>IFERROR(IF(AND(AHB32&lt;SMALL(기준일시_입력!$J$21:$J$39,AHK$5),AHC32&gt;SMALL(기준일시_입력!$N$21:$N$39,AHK$5)),INDEX(기준일시_입력!$AJ$21:$AJ$39,AHK$5*2-1),IF(AND(AHB32&gt;=SMALL(기준일시_입력!$J$21:$J$39,AHK$5),AHB32&lt;SMALL(기준일시_입력!$N$21:$N$39,AHK$5)),SMALL(기준일시_입력!$N$21:$N$39,AHK$5)-AHB32,0)),0)</f>
        <v>0</v>
      </c>
      <c r="AHL32" s="128">
        <f>IFERROR(IF(AND(AHB32&lt;SMALL(기준일시_입력!$J$21:$J$39,AHL$5),AHC32&gt;SMALL(기준일시_입력!$N$21:$N$39,AHL$5)),INDEX(기준일시_입력!$AJ$21:$AJ$39,AHL$5*2-1),IF(AND(AHB32&gt;=SMALL(기준일시_입력!$J$21:$J$39,AHL$5),AHB32&lt;SMALL(기준일시_입력!$N$21:$N$39,AHL$5)),SMALL(기준일시_입력!$N$21:$N$39,AHL$5)-AHB32,0)),0)</f>
        <v>0</v>
      </c>
      <c r="AHM32" s="128">
        <f>IFERROR(IF(AND(AHB32&lt;SMALL(기준일시_입력!$J$21:$J$39,AHM$5),AHC32&gt;SMALL(기준일시_입력!$N$21:$N$39,AHM$5)),INDEX(기준일시_입력!$AJ$21:$AJ$39,AHM$5*2-1),IF(AND(AHB32&gt;=SMALL(기준일시_입력!$J$21:$J$39,AHM$5),AHB32&lt;SMALL(기준일시_입력!$N$21:$N$39,AHM$5)),SMALL(기준일시_입력!$N$21:$N$39,AHM$5)-AHB32,0)),0)</f>
        <v>0</v>
      </c>
      <c r="AHN32" s="125"/>
      <c r="AHO32" s="180" t="str">
        <f t="shared" si="299"/>
        <v>27일</v>
      </c>
      <c r="AHP32" s="180"/>
      <c r="AHQ32" s="124" t="str">
        <f t="shared" si="300"/>
        <v>토</v>
      </c>
      <c r="AHR32" s="133" t="str">
        <f t="shared" si="413"/>
        <v/>
      </c>
      <c r="AHS32" s="184"/>
      <c r="AHT32" s="184"/>
      <c r="AHU32" s="184"/>
      <c r="AHV32" s="184"/>
      <c r="AHW32" s="184"/>
      <c r="AHX32" s="184"/>
      <c r="AHY32" s="176"/>
      <c r="AHZ32" s="177"/>
      <c r="AIA32" s="129" t="str">
        <f>IF($B32="","",IF(AND(AHQ$3&lt;&gt;"",$B32-기준일시_입력!$AO$7&lt;=0,AHS32="",AHV32="",AHY32=""),"X",IF(AHY32="연차","☆",IF(AHY32="월차","★",IF(AHY32="병가","♨",IF(AHY32="출장","◎",IF(AHY32="교육","■",IF(AND(AHY32="",AHS32&lt;=기준일시_입력!$J$15,AHV32&gt;=기준일시_입력!$N$15),"○",IF(AND(AHY32="",AHS32&lt;&gt;"",AHS32&gt;기준일시_입력!$J$15),"▼",IF(AND(AHY32="",AHV32&lt;&gt;"",AHV32&lt;기준일시_입력!$N$15),"△",""))))))))))</f>
        <v/>
      </c>
      <c r="AIB32" s="128">
        <f>IFERROR(IF(OR(AHS32="",AHV32=""),0,IF(AND(AID32&lt;기준일시_입력!$J$17,AIE32&gt;기준일시_입력!$N$17),기준일시_입력!$N$17-기준일시_입력!$J$17,IF(AND(AID32&gt;=기준일시_입력!$J$17,AIE32&gt;기준일시_입력!$N$17),기준일시_입력!$N$17-AID32,IF(AIE32&lt;기준일시_입력!$J$17,0,IF(AND(AID32&lt;기준일시_입력!$J$17,AIE32&lt;=기준일시_입력!$N$17),AIE32-기준일시_입력!$J$17,IF(AND(AID32&gt;=기준일시_입력!$J$17,AIE32&lt;=기준일시_입력!$N$17),AIE32-AID32,0)))))),0)</f>
        <v>0</v>
      </c>
      <c r="AIC32" s="128">
        <f t="shared" si="302"/>
        <v>0</v>
      </c>
      <c r="AID32" s="128">
        <f>IF(OR(AHS32="",AHV32=""),0,IF(AHS32&lt;기준일시_입력!$J$15,기준일시_입력!$J$15,AHS32))</f>
        <v>0</v>
      </c>
      <c r="AIE32" s="128">
        <f t="shared" si="303"/>
        <v>0</v>
      </c>
      <c r="AIF32" s="128">
        <f>IFERROR(IF(AND(AID32&lt;SMALL(기준일시_입력!$J$21:$J$39,AIF$5),AIE32&gt;SMALL(기준일시_입력!$N$21:$N$39,AIF$5)),INDEX(기준일시_입력!$AJ$21:$AJ$39,AIF$5*2-1),IF(AND(AID32&gt;=SMALL(기준일시_입력!$J$21:$J$39,AIF$5),AID32&lt;SMALL(기준일시_입력!$N$21:$N$39,AIF$5)),SMALL(기준일시_입력!$N$21:$N$39,AIF$5)-AID32,0)),0)</f>
        <v>0</v>
      </c>
      <c r="AIG32" s="128">
        <f>IFERROR(IF(AND(AID32&lt;SMALL(기준일시_입력!$J$21:$J$39,AIG$5),AIE32&gt;SMALL(기준일시_입력!$N$21:$N$39,AIG$5)),INDEX(기준일시_입력!$AJ$21:$AJ$39,AIG$5*2-1),IF(AND(AID32&gt;=SMALL(기준일시_입력!$J$21:$J$39,AIG$5),AID32&lt;SMALL(기준일시_입력!$N$21:$N$39,AIG$5)),SMALL(기준일시_입력!$N$21:$N$39,AIG$5)-AID32,0)),0)</f>
        <v>0</v>
      </c>
      <c r="AIH32" s="128">
        <f>IFERROR(IF(AND(AID32&lt;SMALL(기준일시_입력!$J$21:$J$39,AIH$5),AIE32&gt;SMALL(기준일시_입력!$N$21:$N$39,AIH$5)),INDEX(기준일시_입력!$AJ$21:$AJ$39,AIH$5*2-1),IF(AND(AID32&gt;=SMALL(기준일시_입력!$J$21:$J$39,AIH$5),AID32&lt;SMALL(기준일시_입력!$N$21:$N$39,AIH$5)),SMALL(기준일시_입력!$N$21:$N$39,AIH$5)-AID32,0)),0)</f>
        <v>0</v>
      </c>
      <c r="AII32" s="128">
        <f>IFERROR(IF(AND(AID32&lt;SMALL(기준일시_입력!$J$21:$J$39,AII$5),AIE32&gt;SMALL(기준일시_입력!$N$21:$N$39,AII$5)),INDEX(기준일시_입력!$AJ$21:$AJ$39,AII$5*2-1),IF(AND(AID32&gt;=SMALL(기준일시_입력!$J$21:$J$39,AII$5),AID32&lt;SMALL(기준일시_입력!$N$21:$N$39,AII$5)),SMALL(기준일시_입력!$N$21:$N$39,AII$5)-AID32,0)),0)</f>
        <v>0</v>
      </c>
      <c r="AIJ32" s="128">
        <f>IFERROR(IF(AND(AID32&lt;SMALL(기준일시_입력!$J$21:$J$39,AIJ$5),AIE32&gt;SMALL(기준일시_입력!$N$21:$N$39,AIJ$5)),INDEX(기준일시_입력!$AJ$21:$AJ$39,AIJ$5*2-1),IF(AND(AID32&gt;=SMALL(기준일시_입력!$J$21:$J$39,AIJ$5),AID32&lt;SMALL(기준일시_입력!$N$21:$N$39,AIJ$5)),SMALL(기준일시_입력!$N$21:$N$39,AIJ$5)-AID32,0)),0)</f>
        <v>0</v>
      </c>
      <c r="AIK32" s="128">
        <f>IFERROR(IF(AND(AID32&lt;SMALL(기준일시_입력!$J$21:$J$39,AIK$5),AIE32&gt;SMALL(기준일시_입력!$N$21:$N$39,AIK$5)),INDEX(기준일시_입력!$AJ$21:$AJ$39,AIK$5*2-1),IF(AND(AID32&gt;=SMALL(기준일시_입력!$J$21:$J$39,AIK$5),AID32&lt;SMALL(기준일시_입력!$N$21:$N$39,AIK$5)),SMALL(기준일시_입력!$N$21:$N$39,AIK$5)-AID32,0)),0)</f>
        <v>0</v>
      </c>
      <c r="AIL32" s="128">
        <f>IFERROR(IF(AND(AID32&lt;SMALL(기준일시_입력!$J$21:$J$39,AIL$5),AIE32&gt;SMALL(기준일시_입력!$N$21:$N$39,AIL$5)),INDEX(기준일시_입력!$AJ$21:$AJ$39,AIL$5*2-1),IF(AND(AID32&gt;=SMALL(기준일시_입력!$J$21:$J$39,AIL$5),AID32&lt;SMALL(기준일시_입력!$N$21:$N$39,AIL$5)),SMALL(기준일시_입력!$N$21:$N$39,AIL$5)-AID32,0)),0)</f>
        <v>0</v>
      </c>
      <c r="AIM32" s="128">
        <f>IFERROR(IF(AND(AID32&lt;SMALL(기준일시_입력!$J$21:$J$39,AIM$5),AIE32&gt;SMALL(기준일시_입력!$N$21:$N$39,AIM$5)),INDEX(기준일시_입력!$AJ$21:$AJ$39,AIM$5*2-1),IF(AND(AID32&gt;=SMALL(기준일시_입력!$J$21:$J$39,AIM$5),AID32&lt;SMALL(기준일시_입력!$N$21:$N$39,AIM$5)),SMALL(기준일시_입력!$N$21:$N$39,AIM$5)-AID32,0)),0)</f>
        <v>0</v>
      </c>
      <c r="AIN32" s="128">
        <f>IFERROR(IF(AND(AID32&lt;SMALL(기준일시_입력!$J$21:$J$39,AIN$5),AIE32&gt;SMALL(기준일시_입력!$N$21:$N$39,AIN$5)),INDEX(기준일시_입력!$AJ$21:$AJ$39,AIN$5*2-1),IF(AND(AID32&gt;=SMALL(기준일시_입력!$J$21:$J$39,AIN$5),AID32&lt;SMALL(기준일시_입력!$N$21:$N$39,AIN$5)),SMALL(기준일시_입력!$N$21:$N$39,AIN$5)-AID32,0)),0)</f>
        <v>0</v>
      </c>
      <c r="AIO32" s="128">
        <f>IFERROR(IF(AND(AID32&lt;SMALL(기준일시_입력!$J$21:$J$39,AIO$5),AIE32&gt;SMALL(기준일시_입력!$N$21:$N$39,AIO$5)),INDEX(기준일시_입력!$AJ$21:$AJ$39,AIO$5*2-1),IF(AND(AID32&gt;=SMALL(기준일시_입력!$J$21:$J$39,AIO$5),AID32&lt;SMALL(기준일시_입력!$N$21:$N$39,AIO$5)),SMALL(기준일시_입력!$N$21:$N$39,AIO$5)-AID32,0)),0)</f>
        <v>0</v>
      </c>
      <c r="AIP32" s="125"/>
      <c r="AIQ32" s="180" t="str">
        <f t="shared" si="304"/>
        <v>27일</v>
      </c>
      <c r="AIR32" s="180"/>
      <c r="AIS32" s="124" t="str">
        <f t="shared" si="305"/>
        <v>토</v>
      </c>
      <c r="AIT32" s="133" t="str">
        <f t="shared" si="414"/>
        <v/>
      </c>
      <c r="AIU32" s="184"/>
      <c r="AIV32" s="184"/>
      <c r="AIW32" s="184"/>
      <c r="AIX32" s="184"/>
      <c r="AIY32" s="184"/>
      <c r="AIZ32" s="184"/>
      <c r="AJA32" s="176"/>
      <c r="AJB32" s="177"/>
      <c r="AJC32" s="129" t="str">
        <f>IF($B32="","",IF(AND(AIS$3&lt;&gt;"",$B32-기준일시_입력!$AO$7&lt;=0,AIU32="",AIX32="",AJA32=""),"X",IF(AJA32="연차","☆",IF(AJA32="월차","★",IF(AJA32="병가","♨",IF(AJA32="출장","◎",IF(AJA32="교육","■",IF(AND(AJA32="",AIU32&lt;=기준일시_입력!$J$15,AIX32&gt;=기준일시_입력!$N$15),"○",IF(AND(AJA32="",AIU32&lt;&gt;"",AIU32&gt;기준일시_입력!$J$15),"▼",IF(AND(AJA32="",AIX32&lt;&gt;"",AIX32&lt;기준일시_입력!$N$15),"△",""))))))))))</f>
        <v/>
      </c>
      <c r="AJD32" s="128">
        <f>IFERROR(IF(OR(AIU32="",AIX32=""),0,IF(AND(AJF32&lt;기준일시_입력!$J$17,AJG32&gt;기준일시_입력!$N$17),기준일시_입력!$N$17-기준일시_입력!$J$17,IF(AND(AJF32&gt;=기준일시_입력!$J$17,AJG32&gt;기준일시_입력!$N$17),기준일시_입력!$N$17-AJF32,IF(AJG32&lt;기준일시_입력!$J$17,0,IF(AND(AJF32&lt;기준일시_입력!$J$17,AJG32&lt;=기준일시_입력!$N$17),AJG32-기준일시_입력!$J$17,IF(AND(AJF32&gt;=기준일시_입력!$J$17,AJG32&lt;=기준일시_입력!$N$17),AJG32-AJF32,0)))))),0)</f>
        <v>0</v>
      </c>
      <c r="AJE32" s="128">
        <f t="shared" si="307"/>
        <v>0</v>
      </c>
      <c r="AJF32" s="128">
        <f>IF(OR(AIU32="",AIX32=""),0,IF(AIU32&lt;기준일시_입력!$J$15,기준일시_입력!$J$15,AIU32))</f>
        <v>0</v>
      </c>
      <c r="AJG32" s="128">
        <f t="shared" si="308"/>
        <v>0</v>
      </c>
      <c r="AJH32" s="128">
        <f>IFERROR(IF(AND(AJF32&lt;SMALL(기준일시_입력!$J$21:$J$39,AJH$5),AJG32&gt;SMALL(기준일시_입력!$N$21:$N$39,AJH$5)),INDEX(기준일시_입력!$AJ$21:$AJ$39,AJH$5*2-1),IF(AND(AJF32&gt;=SMALL(기준일시_입력!$J$21:$J$39,AJH$5),AJF32&lt;SMALL(기준일시_입력!$N$21:$N$39,AJH$5)),SMALL(기준일시_입력!$N$21:$N$39,AJH$5)-AJF32,0)),0)</f>
        <v>0</v>
      </c>
      <c r="AJI32" s="128">
        <f>IFERROR(IF(AND(AJF32&lt;SMALL(기준일시_입력!$J$21:$J$39,AJI$5),AJG32&gt;SMALL(기준일시_입력!$N$21:$N$39,AJI$5)),INDEX(기준일시_입력!$AJ$21:$AJ$39,AJI$5*2-1),IF(AND(AJF32&gt;=SMALL(기준일시_입력!$J$21:$J$39,AJI$5),AJF32&lt;SMALL(기준일시_입력!$N$21:$N$39,AJI$5)),SMALL(기준일시_입력!$N$21:$N$39,AJI$5)-AJF32,0)),0)</f>
        <v>0</v>
      </c>
      <c r="AJJ32" s="128">
        <f>IFERROR(IF(AND(AJF32&lt;SMALL(기준일시_입력!$J$21:$J$39,AJJ$5),AJG32&gt;SMALL(기준일시_입력!$N$21:$N$39,AJJ$5)),INDEX(기준일시_입력!$AJ$21:$AJ$39,AJJ$5*2-1),IF(AND(AJF32&gt;=SMALL(기준일시_입력!$J$21:$J$39,AJJ$5),AJF32&lt;SMALL(기준일시_입력!$N$21:$N$39,AJJ$5)),SMALL(기준일시_입력!$N$21:$N$39,AJJ$5)-AJF32,0)),0)</f>
        <v>0</v>
      </c>
      <c r="AJK32" s="128">
        <f>IFERROR(IF(AND(AJF32&lt;SMALL(기준일시_입력!$J$21:$J$39,AJK$5),AJG32&gt;SMALL(기준일시_입력!$N$21:$N$39,AJK$5)),INDEX(기준일시_입력!$AJ$21:$AJ$39,AJK$5*2-1),IF(AND(AJF32&gt;=SMALL(기준일시_입력!$J$21:$J$39,AJK$5),AJF32&lt;SMALL(기준일시_입력!$N$21:$N$39,AJK$5)),SMALL(기준일시_입력!$N$21:$N$39,AJK$5)-AJF32,0)),0)</f>
        <v>0</v>
      </c>
      <c r="AJL32" s="128">
        <f>IFERROR(IF(AND(AJF32&lt;SMALL(기준일시_입력!$J$21:$J$39,AJL$5),AJG32&gt;SMALL(기준일시_입력!$N$21:$N$39,AJL$5)),INDEX(기준일시_입력!$AJ$21:$AJ$39,AJL$5*2-1),IF(AND(AJF32&gt;=SMALL(기준일시_입력!$J$21:$J$39,AJL$5),AJF32&lt;SMALL(기준일시_입력!$N$21:$N$39,AJL$5)),SMALL(기준일시_입력!$N$21:$N$39,AJL$5)-AJF32,0)),0)</f>
        <v>0</v>
      </c>
      <c r="AJM32" s="128">
        <f>IFERROR(IF(AND(AJF32&lt;SMALL(기준일시_입력!$J$21:$J$39,AJM$5),AJG32&gt;SMALL(기준일시_입력!$N$21:$N$39,AJM$5)),INDEX(기준일시_입력!$AJ$21:$AJ$39,AJM$5*2-1),IF(AND(AJF32&gt;=SMALL(기준일시_입력!$J$21:$J$39,AJM$5),AJF32&lt;SMALL(기준일시_입력!$N$21:$N$39,AJM$5)),SMALL(기준일시_입력!$N$21:$N$39,AJM$5)-AJF32,0)),0)</f>
        <v>0</v>
      </c>
      <c r="AJN32" s="128">
        <f>IFERROR(IF(AND(AJF32&lt;SMALL(기준일시_입력!$J$21:$J$39,AJN$5),AJG32&gt;SMALL(기준일시_입력!$N$21:$N$39,AJN$5)),INDEX(기준일시_입력!$AJ$21:$AJ$39,AJN$5*2-1),IF(AND(AJF32&gt;=SMALL(기준일시_입력!$J$21:$J$39,AJN$5),AJF32&lt;SMALL(기준일시_입력!$N$21:$N$39,AJN$5)),SMALL(기준일시_입력!$N$21:$N$39,AJN$5)-AJF32,0)),0)</f>
        <v>0</v>
      </c>
      <c r="AJO32" s="128">
        <f>IFERROR(IF(AND(AJF32&lt;SMALL(기준일시_입력!$J$21:$J$39,AJO$5),AJG32&gt;SMALL(기준일시_입력!$N$21:$N$39,AJO$5)),INDEX(기준일시_입력!$AJ$21:$AJ$39,AJO$5*2-1),IF(AND(AJF32&gt;=SMALL(기준일시_입력!$J$21:$J$39,AJO$5),AJF32&lt;SMALL(기준일시_입력!$N$21:$N$39,AJO$5)),SMALL(기준일시_입력!$N$21:$N$39,AJO$5)-AJF32,0)),0)</f>
        <v>0</v>
      </c>
      <c r="AJP32" s="128">
        <f>IFERROR(IF(AND(AJF32&lt;SMALL(기준일시_입력!$J$21:$J$39,AJP$5),AJG32&gt;SMALL(기준일시_입력!$N$21:$N$39,AJP$5)),INDEX(기준일시_입력!$AJ$21:$AJ$39,AJP$5*2-1),IF(AND(AJF32&gt;=SMALL(기준일시_입력!$J$21:$J$39,AJP$5),AJF32&lt;SMALL(기준일시_입력!$N$21:$N$39,AJP$5)),SMALL(기준일시_입력!$N$21:$N$39,AJP$5)-AJF32,0)),0)</f>
        <v>0</v>
      </c>
      <c r="AJQ32" s="128">
        <f>IFERROR(IF(AND(AJF32&lt;SMALL(기준일시_입력!$J$21:$J$39,AJQ$5),AJG32&gt;SMALL(기준일시_입력!$N$21:$N$39,AJQ$5)),INDEX(기준일시_입력!$AJ$21:$AJ$39,AJQ$5*2-1),IF(AND(AJF32&gt;=SMALL(기준일시_입력!$J$21:$J$39,AJQ$5),AJF32&lt;SMALL(기준일시_입력!$N$21:$N$39,AJQ$5)),SMALL(기준일시_입력!$N$21:$N$39,AJQ$5)-AJF32,0)),0)</f>
        <v>0</v>
      </c>
      <c r="AJR32" s="125"/>
      <c r="AJS32" s="180" t="str">
        <f t="shared" si="309"/>
        <v>27일</v>
      </c>
      <c r="AJT32" s="180"/>
      <c r="AJU32" s="124" t="str">
        <f t="shared" si="310"/>
        <v>토</v>
      </c>
      <c r="AJV32" s="133" t="str">
        <f t="shared" si="414"/>
        <v/>
      </c>
      <c r="AJW32" s="184"/>
      <c r="AJX32" s="184"/>
      <c r="AJY32" s="184"/>
      <c r="AJZ32" s="184"/>
      <c r="AKA32" s="184"/>
      <c r="AKB32" s="184"/>
      <c r="AKC32" s="176"/>
      <c r="AKD32" s="177"/>
      <c r="AKE32" s="129" t="str">
        <f>IF($B32="","",IF(AND(AJU$3&lt;&gt;"",$B32-기준일시_입력!$AO$7&lt;=0,AJW32="",AJZ32="",AKC32=""),"X",IF(AKC32="연차","☆",IF(AKC32="월차","★",IF(AKC32="병가","♨",IF(AKC32="출장","◎",IF(AKC32="교육","■",IF(AND(AKC32="",AJW32&lt;=기준일시_입력!$J$15,AJZ32&gt;=기준일시_입력!$N$15),"○",IF(AND(AKC32="",AJW32&lt;&gt;"",AJW32&gt;기준일시_입력!$J$15),"▼",IF(AND(AKC32="",AJZ32&lt;&gt;"",AJZ32&lt;기준일시_입력!$N$15),"△",""))))))))))</f>
        <v/>
      </c>
      <c r="AKF32" s="128">
        <f>IFERROR(IF(OR(AJW32="",AJZ32=""),0,IF(AND(AKH32&lt;기준일시_입력!$J$17,AKI32&gt;기준일시_입력!$N$17),기준일시_입력!$N$17-기준일시_입력!$J$17,IF(AND(AKH32&gt;=기준일시_입력!$J$17,AKI32&gt;기준일시_입력!$N$17),기준일시_입력!$N$17-AKH32,IF(AKI32&lt;기준일시_입력!$J$17,0,IF(AND(AKH32&lt;기준일시_입력!$J$17,AKI32&lt;=기준일시_입력!$N$17),AKI32-기준일시_입력!$J$17,IF(AND(AKH32&gt;=기준일시_입력!$J$17,AKI32&lt;=기준일시_입력!$N$17),AKI32-AKH32,0)))))),0)</f>
        <v>0</v>
      </c>
      <c r="AKG32" s="128">
        <f t="shared" si="312"/>
        <v>0</v>
      </c>
      <c r="AKH32" s="128">
        <f>IF(OR(AJW32="",AJZ32=""),0,IF(AJW32&lt;기준일시_입력!$J$15,기준일시_입력!$J$15,AJW32))</f>
        <v>0</v>
      </c>
      <c r="AKI32" s="128">
        <f t="shared" si="313"/>
        <v>0</v>
      </c>
      <c r="AKJ32" s="128">
        <f>IFERROR(IF(AND(AKH32&lt;SMALL(기준일시_입력!$J$21:$J$39,AKJ$5),AKI32&gt;SMALL(기준일시_입력!$N$21:$N$39,AKJ$5)),INDEX(기준일시_입력!$AJ$21:$AJ$39,AKJ$5*2-1),IF(AND(AKH32&gt;=SMALL(기준일시_입력!$J$21:$J$39,AKJ$5),AKH32&lt;SMALL(기준일시_입력!$N$21:$N$39,AKJ$5)),SMALL(기준일시_입력!$N$21:$N$39,AKJ$5)-AKH32,0)),0)</f>
        <v>0</v>
      </c>
      <c r="AKK32" s="128">
        <f>IFERROR(IF(AND(AKH32&lt;SMALL(기준일시_입력!$J$21:$J$39,AKK$5),AKI32&gt;SMALL(기준일시_입력!$N$21:$N$39,AKK$5)),INDEX(기준일시_입력!$AJ$21:$AJ$39,AKK$5*2-1),IF(AND(AKH32&gt;=SMALL(기준일시_입력!$J$21:$J$39,AKK$5),AKH32&lt;SMALL(기준일시_입력!$N$21:$N$39,AKK$5)),SMALL(기준일시_입력!$N$21:$N$39,AKK$5)-AKH32,0)),0)</f>
        <v>0</v>
      </c>
      <c r="AKL32" s="128">
        <f>IFERROR(IF(AND(AKH32&lt;SMALL(기준일시_입력!$J$21:$J$39,AKL$5),AKI32&gt;SMALL(기준일시_입력!$N$21:$N$39,AKL$5)),INDEX(기준일시_입력!$AJ$21:$AJ$39,AKL$5*2-1),IF(AND(AKH32&gt;=SMALL(기준일시_입력!$J$21:$J$39,AKL$5),AKH32&lt;SMALL(기준일시_입력!$N$21:$N$39,AKL$5)),SMALL(기준일시_입력!$N$21:$N$39,AKL$5)-AKH32,0)),0)</f>
        <v>0</v>
      </c>
      <c r="AKM32" s="128">
        <f>IFERROR(IF(AND(AKH32&lt;SMALL(기준일시_입력!$J$21:$J$39,AKM$5),AKI32&gt;SMALL(기준일시_입력!$N$21:$N$39,AKM$5)),INDEX(기준일시_입력!$AJ$21:$AJ$39,AKM$5*2-1),IF(AND(AKH32&gt;=SMALL(기준일시_입력!$J$21:$J$39,AKM$5),AKH32&lt;SMALL(기준일시_입력!$N$21:$N$39,AKM$5)),SMALL(기준일시_입력!$N$21:$N$39,AKM$5)-AKH32,0)),0)</f>
        <v>0</v>
      </c>
      <c r="AKN32" s="128">
        <f>IFERROR(IF(AND(AKH32&lt;SMALL(기준일시_입력!$J$21:$J$39,AKN$5),AKI32&gt;SMALL(기준일시_입력!$N$21:$N$39,AKN$5)),INDEX(기준일시_입력!$AJ$21:$AJ$39,AKN$5*2-1),IF(AND(AKH32&gt;=SMALL(기준일시_입력!$J$21:$J$39,AKN$5),AKH32&lt;SMALL(기준일시_입력!$N$21:$N$39,AKN$5)),SMALL(기준일시_입력!$N$21:$N$39,AKN$5)-AKH32,0)),0)</f>
        <v>0</v>
      </c>
      <c r="AKO32" s="128">
        <f>IFERROR(IF(AND(AKH32&lt;SMALL(기준일시_입력!$J$21:$J$39,AKO$5),AKI32&gt;SMALL(기준일시_입력!$N$21:$N$39,AKO$5)),INDEX(기준일시_입력!$AJ$21:$AJ$39,AKO$5*2-1),IF(AND(AKH32&gt;=SMALL(기준일시_입력!$J$21:$J$39,AKO$5),AKH32&lt;SMALL(기준일시_입력!$N$21:$N$39,AKO$5)),SMALL(기준일시_입력!$N$21:$N$39,AKO$5)-AKH32,0)),0)</f>
        <v>0</v>
      </c>
      <c r="AKP32" s="128">
        <f>IFERROR(IF(AND(AKH32&lt;SMALL(기준일시_입력!$J$21:$J$39,AKP$5),AKI32&gt;SMALL(기준일시_입력!$N$21:$N$39,AKP$5)),INDEX(기준일시_입력!$AJ$21:$AJ$39,AKP$5*2-1),IF(AND(AKH32&gt;=SMALL(기준일시_입력!$J$21:$J$39,AKP$5),AKH32&lt;SMALL(기준일시_입력!$N$21:$N$39,AKP$5)),SMALL(기준일시_입력!$N$21:$N$39,AKP$5)-AKH32,0)),0)</f>
        <v>0</v>
      </c>
      <c r="AKQ32" s="128">
        <f>IFERROR(IF(AND(AKH32&lt;SMALL(기준일시_입력!$J$21:$J$39,AKQ$5),AKI32&gt;SMALL(기준일시_입력!$N$21:$N$39,AKQ$5)),INDEX(기준일시_입력!$AJ$21:$AJ$39,AKQ$5*2-1),IF(AND(AKH32&gt;=SMALL(기준일시_입력!$J$21:$J$39,AKQ$5),AKH32&lt;SMALL(기준일시_입력!$N$21:$N$39,AKQ$5)),SMALL(기준일시_입력!$N$21:$N$39,AKQ$5)-AKH32,0)),0)</f>
        <v>0</v>
      </c>
      <c r="AKR32" s="128">
        <f>IFERROR(IF(AND(AKH32&lt;SMALL(기준일시_입력!$J$21:$J$39,AKR$5),AKI32&gt;SMALL(기준일시_입력!$N$21:$N$39,AKR$5)),INDEX(기준일시_입력!$AJ$21:$AJ$39,AKR$5*2-1),IF(AND(AKH32&gt;=SMALL(기준일시_입력!$J$21:$J$39,AKR$5),AKH32&lt;SMALL(기준일시_입력!$N$21:$N$39,AKR$5)),SMALL(기준일시_입력!$N$21:$N$39,AKR$5)-AKH32,0)),0)</f>
        <v>0</v>
      </c>
      <c r="AKS32" s="128">
        <f>IFERROR(IF(AND(AKH32&lt;SMALL(기준일시_입력!$J$21:$J$39,AKS$5),AKI32&gt;SMALL(기준일시_입력!$N$21:$N$39,AKS$5)),INDEX(기준일시_입력!$AJ$21:$AJ$39,AKS$5*2-1),IF(AND(AKH32&gt;=SMALL(기준일시_입력!$J$21:$J$39,AKS$5),AKH32&lt;SMALL(기준일시_입력!$N$21:$N$39,AKS$5)),SMALL(기준일시_입력!$N$21:$N$39,AKS$5)-AKH32,0)),0)</f>
        <v>0</v>
      </c>
      <c r="AKT32" s="125"/>
      <c r="AKU32" s="180" t="str">
        <f t="shared" si="314"/>
        <v>27일</v>
      </c>
      <c r="AKV32" s="180"/>
      <c r="AKW32" s="124" t="str">
        <f t="shared" si="315"/>
        <v>토</v>
      </c>
      <c r="AKX32" s="133" t="str">
        <f t="shared" si="414"/>
        <v/>
      </c>
      <c r="AKY32" s="184"/>
      <c r="AKZ32" s="184"/>
      <c r="ALA32" s="184"/>
      <c r="ALB32" s="184"/>
      <c r="ALC32" s="184"/>
      <c r="ALD32" s="184"/>
      <c r="ALE32" s="176"/>
      <c r="ALF32" s="177"/>
      <c r="ALG32" s="129" t="str">
        <f>IF($B32="","",IF(AND(AKW$3&lt;&gt;"",$B32-기준일시_입력!$AO$7&lt;=0,AKY32="",ALB32="",ALE32=""),"X",IF(ALE32="연차","☆",IF(ALE32="월차","★",IF(ALE32="병가","♨",IF(ALE32="출장","◎",IF(ALE32="교육","■",IF(AND(ALE32="",AKY32&lt;=기준일시_입력!$J$15,ALB32&gt;=기준일시_입력!$N$15),"○",IF(AND(ALE32="",AKY32&lt;&gt;"",AKY32&gt;기준일시_입력!$J$15),"▼",IF(AND(ALE32="",ALB32&lt;&gt;"",ALB32&lt;기준일시_입력!$N$15),"△",""))))))))))</f>
        <v/>
      </c>
      <c r="ALH32" s="128">
        <f>IFERROR(IF(OR(AKY32="",ALB32=""),0,IF(AND(ALJ32&lt;기준일시_입력!$J$17,ALK32&gt;기준일시_입력!$N$17),기준일시_입력!$N$17-기준일시_입력!$J$17,IF(AND(ALJ32&gt;=기준일시_입력!$J$17,ALK32&gt;기준일시_입력!$N$17),기준일시_입력!$N$17-ALJ32,IF(ALK32&lt;기준일시_입력!$J$17,0,IF(AND(ALJ32&lt;기준일시_입력!$J$17,ALK32&lt;=기준일시_입력!$N$17),ALK32-기준일시_입력!$J$17,IF(AND(ALJ32&gt;=기준일시_입력!$J$17,ALK32&lt;=기준일시_입력!$N$17),ALK32-ALJ32,0)))))),0)</f>
        <v>0</v>
      </c>
      <c r="ALI32" s="128">
        <f t="shared" si="317"/>
        <v>0</v>
      </c>
      <c r="ALJ32" s="128">
        <f>IF(OR(AKY32="",ALB32=""),0,IF(AKY32&lt;기준일시_입력!$J$15,기준일시_입력!$J$15,AKY32))</f>
        <v>0</v>
      </c>
      <c r="ALK32" s="128">
        <f t="shared" si="318"/>
        <v>0</v>
      </c>
      <c r="ALL32" s="128">
        <f>IFERROR(IF(AND(ALJ32&lt;SMALL(기준일시_입력!$J$21:$J$39,ALL$5),ALK32&gt;SMALL(기준일시_입력!$N$21:$N$39,ALL$5)),INDEX(기준일시_입력!$AJ$21:$AJ$39,ALL$5*2-1),IF(AND(ALJ32&gt;=SMALL(기준일시_입력!$J$21:$J$39,ALL$5),ALJ32&lt;SMALL(기준일시_입력!$N$21:$N$39,ALL$5)),SMALL(기준일시_입력!$N$21:$N$39,ALL$5)-ALJ32,0)),0)</f>
        <v>0</v>
      </c>
      <c r="ALM32" s="128">
        <f>IFERROR(IF(AND(ALJ32&lt;SMALL(기준일시_입력!$J$21:$J$39,ALM$5),ALK32&gt;SMALL(기준일시_입력!$N$21:$N$39,ALM$5)),INDEX(기준일시_입력!$AJ$21:$AJ$39,ALM$5*2-1),IF(AND(ALJ32&gt;=SMALL(기준일시_입력!$J$21:$J$39,ALM$5),ALJ32&lt;SMALL(기준일시_입력!$N$21:$N$39,ALM$5)),SMALL(기준일시_입력!$N$21:$N$39,ALM$5)-ALJ32,0)),0)</f>
        <v>0</v>
      </c>
      <c r="ALN32" s="128">
        <f>IFERROR(IF(AND(ALJ32&lt;SMALL(기준일시_입력!$J$21:$J$39,ALN$5),ALK32&gt;SMALL(기준일시_입력!$N$21:$N$39,ALN$5)),INDEX(기준일시_입력!$AJ$21:$AJ$39,ALN$5*2-1),IF(AND(ALJ32&gt;=SMALL(기준일시_입력!$J$21:$J$39,ALN$5),ALJ32&lt;SMALL(기준일시_입력!$N$21:$N$39,ALN$5)),SMALL(기준일시_입력!$N$21:$N$39,ALN$5)-ALJ32,0)),0)</f>
        <v>0</v>
      </c>
      <c r="ALO32" s="128">
        <f>IFERROR(IF(AND(ALJ32&lt;SMALL(기준일시_입력!$J$21:$J$39,ALO$5),ALK32&gt;SMALL(기준일시_입력!$N$21:$N$39,ALO$5)),INDEX(기준일시_입력!$AJ$21:$AJ$39,ALO$5*2-1),IF(AND(ALJ32&gt;=SMALL(기준일시_입력!$J$21:$J$39,ALO$5),ALJ32&lt;SMALL(기준일시_입력!$N$21:$N$39,ALO$5)),SMALL(기준일시_입력!$N$21:$N$39,ALO$5)-ALJ32,0)),0)</f>
        <v>0</v>
      </c>
      <c r="ALP32" s="128">
        <f>IFERROR(IF(AND(ALJ32&lt;SMALL(기준일시_입력!$J$21:$J$39,ALP$5),ALK32&gt;SMALL(기준일시_입력!$N$21:$N$39,ALP$5)),INDEX(기준일시_입력!$AJ$21:$AJ$39,ALP$5*2-1),IF(AND(ALJ32&gt;=SMALL(기준일시_입력!$J$21:$J$39,ALP$5),ALJ32&lt;SMALL(기준일시_입력!$N$21:$N$39,ALP$5)),SMALL(기준일시_입력!$N$21:$N$39,ALP$5)-ALJ32,0)),0)</f>
        <v>0</v>
      </c>
      <c r="ALQ32" s="128">
        <f>IFERROR(IF(AND(ALJ32&lt;SMALL(기준일시_입력!$J$21:$J$39,ALQ$5),ALK32&gt;SMALL(기준일시_입력!$N$21:$N$39,ALQ$5)),INDEX(기준일시_입력!$AJ$21:$AJ$39,ALQ$5*2-1),IF(AND(ALJ32&gt;=SMALL(기준일시_입력!$J$21:$J$39,ALQ$5),ALJ32&lt;SMALL(기준일시_입력!$N$21:$N$39,ALQ$5)),SMALL(기준일시_입력!$N$21:$N$39,ALQ$5)-ALJ32,0)),0)</f>
        <v>0</v>
      </c>
      <c r="ALR32" s="128">
        <f>IFERROR(IF(AND(ALJ32&lt;SMALL(기준일시_입력!$J$21:$J$39,ALR$5),ALK32&gt;SMALL(기준일시_입력!$N$21:$N$39,ALR$5)),INDEX(기준일시_입력!$AJ$21:$AJ$39,ALR$5*2-1),IF(AND(ALJ32&gt;=SMALL(기준일시_입력!$J$21:$J$39,ALR$5),ALJ32&lt;SMALL(기준일시_입력!$N$21:$N$39,ALR$5)),SMALL(기준일시_입력!$N$21:$N$39,ALR$5)-ALJ32,0)),0)</f>
        <v>0</v>
      </c>
      <c r="ALS32" s="128">
        <f>IFERROR(IF(AND(ALJ32&lt;SMALL(기준일시_입력!$J$21:$J$39,ALS$5),ALK32&gt;SMALL(기준일시_입력!$N$21:$N$39,ALS$5)),INDEX(기준일시_입력!$AJ$21:$AJ$39,ALS$5*2-1),IF(AND(ALJ32&gt;=SMALL(기준일시_입력!$J$21:$J$39,ALS$5),ALJ32&lt;SMALL(기준일시_입력!$N$21:$N$39,ALS$5)),SMALL(기준일시_입력!$N$21:$N$39,ALS$5)-ALJ32,0)),0)</f>
        <v>0</v>
      </c>
      <c r="ALT32" s="128">
        <f>IFERROR(IF(AND(ALJ32&lt;SMALL(기준일시_입력!$J$21:$J$39,ALT$5),ALK32&gt;SMALL(기준일시_입력!$N$21:$N$39,ALT$5)),INDEX(기준일시_입력!$AJ$21:$AJ$39,ALT$5*2-1),IF(AND(ALJ32&gt;=SMALL(기준일시_입력!$J$21:$J$39,ALT$5),ALJ32&lt;SMALL(기준일시_입력!$N$21:$N$39,ALT$5)),SMALL(기준일시_입력!$N$21:$N$39,ALT$5)-ALJ32,0)),0)</f>
        <v>0</v>
      </c>
      <c r="ALU32" s="128">
        <f>IFERROR(IF(AND(ALJ32&lt;SMALL(기준일시_입력!$J$21:$J$39,ALU$5),ALK32&gt;SMALL(기준일시_입력!$N$21:$N$39,ALU$5)),INDEX(기준일시_입력!$AJ$21:$AJ$39,ALU$5*2-1),IF(AND(ALJ32&gt;=SMALL(기준일시_입력!$J$21:$J$39,ALU$5),ALJ32&lt;SMALL(기준일시_입력!$N$21:$N$39,ALU$5)),SMALL(기준일시_입력!$N$21:$N$39,ALU$5)-ALJ32,0)),0)</f>
        <v>0</v>
      </c>
      <c r="ALV32" s="125"/>
      <c r="ALW32" s="180" t="str">
        <f t="shared" si="319"/>
        <v>27일</v>
      </c>
      <c r="ALX32" s="180"/>
      <c r="ALY32" s="124" t="str">
        <f t="shared" si="320"/>
        <v>토</v>
      </c>
      <c r="ALZ32" s="133" t="str">
        <f t="shared" si="415"/>
        <v/>
      </c>
      <c r="AMA32" s="184"/>
      <c r="AMB32" s="184"/>
      <c r="AMC32" s="184"/>
      <c r="AMD32" s="184"/>
      <c r="AME32" s="184"/>
      <c r="AMF32" s="184"/>
      <c r="AMG32" s="176"/>
      <c r="AMH32" s="177"/>
      <c r="AMI32" s="129" t="str">
        <f>IF($B32="","",IF(AND(ALY$3&lt;&gt;"",$B32-기준일시_입력!$AO$7&lt;=0,AMA32="",AMD32="",AMG32=""),"X",IF(AMG32="연차","☆",IF(AMG32="월차","★",IF(AMG32="병가","♨",IF(AMG32="출장","◎",IF(AMG32="교육","■",IF(AND(AMG32="",AMA32&lt;=기준일시_입력!$J$15,AMD32&gt;=기준일시_입력!$N$15),"○",IF(AND(AMG32="",AMA32&lt;&gt;"",AMA32&gt;기준일시_입력!$J$15),"▼",IF(AND(AMG32="",AMD32&lt;&gt;"",AMD32&lt;기준일시_입력!$N$15),"△",""))))))))))</f>
        <v/>
      </c>
      <c r="AMJ32" s="128">
        <f>IFERROR(IF(OR(AMA32="",AMD32=""),0,IF(AND(AML32&lt;기준일시_입력!$J$17,AMM32&gt;기준일시_입력!$N$17),기준일시_입력!$N$17-기준일시_입력!$J$17,IF(AND(AML32&gt;=기준일시_입력!$J$17,AMM32&gt;기준일시_입력!$N$17),기준일시_입력!$N$17-AML32,IF(AMM32&lt;기준일시_입력!$J$17,0,IF(AND(AML32&lt;기준일시_입력!$J$17,AMM32&lt;=기준일시_입력!$N$17),AMM32-기준일시_입력!$J$17,IF(AND(AML32&gt;=기준일시_입력!$J$17,AMM32&lt;=기준일시_입력!$N$17),AMM32-AML32,0)))))),0)</f>
        <v>0</v>
      </c>
      <c r="AMK32" s="128">
        <f t="shared" si="322"/>
        <v>0</v>
      </c>
      <c r="AML32" s="128">
        <f>IF(OR(AMA32="",AMD32=""),0,IF(AMA32&lt;기준일시_입력!$J$15,기준일시_입력!$J$15,AMA32))</f>
        <v>0</v>
      </c>
      <c r="AMM32" s="128">
        <f t="shared" si="323"/>
        <v>0</v>
      </c>
      <c r="AMN32" s="128">
        <f>IFERROR(IF(AND(AML32&lt;SMALL(기준일시_입력!$J$21:$J$39,AMN$5),AMM32&gt;SMALL(기준일시_입력!$N$21:$N$39,AMN$5)),INDEX(기준일시_입력!$AJ$21:$AJ$39,AMN$5*2-1),IF(AND(AML32&gt;=SMALL(기준일시_입력!$J$21:$J$39,AMN$5),AML32&lt;SMALL(기준일시_입력!$N$21:$N$39,AMN$5)),SMALL(기준일시_입력!$N$21:$N$39,AMN$5)-AML32,0)),0)</f>
        <v>0</v>
      </c>
      <c r="AMO32" s="128">
        <f>IFERROR(IF(AND(AML32&lt;SMALL(기준일시_입력!$J$21:$J$39,AMO$5),AMM32&gt;SMALL(기준일시_입력!$N$21:$N$39,AMO$5)),INDEX(기준일시_입력!$AJ$21:$AJ$39,AMO$5*2-1),IF(AND(AML32&gt;=SMALL(기준일시_입력!$J$21:$J$39,AMO$5),AML32&lt;SMALL(기준일시_입력!$N$21:$N$39,AMO$5)),SMALL(기준일시_입력!$N$21:$N$39,AMO$5)-AML32,0)),0)</f>
        <v>0</v>
      </c>
      <c r="AMP32" s="128">
        <f>IFERROR(IF(AND(AML32&lt;SMALL(기준일시_입력!$J$21:$J$39,AMP$5),AMM32&gt;SMALL(기준일시_입력!$N$21:$N$39,AMP$5)),INDEX(기준일시_입력!$AJ$21:$AJ$39,AMP$5*2-1),IF(AND(AML32&gt;=SMALL(기준일시_입력!$J$21:$J$39,AMP$5),AML32&lt;SMALL(기준일시_입력!$N$21:$N$39,AMP$5)),SMALL(기준일시_입력!$N$21:$N$39,AMP$5)-AML32,0)),0)</f>
        <v>0</v>
      </c>
      <c r="AMQ32" s="128">
        <f>IFERROR(IF(AND(AML32&lt;SMALL(기준일시_입력!$J$21:$J$39,AMQ$5),AMM32&gt;SMALL(기준일시_입력!$N$21:$N$39,AMQ$5)),INDEX(기준일시_입력!$AJ$21:$AJ$39,AMQ$5*2-1),IF(AND(AML32&gt;=SMALL(기준일시_입력!$J$21:$J$39,AMQ$5),AML32&lt;SMALL(기준일시_입력!$N$21:$N$39,AMQ$5)),SMALL(기준일시_입력!$N$21:$N$39,AMQ$5)-AML32,0)),0)</f>
        <v>0</v>
      </c>
      <c r="AMR32" s="128">
        <f>IFERROR(IF(AND(AML32&lt;SMALL(기준일시_입력!$J$21:$J$39,AMR$5),AMM32&gt;SMALL(기준일시_입력!$N$21:$N$39,AMR$5)),INDEX(기준일시_입력!$AJ$21:$AJ$39,AMR$5*2-1),IF(AND(AML32&gt;=SMALL(기준일시_입력!$J$21:$J$39,AMR$5),AML32&lt;SMALL(기준일시_입력!$N$21:$N$39,AMR$5)),SMALL(기준일시_입력!$N$21:$N$39,AMR$5)-AML32,0)),0)</f>
        <v>0</v>
      </c>
      <c r="AMS32" s="128">
        <f>IFERROR(IF(AND(AML32&lt;SMALL(기준일시_입력!$J$21:$J$39,AMS$5),AMM32&gt;SMALL(기준일시_입력!$N$21:$N$39,AMS$5)),INDEX(기준일시_입력!$AJ$21:$AJ$39,AMS$5*2-1),IF(AND(AML32&gt;=SMALL(기준일시_입력!$J$21:$J$39,AMS$5),AML32&lt;SMALL(기준일시_입력!$N$21:$N$39,AMS$5)),SMALL(기준일시_입력!$N$21:$N$39,AMS$5)-AML32,0)),0)</f>
        <v>0</v>
      </c>
      <c r="AMT32" s="128">
        <f>IFERROR(IF(AND(AML32&lt;SMALL(기준일시_입력!$J$21:$J$39,AMT$5),AMM32&gt;SMALL(기준일시_입력!$N$21:$N$39,AMT$5)),INDEX(기준일시_입력!$AJ$21:$AJ$39,AMT$5*2-1),IF(AND(AML32&gt;=SMALL(기준일시_입력!$J$21:$J$39,AMT$5),AML32&lt;SMALL(기준일시_입력!$N$21:$N$39,AMT$5)),SMALL(기준일시_입력!$N$21:$N$39,AMT$5)-AML32,0)),0)</f>
        <v>0</v>
      </c>
      <c r="AMU32" s="128">
        <f>IFERROR(IF(AND(AML32&lt;SMALL(기준일시_입력!$J$21:$J$39,AMU$5),AMM32&gt;SMALL(기준일시_입력!$N$21:$N$39,AMU$5)),INDEX(기준일시_입력!$AJ$21:$AJ$39,AMU$5*2-1),IF(AND(AML32&gt;=SMALL(기준일시_입력!$J$21:$J$39,AMU$5),AML32&lt;SMALL(기준일시_입력!$N$21:$N$39,AMU$5)),SMALL(기준일시_입력!$N$21:$N$39,AMU$5)-AML32,0)),0)</f>
        <v>0</v>
      </c>
      <c r="AMV32" s="128">
        <f>IFERROR(IF(AND(AML32&lt;SMALL(기준일시_입력!$J$21:$J$39,AMV$5),AMM32&gt;SMALL(기준일시_입력!$N$21:$N$39,AMV$5)),INDEX(기준일시_입력!$AJ$21:$AJ$39,AMV$5*2-1),IF(AND(AML32&gt;=SMALL(기준일시_입력!$J$21:$J$39,AMV$5),AML32&lt;SMALL(기준일시_입력!$N$21:$N$39,AMV$5)),SMALL(기준일시_입력!$N$21:$N$39,AMV$5)-AML32,0)),0)</f>
        <v>0</v>
      </c>
      <c r="AMW32" s="128">
        <f>IFERROR(IF(AND(AML32&lt;SMALL(기준일시_입력!$J$21:$J$39,AMW$5),AMM32&gt;SMALL(기준일시_입력!$N$21:$N$39,AMW$5)),INDEX(기준일시_입력!$AJ$21:$AJ$39,AMW$5*2-1),IF(AND(AML32&gt;=SMALL(기준일시_입력!$J$21:$J$39,AMW$5),AML32&lt;SMALL(기준일시_입력!$N$21:$N$39,AMW$5)),SMALL(기준일시_입력!$N$21:$N$39,AMW$5)-AML32,0)),0)</f>
        <v>0</v>
      </c>
      <c r="AMX32" s="125"/>
      <c r="AMY32" s="180" t="str">
        <f t="shared" si="324"/>
        <v>27일</v>
      </c>
      <c r="AMZ32" s="180"/>
      <c r="ANA32" s="124" t="str">
        <f t="shared" si="325"/>
        <v>토</v>
      </c>
      <c r="ANB32" s="133" t="str">
        <f t="shared" si="415"/>
        <v/>
      </c>
      <c r="ANC32" s="184"/>
      <c r="AND32" s="184"/>
      <c r="ANE32" s="184"/>
      <c r="ANF32" s="184"/>
      <c r="ANG32" s="184"/>
      <c r="ANH32" s="184"/>
      <c r="ANI32" s="176"/>
      <c r="ANJ32" s="177"/>
      <c r="ANK32" s="129" t="str">
        <f>IF($B32="","",IF(AND(ANA$3&lt;&gt;"",$B32-기준일시_입력!$AO$7&lt;=0,ANC32="",ANF32="",ANI32=""),"X",IF(ANI32="연차","☆",IF(ANI32="월차","★",IF(ANI32="병가","♨",IF(ANI32="출장","◎",IF(ANI32="교육","■",IF(AND(ANI32="",ANC32&lt;=기준일시_입력!$J$15,ANF32&gt;=기준일시_입력!$N$15),"○",IF(AND(ANI32="",ANC32&lt;&gt;"",ANC32&gt;기준일시_입력!$J$15),"▼",IF(AND(ANI32="",ANF32&lt;&gt;"",ANF32&lt;기준일시_입력!$N$15),"△",""))))))))))</f>
        <v/>
      </c>
      <c r="ANL32" s="128">
        <f>IFERROR(IF(OR(ANC32="",ANF32=""),0,IF(AND(ANN32&lt;기준일시_입력!$J$17,ANO32&gt;기준일시_입력!$N$17),기준일시_입력!$N$17-기준일시_입력!$J$17,IF(AND(ANN32&gt;=기준일시_입력!$J$17,ANO32&gt;기준일시_입력!$N$17),기준일시_입력!$N$17-ANN32,IF(ANO32&lt;기준일시_입력!$J$17,0,IF(AND(ANN32&lt;기준일시_입력!$J$17,ANO32&lt;=기준일시_입력!$N$17),ANO32-기준일시_입력!$J$17,IF(AND(ANN32&gt;=기준일시_입력!$J$17,ANO32&lt;=기준일시_입력!$N$17),ANO32-ANN32,0)))))),0)</f>
        <v>0</v>
      </c>
      <c r="ANM32" s="128">
        <f t="shared" si="327"/>
        <v>0</v>
      </c>
      <c r="ANN32" s="128">
        <f>IF(OR(ANC32="",ANF32=""),0,IF(ANC32&lt;기준일시_입력!$J$15,기준일시_입력!$J$15,ANC32))</f>
        <v>0</v>
      </c>
      <c r="ANO32" s="128">
        <f t="shared" si="328"/>
        <v>0</v>
      </c>
      <c r="ANP32" s="128">
        <f>IFERROR(IF(AND(ANN32&lt;SMALL(기준일시_입력!$J$21:$J$39,ANP$5),ANO32&gt;SMALL(기준일시_입력!$N$21:$N$39,ANP$5)),INDEX(기준일시_입력!$AJ$21:$AJ$39,ANP$5*2-1),IF(AND(ANN32&gt;=SMALL(기준일시_입력!$J$21:$J$39,ANP$5),ANN32&lt;SMALL(기준일시_입력!$N$21:$N$39,ANP$5)),SMALL(기준일시_입력!$N$21:$N$39,ANP$5)-ANN32,0)),0)</f>
        <v>0</v>
      </c>
      <c r="ANQ32" s="128">
        <f>IFERROR(IF(AND(ANN32&lt;SMALL(기준일시_입력!$J$21:$J$39,ANQ$5),ANO32&gt;SMALL(기준일시_입력!$N$21:$N$39,ANQ$5)),INDEX(기준일시_입력!$AJ$21:$AJ$39,ANQ$5*2-1),IF(AND(ANN32&gt;=SMALL(기준일시_입력!$J$21:$J$39,ANQ$5),ANN32&lt;SMALL(기준일시_입력!$N$21:$N$39,ANQ$5)),SMALL(기준일시_입력!$N$21:$N$39,ANQ$5)-ANN32,0)),0)</f>
        <v>0</v>
      </c>
      <c r="ANR32" s="128">
        <f>IFERROR(IF(AND(ANN32&lt;SMALL(기준일시_입력!$J$21:$J$39,ANR$5),ANO32&gt;SMALL(기준일시_입력!$N$21:$N$39,ANR$5)),INDEX(기준일시_입력!$AJ$21:$AJ$39,ANR$5*2-1),IF(AND(ANN32&gt;=SMALL(기준일시_입력!$J$21:$J$39,ANR$5),ANN32&lt;SMALL(기준일시_입력!$N$21:$N$39,ANR$5)),SMALL(기준일시_입력!$N$21:$N$39,ANR$5)-ANN32,0)),0)</f>
        <v>0</v>
      </c>
      <c r="ANS32" s="128">
        <f>IFERROR(IF(AND(ANN32&lt;SMALL(기준일시_입력!$J$21:$J$39,ANS$5),ANO32&gt;SMALL(기준일시_입력!$N$21:$N$39,ANS$5)),INDEX(기준일시_입력!$AJ$21:$AJ$39,ANS$5*2-1),IF(AND(ANN32&gt;=SMALL(기준일시_입력!$J$21:$J$39,ANS$5),ANN32&lt;SMALL(기준일시_입력!$N$21:$N$39,ANS$5)),SMALL(기준일시_입력!$N$21:$N$39,ANS$5)-ANN32,0)),0)</f>
        <v>0</v>
      </c>
      <c r="ANT32" s="128">
        <f>IFERROR(IF(AND(ANN32&lt;SMALL(기준일시_입력!$J$21:$J$39,ANT$5),ANO32&gt;SMALL(기준일시_입력!$N$21:$N$39,ANT$5)),INDEX(기준일시_입력!$AJ$21:$AJ$39,ANT$5*2-1),IF(AND(ANN32&gt;=SMALL(기준일시_입력!$J$21:$J$39,ANT$5),ANN32&lt;SMALL(기준일시_입력!$N$21:$N$39,ANT$5)),SMALL(기준일시_입력!$N$21:$N$39,ANT$5)-ANN32,0)),0)</f>
        <v>0</v>
      </c>
      <c r="ANU32" s="128">
        <f>IFERROR(IF(AND(ANN32&lt;SMALL(기준일시_입력!$J$21:$J$39,ANU$5),ANO32&gt;SMALL(기준일시_입력!$N$21:$N$39,ANU$5)),INDEX(기준일시_입력!$AJ$21:$AJ$39,ANU$5*2-1),IF(AND(ANN32&gt;=SMALL(기준일시_입력!$J$21:$J$39,ANU$5),ANN32&lt;SMALL(기준일시_입력!$N$21:$N$39,ANU$5)),SMALL(기준일시_입력!$N$21:$N$39,ANU$5)-ANN32,0)),0)</f>
        <v>0</v>
      </c>
      <c r="ANV32" s="128">
        <f>IFERROR(IF(AND(ANN32&lt;SMALL(기준일시_입력!$J$21:$J$39,ANV$5),ANO32&gt;SMALL(기준일시_입력!$N$21:$N$39,ANV$5)),INDEX(기준일시_입력!$AJ$21:$AJ$39,ANV$5*2-1),IF(AND(ANN32&gt;=SMALL(기준일시_입력!$J$21:$J$39,ANV$5),ANN32&lt;SMALL(기준일시_입력!$N$21:$N$39,ANV$5)),SMALL(기준일시_입력!$N$21:$N$39,ANV$5)-ANN32,0)),0)</f>
        <v>0</v>
      </c>
      <c r="ANW32" s="128">
        <f>IFERROR(IF(AND(ANN32&lt;SMALL(기준일시_입력!$J$21:$J$39,ANW$5),ANO32&gt;SMALL(기준일시_입력!$N$21:$N$39,ANW$5)),INDEX(기준일시_입력!$AJ$21:$AJ$39,ANW$5*2-1),IF(AND(ANN32&gt;=SMALL(기준일시_입력!$J$21:$J$39,ANW$5),ANN32&lt;SMALL(기준일시_입력!$N$21:$N$39,ANW$5)),SMALL(기준일시_입력!$N$21:$N$39,ANW$5)-ANN32,0)),0)</f>
        <v>0</v>
      </c>
      <c r="ANX32" s="128">
        <f>IFERROR(IF(AND(ANN32&lt;SMALL(기준일시_입력!$J$21:$J$39,ANX$5),ANO32&gt;SMALL(기준일시_입력!$N$21:$N$39,ANX$5)),INDEX(기준일시_입력!$AJ$21:$AJ$39,ANX$5*2-1),IF(AND(ANN32&gt;=SMALL(기준일시_입력!$J$21:$J$39,ANX$5),ANN32&lt;SMALL(기준일시_입력!$N$21:$N$39,ANX$5)),SMALL(기준일시_입력!$N$21:$N$39,ANX$5)-ANN32,0)),0)</f>
        <v>0</v>
      </c>
      <c r="ANY32" s="128">
        <f>IFERROR(IF(AND(ANN32&lt;SMALL(기준일시_입력!$J$21:$J$39,ANY$5),ANO32&gt;SMALL(기준일시_입력!$N$21:$N$39,ANY$5)),INDEX(기준일시_입력!$AJ$21:$AJ$39,ANY$5*2-1),IF(AND(ANN32&gt;=SMALL(기준일시_입력!$J$21:$J$39,ANY$5),ANN32&lt;SMALL(기준일시_입력!$N$21:$N$39,ANY$5)),SMALL(기준일시_입력!$N$21:$N$39,ANY$5)-ANN32,0)),0)</f>
        <v>0</v>
      </c>
      <c r="ANZ32" s="125"/>
      <c r="AOA32" s="180" t="str">
        <f t="shared" si="329"/>
        <v>27일</v>
      </c>
      <c r="AOB32" s="180"/>
      <c r="AOC32" s="124" t="str">
        <f t="shared" si="330"/>
        <v>토</v>
      </c>
      <c r="AOD32" s="133" t="str">
        <f t="shared" si="415"/>
        <v/>
      </c>
      <c r="AOE32" s="184"/>
      <c r="AOF32" s="184"/>
      <c r="AOG32" s="184"/>
      <c r="AOH32" s="184"/>
      <c r="AOI32" s="184"/>
      <c r="AOJ32" s="184"/>
      <c r="AOK32" s="176"/>
      <c r="AOL32" s="177"/>
      <c r="AOM32" s="129" t="str">
        <f>IF($B32="","",IF(AND(AOC$3&lt;&gt;"",$B32-기준일시_입력!$AO$7&lt;=0,AOE32="",AOH32="",AOK32=""),"X",IF(AOK32="연차","☆",IF(AOK32="월차","★",IF(AOK32="병가","♨",IF(AOK32="출장","◎",IF(AOK32="교육","■",IF(AND(AOK32="",AOE32&lt;=기준일시_입력!$J$15,AOH32&gt;=기준일시_입력!$N$15),"○",IF(AND(AOK32="",AOE32&lt;&gt;"",AOE32&gt;기준일시_입력!$J$15),"▼",IF(AND(AOK32="",AOH32&lt;&gt;"",AOH32&lt;기준일시_입력!$N$15),"△",""))))))))))</f>
        <v/>
      </c>
      <c r="AON32" s="128">
        <f>IFERROR(IF(OR(AOE32="",AOH32=""),0,IF(AND(AOP32&lt;기준일시_입력!$J$17,AOQ32&gt;기준일시_입력!$N$17),기준일시_입력!$N$17-기준일시_입력!$J$17,IF(AND(AOP32&gt;=기준일시_입력!$J$17,AOQ32&gt;기준일시_입력!$N$17),기준일시_입력!$N$17-AOP32,IF(AOQ32&lt;기준일시_입력!$J$17,0,IF(AND(AOP32&lt;기준일시_입력!$J$17,AOQ32&lt;=기준일시_입력!$N$17),AOQ32-기준일시_입력!$J$17,IF(AND(AOP32&gt;=기준일시_입력!$J$17,AOQ32&lt;=기준일시_입력!$N$17),AOQ32-AOP32,0)))))),0)</f>
        <v>0</v>
      </c>
      <c r="AOO32" s="128">
        <f t="shared" si="332"/>
        <v>0</v>
      </c>
      <c r="AOP32" s="128">
        <f>IF(OR(AOE32="",AOH32=""),0,IF(AOE32&lt;기준일시_입력!$J$15,기준일시_입력!$J$15,AOE32))</f>
        <v>0</v>
      </c>
      <c r="AOQ32" s="128">
        <f t="shared" si="333"/>
        <v>0</v>
      </c>
      <c r="AOR32" s="128">
        <f>IFERROR(IF(AND(AOP32&lt;SMALL(기준일시_입력!$J$21:$J$39,AOR$5),AOQ32&gt;SMALL(기준일시_입력!$N$21:$N$39,AOR$5)),INDEX(기준일시_입력!$AJ$21:$AJ$39,AOR$5*2-1),IF(AND(AOP32&gt;=SMALL(기준일시_입력!$J$21:$J$39,AOR$5),AOP32&lt;SMALL(기준일시_입력!$N$21:$N$39,AOR$5)),SMALL(기준일시_입력!$N$21:$N$39,AOR$5)-AOP32,0)),0)</f>
        <v>0</v>
      </c>
      <c r="AOS32" s="128">
        <f>IFERROR(IF(AND(AOP32&lt;SMALL(기준일시_입력!$J$21:$J$39,AOS$5),AOQ32&gt;SMALL(기준일시_입력!$N$21:$N$39,AOS$5)),INDEX(기준일시_입력!$AJ$21:$AJ$39,AOS$5*2-1),IF(AND(AOP32&gt;=SMALL(기준일시_입력!$J$21:$J$39,AOS$5),AOP32&lt;SMALL(기준일시_입력!$N$21:$N$39,AOS$5)),SMALL(기준일시_입력!$N$21:$N$39,AOS$5)-AOP32,0)),0)</f>
        <v>0</v>
      </c>
      <c r="AOT32" s="128">
        <f>IFERROR(IF(AND(AOP32&lt;SMALL(기준일시_입력!$J$21:$J$39,AOT$5),AOQ32&gt;SMALL(기준일시_입력!$N$21:$N$39,AOT$5)),INDEX(기준일시_입력!$AJ$21:$AJ$39,AOT$5*2-1),IF(AND(AOP32&gt;=SMALL(기준일시_입력!$J$21:$J$39,AOT$5),AOP32&lt;SMALL(기준일시_입력!$N$21:$N$39,AOT$5)),SMALL(기준일시_입력!$N$21:$N$39,AOT$5)-AOP32,0)),0)</f>
        <v>0</v>
      </c>
      <c r="AOU32" s="128">
        <f>IFERROR(IF(AND(AOP32&lt;SMALL(기준일시_입력!$J$21:$J$39,AOU$5),AOQ32&gt;SMALL(기준일시_입력!$N$21:$N$39,AOU$5)),INDEX(기준일시_입력!$AJ$21:$AJ$39,AOU$5*2-1),IF(AND(AOP32&gt;=SMALL(기준일시_입력!$J$21:$J$39,AOU$5),AOP32&lt;SMALL(기준일시_입력!$N$21:$N$39,AOU$5)),SMALL(기준일시_입력!$N$21:$N$39,AOU$5)-AOP32,0)),0)</f>
        <v>0</v>
      </c>
      <c r="AOV32" s="128">
        <f>IFERROR(IF(AND(AOP32&lt;SMALL(기준일시_입력!$J$21:$J$39,AOV$5),AOQ32&gt;SMALL(기준일시_입력!$N$21:$N$39,AOV$5)),INDEX(기준일시_입력!$AJ$21:$AJ$39,AOV$5*2-1),IF(AND(AOP32&gt;=SMALL(기준일시_입력!$J$21:$J$39,AOV$5),AOP32&lt;SMALL(기준일시_입력!$N$21:$N$39,AOV$5)),SMALL(기준일시_입력!$N$21:$N$39,AOV$5)-AOP32,0)),0)</f>
        <v>0</v>
      </c>
      <c r="AOW32" s="128">
        <f>IFERROR(IF(AND(AOP32&lt;SMALL(기준일시_입력!$J$21:$J$39,AOW$5),AOQ32&gt;SMALL(기준일시_입력!$N$21:$N$39,AOW$5)),INDEX(기준일시_입력!$AJ$21:$AJ$39,AOW$5*2-1),IF(AND(AOP32&gt;=SMALL(기준일시_입력!$J$21:$J$39,AOW$5),AOP32&lt;SMALL(기준일시_입력!$N$21:$N$39,AOW$5)),SMALL(기준일시_입력!$N$21:$N$39,AOW$5)-AOP32,0)),0)</f>
        <v>0</v>
      </c>
      <c r="AOX32" s="128">
        <f>IFERROR(IF(AND(AOP32&lt;SMALL(기준일시_입력!$J$21:$J$39,AOX$5),AOQ32&gt;SMALL(기준일시_입력!$N$21:$N$39,AOX$5)),INDEX(기준일시_입력!$AJ$21:$AJ$39,AOX$5*2-1),IF(AND(AOP32&gt;=SMALL(기준일시_입력!$J$21:$J$39,AOX$5),AOP32&lt;SMALL(기준일시_입력!$N$21:$N$39,AOX$5)),SMALL(기준일시_입력!$N$21:$N$39,AOX$5)-AOP32,0)),0)</f>
        <v>0</v>
      </c>
      <c r="AOY32" s="128">
        <f>IFERROR(IF(AND(AOP32&lt;SMALL(기준일시_입력!$J$21:$J$39,AOY$5),AOQ32&gt;SMALL(기준일시_입력!$N$21:$N$39,AOY$5)),INDEX(기준일시_입력!$AJ$21:$AJ$39,AOY$5*2-1),IF(AND(AOP32&gt;=SMALL(기준일시_입력!$J$21:$J$39,AOY$5),AOP32&lt;SMALL(기준일시_입력!$N$21:$N$39,AOY$5)),SMALL(기준일시_입력!$N$21:$N$39,AOY$5)-AOP32,0)),0)</f>
        <v>0</v>
      </c>
      <c r="AOZ32" s="128">
        <f>IFERROR(IF(AND(AOP32&lt;SMALL(기준일시_입력!$J$21:$J$39,AOZ$5),AOQ32&gt;SMALL(기준일시_입력!$N$21:$N$39,AOZ$5)),INDEX(기준일시_입력!$AJ$21:$AJ$39,AOZ$5*2-1),IF(AND(AOP32&gt;=SMALL(기준일시_입력!$J$21:$J$39,AOZ$5),AOP32&lt;SMALL(기준일시_입력!$N$21:$N$39,AOZ$5)),SMALL(기준일시_입력!$N$21:$N$39,AOZ$5)-AOP32,0)),0)</f>
        <v>0</v>
      </c>
      <c r="APA32" s="128">
        <f>IFERROR(IF(AND(AOP32&lt;SMALL(기준일시_입력!$J$21:$J$39,APA$5),AOQ32&gt;SMALL(기준일시_입력!$N$21:$N$39,APA$5)),INDEX(기준일시_입력!$AJ$21:$AJ$39,APA$5*2-1),IF(AND(AOP32&gt;=SMALL(기준일시_입력!$J$21:$J$39,APA$5),AOP32&lt;SMALL(기준일시_입력!$N$21:$N$39,APA$5)),SMALL(기준일시_입력!$N$21:$N$39,APA$5)-AOP32,0)),0)</f>
        <v>0</v>
      </c>
      <c r="APB32" s="125"/>
      <c r="APC32" s="180" t="str">
        <f t="shared" si="334"/>
        <v>27일</v>
      </c>
      <c r="APD32" s="180"/>
      <c r="APE32" s="124" t="str">
        <f t="shared" si="335"/>
        <v>토</v>
      </c>
      <c r="APF32" s="133" t="str">
        <f t="shared" si="416"/>
        <v/>
      </c>
      <c r="APG32" s="184"/>
      <c r="APH32" s="184"/>
      <c r="API32" s="184"/>
      <c r="APJ32" s="184"/>
      <c r="APK32" s="184"/>
      <c r="APL32" s="184"/>
      <c r="APM32" s="176"/>
      <c r="APN32" s="177"/>
      <c r="APO32" s="129" t="str">
        <f>IF($B32="","",IF(AND(APE$3&lt;&gt;"",$B32-기준일시_입력!$AO$7&lt;=0,APG32="",APJ32="",APM32=""),"X",IF(APM32="연차","☆",IF(APM32="월차","★",IF(APM32="병가","♨",IF(APM32="출장","◎",IF(APM32="교육","■",IF(AND(APM32="",APG32&lt;=기준일시_입력!$J$15,APJ32&gt;=기준일시_입력!$N$15),"○",IF(AND(APM32="",APG32&lt;&gt;"",APG32&gt;기준일시_입력!$J$15),"▼",IF(AND(APM32="",APJ32&lt;&gt;"",APJ32&lt;기준일시_입력!$N$15),"△",""))))))))))</f>
        <v/>
      </c>
      <c r="APP32" s="128">
        <f>IFERROR(IF(OR(APG32="",APJ32=""),0,IF(AND(APR32&lt;기준일시_입력!$J$17,APS32&gt;기준일시_입력!$N$17),기준일시_입력!$N$17-기준일시_입력!$J$17,IF(AND(APR32&gt;=기준일시_입력!$J$17,APS32&gt;기준일시_입력!$N$17),기준일시_입력!$N$17-APR32,IF(APS32&lt;기준일시_입력!$J$17,0,IF(AND(APR32&lt;기준일시_입력!$J$17,APS32&lt;=기준일시_입력!$N$17),APS32-기준일시_입력!$J$17,IF(AND(APR32&gt;=기준일시_입력!$J$17,APS32&lt;=기준일시_입력!$N$17),APS32-APR32,0)))))),0)</f>
        <v>0</v>
      </c>
      <c r="APQ32" s="128">
        <f t="shared" si="337"/>
        <v>0</v>
      </c>
      <c r="APR32" s="128">
        <f>IF(OR(APG32="",APJ32=""),0,IF(APG32&lt;기준일시_입력!$J$15,기준일시_입력!$J$15,APG32))</f>
        <v>0</v>
      </c>
      <c r="APS32" s="128">
        <f t="shared" si="338"/>
        <v>0</v>
      </c>
      <c r="APT32" s="128">
        <f>IFERROR(IF(AND(APR32&lt;SMALL(기준일시_입력!$J$21:$J$39,APT$5),APS32&gt;SMALL(기준일시_입력!$N$21:$N$39,APT$5)),INDEX(기준일시_입력!$AJ$21:$AJ$39,APT$5*2-1),IF(AND(APR32&gt;=SMALL(기준일시_입력!$J$21:$J$39,APT$5),APR32&lt;SMALL(기준일시_입력!$N$21:$N$39,APT$5)),SMALL(기준일시_입력!$N$21:$N$39,APT$5)-APR32,0)),0)</f>
        <v>0</v>
      </c>
      <c r="APU32" s="128">
        <f>IFERROR(IF(AND(APR32&lt;SMALL(기준일시_입력!$J$21:$J$39,APU$5),APS32&gt;SMALL(기준일시_입력!$N$21:$N$39,APU$5)),INDEX(기준일시_입력!$AJ$21:$AJ$39,APU$5*2-1),IF(AND(APR32&gt;=SMALL(기준일시_입력!$J$21:$J$39,APU$5),APR32&lt;SMALL(기준일시_입력!$N$21:$N$39,APU$5)),SMALL(기준일시_입력!$N$21:$N$39,APU$5)-APR32,0)),0)</f>
        <v>0</v>
      </c>
      <c r="APV32" s="128">
        <f>IFERROR(IF(AND(APR32&lt;SMALL(기준일시_입력!$J$21:$J$39,APV$5),APS32&gt;SMALL(기준일시_입력!$N$21:$N$39,APV$5)),INDEX(기준일시_입력!$AJ$21:$AJ$39,APV$5*2-1),IF(AND(APR32&gt;=SMALL(기준일시_입력!$J$21:$J$39,APV$5),APR32&lt;SMALL(기준일시_입력!$N$21:$N$39,APV$5)),SMALL(기준일시_입력!$N$21:$N$39,APV$5)-APR32,0)),0)</f>
        <v>0</v>
      </c>
      <c r="APW32" s="128">
        <f>IFERROR(IF(AND(APR32&lt;SMALL(기준일시_입력!$J$21:$J$39,APW$5),APS32&gt;SMALL(기준일시_입력!$N$21:$N$39,APW$5)),INDEX(기준일시_입력!$AJ$21:$AJ$39,APW$5*2-1),IF(AND(APR32&gt;=SMALL(기준일시_입력!$J$21:$J$39,APW$5),APR32&lt;SMALL(기준일시_입력!$N$21:$N$39,APW$5)),SMALL(기준일시_입력!$N$21:$N$39,APW$5)-APR32,0)),0)</f>
        <v>0</v>
      </c>
      <c r="APX32" s="128">
        <f>IFERROR(IF(AND(APR32&lt;SMALL(기준일시_입력!$J$21:$J$39,APX$5),APS32&gt;SMALL(기준일시_입력!$N$21:$N$39,APX$5)),INDEX(기준일시_입력!$AJ$21:$AJ$39,APX$5*2-1),IF(AND(APR32&gt;=SMALL(기준일시_입력!$J$21:$J$39,APX$5),APR32&lt;SMALL(기준일시_입력!$N$21:$N$39,APX$5)),SMALL(기준일시_입력!$N$21:$N$39,APX$5)-APR32,0)),0)</f>
        <v>0</v>
      </c>
      <c r="APY32" s="128">
        <f>IFERROR(IF(AND(APR32&lt;SMALL(기준일시_입력!$J$21:$J$39,APY$5),APS32&gt;SMALL(기준일시_입력!$N$21:$N$39,APY$5)),INDEX(기준일시_입력!$AJ$21:$AJ$39,APY$5*2-1),IF(AND(APR32&gt;=SMALL(기준일시_입력!$J$21:$J$39,APY$5),APR32&lt;SMALL(기준일시_입력!$N$21:$N$39,APY$5)),SMALL(기준일시_입력!$N$21:$N$39,APY$5)-APR32,0)),0)</f>
        <v>0</v>
      </c>
      <c r="APZ32" s="128">
        <f>IFERROR(IF(AND(APR32&lt;SMALL(기준일시_입력!$J$21:$J$39,APZ$5),APS32&gt;SMALL(기준일시_입력!$N$21:$N$39,APZ$5)),INDEX(기준일시_입력!$AJ$21:$AJ$39,APZ$5*2-1),IF(AND(APR32&gt;=SMALL(기준일시_입력!$J$21:$J$39,APZ$5),APR32&lt;SMALL(기준일시_입력!$N$21:$N$39,APZ$5)),SMALL(기준일시_입력!$N$21:$N$39,APZ$5)-APR32,0)),0)</f>
        <v>0</v>
      </c>
      <c r="AQA32" s="128">
        <f>IFERROR(IF(AND(APR32&lt;SMALL(기준일시_입력!$J$21:$J$39,AQA$5),APS32&gt;SMALL(기준일시_입력!$N$21:$N$39,AQA$5)),INDEX(기준일시_입력!$AJ$21:$AJ$39,AQA$5*2-1),IF(AND(APR32&gt;=SMALL(기준일시_입력!$J$21:$J$39,AQA$5),APR32&lt;SMALL(기준일시_입력!$N$21:$N$39,AQA$5)),SMALL(기준일시_입력!$N$21:$N$39,AQA$5)-APR32,0)),0)</f>
        <v>0</v>
      </c>
      <c r="AQB32" s="128">
        <f>IFERROR(IF(AND(APR32&lt;SMALL(기준일시_입력!$J$21:$J$39,AQB$5),APS32&gt;SMALL(기준일시_입력!$N$21:$N$39,AQB$5)),INDEX(기준일시_입력!$AJ$21:$AJ$39,AQB$5*2-1),IF(AND(APR32&gt;=SMALL(기준일시_입력!$J$21:$J$39,AQB$5),APR32&lt;SMALL(기준일시_입력!$N$21:$N$39,AQB$5)),SMALL(기준일시_입력!$N$21:$N$39,AQB$5)-APR32,0)),0)</f>
        <v>0</v>
      </c>
      <c r="AQC32" s="128">
        <f>IFERROR(IF(AND(APR32&lt;SMALL(기준일시_입력!$J$21:$J$39,AQC$5),APS32&gt;SMALL(기준일시_입력!$N$21:$N$39,AQC$5)),INDEX(기준일시_입력!$AJ$21:$AJ$39,AQC$5*2-1),IF(AND(APR32&gt;=SMALL(기준일시_입력!$J$21:$J$39,AQC$5),APR32&lt;SMALL(기준일시_입력!$N$21:$N$39,AQC$5)),SMALL(기준일시_입력!$N$21:$N$39,AQC$5)-APR32,0)),0)</f>
        <v>0</v>
      </c>
      <c r="AQD32" s="125"/>
      <c r="AQE32" s="180" t="str">
        <f t="shared" si="339"/>
        <v>27일</v>
      </c>
      <c r="AQF32" s="180"/>
      <c r="AQG32" s="124" t="str">
        <f t="shared" si="340"/>
        <v>토</v>
      </c>
      <c r="AQH32" s="133" t="str">
        <f t="shared" si="416"/>
        <v/>
      </c>
      <c r="AQI32" s="184"/>
      <c r="AQJ32" s="184"/>
      <c r="AQK32" s="184"/>
      <c r="AQL32" s="184"/>
      <c r="AQM32" s="184"/>
      <c r="AQN32" s="184"/>
      <c r="AQO32" s="176"/>
      <c r="AQP32" s="177"/>
      <c r="AQQ32" s="129" t="str">
        <f>IF($B32="","",IF(AND(AQG$3&lt;&gt;"",$B32-기준일시_입력!$AO$7&lt;=0,AQI32="",AQL32="",AQO32=""),"X",IF(AQO32="연차","☆",IF(AQO32="월차","★",IF(AQO32="병가","♨",IF(AQO32="출장","◎",IF(AQO32="교육","■",IF(AND(AQO32="",AQI32&lt;=기준일시_입력!$J$15,AQL32&gt;=기준일시_입력!$N$15),"○",IF(AND(AQO32="",AQI32&lt;&gt;"",AQI32&gt;기준일시_입력!$J$15),"▼",IF(AND(AQO32="",AQL32&lt;&gt;"",AQL32&lt;기준일시_입력!$N$15),"△",""))))))))))</f>
        <v/>
      </c>
      <c r="AQR32" s="128">
        <f>IFERROR(IF(OR(AQI32="",AQL32=""),0,IF(AND(AQT32&lt;기준일시_입력!$J$17,AQU32&gt;기준일시_입력!$N$17),기준일시_입력!$N$17-기준일시_입력!$J$17,IF(AND(AQT32&gt;=기준일시_입력!$J$17,AQU32&gt;기준일시_입력!$N$17),기준일시_입력!$N$17-AQT32,IF(AQU32&lt;기준일시_입력!$J$17,0,IF(AND(AQT32&lt;기준일시_입력!$J$17,AQU32&lt;=기준일시_입력!$N$17),AQU32-기준일시_입력!$J$17,IF(AND(AQT32&gt;=기준일시_입력!$J$17,AQU32&lt;=기준일시_입력!$N$17),AQU32-AQT32,0)))))),0)</f>
        <v>0</v>
      </c>
      <c r="AQS32" s="128">
        <f t="shared" si="342"/>
        <v>0</v>
      </c>
      <c r="AQT32" s="128">
        <f>IF(OR(AQI32="",AQL32=""),0,IF(AQI32&lt;기준일시_입력!$J$15,기준일시_입력!$J$15,AQI32))</f>
        <v>0</v>
      </c>
      <c r="AQU32" s="128">
        <f t="shared" si="343"/>
        <v>0</v>
      </c>
      <c r="AQV32" s="128">
        <f>IFERROR(IF(AND(AQT32&lt;SMALL(기준일시_입력!$J$21:$J$39,AQV$5),AQU32&gt;SMALL(기준일시_입력!$N$21:$N$39,AQV$5)),INDEX(기준일시_입력!$AJ$21:$AJ$39,AQV$5*2-1),IF(AND(AQT32&gt;=SMALL(기준일시_입력!$J$21:$J$39,AQV$5),AQT32&lt;SMALL(기준일시_입력!$N$21:$N$39,AQV$5)),SMALL(기준일시_입력!$N$21:$N$39,AQV$5)-AQT32,0)),0)</f>
        <v>0</v>
      </c>
      <c r="AQW32" s="128">
        <f>IFERROR(IF(AND(AQT32&lt;SMALL(기준일시_입력!$J$21:$J$39,AQW$5),AQU32&gt;SMALL(기준일시_입력!$N$21:$N$39,AQW$5)),INDEX(기준일시_입력!$AJ$21:$AJ$39,AQW$5*2-1),IF(AND(AQT32&gt;=SMALL(기준일시_입력!$J$21:$J$39,AQW$5),AQT32&lt;SMALL(기준일시_입력!$N$21:$N$39,AQW$5)),SMALL(기준일시_입력!$N$21:$N$39,AQW$5)-AQT32,0)),0)</f>
        <v>0</v>
      </c>
      <c r="AQX32" s="128">
        <f>IFERROR(IF(AND(AQT32&lt;SMALL(기준일시_입력!$J$21:$J$39,AQX$5),AQU32&gt;SMALL(기준일시_입력!$N$21:$N$39,AQX$5)),INDEX(기준일시_입력!$AJ$21:$AJ$39,AQX$5*2-1),IF(AND(AQT32&gt;=SMALL(기준일시_입력!$J$21:$J$39,AQX$5),AQT32&lt;SMALL(기준일시_입력!$N$21:$N$39,AQX$5)),SMALL(기준일시_입력!$N$21:$N$39,AQX$5)-AQT32,0)),0)</f>
        <v>0</v>
      </c>
      <c r="AQY32" s="128">
        <f>IFERROR(IF(AND(AQT32&lt;SMALL(기준일시_입력!$J$21:$J$39,AQY$5),AQU32&gt;SMALL(기준일시_입력!$N$21:$N$39,AQY$5)),INDEX(기준일시_입력!$AJ$21:$AJ$39,AQY$5*2-1),IF(AND(AQT32&gt;=SMALL(기준일시_입력!$J$21:$J$39,AQY$5),AQT32&lt;SMALL(기준일시_입력!$N$21:$N$39,AQY$5)),SMALL(기준일시_입력!$N$21:$N$39,AQY$5)-AQT32,0)),0)</f>
        <v>0</v>
      </c>
      <c r="AQZ32" s="128">
        <f>IFERROR(IF(AND(AQT32&lt;SMALL(기준일시_입력!$J$21:$J$39,AQZ$5),AQU32&gt;SMALL(기준일시_입력!$N$21:$N$39,AQZ$5)),INDEX(기준일시_입력!$AJ$21:$AJ$39,AQZ$5*2-1),IF(AND(AQT32&gt;=SMALL(기준일시_입력!$J$21:$J$39,AQZ$5),AQT32&lt;SMALL(기준일시_입력!$N$21:$N$39,AQZ$5)),SMALL(기준일시_입력!$N$21:$N$39,AQZ$5)-AQT32,0)),0)</f>
        <v>0</v>
      </c>
      <c r="ARA32" s="128">
        <f>IFERROR(IF(AND(AQT32&lt;SMALL(기준일시_입력!$J$21:$J$39,ARA$5),AQU32&gt;SMALL(기준일시_입력!$N$21:$N$39,ARA$5)),INDEX(기준일시_입력!$AJ$21:$AJ$39,ARA$5*2-1),IF(AND(AQT32&gt;=SMALL(기준일시_입력!$J$21:$J$39,ARA$5),AQT32&lt;SMALL(기준일시_입력!$N$21:$N$39,ARA$5)),SMALL(기준일시_입력!$N$21:$N$39,ARA$5)-AQT32,0)),0)</f>
        <v>0</v>
      </c>
      <c r="ARB32" s="128">
        <f>IFERROR(IF(AND(AQT32&lt;SMALL(기준일시_입력!$J$21:$J$39,ARB$5),AQU32&gt;SMALL(기준일시_입력!$N$21:$N$39,ARB$5)),INDEX(기준일시_입력!$AJ$21:$AJ$39,ARB$5*2-1),IF(AND(AQT32&gt;=SMALL(기준일시_입력!$J$21:$J$39,ARB$5),AQT32&lt;SMALL(기준일시_입력!$N$21:$N$39,ARB$5)),SMALL(기준일시_입력!$N$21:$N$39,ARB$5)-AQT32,0)),0)</f>
        <v>0</v>
      </c>
      <c r="ARC32" s="128">
        <f>IFERROR(IF(AND(AQT32&lt;SMALL(기준일시_입력!$J$21:$J$39,ARC$5),AQU32&gt;SMALL(기준일시_입력!$N$21:$N$39,ARC$5)),INDEX(기준일시_입력!$AJ$21:$AJ$39,ARC$5*2-1),IF(AND(AQT32&gt;=SMALL(기준일시_입력!$J$21:$J$39,ARC$5),AQT32&lt;SMALL(기준일시_입력!$N$21:$N$39,ARC$5)),SMALL(기준일시_입력!$N$21:$N$39,ARC$5)-AQT32,0)),0)</f>
        <v>0</v>
      </c>
      <c r="ARD32" s="128">
        <f>IFERROR(IF(AND(AQT32&lt;SMALL(기준일시_입력!$J$21:$J$39,ARD$5),AQU32&gt;SMALL(기준일시_입력!$N$21:$N$39,ARD$5)),INDEX(기준일시_입력!$AJ$21:$AJ$39,ARD$5*2-1),IF(AND(AQT32&gt;=SMALL(기준일시_입력!$J$21:$J$39,ARD$5),AQT32&lt;SMALL(기준일시_입력!$N$21:$N$39,ARD$5)),SMALL(기준일시_입력!$N$21:$N$39,ARD$5)-AQT32,0)),0)</f>
        <v>0</v>
      </c>
      <c r="ARE32" s="128">
        <f>IFERROR(IF(AND(AQT32&lt;SMALL(기준일시_입력!$J$21:$J$39,ARE$5),AQU32&gt;SMALL(기준일시_입력!$N$21:$N$39,ARE$5)),INDEX(기준일시_입력!$AJ$21:$AJ$39,ARE$5*2-1),IF(AND(AQT32&gt;=SMALL(기준일시_입력!$J$21:$J$39,ARE$5),AQT32&lt;SMALL(기준일시_입력!$N$21:$N$39,ARE$5)),SMALL(기준일시_입력!$N$21:$N$39,ARE$5)-AQT32,0)),0)</f>
        <v>0</v>
      </c>
      <c r="ARF32" s="125"/>
      <c r="ARG32" s="180" t="str">
        <f t="shared" si="344"/>
        <v>27일</v>
      </c>
      <c r="ARH32" s="180"/>
      <c r="ARI32" s="124" t="str">
        <f t="shared" si="345"/>
        <v>토</v>
      </c>
      <c r="ARJ32" s="133" t="str">
        <f t="shared" si="416"/>
        <v/>
      </c>
      <c r="ARK32" s="184"/>
      <c r="ARL32" s="184"/>
      <c r="ARM32" s="184"/>
      <c r="ARN32" s="184"/>
      <c r="ARO32" s="184"/>
      <c r="ARP32" s="184"/>
      <c r="ARQ32" s="176"/>
      <c r="ARR32" s="177"/>
      <c r="ARS32" s="129" t="str">
        <f>IF($B32="","",IF(AND(ARI$3&lt;&gt;"",$B32-기준일시_입력!$AO$7&lt;=0,ARK32="",ARN32="",ARQ32=""),"X",IF(ARQ32="연차","☆",IF(ARQ32="월차","★",IF(ARQ32="병가","♨",IF(ARQ32="출장","◎",IF(ARQ32="교육","■",IF(AND(ARQ32="",ARK32&lt;=기준일시_입력!$J$15,ARN32&gt;=기준일시_입력!$N$15),"○",IF(AND(ARQ32="",ARK32&lt;&gt;"",ARK32&gt;기준일시_입력!$J$15),"▼",IF(AND(ARQ32="",ARN32&lt;&gt;"",ARN32&lt;기준일시_입력!$N$15),"△",""))))))))))</f>
        <v/>
      </c>
      <c r="ART32" s="128">
        <f>IFERROR(IF(OR(ARK32="",ARN32=""),0,IF(AND(ARV32&lt;기준일시_입력!$J$17,ARW32&gt;기준일시_입력!$N$17),기준일시_입력!$N$17-기준일시_입력!$J$17,IF(AND(ARV32&gt;=기준일시_입력!$J$17,ARW32&gt;기준일시_입력!$N$17),기준일시_입력!$N$17-ARV32,IF(ARW32&lt;기준일시_입력!$J$17,0,IF(AND(ARV32&lt;기준일시_입력!$J$17,ARW32&lt;=기준일시_입력!$N$17),ARW32-기준일시_입력!$J$17,IF(AND(ARV32&gt;=기준일시_입력!$J$17,ARW32&lt;=기준일시_입력!$N$17),ARW32-ARV32,0)))))),0)</f>
        <v>0</v>
      </c>
      <c r="ARU32" s="128">
        <f t="shared" si="347"/>
        <v>0</v>
      </c>
      <c r="ARV32" s="128">
        <f>IF(OR(ARK32="",ARN32=""),0,IF(ARK32&lt;기준일시_입력!$J$15,기준일시_입력!$J$15,ARK32))</f>
        <v>0</v>
      </c>
      <c r="ARW32" s="128">
        <f t="shared" si="348"/>
        <v>0</v>
      </c>
      <c r="ARX32" s="128">
        <f>IFERROR(IF(AND(ARV32&lt;SMALL(기준일시_입력!$J$21:$J$39,ARX$5),ARW32&gt;SMALL(기준일시_입력!$N$21:$N$39,ARX$5)),INDEX(기준일시_입력!$AJ$21:$AJ$39,ARX$5*2-1),IF(AND(ARV32&gt;=SMALL(기준일시_입력!$J$21:$J$39,ARX$5),ARV32&lt;SMALL(기준일시_입력!$N$21:$N$39,ARX$5)),SMALL(기준일시_입력!$N$21:$N$39,ARX$5)-ARV32,0)),0)</f>
        <v>0</v>
      </c>
      <c r="ARY32" s="128">
        <f>IFERROR(IF(AND(ARV32&lt;SMALL(기준일시_입력!$J$21:$J$39,ARY$5),ARW32&gt;SMALL(기준일시_입력!$N$21:$N$39,ARY$5)),INDEX(기준일시_입력!$AJ$21:$AJ$39,ARY$5*2-1),IF(AND(ARV32&gt;=SMALL(기준일시_입력!$J$21:$J$39,ARY$5),ARV32&lt;SMALL(기준일시_입력!$N$21:$N$39,ARY$5)),SMALL(기준일시_입력!$N$21:$N$39,ARY$5)-ARV32,0)),0)</f>
        <v>0</v>
      </c>
      <c r="ARZ32" s="128">
        <f>IFERROR(IF(AND(ARV32&lt;SMALL(기준일시_입력!$J$21:$J$39,ARZ$5),ARW32&gt;SMALL(기준일시_입력!$N$21:$N$39,ARZ$5)),INDEX(기준일시_입력!$AJ$21:$AJ$39,ARZ$5*2-1),IF(AND(ARV32&gt;=SMALL(기준일시_입력!$J$21:$J$39,ARZ$5),ARV32&lt;SMALL(기준일시_입력!$N$21:$N$39,ARZ$5)),SMALL(기준일시_입력!$N$21:$N$39,ARZ$5)-ARV32,0)),0)</f>
        <v>0</v>
      </c>
      <c r="ASA32" s="128">
        <f>IFERROR(IF(AND(ARV32&lt;SMALL(기준일시_입력!$J$21:$J$39,ASA$5),ARW32&gt;SMALL(기준일시_입력!$N$21:$N$39,ASA$5)),INDEX(기준일시_입력!$AJ$21:$AJ$39,ASA$5*2-1),IF(AND(ARV32&gt;=SMALL(기준일시_입력!$J$21:$J$39,ASA$5),ARV32&lt;SMALL(기준일시_입력!$N$21:$N$39,ASA$5)),SMALL(기준일시_입력!$N$21:$N$39,ASA$5)-ARV32,0)),0)</f>
        <v>0</v>
      </c>
      <c r="ASB32" s="128">
        <f>IFERROR(IF(AND(ARV32&lt;SMALL(기준일시_입력!$J$21:$J$39,ASB$5),ARW32&gt;SMALL(기준일시_입력!$N$21:$N$39,ASB$5)),INDEX(기준일시_입력!$AJ$21:$AJ$39,ASB$5*2-1),IF(AND(ARV32&gt;=SMALL(기준일시_입력!$J$21:$J$39,ASB$5),ARV32&lt;SMALL(기준일시_입력!$N$21:$N$39,ASB$5)),SMALL(기준일시_입력!$N$21:$N$39,ASB$5)-ARV32,0)),0)</f>
        <v>0</v>
      </c>
      <c r="ASC32" s="128">
        <f>IFERROR(IF(AND(ARV32&lt;SMALL(기준일시_입력!$J$21:$J$39,ASC$5),ARW32&gt;SMALL(기준일시_입력!$N$21:$N$39,ASC$5)),INDEX(기준일시_입력!$AJ$21:$AJ$39,ASC$5*2-1),IF(AND(ARV32&gt;=SMALL(기준일시_입력!$J$21:$J$39,ASC$5),ARV32&lt;SMALL(기준일시_입력!$N$21:$N$39,ASC$5)),SMALL(기준일시_입력!$N$21:$N$39,ASC$5)-ARV32,0)),0)</f>
        <v>0</v>
      </c>
      <c r="ASD32" s="128">
        <f>IFERROR(IF(AND(ARV32&lt;SMALL(기준일시_입력!$J$21:$J$39,ASD$5),ARW32&gt;SMALL(기준일시_입력!$N$21:$N$39,ASD$5)),INDEX(기준일시_입력!$AJ$21:$AJ$39,ASD$5*2-1),IF(AND(ARV32&gt;=SMALL(기준일시_입력!$J$21:$J$39,ASD$5),ARV32&lt;SMALL(기준일시_입력!$N$21:$N$39,ASD$5)),SMALL(기준일시_입력!$N$21:$N$39,ASD$5)-ARV32,0)),0)</f>
        <v>0</v>
      </c>
      <c r="ASE32" s="128">
        <f>IFERROR(IF(AND(ARV32&lt;SMALL(기준일시_입력!$J$21:$J$39,ASE$5),ARW32&gt;SMALL(기준일시_입력!$N$21:$N$39,ASE$5)),INDEX(기준일시_입력!$AJ$21:$AJ$39,ASE$5*2-1),IF(AND(ARV32&gt;=SMALL(기준일시_입력!$J$21:$J$39,ASE$5),ARV32&lt;SMALL(기준일시_입력!$N$21:$N$39,ASE$5)),SMALL(기준일시_입력!$N$21:$N$39,ASE$5)-ARV32,0)),0)</f>
        <v>0</v>
      </c>
      <c r="ASF32" s="128">
        <f>IFERROR(IF(AND(ARV32&lt;SMALL(기준일시_입력!$J$21:$J$39,ASF$5),ARW32&gt;SMALL(기준일시_입력!$N$21:$N$39,ASF$5)),INDEX(기준일시_입력!$AJ$21:$AJ$39,ASF$5*2-1),IF(AND(ARV32&gt;=SMALL(기준일시_입력!$J$21:$J$39,ASF$5),ARV32&lt;SMALL(기준일시_입력!$N$21:$N$39,ASF$5)),SMALL(기준일시_입력!$N$21:$N$39,ASF$5)-ARV32,0)),0)</f>
        <v>0</v>
      </c>
      <c r="ASG32" s="128">
        <f>IFERROR(IF(AND(ARV32&lt;SMALL(기준일시_입력!$J$21:$J$39,ASG$5),ARW32&gt;SMALL(기준일시_입력!$N$21:$N$39,ASG$5)),INDEX(기준일시_입력!$AJ$21:$AJ$39,ASG$5*2-1),IF(AND(ARV32&gt;=SMALL(기준일시_입력!$J$21:$J$39,ASG$5),ARV32&lt;SMALL(기준일시_입력!$N$21:$N$39,ASG$5)),SMALL(기준일시_입력!$N$21:$N$39,ASG$5)-ARV32,0)),0)</f>
        <v>0</v>
      </c>
      <c r="ASH32" s="125"/>
      <c r="ASI32" s="180" t="str">
        <f t="shared" si="349"/>
        <v>27일</v>
      </c>
      <c r="ASJ32" s="180"/>
      <c r="ASK32" s="124" t="str">
        <f t="shared" si="350"/>
        <v>토</v>
      </c>
      <c r="ASL32" s="133" t="str">
        <f t="shared" si="417"/>
        <v/>
      </c>
      <c r="ASM32" s="184"/>
      <c r="ASN32" s="184"/>
      <c r="ASO32" s="184"/>
      <c r="ASP32" s="184"/>
      <c r="ASQ32" s="184"/>
      <c r="ASR32" s="184"/>
      <c r="ASS32" s="176"/>
      <c r="AST32" s="177"/>
      <c r="ASU32" s="129" t="str">
        <f>IF($B32="","",IF(AND(ASK$3&lt;&gt;"",$B32-기준일시_입력!$AO$7&lt;=0,ASM32="",ASP32="",ASS32=""),"X",IF(ASS32="연차","☆",IF(ASS32="월차","★",IF(ASS32="병가","♨",IF(ASS32="출장","◎",IF(ASS32="교육","■",IF(AND(ASS32="",ASM32&lt;=기준일시_입력!$J$15,ASP32&gt;=기준일시_입력!$N$15),"○",IF(AND(ASS32="",ASM32&lt;&gt;"",ASM32&gt;기준일시_입력!$J$15),"▼",IF(AND(ASS32="",ASP32&lt;&gt;"",ASP32&lt;기준일시_입력!$N$15),"△",""))))))))))</f>
        <v/>
      </c>
      <c r="ASV32" s="128">
        <f>IFERROR(IF(OR(ASM32="",ASP32=""),0,IF(AND(ASX32&lt;기준일시_입력!$J$17,ASY32&gt;기준일시_입력!$N$17),기준일시_입력!$N$17-기준일시_입력!$J$17,IF(AND(ASX32&gt;=기준일시_입력!$J$17,ASY32&gt;기준일시_입력!$N$17),기준일시_입력!$N$17-ASX32,IF(ASY32&lt;기준일시_입력!$J$17,0,IF(AND(ASX32&lt;기준일시_입력!$J$17,ASY32&lt;=기준일시_입력!$N$17),ASY32-기준일시_입력!$J$17,IF(AND(ASX32&gt;=기준일시_입력!$J$17,ASY32&lt;=기준일시_입력!$N$17),ASY32-ASX32,0)))))),0)</f>
        <v>0</v>
      </c>
      <c r="ASW32" s="128">
        <f t="shared" si="352"/>
        <v>0</v>
      </c>
      <c r="ASX32" s="128">
        <f>IF(OR(ASM32="",ASP32=""),0,IF(ASM32&lt;기준일시_입력!$J$15,기준일시_입력!$J$15,ASM32))</f>
        <v>0</v>
      </c>
      <c r="ASY32" s="128">
        <f t="shared" si="353"/>
        <v>0</v>
      </c>
      <c r="ASZ32" s="128">
        <f>IFERROR(IF(AND(ASX32&lt;SMALL(기준일시_입력!$J$21:$J$39,ASZ$5),ASY32&gt;SMALL(기준일시_입력!$N$21:$N$39,ASZ$5)),INDEX(기준일시_입력!$AJ$21:$AJ$39,ASZ$5*2-1),IF(AND(ASX32&gt;=SMALL(기준일시_입력!$J$21:$J$39,ASZ$5),ASX32&lt;SMALL(기준일시_입력!$N$21:$N$39,ASZ$5)),SMALL(기준일시_입력!$N$21:$N$39,ASZ$5)-ASX32,0)),0)</f>
        <v>0</v>
      </c>
      <c r="ATA32" s="128">
        <f>IFERROR(IF(AND(ASX32&lt;SMALL(기준일시_입력!$J$21:$J$39,ATA$5),ASY32&gt;SMALL(기준일시_입력!$N$21:$N$39,ATA$5)),INDEX(기준일시_입력!$AJ$21:$AJ$39,ATA$5*2-1),IF(AND(ASX32&gt;=SMALL(기준일시_입력!$J$21:$J$39,ATA$5),ASX32&lt;SMALL(기준일시_입력!$N$21:$N$39,ATA$5)),SMALL(기준일시_입력!$N$21:$N$39,ATA$5)-ASX32,0)),0)</f>
        <v>0</v>
      </c>
      <c r="ATB32" s="128">
        <f>IFERROR(IF(AND(ASX32&lt;SMALL(기준일시_입력!$J$21:$J$39,ATB$5),ASY32&gt;SMALL(기준일시_입력!$N$21:$N$39,ATB$5)),INDEX(기준일시_입력!$AJ$21:$AJ$39,ATB$5*2-1),IF(AND(ASX32&gt;=SMALL(기준일시_입력!$J$21:$J$39,ATB$5),ASX32&lt;SMALL(기준일시_입력!$N$21:$N$39,ATB$5)),SMALL(기준일시_입력!$N$21:$N$39,ATB$5)-ASX32,0)),0)</f>
        <v>0</v>
      </c>
      <c r="ATC32" s="128">
        <f>IFERROR(IF(AND(ASX32&lt;SMALL(기준일시_입력!$J$21:$J$39,ATC$5),ASY32&gt;SMALL(기준일시_입력!$N$21:$N$39,ATC$5)),INDEX(기준일시_입력!$AJ$21:$AJ$39,ATC$5*2-1),IF(AND(ASX32&gt;=SMALL(기준일시_입력!$J$21:$J$39,ATC$5),ASX32&lt;SMALL(기준일시_입력!$N$21:$N$39,ATC$5)),SMALL(기준일시_입력!$N$21:$N$39,ATC$5)-ASX32,0)),0)</f>
        <v>0</v>
      </c>
      <c r="ATD32" s="128">
        <f>IFERROR(IF(AND(ASX32&lt;SMALL(기준일시_입력!$J$21:$J$39,ATD$5),ASY32&gt;SMALL(기준일시_입력!$N$21:$N$39,ATD$5)),INDEX(기준일시_입력!$AJ$21:$AJ$39,ATD$5*2-1),IF(AND(ASX32&gt;=SMALL(기준일시_입력!$J$21:$J$39,ATD$5),ASX32&lt;SMALL(기준일시_입력!$N$21:$N$39,ATD$5)),SMALL(기준일시_입력!$N$21:$N$39,ATD$5)-ASX32,0)),0)</f>
        <v>0</v>
      </c>
      <c r="ATE32" s="128">
        <f>IFERROR(IF(AND(ASX32&lt;SMALL(기준일시_입력!$J$21:$J$39,ATE$5),ASY32&gt;SMALL(기준일시_입력!$N$21:$N$39,ATE$5)),INDEX(기준일시_입력!$AJ$21:$AJ$39,ATE$5*2-1),IF(AND(ASX32&gt;=SMALL(기준일시_입력!$J$21:$J$39,ATE$5),ASX32&lt;SMALL(기준일시_입력!$N$21:$N$39,ATE$5)),SMALL(기준일시_입력!$N$21:$N$39,ATE$5)-ASX32,0)),0)</f>
        <v>0</v>
      </c>
      <c r="ATF32" s="128">
        <f>IFERROR(IF(AND(ASX32&lt;SMALL(기준일시_입력!$J$21:$J$39,ATF$5),ASY32&gt;SMALL(기준일시_입력!$N$21:$N$39,ATF$5)),INDEX(기준일시_입력!$AJ$21:$AJ$39,ATF$5*2-1),IF(AND(ASX32&gt;=SMALL(기준일시_입력!$J$21:$J$39,ATF$5),ASX32&lt;SMALL(기준일시_입력!$N$21:$N$39,ATF$5)),SMALL(기준일시_입력!$N$21:$N$39,ATF$5)-ASX32,0)),0)</f>
        <v>0</v>
      </c>
      <c r="ATG32" s="128">
        <f>IFERROR(IF(AND(ASX32&lt;SMALL(기준일시_입력!$J$21:$J$39,ATG$5),ASY32&gt;SMALL(기준일시_입력!$N$21:$N$39,ATG$5)),INDEX(기준일시_입력!$AJ$21:$AJ$39,ATG$5*2-1),IF(AND(ASX32&gt;=SMALL(기준일시_입력!$J$21:$J$39,ATG$5),ASX32&lt;SMALL(기준일시_입력!$N$21:$N$39,ATG$5)),SMALL(기준일시_입력!$N$21:$N$39,ATG$5)-ASX32,0)),0)</f>
        <v>0</v>
      </c>
      <c r="ATH32" s="128">
        <f>IFERROR(IF(AND(ASX32&lt;SMALL(기준일시_입력!$J$21:$J$39,ATH$5),ASY32&gt;SMALL(기준일시_입력!$N$21:$N$39,ATH$5)),INDEX(기준일시_입력!$AJ$21:$AJ$39,ATH$5*2-1),IF(AND(ASX32&gt;=SMALL(기준일시_입력!$J$21:$J$39,ATH$5),ASX32&lt;SMALL(기준일시_입력!$N$21:$N$39,ATH$5)),SMALL(기준일시_입력!$N$21:$N$39,ATH$5)-ASX32,0)),0)</f>
        <v>0</v>
      </c>
      <c r="ATI32" s="128">
        <f>IFERROR(IF(AND(ASX32&lt;SMALL(기준일시_입력!$J$21:$J$39,ATI$5),ASY32&gt;SMALL(기준일시_입력!$N$21:$N$39,ATI$5)),INDEX(기준일시_입력!$AJ$21:$AJ$39,ATI$5*2-1),IF(AND(ASX32&gt;=SMALL(기준일시_입력!$J$21:$J$39,ATI$5),ASX32&lt;SMALL(기준일시_입력!$N$21:$N$39,ATI$5)),SMALL(기준일시_입력!$N$21:$N$39,ATI$5)-ASX32,0)),0)</f>
        <v>0</v>
      </c>
      <c r="ATJ32" s="125"/>
      <c r="ATK32" s="180" t="str">
        <f t="shared" si="354"/>
        <v>27일</v>
      </c>
      <c r="ATL32" s="180"/>
      <c r="ATM32" s="124" t="str">
        <f t="shared" si="355"/>
        <v>토</v>
      </c>
      <c r="ATN32" s="133" t="str">
        <f t="shared" si="417"/>
        <v/>
      </c>
      <c r="ATO32" s="184"/>
      <c r="ATP32" s="184"/>
      <c r="ATQ32" s="184"/>
      <c r="ATR32" s="184"/>
      <c r="ATS32" s="184"/>
      <c r="ATT32" s="184"/>
      <c r="ATU32" s="176"/>
      <c r="ATV32" s="177"/>
      <c r="ATW32" s="129" t="str">
        <f>IF($B32="","",IF(AND(ATM$3&lt;&gt;"",$B32-기준일시_입력!$AO$7&lt;=0,ATO32="",ATR32="",ATU32=""),"X",IF(ATU32="연차","☆",IF(ATU32="월차","★",IF(ATU32="병가","♨",IF(ATU32="출장","◎",IF(ATU32="교육","■",IF(AND(ATU32="",ATO32&lt;=기준일시_입력!$J$15,ATR32&gt;=기준일시_입력!$N$15),"○",IF(AND(ATU32="",ATO32&lt;&gt;"",ATO32&gt;기준일시_입력!$J$15),"▼",IF(AND(ATU32="",ATR32&lt;&gt;"",ATR32&lt;기준일시_입력!$N$15),"△",""))))))))))</f>
        <v/>
      </c>
      <c r="ATX32" s="128">
        <f>IFERROR(IF(OR(ATO32="",ATR32=""),0,IF(AND(ATZ32&lt;기준일시_입력!$J$17,AUA32&gt;기준일시_입력!$N$17),기준일시_입력!$N$17-기준일시_입력!$J$17,IF(AND(ATZ32&gt;=기준일시_입력!$J$17,AUA32&gt;기준일시_입력!$N$17),기준일시_입력!$N$17-ATZ32,IF(AUA32&lt;기준일시_입력!$J$17,0,IF(AND(ATZ32&lt;기준일시_입력!$J$17,AUA32&lt;=기준일시_입력!$N$17),AUA32-기준일시_입력!$J$17,IF(AND(ATZ32&gt;=기준일시_입력!$J$17,AUA32&lt;=기준일시_입력!$N$17),AUA32-ATZ32,0)))))),0)</f>
        <v>0</v>
      </c>
      <c r="ATY32" s="128">
        <f t="shared" si="357"/>
        <v>0</v>
      </c>
      <c r="ATZ32" s="128">
        <f>IF(OR(ATO32="",ATR32=""),0,IF(ATO32&lt;기준일시_입력!$J$15,기준일시_입력!$J$15,ATO32))</f>
        <v>0</v>
      </c>
      <c r="AUA32" s="128">
        <f t="shared" si="358"/>
        <v>0</v>
      </c>
      <c r="AUB32" s="128">
        <f>IFERROR(IF(AND(ATZ32&lt;SMALL(기준일시_입력!$J$21:$J$39,AUB$5),AUA32&gt;SMALL(기준일시_입력!$N$21:$N$39,AUB$5)),INDEX(기준일시_입력!$AJ$21:$AJ$39,AUB$5*2-1),IF(AND(ATZ32&gt;=SMALL(기준일시_입력!$J$21:$J$39,AUB$5),ATZ32&lt;SMALL(기준일시_입력!$N$21:$N$39,AUB$5)),SMALL(기준일시_입력!$N$21:$N$39,AUB$5)-ATZ32,0)),0)</f>
        <v>0</v>
      </c>
      <c r="AUC32" s="128">
        <f>IFERROR(IF(AND(ATZ32&lt;SMALL(기준일시_입력!$J$21:$J$39,AUC$5),AUA32&gt;SMALL(기준일시_입력!$N$21:$N$39,AUC$5)),INDEX(기준일시_입력!$AJ$21:$AJ$39,AUC$5*2-1),IF(AND(ATZ32&gt;=SMALL(기준일시_입력!$J$21:$J$39,AUC$5),ATZ32&lt;SMALL(기준일시_입력!$N$21:$N$39,AUC$5)),SMALL(기준일시_입력!$N$21:$N$39,AUC$5)-ATZ32,0)),0)</f>
        <v>0</v>
      </c>
      <c r="AUD32" s="128">
        <f>IFERROR(IF(AND(ATZ32&lt;SMALL(기준일시_입력!$J$21:$J$39,AUD$5),AUA32&gt;SMALL(기준일시_입력!$N$21:$N$39,AUD$5)),INDEX(기준일시_입력!$AJ$21:$AJ$39,AUD$5*2-1),IF(AND(ATZ32&gt;=SMALL(기준일시_입력!$J$21:$J$39,AUD$5),ATZ32&lt;SMALL(기준일시_입력!$N$21:$N$39,AUD$5)),SMALL(기준일시_입력!$N$21:$N$39,AUD$5)-ATZ32,0)),0)</f>
        <v>0</v>
      </c>
      <c r="AUE32" s="128">
        <f>IFERROR(IF(AND(ATZ32&lt;SMALL(기준일시_입력!$J$21:$J$39,AUE$5),AUA32&gt;SMALL(기준일시_입력!$N$21:$N$39,AUE$5)),INDEX(기준일시_입력!$AJ$21:$AJ$39,AUE$5*2-1),IF(AND(ATZ32&gt;=SMALL(기준일시_입력!$J$21:$J$39,AUE$5),ATZ32&lt;SMALL(기준일시_입력!$N$21:$N$39,AUE$5)),SMALL(기준일시_입력!$N$21:$N$39,AUE$5)-ATZ32,0)),0)</f>
        <v>0</v>
      </c>
      <c r="AUF32" s="128">
        <f>IFERROR(IF(AND(ATZ32&lt;SMALL(기준일시_입력!$J$21:$J$39,AUF$5),AUA32&gt;SMALL(기준일시_입력!$N$21:$N$39,AUF$5)),INDEX(기준일시_입력!$AJ$21:$AJ$39,AUF$5*2-1),IF(AND(ATZ32&gt;=SMALL(기준일시_입력!$J$21:$J$39,AUF$5),ATZ32&lt;SMALL(기준일시_입력!$N$21:$N$39,AUF$5)),SMALL(기준일시_입력!$N$21:$N$39,AUF$5)-ATZ32,0)),0)</f>
        <v>0</v>
      </c>
      <c r="AUG32" s="128">
        <f>IFERROR(IF(AND(ATZ32&lt;SMALL(기준일시_입력!$J$21:$J$39,AUG$5),AUA32&gt;SMALL(기준일시_입력!$N$21:$N$39,AUG$5)),INDEX(기준일시_입력!$AJ$21:$AJ$39,AUG$5*2-1),IF(AND(ATZ32&gt;=SMALL(기준일시_입력!$J$21:$J$39,AUG$5),ATZ32&lt;SMALL(기준일시_입력!$N$21:$N$39,AUG$5)),SMALL(기준일시_입력!$N$21:$N$39,AUG$5)-ATZ32,0)),0)</f>
        <v>0</v>
      </c>
      <c r="AUH32" s="128">
        <f>IFERROR(IF(AND(ATZ32&lt;SMALL(기준일시_입력!$J$21:$J$39,AUH$5),AUA32&gt;SMALL(기준일시_입력!$N$21:$N$39,AUH$5)),INDEX(기준일시_입력!$AJ$21:$AJ$39,AUH$5*2-1),IF(AND(ATZ32&gt;=SMALL(기준일시_입력!$J$21:$J$39,AUH$5),ATZ32&lt;SMALL(기준일시_입력!$N$21:$N$39,AUH$5)),SMALL(기준일시_입력!$N$21:$N$39,AUH$5)-ATZ32,0)),0)</f>
        <v>0</v>
      </c>
      <c r="AUI32" s="128">
        <f>IFERROR(IF(AND(ATZ32&lt;SMALL(기준일시_입력!$J$21:$J$39,AUI$5),AUA32&gt;SMALL(기준일시_입력!$N$21:$N$39,AUI$5)),INDEX(기준일시_입력!$AJ$21:$AJ$39,AUI$5*2-1),IF(AND(ATZ32&gt;=SMALL(기준일시_입력!$J$21:$J$39,AUI$5),ATZ32&lt;SMALL(기준일시_입력!$N$21:$N$39,AUI$5)),SMALL(기준일시_입력!$N$21:$N$39,AUI$5)-ATZ32,0)),0)</f>
        <v>0</v>
      </c>
      <c r="AUJ32" s="128">
        <f>IFERROR(IF(AND(ATZ32&lt;SMALL(기준일시_입력!$J$21:$J$39,AUJ$5),AUA32&gt;SMALL(기준일시_입력!$N$21:$N$39,AUJ$5)),INDEX(기준일시_입력!$AJ$21:$AJ$39,AUJ$5*2-1),IF(AND(ATZ32&gt;=SMALL(기준일시_입력!$J$21:$J$39,AUJ$5),ATZ32&lt;SMALL(기준일시_입력!$N$21:$N$39,AUJ$5)),SMALL(기준일시_입력!$N$21:$N$39,AUJ$5)-ATZ32,0)),0)</f>
        <v>0</v>
      </c>
      <c r="AUK32" s="128">
        <f>IFERROR(IF(AND(ATZ32&lt;SMALL(기준일시_입력!$J$21:$J$39,AUK$5),AUA32&gt;SMALL(기준일시_입력!$N$21:$N$39,AUK$5)),INDEX(기준일시_입력!$AJ$21:$AJ$39,AUK$5*2-1),IF(AND(ATZ32&gt;=SMALL(기준일시_입력!$J$21:$J$39,AUK$5),ATZ32&lt;SMALL(기준일시_입력!$N$21:$N$39,AUK$5)),SMALL(기준일시_입력!$N$21:$N$39,AUK$5)-ATZ32,0)),0)</f>
        <v>0</v>
      </c>
      <c r="AUL32" s="125"/>
      <c r="AUM32" s="180" t="str">
        <f t="shared" si="359"/>
        <v>27일</v>
      </c>
      <c r="AUN32" s="180"/>
      <c r="AUO32" s="124" t="str">
        <f t="shared" si="360"/>
        <v>토</v>
      </c>
      <c r="AUP32" s="133" t="str">
        <f t="shared" si="417"/>
        <v/>
      </c>
      <c r="AUQ32" s="184"/>
      <c r="AUR32" s="184"/>
      <c r="AUS32" s="184"/>
      <c r="AUT32" s="184"/>
      <c r="AUU32" s="184"/>
      <c r="AUV32" s="184"/>
      <c r="AUW32" s="176"/>
      <c r="AUX32" s="177"/>
      <c r="AUY32" s="129" t="str">
        <f>IF($B32="","",IF(AND(AUO$3&lt;&gt;"",$B32-기준일시_입력!$AO$7&lt;=0,AUQ32="",AUT32="",AUW32=""),"X",IF(AUW32="연차","☆",IF(AUW32="월차","★",IF(AUW32="병가","♨",IF(AUW32="출장","◎",IF(AUW32="교육","■",IF(AND(AUW32="",AUQ32&lt;=기준일시_입력!$J$15,AUT32&gt;=기준일시_입력!$N$15),"○",IF(AND(AUW32="",AUQ32&lt;&gt;"",AUQ32&gt;기준일시_입력!$J$15),"▼",IF(AND(AUW32="",AUT32&lt;&gt;"",AUT32&lt;기준일시_입력!$N$15),"△",""))))))))))</f>
        <v/>
      </c>
      <c r="AUZ32" s="128">
        <f>IFERROR(IF(OR(AUQ32="",AUT32=""),0,IF(AND(AVB32&lt;기준일시_입력!$J$17,AVC32&gt;기준일시_입력!$N$17),기준일시_입력!$N$17-기준일시_입력!$J$17,IF(AND(AVB32&gt;=기준일시_입력!$J$17,AVC32&gt;기준일시_입력!$N$17),기준일시_입력!$N$17-AVB32,IF(AVC32&lt;기준일시_입력!$J$17,0,IF(AND(AVB32&lt;기준일시_입력!$J$17,AVC32&lt;=기준일시_입력!$N$17),AVC32-기준일시_입력!$J$17,IF(AND(AVB32&gt;=기준일시_입력!$J$17,AVC32&lt;=기준일시_입력!$N$17),AVC32-AVB32,0)))))),0)</f>
        <v>0</v>
      </c>
      <c r="AVA32" s="128">
        <f t="shared" si="362"/>
        <v>0</v>
      </c>
      <c r="AVB32" s="128">
        <f>IF(OR(AUQ32="",AUT32=""),0,IF(AUQ32&lt;기준일시_입력!$J$15,기준일시_입력!$J$15,AUQ32))</f>
        <v>0</v>
      </c>
      <c r="AVC32" s="128">
        <f t="shared" si="363"/>
        <v>0</v>
      </c>
      <c r="AVD32" s="128">
        <f>IFERROR(IF(AND(AVB32&lt;SMALL(기준일시_입력!$J$21:$J$39,AVD$5),AVC32&gt;SMALL(기준일시_입력!$N$21:$N$39,AVD$5)),INDEX(기준일시_입력!$AJ$21:$AJ$39,AVD$5*2-1),IF(AND(AVB32&gt;=SMALL(기준일시_입력!$J$21:$J$39,AVD$5),AVB32&lt;SMALL(기준일시_입력!$N$21:$N$39,AVD$5)),SMALL(기준일시_입력!$N$21:$N$39,AVD$5)-AVB32,0)),0)</f>
        <v>0</v>
      </c>
      <c r="AVE32" s="128">
        <f>IFERROR(IF(AND(AVB32&lt;SMALL(기준일시_입력!$J$21:$J$39,AVE$5),AVC32&gt;SMALL(기준일시_입력!$N$21:$N$39,AVE$5)),INDEX(기준일시_입력!$AJ$21:$AJ$39,AVE$5*2-1),IF(AND(AVB32&gt;=SMALL(기준일시_입력!$J$21:$J$39,AVE$5),AVB32&lt;SMALL(기준일시_입력!$N$21:$N$39,AVE$5)),SMALL(기준일시_입력!$N$21:$N$39,AVE$5)-AVB32,0)),0)</f>
        <v>0</v>
      </c>
      <c r="AVF32" s="128">
        <f>IFERROR(IF(AND(AVB32&lt;SMALL(기준일시_입력!$J$21:$J$39,AVF$5),AVC32&gt;SMALL(기준일시_입력!$N$21:$N$39,AVF$5)),INDEX(기준일시_입력!$AJ$21:$AJ$39,AVF$5*2-1),IF(AND(AVB32&gt;=SMALL(기준일시_입력!$J$21:$J$39,AVF$5),AVB32&lt;SMALL(기준일시_입력!$N$21:$N$39,AVF$5)),SMALL(기준일시_입력!$N$21:$N$39,AVF$5)-AVB32,0)),0)</f>
        <v>0</v>
      </c>
      <c r="AVG32" s="128">
        <f>IFERROR(IF(AND(AVB32&lt;SMALL(기준일시_입력!$J$21:$J$39,AVG$5),AVC32&gt;SMALL(기준일시_입력!$N$21:$N$39,AVG$5)),INDEX(기준일시_입력!$AJ$21:$AJ$39,AVG$5*2-1),IF(AND(AVB32&gt;=SMALL(기준일시_입력!$J$21:$J$39,AVG$5),AVB32&lt;SMALL(기준일시_입력!$N$21:$N$39,AVG$5)),SMALL(기준일시_입력!$N$21:$N$39,AVG$5)-AVB32,0)),0)</f>
        <v>0</v>
      </c>
      <c r="AVH32" s="128">
        <f>IFERROR(IF(AND(AVB32&lt;SMALL(기준일시_입력!$J$21:$J$39,AVH$5),AVC32&gt;SMALL(기준일시_입력!$N$21:$N$39,AVH$5)),INDEX(기준일시_입력!$AJ$21:$AJ$39,AVH$5*2-1),IF(AND(AVB32&gt;=SMALL(기준일시_입력!$J$21:$J$39,AVH$5),AVB32&lt;SMALL(기준일시_입력!$N$21:$N$39,AVH$5)),SMALL(기준일시_입력!$N$21:$N$39,AVH$5)-AVB32,0)),0)</f>
        <v>0</v>
      </c>
      <c r="AVI32" s="128">
        <f>IFERROR(IF(AND(AVB32&lt;SMALL(기준일시_입력!$J$21:$J$39,AVI$5),AVC32&gt;SMALL(기준일시_입력!$N$21:$N$39,AVI$5)),INDEX(기준일시_입력!$AJ$21:$AJ$39,AVI$5*2-1),IF(AND(AVB32&gt;=SMALL(기준일시_입력!$J$21:$J$39,AVI$5),AVB32&lt;SMALL(기준일시_입력!$N$21:$N$39,AVI$5)),SMALL(기준일시_입력!$N$21:$N$39,AVI$5)-AVB32,0)),0)</f>
        <v>0</v>
      </c>
      <c r="AVJ32" s="128">
        <f>IFERROR(IF(AND(AVB32&lt;SMALL(기준일시_입력!$J$21:$J$39,AVJ$5),AVC32&gt;SMALL(기준일시_입력!$N$21:$N$39,AVJ$5)),INDEX(기준일시_입력!$AJ$21:$AJ$39,AVJ$5*2-1),IF(AND(AVB32&gt;=SMALL(기준일시_입력!$J$21:$J$39,AVJ$5),AVB32&lt;SMALL(기준일시_입력!$N$21:$N$39,AVJ$5)),SMALL(기준일시_입력!$N$21:$N$39,AVJ$5)-AVB32,0)),0)</f>
        <v>0</v>
      </c>
      <c r="AVK32" s="128">
        <f>IFERROR(IF(AND(AVB32&lt;SMALL(기준일시_입력!$J$21:$J$39,AVK$5),AVC32&gt;SMALL(기준일시_입력!$N$21:$N$39,AVK$5)),INDEX(기준일시_입력!$AJ$21:$AJ$39,AVK$5*2-1),IF(AND(AVB32&gt;=SMALL(기준일시_입력!$J$21:$J$39,AVK$5),AVB32&lt;SMALL(기준일시_입력!$N$21:$N$39,AVK$5)),SMALL(기준일시_입력!$N$21:$N$39,AVK$5)-AVB32,0)),0)</f>
        <v>0</v>
      </c>
      <c r="AVL32" s="128">
        <f>IFERROR(IF(AND(AVB32&lt;SMALL(기준일시_입력!$J$21:$J$39,AVL$5),AVC32&gt;SMALL(기준일시_입력!$N$21:$N$39,AVL$5)),INDEX(기준일시_입력!$AJ$21:$AJ$39,AVL$5*2-1),IF(AND(AVB32&gt;=SMALL(기준일시_입력!$J$21:$J$39,AVL$5),AVB32&lt;SMALL(기준일시_입력!$N$21:$N$39,AVL$5)),SMALL(기준일시_입력!$N$21:$N$39,AVL$5)-AVB32,0)),0)</f>
        <v>0</v>
      </c>
      <c r="AVM32" s="128">
        <f>IFERROR(IF(AND(AVB32&lt;SMALL(기준일시_입력!$J$21:$J$39,AVM$5),AVC32&gt;SMALL(기준일시_입력!$N$21:$N$39,AVM$5)),INDEX(기준일시_입력!$AJ$21:$AJ$39,AVM$5*2-1),IF(AND(AVB32&gt;=SMALL(기준일시_입력!$J$21:$J$39,AVM$5),AVB32&lt;SMALL(기준일시_입력!$N$21:$N$39,AVM$5)),SMALL(기준일시_입력!$N$21:$N$39,AVM$5)-AVB32,0)),0)</f>
        <v>0</v>
      </c>
      <c r="AVN32" s="125"/>
      <c r="AVO32" s="180" t="str">
        <f t="shared" si="364"/>
        <v>27일</v>
      </c>
      <c r="AVP32" s="180"/>
      <c r="AVQ32" s="124" t="str">
        <f t="shared" si="365"/>
        <v>토</v>
      </c>
      <c r="AVR32" s="133" t="str">
        <f t="shared" si="418"/>
        <v/>
      </c>
      <c r="AVS32" s="184"/>
      <c r="AVT32" s="184"/>
      <c r="AVU32" s="184"/>
      <c r="AVV32" s="184"/>
      <c r="AVW32" s="184"/>
      <c r="AVX32" s="184"/>
      <c r="AVY32" s="176"/>
      <c r="AVZ32" s="177"/>
      <c r="AWA32" s="129" t="str">
        <f>IF($B32="","",IF(AND(AVQ$3&lt;&gt;"",$B32-기준일시_입력!$AO$7&lt;=0,AVS32="",AVV32="",AVY32=""),"X",IF(AVY32="연차","☆",IF(AVY32="월차","★",IF(AVY32="병가","♨",IF(AVY32="출장","◎",IF(AVY32="교육","■",IF(AND(AVY32="",AVS32&lt;=기준일시_입력!$J$15,AVV32&gt;=기준일시_입력!$N$15),"○",IF(AND(AVY32="",AVS32&lt;&gt;"",AVS32&gt;기준일시_입력!$J$15),"▼",IF(AND(AVY32="",AVV32&lt;&gt;"",AVV32&lt;기준일시_입력!$N$15),"△",""))))))))))</f>
        <v/>
      </c>
      <c r="AWB32" s="128">
        <f>IFERROR(IF(OR(AVS32="",AVV32=""),0,IF(AND(AWD32&lt;기준일시_입력!$J$17,AWE32&gt;기준일시_입력!$N$17),기준일시_입력!$N$17-기준일시_입력!$J$17,IF(AND(AWD32&gt;=기준일시_입력!$J$17,AWE32&gt;기준일시_입력!$N$17),기준일시_입력!$N$17-AWD32,IF(AWE32&lt;기준일시_입력!$J$17,0,IF(AND(AWD32&lt;기준일시_입력!$J$17,AWE32&lt;=기준일시_입력!$N$17),AWE32-기준일시_입력!$J$17,IF(AND(AWD32&gt;=기준일시_입력!$J$17,AWE32&lt;=기준일시_입력!$N$17),AWE32-AWD32,0)))))),0)</f>
        <v>0</v>
      </c>
      <c r="AWC32" s="128">
        <f t="shared" si="367"/>
        <v>0</v>
      </c>
      <c r="AWD32" s="128">
        <f>IF(OR(AVS32="",AVV32=""),0,IF(AVS32&lt;기준일시_입력!$J$15,기준일시_입력!$J$15,AVS32))</f>
        <v>0</v>
      </c>
      <c r="AWE32" s="128">
        <f t="shared" si="368"/>
        <v>0</v>
      </c>
      <c r="AWF32" s="128">
        <f>IFERROR(IF(AND(AWD32&lt;SMALL(기준일시_입력!$J$21:$J$39,AWF$5),AWE32&gt;SMALL(기준일시_입력!$N$21:$N$39,AWF$5)),INDEX(기준일시_입력!$AJ$21:$AJ$39,AWF$5*2-1),IF(AND(AWD32&gt;=SMALL(기준일시_입력!$J$21:$J$39,AWF$5),AWD32&lt;SMALL(기준일시_입력!$N$21:$N$39,AWF$5)),SMALL(기준일시_입력!$N$21:$N$39,AWF$5)-AWD32,0)),0)</f>
        <v>0</v>
      </c>
      <c r="AWG32" s="128">
        <f>IFERROR(IF(AND(AWD32&lt;SMALL(기준일시_입력!$J$21:$J$39,AWG$5),AWE32&gt;SMALL(기준일시_입력!$N$21:$N$39,AWG$5)),INDEX(기준일시_입력!$AJ$21:$AJ$39,AWG$5*2-1),IF(AND(AWD32&gt;=SMALL(기준일시_입력!$J$21:$J$39,AWG$5),AWD32&lt;SMALL(기준일시_입력!$N$21:$N$39,AWG$5)),SMALL(기준일시_입력!$N$21:$N$39,AWG$5)-AWD32,0)),0)</f>
        <v>0</v>
      </c>
      <c r="AWH32" s="128">
        <f>IFERROR(IF(AND(AWD32&lt;SMALL(기준일시_입력!$J$21:$J$39,AWH$5),AWE32&gt;SMALL(기준일시_입력!$N$21:$N$39,AWH$5)),INDEX(기준일시_입력!$AJ$21:$AJ$39,AWH$5*2-1),IF(AND(AWD32&gt;=SMALL(기준일시_입력!$J$21:$J$39,AWH$5),AWD32&lt;SMALL(기준일시_입력!$N$21:$N$39,AWH$5)),SMALL(기준일시_입력!$N$21:$N$39,AWH$5)-AWD32,0)),0)</f>
        <v>0</v>
      </c>
      <c r="AWI32" s="128">
        <f>IFERROR(IF(AND(AWD32&lt;SMALL(기준일시_입력!$J$21:$J$39,AWI$5),AWE32&gt;SMALL(기준일시_입력!$N$21:$N$39,AWI$5)),INDEX(기준일시_입력!$AJ$21:$AJ$39,AWI$5*2-1),IF(AND(AWD32&gt;=SMALL(기준일시_입력!$J$21:$J$39,AWI$5),AWD32&lt;SMALL(기준일시_입력!$N$21:$N$39,AWI$5)),SMALL(기준일시_입력!$N$21:$N$39,AWI$5)-AWD32,0)),0)</f>
        <v>0</v>
      </c>
      <c r="AWJ32" s="128">
        <f>IFERROR(IF(AND(AWD32&lt;SMALL(기준일시_입력!$J$21:$J$39,AWJ$5),AWE32&gt;SMALL(기준일시_입력!$N$21:$N$39,AWJ$5)),INDEX(기준일시_입력!$AJ$21:$AJ$39,AWJ$5*2-1),IF(AND(AWD32&gt;=SMALL(기준일시_입력!$J$21:$J$39,AWJ$5),AWD32&lt;SMALL(기준일시_입력!$N$21:$N$39,AWJ$5)),SMALL(기준일시_입력!$N$21:$N$39,AWJ$5)-AWD32,0)),0)</f>
        <v>0</v>
      </c>
      <c r="AWK32" s="128">
        <f>IFERROR(IF(AND(AWD32&lt;SMALL(기준일시_입력!$J$21:$J$39,AWK$5),AWE32&gt;SMALL(기준일시_입력!$N$21:$N$39,AWK$5)),INDEX(기준일시_입력!$AJ$21:$AJ$39,AWK$5*2-1),IF(AND(AWD32&gt;=SMALL(기준일시_입력!$J$21:$J$39,AWK$5),AWD32&lt;SMALL(기준일시_입력!$N$21:$N$39,AWK$5)),SMALL(기준일시_입력!$N$21:$N$39,AWK$5)-AWD32,0)),0)</f>
        <v>0</v>
      </c>
      <c r="AWL32" s="128">
        <f>IFERROR(IF(AND(AWD32&lt;SMALL(기준일시_입력!$J$21:$J$39,AWL$5),AWE32&gt;SMALL(기준일시_입력!$N$21:$N$39,AWL$5)),INDEX(기준일시_입력!$AJ$21:$AJ$39,AWL$5*2-1),IF(AND(AWD32&gt;=SMALL(기준일시_입력!$J$21:$J$39,AWL$5),AWD32&lt;SMALL(기준일시_입력!$N$21:$N$39,AWL$5)),SMALL(기준일시_입력!$N$21:$N$39,AWL$5)-AWD32,0)),0)</f>
        <v>0</v>
      </c>
      <c r="AWM32" s="128">
        <f>IFERROR(IF(AND(AWD32&lt;SMALL(기준일시_입력!$J$21:$J$39,AWM$5),AWE32&gt;SMALL(기준일시_입력!$N$21:$N$39,AWM$5)),INDEX(기준일시_입력!$AJ$21:$AJ$39,AWM$5*2-1),IF(AND(AWD32&gt;=SMALL(기준일시_입력!$J$21:$J$39,AWM$5),AWD32&lt;SMALL(기준일시_입력!$N$21:$N$39,AWM$5)),SMALL(기준일시_입력!$N$21:$N$39,AWM$5)-AWD32,0)),0)</f>
        <v>0</v>
      </c>
      <c r="AWN32" s="128">
        <f>IFERROR(IF(AND(AWD32&lt;SMALL(기준일시_입력!$J$21:$J$39,AWN$5),AWE32&gt;SMALL(기준일시_입력!$N$21:$N$39,AWN$5)),INDEX(기준일시_입력!$AJ$21:$AJ$39,AWN$5*2-1),IF(AND(AWD32&gt;=SMALL(기준일시_입력!$J$21:$J$39,AWN$5),AWD32&lt;SMALL(기준일시_입력!$N$21:$N$39,AWN$5)),SMALL(기준일시_입력!$N$21:$N$39,AWN$5)-AWD32,0)),0)</f>
        <v>0</v>
      </c>
      <c r="AWO32" s="128">
        <f>IFERROR(IF(AND(AWD32&lt;SMALL(기준일시_입력!$J$21:$J$39,AWO$5),AWE32&gt;SMALL(기준일시_입력!$N$21:$N$39,AWO$5)),INDEX(기준일시_입력!$AJ$21:$AJ$39,AWO$5*2-1),IF(AND(AWD32&gt;=SMALL(기준일시_입력!$J$21:$J$39,AWO$5),AWD32&lt;SMALL(기준일시_입력!$N$21:$N$39,AWO$5)),SMALL(기준일시_입력!$N$21:$N$39,AWO$5)-AWD32,0)),0)</f>
        <v>0</v>
      </c>
      <c r="AWP32" s="125"/>
      <c r="AWQ32" s="180" t="str">
        <f t="shared" si="369"/>
        <v>27일</v>
      </c>
      <c r="AWR32" s="180"/>
      <c r="AWS32" s="124" t="str">
        <f t="shared" si="370"/>
        <v>토</v>
      </c>
      <c r="AWT32" s="133" t="str">
        <f t="shared" si="418"/>
        <v/>
      </c>
      <c r="AWU32" s="184"/>
      <c r="AWV32" s="184"/>
      <c r="AWW32" s="184"/>
      <c r="AWX32" s="184"/>
      <c r="AWY32" s="184"/>
      <c r="AWZ32" s="184"/>
      <c r="AXA32" s="176"/>
      <c r="AXB32" s="177"/>
      <c r="AXC32" s="129" t="str">
        <f>IF($B32="","",IF(AND(AWS$3&lt;&gt;"",$B32-기준일시_입력!$AO$7&lt;=0,AWU32="",AWX32="",AXA32=""),"X",IF(AXA32="연차","☆",IF(AXA32="월차","★",IF(AXA32="병가","♨",IF(AXA32="출장","◎",IF(AXA32="교육","■",IF(AND(AXA32="",AWU32&lt;=기준일시_입력!$J$15,AWX32&gt;=기준일시_입력!$N$15),"○",IF(AND(AXA32="",AWU32&lt;&gt;"",AWU32&gt;기준일시_입력!$J$15),"▼",IF(AND(AXA32="",AWX32&lt;&gt;"",AWX32&lt;기준일시_입력!$N$15),"△",""))))))))))</f>
        <v/>
      </c>
      <c r="AXD32" s="128">
        <f>IFERROR(IF(OR(AWU32="",AWX32=""),0,IF(AND(AXF32&lt;기준일시_입력!$J$17,AXG32&gt;기준일시_입력!$N$17),기준일시_입력!$N$17-기준일시_입력!$J$17,IF(AND(AXF32&gt;=기준일시_입력!$J$17,AXG32&gt;기준일시_입력!$N$17),기준일시_입력!$N$17-AXF32,IF(AXG32&lt;기준일시_입력!$J$17,0,IF(AND(AXF32&lt;기준일시_입력!$J$17,AXG32&lt;=기준일시_입력!$N$17),AXG32-기준일시_입력!$J$17,IF(AND(AXF32&gt;=기준일시_입력!$J$17,AXG32&lt;=기준일시_입력!$N$17),AXG32-AXF32,0)))))),0)</f>
        <v>0</v>
      </c>
      <c r="AXE32" s="128">
        <f t="shared" si="372"/>
        <v>0</v>
      </c>
      <c r="AXF32" s="128">
        <f>IF(OR(AWU32="",AWX32=""),0,IF(AWU32&lt;기준일시_입력!$J$15,기준일시_입력!$J$15,AWU32))</f>
        <v>0</v>
      </c>
      <c r="AXG32" s="128">
        <f t="shared" si="373"/>
        <v>0</v>
      </c>
      <c r="AXH32" s="128">
        <f>IFERROR(IF(AND(AXF32&lt;SMALL(기준일시_입력!$J$21:$J$39,AXH$5),AXG32&gt;SMALL(기준일시_입력!$N$21:$N$39,AXH$5)),INDEX(기준일시_입력!$AJ$21:$AJ$39,AXH$5*2-1),IF(AND(AXF32&gt;=SMALL(기준일시_입력!$J$21:$J$39,AXH$5),AXF32&lt;SMALL(기준일시_입력!$N$21:$N$39,AXH$5)),SMALL(기준일시_입력!$N$21:$N$39,AXH$5)-AXF32,0)),0)</f>
        <v>0</v>
      </c>
      <c r="AXI32" s="128">
        <f>IFERROR(IF(AND(AXF32&lt;SMALL(기준일시_입력!$J$21:$J$39,AXI$5),AXG32&gt;SMALL(기준일시_입력!$N$21:$N$39,AXI$5)),INDEX(기준일시_입력!$AJ$21:$AJ$39,AXI$5*2-1),IF(AND(AXF32&gt;=SMALL(기준일시_입력!$J$21:$J$39,AXI$5),AXF32&lt;SMALL(기준일시_입력!$N$21:$N$39,AXI$5)),SMALL(기준일시_입력!$N$21:$N$39,AXI$5)-AXF32,0)),0)</f>
        <v>0</v>
      </c>
      <c r="AXJ32" s="128">
        <f>IFERROR(IF(AND(AXF32&lt;SMALL(기준일시_입력!$J$21:$J$39,AXJ$5),AXG32&gt;SMALL(기준일시_입력!$N$21:$N$39,AXJ$5)),INDEX(기준일시_입력!$AJ$21:$AJ$39,AXJ$5*2-1),IF(AND(AXF32&gt;=SMALL(기준일시_입력!$J$21:$J$39,AXJ$5),AXF32&lt;SMALL(기준일시_입력!$N$21:$N$39,AXJ$5)),SMALL(기준일시_입력!$N$21:$N$39,AXJ$5)-AXF32,0)),0)</f>
        <v>0</v>
      </c>
      <c r="AXK32" s="128">
        <f>IFERROR(IF(AND(AXF32&lt;SMALL(기준일시_입력!$J$21:$J$39,AXK$5),AXG32&gt;SMALL(기준일시_입력!$N$21:$N$39,AXK$5)),INDEX(기준일시_입력!$AJ$21:$AJ$39,AXK$5*2-1),IF(AND(AXF32&gt;=SMALL(기준일시_입력!$J$21:$J$39,AXK$5),AXF32&lt;SMALL(기준일시_입력!$N$21:$N$39,AXK$5)),SMALL(기준일시_입력!$N$21:$N$39,AXK$5)-AXF32,0)),0)</f>
        <v>0</v>
      </c>
      <c r="AXL32" s="128">
        <f>IFERROR(IF(AND(AXF32&lt;SMALL(기준일시_입력!$J$21:$J$39,AXL$5),AXG32&gt;SMALL(기준일시_입력!$N$21:$N$39,AXL$5)),INDEX(기준일시_입력!$AJ$21:$AJ$39,AXL$5*2-1),IF(AND(AXF32&gt;=SMALL(기준일시_입력!$J$21:$J$39,AXL$5),AXF32&lt;SMALL(기준일시_입력!$N$21:$N$39,AXL$5)),SMALL(기준일시_입력!$N$21:$N$39,AXL$5)-AXF32,0)),0)</f>
        <v>0</v>
      </c>
      <c r="AXM32" s="128">
        <f>IFERROR(IF(AND(AXF32&lt;SMALL(기준일시_입력!$J$21:$J$39,AXM$5),AXG32&gt;SMALL(기준일시_입력!$N$21:$N$39,AXM$5)),INDEX(기준일시_입력!$AJ$21:$AJ$39,AXM$5*2-1),IF(AND(AXF32&gt;=SMALL(기준일시_입력!$J$21:$J$39,AXM$5),AXF32&lt;SMALL(기준일시_입력!$N$21:$N$39,AXM$5)),SMALL(기준일시_입력!$N$21:$N$39,AXM$5)-AXF32,0)),0)</f>
        <v>0</v>
      </c>
      <c r="AXN32" s="128">
        <f>IFERROR(IF(AND(AXF32&lt;SMALL(기준일시_입력!$J$21:$J$39,AXN$5),AXG32&gt;SMALL(기준일시_입력!$N$21:$N$39,AXN$5)),INDEX(기준일시_입력!$AJ$21:$AJ$39,AXN$5*2-1),IF(AND(AXF32&gt;=SMALL(기준일시_입력!$J$21:$J$39,AXN$5),AXF32&lt;SMALL(기준일시_입력!$N$21:$N$39,AXN$5)),SMALL(기준일시_입력!$N$21:$N$39,AXN$5)-AXF32,0)),0)</f>
        <v>0</v>
      </c>
      <c r="AXO32" s="128">
        <f>IFERROR(IF(AND(AXF32&lt;SMALL(기준일시_입력!$J$21:$J$39,AXO$5),AXG32&gt;SMALL(기준일시_입력!$N$21:$N$39,AXO$5)),INDEX(기준일시_입력!$AJ$21:$AJ$39,AXO$5*2-1),IF(AND(AXF32&gt;=SMALL(기준일시_입력!$J$21:$J$39,AXO$5),AXF32&lt;SMALL(기준일시_입력!$N$21:$N$39,AXO$5)),SMALL(기준일시_입력!$N$21:$N$39,AXO$5)-AXF32,0)),0)</f>
        <v>0</v>
      </c>
      <c r="AXP32" s="128">
        <f>IFERROR(IF(AND(AXF32&lt;SMALL(기준일시_입력!$J$21:$J$39,AXP$5),AXG32&gt;SMALL(기준일시_입력!$N$21:$N$39,AXP$5)),INDEX(기준일시_입력!$AJ$21:$AJ$39,AXP$5*2-1),IF(AND(AXF32&gt;=SMALL(기준일시_입력!$J$21:$J$39,AXP$5),AXF32&lt;SMALL(기준일시_입력!$N$21:$N$39,AXP$5)),SMALL(기준일시_입력!$N$21:$N$39,AXP$5)-AXF32,0)),0)</f>
        <v>0</v>
      </c>
      <c r="AXQ32" s="128">
        <f>IFERROR(IF(AND(AXF32&lt;SMALL(기준일시_입력!$J$21:$J$39,AXQ$5),AXG32&gt;SMALL(기준일시_입력!$N$21:$N$39,AXQ$5)),INDEX(기준일시_입력!$AJ$21:$AJ$39,AXQ$5*2-1),IF(AND(AXF32&gt;=SMALL(기준일시_입력!$J$21:$J$39,AXQ$5),AXF32&lt;SMALL(기준일시_입력!$N$21:$N$39,AXQ$5)),SMALL(기준일시_입력!$N$21:$N$39,AXQ$5)-AXF32,0)),0)</f>
        <v>0</v>
      </c>
      <c r="AXR32" s="125"/>
      <c r="AXS32" s="180" t="str">
        <f t="shared" si="374"/>
        <v>27일</v>
      </c>
      <c r="AXT32" s="180"/>
      <c r="AXU32" s="124" t="str">
        <f t="shared" si="375"/>
        <v>토</v>
      </c>
      <c r="AXV32" s="133" t="str">
        <f t="shared" si="418"/>
        <v/>
      </c>
      <c r="AXW32" s="184"/>
      <c r="AXX32" s="184"/>
      <c r="AXY32" s="184"/>
      <c r="AXZ32" s="184"/>
      <c r="AYA32" s="184"/>
      <c r="AYB32" s="184"/>
      <c r="AYC32" s="176"/>
      <c r="AYD32" s="177"/>
      <c r="AYE32" s="129" t="str">
        <f>IF($B32="","",IF(AND(AXU$3&lt;&gt;"",$B32-기준일시_입력!$AO$7&lt;=0,AXW32="",AXZ32="",AYC32=""),"X",IF(AYC32="연차","☆",IF(AYC32="월차","★",IF(AYC32="병가","♨",IF(AYC32="출장","◎",IF(AYC32="교육","■",IF(AND(AYC32="",AXW32&lt;=기준일시_입력!$J$15,AXZ32&gt;=기준일시_입력!$N$15),"○",IF(AND(AYC32="",AXW32&lt;&gt;"",AXW32&gt;기준일시_입력!$J$15),"▼",IF(AND(AYC32="",AXZ32&lt;&gt;"",AXZ32&lt;기준일시_입력!$N$15),"△",""))))))))))</f>
        <v/>
      </c>
      <c r="AYF32" s="128">
        <f>IFERROR(IF(OR(AXW32="",AXZ32=""),0,IF(AND(AYH32&lt;기준일시_입력!$J$17,AYI32&gt;기준일시_입력!$N$17),기준일시_입력!$N$17-기준일시_입력!$J$17,IF(AND(AYH32&gt;=기준일시_입력!$J$17,AYI32&gt;기준일시_입력!$N$17),기준일시_입력!$N$17-AYH32,IF(AYI32&lt;기준일시_입력!$J$17,0,IF(AND(AYH32&lt;기준일시_입력!$J$17,AYI32&lt;=기준일시_입력!$N$17),AYI32-기준일시_입력!$J$17,IF(AND(AYH32&gt;=기준일시_입력!$J$17,AYI32&lt;=기준일시_입력!$N$17),AYI32-AYH32,0)))))),0)</f>
        <v>0</v>
      </c>
      <c r="AYG32" s="128">
        <f t="shared" si="377"/>
        <v>0</v>
      </c>
      <c r="AYH32" s="128">
        <f>IF(OR(AXW32="",AXZ32=""),0,IF(AXW32&lt;기준일시_입력!$J$15,기준일시_입력!$J$15,AXW32))</f>
        <v>0</v>
      </c>
      <c r="AYI32" s="128">
        <f t="shared" si="378"/>
        <v>0</v>
      </c>
      <c r="AYJ32" s="128">
        <f>IFERROR(IF(AND(AYH32&lt;SMALL(기준일시_입력!$J$21:$J$39,AYJ$5),AYI32&gt;SMALL(기준일시_입력!$N$21:$N$39,AYJ$5)),INDEX(기준일시_입력!$AJ$21:$AJ$39,AYJ$5*2-1),IF(AND(AYH32&gt;=SMALL(기준일시_입력!$J$21:$J$39,AYJ$5),AYH32&lt;SMALL(기준일시_입력!$N$21:$N$39,AYJ$5)),SMALL(기준일시_입력!$N$21:$N$39,AYJ$5)-AYH32,0)),0)</f>
        <v>0</v>
      </c>
      <c r="AYK32" s="128">
        <f>IFERROR(IF(AND(AYH32&lt;SMALL(기준일시_입력!$J$21:$J$39,AYK$5),AYI32&gt;SMALL(기준일시_입력!$N$21:$N$39,AYK$5)),INDEX(기준일시_입력!$AJ$21:$AJ$39,AYK$5*2-1),IF(AND(AYH32&gt;=SMALL(기준일시_입력!$J$21:$J$39,AYK$5),AYH32&lt;SMALL(기준일시_입력!$N$21:$N$39,AYK$5)),SMALL(기준일시_입력!$N$21:$N$39,AYK$5)-AYH32,0)),0)</f>
        <v>0</v>
      </c>
      <c r="AYL32" s="128">
        <f>IFERROR(IF(AND(AYH32&lt;SMALL(기준일시_입력!$J$21:$J$39,AYL$5),AYI32&gt;SMALL(기준일시_입력!$N$21:$N$39,AYL$5)),INDEX(기준일시_입력!$AJ$21:$AJ$39,AYL$5*2-1),IF(AND(AYH32&gt;=SMALL(기준일시_입력!$J$21:$J$39,AYL$5),AYH32&lt;SMALL(기준일시_입력!$N$21:$N$39,AYL$5)),SMALL(기준일시_입력!$N$21:$N$39,AYL$5)-AYH32,0)),0)</f>
        <v>0</v>
      </c>
      <c r="AYM32" s="128">
        <f>IFERROR(IF(AND(AYH32&lt;SMALL(기준일시_입력!$J$21:$J$39,AYM$5),AYI32&gt;SMALL(기준일시_입력!$N$21:$N$39,AYM$5)),INDEX(기준일시_입력!$AJ$21:$AJ$39,AYM$5*2-1),IF(AND(AYH32&gt;=SMALL(기준일시_입력!$J$21:$J$39,AYM$5),AYH32&lt;SMALL(기준일시_입력!$N$21:$N$39,AYM$5)),SMALL(기준일시_입력!$N$21:$N$39,AYM$5)-AYH32,0)),0)</f>
        <v>0</v>
      </c>
      <c r="AYN32" s="128">
        <f>IFERROR(IF(AND(AYH32&lt;SMALL(기준일시_입력!$J$21:$J$39,AYN$5),AYI32&gt;SMALL(기준일시_입력!$N$21:$N$39,AYN$5)),INDEX(기준일시_입력!$AJ$21:$AJ$39,AYN$5*2-1),IF(AND(AYH32&gt;=SMALL(기준일시_입력!$J$21:$J$39,AYN$5),AYH32&lt;SMALL(기준일시_입력!$N$21:$N$39,AYN$5)),SMALL(기준일시_입력!$N$21:$N$39,AYN$5)-AYH32,0)),0)</f>
        <v>0</v>
      </c>
      <c r="AYO32" s="128">
        <f>IFERROR(IF(AND(AYH32&lt;SMALL(기준일시_입력!$J$21:$J$39,AYO$5),AYI32&gt;SMALL(기준일시_입력!$N$21:$N$39,AYO$5)),INDEX(기준일시_입력!$AJ$21:$AJ$39,AYO$5*2-1),IF(AND(AYH32&gt;=SMALL(기준일시_입력!$J$21:$J$39,AYO$5),AYH32&lt;SMALL(기준일시_입력!$N$21:$N$39,AYO$5)),SMALL(기준일시_입력!$N$21:$N$39,AYO$5)-AYH32,0)),0)</f>
        <v>0</v>
      </c>
      <c r="AYP32" s="128">
        <f>IFERROR(IF(AND(AYH32&lt;SMALL(기준일시_입력!$J$21:$J$39,AYP$5),AYI32&gt;SMALL(기준일시_입력!$N$21:$N$39,AYP$5)),INDEX(기준일시_입력!$AJ$21:$AJ$39,AYP$5*2-1),IF(AND(AYH32&gt;=SMALL(기준일시_입력!$J$21:$J$39,AYP$5),AYH32&lt;SMALL(기준일시_입력!$N$21:$N$39,AYP$5)),SMALL(기준일시_입력!$N$21:$N$39,AYP$5)-AYH32,0)),0)</f>
        <v>0</v>
      </c>
      <c r="AYQ32" s="128">
        <f>IFERROR(IF(AND(AYH32&lt;SMALL(기준일시_입력!$J$21:$J$39,AYQ$5),AYI32&gt;SMALL(기준일시_입력!$N$21:$N$39,AYQ$5)),INDEX(기준일시_입력!$AJ$21:$AJ$39,AYQ$5*2-1),IF(AND(AYH32&gt;=SMALL(기준일시_입력!$J$21:$J$39,AYQ$5),AYH32&lt;SMALL(기준일시_입력!$N$21:$N$39,AYQ$5)),SMALL(기준일시_입력!$N$21:$N$39,AYQ$5)-AYH32,0)),0)</f>
        <v>0</v>
      </c>
      <c r="AYR32" s="128">
        <f>IFERROR(IF(AND(AYH32&lt;SMALL(기준일시_입력!$J$21:$J$39,AYR$5),AYI32&gt;SMALL(기준일시_입력!$N$21:$N$39,AYR$5)),INDEX(기준일시_입력!$AJ$21:$AJ$39,AYR$5*2-1),IF(AND(AYH32&gt;=SMALL(기준일시_입력!$J$21:$J$39,AYR$5),AYH32&lt;SMALL(기준일시_입력!$N$21:$N$39,AYR$5)),SMALL(기준일시_입력!$N$21:$N$39,AYR$5)-AYH32,0)),0)</f>
        <v>0</v>
      </c>
      <c r="AYS32" s="128">
        <f>IFERROR(IF(AND(AYH32&lt;SMALL(기준일시_입력!$J$21:$J$39,AYS$5),AYI32&gt;SMALL(기준일시_입력!$N$21:$N$39,AYS$5)),INDEX(기준일시_입력!$AJ$21:$AJ$39,AYS$5*2-1),IF(AND(AYH32&gt;=SMALL(기준일시_입력!$J$21:$J$39,AYS$5),AYH32&lt;SMALL(기준일시_입력!$N$21:$N$39,AYS$5)),SMALL(기준일시_입력!$N$21:$N$39,AYS$5)-AYH32,0)),0)</f>
        <v>0</v>
      </c>
      <c r="AYT32" s="125"/>
      <c r="AYU32" s="180" t="str">
        <f t="shared" si="379"/>
        <v>27일</v>
      </c>
      <c r="AYV32" s="180"/>
      <c r="AYW32" s="124" t="str">
        <f t="shared" si="380"/>
        <v>토</v>
      </c>
      <c r="AYX32" s="133" t="str">
        <f t="shared" si="419"/>
        <v/>
      </c>
      <c r="AYY32" s="184"/>
      <c r="AYZ32" s="184"/>
      <c r="AZA32" s="184"/>
      <c r="AZB32" s="184"/>
      <c r="AZC32" s="184"/>
      <c r="AZD32" s="184"/>
      <c r="AZE32" s="176"/>
      <c r="AZF32" s="177"/>
      <c r="AZG32" s="129" t="str">
        <f>IF($B32="","",IF(AND(AYW$3&lt;&gt;"",$B32-기준일시_입력!$AO$7&lt;=0,AYY32="",AZB32="",AZE32=""),"X",IF(AZE32="연차","☆",IF(AZE32="월차","★",IF(AZE32="병가","♨",IF(AZE32="출장","◎",IF(AZE32="교육","■",IF(AND(AZE32="",AYY32&lt;=기준일시_입력!$J$15,AZB32&gt;=기준일시_입력!$N$15),"○",IF(AND(AZE32="",AYY32&lt;&gt;"",AYY32&gt;기준일시_입력!$J$15),"▼",IF(AND(AZE32="",AZB32&lt;&gt;"",AZB32&lt;기준일시_입력!$N$15),"△",""))))))))))</f>
        <v/>
      </c>
      <c r="AZH32" s="128">
        <f>IFERROR(IF(OR(AYY32="",AZB32=""),0,IF(AND(AZJ32&lt;기준일시_입력!$J$17,AZK32&gt;기준일시_입력!$N$17),기준일시_입력!$N$17-기준일시_입력!$J$17,IF(AND(AZJ32&gt;=기준일시_입력!$J$17,AZK32&gt;기준일시_입력!$N$17),기준일시_입력!$N$17-AZJ32,IF(AZK32&lt;기준일시_입력!$J$17,0,IF(AND(AZJ32&lt;기준일시_입력!$J$17,AZK32&lt;=기준일시_입력!$N$17),AZK32-기준일시_입력!$J$17,IF(AND(AZJ32&gt;=기준일시_입력!$J$17,AZK32&lt;=기준일시_입력!$N$17),AZK32-AZJ32,0)))))),0)</f>
        <v>0</v>
      </c>
      <c r="AZI32" s="128">
        <f t="shared" si="382"/>
        <v>0</v>
      </c>
      <c r="AZJ32" s="128">
        <f>IF(OR(AYY32="",AZB32=""),0,IF(AYY32&lt;기준일시_입력!$J$15,기준일시_입력!$J$15,AYY32))</f>
        <v>0</v>
      </c>
      <c r="AZK32" s="128">
        <f t="shared" si="383"/>
        <v>0</v>
      </c>
      <c r="AZL32" s="128">
        <f>IFERROR(IF(AND(AZJ32&lt;SMALL(기준일시_입력!$J$21:$J$39,AZL$5),AZK32&gt;SMALL(기준일시_입력!$N$21:$N$39,AZL$5)),INDEX(기준일시_입력!$AJ$21:$AJ$39,AZL$5*2-1),IF(AND(AZJ32&gt;=SMALL(기준일시_입력!$J$21:$J$39,AZL$5),AZJ32&lt;SMALL(기준일시_입력!$N$21:$N$39,AZL$5)),SMALL(기준일시_입력!$N$21:$N$39,AZL$5)-AZJ32,0)),0)</f>
        <v>0</v>
      </c>
      <c r="AZM32" s="128">
        <f>IFERROR(IF(AND(AZJ32&lt;SMALL(기준일시_입력!$J$21:$J$39,AZM$5),AZK32&gt;SMALL(기준일시_입력!$N$21:$N$39,AZM$5)),INDEX(기준일시_입력!$AJ$21:$AJ$39,AZM$5*2-1),IF(AND(AZJ32&gt;=SMALL(기준일시_입력!$J$21:$J$39,AZM$5),AZJ32&lt;SMALL(기준일시_입력!$N$21:$N$39,AZM$5)),SMALL(기준일시_입력!$N$21:$N$39,AZM$5)-AZJ32,0)),0)</f>
        <v>0</v>
      </c>
      <c r="AZN32" s="128">
        <f>IFERROR(IF(AND(AZJ32&lt;SMALL(기준일시_입력!$J$21:$J$39,AZN$5),AZK32&gt;SMALL(기준일시_입력!$N$21:$N$39,AZN$5)),INDEX(기준일시_입력!$AJ$21:$AJ$39,AZN$5*2-1),IF(AND(AZJ32&gt;=SMALL(기준일시_입력!$J$21:$J$39,AZN$5),AZJ32&lt;SMALL(기준일시_입력!$N$21:$N$39,AZN$5)),SMALL(기준일시_입력!$N$21:$N$39,AZN$5)-AZJ32,0)),0)</f>
        <v>0</v>
      </c>
      <c r="AZO32" s="128">
        <f>IFERROR(IF(AND(AZJ32&lt;SMALL(기준일시_입력!$J$21:$J$39,AZO$5),AZK32&gt;SMALL(기준일시_입력!$N$21:$N$39,AZO$5)),INDEX(기준일시_입력!$AJ$21:$AJ$39,AZO$5*2-1),IF(AND(AZJ32&gt;=SMALL(기준일시_입력!$J$21:$J$39,AZO$5),AZJ32&lt;SMALL(기준일시_입력!$N$21:$N$39,AZO$5)),SMALL(기준일시_입력!$N$21:$N$39,AZO$5)-AZJ32,0)),0)</f>
        <v>0</v>
      </c>
      <c r="AZP32" s="128">
        <f>IFERROR(IF(AND(AZJ32&lt;SMALL(기준일시_입력!$J$21:$J$39,AZP$5),AZK32&gt;SMALL(기준일시_입력!$N$21:$N$39,AZP$5)),INDEX(기준일시_입력!$AJ$21:$AJ$39,AZP$5*2-1),IF(AND(AZJ32&gt;=SMALL(기준일시_입력!$J$21:$J$39,AZP$5),AZJ32&lt;SMALL(기준일시_입력!$N$21:$N$39,AZP$5)),SMALL(기준일시_입력!$N$21:$N$39,AZP$5)-AZJ32,0)),0)</f>
        <v>0</v>
      </c>
      <c r="AZQ32" s="128">
        <f>IFERROR(IF(AND(AZJ32&lt;SMALL(기준일시_입력!$J$21:$J$39,AZQ$5),AZK32&gt;SMALL(기준일시_입력!$N$21:$N$39,AZQ$5)),INDEX(기준일시_입력!$AJ$21:$AJ$39,AZQ$5*2-1),IF(AND(AZJ32&gt;=SMALL(기준일시_입력!$J$21:$J$39,AZQ$5),AZJ32&lt;SMALL(기준일시_입력!$N$21:$N$39,AZQ$5)),SMALL(기준일시_입력!$N$21:$N$39,AZQ$5)-AZJ32,0)),0)</f>
        <v>0</v>
      </c>
      <c r="AZR32" s="128">
        <f>IFERROR(IF(AND(AZJ32&lt;SMALL(기준일시_입력!$J$21:$J$39,AZR$5),AZK32&gt;SMALL(기준일시_입력!$N$21:$N$39,AZR$5)),INDEX(기준일시_입력!$AJ$21:$AJ$39,AZR$5*2-1),IF(AND(AZJ32&gt;=SMALL(기준일시_입력!$J$21:$J$39,AZR$5),AZJ32&lt;SMALL(기준일시_입력!$N$21:$N$39,AZR$5)),SMALL(기준일시_입력!$N$21:$N$39,AZR$5)-AZJ32,0)),0)</f>
        <v>0</v>
      </c>
      <c r="AZS32" s="128">
        <f>IFERROR(IF(AND(AZJ32&lt;SMALL(기준일시_입력!$J$21:$J$39,AZS$5),AZK32&gt;SMALL(기준일시_입력!$N$21:$N$39,AZS$5)),INDEX(기준일시_입력!$AJ$21:$AJ$39,AZS$5*2-1),IF(AND(AZJ32&gt;=SMALL(기준일시_입력!$J$21:$J$39,AZS$5),AZJ32&lt;SMALL(기준일시_입력!$N$21:$N$39,AZS$5)),SMALL(기준일시_입력!$N$21:$N$39,AZS$5)-AZJ32,0)),0)</f>
        <v>0</v>
      </c>
      <c r="AZT32" s="128">
        <f>IFERROR(IF(AND(AZJ32&lt;SMALL(기준일시_입력!$J$21:$J$39,AZT$5),AZK32&gt;SMALL(기준일시_입력!$N$21:$N$39,AZT$5)),INDEX(기준일시_입력!$AJ$21:$AJ$39,AZT$5*2-1),IF(AND(AZJ32&gt;=SMALL(기준일시_입력!$J$21:$J$39,AZT$5),AZJ32&lt;SMALL(기준일시_입력!$N$21:$N$39,AZT$5)),SMALL(기준일시_입력!$N$21:$N$39,AZT$5)-AZJ32,0)),0)</f>
        <v>0</v>
      </c>
      <c r="AZU32" s="128">
        <f>IFERROR(IF(AND(AZJ32&lt;SMALL(기준일시_입력!$J$21:$J$39,AZU$5),AZK32&gt;SMALL(기준일시_입력!$N$21:$N$39,AZU$5)),INDEX(기준일시_입력!$AJ$21:$AJ$39,AZU$5*2-1),IF(AND(AZJ32&gt;=SMALL(기준일시_입력!$J$21:$J$39,AZU$5),AZJ32&lt;SMALL(기준일시_입력!$N$21:$N$39,AZU$5)),SMALL(기준일시_입력!$N$21:$N$39,AZU$5)-AZJ32,0)),0)</f>
        <v>0</v>
      </c>
      <c r="AZV32" s="125"/>
      <c r="AZW32" s="180" t="str">
        <f t="shared" si="384"/>
        <v>27일</v>
      </c>
      <c r="AZX32" s="180"/>
      <c r="AZY32" s="124" t="str">
        <f t="shared" si="385"/>
        <v>토</v>
      </c>
      <c r="AZZ32" s="133" t="str">
        <f t="shared" si="419"/>
        <v/>
      </c>
      <c r="BAA32" s="184"/>
      <c r="BAB32" s="184"/>
      <c r="BAC32" s="184"/>
      <c r="BAD32" s="184"/>
      <c r="BAE32" s="184"/>
      <c r="BAF32" s="184"/>
      <c r="BAG32" s="176"/>
      <c r="BAH32" s="177"/>
      <c r="BAI32" s="129" t="str">
        <f>IF($B32="","",IF(AND(AZY$3&lt;&gt;"",$B32-기준일시_입력!$AO$7&lt;=0,BAA32="",BAD32="",BAG32=""),"X",IF(BAG32="연차","☆",IF(BAG32="월차","★",IF(BAG32="병가","♨",IF(BAG32="출장","◎",IF(BAG32="교육","■",IF(AND(BAG32="",BAA32&lt;=기준일시_입력!$J$15,BAD32&gt;=기준일시_입력!$N$15),"○",IF(AND(BAG32="",BAA32&lt;&gt;"",BAA32&gt;기준일시_입력!$J$15),"▼",IF(AND(BAG32="",BAD32&lt;&gt;"",BAD32&lt;기준일시_입력!$N$15),"△",""))))))))))</f>
        <v/>
      </c>
      <c r="BAJ32" s="128">
        <f>IFERROR(IF(OR(BAA32="",BAD32=""),0,IF(AND(BAL32&lt;기준일시_입력!$J$17,BAM32&gt;기준일시_입력!$N$17),기준일시_입력!$N$17-기준일시_입력!$J$17,IF(AND(BAL32&gt;=기준일시_입력!$J$17,BAM32&gt;기준일시_입력!$N$17),기준일시_입력!$N$17-BAL32,IF(BAM32&lt;기준일시_입력!$J$17,0,IF(AND(BAL32&lt;기준일시_입력!$J$17,BAM32&lt;=기준일시_입력!$N$17),BAM32-기준일시_입력!$J$17,IF(AND(BAL32&gt;=기준일시_입력!$J$17,BAM32&lt;=기준일시_입력!$N$17),BAM32-BAL32,0)))))),0)</f>
        <v>0</v>
      </c>
      <c r="BAK32" s="128">
        <f t="shared" si="387"/>
        <v>0</v>
      </c>
      <c r="BAL32" s="128">
        <f>IF(OR(BAA32="",BAD32=""),0,IF(BAA32&lt;기준일시_입력!$J$15,기준일시_입력!$J$15,BAA32))</f>
        <v>0</v>
      </c>
      <c r="BAM32" s="128">
        <f t="shared" si="388"/>
        <v>0</v>
      </c>
      <c r="BAN32" s="128">
        <f>IFERROR(IF(AND(BAL32&lt;SMALL(기준일시_입력!$J$21:$J$39,BAN$5),BAM32&gt;SMALL(기준일시_입력!$N$21:$N$39,BAN$5)),INDEX(기준일시_입력!$AJ$21:$AJ$39,BAN$5*2-1),IF(AND(BAL32&gt;=SMALL(기준일시_입력!$J$21:$J$39,BAN$5),BAL32&lt;SMALL(기준일시_입력!$N$21:$N$39,BAN$5)),SMALL(기준일시_입력!$N$21:$N$39,BAN$5)-BAL32,0)),0)</f>
        <v>0</v>
      </c>
      <c r="BAO32" s="128">
        <f>IFERROR(IF(AND(BAL32&lt;SMALL(기준일시_입력!$J$21:$J$39,BAO$5),BAM32&gt;SMALL(기준일시_입력!$N$21:$N$39,BAO$5)),INDEX(기준일시_입력!$AJ$21:$AJ$39,BAO$5*2-1),IF(AND(BAL32&gt;=SMALL(기준일시_입력!$J$21:$J$39,BAO$5),BAL32&lt;SMALL(기준일시_입력!$N$21:$N$39,BAO$5)),SMALL(기준일시_입력!$N$21:$N$39,BAO$5)-BAL32,0)),0)</f>
        <v>0</v>
      </c>
      <c r="BAP32" s="128">
        <f>IFERROR(IF(AND(BAL32&lt;SMALL(기준일시_입력!$J$21:$J$39,BAP$5),BAM32&gt;SMALL(기준일시_입력!$N$21:$N$39,BAP$5)),INDEX(기준일시_입력!$AJ$21:$AJ$39,BAP$5*2-1),IF(AND(BAL32&gt;=SMALL(기준일시_입력!$J$21:$J$39,BAP$5),BAL32&lt;SMALL(기준일시_입력!$N$21:$N$39,BAP$5)),SMALL(기준일시_입력!$N$21:$N$39,BAP$5)-BAL32,0)),0)</f>
        <v>0</v>
      </c>
      <c r="BAQ32" s="128">
        <f>IFERROR(IF(AND(BAL32&lt;SMALL(기준일시_입력!$J$21:$J$39,BAQ$5),BAM32&gt;SMALL(기준일시_입력!$N$21:$N$39,BAQ$5)),INDEX(기준일시_입력!$AJ$21:$AJ$39,BAQ$5*2-1),IF(AND(BAL32&gt;=SMALL(기준일시_입력!$J$21:$J$39,BAQ$5),BAL32&lt;SMALL(기준일시_입력!$N$21:$N$39,BAQ$5)),SMALL(기준일시_입력!$N$21:$N$39,BAQ$5)-BAL32,0)),0)</f>
        <v>0</v>
      </c>
      <c r="BAR32" s="128">
        <f>IFERROR(IF(AND(BAL32&lt;SMALL(기준일시_입력!$J$21:$J$39,BAR$5),BAM32&gt;SMALL(기준일시_입력!$N$21:$N$39,BAR$5)),INDEX(기준일시_입력!$AJ$21:$AJ$39,BAR$5*2-1),IF(AND(BAL32&gt;=SMALL(기준일시_입력!$J$21:$J$39,BAR$5),BAL32&lt;SMALL(기준일시_입력!$N$21:$N$39,BAR$5)),SMALL(기준일시_입력!$N$21:$N$39,BAR$5)-BAL32,0)),0)</f>
        <v>0</v>
      </c>
      <c r="BAS32" s="128">
        <f>IFERROR(IF(AND(BAL32&lt;SMALL(기준일시_입력!$J$21:$J$39,BAS$5),BAM32&gt;SMALL(기준일시_입력!$N$21:$N$39,BAS$5)),INDEX(기준일시_입력!$AJ$21:$AJ$39,BAS$5*2-1),IF(AND(BAL32&gt;=SMALL(기준일시_입력!$J$21:$J$39,BAS$5),BAL32&lt;SMALL(기준일시_입력!$N$21:$N$39,BAS$5)),SMALL(기준일시_입력!$N$21:$N$39,BAS$5)-BAL32,0)),0)</f>
        <v>0</v>
      </c>
      <c r="BAT32" s="128">
        <f>IFERROR(IF(AND(BAL32&lt;SMALL(기준일시_입력!$J$21:$J$39,BAT$5),BAM32&gt;SMALL(기준일시_입력!$N$21:$N$39,BAT$5)),INDEX(기준일시_입력!$AJ$21:$AJ$39,BAT$5*2-1),IF(AND(BAL32&gt;=SMALL(기준일시_입력!$J$21:$J$39,BAT$5),BAL32&lt;SMALL(기준일시_입력!$N$21:$N$39,BAT$5)),SMALL(기준일시_입력!$N$21:$N$39,BAT$5)-BAL32,0)),0)</f>
        <v>0</v>
      </c>
      <c r="BAU32" s="128">
        <f>IFERROR(IF(AND(BAL32&lt;SMALL(기준일시_입력!$J$21:$J$39,BAU$5),BAM32&gt;SMALL(기준일시_입력!$N$21:$N$39,BAU$5)),INDEX(기준일시_입력!$AJ$21:$AJ$39,BAU$5*2-1),IF(AND(BAL32&gt;=SMALL(기준일시_입력!$J$21:$J$39,BAU$5),BAL32&lt;SMALL(기준일시_입력!$N$21:$N$39,BAU$5)),SMALL(기준일시_입력!$N$21:$N$39,BAU$5)-BAL32,0)),0)</f>
        <v>0</v>
      </c>
      <c r="BAV32" s="128">
        <f>IFERROR(IF(AND(BAL32&lt;SMALL(기준일시_입력!$J$21:$J$39,BAV$5),BAM32&gt;SMALL(기준일시_입력!$N$21:$N$39,BAV$5)),INDEX(기준일시_입력!$AJ$21:$AJ$39,BAV$5*2-1),IF(AND(BAL32&gt;=SMALL(기준일시_입력!$J$21:$J$39,BAV$5),BAL32&lt;SMALL(기준일시_입력!$N$21:$N$39,BAV$5)),SMALL(기준일시_입력!$N$21:$N$39,BAV$5)-BAL32,0)),0)</f>
        <v>0</v>
      </c>
      <c r="BAW32" s="128">
        <f>IFERROR(IF(AND(BAL32&lt;SMALL(기준일시_입력!$J$21:$J$39,BAW$5),BAM32&gt;SMALL(기준일시_입력!$N$21:$N$39,BAW$5)),INDEX(기준일시_입력!$AJ$21:$AJ$39,BAW$5*2-1),IF(AND(BAL32&gt;=SMALL(기준일시_입력!$J$21:$J$39,BAW$5),BAL32&lt;SMALL(기준일시_입력!$N$21:$N$39,BAW$5)),SMALL(기준일시_입력!$N$21:$N$39,BAW$5)-BAL32,0)),0)</f>
        <v>0</v>
      </c>
      <c r="BAX32" s="125"/>
      <c r="BAY32" s="180" t="str">
        <f t="shared" si="389"/>
        <v>27일</v>
      </c>
      <c r="BAZ32" s="180"/>
      <c r="BBA32" s="124" t="str">
        <f t="shared" si="390"/>
        <v>토</v>
      </c>
      <c r="BBB32" s="133" t="str">
        <f t="shared" si="419"/>
        <v/>
      </c>
      <c r="BBC32" s="184"/>
      <c r="BBD32" s="184"/>
      <c r="BBE32" s="184"/>
      <c r="BBF32" s="184"/>
      <c r="BBG32" s="184"/>
      <c r="BBH32" s="184"/>
      <c r="BBI32" s="176"/>
      <c r="BBJ32" s="177"/>
      <c r="BBK32" s="129" t="str">
        <f>IF($B32="","",IF(AND(BBA$3&lt;&gt;"",$B32-기준일시_입력!$AO$7&lt;=0,BBC32="",BBF32="",BBI32=""),"X",IF(BBI32="연차","☆",IF(BBI32="월차","★",IF(BBI32="병가","♨",IF(BBI32="출장","◎",IF(BBI32="교육","■",IF(AND(BBI32="",BBC32&lt;=기준일시_입력!$J$15,BBF32&gt;=기준일시_입력!$N$15),"○",IF(AND(BBI32="",BBC32&lt;&gt;"",BBC32&gt;기준일시_입력!$J$15),"▼",IF(AND(BBI32="",BBF32&lt;&gt;"",BBF32&lt;기준일시_입력!$N$15),"△",""))))))))))</f>
        <v/>
      </c>
      <c r="BBL32" s="128">
        <f>IFERROR(IF(OR(BBC32="",BBF32=""),0,IF(AND(BBN32&lt;기준일시_입력!$J$17,BBO32&gt;기준일시_입력!$N$17),기준일시_입력!$N$17-기준일시_입력!$J$17,IF(AND(BBN32&gt;=기준일시_입력!$J$17,BBO32&gt;기준일시_입력!$N$17),기준일시_입력!$N$17-BBN32,IF(BBO32&lt;기준일시_입력!$J$17,0,IF(AND(BBN32&lt;기준일시_입력!$J$17,BBO32&lt;=기준일시_입력!$N$17),BBO32-기준일시_입력!$J$17,IF(AND(BBN32&gt;=기준일시_입력!$J$17,BBO32&lt;=기준일시_입력!$N$17),BBO32-BBN32,0)))))),0)</f>
        <v>0</v>
      </c>
      <c r="BBM32" s="128">
        <f t="shared" si="392"/>
        <v>0</v>
      </c>
      <c r="BBN32" s="128">
        <f>IF(OR(BBC32="",BBF32=""),0,IF(BBC32&lt;기준일시_입력!$J$15,기준일시_입력!$J$15,BBC32))</f>
        <v>0</v>
      </c>
      <c r="BBO32" s="128">
        <f t="shared" si="393"/>
        <v>0</v>
      </c>
      <c r="BBP32" s="128">
        <f>IFERROR(IF(AND(BBN32&lt;SMALL(기준일시_입력!$J$21:$J$39,BBP$5),BBO32&gt;SMALL(기준일시_입력!$N$21:$N$39,BBP$5)),INDEX(기준일시_입력!$AJ$21:$AJ$39,BBP$5*2-1),IF(AND(BBN32&gt;=SMALL(기준일시_입력!$J$21:$J$39,BBP$5),BBN32&lt;SMALL(기준일시_입력!$N$21:$N$39,BBP$5)),SMALL(기준일시_입력!$N$21:$N$39,BBP$5)-BBN32,0)),0)</f>
        <v>0</v>
      </c>
      <c r="BBQ32" s="128">
        <f>IFERROR(IF(AND(BBN32&lt;SMALL(기준일시_입력!$J$21:$J$39,BBQ$5),BBO32&gt;SMALL(기준일시_입력!$N$21:$N$39,BBQ$5)),INDEX(기준일시_입력!$AJ$21:$AJ$39,BBQ$5*2-1),IF(AND(BBN32&gt;=SMALL(기준일시_입력!$J$21:$J$39,BBQ$5),BBN32&lt;SMALL(기준일시_입력!$N$21:$N$39,BBQ$5)),SMALL(기준일시_입력!$N$21:$N$39,BBQ$5)-BBN32,0)),0)</f>
        <v>0</v>
      </c>
      <c r="BBR32" s="128">
        <f>IFERROR(IF(AND(BBN32&lt;SMALL(기준일시_입력!$J$21:$J$39,BBR$5),BBO32&gt;SMALL(기준일시_입력!$N$21:$N$39,BBR$5)),INDEX(기준일시_입력!$AJ$21:$AJ$39,BBR$5*2-1),IF(AND(BBN32&gt;=SMALL(기준일시_입력!$J$21:$J$39,BBR$5),BBN32&lt;SMALL(기준일시_입력!$N$21:$N$39,BBR$5)),SMALL(기준일시_입력!$N$21:$N$39,BBR$5)-BBN32,0)),0)</f>
        <v>0</v>
      </c>
      <c r="BBS32" s="128">
        <f>IFERROR(IF(AND(BBN32&lt;SMALL(기준일시_입력!$J$21:$J$39,BBS$5),BBO32&gt;SMALL(기준일시_입력!$N$21:$N$39,BBS$5)),INDEX(기준일시_입력!$AJ$21:$AJ$39,BBS$5*2-1),IF(AND(BBN32&gt;=SMALL(기준일시_입력!$J$21:$J$39,BBS$5),BBN32&lt;SMALL(기준일시_입력!$N$21:$N$39,BBS$5)),SMALL(기준일시_입력!$N$21:$N$39,BBS$5)-BBN32,0)),0)</f>
        <v>0</v>
      </c>
      <c r="BBT32" s="128">
        <f>IFERROR(IF(AND(BBN32&lt;SMALL(기준일시_입력!$J$21:$J$39,BBT$5),BBO32&gt;SMALL(기준일시_입력!$N$21:$N$39,BBT$5)),INDEX(기준일시_입력!$AJ$21:$AJ$39,BBT$5*2-1),IF(AND(BBN32&gt;=SMALL(기준일시_입력!$J$21:$J$39,BBT$5),BBN32&lt;SMALL(기준일시_입력!$N$21:$N$39,BBT$5)),SMALL(기준일시_입력!$N$21:$N$39,BBT$5)-BBN32,0)),0)</f>
        <v>0</v>
      </c>
      <c r="BBU32" s="128">
        <f>IFERROR(IF(AND(BBN32&lt;SMALL(기준일시_입력!$J$21:$J$39,BBU$5),BBO32&gt;SMALL(기준일시_입력!$N$21:$N$39,BBU$5)),INDEX(기준일시_입력!$AJ$21:$AJ$39,BBU$5*2-1),IF(AND(BBN32&gt;=SMALL(기준일시_입력!$J$21:$J$39,BBU$5),BBN32&lt;SMALL(기준일시_입력!$N$21:$N$39,BBU$5)),SMALL(기준일시_입력!$N$21:$N$39,BBU$5)-BBN32,0)),0)</f>
        <v>0</v>
      </c>
      <c r="BBV32" s="128">
        <f>IFERROR(IF(AND(BBN32&lt;SMALL(기준일시_입력!$J$21:$J$39,BBV$5),BBO32&gt;SMALL(기준일시_입력!$N$21:$N$39,BBV$5)),INDEX(기준일시_입력!$AJ$21:$AJ$39,BBV$5*2-1),IF(AND(BBN32&gt;=SMALL(기준일시_입력!$J$21:$J$39,BBV$5),BBN32&lt;SMALL(기준일시_입력!$N$21:$N$39,BBV$5)),SMALL(기준일시_입력!$N$21:$N$39,BBV$5)-BBN32,0)),0)</f>
        <v>0</v>
      </c>
      <c r="BBW32" s="128">
        <f>IFERROR(IF(AND(BBN32&lt;SMALL(기준일시_입력!$J$21:$J$39,BBW$5),BBO32&gt;SMALL(기준일시_입력!$N$21:$N$39,BBW$5)),INDEX(기준일시_입력!$AJ$21:$AJ$39,BBW$5*2-1),IF(AND(BBN32&gt;=SMALL(기준일시_입력!$J$21:$J$39,BBW$5),BBN32&lt;SMALL(기준일시_입력!$N$21:$N$39,BBW$5)),SMALL(기준일시_입력!$N$21:$N$39,BBW$5)-BBN32,0)),0)</f>
        <v>0</v>
      </c>
      <c r="BBX32" s="128">
        <f>IFERROR(IF(AND(BBN32&lt;SMALL(기준일시_입력!$J$21:$J$39,BBX$5),BBO32&gt;SMALL(기준일시_입력!$N$21:$N$39,BBX$5)),INDEX(기준일시_입력!$AJ$21:$AJ$39,BBX$5*2-1),IF(AND(BBN32&gt;=SMALL(기준일시_입력!$J$21:$J$39,BBX$5),BBN32&lt;SMALL(기준일시_입력!$N$21:$N$39,BBX$5)),SMALL(기준일시_입력!$N$21:$N$39,BBX$5)-BBN32,0)),0)</f>
        <v>0</v>
      </c>
      <c r="BBY32" s="128">
        <f>IFERROR(IF(AND(BBN32&lt;SMALL(기준일시_입력!$J$21:$J$39,BBY$5),BBO32&gt;SMALL(기준일시_입력!$N$21:$N$39,BBY$5)),INDEX(기준일시_입력!$AJ$21:$AJ$39,BBY$5*2-1),IF(AND(BBN32&gt;=SMALL(기준일시_입력!$J$21:$J$39,BBY$5),BBN32&lt;SMALL(기준일시_입력!$N$21:$N$39,BBY$5)),SMALL(기준일시_입력!$N$21:$N$39,BBY$5)-BBN32,0)),0)</f>
        <v>0</v>
      </c>
      <c r="BBZ32" s="125"/>
      <c r="BCA32" s="8">
        <v>0</v>
      </c>
    </row>
    <row r="33" spans="1:1431" x14ac:dyDescent="0.2">
      <c r="A33" s="8">
        <v>28</v>
      </c>
      <c r="B33" s="4">
        <f>IF(DAY(기준일시_입력!$AM$7)-$A33&lt;0,"",기준일시_입력!$AM$7-(DAY(기준일시_입력!$AM$7)-$A33))</f>
        <v>42428</v>
      </c>
      <c r="C33" s="180" t="str">
        <f t="shared" si="394"/>
        <v>28일</v>
      </c>
      <c r="D33" s="180"/>
      <c r="E33" s="5" t="str">
        <f t="shared" si="395"/>
        <v>일</v>
      </c>
      <c r="F33" s="20"/>
      <c r="G33" s="184"/>
      <c r="H33" s="184"/>
      <c r="I33" s="184"/>
      <c r="J33" s="184"/>
      <c r="K33" s="184"/>
      <c r="L33" s="184"/>
      <c r="M33" s="176"/>
      <c r="N33" s="177"/>
      <c r="O33" s="129" t="str">
        <f>IF($B33="","",IF(AND(E$3&lt;&gt;"",$B33-기준일시_입력!$AO$7&lt;=0,G33="",J33="",M33=""),"X",IF(M33="연차","☆",IF(M33="월차","★",IF(M33="병가","♨",IF(M33="출장","◎",IF(M33="교육","■",IF(AND(M33="",G33&lt;=기준일시_입력!$J$15,J33&gt;=기준일시_입력!$N$15),"○",IF(AND(M33="",G33&lt;&gt;"",G33&gt;기준일시_입력!$J$15),"▼",IF(AND(M33="",J33&lt;&gt;"",J33&lt;기준일시_입력!$N$15),"△",""))))))))))</f>
        <v/>
      </c>
      <c r="P33" s="15">
        <f>IFERROR(IF(OR(G33="",J33=""),0,IF(AND(R33&lt;기준일시_입력!$J$17,S33&gt;기준일시_입력!$N$17),기준일시_입력!$N$17-기준일시_입력!$J$17,IF(AND(R33&gt;=기준일시_입력!$J$17,S33&gt;기준일시_입력!$N$17),기준일시_입력!$N$17-R33,IF(S33&lt;기준일시_입력!$J$17,0,IF(AND(R33&lt;기준일시_입력!$J$17,S33&lt;=기준일시_입력!$N$17),S33-기준일시_입력!$J$17,IF(AND(R33&gt;=기준일시_입력!$J$17,S33&lt;=기준일시_입력!$N$17),S33-R33,0)))))),0)</f>
        <v>0</v>
      </c>
      <c r="Q33" s="15">
        <f t="shared" si="398"/>
        <v>0</v>
      </c>
      <c r="R33" s="15">
        <f>IF(OR(G33="",J33=""),0,IF(G33&lt;기준일시_입력!$J$15,기준일시_입력!$J$15,G33))</f>
        <v>0</v>
      </c>
      <c r="S33" s="15">
        <f t="shared" si="150"/>
        <v>0</v>
      </c>
      <c r="T33" s="15">
        <f>IFERROR(IF(AND(R33&lt;SMALL(기준일시_입력!$J$21:$J$39,T$5),S33&gt;SMALL(기준일시_입력!$N$21:$N$39,T$5)),INDEX(기준일시_입력!$AJ$21:$AJ$39,T$5*2-1),IF(AND(R33&gt;=SMALL(기준일시_입력!$J$21:$J$39,T$5),R33&lt;SMALL(기준일시_입력!$N$21:$N$39,T$5)),SMALL(기준일시_입력!$N$21:$N$39,T$5)-R33,0)),0)</f>
        <v>0</v>
      </c>
      <c r="U33" s="15">
        <f>IFERROR(IF(AND(R33&lt;SMALL(기준일시_입력!$J$21:$J$39,U$5),S33&gt;SMALL(기준일시_입력!$N$21:$N$39,U$5)),INDEX(기준일시_입력!$AJ$21:$AJ$39,U$5*2-1),IF(AND(R33&gt;=SMALL(기준일시_입력!$J$21:$J$39,U$5),R33&lt;SMALL(기준일시_입력!$N$21:$N$39,U$5)),SMALL(기준일시_입력!$N$21:$N$39,U$5)-R33,0)),0)</f>
        <v>0</v>
      </c>
      <c r="V33" s="15">
        <f>IFERROR(IF(AND(R33&lt;SMALL(기준일시_입력!$J$21:$J$39,V$5),S33&gt;SMALL(기준일시_입력!$N$21:$N$39,V$5)),INDEX(기준일시_입력!$AJ$21:$AJ$39,V$5*2-1),IF(AND(R33&gt;=SMALL(기준일시_입력!$J$21:$J$39,V$5),R33&lt;SMALL(기준일시_입력!$N$21:$N$39,V$5)),SMALL(기준일시_입력!$N$21:$N$39,V$5)-R33,0)),0)</f>
        <v>0</v>
      </c>
      <c r="W33" s="15">
        <f>IFERROR(IF(AND(R33&lt;SMALL(기준일시_입력!$J$21:$J$39,W$5),S33&gt;SMALL(기준일시_입력!$N$21:$N$39,W$5)),INDEX(기준일시_입력!$AJ$21:$AJ$39,W$5*2-1),IF(AND(R33&gt;=SMALL(기준일시_입력!$J$21:$J$39,W$5),R33&lt;SMALL(기준일시_입력!$N$21:$N$39,W$5)),SMALL(기준일시_입력!$N$21:$N$39,W$5)-R33,0)),0)</f>
        <v>0</v>
      </c>
      <c r="X33" s="15">
        <f>IFERROR(IF(AND(R33&lt;SMALL(기준일시_입력!$J$21:$J$39,X$5),S33&gt;SMALL(기준일시_입력!$N$21:$N$39,X$5)),INDEX(기준일시_입력!$AJ$21:$AJ$39,X$5*2-1),IF(AND(R33&gt;=SMALL(기준일시_입력!$J$21:$J$39,X$5),R33&lt;SMALL(기준일시_입력!$N$21:$N$39,X$5)),SMALL(기준일시_입력!$N$21:$N$39,X$5)-R33,0)),0)</f>
        <v>0</v>
      </c>
      <c r="Y33" s="15">
        <f>IFERROR(IF(AND(R33&lt;SMALL(기준일시_입력!$J$21:$J$39,Y$5),S33&gt;SMALL(기준일시_입력!$N$21:$N$39,Y$5)),INDEX(기준일시_입력!$AJ$21:$AJ$39,Y$5*2-1),IF(AND(R33&gt;=SMALL(기준일시_입력!$J$21:$J$39,Y$5),R33&lt;SMALL(기준일시_입력!$N$21:$N$39,Y$5)),SMALL(기준일시_입력!$N$21:$N$39,Y$5)-R33,0)),0)</f>
        <v>0</v>
      </c>
      <c r="Z33" s="15">
        <f>IFERROR(IF(AND(R33&lt;SMALL(기준일시_입력!$J$21:$J$39,Z$5),S33&gt;SMALL(기준일시_입력!$N$21:$N$39,Z$5)),INDEX(기준일시_입력!$AJ$21:$AJ$39,Z$5*2-1),IF(AND(R33&gt;=SMALL(기준일시_입력!$J$21:$J$39,Z$5),R33&lt;SMALL(기준일시_입력!$N$21:$N$39,Z$5)),SMALL(기준일시_입력!$N$21:$N$39,Z$5)-R33,0)),0)</f>
        <v>0</v>
      </c>
      <c r="AA33" s="15">
        <f>IFERROR(IF(AND(R33&lt;SMALL(기준일시_입력!$J$21:$J$39,AA$5),S33&gt;SMALL(기준일시_입력!$N$21:$N$39,AA$5)),INDEX(기준일시_입력!$AJ$21:$AJ$39,AA$5*2-1),IF(AND(R33&gt;=SMALL(기준일시_입력!$J$21:$J$39,AA$5),R33&lt;SMALL(기준일시_입력!$N$21:$N$39,AA$5)),SMALL(기준일시_입력!$N$21:$N$39,AA$5)-R33,0)),0)</f>
        <v>0</v>
      </c>
      <c r="AB33" s="15">
        <f>IFERROR(IF(AND(R33&lt;SMALL(기준일시_입력!$J$21:$J$39,AB$5),S33&gt;SMALL(기준일시_입력!$N$21:$N$39,AB$5)),INDEX(기준일시_입력!$AJ$21:$AJ$39,AB$5*2-1),IF(AND(R33&gt;=SMALL(기준일시_입력!$J$21:$J$39,AB$5),R33&lt;SMALL(기준일시_입력!$N$21:$N$39,AB$5)),SMALL(기준일시_입력!$N$21:$N$39,AB$5)-R33,0)),0)</f>
        <v>0</v>
      </c>
      <c r="AC33" s="15">
        <f>IFERROR(IF(AND(R33&lt;SMALL(기준일시_입력!$J$21:$J$39,AC$5),S33&gt;SMALL(기준일시_입력!$N$21:$N$39,AC$5)),INDEX(기준일시_입력!$AJ$21:$AJ$39,AC$5*2-1),IF(AND(R33&gt;=SMALL(기준일시_입력!$J$21:$J$39,AC$5),R33&lt;SMALL(기준일시_입력!$N$21:$N$39,AC$5)),SMALL(기준일시_입력!$N$21:$N$39,AC$5)-R33,0)),0)</f>
        <v>0</v>
      </c>
      <c r="AD33" s="10"/>
      <c r="AE33" s="180" t="str">
        <f t="shared" si="151"/>
        <v>28일</v>
      </c>
      <c r="AF33" s="180"/>
      <c r="AG33" s="5" t="str">
        <f t="shared" si="152"/>
        <v>일</v>
      </c>
      <c r="AH33" s="67" t="str">
        <f t="shared" si="396"/>
        <v/>
      </c>
      <c r="AI33" s="184"/>
      <c r="AJ33" s="184"/>
      <c r="AK33" s="184"/>
      <c r="AL33" s="184"/>
      <c r="AM33" s="184"/>
      <c r="AN33" s="184"/>
      <c r="AO33" s="176"/>
      <c r="AP33" s="177"/>
      <c r="AQ33" s="129" t="str">
        <f>IF($B33="","",IF(AND(AG$3&lt;&gt;"",$B33-기준일시_입력!$AO$7&lt;=0,AI33="",AL33="",AO33=""),"X",IF(AO33="연차","☆",IF(AO33="월차","★",IF(AO33="병가","♨",IF(AO33="출장","◎",IF(AO33="교육","■",IF(AND(AO33="",AI33&lt;=기준일시_입력!$J$15,AL33&gt;=기준일시_입력!$N$15),"○",IF(AND(AO33="",AI33&lt;&gt;"",AI33&gt;기준일시_입력!$J$15),"▼",IF(AND(AO33="",AL33&lt;&gt;"",AL33&lt;기준일시_입력!$N$15),"△",""))))))))))</f>
        <v/>
      </c>
      <c r="AR33" s="15">
        <f>IFERROR(IF(OR(AI33="",AL33=""),0,IF(AND(AT33&lt;기준일시_입력!$J$17,AU33&gt;기준일시_입력!$N$17),기준일시_입력!$N$17-기준일시_입력!$J$17,IF(AND(AT33&gt;=기준일시_입력!$J$17,AU33&gt;기준일시_입력!$N$17),기준일시_입력!$N$17-AT33,IF(AU33&lt;기준일시_입력!$J$17,0,IF(AND(AT33&lt;기준일시_입력!$J$17,AU33&lt;=기준일시_입력!$N$17),AU33-기준일시_입력!$J$17,IF(AND(AT33&gt;=기준일시_입력!$J$17,AU33&lt;=기준일시_입력!$N$17),AU33-AT33,0)))))),0)</f>
        <v>0</v>
      </c>
      <c r="AS33" s="15">
        <f t="shared" si="399"/>
        <v>0</v>
      </c>
      <c r="AT33" s="15">
        <f>IF(OR(AI33="",AL33=""),0,IF(AI33&lt;기준일시_입력!$J$15,기준일시_입력!$J$15,AI33))</f>
        <v>0</v>
      </c>
      <c r="AU33" s="15">
        <f t="shared" si="153"/>
        <v>0</v>
      </c>
      <c r="AV33" s="15">
        <f>IFERROR(IF(AND(AT33&lt;SMALL(기준일시_입력!$J$21:$J$39,AV$5),AU33&gt;SMALL(기준일시_입력!$N$21:$N$39,AV$5)),INDEX(기준일시_입력!$AJ$21:$AJ$39,AV$5*2-1),IF(AND(AT33&gt;=SMALL(기준일시_입력!$J$21:$J$39,AV$5),AT33&lt;SMALL(기준일시_입력!$N$21:$N$39,AV$5)),SMALL(기준일시_입력!$N$21:$N$39,AV$5)-AT33,0)),0)</f>
        <v>0</v>
      </c>
      <c r="AW33" s="15">
        <f>IFERROR(IF(AND(AT33&lt;SMALL(기준일시_입력!$J$21:$J$39,AW$5),AU33&gt;SMALL(기준일시_입력!$N$21:$N$39,AW$5)),INDEX(기준일시_입력!$AJ$21:$AJ$39,AW$5*2-1),IF(AND(AT33&gt;=SMALL(기준일시_입력!$J$21:$J$39,AW$5),AT33&lt;SMALL(기준일시_입력!$N$21:$N$39,AW$5)),SMALL(기준일시_입력!$N$21:$N$39,AW$5)-AT33,0)),0)</f>
        <v>0</v>
      </c>
      <c r="AX33" s="15">
        <f>IFERROR(IF(AND(AT33&lt;SMALL(기준일시_입력!$J$21:$J$39,AX$5),AU33&gt;SMALL(기준일시_입력!$N$21:$N$39,AX$5)),INDEX(기준일시_입력!$AJ$21:$AJ$39,AX$5*2-1),IF(AND(AT33&gt;=SMALL(기준일시_입력!$J$21:$J$39,AX$5),AT33&lt;SMALL(기준일시_입력!$N$21:$N$39,AX$5)),SMALL(기준일시_입력!$N$21:$N$39,AX$5)-AT33,0)),0)</f>
        <v>0</v>
      </c>
      <c r="AY33" s="15">
        <f>IFERROR(IF(AND(AT33&lt;SMALL(기준일시_입력!$J$21:$J$39,AY$5),AU33&gt;SMALL(기준일시_입력!$N$21:$N$39,AY$5)),INDEX(기준일시_입력!$AJ$21:$AJ$39,AY$5*2-1),IF(AND(AT33&gt;=SMALL(기준일시_입력!$J$21:$J$39,AY$5),AT33&lt;SMALL(기준일시_입력!$N$21:$N$39,AY$5)),SMALL(기준일시_입력!$N$21:$N$39,AY$5)-AT33,0)),0)</f>
        <v>0</v>
      </c>
      <c r="AZ33" s="15">
        <f>IFERROR(IF(AND(AT33&lt;SMALL(기준일시_입력!$J$21:$J$39,AZ$5),AU33&gt;SMALL(기준일시_입력!$N$21:$N$39,AZ$5)),INDEX(기준일시_입력!$AJ$21:$AJ$39,AZ$5*2-1),IF(AND(AT33&gt;=SMALL(기준일시_입력!$J$21:$J$39,AZ$5),AT33&lt;SMALL(기준일시_입력!$N$21:$N$39,AZ$5)),SMALL(기준일시_입력!$N$21:$N$39,AZ$5)-AT33,0)),0)</f>
        <v>0</v>
      </c>
      <c r="BA33" s="15">
        <f>IFERROR(IF(AND(AT33&lt;SMALL(기준일시_입력!$J$21:$J$39,BA$5),AU33&gt;SMALL(기준일시_입력!$N$21:$N$39,BA$5)),INDEX(기준일시_입력!$AJ$21:$AJ$39,BA$5*2-1),IF(AND(AT33&gt;=SMALL(기준일시_입력!$J$21:$J$39,BA$5),AT33&lt;SMALL(기준일시_입력!$N$21:$N$39,BA$5)),SMALL(기준일시_입력!$N$21:$N$39,BA$5)-AT33,0)),0)</f>
        <v>0</v>
      </c>
      <c r="BB33" s="15">
        <f>IFERROR(IF(AND(AT33&lt;SMALL(기준일시_입력!$J$21:$J$39,BB$5),AU33&gt;SMALL(기준일시_입력!$N$21:$N$39,BB$5)),INDEX(기준일시_입력!$AJ$21:$AJ$39,BB$5*2-1),IF(AND(AT33&gt;=SMALL(기준일시_입력!$J$21:$J$39,BB$5),AT33&lt;SMALL(기준일시_입력!$N$21:$N$39,BB$5)),SMALL(기준일시_입력!$N$21:$N$39,BB$5)-AT33,0)),0)</f>
        <v>0</v>
      </c>
      <c r="BC33" s="15">
        <f>IFERROR(IF(AND(AT33&lt;SMALL(기준일시_입력!$J$21:$J$39,BC$5),AU33&gt;SMALL(기준일시_입력!$N$21:$N$39,BC$5)),INDEX(기준일시_입력!$AJ$21:$AJ$39,BC$5*2-1),IF(AND(AT33&gt;=SMALL(기준일시_입력!$J$21:$J$39,BC$5),AT33&lt;SMALL(기준일시_입력!$N$21:$N$39,BC$5)),SMALL(기준일시_입력!$N$21:$N$39,BC$5)-AT33,0)),0)</f>
        <v>0</v>
      </c>
      <c r="BD33" s="15">
        <f>IFERROR(IF(AND(AT33&lt;SMALL(기준일시_입력!$J$21:$J$39,BD$5),AU33&gt;SMALL(기준일시_입력!$N$21:$N$39,BD$5)),INDEX(기준일시_입력!$AJ$21:$AJ$39,BD$5*2-1),IF(AND(AT33&gt;=SMALL(기준일시_입력!$J$21:$J$39,BD$5),AT33&lt;SMALL(기준일시_입력!$N$21:$N$39,BD$5)),SMALL(기준일시_입력!$N$21:$N$39,BD$5)-AT33,0)),0)</f>
        <v>0</v>
      </c>
      <c r="BE33" s="15">
        <f>IFERROR(IF(AND(AT33&lt;SMALL(기준일시_입력!$J$21:$J$39,BE$5),AU33&gt;SMALL(기준일시_입력!$N$21:$N$39,BE$5)),INDEX(기준일시_입력!$AJ$21:$AJ$39,BE$5*2-1),IF(AND(AT33&gt;=SMALL(기준일시_입력!$J$21:$J$39,BE$5),AT33&lt;SMALL(기준일시_입력!$N$21:$N$39,BE$5)),SMALL(기준일시_입력!$N$21:$N$39,BE$5)-AT33,0)),0)</f>
        <v>0</v>
      </c>
      <c r="BF33" s="6"/>
      <c r="BG33" s="180" t="str">
        <f t="shared" si="154"/>
        <v>28일</v>
      </c>
      <c r="BH33" s="180"/>
      <c r="BI33" s="5" t="str">
        <f t="shared" si="155"/>
        <v>일</v>
      </c>
      <c r="BJ33" s="67" t="str">
        <f t="shared" si="397"/>
        <v/>
      </c>
      <c r="BK33" s="184"/>
      <c r="BL33" s="184"/>
      <c r="BM33" s="184"/>
      <c r="BN33" s="184"/>
      <c r="BO33" s="184"/>
      <c r="BP33" s="184"/>
      <c r="BQ33" s="176"/>
      <c r="BR33" s="177"/>
      <c r="BS33" s="129" t="str">
        <f>IF($B33="","",IF(AND(BI$3&lt;&gt;"",$B33-기준일시_입력!$AO$7&lt;=0,BK33="",BN33="",BQ33=""),"X",IF(BQ33="연차","☆",IF(BQ33="월차","★",IF(BQ33="병가","♨",IF(BQ33="출장","◎",IF(BQ33="교육","■",IF(AND(BQ33="",BK33&lt;=기준일시_입력!$J$15,BN33&gt;=기준일시_입력!$N$15),"○",IF(AND(BQ33="",BK33&lt;&gt;"",BK33&gt;기준일시_입력!$J$15),"▼",IF(AND(BQ33="",BN33&lt;&gt;"",BN33&lt;기준일시_입력!$N$15),"△",""))))))))))</f>
        <v/>
      </c>
      <c r="BT33" s="15">
        <f>IFERROR(IF(OR(BK33="",BN33=""),0,IF(AND(BV33&lt;기준일시_입력!$J$17,BW33&gt;기준일시_입력!$N$17),기준일시_입력!$N$17-기준일시_입력!$J$17,IF(AND(BV33&gt;=기준일시_입력!$J$17,BW33&gt;기준일시_입력!$N$17),기준일시_입력!$N$17-BV33,IF(BW33&lt;기준일시_입력!$J$17,0,IF(AND(BV33&lt;기준일시_입력!$J$17,BW33&lt;=기준일시_입력!$N$17),BW33-기준일시_입력!$J$17,IF(AND(BV33&gt;=기준일시_입력!$J$17,BW33&lt;=기준일시_입력!$N$17),BW33-BV33,0)))))),0)</f>
        <v>0</v>
      </c>
      <c r="BU33" s="15">
        <f t="shared" si="400"/>
        <v>0</v>
      </c>
      <c r="BV33" s="15">
        <f>IF(OR(BK33="",BN33=""),0,IF(BK33&lt;기준일시_입력!$J$15,기준일시_입력!$J$15,BK33))</f>
        <v>0</v>
      </c>
      <c r="BW33" s="15">
        <f t="shared" si="156"/>
        <v>0</v>
      </c>
      <c r="BX33" s="15">
        <f>IFERROR(IF(AND(BV33&lt;SMALL(기준일시_입력!$J$21:$J$39,BX$5),BW33&gt;SMALL(기준일시_입력!$N$21:$N$39,BX$5)),INDEX(기준일시_입력!$AJ$21:$AJ$39,BX$5*2-1),IF(AND(BV33&gt;=SMALL(기준일시_입력!$J$21:$J$39,BX$5),BV33&lt;SMALL(기준일시_입력!$N$21:$N$39,BX$5)),SMALL(기준일시_입력!$N$21:$N$39,BX$5)-BV33,0)),0)</f>
        <v>0</v>
      </c>
      <c r="BY33" s="15">
        <f>IFERROR(IF(AND(BV33&lt;SMALL(기준일시_입력!$J$21:$J$39,BY$5),BW33&gt;SMALL(기준일시_입력!$N$21:$N$39,BY$5)),INDEX(기준일시_입력!$AJ$21:$AJ$39,BY$5*2-1),IF(AND(BV33&gt;=SMALL(기준일시_입력!$J$21:$J$39,BY$5),BV33&lt;SMALL(기준일시_입력!$N$21:$N$39,BY$5)),SMALL(기준일시_입력!$N$21:$N$39,BY$5)-BV33,0)),0)</f>
        <v>0</v>
      </c>
      <c r="BZ33" s="15">
        <f>IFERROR(IF(AND(BV33&lt;SMALL(기준일시_입력!$J$21:$J$39,BZ$5),BW33&gt;SMALL(기준일시_입력!$N$21:$N$39,BZ$5)),INDEX(기준일시_입력!$AJ$21:$AJ$39,BZ$5*2-1),IF(AND(BV33&gt;=SMALL(기준일시_입력!$J$21:$J$39,BZ$5),BV33&lt;SMALL(기준일시_입력!$N$21:$N$39,BZ$5)),SMALL(기준일시_입력!$N$21:$N$39,BZ$5)-BV33,0)),0)</f>
        <v>0</v>
      </c>
      <c r="CA33" s="15">
        <f>IFERROR(IF(AND(BV33&lt;SMALL(기준일시_입력!$J$21:$J$39,CA$5),BW33&gt;SMALL(기준일시_입력!$N$21:$N$39,CA$5)),INDEX(기준일시_입력!$AJ$21:$AJ$39,CA$5*2-1),IF(AND(BV33&gt;=SMALL(기준일시_입력!$J$21:$J$39,CA$5),BV33&lt;SMALL(기준일시_입력!$N$21:$N$39,CA$5)),SMALL(기준일시_입력!$N$21:$N$39,CA$5)-BV33,0)),0)</f>
        <v>0</v>
      </c>
      <c r="CB33" s="15">
        <f>IFERROR(IF(AND(BV33&lt;SMALL(기준일시_입력!$J$21:$J$39,CB$5),BW33&gt;SMALL(기준일시_입력!$N$21:$N$39,CB$5)),INDEX(기준일시_입력!$AJ$21:$AJ$39,CB$5*2-1),IF(AND(BV33&gt;=SMALL(기준일시_입력!$J$21:$J$39,CB$5),BV33&lt;SMALL(기준일시_입력!$N$21:$N$39,CB$5)),SMALL(기준일시_입력!$N$21:$N$39,CB$5)-BV33,0)),0)</f>
        <v>0</v>
      </c>
      <c r="CC33" s="15">
        <f>IFERROR(IF(AND(BV33&lt;SMALL(기준일시_입력!$J$21:$J$39,CC$5),BW33&gt;SMALL(기준일시_입력!$N$21:$N$39,CC$5)),INDEX(기준일시_입력!$AJ$21:$AJ$39,CC$5*2-1),IF(AND(BV33&gt;=SMALL(기준일시_입력!$J$21:$J$39,CC$5),BV33&lt;SMALL(기준일시_입력!$N$21:$N$39,CC$5)),SMALL(기준일시_입력!$N$21:$N$39,CC$5)-BV33,0)),0)</f>
        <v>0</v>
      </c>
      <c r="CD33" s="15">
        <f>IFERROR(IF(AND(BV33&lt;SMALL(기준일시_입력!$J$21:$J$39,CD$5),BW33&gt;SMALL(기준일시_입력!$N$21:$N$39,CD$5)),INDEX(기준일시_입력!$AJ$21:$AJ$39,CD$5*2-1),IF(AND(BV33&gt;=SMALL(기준일시_입력!$J$21:$J$39,CD$5),BV33&lt;SMALL(기준일시_입력!$N$21:$N$39,CD$5)),SMALL(기준일시_입력!$N$21:$N$39,CD$5)-BV33,0)),0)</f>
        <v>0</v>
      </c>
      <c r="CE33" s="15">
        <f>IFERROR(IF(AND(BV33&lt;SMALL(기준일시_입력!$J$21:$J$39,CE$5),BW33&gt;SMALL(기준일시_입력!$N$21:$N$39,CE$5)),INDEX(기준일시_입력!$AJ$21:$AJ$39,CE$5*2-1),IF(AND(BV33&gt;=SMALL(기준일시_입력!$J$21:$J$39,CE$5),BV33&lt;SMALL(기준일시_입력!$N$21:$N$39,CE$5)),SMALL(기준일시_입력!$N$21:$N$39,CE$5)-BV33,0)),0)</f>
        <v>0</v>
      </c>
      <c r="CF33" s="15">
        <f>IFERROR(IF(AND(BV33&lt;SMALL(기준일시_입력!$J$21:$J$39,CF$5),BW33&gt;SMALL(기준일시_입력!$N$21:$N$39,CF$5)),INDEX(기준일시_입력!$AJ$21:$AJ$39,CF$5*2-1),IF(AND(BV33&gt;=SMALL(기준일시_입력!$J$21:$J$39,CF$5),BV33&lt;SMALL(기준일시_입력!$N$21:$N$39,CF$5)),SMALL(기준일시_입력!$N$21:$N$39,CF$5)-BV33,0)),0)</f>
        <v>0</v>
      </c>
      <c r="CG33" s="15">
        <f>IFERROR(IF(AND(BV33&lt;SMALL(기준일시_입력!$J$21:$J$39,CG$5),BW33&gt;SMALL(기준일시_입력!$N$21:$N$39,CG$5)),INDEX(기준일시_입력!$AJ$21:$AJ$39,CG$5*2-1),IF(AND(BV33&gt;=SMALL(기준일시_입력!$J$21:$J$39,CG$5),BV33&lt;SMALL(기준일시_입력!$N$21:$N$39,CG$5)),SMALL(기준일시_입력!$N$21:$N$39,CG$5)-BV33,0)),0)</f>
        <v>0</v>
      </c>
      <c r="CH33" s="6"/>
      <c r="CI33" s="180" t="str">
        <f t="shared" si="157"/>
        <v>28일</v>
      </c>
      <c r="CJ33" s="180"/>
      <c r="CK33" s="5" t="str">
        <f t="shared" si="158"/>
        <v>일</v>
      </c>
      <c r="CL33" s="67" t="str">
        <f t="shared" si="404"/>
        <v/>
      </c>
      <c r="CM33" s="184"/>
      <c r="CN33" s="184"/>
      <c r="CO33" s="184"/>
      <c r="CP33" s="184"/>
      <c r="CQ33" s="184"/>
      <c r="CR33" s="184"/>
      <c r="CS33" s="176"/>
      <c r="CT33" s="177"/>
      <c r="CU33" s="129" t="str">
        <f>IF($B33="","",IF(AND(CK$3&lt;&gt;"",$B33-기준일시_입력!$AO$7&lt;=0,CM33="",CP33="",CS33=""),"X",IF(CS33="연차","☆",IF(CS33="월차","★",IF(CS33="병가","♨",IF(CS33="출장","◎",IF(CS33="교육","■",IF(AND(CS33="",CM33&lt;=기준일시_입력!$J$15,CP33&gt;=기준일시_입력!$N$15),"○",IF(AND(CS33="",CM33&lt;&gt;"",CM33&gt;기준일시_입력!$J$15),"▼",IF(AND(CS33="",CP33&lt;&gt;"",CP33&lt;기준일시_입력!$N$15),"△",""))))))))))</f>
        <v/>
      </c>
      <c r="CV33" s="15">
        <f>IFERROR(IF(OR(CM33="",CP33=""),0,IF(AND(CX33&lt;기준일시_입력!$J$17,CY33&gt;기준일시_입력!$N$17),기준일시_입력!$N$17-기준일시_입력!$J$17,IF(AND(CX33&gt;=기준일시_입력!$J$17,CY33&gt;기준일시_입력!$N$17),기준일시_입력!$N$17-CX33,IF(CY33&lt;기준일시_입력!$J$17,0,IF(AND(CX33&lt;기준일시_입력!$J$17,CY33&lt;=기준일시_입력!$N$17),CY33-기준일시_입력!$J$17,IF(AND(CX33&gt;=기준일시_입력!$J$17,CY33&lt;=기준일시_입력!$N$17),CY33-CX33,0)))))),0)</f>
        <v>0</v>
      </c>
      <c r="CW33" s="15">
        <f t="shared" si="401"/>
        <v>0</v>
      </c>
      <c r="CX33" s="15">
        <f>IF(OR(CM33="",CP33=""),0,IF(CM33&lt;기준일시_입력!$J$15,기준일시_입력!$J$15,CM33))</f>
        <v>0</v>
      </c>
      <c r="CY33" s="15">
        <f t="shared" si="160"/>
        <v>0</v>
      </c>
      <c r="CZ33" s="15">
        <f>IFERROR(IF(AND(CX33&lt;SMALL(기준일시_입력!$J$21:$J$39,CZ$5),CY33&gt;SMALL(기준일시_입력!$N$21:$N$39,CZ$5)),INDEX(기준일시_입력!$AJ$21:$AJ$39,CZ$5*2-1),IF(AND(CX33&gt;=SMALL(기준일시_입력!$J$21:$J$39,CZ$5),CX33&lt;SMALL(기준일시_입력!$N$21:$N$39,CZ$5)),SMALL(기준일시_입력!$N$21:$N$39,CZ$5)-CX33,0)),0)</f>
        <v>0</v>
      </c>
      <c r="DA33" s="15">
        <f>IFERROR(IF(AND(CX33&lt;SMALL(기준일시_입력!$J$21:$J$39,DA$5),CY33&gt;SMALL(기준일시_입력!$N$21:$N$39,DA$5)),INDEX(기준일시_입력!$AJ$21:$AJ$39,DA$5*2-1),IF(AND(CX33&gt;=SMALL(기준일시_입력!$J$21:$J$39,DA$5),CX33&lt;SMALL(기준일시_입력!$N$21:$N$39,DA$5)),SMALL(기준일시_입력!$N$21:$N$39,DA$5)-CX33,0)),0)</f>
        <v>0</v>
      </c>
      <c r="DB33" s="15">
        <f>IFERROR(IF(AND(CX33&lt;SMALL(기준일시_입력!$J$21:$J$39,DB$5),CY33&gt;SMALL(기준일시_입력!$N$21:$N$39,DB$5)),INDEX(기준일시_입력!$AJ$21:$AJ$39,DB$5*2-1),IF(AND(CX33&gt;=SMALL(기준일시_입력!$J$21:$J$39,DB$5),CX33&lt;SMALL(기준일시_입력!$N$21:$N$39,DB$5)),SMALL(기준일시_입력!$N$21:$N$39,DB$5)-CX33,0)),0)</f>
        <v>0</v>
      </c>
      <c r="DC33" s="15">
        <f>IFERROR(IF(AND(CX33&lt;SMALL(기준일시_입력!$J$21:$J$39,DC$5),CY33&gt;SMALL(기준일시_입력!$N$21:$N$39,DC$5)),INDEX(기준일시_입력!$AJ$21:$AJ$39,DC$5*2-1),IF(AND(CX33&gt;=SMALL(기준일시_입력!$J$21:$J$39,DC$5),CX33&lt;SMALL(기준일시_입력!$N$21:$N$39,DC$5)),SMALL(기준일시_입력!$N$21:$N$39,DC$5)-CX33,0)),0)</f>
        <v>0</v>
      </c>
      <c r="DD33" s="15">
        <f>IFERROR(IF(AND(CX33&lt;SMALL(기준일시_입력!$J$21:$J$39,DD$5),CY33&gt;SMALL(기준일시_입력!$N$21:$N$39,DD$5)),INDEX(기준일시_입력!$AJ$21:$AJ$39,DD$5*2-1),IF(AND(CX33&gt;=SMALL(기준일시_입력!$J$21:$J$39,DD$5),CX33&lt;SMALL(기준일시_입력!$N$21:$N$39,DD$5)),SMALL(기준일시_입력!$N$21:$N$39,DD$5)-CX33,0)),0)</f>
        <v>0</v>
      </c>
      <c r="DE33" s="15">
        <f>IFERROR(IF(AND(CX33&lt;SMALL(기준일시_입력!$J$21:$J$39,DE$5),CY33&gt;SMALL(기준일시_입력!$N$21:$N$39,DE$5)),INDEX(기준일시_입력!$AJ$21:$AJ$39,DE$5*2-1),IF(AND(CX33&gt;=SMALL(기준일시_입력!$J$21:$J$39,DE$5),CX33&lt;SMALL(기준일시_입력!$N$21:$N$39,DE$5)),SMALL(기준일시_입력!$N$21:$N$39,DE$5)-CX33,0)),0)</f>
        <v>0</v>
      </c>
      <c r="DF33" s="15">
        <f>IFERROR(IF(AND(CX33&lt;SMALL(기준일시_입력!$J$21:$J$39,DF$5),CY33&gt;SMALL(기준일시_입력!$N$21:$N$39,DF$5)),INDEX(기준일시_입력!$AJ$21:$AJ$39,DF$5*2-1),IF(AND(CX33&gt;=SMALL(기준일시_입력!$J$21:$J$39,DF$5),CX33&lt;SMALL(기준일시_입력!$N$21:$N$39,DF$5)),SMALL(기준일시_입력!$N$21:$N$39,DF$5)-CX33,0)),0)</f>
        <v>0</v>
      </c>
      <c r="DG33" s="15">
        <f>IFERROR(IF(AND(CX33&lt;SMALL(기준일시_입력!$J$21:$J$39,DG$5),CY33&gt;SMALL(기준일시_입력!$N$21:$N$39,DG$5)),INDEX(기준일시_입력!$AJ$21:$AJ$39,DG$5*2-1),IF(AND(CX33&gt;=SMALL(기준일시_입력!$J$21:$J$39,DG$5),CX33&lt;SMALL(기준일시_입력!$N$21:$N$39,DG$5)),SMALL(기준일시_입력!$N$21:$N$39,DG$5)-CX33,0)),0)</f>
        <v>0</v>
      </c>
      <c r="DH33" s="15">
        <f>IFERROR(IF(AND(CX33&lt;SMALL(기준일시_입력!$J$21:$J$39,DH$5),CY33&gt;SMALL(기준일시_입력!$N$21:$N$39,DH$5)),INDEX(기준일시_입력!$AJ$21:$AJ$39,DH$5*2-1),IF(AND(CX33&gt;=SMALL(기준일시_입력!$J$21:$J$39,DH$5),CX33&lt;SMALL(기준일시_입력!$N$21:$N$39,DH$5)),SMALL(기준일시_입력!$N$21:$N$39,DH$5)-CX33,0)),0)</f>
        <v>0</v>
      </c>
      <c r="DI33" s="15">
        <f>IFERROR(IF(AND(CX33&lt;SMALL(기준일시_입력!$J$21:$J$39,DI$5),CY33&gt;SMALL(기준일시_입력!$N$21:$N$39,DI$5)),INDEX(기준일시_입력!$AJ$21:$AJ$39,DI$5*2-1),IF(AND(CX33&gt;=SMALL(기준일시_입력!$J$21:$J$39,DI$5),CX33&lt;SMALL(기준일시_입력!$N$21:$N$39,DI$5)),SMALL(기준일시_입력!$N$21:$N$39,DI$5)-CX33,0)),0)</f>
        <v>0</v>
      </c>
      <c r="DJ33" s="6"/>
      <c r="DK33" s="180" t="str">
        <f t="shared" si="161"/>
        <v>28일</v>
      </c>
      <c r="DL33" s="180"/>
      <c r="DM33" s="5" t="str">
        <f t="shared" si="162"/>
        <v>일</v>
      </c>
      <c r="DN33" s="67" t="str">
        <f t="shared" si="404"/>
        <v/>
      </c>
      <c r="DO33" s="184"/>
      <c r="DP33" s="184"/>
      <c r="DQ33" s="184"/>
      <c r="DR33" s="184"/>
      <c r="DS33" s="184"/>
      <c r="DT33" s="184"/>
      <c r="DU33" s="176"/>
      <c r="DV33" s="177"/>
      <c r="DW33" s="129" t="str">
        <f>IF($B33="","",IF(AND(DM$3&lt;&gt;"",$B33-기준일시_입력!$AO$7&lt;=0,DO33="",DR33="",DU33=""),"X",IF(DU33="연차","☆",IF(DU33="월차","★",IF(DU33="병가","♨",IF(DU33="출장","◎",IF(DU33="교육","■",IF(AND(DU33="",DO33&lt;=기준일시_입력!$J$15,DR33&gt;=기준일시_입력!$N$15),"○",IF(AND(DU33="",DO33&lt;&gt;"",DO33&gt;기준일시_입력!$J$15),"▼",IF(AND(DU33="",DR33&lt;&gt;"",DR33&lt;기준일시_입력!$N$15),"△",""))))))))))</f>
        <v/>
      </c>
      <c r="DX33" s="15">
        <f>IFERROR(IF(OR(DO33="",DR33=""),0,IF(AND(DZ33&lt;기준일시_입력!$J$17,EA33&gt;기준일시_입력!$N$17),기준일시_입력!$N$17-기준일시_입력!$J$17,IF(AND(DZ33&gt;=기준일시_입력!$J$17,EA33&gt;기준일시_입력!$N$17),기준일시_입력!$N$17-DZ33,IF(EA33&lt;기준일시_입력!$J$17,0,IF(AND(DZ33&lt;기준일시_입력!$J$17,EA33&lt;=기준일시_입력!$N$17),EA33-기준일시_입력!$J$17,IF(AND(DZ33&gt;=기준일시_입력!$J$17,EA33&lt;=기준일시_입력!$N$17),EA33-DZ33,0)))))),0)</f>
        <v>0</v>
      </c>
      <c r="DY33" s="15">
        <f t="shared" si="402"/>
        <v>0</v>
      </c>
      <c r="DZ33" s="15">
        <f>IF(OR(DO33="",DR33=""),0,IF(DO33&lt;기준일시_입력!$J$15,기준일시_입력!$J$15,DO33))</f>
        <v>0</v>
      </c>
      <c r="EA33" s="15">
        <f t="shared" si="164"/>
        <v>0</v>
      </c>
      <c r="EB33" s="15">
        <f>IFERROR(IF(AND(DZ33&lt;SMALL(기준일시_입력!$J$21:$J$39,EB$5),EA33&gt;SMALL(기준일시_입력!$N$21:$N$39,EB$5)),INDEX(기준일시_입력!$AJ$21:$AJ$39,EB$5*2-1),IF(AND(DZ33&gt;=SMALL(기준일시_입력!$J$21:$J$39,EB$5),DZ33&lt;SMALL(기준일시_입력!$N$21:$N$39,EB$5)),SMALL(기준일시_입력!$N$21:$N$39,EB$5)-DZ33,0)),0)</f>
        <v>0</v>
      </c>
      <c r="EC33" s="15">
        <f>IFERROR(IF(AND(DZ33&lt;SMALL(기준일시_입력!$J$21:$J$39,EC$5),EA33&gt;SMALL(기준일시_입력!$N$21:$N$39,EC$5)),INDEX(기준일시_입력!$AJ$21:$AJ$39,EC$5*2-1),IF(AND(DZ33&gt;=SMALL(기준일시_입력!$J$21:$J$39,EC$5),DZ33&lt;SMALL(기준일시_입력!$N$21:$N$39,EC$5)),SMALL(기준일시_입력!$N$21:$N$39,EC$5)-DZ33,0)),0)</f>
        <v>0</v>
      </c>
      <c r="ED33" s="15">
        <f>IFERROR(IF(AND(DZ33&lt;SMALL(기준일시_입력!$J$21:$J$39,ED$5),EA33&gt;SMALL(기준일시_입력!$N$21:$N$39,ED$5)),INDEX(기준일시_입력!$AJ$21:$AJ$39,ED$5*2-1),IF(AND(DZ33&gt;=SMALL(기준일시_입력!$J$21:$J$39,ED$5),DZ33&lt;SMALL(기준일시_입력!$N$21:$N$39,ED$5)),SMALL(기준일시_입력!$N$21:$N$39,ED$5)-DZ33,0)),0)</f>
        <v>0</v>
      </c>
      <c r="EE33" s="15">
        <f>IFERROR(IF(AND(DZ33&lt;SMALL(기준일시_입력!$J$21:$J$39,EE$5),EA33&gt;SMALL(기준일시_입력!$N$21:$N$39,EE$5)),INDEX(기준일시_입력!$AJ$21:$AJ$39,EE$5*2-1),IF(AND(DZ33&gt;=SMALL(기준일시_입력!$J$21:$J$39,EE$5),DZ33&lt;SMALL(기준일시_입력!$N$21:$N$39,EE$5)),SMALL(기준일시_입력!$N$21:$N$39,EE$5)-DZ33,0)),0)</f>
        <v>0</v>
      </c>
      <c r="EF33" s="15">
        <f>IFERROR(IF(AND(DZ33&lt;SMALL(기준일시_입력!$J$21:$J$39,EF$5),EA33&gt;SMALL(기준일시_입력!$N$21:$N$39,EF$5)),INDEX(기준일시_입력!$AJ$21:$AJ$39,EF$5*2-1),IF(AND(DZ33&gt;=SMALL(기준일시_입력!$J$21:$J$39,EF$5),DZ33&lt;SMALL(기준일시_입력!$N$21:$N$39,EF$5)),SMALL(기준일시_입력!$N$21:$N$39,EF$5)-DZ33,0)),0)</f>
        <v>0</v>
      </c>
      <c r="EG33" s="15">
        <f>IFERROR(IF(AND(DZ33&lt;SMALL(기준일시_입력!$J$21:$J$39,EG$5),EA33&gt;SMALL(기준일시_입력!$N$21:$N$39,EG$5)),INDEX(기준일시_입력!$AJ$21:$AJ$39,EG$5*2-1),IF(AND(DZ33&gt;=SMALL(기준일시_입력!$J$21:$J$39,EG$5),DZ33&lt;SMALL(기준일시_입력!$N$21:$N$39,EG$5)),SMALL(기준일시_입력!$N$21:$N$39,EG$5)-DZ33,0)),0)</f>
        <v>0</v>
      </c>
      <c r="EH33" s="15">
        <f>IFERROR(IF(AND(DZ33&lt;SMALL(기준일시_입력!$J$21:$J$39,EH$5),EA33&gt;SMALL(기준일시_입력!$N$21:$N$39,EH$5)),INDEX(기준일시_입력!$AJ$21:$AJ$39,EH$5*2-1),IF(AND(DZ33&gt;=SMALL(기준일시_입력!$J$21:$J$39,EH$5),DZ33&lt;SMALL(기준일시_입력!$N$21:$N$39,EH$5)),SMALL(기준일시_입력!$N$21:$N$39,EH$5)-DZ33,0)),0)</f>
        <v>0</v>
      </c>
      <c r="EI33" s="15">
        <f>IFERROR(IF(AND(DZ33&lt;SMALL(기준일시_입력!$J$21:$J$39,EI$5),EA33&gt;SMALL(기준일시_입력!$N$21:$N$39,EI$5)),INDEX(기준일시_입력!$AJ$21:$AJ$39,EI$5*2-1),IF(AND(DZ33&gt;=SMALL(기준일시_입력!$J$21:$J$39,EI$5),DZ33&lt;SMALL(기준일시_입력!$N$21:$N$39,EI$5)),SMALL(기준일시_입력!$N$21:$N$39,EI$5)-DZ33,0)),0)</f>
        <v>0</v>
      </c>
      <c r="EJ33" s="15">
        <f>IFERROR(IF(AND(DZ33&lt;SMALL(기준일시_입력!$J$21:$J$39,EJ$5),EA33&gt;SMALL(기준일시_입력!$N$21:$N$39,EJ$5)),INDEX(기준일시_입력!$AJ$21:$AJ$39,EJ$5*2-1),IF(AND(DZ33&gt;=SMALL(기준일시_입력!$J$21:$J$39,EJ$5),DZ33&lt;SMALL(기준일시_입력!$N$21:$N$39,EJ$5)),SMALL(기준일시_입력!$N$21:$N$39,EJ$5)-DZ33,0)),0)</f>
        <v>0</v>
      </c>
      <c r="EK33" s="15">
        <f>IFERROR(IF(AND(DZ33&lt;SMALL(기준일시_입력!$J$21:$J$39,EK$5),EA33&gt;SMALL(기준일시_입력!$N$21:$N$39,EK$5)),INDEX(기준일시_입력!$AJ$21:$AJ$39,EK$5*2-1),IF(AND(DZ33&gt;=SMALL(기준일시_입력!$J$21:$J$39,EK$5),DZ33&lt;SMALL(기준일시_입력!$N$21:$N$39,EK$5)),SMALL(기준일시_입력!$N$21:$N$39,EK$5)-DZ33,0)),0)</f>
        <v>0</v>
      </c>
      <c r="EL33" s="6"/>
      <c r="EM33" s="180" t="str">
        <f t="shared" si="165"/>
        <v>28일</v>
      </c>
      <c r="EN33" s="180"/>
      <c r="EO33" s="5" t="str">
        <f t="shared" si="166"/>
        <v>일</v>
      </c>
      <c r="EP33" s="67" t="str">
        <f t="shared" si="404"/>
        <v/>
      </c>
      <c r="EQ33" s="184"/>
      <c r="ER33" s="184"/>
      <c r="ES33" s="184"/>
      <c r="ET33" s="184"/>
      <c r="EU33" s="184"/>
      <c r="EV33" s="184"/>
      <c r="EW33" s="176"/>
      <c r="EX33" s="177"/>
      <c r="EY33" s="129" t="str">
        <f>IF($B33="","",IF(AND(EO$3&lt;&gt;"",$B33-기준일시_입력!$AO$7&lt;=0,EQ33="",ET33="",EW33=""),"X",IF(EW33="연차","☆",IF(EW33="월차","★",IF(EW33="병가","♨",IF(EW33="출장","◎",IF(EW33="교육","■",IF(AND(EW33="",EQ33&lt;=기준일시_입력!$J$15,ET33&gt;=기준일시_입력!$N$15),"○",IF(AND(EW33="",EQ33&lt;&gt;"",EQ33&gt;기준일시_입력!$J$15),"▼",IF(AND(EW33="",ET33&lt;&gt;"",ET33&lt;기준일시_입력!$N$15),"△",""))))))))))</f>
        <v/>
      </c>
      <c r="EZ33" s="15">
        <f>IFERROR(IF(OR(EQ33="",ET33=""),0,IF(AND(FB33&lt;기준일시_입력!$J$17,FC33&gt;기준일시_입력!$N$17),기준일시_입력!$N$17-기준일시_입력!$J$17,IF(AND(FB33&gt;=기준일시_입력!$J$17,FC33&gt;기준일시_입력!$N$17),기준일시_입력!$N$17-FB33,IF(FC33&lt;기준일시_입력!$J$17,0,IF(AND(FB33&lt;기준일시_입력!$J$17,FC33&lt;=기준일시_입력!$N$17),FC33-기준일시_입력!$J$17,IF(AND(FB33&gt;=기준일시_입력!$J$17,FC33&lt;=기준일시_입력!$N$17),FC33-FB33,0)))))),0)</f>
        <v>0</v>
      </c>
      <c r="FA33" s="15">
        <f t="shared" si="403"/>
        <v>0</v>
      </c>
      <c r="FB33" s="15">
        <f>IF(OR(EQ33="",ET33=""),0,IF(EQ33&lt;기준일시_입력!$J$15,기준일시_입력!$J$15,EQ33))</f>
        <v>0</v>
      </c>
      <c r="FC33" s="15">
        <f t="shared" si="168"/>
        <v>0</v>
      </c>
      <c r="FD33" s="15">
        <f>IFERROR(IF(AND(FB33&lt;SMALL(기준일시_입력!$J$21:$J$39,FD$5),FC33&gt;SMALL(기준일시_입력!$N$21:$N$39,FD$5)),INDEX(기준일시_입력!$AJ$21:$AJ$39,FD$5*2-1),IF(AND(FB33&gt;=SMALL(기준일시_입력!$J$21:$J$39,FD$5),FB33&lt;SMALL(기준일시_입력!$N$21:$N$39,FD$5)),SMALL(기준일시_입력!$N$21:$N$39,FD$5)-FB33,0)),0)</f>
        <v>0</v>
      </c>
      <c r="FE33" s="15">
        <f>IFERROR(IF(AND(FB33&lt;SMALL(기준일시_입력!$J$21:$J$39,FE$5),FC33&gt;SMALL(기준일시_입력!$N$21:$N$39,FE$5)),INDEX(기준일시_입력!$AJ$21:$AJ$39,FE$5*2-1),IF(AND(FB33&gt;=SMALL(기준일시_입력!$J$21:$J$39,FE$5),FB33&lt;SMALL(기준일시_입력!$N$21:$N$39,FE$5)),SMALL(기준일시_입력!$N$21:$N$39,FE$5)-FB33,0)),0)</f>
        <v>0</v>
      </c>
      <c r="FF33" s="15">
        <f>IFERROR(IF(AND(FB33&lt;SMALL(기준일시_입력!$J$21:$J$39,FF$5),FC33&gt;SMALL(기준일시_입력!$N$21:$N$39,FF$5)),INDEX(기준일시_입력!$AJ$21:$AJ$39,FF$5*2-1),IF(AND(FB33&gt;=SMALL(기준일시_입력!$J$21:$J$39,FF$5),FB33&lt;SMALL(기준일시_입력!$N$21:$N$39,FF$5)),SMALL(기준일시_입력!$N$21:$N$39,FF$5)-FB33,0)),0)</f>
        <v>0</v>
      </c>
      <c r="FG33" s="15">
        <f>IFERROR(IF(AND(FB33&lt;SMALL(기준일시_입력!$J$21:$J$39,FG$5),FC33&gt;SMALL(기준일시_입력!$N$21:$N$39,FG$5)),INDEX(기준일시_입력!$AJ$21:$AJ$39,FG$5*2-1),IF(AND(FB33&gt;=SMALL(기준일시_입력!$J$21:$J$39,FG$5),FB33&lt;SMALL(기준일시_입력!$N$21:$N$39,FG$5)),SMALL(기준일시_입력!$N$21:$N$39,FG$5)-FB33,0)),0)</f>
        <v>0</v>
      </c>
      <c r="FH33" s="15">
        <f>IFERROR(IF(AND(FB33&lt;SMALL(기준일시_입력!$J$21:$J$39,FH$5),FC33&gt;SMALL(기준일시_입력!$N$21:$N$39,FH$5)),INDEX(기준일시_입력!$AJ$21:$AJ$39,FH$5*2-1),IF(AND(FB33&gt;=SMALL(기준일시_입력!$J$21:$J$39,FH$5),FB33&lt;SMALL(기준일시_입력!$N$21:$N$39,FH$5)),SMALL(기준일시_입력!$N$21:$N$39,FH$5)-FB33,0)),0)</f>
        <v>0</v>
      </c>
      <c r="FI33" s="15">
        <f>IFERROR(IF(AND(FB33&lt;SMALL(기준일시_입력!$J$21:$J$39,FI$5),FC33&gt;SMALL(기준일시_입력!$N$21:$N$39,FI$5)),INDEX(기준일시_입력!$AJ$21:$AJ$39,FI$5*2-1),IF(AND(FB33&gt;=SMALL(기준일시_입력!$J$21:$J$39,FI$5),FB33&lt;SMALL(기준일시_입력!$N$21:$N$39,FI$5)),SMALL(기준일시_입력!$N$21:$N$39,FI$5)-FB33,0)),0)</f>
        <v>0</v>
      </c>
      <c r="FJ33" s="15">
        <f>IFERROR(IF(AND(FB33&lt;SMALL(기준일시_입력!$J$21:$J$39,FJ$5),FC33&gt;SMALL(기준일시_입력!$N$21:$N$39,FJ$5)),INDEX(기준일시_입력!$AJ$21:$AJ$39,FJ$5*2-1),IF(AND(FB33&gt;=SMALL(기준일시_입력!$J$21:$J$39,FJ$5),FB33&lt;SMALL(기준일시_입력!$N$21:$N$39,FJ$5)),SMALL(기준일시_입력!$N$21:$N$39,FJ$5)-FB33,0)),0)</f>
        <v>0</v>
      </c>
      <c r="FK33" s="15">
        <f>IFERROR(IF(AND(FB33&lt;SMALL(기준일시_입력!$J$21:$J$39,FK$5),FC33&gt;SMALL(기준일시_입력!$N$21:$N$39,FK$5)),INDEX(기준일시_입력!$AJ$21:$AJ$39,FK$5*2-1),IF(AND(FB33&gt;=SMALL(기준일시_입력!$J$21:$J$39,FK$5),FB33&lt;SMALL(기준일시_입력!$N$21:$N$39,FK$5)),SMALL(기준일시_입력!$N$21:$N$39,FK$5)-FB33,0)),0)</f>
        <v>0</v>
      </c>
      <c r="FL33" s="15">
        <f>IFERROR(IF(AND(FB33&lt;SMALL(기준일시_입력!$J$21:$J$39,FL$5),FC33&gt;SMALL(기준일시_입력!$N$21:$N$39,FL$5)),INDEX(기준일시_입력!$AJ$21:$AJ$39,FL$5*2-1),IF(AND(FB33&gt;=SMALL(기준일시_입력!$J$21:$J$39,FL$5),FB33&lt;SMALL(기준일시_입력!$N$21:$N$39,FL$5)),SMALL(기준일시_입력!$N$21:$N$39,FL$5)-FB33,0)),0)</f>
        <v>0</v>
      </c>
      <c r="FM33" s="15">
        <f>IFERROR(IF(AND(FB33&lt;SMALL(기준일시_입력!$J$21:$J$39,FM$5),FC33&gt;SMALL(기준일시_입력!$N$21:$N$39,FM$5)),INDEX(기준일시_입력!$AJ$21:$AJ$39,FM$5*2-1),IF(AND(FB33&gt;=SMALL(기준일시_입력!$J$21:$J$39,FM$5),FB33&lt;SMALL(기준일시_입력!$N$21:$N$39,FM$5)),SMALL(기준일시_입력!$N$21:$N$39,FM$5)-FB33,0)),0)</f>
        <v>0</v>
      </c>
      <c r="FN33" s="6"/>
      <c r="FO33" s="180" t="str">
        <f t="shared" si="169"/>
        <v>28일</v>
      </c>
      <c r="FP33" s="180"/>
      <c r="FQ33" s="124" t="str">
        <f t="shared" si="170"/>
        <v>일</v>
      </c>
      <c r="FR33" s="133" t="str">
        <f t="shared" si="405"/>
        <v/>
      </c>
      <c r="FS33" s="184"/>
      <c r="FT33" s="184"/>
      <c r="FU33" s="184"/>
      <c r="FV33" s="184"/>
      <c r="FW33" s="184"/>
      <c r="FX33" s="184"/>
      <c r="FY33" s="176"/>
      <c r="FZ33" s="177"/>
      <c r="GA33" s="129" t="str">
        <f>IF($B33="","",IF(AND(FQ$3&lt;&gt;"",$B33-기준일시_입력!$AO$7&lt;=0,FS33="",FV33="",FY33=""),"X",IF(FY33="연차","☆",IF(FY33="월차","★",IF(FY33="병가","♨",IF(FY33="출장","◎",IF(FY33="교육","■",IF(AND(FY33="",FS33&lt;=기준일시_입력!$J$15,FV33&gt;=기준일시_입력!$N$15),"○",IF(AND(FY33="",FS33&lt;&gt;"",FS33&gt;기준일시_입력!$J$15),"▼",IF(AND(FY33="",FV33&lt;&gt;"",FV33&lt;기준일시_입력!$N$15),"△",""))))))))))</f>
        <v/>
      </c>
      <c r="GB33" s="128">
        <f>IFERROR(IF(OR(FS33="",FV33=""),0,IF(AND(GD33&lt;기준일시_입력!$J$17,GE33&gt;기준일시_입력!$N$17),기준일시_입력!$N$17-기준일시_입력!$J$17,IF(AND(GD33&gt;=기준일시_입력!$J$17,GE33&gt;기준일시_입력!$N$17),기준일시_입력!$N$17-GD33,IF(GE33&lt;기준일시_입력!$J$17,0,IF(AND(GD33&lt;기준일시_입력!$J$17,GE33&lt;=기준일시_입력!$N$17),GE33-기준일시_입력!$J$17,IF(AND(GD33&gt;=기준일시_입력!$J$17,GE33&lt;=기준일시_입력!$N$17),GE33-GD33,0)))))),0)</f>
        <v>0</v>
      </c>
      <c r="GC33" s="128">
        <f t="shared" si="172"/>
        <v>0</v>
      </c>
      <c r="GD33" s="128">
        <f>IF(OR(FS33="",FV33=""),0,IF(FS33&lt;기준일시_입력!$J$15,기준일시_입력!$J$15,FS33))</f>
        <v>0</v>
      </c>
      <c r="GE33" s="128">
        <f t="shared" si="173"/>
        <v>0</v>
      </c>
      <c r="GF33" s="128">
        <f>IFERROR(IF(AND(GD33&lt;SMALL(기준일시_입력!$J$21:$J$39,GF$5),GE33&gt;SMALL(기준일시_입력!$N$21:$N$39,GF$5)),INDEX(기준일시_입력!$AJ$21:$AJ$39,GF$5*2-1),IF(AND(GD33&gt;=SMALL(기준일시_입력!$J$21:$J$39,GF$5),GD33&lt;SMALL(기준일시_입력!$N$21:$N$39,GF$5)),SMALL(기준일시_입력!$N$21:$N$39,GF$5)-GD33,0)),0)</f>
        <v>0</v>
      </c>
      <c r="GG33" s="128">
        <f>IFERROR(IF(AND(GD33&lt;SMALL(기준일시_입력!$J$21:$J$39,GG$5),GE33&gt;SMALL(기준일시_입력!$N$21:$N$39,GG$5)),INDEX(기준일시_입력!$AJ$21:$AJ$39,GG$5*2-1),IF(AND(GD33&gt;=SMALL(기준일시_입력!$J$21:$J$39,GG$5),GD33&lt;SMALL(기준일시_입력!$N$21:$N$39,GG$5)),SMALL(기준일시_입력!$N$21:$N$39,GG$5)-GD33,0)),0)</f>
        <v>0</v>
      </c>
      <c r="GH33" s="128">
        <f>IFERROR(IF(AND(GD33&lt;SMALL(기준일시_입력!$J$21:$J$39,GH$5),GE33&gt;SMALL(기준일시_입력!$N$21:$N$39,GH$5)),INDEX(기준일시_입력!$AJ$21:$AJ$39,GH$5*2-1),IF(AND(GD33&gt;=SMALL(기준일시_입력!$J$21:$J$39,GH$5),GD33&lt;SMALL(기준일시_입력!$N$21:$N$39,GH$5)),SMALL(기준일시_입력!$N$21:$N$39,GH$5)-GD33,0)),0)</f>
        <v>0</v>
      </c>
      <c r="GI33" s="128">
        <f>IFERROR(IF(AND(GD33&lt;SMALL(기준일시_입력!$J$21:$J$39,GI$5),GE33&gt;SMALL(기준일시_입력!$N$21:$N$39,GI$5)),INDEX(기준일시_입력!$AJ$21:$AJ$39,GI$5*2-1),IF(AND(GD33&gt;=SMALL(기준일시_입력!$J$21:$J$39,GI$5),GD33&lt;SMALL(기준일시_입력!$N$21:$N$39,GI$5)),SMALL(기준일시_입력!$N$21:$N$39,GI$5)-GD33,0)),0)</f>
        <v>0</v>
      </c>
      <c r="GJ33" s="128">
        <f>IFERROR(IF(AND(GD33&lt;SMALL(기준일시_입력!$J$21:$J$39,GJ$5),GE33&gt;SMALL(기준일시_입력!$N$21:$N$39,GJ$5)),INDEX(기준일시_입력!$AJ$21:$AJ$39,GJ$5*2-1),IF(AND(GD33&gt;=SMALL(기준일시_입력!$J$21:$J$39,GJ$5),GD33&lt;SMALL(기준일시_입력!$N$21:$N$39,GJ$5)),SMALL(기준일시_입력!$N$21:$N$39,GJ$5)-GD33,0)),0)</f>
        <v>0</v>
      </c>
      <c r="GK33" s="128">
        <f>IFERROR(IF(AND(GD33&lt;SMALL(기준일시_입력!$J$21:$J$39,GK$5),GE33&gt;SMALL(기준일시_입력!$N$21:$N$39,GK$5)),INDEX(기준일시_입력!$AJ$21:$AJ$39,GK$5*2-1),IF(AND(GD33&gt;=SMALL(기준일시_입력!$J$21:$J$39,GK$5),GD33&lt;SMALL(기준일시_입력!$N$21:$N$39,GK$5)),SMALL(기준일시_입력!$N$21:$N$39,GK$5)-GD33,0)),0)</f>
        <v>0</v>
      </c>
      <c r="GL33" s="128">
        <f>IFERROR(IF(AND(GD33&lt;SMALL(기준일시_입력!$J$21:$J$39,GL$5),GE33&gt;SMALL(기준일시_입력!$N$21:$N$39,GL$5)),INDEX(기준일시_입력!$AJ$21:$AJ$39,GL$5*2-1),IF(AND(GD33&gt;=SMALL(기준일시_입력!$J$21:$J$39,GL$5),GD33&lt;SMALL(기준일시_입력!$N$21:$N$39,GL$5)),SMALL(기준일시_입력!$N$21:$N$39,GL$5)-GD33,0)),0)</f>
        <v>0</v>
      </c>
      <c r="GM33" s="128">
        <f>IFERROR(IF(AND(GD33&lt;SMALL(기준일시_입력!$J$21:$J$39,GM$5),GE33&gt;SMALL(기준일시_입력!$N$21:$N$39,GM$5)),INDEX(기준일시_입력!$AJ$21:$AJ$39,GM$5*2-1),IF(AND(GD33&gt;=SMALL(기준일시_입력!$J$21:$J$39,GM$5),GD33&lt;SMALL(기준일시_입력!$N$21:$N$39,GM$5)),SMALL(기준일시_입력!$N$21:$N$39,GM$5)-GD33,0)),0)</f>
        <v>0</v>
      </c>
      <c r="GN33" s="128">
        <f>IFERROR(IF(AND(GD33&lt;SMALL(기준일시_입력!$J$21:$J$39,GN$5),GE33&gt;SMALL(기준일시_입력!$N$21:$N$39,GN$5)),INDEX(기준일시_입력!$AJ$21:$AJ$39,GN$5*2-1),IF(AND(GD33&gt;=SMALL(기준일시_입력!$J$21:$J$39,GN$5),GD33&lt;SMALL(기준일시_입력!$N$21:$N$39,GN$5)),SMALL(기준일시_입력!$N$21:$N$39,GN$5)-GD33,0)),0)</f>
        <v>0</v>
      </c>
      <c r="GO33" s="128">
        <f>IFERROR(IF(AND(GD33&lt;SMALL(기준일시_입력!$J$21:$J$39,GO$5),GE33&gt;SMALL(기준일시_입력!$N$21:$N$39,GO$5)),INDEX(기준일시_입력!$AJ$21:$AJ$39,GO$5*2-1),IF(AND(GD33&gt;=SMALL(기준일시_입력!$J$21:$J$39,GO$5),GD33&lt;SMALL(기준일시_입력!$N$21:$N$39,GO$5)),SMALL(기준일시_입력!$N$21:$N$39,GO$5)-GD33,0)),0)</f>
        <v>0</v>
      </c>
      <c r="GP33" s="125"/>
      <c r="GQ33" s="180" t="str">
        <f t="shared" si="174"/>
        <v>28일</v>
      </c>
      <c r="GR33" s="180"/>
      <c r="GS33" s="124" t="str">
        <f t="shared" si="175"/>
        <v>일</v>
      </c>
      <c r="GT33" s="133" t="str">
        <f t="shared" si="405"/>
        <v/>
      </c>
      <c r="GU33" s="184"/>
      <c r="GV33" s="184"/>
      <c r="GW33" s="184"/>
      <c r="GX33" s="184"/>
      <c r="GY33" s="184"/>
      <c r="GZ33" s="184"/>
      <c r="HA33" s="176"/>
      <c r="HB33" s="177"/>
      <c r="HC33" s="129" t="str">
        <f>IF($B33="","",IF(AND(GS$3&lt;&gt;"",$B33-기준일시_입력!$AO$7&lt;=0,GU33="",GX33="",HA33=""),"X",IF(HA33="연차","☆",IF(HA33="월차","★",IF(HA33="병가","♨",IF(HA33="출장","◎",IF(HA33="교육","■",IF(AND(HA33="",GU33&lt;=기준일시_입력!$J$15,GX33&gt;=기준일시_입력!$N$15),"○",IF(AND(HA33="",GU33&lt;&gt;"",GU33&gt;기준일시_입력!$J$15),"▼",IF(AND(HA33="",GX33&lt;&gt;"",GX33&lt;기준일시_입력!$N$15),"△",""))))))))))</f>
        <v/>
      </c>
      <c r="HD33" s="128">
        <f>IFERROR(IF(OR(GU33="",GX33=""),0,IF(AND(HF33&lt;기준일시_입력!$J$17,HG33&gt;기준일시_입력!$N$17),기준일시_입력!$N$17-기준일시_입력!$J$17,IF(AND(HF33&gt;=기준일시_입력!$J$17,HG33&gt;기준일시_입력!$N$17),기준일시_입력!$N$17-HF33,IF(HG33&lt;기준일시_입력!$J$17,0,IF(AND(HF33&lt;기준일시_입력!$J$17,HG33&lt;=기준일시_입력!$N$17),HG33-기준일시_입력!$J$17,IF(AND(HF33&gt;=기준일시_입력!$J$17,HG33&lt;=기준일시_입력!$N$17),HG33-HF33,0)))))),0)</f>
        <v>0</v>
      </c>
      <c r="HE33" s="128">
        <f t="shared" si="177"/>
        <v>0</v>
      </c>
      <c r="HF33" s="128">
        <f>IF(OR(GU33="",GX33=""),0,IF(GU33&lt;기준일시_입력!$J$15,기준일시_입력!$J$15,GU33))</f>
        <v>0</v>
      </c>
      <c r="HG33" s="128">
        <f t="shared" si="178"/>
        <v>0</v>
      </c>
      <c r="HH33" s="128">
        <f>IFERROR(IF(AND(HF33&lt;SMALL(기준일시_입력!$J$21:$J$39,HH$5),HG33&gt;SMALL(기준일시_입력!$N$21:$N$39,HH$5)),INDEX(기준일시_입력!$AJ$21:$AJ$39,HH$5*2-1),IF(AND(HF33&gt;=SMALL(기준일시_입력!$J$21:$J$39,HH$5),HF33&lt;SMALL(기준일시_입력!$N$21:$N$39,HH$5)),SMALL(기준일시_입력!$N$21:$N$39,HH$5)-HF33,0)),0)</f>
        <v>0</v>
      </c>
      <c r="HI33" s="128">
        <f>IFERROR(IF(AND(HF33&lt;SMALL(기준일시_입력!$J$21:$J$39,HI$5),HG33&gt;SMALL(기준일시_입력!$N$21:$N$39,HI$5)),INDEX(기준일시_입력!$AJ$21:$AJ$39,HI$5*2-1),IF(AND(HF33&gt;=SMALL(기준일시_입력!$J$21:$J$39,HI$5),HF33&lt;SMALL(기준일시_입력!$N$21:$N$39,HI$5)),SMALL(기준일시_입력!$N$21:$N$39,HI$5)-HF33,0)),0)</f>
        <v>0</v>
      </c>
      <c r="HJ33" s="128">
        <f>IFERROR(IF(AND(HF33&lt;SMALL(기준일시_입력!$J$21:$J$39,HJ$5),HG33&gt;SMALL(기준일시_입력!$N$21:$N$39,HJ$5)),INDEX(기준일시_입력!$AJ$21:$AJ$39,HJ$5*2-1),IF(AND(HF33&gt;=SMALL(기준일시_입력!$J$21:$J$39,HJ$5),HF33&lt;SMALL(기준일시_입력!$N$21:$N$39,HJ$5)),SMALL(기준일시_입력!$N$21:$N$39,HJ$5)-HF33,0)),0)</f>
        <v>0</v>
      </c>
      <c r="HK33" s="128">
        <f>IFERROR(IF(AND(HF33&lt;SMALL(기준일시_입력!$J$21:$J$39,HK$5),HG33&gt;SMALL(기준일시_입력!$N$21:$N$39,HK$5)),INDEX(기준일시_입력!$AJ$21:$AJ$39,HK$5*2-1),IF(AND(HF33&gt;=SMALL(기준일시_입력!$J$21:$J$39,HK$5),HF33&lt;SMALL(기준일시_입력!$N$21:$N$39,HK$5)),SMALL(기준일시_입력!$N$21:$N$39,HK$5)-HF33,0)),0)</f>
        <v>0</v>
      </c>
      <c r="HL33" s="128">
        <f>IFERROR(IF(AND(HF33&lt;SMALL(기준일시_입력!$J$21:$J$39,HL$5),HG33&gt;SMALL(기준일시_입력!$N$21:$N$39,HL$5)),INDEX(기준일시_입력!$AJ$21:$AJ$39,HL$5*2-1),IF(AND(HF33&gt;=SMALL(기준일시_입력!$J$21:$J$39,HL$5),HF33&lt;SMALL(기준일시_입력!$N$21:$N$39,HL$5)),SMALL(기준일시_입력!$N$21:$N$39,HL$5)-HF33,0)),0)</f>
        <v>0</v>
      </c>
      <c r="HM33" s="128">
        <f>IFERROR(IF(AND(HF33&lt;SMALL(기준일시_입력!$J$21:$J$39,HM$5),HG33&gt;SMALL(기준일시_입력!$N$21:$N$39,HM$5)),INDEX(기준일시_입력!$AJ$21:$AJ$39,HM$5*2-1),IF(AND(HF33&gt;=SMALL(기준일시_입력!$J$21:$J$39,HM$5),HF33&lt;SMALL(기준일시_입력!$N$21:$N$39,HM$5)),SMALL(기준일시_입력!$N$21:$N$39,HM$5)-HF33,0)),0)</f>
        <v>0</v>
      </c>
      <c r="HN33" s="128">
        <f>IFERROR(IF(AND(HF33&lt;SMALL(기준일시_입력!$J$21:$J$39,HN$5),HG33&gt;SMALL(기준일시_입력!$N$21:$N$39,HN$5)),INDEX(기준일시_입력!$AJ$21:$AJ$39,HN$5*2-1),IF(AND(HF33&gt;=SMALL(기준일시_입력!$J$21:$J$39,HN$5),HF33&lt;SMALL(기준일시_입력!$N$21:$N$39,HN$5)),SMALL(기준일시_입력!$N$21:$N$39,HN$5)-HF33,0)),0)</f>
        <v>0</v>
      </c>
      <c r="HO33" s="128">
        <f>IFERROR(IF(AND(HF33&lt;SMALL(기준일시_입력!$J$21:$J$39,HO$5),HG33&gt;SMALL(기준일시_입력!$N$21:$N$39,HO$5)),INDEX(기준일시_입력!$AJ$21:$AJ$39,HO$5*2-1),IF(AND(HF33&gt;=SMALL(기준일시_입력!$J$21:$J$39,HO$5),HF33&lt;SMALL(기준일시_입력!$N$21:$N$39,HO$5)),SMALL(기준일시_입력!$N$21:$N$39,HO$5)-HF33,0)),0)</f>
        <v>0</v>
      </c>
      <c r="HP33" s="128">
        <f>IFERROR(IF(AND(HF33&lt;SMALL(기준일시_입력!$J$21:$J$39,HP$5),HG33&gt;SMALL(기준일시_입력!$N$21:$N$39,HP$5)),INDEX(기준일시_입력!$AJ$21:$AJ$39,HP$5*2-1),IF(AND(HF33&gt;=SMALL(기준일시_입력!$J$21:$J$39,HP$5),HF33&lt;SMALL(기준일시_입력!$N$21:$N$39,HP$5)),SMALL(기준일시_입력!$N$21:$N$39,HP$5)-HF33,0)),0)</f>
        <v>0</v>
      </c>
      <c r="HQ33" s="128">
        <f>IFERROR(IF(AND(HF33&lt;SMALL(기준일시_입력!$J$21:$J$39,HQ$5),HG33&gt;SMALL(기준일시_입력!$N$21:$N$39,HQ$5)),INDEX(기준일시_입력!$AJ$21:$AJ$39,HQ$5*2-1),IF(AND(HF33&gt;=SMALL(기준일시_입력!$J$21:$J$39,HQ$5),HF33&lt;SMALL(기준일시_입력!$N$21:$N$39,HQ$5)),SMALL(기준일시_입력!$N$21:$N$39,HQ$5)-HF33,0)),0)</f>
        <v>0</v>
      </c>
      <c r="HR33" s="125"/>
      <c r="HS33" s="180" t="str">
        <f t="shared" si="179"/>
        <v>28일</v>
      </c>
      <c r="HT33" s="180"/>
      <c r="HU33" s="124" t="str">
        <f t="shared" si="180"/>
        <v>일</v>
      </c>
      <c r="HV33" s="133" t="str">
        <f t="shared" si="405"/>
        <v/>
      </c>
      <c r="HW33" s="184"/>
      <c r="HX33" s="184"/>
      <c r="HY33" s="184"/>
      <c r="HZ33" s="184"/>
      <c r="IA33" s="184"/>
      <c r="IB33" s="184"/>
      <c r="IC33" s="176"/>
      <c r="ID33" s="177"/>
      <c r="IE33" s="129" t="str">
        <f>IF($B33="","",IF(AND(HU$3&lt;&gt;"",$B33-기준일시_입력!$AO$7&lt;=0,HW33="",HZ33="",IC33=""),"X",IF(IC33="연차","☆",IF(IC33="월차","★",IF(IC33="병가","♨",IF(IC33="출장","◎",IF(IC33="교육","■",IF(AND(IC33="",HW33&lt;=기준일시_입력!$J$15,HZ33&gt;=기준일시_입력!$N$15),"○",IF(AND(IC33="",HW33&lt;&gt;"",HW33&gt;기준일시_입력!$J$15),"▼",IF(AND(IC33="",HZ33&lt;&gt;"",HZ33&lt;기준일시_입력!$N$15),"△",""))))))))))</f>
        <v/>
      </c>
      <c r="IF33" s="128">
        <f>IFERROR(IF(OR(HW33="",HZ33=""),0,IF(AND(IH33&lt;기준일시_입력!$J$17,II33&gt;기준일시_입력!$N$17),기준일시_입력!$N$17-기준일시_입력!$J$17,IF(AND(IH33&gt;=기준일시_입력!$J$17,II33&gt;기준일시_입력!$N$17),기준일시_입력!$N$17-IH33,IF(II33&lt;기준일시_입력!$J$17,0,IF(AND(IH33&lt;기준일시_입력!$J$17,II33&lt;=기준일시_입력!$N$17),II33-기준일시_입력!$J$17,IF(AND(IH33&gt;=기준일시_입력!$J$17,II33&lt;=기준일시_입력!$N$17),II33-IH33,0)))))),0)</f>
        <v>0</v>
      </c>
      <c r="IG33" s="128">
        <f t="shared" si="182"/>
        <v>0</v>
      </c>
      <c r="IH33" s="128">
        <f>IF(OR(HW33="",HZ33=""),0,IF(HW33&lt;기준일시_입력!$J$15,기준일시_입력!$J$15,HW33))</f>
        <v>0</v>
      </c>
      <c r="II33" s="128">
        <f t="shared" si="183"/>
        <v>0</v>
      </c>
      <c r="IJ33" s="128">
        <f>IFERROR(IF(AND(IH33&lt;SMALL(기준일시_입력!$J$21:$J$39,IJ$5),II33&gt;SMALL(기준일시_입력!$N$21:$N$39,IJ$5)),INDEX(기준일시_입력!$AJ$21:$AJ$39,IJ$5*2-1),IF(AND(IH33&gt;=SMALL(기준일시_입력!$J$21:$J$39,IJ$5),IH33&lt;SMALL(기준일시_입력!$N$21:$N$39,IJ$5)),SMALL(기준일시_입력!$N$21:$N$39,IJ$5)-IH33,0)),0)</f>
        <v>0</v>
      </c>
      <c r="IK33" s="128">
        <f>IFERROR(IF(AND(IH33&lt;SMALL(기준일시_입력!$J$21:$J$39,IK$5),II33&gt;SMALL(기준일시_입력!$N$21:$N$39,IK$5)),INDEX(기준일시_입력!$AJ$21:$AJ$39,IK$5*2-1),IF(AND(IH33&gt;=SMALL(기준일시_입력!$J$21:$J$39,IK$5),IH33&lt;SMALL(기준일시_입력!$N$21:$N$39,IK$5)),SMALL(기준일시_입력!$N$21:$N$39,IK$5)-IH33,0)),0)</f>
        <v>0</v>
      </c>
      <c r="IL33" s="128">
        <f>IFERROR(IF(AND(IH33&lt;SMALL(기준일시_입력!$J$21:$J$39,IL$5),II33&gt;SMALL(기준일시_입력!$N$21:$N$39,IL$5)),INDEX(기준일시_입력!$AJ$21:$AJ$39,IL$5*2-1),IF(AND(IH33&gt;=SMALL(기준일시_입력!$J$21:$J$39,IL$5),IH33&lt;SMALL(기준일시_입력!$N$21:$N$39,IL$5)),SMALL(기준일시_입력!$N$21:$N$39,IL$5)-IH33,0)),0)</f>
        <v>0</v>
      </c>
      <c r="IM33" s="128">
        <f>IFERROR(IF(AND(IH33&lt;SMALL(기준일시_입력!$J$21:$J$39,IM$5),II33&gt;SMALL(기준일시_입력!$N$21:$N$39,IM$5)),INDEX(기준일시_입력!$AJ$21:$AJ$39,IM$5*2-1),IF(AND(IH33&gt;=SMALL(기준일시_입력!$J$21:$J$39,IM$5),IH33&lt;SMALL(기준일시_입력!$N$21:$N$39,IM$5)),SMALL(기준일시_입력!$N$21:$N$39,IM$5)-IH33,0)),0)</f>
        <v>0</v>
      </c>
      <c r="IN33" s="128">
        <f>IFERROR(IF(AND(IH33&lt;SMALL(기준일시_입력!$J$21:$J$39,IN$5),II33&gt;SMALL(기준일시_입력!$N$21:$N$39,IN$5)),INDEX(기준일시_입력!$AJ$21:$AJ$39,IN$5*2-1),IF(AND(IH33&gt;=SMALL(기준일시_입력!$J$21:$J$39,IN$5),IH33&lt;SMALL(기준일시_입력!$N$21:$N$39,IN$5)),SMALL(기준일시_입력!$N$21:$N$39,IN$5)-IH33,0)),0)</f>
        <v>0</v>
      </c>
      <c r="IO33" s="128">
        <f>IFERROR(IF(AND(IH33&lt;SMALL(기준일시_입력!$J$21:$J$39,IO$5),II33&gt;SMALL(기준일시_입력!$N$21:$N$39,IO$5)),INDEX(기준일시_입력!$AJ$21:$AJ$39,IO$5*2-1),IF(AND(IH33&gt;=SMALL(기준일시_입력!$J$21:$J$39,IO$5),IH33&lt;SMALL(기준일시_입력!$N$21:$N$39,IO$5)),SMALL(기준일시_입력!$N$21:$N$39,IO$5)-IH33,0)),0)</f>
        <v>0</v>
      </c>
      <c r="IP33" s="128">
        <f>IFERROR(IF(AND(IH33&lt;SMALL(기준일시_입력!$J$21:$J$39,IP$5),II33&gt;SMALL(기준일시_입력!$N$21:$N$39,IP$5)),INDEX(기준일시_입력!$AJ$21:$AJ$39,IP$5*2-1),IF(AND(IH33&gt;=SMALL(기준일시_입력!$J$21:$J$39,IP$5),IH33&lt;SMALL(기준일시_입력!$N$21:$N$39,IP$5)),SMALL(기준일시_입력!$N$21:$N$39,IP$5)-IH33,0)),0)</f>
        <v>0</v>
      </c>
      <c r="IQ33" s="128">
        <f>IFERROR(IF(AND(IH33&lt;SMALL(기준일시_입력!$J$21:$J$39,IQ$5),II33&gt;SMALL(기준일시_입력!$N$21:$N$39,IQ$5)),INDEX(기준일시_입력!$AJ$21:$AJ$39,IQ$5*2-1),IF(AND(IH33&gt;=SMALL(기준일시_입력!$J$21:$J$39,IQ$5),IH33&lt;SMALL(기준일시_입력!$N$21:$N$39,IQ$5)),SMALL(기준일시_입력!$N$21:$N$39,IQ$5)-IH33,0)),0)</f>
        <v>0</v>
      </c>
      <c r="IR33" s="128">
        <f>IFERROR(IF(AND(IH33&lt;SMALL(기준일시_입력!$J$21:$J$39,IR$5),II33&gt;SMALL(기준일시_입력!$N$21:$N$39,IR$5)),INDEX(기준일시_입력!$AJ$21:$AJ$39,IR$5*2-1),IF(AND(IH33&gt;=SMALL(기준일시_입력!$J$21:$J$39,IR$5),IH33&lt;SMALL(기준일시_입력!$N$21:$N$39,IR$5)),SMALL(기준일시_입력!$N$21:$N$39,IR$5)-IH33,0)),0)</f>
        <v>0</v>
      </c>
      <c r="IS33" s="128">
        <f>IFERROR(IF(AND(IH33&lt;SMALL(기준일시_입력!$J$21:$J$39,IS$5),II33&gt;SMALL(기준일시_입력!$N$21:$N$39,IS$5)),INDEX(기준일시_입력!$AJ$21:$AJ$39,IS$5*2-1),IF(AND(IH33&gt;=SMALL(기준일시_입력!$J$21:$J$39,IS$5),IH33&lt;SMALL(기준일시_입력!$N$21:$N$39,IS$5)),SMALL(기준일시_입력!$N$21:$N$39,IS$5)-IH33,0)),0)</f>
        <v>0</v>
      </c>
      <c r="IT33" s="125"/>
      <c r="IU33" s="180" t="str">
        <f t="shared" si="184"/>
        <v>28일</v>
      </c>
      <c r="IV33" s="180"/>
      <c r="IW33" s="124" t="str">
        <f t="shared" si="185"/>
        <v>일</v>
      </c>
      <c r="IX33" s="133" t="str">
        <f t="shared" si="406"/>
        <v/>
      </c>
      <c r="IY33" s="184"/>
      <c r="IZ33" s="184"/>
      <c r="JA33" s="184"/>
      <c r="JB33" s="184"/>
      <c r="JC33" s="184"/>
      <c r="JD33" s="184"/>
      <c r="JE33" s="176"/>
      <c r="JF33" s="177"/>
      <c r="JG33" s="129" t="str">
        <f>IF($B33="","",IF(AND(IW$3&lt;&gt;"",$B33-기준일시_입력!$AO$7&lt;=0,IY33="",JB33="",JE33=""),"X",IF(JE33="연차","☆",IF(JE33="월차","★",IF(JE33="병가","♨",IF(JE33="출장","◎",IF(JE33="교육","■",IF(AND(JE33="",IY33&lt;=기준일시_입력!$J$15,JB33&gt;=기준일시_입력!$N$15),"○",IF(AND(JE33="",IY33&lt;&gt;"",IY33&gt;기준일시_입력!$J$15),"▼",IF(AND(JE33="",JB33&lt;&gt;"",JB33&lt;기준일시_입력!$N$15),"△",""))))))))))</f>
        <v/>
      </c>
      <c r="JH33" s="128">
        <f>IFERROR(IF(OR(IY33="",JB33=""),0,IF(AND(JJ33&lt;기준일시_입력!$J$17,JK33&gt;기준일시_입력!$N$17),기준일시_입력!$N$17-기준일시_입력!$J$17,IF(AND(JJ33&gt;=기준일시_입력!$J$17,JK33&gt;기준일시_입력!$N$17),기준일시_입력!$N$17-JJ33,IF(JK33&lt;기준일시_입력!$J$17,0,IF(AND(JJ33&lt;기준일시_입력!$J$17,JK33&lt;=기준일시_입력!$N$17),JK33-기준일시_입력!$J$17,IF(AND(JJ33&gt;=기준일시_입력!$J$17,JK33&lt;=기준일시_입력!$N$17),JK33-JJ33,0)))))),0)</f>
        <v>0</v>
      </c>
      <c r="JI33" s="128">
        <f t="shared" si="187"/>
        <v>0</v>
      </c>
      <c r="JJ33" s="128">
        <f>IF(OR(IY33="",JB33=""),0,IF(IY33&lt;기준일시_입력!$J$15,기준일시_입력!$J$15,IY33))</f>
        <v>0</v>
      </c>
      <c r="JK33" s="128">
        <f t="shared" si="188"/>
        <v>0</v>
      </c>
      <c r="JL33" s="128">
        <f>IFERROR(IF(AND(JJ33&lt;SMALL(기준일시_입력!$J$21:$J$39,JL$5),JK33&gt;SMALL(기준일시_입력!$N$21:$N$39,JL$5)),INDEX(기준일시_입력!$AJ$21:$AJ$39,JL$5*2-1),IF(AND(JJ33&gt;=SMALL(기준일시_입력!$J$21:$J$39,JL$5),JJ33&lt;SMALL(기준일시_입력!$N$21:$N$39,JL$5)),SMALL(기준일시_입력!$N$21:$N$39,JL$5)-JJ33,0)),0)</f>
        <v>0</v>
      </c>
      <c r="JM33" s="128">
        <f>IFERROR(IF(AND(JJ33&lt;SMALL(기준일시_입력!$J$21:$J$39,JM$5),JK33&gt;SMALL(기준일시_입력!$N$21:$N$39,JM$5)),INDEX(기준일시_입력!$AJ$21:$AJ$39,JM$5*2-1),IF(AND(JJ33&gt;=SMALL(기준일시_입력!$J$21:$J$39,JM$5),JJ33&lt;SMALL(기준일시_입력!$N$21:$N$39,JM$5)),SMALL(기준일시_입력!$N$21:$N$39,JM$5)-JJ33,0)),0)</f>
        <v>0</v>
      </c>
      <c r="JN33" s="128">
        <f>IFERROR(IF(AND(JJ33&lt;SMALL(기준일시_입력!$J$21:$J$39,JN$5),JK33&gt;SMALL(기준일시_입력!$N$21:$N$39,JN$5)),INDEX(기준일시_입력!$AJ$21:$AJ$39,JN$5*2-1),IF(AND(JJ33&gt;=SMALL(기준일시_입력!$J$21:$J$39,JN$5),JJ33&lt;SMALL(기준일시_입력!$N$21:$N$39,JN$5)),SMALL(기준일시_입력!$N$21:$N$39,JN$5)-JJ33,0)),0)</f>
        <v>0</v>
      </c>
      <c r="JO33" s="128">
        <f>IFERROR(IF(AND(JJ33&lt;SMALL(기준일시_입력!$J$21:$J$39,JO$5),JK33&gt;SMALL(기준일시_입력!$N$21:$N$39,JO$5)),INDEX(기준일시_입력!$AJ$21:$AJ$39,JO$5*2-1),IF(AND(JJ33&gt;=SMALL(기준일시_입력!$J$21:$J$39,JO$5),JJ33&lt;SMALL(기준일시_입력!$N$21:$N$39,JO$5)),SMALL(기준일시_입력!$N$21:$N$39,JO$5)-JJ33,0)),0)</f>
        <v>0</v>
      </c>
      <c r="JP33" s="128">
        <f>IFERROR(IF(AND(JJ33&lt;SMALL(기준일시_입력!$J$21:$J$39,JP$5),JK33&gt;SMALL(기준일시_입력!$N$21:$N$39,JP$5)),INDEX(기준일시_입력!$AJ$21:$AJ$39,JP$5*2-1),IF(AND(JJ33&gt;=SMALL(기준일시_입력!$J$21:$J$39,JP$5),JJ33&lt;SMALL(기준일시_입력!$N$21:$N$39,JP$5)),SMALL(기준일시_입력!$N$21:$N$39,JP$5)-JJ33,0)),0)</f>
        <v>0</v>
      </c>
      <c r="JQ33" s="128">
        <f>IFERROR(IF(AND(JJ33&lt;SMALL(기준일시_입력!$J$21:$J$39,JQ$5),JK33&gt;SMALL(기준일시_입력!$N$21:$N$39,JQ$5)),INDEX(기준일시_입력!$AJ$21:$AJ$39,JQ$5*2-1),IF(AND(JJ33&gt;=SMALL(기준일시_입력!$J$21:$J$39,JQ$5),JJ33&lt;SMALL(기준일시_입력!$N$21:$N$39,JQ$5)),SMALL(기준일시_입력!$N$21:$N$39,JQ$5)-JJ33,0)),0)</f>
        <v>0</v>
      </c>
      <c r="JR33" s="128">
        <f>IFERROR(IF(AND(JJ33&lt;SMALL(기준일시_입력!$J$21:$J$39,JR$5),JK33&gt;SMALL(기준일시_입력!$N$21:$N$39,JR$5)),INDEX(기준일시_입력!$AJ$21:$AJ$39,JR$5*2-1),IF(AND(JJ33&gt;=SMALL(기준일시_입력!$J$21:$J$39,JR$5),JJ33&lt;SMALL(기준일시_입력!$N$21:$N$39,JR$5)),SMALL(기준일시_입력!$N$21:$N$39,JR$5)-JJ33,0)),0)</f>
        <v>0</v>
      </c>
      <c r="JS33" s="128">
        <f>IFERROR(IF(AND(JJ33&lt;SMALL(기준일시_입력!$J$21:$J$39,JS$5),JK33&gt;SMALL(기준일시_입력!$N$21:$N$39,JS$5)),INDEX(기준일시_입력!$AJ$21:$AJ$39,JS$5*2-1),IF(AND(JJ33&gt;=SMALL(기준일시_입력!$J$21:$J$39,JS$5),JJ33&lt;SMALL(기준일시_입력!$N$21:$N$39,JS$5)),SMALL(기준일시_입력!$N$21:$N$39,JS$5)-JJ33,0)),0)</f>
        <v>0</v>
      </c>
      <c r="JT33" s="128">
        <f>IFERROR(IF(AND(JJ33&lt;SMALL(기준일시_입력!$J$21:$J$39,JT$5),JK33&gt;SMALL(기준일시_입력!$N$21:$N$39,JT$5)),INDEX(기준일시_입력!$AJ$21:$AJ$39,JT$5*2-1),IF(AND(JJ33&gt;=SMALL(기준일시_입력!$J$21:$J$39,JT$5),JJ33&lt;SMALL(기준일시_입력!$N$21:$N$39,JT$5)),SMALL(기준일시_입력!$N$21:$N$39,JT$5)-JJ33,0)),0)</f>
        <v>0</v>
      </c>
      <c r="JU33" s="128">
        <f>IFERROR(IF(AND(JJ33&lt;SMALL(기준일시_입력!$J$21:$J$39,JU$5),JK33&gt;SMALL(기준일시_입력!$N$21:$N$39,JU$5)),INDEX(기준일시_입력!$AJ$21:$AJ$39,JU$5*2-1),IF(AND(JJ33&gt;=SMALL(기준일시_입력!$J$21:$J$39,JU$5),JJ33&lt;SMALL(기준일시_입력!$N$21:$N$39,JU$5)),SMALL(기준일시_입력!$N$21:$N$39,JU$5)-JJ33,0)),0)</f>
        <v>0</v>
      </c>
      <c r="JV33" s="125"/>
      <c r="JW33" s="180" t="str">
        <f t="shared" si="189"/>
        <v>28일</v>
      </c>
      <c r="JX33" s="180"/>
      <c r="JY33" s="124" t="str">
        <f t="shared" si="190"/>
        <v>일</v>
      </c>
      <c r="JZ33" s="133" t="str">
        <f t="shared" si="406"/>
        <v/>
      </c>
      <c r="KA33" s="184"/>
      <c r="KB33" s="184"/>
      <c r="KC33" s="184"/>
      <c r="KD33" s="184"/>
      <c r="KE33" s="184"/>
      <c r="KF33" s="184"/>
      <c r="KG33" s="176"/>
      <c r="KH33" s="177"/>
      <c r="KI33" s="129" t="str">
        <f>IF($B33="","",IF(AND(JY$3&lt;&gt;"",$B33-기준일시_입력!$AO$7&lt;=0,KA33="",KD33="",KG33=""),"X",IF(KG33="연차","☆",IF(KG33="월차","★",IF(KG33="병가","♨",IF(KG33="출장","◎",IF(KG33="교육","■",IF(AND(KG33="",KA33&lt;=기준일시_입력!$J$15,KD33&gt;=기준일시_입력!$N$15),"○",IF(AND(KG33="",KA33&lt;&gt;"",KA33&gt;기준일시_입력!$J$15),"▼",IF(AND(KG33="",KD33&lt;&gt;"",KD33&lt;기준일시_입력!$N$15),"△",""))))))))))</f>
        <v/>
      </c>
      <c r="KJ33" s="128">
        <f>IFERROR(IF(OR(KA33="",KD33=""),0,IF(AND(KL33&lt;기준일시_입력!$J$17,KM33&gt;기준일시_입력!$N$17),기준일시_입력!$N$17-기준일시_입력!$J$17,IF(AND(KL33&gt;=기준일시_입력!$J$17,KM33&gt;기준일시_입력!$N$17),기준일시_입력!$N$17-KL33,IF(KM33&lt;기준일시_입력!$J$17,0,IF(AND(KL33&lt;기준일시_입력!$J$17,KM33&lt;=기준일시_입력!$N$17),KM33-기준일시_입력!$J$17,IF(AND(KL33&gt;=기준일시_입력!$J$17,KM33&lt;=기준일시_입력!$N$17),KM33-KL33,0)))))),0)</f>
        <v>0</v>
      </c>
      <c r="KK33" s="128">
        <f t="shared" si="192"/>
        <v>0</v>
      </c>
      <c r="KL33" s="128">
        <f>IF(OR(KA33="",KD33=""),0,IF(KA33&lt;기준일시_입력!$J$15,기준일시_입력!$J$15,KA33))</f>
        <v>0</v>
      </c>
      <c r="KM33" s="128">
        <f t="shared" si="193"/>
        <v>0</v>
      </c>
      <c r="KN33" s="128">
        <f>IFERROR(IF(AND(KL33&lt;SMALL(기준일시_입력!$J$21:$J$39,KN$5),KM33&gt;SMALL(기준일시_입력!$N$21:$N$39,KN$5)),INDEX(기준일시_입력!$AJ$21:$AJ$39,KN$5*2-1),IF(AND(KL33&gt;=SMALL(기준일시_입력!$J$21:$J$39,KN$5),KL33&lt;SMALL(기준일시_입력!$N$21:$N$39,KN$5)),SMALL(기준일시_입력!$N$21:$N$39,KN$5)-KL33,0)),0)</f>
        <v>0</v>
      </c>
      <c r="KO33" s="128">
        <f>IFERROR(IF(AND(KL33&lt;SMALL(기준일시_입력!$J$21:$J$39,KO$5),KM33&gt;SMALL(기준일시_입력!$N$21:$N$39,KO$5)),INDEX(기준일시_입력!$AJ$21:$AJ$39,KO$5*2-1),IF(AND(KL33&gt;=SMALL(기준일시_입력!$J$21:$J$39,KO$5),KL33&lt;SMALL(기준일시_입력!$N$21:$N$39,KO$5)),SMALL(기준일시_입력!$N$21:$N$39,KO$5)-KL33,0)),0)</f>
        <v>0</v>
      </c>
      <c r="KP33" s="128">
        <f>IFERROR(IF(AND(KL33&lt;SMALL(기준일시_입력!$J$21:$J$39,KP$5),KM33&gt;SMALL(기준일시_입력!$N$21:$N$39,KP$5)),INDEX(기준일시_입력!$AJ$21:$AJ$39,KP$5*2-1),IF(AND(KL33&gt;=SMALL(기준일시_입력!$J$21:$J$39,KP$5),KL33&lt;SMALL(기준일시_입력!$N$21:$N$39,KP$5)),SMALL(기준일시_입력!$N$21:$N$39,KP$5)-KL33,0)),0)</f>
        <v>0</v>
      </c>
      <c r="KQ33" s="128">
        <f>IFERROR(IF(AND(KL33&lt;SMALL(기준일시_입력!$J$21:$J$39,KQ$5),KM33&gt;SMALL(기준일시_입력!$N$21:$N$39,KQ$5)),INDEX(기준일시_입력!$AJ$21:$AJ$39,KQ$5*2-1),IF(AND(KL33&gt;=SMALL(기준일시_입력!$J$21:$J$39,KQ$5),KL33&lt;SMALL(기준일시_입력!$N$21:$N$39,KQ$5)),SMALL(기준일시_입력!$N$21:$N$39,KQ$5)-KL33,0)),0)</f>
        <v>0</v>
      </c>
      <c r="KR33" s="128">
        <f>IFERROR(IF(AND(KL33&lt;SMALL(기준일시_입력!$J$21:$J$39,KR$5),KM33&gt;SMALL(기준일시_입력!$N$21:$N$39,KR$5)),INDEX(기준일시_입력!$AJ$21:$AJ$39,KR$5*2-1),IF(AND(KL33&gt;=SMALL(기준일시_입력!$J$21:$J$39,KR$5),KL33&lt;SMALL(기준일시_입력!$N$21:$N$39,KR$5)),SMALL(기준일시_입력!$N$21:$N$39,KR$5)-KL33,0)),0)</f>
        <v>0</v>
      </c>
      <c r="KS33" s="128">
        <f>IFERROR(IF(AND(KL33&lt;SMALL(기준일시_입력!$J$21:$J$39,KS$5),KM33&gt;SMALL(기준일시_입력!$N$21:$N$39,KS$5)),INDEX(기준일시_입력!$AJ$21:$AJ$39,KS$5*2-1),IF(AND(KL33&gt;=SMALL(기준일시_입력!$J$21:$J$39,KS$5),KL33&lt;SMALL(기준일시_입력!$N$21:$N$39,KS$5)),SMALL(기준일시_입력!$N$21:$N$39,KS$5)-KL33,0)),0)</f>
        <v>0</v>
      </c>
      <c r="KT33" s="128">
        <f>IFERROR(IF(AND(KL33&lt;SMALL(기준일시_입력!$J$21:$J$39,KT$5),KM33&gt;SMALL(기준일시_입력!$N$21:$N$39,KT$5)),INDEX(기준일시_입력!$AJ$21:$AJ$39,KT$5*2-1),IF(AND(KL33&gt;=SMALL(기준일시_입력!$J$21:$J$39,KT$5),KL33&lt;SMALL(기준일시_입력!$N$21:$N$39,KT$5)),SMALL(기준일시_입력!$N$21:$N$39,KT$5)-KL33,0)),0)</f>
        <v>0</v>
      </c>
      <c r="KU33" s="128">
        <f>IFERROR(IF(AND(KL33&lt;SMALL(기준일시_입력!$J$21:$J$39,KU$5),KM33&gt;SMALL(기준일시_입력!$N$21:$N$39,KU$5)),INDEX(기준일시_입력!$AJ$21:$AJ$39,KU$5*2-1),IF(AND(KL33&gt;=SMALL(기준일시_입력!$J$21:$J$39,KU$5),KL33&lt;SMALL(기준일시_입력!$N$21:$N$39,KU$5)),SMALL(기준일시_입력!$N$21:$N$39,KU$5)-KL33,0)),0)</f>
        <v>0</v>
      </c>
      <c r="KV33" s="128">
        <f>IFERROR(IF(AND(KL33&lt;SMALL(기준일시_입력!$J$21:$J$39,KV$5),KM33&gt;SMALL(기준일시_입력!$N$21:$N$39,KV$5)),INDEX(기준일시_입력!$AJ$21:$AJ$39,KV$5*2-1),IF(AND(KL33&gt;=SMALL(기준일시_입력!$J$21:$J$39,KV$5),KL33&lt;SMALL(기준일시_입력!$N$21:$N$39,KV$5)),SMALL(기준일시_입력!$N$21:$N$39,KV$5)-KL33,0)),0)</f>
        <v>0</v>
      </c>
      <c r="KW33" s="128">
        <f>IFERROR(IF(AND(KL33&lt;SMALL(기준일시_입력!$J$21:$J$39,KW$5),KM33&gt;SMALL(기준일시_입력!$N$21:$N$39,KW$5)),INDEX(기준일시_입력!$AJ$21:$AJ$39,KW$5*2-1),IF(AND(KL33&gt;=SMALL(기준일시_입력!$J$21:$J$39,KW$5),KL33&lt;SMALL(기준일시_입력!$N$21:$N$39,KW$5)),SMALL(기준일시_입력!$N$21:$N$39,KW$5)-KL33,0)),0)</f>
        <v>0</v>
      </c>
      <c r="KX33" s="125"/>
      <c r="KY33" s="180" t="str">
        <f t="shared" si="194"/>
        <v>28일</v>
      </c>
      <c r="KZ33" s="180"/>
      <c r="LA33" s="124" t="str">
        <f t="shared" si="195"/>
        <v>일</v>
      </c>
      <c r="LB33" s="133" t="str">
        <f t="shared" si="406"/>
        <v/>
      </c>
      <c r="LC33" s="184"/>
      <c r="LD33" s="184"/>
      <c r="LE33" s="184"/>
      <c r="LF33" s="184"/>
      <c r="LG33" s="184"/>
      <c r="LH33" s="184"/>
      <c r="LI33" s="176"/>
      <c r="LJ33" s="177"/>
      <c r="LK33" s="129" t="str">
        <f>IF($B33="","",IF(AND(LA$3&lt;&gt;"",$B33-기준일시_입력!$AO$7&lt;=0,LC33="",LF33="",LI33=""),"X",IF(LI33="연차","☆",IF(LI33="월차","★",IF(LI33="병가","♨",IF(LI33="출장","◎",IF(LI33="교육","■",IF(AND(LI33="",LC33&lt;=기준일시_입력!$J$15,LF33&gt;=기준일시_입력!$N$15),"○",IF(AND(LI33="",LC33&lt;&gt;"",LC33&gt;기준일시_입력!$J$15),"▼",IF(AND(LI33="",LF33&lt;&gt;"",LF33&lt;기준일시_입력!$N$15),"△",""))))))))))</f>
        <v/>
      </c>
      <c r="LL33" s="128">
        <f>IFERROR(IF(OR(LC33="",LF33=""),0,IF(AND(LN33&lt;기준일시_입력!$J$17,LO33&gt;기준일시_입력!$N$17),기준일시_입력!$N$17-기준일시_입력!$J$17,IF(AND(LN33&gt;=기준일시_입력!$J$17,LO33&gt;기준일시_입력!$N$17),기준일시_입력!$N$17-LN33,IF(LO33&lt;기준일시_입력!$J$17,0,IF(AND(LN33&lt;기준일시_입력!$J$17,LO33&lt;=기준일시_입력!$N$17),LO33-기준일시_입력!$J$17,IF(AND(LN33&gt;=기준일시_입력!$J$17,LO33&lt;=기준일시_입력!$N$17),LO33-LN33,0)))))),0)</f>
        <v>0</v>
      </c>
      <c r="LM33" s="128">
        <f t="shared" si="197"/>
        <v>0</v>
      </c>
      <c r="LN33" s="128">
        <f>IF(OR(LC33="",LF33=""),0,IF(LC33&lt;기준일시_입력!$J$15,기준일시_입력!$J$15,LC33))</f>
        <v>0</v>
      </c>
      <c r="LO33" s="128">
        <f t="shared" si="198"/>
        <v>0</v>
      </c>
      <c r="LP33" s="128">
        <f>IFERROR(IF(AND(LN33&lt;SMALL(기준일시_입력!$J$21:$J$39,LP$5),LO33&gt;SMALL(기준일시_입력!$N$21:$N$39,LP$5)),INDEX(기준일시_입력!$AJ$21:$AJ$39,LP$5*2-1),IF(AND(LN33&gt;=SMALL(기준일시_입력!$J$21:$J$39,LP$5),LN33&lt;SMALL(기준일시_입력!$N$21:$N$39,LP$5)),SMALL(기준일시_입력!$N$21:$N$39,LP$5)-LN33,0)),0)</f>
        <v>0</v>
      </c>
      <c r="LQ33" s="128">
        <f>IFERROR(IF(AND(LN33&lt;SMALL(기준일시_입력!$J$21:$J$39,LQ$5),LO33&gt;SMALL(기준일시_입력!$N$21:$N$39,LQ$5)),INDEX(기준일시_입력!$AJ$21:$AJ$39,LQ$5*2-1),IF(AND(LN33&gt;=SMALL(기준일시_입력!$J$21:$J$39,LQ$5),LN33&lt;SMALL(기준일시_입력!$N$21:$N$39,LQ$5)),SMALL(기준일시_입력!$N$21:$N$39,LQ$5)-LN33,0)),0)</f>
        <v>0</v>
      </c>
      <c r="LR33" s="128">
        <f>IFERROR(IF(AND(LN33&lt;SMALL(기준일시_입력!$J$21:$J$39,LR$5),LO33&gt;SMALL(기준일시_입력!$N$21:$N$39,LR$5)),INDEX(기준일시_입력!$AJ$21:$AJ$39,LR$5*2-1),IF(AND(LN33&gt;=SMALL(기준일시_입력!$J$21:$J$39,LR$5),LN33&lt;SMALL(기준일시_입력!$N$21:$N$39,LR$5)),SMALL(기준일시_입력!$N$21:$N$39,LR$5)-LN33,0)),0)</f>
        <v>0</v>
      </c>
      <c r="LS33" s="128">
        <f>IFERROR(IF(AND(LN33&lt;SMALL(기준일시_입력!$J$21:$J$39,LS$5),LO33&gt;SMALL(기준일시_입력!$N$21:$N$39,LS$5)),INDEX(기준일시_입력!$AJ$21:$AJ$39,LS$5*2-1),IF(AND(LN33&gt;=SMALL(기준일시_입력!$J$21:$J$39,LS$5),LN33&lt;SMALL(기준일시_입력!$N$21:$N$39,LS$5)),SMALL(기준일시_입력!$N$21:$N$39,LS$5)-LN33,0)),0)</f>
        <v>0</v>
      </c>
      <c r="LT33" s="128">
        <f>IFERROR(IF(AND(LN33&lt;SMALL(기준일시_입력!$J$21:$J$39,LT$5),LO33&gt;SMALL(기준일시_입력!$N$21:$N$39,LT$5)),INDEX(기준일시_입력!$AJ$21:$AJ$39,LT$5*2-1),IF(AND(LN33&gt;=SMALL(기준일시_입력!$J$21:$J$39,LT$5),LN33&lt;SMALL(기준일시_입력!$N$21:$N$39,LT$5)),SMALL(기준일시_입력!$N$21:$N$39,LT$5)-LN33,0)),0)</f>
        <v>0</v>
      </c>
      <c r="LU33" s="128">
        <f>IFERROR(IF(AND(LN33&lt;SMALL(기준일시_입력!$J$21:$J$39,LU$5),LO33&gt;SMALL(기준일시_입력!$N$21:$N$39,LU$5)),INDEX(기준일시_입력!$AJ$21:$AJ$39,LU$5*2-1),IF(AND(LN33&gt;=SMALL(기준일시_입력!$J$21:$J$39,LU$5),LN33&lt;SMALL(기준일시_입력!$N$21:$N$39,LU$5)),SMALL(기준일시_입력!$N$21:$N$39,LU$5)-LN33,0)),0)</f>
        <v>0</v>
      </c>
      <c r="LV33" s="128">
        <f>IFERROR(IF(AND(LN33&lt;SMALL(기준일시_입력!$J$21:$J$39,LV$5),LO33&gt;SMALL(기준일시_입력!$N$21:$N$39,LV$5)),INDEX(기준일시_입력!$AJ$21:$AJ$39,LV$5*2-1),IF(AND(LN33&gt;=SMALL(기준일시_입력!$J$21:$J$39,LV$5),LN33&lt;SMALL(기준일시_입력!$N$21:$N$39,LV$5)),SMALL(기준일시_입력!$N$21:$N$39,LV$5)-LN33,0)),0)</f>
        <v>0</v>
      </c>
      <c r="LW33" s="128">
        <f>IFERROR(IF(AND(LN33&lt;SMALL(기준일시_입력!$J$21:$J$39,LW$5),LO33&gt;SMALL(기준일시_입력!$N$21:$N$39,LW$5)),INDEX(기준일시_입력!$AJ$21:$AJ$39,LW$5*2-1),IF(AND(LN33&gt;=SMALL(기준일시_입력!$J$21:$J$39,LW$5),LN33&lt;SMALL(기준일시_입력!$N$21:$N$39,LW$5)),SMALL(기준일시_입력!$N$21:$N$39,LW$5)-LN33,0)),0)</f>
        <v>0</v>
      </c>
      <c r="LX33" s="128">
        <f>IFERROR(IF(AND(LN33&lt;SMALL(기준일시_입력!$J$21:$J$39,LX$5),LO33&gt;SMALL(기준일시_입력!$N$21:$N$39,LX$5)),INDEX(기준일시_입력!$AJ$21:$AJ$39,LX$5*2-1),IF(AND(LN33&gt;=SMALL(기준일시_입력!$J$21:$J$39,LX$5),LN33&lt;SMALL(기준일시_입력!$N$21:$N$39,LX$5)),SMALL(기준일시_입력!$N$21:$N$39,LX$5)-LN33,0)),0)</f>
        <v>0</v>
      </c>
      <c r="LY33" s="128">
        <f>IFERROR(IF(AND(LN33&lt;SMALL(기준일시_입력!$J$21:$J$39,LY$5),LO33&gt;SMALL(기준일시_입력!$N$21:$N$39,LY$5)),INDEX(기준일시_입력!$AJ$21:$AJ$39,LY$5*2-1),IF(AND(LN33&gt;=SMALL(기준일시_입력!$J$21:$J$39,LY$5),LN33&lt;SMALL(기준일시_입력!$N$21:$N$39,LY$5)),SMALL(기준일시_입력!$N$21:$N$39,LY$5)-LN33,0)),0)</f>
        <v>0</v>
      </c>
      <c r="LZ33" s="125"/>
      <c r="MA33" s="180" t="str">
        <f t="shared" si="199"/>
        <v>28일</v>
      </c>
      <c r="MB33" s="180"/>
      <c r="MC33" s="124" t="str">
        <f t="shared" si="200"/>
        <v>일</v>
      </c>
      <c r="MD33" s="133" t="str">
        <f t="shared" si="407"/>
        <v/>
      </c>
      <c r="ME33" s="184"/>
      <c r="MF33" s="184"/>
      <c r="MG33" s="184"/>
      <c r="MH33" s="184"/>
      <c r="MI33" s="184"/>
      <c r="MJ33" s="184"/>
      <c r="MK33" s="176"/>
      <c r="ML33" s="177"/>
      <c r="MM33" s="129" t="str">
        <f>IF($B33="","",IF(AND(MC$3&lt;&gt;"",$B33-기준일시_입력!$AO$7&lt;=0,ME33="",MH33="",MK33=""),"X",IF(MK33="연차","☆",IF(MK33="월차","★",IF(MK33="병가","♨",IF(MK33="출장","◎",IF(MK33="교육","■",IF(AND(MK33="",ME33&lt;=기준일시_입력!$J$15,MH33&gt;=기준일시_입력!$N$15),"○",IF(AND(MK33="",ME33&lt;&gt;"",ME33&gt;기준일시_입력!$J$15),"▼",IF(AND(MK33="",MH33&lt;&gt;"",MH33&lt;기준일시_입력!$N$15),"△",""))))))))))</f>
        <v/>
      </c>
      <c r="MN33" s="128">
        <f>IFERROR(IF(OR(ME33="",MH33=""),0,IF(AND(MP33&lt;기준일시_입력!$J$17,MQ33&gt;기준일시_입력!$N$17),기준일시_입력!$N$17-기준일시_입력!$J$17,IF(AND(MP33&gt;=기준일시_입력!$J$17,MQ33&gt;기준일시_입력!$N$17),기준일시_입력!$N$17-MP33,IF(MQ33&lt;기준일시_입력!$J$17,0,IF(AND(MP33&lt;기준일시_입력!$J$17,MQ33&lt;=기준일시_입력!$N$17),MQ33-기준일시_입력!$J$17,IF(AND(MP33&gt;=기준일시_입력!$J$17,MQ33&lt;=기준일시_입력!$N$17),MQ33-MP33,0)))))),0)</f>
        <v>0</v>
      </c>
      <c r="MO33" s="128">
        <f t="shared" si="202"/>
        <v>0</v>
      </c>
      <c r="MP33" s="128">
        <f>IF(OR(ME33="",MH33=""),0,IF(ME33&lt;기준일시_입력!$J$15,기준일시_입력!$J$15,ME33))</f>
        <v>0</v>
      </c>
      <c r="MQ33" s="128">
        <f t="shared" si="203"/>
        <v>0</v>
      </c>
      <c r="MR33" s="128">
        <f>IFERROR(IF(AND(MP33&lt;SMALL(기준일시_입력!$J$21:$J$39,MR$5),MQ33&gt;SMALL(기준일시_입력!$N$21:$N$39,MR$5)),INDEX(기준일시_입력!$AJ$21:$AJ$39,MR$5*2-1),IF(AND(MP33&gt;=SMALL(기준일시_입력!$J$21:$J$39,MR$5),MP33&lt;SMALL(기준일시_입력!$N$21:$N$39,MR$5)),SMALL(기준일시_입력!$N$21:$N$39,MR$5)-MP33,0)),0)</f>
        <v>0</v>
      </c>
      <c r="MS33" s="128">
        <f>IFERROR(IF(AND(MP33&lt;SMALL(기준일시_입력!$J$21:$J$39,MS$5),MQ33&gt;SMALL(기준일시_입력!$N$21:$N$39,MS$5)),INDEX(기준일시_입력!$AJ$21:$AJ$39,MS$5*2-1),IF(AND(MP33&gt;=SMALL(기준일시_입력!$J$21:$J$39,MS$5),MP33&lt;SMALL(기준일시_입력!$N$21:$N$39,MS$5)),SMALL(기준일시_입력!$N$21:$N$39,MS$5)-MP33,0)),0)</f>
        <v>0</v>
      </c>
      <c r="MT33" s="128">
        <f>IFERROR(IF(AND(MP33&lt;SMALL(기준일시_입력!$J$21:$J$39,MT$5),MQ33&gt;SMALL(기준일시_입력!$N$21:$N$39,MT$5)),INDEX(기준일시_입력!$AJ$21:$AJ$39,MT$5*2-1),IF(AND(MP33&gt;=SMALL(기준일시_입력!$J$21:$J$39,MT$5),MP33&lt;SMALL(기준일시_입력!$N$21:$N$39,MT$5)),SMALL(기준일시_입력!$N$21:$N$39,MT$5)-MP33,0)),0)</f>
        <v>0</v>
      </c>
      <c r="MU33" s="128">
        <f>IFERROR(IF(AND(MP33&lt;SMALL(기준일시_입력!$J$21:$J$39,MU$5),MQ33&gt;SMALL(기준일시_입력!$N$21:$N$39,MU$5)),INDEX(기준일시_입력!$AJ$21:$AJ$39,MU$5*2-1),IF(AND(MP33&gt;=SMALL(기준일시_입력!$J$21:$J$39,MU$5),MP33&lt;SMALL(기준일시_입력!$N$21:$N$39,MU$5)),SMALL(기준일시_입력!$N$21:$N$39,MU$5)-MP33,0)),0)</f>
        <v>0</v>
      </c>
      <c r="MV33" s="128">
        <f>IFERROR(IF(AND(MP33&lt;SMALL(기준일시_입력!$J$21:$J$39,MV$5),MQ33&gt;SMALL(기준일시_입력!$N$21:$N$39,MV$5)),INDEX(기준일시_입력!$AJ$21:$AJ$39,MV$5*2-1),IF(AND(MP33&gt;=SMALL(기준일시_입력!$J$21:$J$39,MV$5),MP33&lt;SMALL(기준일시_입력!$N$21:$N$39,MV$5)),SMALL(기준일시_입력!$N$21:$N$39,MV$5)-MP33,0)),0)</f>
        <v>0</v>
      </c>
      <c r="MW33" s="128">
        <f>IFERROR(IF(AND(MP33&lt;SMALL(기준일시_입력!$J$21:$J$39,MW$5),MQ33&gt;SMALL(기준일시_입력!$N$21:$N$39,MW$5)),INDEX(기준일시_입력!$AJ$21:$AJ$39,MW$5*2-1),IF(AND(MP33&gt;=SMALL(기준일시_입력!$J$21:$J$39,MW$5),MP33&lt;SMALL(기준일시_입력!$N$21:$N$39,MW$5)),SMALL(기준일시_입력!$N$21:$N$39,MW$5)-MP33,0)),0)</f>
        <v>0</v>
      </c>
      <c r="MX33" s="128">
        <f>IFERROR(IF(AND(MP33&lt;SMALL(기준일시_입력!$J$21:$J$39,MX$5),MQ33&gt;SMALL(기준일시_입력!$N$21:$N$39,MX$5)),INDEX(기준일시_입력!$AJ$21:$AJ$39,MX$5*2-1),IF(AND(MP33&gt;=SMALL(기준일시_입력!$J$21:$J$39,MX$5),MP33&lt;SMALL(기준일시_입력!$N$21:$N$39,MX$5)),SMALL(기준일시_입력!$N$21:$N$39,MX$5)-MP33,0)),0)</f>
        <v>0</v>
      </c>
      <c r="MY33" s="128">
        <f>IFERROR(IF(AND(MP33&lt;SMALL(기준일시_입력!$J$21:$J$39,MY$5),MQ33&gt;SMALL(기준일시_입력!$N$21:$N$39,MY$5)),INDEX(기준일시_입력!$AJ$21:$AJ$39,MY$5*2-1),IF(AND(MP33&gt;=SMALL(기준일시_입력!$J$21:$J$39,MY$5),MP33&lt;SMALL(기준일시_입력!$N$21:$N$39,MY$5)),SMALL(기준일시_입력!$N$21:$N$39,MY$5)-MP33,0)),0)</f>
        <v>0</v>
      </c>
      <c r="MZ33" s="128">
        <f>IFERROR(IF(AND(MP33&lt;SMALL(기준일시_입력!$J$21:$J$39,MZ$5),MQ33&gt;SMALL(기준일시_입력!$N$21:$N$39,MZ$5)),INDEX(기준일시_입력!$AJ$21:$AJ$39,MZ$5*2-1),IF(AND(MP33&gt;=SMALL(기준일시_입력!$J$21:$J$39,MZ$5),MP33&lt;SMALL(기준일시_입력!$N$21:$N$39,MZ$5)),SMALL(기준일시_입력!$N$21:$N$39,MZ$5)-MP33,0)),0)</f>
        <v>0</v>
      </c>
      <c r="NA33" s="128">
        <f>IFERROR(IF(AND(MP33&lt;SMALL(기준일시_입력!$J$21:$J$39,NA$5),MQ33&gt;SMALL(기준일시_입력!$N$21:$N$39,NA$5)),INDEX(기준일시_입력!$AJ$21:$AJ$39,NA$5*2-1),IF(AND(MP33&gt;=SMALL(기준일시_입력!$J$21:$J$39,NA$5),MP33&lt;SMALL(기준일시_입력!$N$21:$N$39,NA$5)),SMALL(기준일시_입력!$N$21:$N$39,NA$5)-MP33,0)),0)</f>
        <v>0</v>
      </c>
      <c r="NB33" s="125"/>
      <c r="NC33" s="180" t="str">
        <f t="shared" si="204"/>
        <v>28일</v>
      </c>
      <c r="ND33" s="180"/>
      <c r="NE33" s="124" t="str">
        <f t="shared" si="205"/>
        <v>일</v>
      </c>
      <c r="NF33" s="133" t="str">
        <f t="shared" si="407"/>
        <v/>
      </c>
      <c r="NG33" s="184"/>
      <c r="NH33" s="184"/>
      <c r="NI33" s="184"/>
      <c r="NJ33" s="184"/>
      <c r="NK33" s="184"/>
      <c r="NL33" s="184"/>
      <c r="NM33" s="176"/>
      <c r="NN33" s="177"/>
      <c r="NO33" s="129" t="str">
        <f>IF($B33="","",IF(AND(NE$3&lt;&gt;"",$B33-기준일시_입력!$AO$7&lt;=0,NG33="",NJ33="",NM33=""),"X",IF(NM33="연차","☆",IF(NM33="월차","★",IF(NM33="병가","♨",IF(NM33="출장","◎",IF(NM33="교육","■",IF(AND(NM33="",NG33&lt;=기준일시_입력!$J$15,NJ33&gt;=기준일시_입력!$N$15),"○",IF(AND(NM33="",NG33&lt;&gt;"",NG33&gt;기준일시_입력!$J$15),"▼",IF(AND(NM33="",NJ33&lt;&gt;"",NJ33&lt;기준일시_입력!$N$15),"△",""))))))))))</f>
        <v/>
      </c>
      <c r="NP33" s="128">
        <f>IFERROR(IF(OR(NG33="",NJ33=""),0,IF(AND(NR33&lt;기준일시_입력!$J$17,NS33&gt;기준일시_입력!$N$17),기준일시_입력!$N$17-기준일시_입력!$J$17,IF(AND(NR33&gt;=기준일시_입력!$J$17,NS33&gt;기준일시_입력!$N$17),기준일시_입력!$N$17-NR33,IF(NS33&lt;기준일시_입력!$J$17,0,IF(AND(NR33&lt;기준일시_입력!$J$17,NS33&lt;=기준일시_입력!$N$17),NS33-기준일시_입력!$J$17,IF(AND(NR33&gt;=기준일시_입력!$J$17,NS33&lt;=기준일시_입력!$N$17),NS33-NR33,0)))))),0)</f>
        <v>0</v>
      </c>
      <c r="NQ33" s="128">
        <f t="shared" si="207"/>
        <v>0</v>
      </c>
      <c r="NR33" s="128">
        <f>IF(OR(NG33="",NJ33=""),0,IF(NG33&lt;기준일시_입력!$J$15,기준일시_입력!$J$15,NG33))</f>
        <v>0</v>
      </c>
      <c r="NS33" s="128">
        <f t="shared" si="208"/>
        <v>0</v>
      </c>
      <c r="NT33" s="128">
        <f>IFERROR(IF(AND(NR33&lt;SMALL(기준일시_입력!$J$21:$J$39,NT$5),NS33&gt;SMALL(기준일시_입력!$N$21:$N$39,NT$5)),INDEX(기준일시_입력!$AJ$21:$AJ$39,NT$5*2-1),IF(AND(NR33&gt;=SMALL(기준일시_입력!$J$21:$J$39,NT$5),NR33&lt;SMALL(기준일시_입력!$N$21:$N$39,NT$5)),SMALL(기준일시_입력!$N$21:$N$39,NT$5)-NR33,0)),0)</f>
        <v>0</v>
      </c>
      <c r="NU33" s="128">
        <f>IFERROR(IF(AND(NR33&lt;SMALL(기준일시_입력!$J$21:$J$39,NU$5),NS33&gt;SMALL(기준일시_입력!$N$21:$N$39,NU$5)),INDEX(기준일시_입력!$AJ$21:$AJ$39,NU$5*2-1),IF(AND(NR33&gt;=SMALL(기준일시_입력!$J$21:$J$39,NU$5),NR33&lt;SMALL(기준일시_입력!$N$21:$N$39,NU$5)),SMALL(기준일시_입력!$N$21:$N$39,NU$5)-NR33,0)),0)</f>
        <v>0</v>
      </c>
      <c r="NV33" s="128">
        <f>IFERROR(IF(AND(NR33&lt;SMALL(기준일시_입력!$J$21:$J$39,NV$5),NS33&gt;SMALL(기준일시_입력!$N$21:$N$39,NV$5)),INDEX(기준일시_입력!$AJ$21:$AJ$39,NV$5*2-1),IF(AND(NR33&gt;=SMALL(기준일시_입력!$J$21:$J$39,NV$5),NR33&lt;SMALL(기준일시_입력!$N$21:$N$39,NV$5)),SMALL(기준일시_입력!$N$21:$N$39,NV$5)-NR33,0)),0)</f>
        <v>0</v>
      </c>
      <c r="NW33" s="128">
        <f>IFERROR(IF(AND(NR33&lt;SMALL(기준일시_입력!$J$21:$J$39,NW$5),NS33&gt;SMALL(기준일시_입력!$N$21:$N$39,NW$5)),INDEX(기준일시_입력!$AJ$21:$AJ$39,NW$5*2-1),IF(AND(NR33&gt;=SMALL(기준일시_입력!$J$21:$J$39,NW$5),NR33&lt;SMALL(기준일시_입력!$N$21:$N$39,NW$5)),SMALL(기준일시_입력!$N$21:$N$39,NW$5)-NR33,0)),0)</f>
        <v>0</v>
      </c>
      <c r="NX33" s="128">
        <f>IFERROR(IF(AND(NR33&lt;SMALL(기준일시_입력!$J$21:$J$39,NX$5),NS33&gt;SMALL(기준일시_입력!$N$21:$N$39,NX$5)),INDEX(기준일시_입력!$AJ$21:$AJ$39,NX$5*2-1),IF(AND(NR33&gt;=SMALL(기준일시_입력!$J$21:$J$39,NX$5),NR33&lt;SMALL(기준일시_입력!$N$21:$N$39,NX$5)),SMALL(기준일시_입력!$N$21:$N$39,NX$5)-NR33,0)),0)</f>
        <v>0</v>
      </c>
      <c r="NY33" s="128">
        <f>IFERROR(IF(AND(NR33&lt;SMALL(기준일시_입력!$J$21:$J$39,NY$5),NS33&gt;SMALL(기준일시_입력!$N$21:$N$39,NY$5)),INDEX(기준일시_입력!$AJ$21:$AJ$39,NY$5*2-1),IF(AND(NR33&gt;=SMALL(기준일시_입력!$J$21:$J$39,NY$5),NR33&lt;SMALL(기준일시_입력!$N$21:$N$39,NY$5)),SMALL(기준일시_입력!$N$21:$N$39,NY$5)-NR33,0)),0)</f>
        <v>0</v>
      </c>
      <c r="NZ33" s="128">
        <f>IFERROR(IF(AND(NR33&lt;SMALL(기준일시_입력!$J$21:$J$39,NZ$5),NS33&gt;SMALL(기준일시_입력!$N$21:$N$39,NZ$5)),INDEX(기준일시_입력!$AJ$21:$AJ$39,NZ$5*2-1),IF(AND(NR33&gt;=SMALL(기준일시_입력!$J$21:$J$39,NZ$5),NR33&lt;SMALL(기준일시_입력!$N$21:$N$39,NZ$5)),SMALL(기준일시_입력!$N$21:$N$39,NZ$5)-NR33,0)),0)</f>
        <v>0</v>
      </c>
      <c r="OA33" s="128">
        <f>IFERROR(IF(AND(NR33&lt;SMALL(기준일시_입력!$J$21:$J$39,OA$5),NS33&gt;SMALL(기준일시_입력!$N$21:$N$39,OA$5)),INDEX(기준일시_입력!$AJ$21:$AJ$39,OA$5*2-1),IF(AND(NR33&gt;=SMALL(기준일시_입력!$J$21:$J$39,OA$5),NR33&lt;SMALL(기준일시_입력!$N$21:$N$39,OA$5)),SMALL(기준일시_입력!$N$21:$N$39,OA$5)-NR33,0)),0)</f>
        <v>0</v>
      </c>
      <c r="OB33" s="128">
        <f>IFERROR(IF(AND(NR33&lt;SMALL(기준일시_입력!$J$21:$J$39,OB$5),NS33&gt;SMALL(기준일시_입력!$N$21:$N$39,OB$5)),INDEX(기준일시_입력!$AJ$21:$AJ$39,OB$5*2-1),IF(AND(NR33&gt;=SMALL(기준일시_입력!$J$21:$J$39,OB$5),NR33&lt;SMALL(기준일시_입력!$N$21:$N$39,OB$5)),SMALL(기준일시_입력!$N$21:$N$39,OB$5)-NR33,0)),0)</f>
        <v>0</v>
      </c>
      <c r="OC33" s="128">
        <f>IFERROR(IF(AND(NR33&lt;SMALL(기준일시_입력!$J$21:$J$39,OC$5),NS33&gt;SMALL(기준일시_입력!$N$21:$N$39,OC$5)),INDEX(기준일시_입력!$AJ$21:$AJ$39,OC$5*2-1),IF(AND(NR33&gt;=SMALL(기준일시_입력!$J$21:$J$39,OC$5),NR33&lt;SMALL(기준일시_입력!$N$21:$N$39,OC$5)),SMALL(기준일시_입력!$N$21:$N$39,OC$5)-NR33,0)),0)</f>
        <v>0</v>
      </c>
      <c r="OD33" s="125"/>
      <c r="OE33" s="180" t="str">
        <f t="shared" si="209"/>
        <v>28일</v>
      </c>
      <c r="OF33" s="180"/>
      <c r="OG33" s="124" t="str">
        <f t="shared" si="210"/>
        <v>일</v>
      </c>
      <c r="OH33" s="133" t="str">
        <f t="shared" si="407"/>
        <v/>
      </c>
      <c r="OI33" s="184"/>
      <c r="OJ33" s="184"/>
      <c r="OK33" s="184"/>
      <c r="OL33" s="184"/>
      <c r="OM33" s="184"/>
      <c r="ON33" s="184"/>
      <c r="OO33" s="176"/>
      <c r="OP33" s="177"/>
      <c r="OQ33" s="129" t="str">
        <f>IF($B33="","",IF(AND(OG$3&lt;&gt;"",$B33-기준일시_입력!$AO$7&lt;=0,OI33="",OL33="",OO33=""),"X",IF(OO33="연차","☆",IF(OO33="월차","★",IF(OO33="병가","♨",IF(OO33="출장","◎",IF(OO33="교육","■",IF(AND(OO33="",OI33&lt;=기준일시_입력!$J$15,OL33&gt;=기준일시_입력!$N$15),"○",IF(AND(OO33="",OI33&lt;&gt;"",OI33&gt;기준일시_입력!$J$15),"▼",IF(AND(OO33="",OL33&lt;&gt;"",OL33&lt;기준일시_입력!$N$15),"△",""))))))))))</f>
        <v/>
      </c>
      <c r="OR33" s="128">
        <f>IFERROR(IF(OR(OI33="",OL33=""),0,IF(AND(OT33&lt;기준일시_입력!$J$17,OU33&gt;기준일시_입력!$N$17),기준일시_입력!$N$17-기준일시_입력!$J$17,IF(AND(OT33&gt;=기준일시_입력!$J$17,OU33&gt;기준일시_입력!$N$17),기준일시_입력!$N$17-OT33,IF(OU33&lt;기준일시_입력!$J$17,0,IF(AND(OT33&lt;기준일시_입력!$J$17,OU33&lt;=기준일시_입력!$N$17),OU33-기준일시_입력!$J$17,IF(AND(OT33&gt;=기준일시_입력!$J$17,OU33&lt;=기준일시_입력!$N$17),OU33-OT33,0)))))),0)</f>
        <v>0</v>
      </c>
      <c r="OS33" s="128">
        <f t="shared" si="212"/>
        <v>0</v>
      </c>
      <c r="OT33" s="128">
        <f>IF(OR(OI33="",OL33=""),0,IF(OI33&lt;기준일시_입력!$J$15,기준일시_입력!$J$15,OI33))</f>
        <v>0</v>
      </c>
      <c r="OU33" s="128">
        <f t="shared" si="213"/>
        <v>0</v>
      </c>
      <c r="OV33" s="128">
        <f>IFERROR(IF(AND(OT33&lt;SMALL(기준일시_입력!$J$21:$J$39,OV$5),OU33&gt;SMALL(기준일시_입력!$N$21:$N$39,OV$5)),INDEX(기준일시_입력!$AJ$21:$AJ$39,OV$5*2-1),IF(AND(OT33&gt;=SMALL(기준일시_입력!$J$21:$J$39,OV$5),OT33&lt;SMALL(기준일시_입력!$N$21:$N$39,OV$5)),SMALL(기준일시_입력!$N$21:$N$39,OV$5)-OT33,0)),0)</f>
        <v>0</v>
      </c>
      <c r="OW33" s="128">
        <f>IFERROR(IF(AND(OT33&lt;SMALL(기준일시_입력!$J$21:$J$39,OW$5),OU33&gt;SMALL(기준일시_입력!$N$21:$N$39,OW$5)),INDEX(기준일시_입력!$AJ$21:$AJ$39,OW$5*2-1),IF(AND(OT33&gt;=SMALL(기준일시_입력!$J$21:$J$39,OW$5),OT33&lt;SMALL(기준일시_입력!$N$21:$N$39,OW$5)),SMALL(기준일시_입력!$N$21:$N$39,OW$5)-OT33,0)),0)</f>
        <v>0</v>
      </c>
      <c r="OX33" s="128">
        <f>IFERROR(IF(AND(OT33&lt;SMALL(기준일시_입력!$J$21:$J$39,OX$5),OU33&gt;SMALL(기준일시_입력!$N$21:$N$39,OX$5)),INDEX(기준일시_입력!$AJ$21:$AJ$39,OX$5*2-1),IF(AND(OT33&gt;=SMALL(기준일시_입력!$J$21:$J$39,OX$5),OT33&lt;SMALL(기준일시_입력!$N$21:$N$39,OX$5)),SMALL(기준일시_입력!$N$21:$N$39,OX$5)-OT33,0)),0)</f>
        <v>0</v>
      </c>
      <c r="OY33" s="128">
        <f>IFERROR(IF(AND(OT33&lt;SMALL(기준일시_입력!$J$21:$J$39,OY$5),OU33&gt;SMALL(기준일시_입력!$N$21:$N$39,OY$5)),INDEX(기준일시_입력!$AJ$21:$AJ$39,OY$5*2-1),IF(AND(OT33&gt;=SMALL(기준일시_입력!$J$21:$J$39,OY$5),OT33&lt;SMALL(기준일시_입력!$N$21:$N$39,OY$5)),SMALL(기준일시_입력!$N$21:$N$39,OY$5)-OT33,0)),0)</f>
        <v>0</v>
      </c>
      <c r="OZ33" s="128">
        <f>IFERROR(IF(AND(OT33&lt;SMALL(기준일시_입력!$J$21:$J$39,OZ$5),OU33&gt;SMALL(기준일시_입력!$N$21:$N$39,OZ$5)),INDEX(기준일시_입력!$AJ$21:$AJ$39,OZ$5*2-1),IF(AND(OT33&gt;=SMALL(기준일시_입력!$J$21:$J$39,OZ$5),OT33&lt;SMALL(기준일시_입력!$N$21:$N$39,OZ$5)),SMALL(기준일시_입력!$N$21:$N$39,OZ$5)-OT33,0)),0)</f>
        <v>0</v>
      </c>
      <c r="PA33" s="128">
        <f>IFERROR(IF(AND(OT33&lt;SMALL(기준일시_입력!$J$21:$J$39,PA$5),OU33&gt;SMALL(기준일시_입력!$N$21:$N$39,PA$5)),INDEX(기준일시_입력!$AJ$21:$AJ$39,PA$5*2-1),IF(AND(OT33&gt;=SMALL(기준일시_입력!$J$21:$J$39,PA$5),OT33&lt;SMALL(기준일시_입력!$N$21:$N$39,PA$5)),SMALL(기준일시_입력!$N$21:$N$39,PA$5)-OT33,0)),0)</f>
        <v>0</v>
      </c>
      <c r="PB33" s="128">
        <f>IFERROR(IF(AND(OT33&lt;SMALL(기준일시_입력!$J$21:$J$39,PB$5),OU33&gt;SMALL(기준일시_입력!$N$21:$N$39,PB$5)),INDEX(기준일시_입력!$AJ$21:$AJ$39,PB$5*2-1),IF(AND(OT33&gt;=SMALL(기준일시_입력!$J$21:$J$39,PB$5),OT33&lt;SMALL(기준일시_입력!$N$21:$N$39,PB$5)),SMALL(기준일시_입력!$N$21:$N$39,PB$5)-OT33,0)),0)</f>
        <v>0</v>
      </c>
      <c r="PC33" s="128">
        <f>IFERROR(IF(AND(OT33&lt;SMALL(기준일시_입력!$J$21:$J$39,PC$5),OU33&gt;SMALL(기준일시_입력!$N$21:$N$39,PC$5)),INDEX(기준일시_입력!$AJ$21:$AJ$39,PC$5*2-1),IF(AND(OT33&gt;=SMALL(기준일시_입력!$J$21:$J$39,PC$5),OT33&lt;SMALL(기준일시_입력!$N$21:$N$39,PC$5)),SMALL(기준일시_입력!$N$21:$N$39,PC$5)-OT33,0)),0)</f>
        <v>0</v>
      </c>
      <c r="PD33" s="128">
        <f>IFERROR(IF(AND(OT33&lt;SMALL(기준일시_입력!$J$21:$J$39,PD$5),OU33&gt;SMALL(기준일시_입력!$N$21:$N$39,PD$5)),INDEX(기준일시_입력!$AJ$21:$AJ$39,PD$5*2-1),IF(AND(OT33&gt;=SMALL(기준일시_입력!$J$21:$J$39,PD$5),OT33&lt;SMALL(기준일시_입력!$N$21:$N$39,PD$5)),SMALL(기준일시_입력!$N$21:$N$39,PD$5)-OT33,0)),0)</f>
        <v>0</v>
      </c>
      <c r="PE33" s="128">
        <f>IFERROR(IF(AND(OT33&lt;SMALL(기준일시_입력!$J$21:$J$39,PE$5),OU33&gt;SMALL(기준일시_입력!$N$21:$N$39,PE$5)),INDEX(기준일시_입력!$AJ$21:$AJ$39,PE$5*2-1),IF(AND(OT33&gt;=SMALL(기준일시_입력!$J$21:$J$39,PE$5),OT33&lt;SMALL(기준일시_입력!$N$21:$N$39,PE$5)),SMALL(기준일시_입력!$N$21:$N$39,PE$5)-OT33,0)),0)</f>
        <v>0</v>
      </c>
      <c r="PF33" s="125"/>
      <c r="PG33" s="180" t="str">
        <f t="shared" si="214"/>
        <v>28일</v>
      </c>
      <c r="PH33" s="180"/>
      <c r="PI33" s="124" t="str">
        <f t="shared" si="215"/>
        <v>일</v>
      </c>
      <c r="PJ33" s="133" t="str">
        <f t="shared" si="408"/>
        <v/>
      </c>
      <c r="PK33" s="184"/>
      <c r="PL33" s="184"/>
      <c r="PM33" s="184"/>
      <c r="PN33" s="184"/>
      <c r="PO33" s="184"/>
      <c r="PP33" s="184"/>
      <c r="PQ33" s="176"/>
      <c r="PR33" s="177"/>
      <c r="PS33" s="129" t="str">
        <f>IF($B33="","",IF(AND(PI$3&lt;&gt;"",$B33-기준일시_입력!$AO$7&lt;=0,PK33="",PN33="",PQ33=""),"X",IF(PQ33="연차","☆",IF(PQ33="월차","★",IF(PQ33="병가","♨",IF(PQ33="출장","◎",IF(PQ33="교육","■",IF(AND(PQ33="",PK33&lt;=기준일시_입력!$J$15,PN33&gt;=기준일시_입력!$N$15),"○",IF(AND(PQ33="",PK33&lt;&gt;"",PK33&gt;기준일시_입력!$J$15),"▼",IF(AND(PQ33="",PN33&lt;&gt;"",PN33&lt;기준일시_입력!$N$15),"△",""))))))))))</f>
        <v/>
      </c>
      <c r="PT33" s="128">
        <f>IFERROR(IF(OR(PK33="",PN33=""),0,IF(AND(PV33&lt;기준일시_입력!$J$17,PW33&gt;기준일시_입력!$N$17),기준일시_입력!$N$17-기준일시_입력!$J$17,IF(AND(PV33&gt;=기준일시_입력!$J$17,PW33&gt;기준일시_입력!$N$17),기준일시_입력!$N$17-PV33,IF(PW33&lt;기준일시_입력!$J$17,0,IF(AND(PV33&lt;기준일시_입력!$J$17,PW33&lt;=기준일시_입력!$N$17),PW33-기준일시_입력!$J$17,IF(AND(PV33&gt;=기준일시_입력!$J$17,PW33&lt;=기준일시_입력!$N$17),PW33-PV33,0)))))),0)</f>
        <v>0</v>
      </c>
      <c r="PU33" s="128">
        <f t="shared" si="217"/>
        <v>0</v>
      </c>
      <c r="PV33" s="128">
        <f>IF(OR(PK33="",PN33=""),0,IF(PK33&lt;기준일시_입력!$J$15,기준일시_입력!$J$15,PK33))</f>
        <v>0</v>
      </c>
      <c r="PW33" s="128">
        <f t="shared" si="218"/>
        <v>0</v>
      </c>
      <c r="PX33" s="128">
        <f>IFERROR(IF(AND(PV33&lt;SMALL(기준일시_입력!$J$21:$J$39,PX$5),PW33&gt;SMALL(기준일시_입력!$N$21:$N$39,PX$5)),INDEX(기준일시_입력!$AJ$21:$AJ$39,PX$5*2-1),IF(AND(PV33&gt;=SMALL(기준일시_입력!$J$21:$J$39,PX$5),PV33&lt;SMALL(기준일시_입력!$N$21:$N$39,PX$5)),SMALL(기준일시_입력!$N$21:$N$39,PX$5)-PV33,0)),0)</f>
        <v>0</v>
      </c>
      <c r="PY33" s="128">
        <f>IFERROR(IF(AND(PV33&lt;SMALL(기준일시_입력!$J$21:$J$39,PY$5),PW33&gt;SMALL(기준일시_입력!$N$21:$N$39,PY$5)),INDEX(기준일시_입력!$AJ$21:$AJ$39,PY$5*2-1),IF(AND(PV33&gt;=SMALL(기준일시_입력!$J$21:$J$39,PY$5),PV33&lt;SMALL(기준일시_입력!$N$21:$N$39,PY$5)),SMALL(기준일시_입력!$N$21:$N$39,PY$5)-PV33,0)),0)</f>
        <v>0</v>
      </c>
      <c r="PZ33" s="128">
        <f>IFERROR(IF(AND(PV33&lt;SMALL(기준일시_입력!$J$21:$J$39,PZ$5),PW33&gt;SMALL(기준일시_입력!$N$21:$N$39,PZ$5)),INDEX(기준일시_입력!$AJ$21:$AJ$39,PZ$5*2-1),IF(AND(PV33&gt;=SMALL(기준일시_입력!$J$21:$J$39,PZ$5),PV33&lt;SMALL(기준일시_입력!$N$21:$N$39,PZ$5)),SMALL(기준일시_입력!$N$21:$N$39,PZ$5)-PV33,0)),0)</f>
        <v>0</v>
      </c>
      <c r="QA33" s="128">
        <f>IFERROR(IF(AND(PV33&lt;SMALL(기준일시_입력!$J$21:$J$39,QA$5),PW33&gt;SMALL(기준일시_입력!$N$21:$N$39,QA$5)),INDEX(기준일시_입력!$AJ$21:$AJ$39,QA$5*2-1),IF(AND(PV33&gt;=SMALL(기준일시_입력!$J$21:$J$39,QA$5),PV33&lt;SMALL(기준일시_입력!$N$21:$N$39,QA$5)),SMALL(기준일시_입력!$N$21:$N$39,QA$5)-PV33,0)),0)</f>
        <v>0</v>
      </c>
      <c r="QB33" s="128">
        <f>IFERROR(IF(AND(PV33&lt;SMALL(기준일시_입력!$J$21:$J$39,QB$5),PW33&gt;SMALL(기준일시_입력!$N$21:$N$39,QB$5)),INDEX(기준일시_입력!$AJ$21:$AJ$39,QB$5*2-1),IF(AND(PV33&gt;=SMALL(기준일시_입력!$J$21:$J$39,QB$5),PV33&lt;SMALL(기준일시_입력!$N$21:$N$39,QB$5)),SMALL(기준일시_입력!$N$21:$N$39,QB$5)-PV33,0)),0)</f>
        <v>0</v>
      </c>
      <c r="QC33" s="128">
        <f>IFERROR(IF(AND(PV33&lt;SMALL(기준일시_입력!$J$21:$J$39,QC$5),PW33&gt;SMALL(기준일시_입력!$N$21:$N$39,QC$5)),INDEX(기준일시_입력!$AJ$21:$AJ$39,QC$5*2-1),IF(AND(PV33&gt;=SMALL(기준일시_입력!$J$21:$J$39,QC$5),PV33&lt;SMALL(기준일시_입력!$N$21:$N$39,QC$5)),SMALL(기준일시_입력!$N$21:$N$39,QC$5)-PV33,0)),0)</f>
        <v>0</v>
      </c>
      <c r="QD33" s="128">
        <f>IFERROR(IF(AND(PV33&lt;SMALL(기준일시_입력!$J$21:$J$39,QD$5),PW33&gt;SMALL(기준일시_입력!$N$21:$N$39,QD$5)),INDEX(기준일시_입력!$AJ$21:$AJ$39,QD$5*2-1),IF(AND(PV33&gt;=SMALL(기준일시_입력!$J$21:$J$39,QD$5),PV33&lt;SMALL(기준일시_입력!$N$21:$N$39,QD$5)),SMALL(기준일시_입력!$N$21:$N$39,QD$5)-PV33,0)),0)</f>
        <v>0</v>
      </c>
      <c r="QE33" s="128">
        <f>IFERROR(IF(AND(PV33&lt;SMALL(기준일시_입력!$J$21:$J$39,QE$5),PW33&gt;SMALL(기준일시_입력!$N$21:$N$39,QE$5)),INDEX(기준일시_입력!$AJ$21:$AJ$39,QE$5*2-1),IF(AND(PV33&gt;=SMALL(기준일시_입력!$J$21:$J$39,QE$5),PV33&lt;SMALL(기준일시_입력!$N$21:$N$39,QE$5)),SMALL(기준일시_입력!$N$21:$N$39,QE$5)-PV33,0)),0)</f>
        <v>0</v>
      </c>
      <c r="QF33" s="128">
        <f>IFERROR(IF(AND(PV33&lt;SMALL(기준일시_입력!$J$21:$J$39,QF$5),PW33&gt;SMALL(기준일시_입력!$N$21:$N$39,QF$5)),INDEX(기준일시_입력!$AJ$21:$AJ$39,QF$5*2-1),IF(AND(PV33&gt;=SMALL(기준일시_입력!$J$21:$J$39,QF$5),PV33&lt;SMALL(기준일시_입력!$N$21:$N$39,QF$5)),SMALL(기준일시_입력!$N$21:$N$39,QF$5)-PV33,0)),0)</f>
        <v>0</v>
      </c>
      <c r="QG33" s="128">
        <f>IFERROR(IF(AND(PV33&lt;SMALL(기준일시_입력!$J$21:$J$39,QG$5),PW33&gt;SMALL(기준일시_입력!$N$21:$N$39,QG$5)),INDEX(기준일시_입력!$AJ$21:$AJ$39,QG$5*2-1),IF(AND(PV33&gt;=SMALL(기준일시_입력!$J$21:$J$39,QG$5),PV33&lt;SMALL(기준일시_입력!$N$21:$N$39,QG$5)),SMALL(기준일시_입력!$N$21:$N$39,QG$5)-PV33,0)),0)</f>
        <v>0</v>
      </c>
      <c r="QH33" s="125"/>
      <c r="QI33" s="180" t="str">
        <f t="shared" si="219"/>
        <v>28일</v>
      </c>
      <c r="QJ33" s="180"/>
      <c r="QK33" s="124" t="str">
        <f t="shared" si="220"/>
        <v>일</v>
      </c>
      <c r="QL33" s="133" t="str">
        <f t="shared" si="408"/>
        <v/>
      </c>
      <c r="QM33" s="184"/>
      <c r="QN33" s="184"/>
      <c r="QO33" s="184"/>
      <c r="QP33" s="184"/>
      <c r="QQ33" s="184"/>
      <c r="QR33" s="184"/>
      <c r="QS33" s="176"/>
      <c r="QT33" s="177"/>
      <c r="QU33" s="129" t="str">
        <f>IF($B33="","",IF(AND(QK$3&lt;&gt;"",$B33-기준일시_입력!$AO$7&lt;=0,QM33="",QP33="",QS33=""),"X",IF(QS33="연차","☆",IF(QS33="월차","★",IF(QS33="병가","♨",IF(QS33="출장","◎",IF(QS33="교육","■",IF(AND(QS33="",QM33&lt;=기준일시_입력!$J$15,QP33&gt;=기준일시_입력!$N$15),"○",IF(AND(QS33="",QM33&lt;&gt;"",QM33&gt;기준일시_입력!$J$15),"▼",IF(AND(QS33="",QP33&lt;&gt;"",QP33&lt;기준일시_입력!$N$15),"△",""))))))))))</f>
        <v/>
      </c>
      <c r="QV33" s="128">
        <f>IFERROR(IF(OR(QM33="",QP33=""),0,IF(AND(QX33&lt;기준일시_입력!$J$17,QY33&gt;기준일시_입력!$N$17),기준일시_입력!$N$17-기준일시_입력!$J$17,IF(AND(QX33&gt;=기준일시_입력!$J$17,QY33&gt;기준일시_입력!$N$17),기준일시_입력!$N$17-QX33,IF(QY33&lt;기준일시_입력!$J$17,0,IF(AND(QX33&lt;기준일시_입력!$J$17,QY33&lt;=기준일시_입력!$N$17),QY33-기준일시_입력!$J$17,IF(AND(QX33&gt;=기준일시_입력!$J$17,QY33&lt;=기준일시_입력!$N$17),QY33-QX33,0)))))),0)</f>
        <v>0</v>
      </c>
      <c r="QW33" s="128">
        <f t="shared" si="222"/>
        <v>0</v>
      </c>
      <c r="QX33" s="128">
        <f>IF(OR(QM33="",QP33=""),0,IF(QM33&lt;기준일시_입력!$J$15,기준일시_입력!$J$15,QM33))</f>
        <v>0</v>
      </c>
      <c r="QY33" s="128">
        <f t="shared" si="223"/>
        <v>0</v>
      </c>
      <c r="QZ33" s="128">
        <f>IFERROR(IF(AND(QX33&lt;SMALL(기준일시_입력!$J$21:$J$39,QZ$5),QY33&gt;SMALL(기준일시_입력!$N$21:$N$39,QZ$5)),INDEX(기준일시_입력!$AJ$21:$AJ$39,QZ$5*2-1),IF(AND(QX33&gt;=SMALL(기준일시_입력!$J$21:$J$39,QZ$5),QX33&lt;SMALL(기준일시_입력!$N$21:$N$39,QZ$5)),SMALL(기준일시_입력!$N$21:$N$39,QZ$5)-QX33,0)),0)</f>
        <v>0</v>
      </c>
      <c r="RA33" s="128">
        <f>IFERROR(IF(AND(QX33&lt;SMALL(기준일시_입력!$J$21:$J$39,RA$5),QY33&gt;SMALL(기준일시_입력!$N$21:$N$39,RA$5)),INDEX(기준일시_입력!$AJ$21:$AJ$39,RA$5*2-1),IF(AND(QX33&gt;=SMALL(기준일시_입력!$J$21:$J$39,RA$5),QX33&lt;SMALL(기준일시_입력!$N$21:$N$39,RA$5)),SMALL(기준일시_입력!$N$21:$N$39,RA$5)-QX33,0)),0)</f>
        <v>0</v>
      </c>
      <c r="RB33" s="128">
        <f>IFERROR(IF(AND(QX33&lt;SMALL(기준일시_입력!$J$21:$J$39,RB$5),QY33&gt;SMALL(기준일시_입력!$N$21:$N$39,RB$5)),INDEX(기준일시_입력!$AJ$21:$AJ$39,RB$5*2-1),IF(AND(QX33&gt;=SMALL(기준일시_입력!$J$21:$J$39,RB$5),QX33&lt;SMALL(기준일시_입력!$N$21:$N$39,RB$5)),SMALL(기준일시_입력!$N$21:$N$39,RB$5)-QX33,0)),0)</f>
        <v>0</v>
      </c>
      <c r="RC33" s="128">
        <f>IFERROR(IF(AND(QX33&lt;SMALL(기준일시_입력!$J$21:$J$39,RC$5),QY33&gt;SMALL(기준일시_입력!$N$21:$N$39,RC$5)),INDEX(기준일시_입력!$AJ$21:$AJ$39,RC$5*2-1),IF(AND(QX33&gt;=SMALL(기준일시_입력!$J$21:$J$39,RC$5),QX33&lt;SMALL(기준일시_입력!$N$21:$N$39,RC$5)),SMALL(기준일시_입력!$N$21:$N$39,RC$5)-QX33,0)),0)</f>
        <v>0</v>
      </c>
      <c r="RD33" s="128">
        <f>IFERROR(IF(AND(QX33&lt;SMALL(기준일시_입력!$J$21:$J$39,RD$5),QY33&gt;SMALL(기준일시_입력!$N$21:$N$39,RD$5)),INDEX(기준일시_입력!$AJ$21:$AJ$39,RD$5*2-1),IF(AND(QX33&gt;=SMALL(기준일시_입력!$J$21:$J$39,RD$5),QX33&lt;SMALL(기준일시_입력!$N$21:$N$39,RD$5)),SMALL(기준일시_입력!$N$21:$N$39,RD$5)-QX33,0)),0)</f>
        <v>0</v>
      </c>
      <c r="RE33" s="128">
        <f>IFERROR(IF(AND(QX33&lt;SMALL(기준일시_입력!$J$21:$J$39,RE$5),QY33&gt;SMALL(기준일시_입력!$N$21:$N$39,RE$5)),INDEX(기준일시_입력!$AJ$21:$AJ$39,RE$5*2-1),IF(AND(QX33&gt;=SMALL(기준일시_입력!$J$21:$J$39,RE$5),QX33&lt;SMALL(기준일시_입력!$N$21:$N$39,RE$5)),SMALL(기준일시_입력!$N$21:$N$39,RE$5)-QX33,0)),0)</f>
        <v>0</v>
      </c>
      <c r="RF33" s="128">
        <f>IFERROR(IF(AND(QX33&lt;SMALL(기준일시_입력!$J$21:$J$39,RF$5),QY33&gt;SMALL(기준일시_입력!$N$21:$N$39,RF$5)),INDEX(기준일시_입력!$AJ$21:$AJ$39,RF$5*2-1),IF(AND(QX33&gt;=SMALL(기준일시_입력!$J$21:$J$39,RF$5),QX33&lt;SMALL(기준일시_입력!$N$21:$N$39,RF$5)),SMALL(기준일시_입력!$N$21:$N$39,RF$5)-QX33,0)),0)</f>
        <v>0</v>
      </c>
      <c r="RG33" s="128">
        <f>IFERROR(IF(AND(QX33&lt;SMALL(기준일시_입력!$J$21:$J$39,RG$5),QY33&gt;SMALL(기준일시_입력!$N$21:$N$39,RG$5)),INDEX(기준일시_입력!$AJ$21:$AJ$39,RG$5*2-1),IF(AND(QX33&gt;=SMALL(기준일시_입력!$J$21:$J$39,RG$5),QX33&lt;SMALL(기준일시_입력!$N$21:$N$39,RG$5)),SMALL(기준일시_입력!$N$21:$N$39,RG$5)-QX33,0)),0)</f>
        <v>0</v>
      </c>
      <c r="RH33" s="128">
        <f>IFERROR(IF(AND(QX33&lt;SMALL(기준일시_입력!$J$21:$J$39,RH$5),QY33&gt;SMALL(기준일시_입력!$N$21:$N$39,RH$5)),INDEX(기준일시_입력!$AJ$21:$AJ$39,RH$5*2-1),IF(AND(QX33&gt;=SMALL(기준일시_입력!$J$21:$J$39,RH$5),QX33&lt;SMALL(기준일시_입력!$N$21:$N$39,RH$5)),SMALL(기준일시_입력!$N$21:$N$39,RH$5)-QX33,0)),0)</f>
        <v>0</v>
      </c>
      <c r="RI33" s="128">
        <f>IFERROR(IF(AND(QX33&lt;SMALL(기준일시_입력!$J$21:$J$39,RI$5),QY33&gt;SMALL(기준일시_입력!$N$21:$N$39,RI$5)),INDEX(기준일시_입력!$AJ$21:$AJ$39,RI$5*2-1),IF(AND(QX33&gt;=SMALL(기준일시_입력!$J$21:$J$39,RI$5),QX33&lt;SMALL(기준일시_입력!$N$21:$N$39,RI$5)),SMALL(기준일시_입력!$N$21:$N$39,RI$5)-QX33,0)),0)</f>
        <v>0</v>
      </c>
      <c r="RJ33" s="125"/>
      <c r="RK33" s="180" t="str">
        <f t="shared" si="224"/>
        <v>28일</v>
      </c>
      <c r="RL33" s="180"/>
      <c r="RM33" s="124" t="str">
        <f t="shared" si="225"/>
        <v>일</v>
      </c>
      <c r="RN33" s="133" t="str">
        <f t="shared" si="408"/>
        <v/>
      </c>
      <c r="RO33" s="184"/>
      <c r="RP33" s="184"/>
      <c r="RQ33" s="184"/>
      <c r="RR33" s="184"/>
      <c r="RS33" s="184"/>
      <c r="RT33" s="184"/>
      <c r="RU33" s="176"/>
      <c r="RV33" s="177"/>
      <c r="RW33" s="129" t="str">
        <f>IF($B33="","",IF(AND(RM$3&lt;&gt;"",$B33-기준일시_입력!$AO$7&lt;=0,RO33="",RR33="",RU33=""),"X",IF(RU33="연차","☆",IF(RU33="월차","★",IF(RU33="병가","♨",IF(RU33="출장","◎",IF(RU33="교육","■",IF(AND(RU33="",RO33&lt;=기준일시_입력!$J$15,RR33&gt;=기준일시_입력!$N$15),"○",IF(AND(RU33="",RO33&lt;&gt;"",RO33&gt;기준일시_입력!$J$15),"▼",IF(AND(RU33="",RR33&lt;&gt;"",RR33&lt;기준일시_입력!$N$15),"△",""))))))))))</f>
        <v/>
      </c>
      <c r="RX33" s="128">
        <f>IFERROR(IF(OR(RO33="",RR33=""),0,IF(AND(RZ33&lt;기준일시_입력!$J$17,SA33&gt;기준일시_입력!$N$17),기준일시_입력!$N$17-기준일시_입력!$J$17,IF(AND(RZ33&gt;=기준일시_입력!$J$17,SA33&gt;기준일시_입력!$N$17),기준일시_입력!$N$17-RZ33,IF(SA33&lt;기준일시_입력!$J$17,0,IF(AND(RZ33&lt;기준일시_입력!$J$17,SA33&lt;=기준일시_입력!$N$17),SA33-기준일시_입력!$J$17,IF(AND(RZ33&gt;=기준일시_입력!$J$17,SA33&lt;=기준일시_입력!$N$17),SA33-RZ33,0)))))),0)</f>
        <v>0</v>
      </c>
      <c r="RY33" s="128">
        <f t="shared" si="227"/>
        <v>0</v>
      </c>
      <c r="RZ33" s="128">
        <f>IF(OR(RO33="",RR33=""),0,IF(RO33&lt;기준일시_입력!$J$15,기준일시_입력!$J$15,RO33))</f>
        <v>0</v>
      </c>
      <c r="SA33" s="128">
        <f t="shared" si="228"/>
        <v>0</v>
      </c>
      <c r="SB33" s="128">
        <f>IFERROR(IF(AND(RZ33&lt;SMALL(기준일시_입력!$J$21:$J$39,SB$5),SA33&gt;SMALL(기준일시_입력!$N$21:$N$39,SB$5)),INDEX(기준일시_입력!$AJ$21:$AJ$39,SB$5*2-1),IF(AND(RZ33&gt;=SMALL(기준일시_입력!$J$21:$J$39,SB$5),RZ33&lt;SMALL(기준일시_입력!$N$21:$N$39,SB$5)),SMALL(기준일시_입력!$N$21:$N$39,SB$5)-RZ33,0)),0)</f>
        <v>0</v>
      </c>
      <c r="SC33" s="128">
        <f>IFERROR(IF(AND(RZ33&lt;SMALL(기준일시_입력!$J$21:$J$39,SC$5),SA33&gt;SMALL(기준일시_입력!$N$21:$N$39,SC$5)),INDEX(기준일시_입력!$AJ$21:$AJ$39,SC$5*2-1),IF(AND(RZ33&gt;=SMALL(기준일시_입력!$J$21:$J$39,SC$5),RZ33&lt;SMALL(기준일시_입력!$N$21:$N$39,SC$5)),SMALL(기준일시_입력!$N$21:$N$39,SC$5)-RZ33,0)),0)</f>
        <v>0</v>
      </c>
      <c r="SD33" s="128">
        <f>IFERROR(IF(AND(RZ33&lt;SMALL(기준일시_입력!$J$21:$J$39,SD$5),SA33&gt;SMALL(기준일시_입력!$N$21:$N$39,SD$5)),INDEX(기준일시_입력!$AJ$21:$AJ$39,SD$5*2-1),IF(AND(RZ33&gt;=SMALL(기준일시_입력!$J$21:$J$39,SD$5),RZ33&lt;SMALL(기준일시_입력!$N$21:$N$39,SD$5)),SMALL(기준일시_입력!$N$21:$N$39,SD$5)-RZ33,0)),0)</f>
        <v>0</v>
      </c>
      <c r="SE33" s="128">
        <f>IFERROR(IF(AND(RZ33&lt;SMALL(기준일시_입력!$J$21:$J$39,SE$5),SA33&gt;SMALL(기준일시_입력!$N$21:$N$39,SE$5)),INDEX(기준일시_입력!$AJ$21:$AJ$39,SE$5*2-1),IF(AND(RZ33&gt;=SMALL(기준일시_입력!$J$21:$J$39,SE$5),RZ33&lt;SMALL(기준일시_입력!$N$21:$N$39,SE$5)),SMALL(기준일시_입력!$N$21:$N$39,SE$5)-RZ33,0)),0)</f>
        <v>0</v>
      </c>
      <c r="SF33" s="128">
        <f>IFERROR(IF(AND(RZ33&lt;SMALL(기준일시_입력!$J$21:$J$39,SF$5),SA33&gt;SMALL(기준일시_입력!$N$21:$N$39,SF$5)),INDEX(기준일시_입력!$AJ$21:$AJ$39,SF$5*2-1),IF(AND(RZ33&gt;=SMALL(기준일시_입력!$J$21:$J$39,SF$5),RZ33&lt;SMALL(기준일시_입력!$N$21:$N$39,SF$5)),SMALL(기준일시_입력!$N$21:$N$39,SF$5)-RZ33,0)),0)</f>
        <v>0</v>
      </c>
      <c r="SG33" s="128">
        <f>IFERROR(IF(AND(RZ33&lt;SMALL(기준일시_입력!$J$21:$J$39,SG$5),SA33&gt;SMALL(기준일시_입력!$N$21:$N$39,SG$5)),INDEX(기준일시_입력!$AJ$21:$AJ$39,SG$5*2-1),IF(AND(RZ33&gt;=SMALL(기준일시_입력!$J$21:$J$39,SG$5),RZ33&lt;SMALL(기준일시_입력!$N$21:$N$39,SG$5)),SMALL(기준일시_입력!$N$21:$N$39,SG$5)-RZ33,0)),0)</f>
        <v>0</v>
      </c>
      <c r="SH33" s="128">
        <f>IFERROR(IF(AND(RZ33&lt;SMALL(기준일시_입력!$J$21:$J$39,SH$5),SA33&gt;SMALL(기준일시_입력!$N$21:$N$39,SH$5)),INDEX(기준일시_입력!$AJ$21:$AJ$39,SH$5*2-1),IF(AND(RZ33&gt;=SMALL(기준일시_입력!$J$21:$J$39,SH$5),RZ33&lt;SMALL(기준일시_입력!$N$21:$N$39,SH$5)),SMALL(기준일시_입력!$N$21:$N$39,SH$5)-RZ33,0)),0)</f>
        <v>0</v>
      </c>
      <c r="SI33" s="128">
        <f>IFERROR(IF(AND(RZ33&lt;SMALL(기준일시_입력!$J$21:$J$39,SI$5),SA33&gt;SMALL(기준일시_입력!$N$21:$N$39,SI$5)),INDEX(기준일시_입력!$AJ$21:$AJ$39,SI$5*2-1),IF(AND(RZ33&gt;=SMALL(기준일시_입력!$J$21:$J$39,SI$5),RZ33&lt;SMALL(기준일시_입력!$N$21:$N$39,SI$5)),SMALL(기준일시_입력!$N$21:$N$39,SI$5)-RZ33,0)),0)</f>
        <v>0</v>
      </c>
      <c r="SJ33" s="128">
        <f>IFERROR(IF(AND(RZ33&lt;SMALL(기준일시_입력!$J$21:$J$39,SJ$5),SA33&gt;SMALL(기준일시_입력!$N$21:$N$39,SJ$5)),INDEX(기준일시_입력!$AJ$21:$AJ$39,SJ$5*2-1),IF(AND(RZ33&gt;=SMALL(기준일시_입력!$J$21:$J$39,SJ$5),RZ33&lt;SMALL(기준일시_입력!$N$21:$N$39,SJ$5)),SMALL(기준일시_입력!$N$21:$N$39,SJ$5)-RZ33,0)),0)</f>
        <v>0</v>
      </c>
      <c r="SK33" s="128">
        <f>IFERROR(IF(AND(RZ33&lt;SMALL(기준일시_입력!$J$21:$J$39,SK$5),SA33&gt;SMALL(기준일시_입력!$N$21:$N$39,SK$5)),INDEX(기준일시_입력!$AJ$21:$AJ$39,SK$5*2-1),IF(AND(RZ33&gt;=SMALL(기준일시_입력!$J$21:$J$39,SK$5),RZ33&lt;SMALL(기준일시_입력!$N$21:$N$39,SK$5)),SMALL(기준일시_입력!$N$21:$N$39,SK$5)-RZ33,0)),0)</f>
        <v>0</v>
      </c>
      <c r="SL33" s="125"/>
      <c r="SM33" s="180" t="str">
        <f t="shared" si="229"/>
        <v>28일</v>
      </c>
      <c r="SN33" s="180"/>
      <c r="SO33" s="124" t="str">
        <f t="shared" si="230"/>
        <v>일</v>
      </c>
      <c r="SP33" s="133" t="str">
        <f t="shared" si="409"/>
        <v/>
      </c>
      <c r="SQ33" s="184"/>
      <c r="SR33" s="184"/>
      <c r="SS33" s="184"/>
      <c r="ST33" s="184"/>
      <c r="SU33" s="184"/>
      <c r="SV33" s="184"/>
      <c r="SW33" s="176"/>
      <c r="SX33" s="177"/>
      <c r="SY33" s="129" t="str">
        <f>IF($B33="","",IF(AND(SO$3&lt;&gt;"",$B33-기준일시_입력!$AO$7&lt;=0,SQ33="",ST33="",SW33=""),"X",IF(SW33="연차","☆",IF(SW33="월차","★",IF(SW33="병가","♨",IF(SW33="출장","◎",IF(SW33="교육","■",IF(AND(SW33="",SQ33&lt;=기준일시_입력!$J$15,ST33&gt;=기준일시_입력!$N$15),"○",IF(AND(SW33="",SQ33&lt;&gt;"",SQ33&gt;기준일시_입력!$J$15),"▼",IF(AND(SW33="",ST33&lt;&gt;"",ST33&lt;기준일시_입력!$N$15),"△",""))))))))))</f>
        <v/>
      </c>
      <c r="SZ33" s="128">
        <f>IFERROR(IF(OR(SQ33="",ST33=""),0,IF(AND(TB33&lt;기준일시_입력!$J$17,TC33&gt;기준일시_입력!$N$17),기준일시_입력!$N$17-기준일시_입력!$J$17,IF(AND(TB33&gt;=기준일시_입력!$J$17,TC33&gt;기준일시_입력!$N$17),기준일시_입력!$N$17-TB33,IF(TC33&lt;기준일시_입력!$J$17,0,IF(AND(TB33&lt;기준일시_입력!$J$17,TC33&lt;=기준일시_입력!$N$17),TC33-기준일시_입력!$J$17,IF(AND(TB33&gt;=기준일시_입력!$J$17,TC33&lt;=기준일시_입력!$N$17),TC33-TB33,0)))))),0)</f>
        <v>0</v>
      </c>
      <c r="TA33" s="128">
        <f t="shared" si="232"/>
        <v>0</v>
      </c>
      <c r="TB33" s="128">
        <f>IF(OR(SQ33="",ST33=""),0,IF(SQ33&lt;기준일시_입력!$J$15,기준일시_입력!$J$15,SQ33))</f>
        <v>0</v>
      </c>
      <c r="TC33" s="128">
        <f t="shared" si="233"/>
        <v>0</v>
      </c>
      <c r="TD33" s="128">
        <f>IFERROR(IF(AND(TB33&lt;SMALL(기준일시_입력!$J$21:$J$39,TD$5),TC33&gt;SMALL(기준일시_입력!$N$21:$N$39,TD$5)),INDEX(기준일시_입력!$AJ$21:$AJ$39,TD$5*2-1),IF(AND(TB33&gt;=SMALL(기준일시_입력!$J$21:$J$39,TD$5),TB33&lt;SMALL(기준일시_입력!$N$21:$N$39,TD$5)),SMALL(기준일시_입력!$N$21:$N$39,TD$5)-TB33,0)),0)</f>
        <v>0</v>
      </c>
      <c r="TE33" s="128">
        <f>IFERROR(IF(AND(TB33&lt;SMALL(기준일시_입력!$J$21:$J$39,TE$5),TC33&gt;SMALL(기준일시_입력!$N$21:$N$39,TE$5)),INDEX(기준일시_입력!$AJ$21:$AJ$39,TE$5*2-1),IF(AND(TB33&gt;=SMALL(기준일시_입력!$J$21:$J$39,TE$5),TB33&lt;SMALL(기준일시_입력!$N$21:$N$39,TE$5)),SMALL(기준일시_입력!$N$21:$N$39,TE$5)-TB33,0)),0)</f>
        <v>0</v>
      </c>
      <c r="TF33" s="128">
        <f>IFERROR(IF(AND(TB33&lt;SMALL(기준일시_입력!$J$21:$J$39,TF$5),TC33&gt;SMALL(기준일시_입력!$N$21:$N$39,TF$5)),INDEX(기준일시_입력!$AJ$21:$AJ$39,TF$5*2-1),IF(AND(TB33&gt;=SMALL(기준일시_입력!$J$21:$J$39,TF$5),TB33&lt;SMALL(기준일시_입력!$N$21:$N$39,TF$5)),SMALL(기준일시_입력!$N$21:$N$39,TF$5)-TB33,0)),0)</f>
        <v>0</v>
      </c>
      <c r="TG33" s="128">
        <f>IFERROR(IF(AND(TB33&lt;SMALL(기준일시_입력!$J$21:$J$39,TG$5),TC33&gt;SMALL(기준일시_입력!$N$21:$N$39,TG$5)),INDEX(기준일시_입력!$AJ$21:$AJ$39,TG$5*2-1),IF(AND(TB33&gt;=SMALL(기준일시_입력!$J$21:$J$39,TG$5),TB33&lt;SMALL(기준일시_입력!$N$21:$N$39,TG$5)),SMALL(기준일시_입력!$N$21:$N$39,TG$5)-TB33,0)),0)</f>
        <v>0</v>
      </c>
      <c r="TH33" s="128">
        <f>IFERROR(IF(AND(TB33&lt;SMALL(기준일시_입력!$J$21:$J$39,TH$5),TC33&gt;SMALL(기준일시_입력!$N$21:$N$39,TH$5)),INDEX(기준일시_입력!$AJ$21:$AJ$39,TH$5*2-1),IF(AND(TB33&gt;=SMALL(기준일시_입력!$J$21:$J$39,TH$5),TB33&lt;SMALL(기준일시_입력!$N$21:$N$39,TH$5)),SMALL(기준일시_입력!$N$21:$N$39,TH$5)-TB33,0)),0)</f>
        <v>0</v>
      </c>
      <c r="TI33" s="128">
        <f>IFERROR(IF(AND(TB33&lt;SMALL(기준일시_입력!$J$21:$J$39,TI$5),TC33&gt;SMALL(기준일시_입력!$N$21:$N$39,TI$5)),INDEX(기준일시_입력!$AJ$21:$AJ$39,TI$5*2-1),IF(AND(TB33&gt;=SMALL(기준일시_입력!$J$21:$J$39,TI$5),TB33&lt;SMALL(기준일시_입력!$N$21:$N$39,TI$5)),SMALL(기준일시_입력!$N$21:$N$39,TI$5)-TB33,0)),0)</f>
        <v>0</v>
      </c>
      <c r="TJ33" s="128">
        <f>IFERROR(IF(AND(TB33&lt;SMALL(기준일시_입력!$J$21:$J$39,TJ$5),TC33&gt;SMALL(기준일시_입력!$N$21:$N$39,TJ$5)),INDEX(기준일시_입력!$AJ$21:$AJ$39,TJ$5*2-1),IF(AND(TB33&gt;=SMALL(기준일시_입력!$J$21:$J$39,TJ$5),TB33&lt;SMALL(기준일시_입력!$N$21:$N$39,TJ$5)),SMALL(기준일시_입력!$N$21:$N$39,TJ$5)-TB33,0)),0)</f>
        <v>0</v>
      </c>
      <c r="TK33" s="128">
        <f>IFERROR(IF(AND(TB33&lt;SMALL(기준일시_입력!$J$21:$J$39,TK$5),TC33&gt;SMALL(기준일시_입력!$N$21:$N$39,TK$5)),INDEX(기준일시_입력!$AJ$21:$AJ$39,TK$5*2-1),IF(AND(TB33&gt;=SMALL(기준일시_입력!$J$21:$J$39,TK$5),TB33&lt;SMALL(기준일시_입력!$N$21:$N$39,TK$5)),SMALL(기준일시_입력!$N$21:$N$39,TK$5)-TB33,0)),0)</f>
        <v>0</v>
      </c>
      <c r="TL33" s="128">
        <f>IFERROR(IF(AND(TB33&lt;SMALL(기준일시_입력!$J$21:$J$39,TL$5),TC33&gt;SMALL(기준일시_입력!$N$21:$N$39,TL$5)),INDEX(기준일시_입력!$AJ$21:$AJ$39,TL$5*2-1),IF(AND(TB33&gt;=SMALL(기준일시_입력!$J$21:$J$39,TL$5),TB33&lt;SMALL(기준일시_입력!$N$21:$N$39,TL$5)),SMALL(기준일시_입력!$N$21:$N$39,TL$5)-TB33,0)),0)</f>
        <v>0</v>
      </c>
      <c r="TM33" s="128">
        <f>IFERROR(IF(AND(TB33&lt;SMALL(기준일시_입력!$J$21:$J$39,TM$5),TC33&gt;SMALL(기준일시_입력!$N$21:$N$39,TM$5)),INDEX(기준일시_입력!$AJ$21:$AJ$39,TM$5*2-1),IF(AND(TB33&gt;=SMALL(기준일시_입력!$J$21:$J$39,TM$5),TB33&lt;SMALL(기준일시_입력!$N$21:$N$39,TM$5)),SMALL(기준일시_입력!$N$21:$N$39,TM$5)-TB33,0)),0)</f>
        <v>0</v>
      </c>
      <c r="TN33" s="125"/>
      <c r="TO33" s="180" t="str">
        <f t="shared" si="234"/>
        <v>28일</v>
      </c>
      <c r="TP33" s="180"/>
      <c r="TQ33" s="124" t="str">
        <f t="shared" si="235"/>
        <v>일</v>
      </c>
      <c r="TR33" s="133" t="str">
        <f t="shared" si="409"/>
        <v/>
      </c>
      <c r="TS33" s="184"/>
      <c r="TT33" s="184"/>
      <c r="TU33" s="184"/>
      <c r="TV33" s="184"/>
      <c r="TW33" s="184"/>
      <c r="TX33" s="184"/>
      <c r="TY33" s="176"/>
      <c r="TZ33" s="177"/>
      <c r="UA33" s="129" t="str">
        <f>IF($B33="","",IF(AND(TQ$3&lt;&gt;"",$B33-기준일시_입력!$AO$7&lt;=0,TS33="",TV33="",TY33=""),"X",IF(TY33="연차","☆",IF(TY33="월차","★",IF(TY33="병가","♨",IF(TY33="출장","◎",IF(TY33="교육","■",IF(AND(TY33="",TS33&lt;=기준일시_입력!$J$15,TV33&gt;=기준일시_입력!$N$15),"○",IF(AND(TY33="",TS33&lt;&gt;"",TS33&gt;기준일시_입력!$J$15),"▼",IF(AND(TY33="",TV33&lt;&gt;"",TV33&lt;기준일시_입력!$N$15),"△",""))))))))))</f>
        <v/>
      </c>
      <c r="UB33" s="128">
        <f>IFERROR(IF(OR(TS33="",TV33=""),0,IF(AND(UD33&lt;기준일시_입력!$J$17,UE33&gt;기준일시_입력!$N$17),기준일시_입력!$N$17-기준일시_입력!$J$17,IF(AND(UD33&gt;=기준일시_입력!$J$17,UE33&gt;기준일시_입력!$N$17),기준일시_입력!$N$17-UD33,IF(UE33&lt;기준일시_입력!$J$17,0,IF(AND(UD33&lt;기준일시_입력!$J$17,UE33&lt;=기준일시_입력!$N$17),UE33-기준일시_입력!$J$17,IF(AND(UD33&gt;=기준일시_입력!$J$17,UE33&lt;=기준일시_입력!$N$17),UE33-UD33,0)))))),0)</f>
        <v>0</v>
      </c>
      <c r="UC33" s="128">
        <f t="shared" si="237"/>
        <v>0</v>
      </c>
      <c r="UD33" s="128">
        <f>IF(OR(TS33="",TV33=""),0,IF(TS33&lt;기준일시_입력!$J$15,기준일시_입력!$J$15,TS33))</f>
        <v>0</v>
      </c>
      <c r="UE33" s="128">
        <f t="shared" si="238"/>
        <v>0</v>
      </c>
      <c r="UF33" s="128">
        <f>IFERROR(IF(AND(UD33&lt;SMALL(기준일시_입력!$J$21:$J$39,UF$5),UE33&gt;SMALL(기준일시_입력!$N$21:$N$39,UF$5)),INDEX(기준일시_입력!$AJ$21:$AJ$39,UF$5*2-1),IF(AND(UD33&gt;=SMALL(기준일시_입력!$J$21:$J$39,UF$5),UD33&lt;SMALL(기준일시_입력!$N$21:$N$39,UF$5)),SMALL(기준일시_입력!$N$21:$N$39,UF$5)-UD33,0)),0)</f>
        <v>0</v>
      </c>
      <c r="UG33" s="128">
        <f>IFERROR(IF(AND(UD33&lt;SMALL(기준일시_입력!$J$21:$J$39,UG$5),UE33&gt;SMALL(기준일시_입력!$N$21:$N$39,UG$5)),INDEX(기준일시_입력!$AJ$21:$AJ$39,UG$5*2-1),IF(AND(UD33&gt;=SMALL(기준일시_입력!$J$21:$J$39,UG$5),UD33&lt;SMALL(기준일시_입력!$N$21:$N$39,UG$5)),SMALL(기준일시_입력!$N$21:$N$39,UG$5)-UD33,0)),0)</f>
        <v>0</v>
      </c>
      <c r="UH33" s="128">
        <f>IFERROR(IF(AND(UD33&lt;SMALL(기준일시_입력!$J$21:$J$39,UH$5),UE33&gt;SMALL(기준일시_입력!$N$21:$N$39,UH$5)),INDEX(기준일시_입력!$AJ$21:$AJ$39,UH$5*2-1),IF(AND(UD33&gt;=SMALL(기준일시_입력!$J$21:$J$39,UH$5),UD33&lt;SMALL(기준일시_입력!$N$21:$N$39,UH$5)),SMALL(기준일시_입력!$N$21:$N$39,UH$5)-UD33,0)),0)</f>
        <v>0</v>
      </c>
      <c r="UI33" s="128">
        <f>IFERROR(IF(AND(UD33&lt;SMALL(기준일시_입력!$J$21:$J$39,UI$5),UE33&gt;SMALL(기준일시_입력!$N$21:$N$39,UI$5)),INDEX(기준일시_입력!$AJ$21:$AJ$39,UI$5*2-1),IF(AND(UD33&gt;=SMALL(기준일시_입력!$J$21:$J$39,UI$5),UD33&lt;SMALL(기준일시_입력!$N$21:$N$39,UI$5)),SMALL(기준일시_입력!$N$21:$N$39,UI$5)-UD33,0)),0)</f>
        <v>0</v>
      </c>
      <c r="UJ33" s="128">
        <f>IFERROR(IF(AND(UD33&lt;SMALL(기준일시_입력!$J$21:$J$39,UJ$5),UE33&gt;SMALL(기준일시_입력!$N$21:$N$39,UJ$5)),INDEX(기준일시_입력!$AJ$21:$AJ$39,UJ$5*2-1),IF(AND(UD33&gt;=SMALL(기준일시_입력!$J$21:$J$39,UJ$5),UD33&lt;SMALL(기준일시_입력!$N$21:$N$39,UJ$5)),SMALL(기준일시_입력!$N$21:$N$39,UJ$5)-UD33,0)),0)</f>
        <v>0</v>
      </c>
      <c r="UK33" s="128">
        <f>IFERROR(IF(AND(UD33&lt;SMALL(기준일시_입력!$J$21:$J$39,UK$5),UE33&gt;SMALL(기준일시_입력!$N$21:$N$39,UK$5)),INDEX(기준일시_입력!$AJ$21:$AJ$39,UK$5*2-1),IF(AND(UD33&gt;=SMALL(기준일시_입력!$J$21:$J$39,UK$5),UD33&lt;SMALL(기준일시_입력!$N$21:$N$39,UK$5)),SMALL(기준일시_입력!$N$21:$N$39,UK$5)-UD33,0)),0)</f>
        <v>0</v>
      </c>
      <c r="UL33" s="128">
        <f>IFERROR(IF(AND(UD33&lt;SMALL(기준일시_입력!$J$21:$J$39,UL$5),UE33&gt;SMALL(기준일시_입력!$N$21:$N$39,UL$5)),INDEX(기준일시_입력!$AJ$21:$AJ$39,UL$5*2-1),IF(AND(UD33&gt;=SMALL(기준일시_입력!$J$21:$J$39,UL$5),UD33&lt;SMALL(기준일시_입력!$N$21:$N$39,UL$5)),SMALL(기준일시_입력!$N$21:$N$39,UL$5)-UD33,0)),0)</f>
        <v>0</v>
      </c>
      <c r="UM33" s="128">
        <f>IFERROR(IF(AND(UD33&lt;SMALL(기준일시_입력!$J$21:$J$39,UM$5),UE33&gt;SMALL(기준일시_입력!$N$21:$N$39,UM$5)),INDEX(기준일시_입력!$AJ$21:$AJ$39,UM$5*2-1),IF(AND(UD33&gt;=SMALL(기준일시_입력!$J$21:$J$39,UM$5),UD33&lt;SMALL(기준일시_입력!$N$21:$N$39,UM$5)),SMALL(기준일시_입력!$N$21:$N$39,UM$5)-UD33,0)),0)</f>
        <v>0</v>
      </c>
      <c r="UN33" s="128">
        <f>IFERROR(IF(AND(UD33&lt;SMALL(기준일시_입력!$J$21:$J$39,UN$5),UE33&gt;SMALL(기준일시_입력!$N$21:$N$39,UN$5)),INDEX(기준일시_입력!$AJ$21:$AJ$39,UN$5*2-1),IF(AND(UD33&gt;=SMALL(기준일시_입력!$J$21:$J$39,UN$5),UD33&lt;SMALL(기준일시_입력!$N$21:$N$39,UN$5)),SMALL(기준일시_입력!$N$21:$N$39,UN$5)-UD33,0)),0)</f>
        <v>0</v>
      </c>
      <c r="UO33" s="128">
        <f>IFERROR(IF(AND(UD33&lt;SMALL(기준일시_입력!$J$21:$J$39,UO$5),UE33&gt;SMALL(기준일시_입력!$N$21:$N$39,UO$5)),INDEX(기준일시_입력!$AJ$21:$AJ$39,UO$5*2-1),IF(AND(UD33&gt;=SMALL(기준일시_입력!$J$21:$J$39,UO$5),UD33&lt;SMALL(기준일시_입력!$N$21:$N$39,UO$5)),SMALL(기준일시_입력!$N$21:$N$39,UO$5)-UD33,0)),0)</f>
        <v>0</v>
      </c>
      <c r="UP33" s="125"/>
      <c r="UQ33" s="180" t="str">
        <f t="shared" si="239"/>
        <v>28일</v>
      </c>
      <c r="UR33" s="180"/>
      <c r="US33" s="124" t="str">
        <f t="shared" si="240"/>
        <v>일</v>
      </c>
      <c r="UT33" s="133" t="str">
        <f t="shared" si="409"/>
        <v/>
      </c>
      <c r="UU33" s="184"/>
      <c r="UV33" s="184"/>
      <c r="UW33" s="184"/>
      <c r="UX33" s="184"/>
      <c r="UY33" s="184"/>
      <c r="UZ33" s="184"/>
      <c r="VA33" s="176"/>
      <c r="VB33" s="177"/>
      <c r="VC33" s="129" t="str">
        <f>IF($B33="","",IF(AND(US$3&lt;&gt;"",$B33-기준일시_입력!$AO$7&lt;=0,UU33="",UX33="",VA33=""),"X",IF(VA33="연차","☆",IF(VA33="월차","★",IF(VA33="병가","♨",IF(VA33="출장","◎",IF(VA33="교육","■",IF(AND(VA33="",UU33&lt;=기준일시_입력!$J$15,UX33&gt;=기준일시_입력!$N$15),"○",IF(AND(VA33="",UU33&lt;&gt;"",UU33&gt;기준일시_입력!$J$15),"▼",IF(AND(VA33="",UX33&lt;&gt;"",UX33&lt;기준일시_입력!$N$15),"△",""))))))))))</f>
        <v/>
      </c>
      <c r="VD33" s="128">
        <f>IFERROR(IF(OR(UU33="",UX33=""),0,IF(AND(VF33&lt;기준일시_입력!$J$17,VG33&gt;기준일시_입력!$N$17),기준일시_입력!$N$17-기준일시_입력!$J$17,IF(AND(VF33&gt;=기준일시_입력!$J$17,VG33&gt;기준일시_입력!$N$17),기준일시_입력!$N$17-VF33,IF(VG33&lt;기준일시_입력!$J$17,0,IF(AND(VF33&lt;기준일시_입력!$J$17,VG33&lt;=기준일시_입력!$N$17),VG33-기준일시_입력!$J$17,IF(AND(VF33&gt;=기준일시_입력!$J$17,VG33&lt;=기준일시_입력!$N$17),VG33-VF33,0)))))),0)</f>
        <v>0</v>
      </c>
      <c r="VE33" s="128">
        <f t="shared" si="242"/>
        <v>0</v>
      </c>
      <c r="VF33" s="128">
        <f>IF(OR(UU33="",UX33=""),0,IF(UU33&lt;기준일시_입력!$J$15,기준일시_입력!$J$15,UU33))</f>
        <v>0</v>
      </c>
      <c r="VG33" s="128">
        <f t="shared" si="243"/>
        <v>0</v>
      </c>
      <c r="VH33" s="128">
        <f>IFERROR(IF(AND(VF33&lt;SMALL(기준일시_입력!$J$21:$J$39,VH$5),VG33&gt;SMALL(기준일시_입력!$N$21:$N$39,VH$5)),INDEX(기준일시_입력!$AJ$21:$AJ$39,VH$5*2-1),IF(AND(VF33&gt;=SMALL(기준일시_입력!$J$21:$J$39,VH$5),VF33&lt;SMALL(기준일시_입력!$N$21:$N$39,VH$5)),SMALL(기준일시_입력!$N$21:$N$39,VH$5)-VF33,0)),0)</f>
        <v>0</v>
      </c>
      <c r="VI33" s="128">
        <f>IFERROR(IF(AND(VF33&lt;SMALL(기준일시_입력!$J$21:$J$39,VI$5),VG33&gt;SMALL(기준일시_입력!$N$21:$N$39,VI$5)),INDEX(기준일시_입력!$AJ$21:$AJ$39,VI$5*2-1),IF(AND(VF33&gt;=SMALL(기준일시_입력!$J$21:$J$39,VI$5),VF33&lt;SMALL(기준일시_입력!$N$21:$N$39,VI$5)),SMALL(기준일시_입력!$N$21:$N$39,VI$5)-VF33,0)),0)</f>
        <v>0</v>
      </c>
      <c r="VJ33" s="128">
        <f>IFERROR(IF(AND(VF33&lt;SMALL(기준일시_입력!$J$21:$J$39,VJ$5),VG33&gt;SMALL(기준일시_입력!$N$21:$N$39,VJ$5)),INDEX(기준일시_입력!$AJ$21:$AJ$39,VJ$5*2-1),IF(AND(VF33&gt;=SMALL(기준일시_입력!$J$21:$J$39,VJ$5),VF33&lt;SMALL(기준일시_입력!$N$21:$N$39,VJ$5)),SMALL(기준일시_입력!$N$21:$N$39,VJ$5)-VF33,0)),0)</f>
        <v>0</v>
      </c>
      <c r="VK33" s="128">
        <f>IFERROR(IF(AND(VF33&lt;SMALL(기준일시_입력!$J$21:$J$39,VK$5),VG33&gt;SMALL(기준일시_입력!$N$21:$N$39,VK$5)),INDEX(기준일시_입력!$AJ$21:$AJ$39,VK$5*2-1),IF(AND(VF33&gt;=SMALL(기준일시_입력!$J$21:$J$39,VK$5),VF33&lt;SMALL(기준일시_입력!$N$21:$N$39,VK$5)),SMALL(기준일시_입력!$N$21:$N$39,VK$5)-VF33,0)),0)</f>
        <v>0</v>
      </c>
      <c r="VL33" s="128">
        <f>IFERROR(IF(AND(VF33&lt;SMALL(기준일시_입력!$J$21:$J$39,VL$5),VG33&gt;SMALL(기준일시_입력!$N$21:$N$39,VL$5)),INDEX(기준일시_입력!$AJ$21:$AJ$39,VL$5*2-1),IF(AND(VF33&gt;=SMALL(기준일시_입력!$J$21:$J$39,VL$5),VF33&lt;SMALL(기준일시_입력!$N$21:$N$39,VL$5)),SMALL(기준일시_입력!$N$21:$N$39,VL$5)-VF33,0)),0)</f>
        <v>0</v>
      </c>
      <c r="VM33" s="128">
        <f>IFERROR(IF(AND(VF33&lt;SMALL(기준일시_입력!$J$21:$J$39,VM$5),VG33&gt;SMALL(기준일시_입력!$N$21:$N$39,VM$5)),INDEX(기준일시_입력!$AJ$21:$AJ$39,VM$5*2-1),IF(AND(VF33&gt;=SMALL(기준일시_입력!$J$21:$J$39,VM$5),VF33&lt;SMALL(기준일시_입력!$N$21:$N$39,VM$5)),SMALL(기준일시_입력!$N$21:$N$39,VM$5)-VF33,0)),0)</f>
        <v>0</v>
      </c>
      <c r="VN33" s="128">
        <f>IFERROR(IF(AND(VF33&lt;SMALL(기준일시_입력!$J$21:$J$39,VN$5),VG33&gt;SMALL(기준일시_입력!$N$21:$N$39,VN$5)),INDEX(기준일시_입력!$AJ$21:$AJ$39,VN$5*2-1),IF(AND(VF33&gt;=SMALL(기준일시_입력!$J$21:$J$39,VN$5),VF33&lt;SMALL(기준일시_입력!$N$21:$N$39,VN$5)),SMALL(기준일시_입력!$N$21:$N$39,VN$5)-VF33,0)),0)</f>
        <v>0</v>
      </c>
      <c r="VO33" s="128">
        <f>IFERROR(IF(AND(VF33&lt;SMALL(기준일시_입력!$J$21:$J$39,VO$5),VG33&gt;SMALL(기준일시_입력!$N$21:$N$39,VO$5)),INDEX(기준일시_입력!$AJ$21:$AJ$39,VO$5*2-1),IF(AND(VF33&gt;=SMALL(기준일시_입력!$J$21:$J$39,VO$5),VF33&lt;SMALL(기준일시_입력!$N$21:$N$39,VO$5)),SMALL(기준일시_입력!$N$21:$N$39,VO$5)-VF33,0)),0)</f>
        <v>0</v>
      </c>
      <c r="VP33" s="128">
        <f>IFERROR(IF(AND(VF33&lt;SMALL(기준일시_입력!$J$21:$J$39,VP$5),VG33&gt;SMALL(기준일시_입력!$N$21:$N$39,VP$5)),INDEX(기준일시_입력!$AJ$21:$AJ$39,VP$5*2-1),IF(AND(VF33&gt;=SMALL(기준일시_입력!$J$21:$J$39,VP$5),VF33&lt;SMALL(기준일시_입력!$N$21:$N$39,VP$5)),SMALL(기준일시_입력!$N$21:$N$39,VP$5)-VF33,0)),0)</f>
        <v>0</v>
      </c>
      <c r="VQ33" s="128">
        <f>IFERROR(IF(AND(VF33&lt;SMALL(기준일시_입력!$J$21:$J$39,VQ$5),VG33&gt;SMALL(기준일시_입력!$N$21:$N$39,VQ$5)),INDEX(기준일시_입력!$AJ$21:$AJ$39,VQ$5*2-1),IF(AND(VF33&gt;=SMALL(기준일시_입력!$J$21:$J$39,VQ$5),VF33&lt;SMALL(기준일시_입력!$N$21:$N$39,VQ$5)),SMALL(기준일시_입력!$N$21:$N$39,VQ$5)-VF33,0)),0)</f>
        <v>0</v>
      </c>
      <c r="VR33" s="125"/>
      <c r="VS33" s="180" t="str">
        <f t="shared" si="244"/>
        <v>28일</v>
      </c>
      <c r="VT33" s="180"/>
      <c r="VU33" s="124" t="str">
        <f t="shared" si="245"/>
        <v>일</v>
      </c>
      <c r="VV33" s="133" t="str">
        <f t="shared" si="410"/>
        <v/>
      </c>
      <c r="VW33" s="184"/>
      <c r="VX33" s="184"/>
      <c r="VY33" s="184"/>
      <c r="VZ33" s="184"/>
      <c r="WA33" s="184"/>
      <c r="WB33" s="184"/>
      <c r="WC33" s="176"/>
      <c r="WD33" s="177"/>
      <c r="WE33" s="129" t="str">
        <f>IF($B33="","",IF(AND(VU$3&lt;&gt;"",$B33-기준일시_입력!$AO$7&lt;=0,VW33="",VZ33="",WC33=""),"X",IF(WC33="연차","☆",IF(WC33="월차","★",IF(WC33="병가","♨",IF(WC33="출장","◎",IF(WC33="교육","■",IF(AND(WC33="",VW33&lt;=기준일시_입력!$J$15,VZ33&gt;=기준일시_입력!$N$15),"○",IF(AND(WC33="",VW33&lt;&gt;"",VW33&gt;기준일시_입력!$J$15),"▼",IF(AND(WC33="",VZ33&lt;&gt;"",VZ33&lt;기준일시_입력!$N$15),"△",""))))))))))</f>
        <v/>
      </c>
      <c r="WF33" s="128">
        <f>IFERROR(IF(OR(VW33="",VZ33=""),0,IF(AND(WH33&lt;기준일시_입력!$J$17,WI33&gt;기준일시_입력!$N$17),기준일시_입력!$N$17-기준일시_입력!$J$17,IF(AND(WH33&gt;=기준일시_입력!$J$17,WI33&gt;기준일시_입력!$N$17),기준일시_입력!$N$17-WH33,IF(WI33&lt;기준일시_입력!$J$17,0,IF(AND(WH33&lt;기준일시_입력!$J$17,WI33&lt;=기준일시_입력!$N$17),WI33-기준일시_입력!$J$17,IF(AND(WH33&gt;=기준일시_입력!$J$17,WI33&lt;=기준일시_입력!$N$17),WI33-WH33,0)))))),0)</f>
        <v>0</v>
      </c>
      <c r="WG33" s="128">
        <f t="shared" si="247"/>
        <v>0</v>
      </c>
      <c r="WH33" s="128">
        <f>IF(OR(VW33="",VZ33=""),0,IF(VW33&lt;기준일시_입력!$J$15,기준일시_입력!$J$15,VW33))</f>
        <v>0</v>
      </c>
      <c r="WI33" s="128">
        <f t="shared" si="248"/>
        <v>0</v>
      </c>
      <c r="WJ33" s="128">
        <f>IFERROR(IF(AND(WH33&lt;SMALL(기준일시_입력!$J$21:$J$39,WJ$5),WI33&gt;SMALL(기준일시_입력!$N$21:$N$39,WJ$5)),INDEX(기준일시_입력!$AJ$21:$AJ$39,WJ$5*2-1),IF(AND(WH33&gt;=SMALL(기준일시_입력!$J$21:$J$39,WJ$5),WH33&lt;SMALL(기준일시_입력!$N$21:$N$39,WJ$5)),SMALL(기준일시_입력!$N$21:$N$39,WJ$5)-WH33,0)),0)</f>
        <v>0</v>
      </c>
      <c r="WK33" s="128">
        <f>IFERROR(IF(AND(WH33&lt;SMALL(기준일시_입력!$J$21:$J$39,WK$5),WI33&gt;SMALL(기준일시_입력!$N$21:$N$39,WK$5)),INDEX(기준일시_입력!$AJ$21:$AJ$39,WK$5*2-1),IF(AND(WH33&gt;=SMALL(기준일시_입력!$J$21:$J$39,WK$5),WH33&lt;SMALL(기준일시_입력!$N$21:$N$39,WK$5)),SMALL(기준일시_입력!$N$21:$N$39,WK$5)-WH33,0)),0)</f>
        <v>0</v>
      </c>
      <c r="WL33" s="128">
        <f>IFERROR(IF(AND(WH33&lt;SMALL(기준일시_입력!$J$21:$J$39,WL$5),WI33&gt;SMALL(기준일시_입력!$N$21:$N$39,WL$5)),INDEX(기준일시_입력!$AJ$21:$AJ$39,WL$5*2-1),IF(AND(WH33&gt;=SMALL(기준일시_입력!$J$21:$J$39,WL$5),WH33&lt;SMALL(기준일시_입력!$N$21:$N$39,WL$5)),SMALL(기준일시_입력!$N$21:$N$39,WL$5)-WH33,0)),0)</f>
        <v>0</v>
      </c>
      <c r="WM33" s="128">
        <f>IFERROR(IF(AND(WH33&lt;SMALL(기준일시_입력!$J$21:$J$39,WM$5),WI33&gt;SMALL(기준일시_입력!$N$21:$N$39,WM$5)),INDEX(기준일시_입력!$AJ$21:$AJ$39,WM$5*2-1),IF(AND(WH33&gt;=SMALL(기준일시_입력!$J$21:$J$39,WM$5),WH33&lt;SMALL(기준일시_입력!$N$21:$N$39,WM$5)),SMALL(기준일시_입력!$N$21:$N$39,WM$5)-WH33,0)),0)</f>
        <v>0</v>
      </c>
      <c r="WN33" s="128">
        <f>IFERROR(IF(AND(WH33&lt;SMALL(기준일시_입력!$J$21:$J$39,WN$5),WI33&gt;SMALL(기준일시_입력!$N$21:$N$39,WN$5)),INDEX(기준일시_입력!$AJ$21:$AJ$39,WN$5*2-1),IF(AND(WH33&gt;=SMALL(기준일시_입력!$J$21:$J$39,WN$5),WH33&lt;SMALL(기준일시_입력!$N$21:$N$39,WN$5)),SMALL(기준일시_입력!$N$21:$N$39,WN$5)-WH33,0)),0)</f>
        <v>0</v>
      </c>
      <c r="WO33" s="128">
        <f>IFERROR(IF(AND(WH33&lt;SMALL(기준일시_입력!$J$21:$J$39,WO$5),WI33&gt;SMALL(기준일시_입력!$N$21:$N$39,WO$5)),INDEX(기준일시_입력!$AJ$21:$AJ$39,WO$5*2-1),IF(AND(WH33&gt;=SMALL(기준일시_입력!$J$21:$J$39,WO$5),WH33&lt;SMALL(기준일시_입력!$N$21:$N$39,WO$5)),SMALL(기준일시_입력!$N$21:$N$39,WO$5)-WH33,0)),0)</f>
        <v>0</v>
      </c>
      <c r="WP33" s="128">
        <f>IFERROR(IF(AND(WH33&lt;SMALL(기준일시_입력!$J$21:$J$39,WP$5),WI33&gt;SMALL(기준일시_입력!$N$21:$N$39,WP$5)),INDEX(기준일시_입력!$AJ$21:$AJ$39,WP$5*2-1),IF(AND(WH33&gt;=SMALL(기준일시_입력!$J$21:$J$39,WP$5),WH33&lt;SMALL(기준일시_입력!$N$21:$N$39,WP$5)),SMALL(기준일시_입력!$N$21:$N$39,WP$5)-WH33,0)),0)</f>
        <v>0</v>
      </c>
      <c r="WQ33" s="128">
        <f>IFERROR(IF(AND(WH33&lt;SMALL(기준일시_입력!$J$21:$J$39,WQ$5),WI33&gt;SMALL(기준일시_입력!$N$21:$N$39,WQ$5)),INDEX(기준일시_입력!$AJ$21:$AJ$39,WQ$5*2-1),IF(AND(WH33&gt;=SMALL(기준일시_입력!$J$21:$J$39,WQ$5),WH33&lt;SMALL(기준일시_입력!$N$21:$N$39,WQ$5)),SMALL(기준일시_입력!$N$21:$N$39,WQ$5)-WH33,0)),0)</f>
        <v>0</v>
      </c>
      <c r="WR33" s="128">
        <f>IFERROR(IF(AND(WH33&lt;SMALL(기준일시_입력!$J$21:$J$39,WR$5),WI33&gt;SMALL(기준일시_입력!$N$21:$N$39,WR$5)),INDEX(기준일시_입력!$AJ$21:$AJ$39,WR$5*2-1),IF(AND(WH33&gt;=SMALL(기준일시_입력!$J$21:$J$39,WR$5),WH33&lt;SMALL(기준일시_입력!$N$21:$N$39,WR$5)),SMALL(기준일시_입력!$N$21:$N$39,WR$5)-WH33,0)),0)</f>
        <v>0</v>
      </c>
      <c r="WS33" s="128">
        <f>IFERROR(IF(AND(WH33&lt;SMALL(기준일시_입력!$J$21:$J$39,WS$5),WI33&gt;SMALL(기준일시_입력!$N$21:$N$39,WS$5)),INDEX(기준일시_입력!$AJ$21:$AJ$39,WS$5*2-1),IF(AND(WH33&gt;=SMALL(기준일시_입력!$J$21:$J$39,WS$5),WH33&lt;SMALL(기준일시_입력!$N$21:$N$39,WS$5)),SMALL(기준일시_입력!$N$21:$N$39,WS$5)-WH33,0)),0)</f>
        <v>0</v>
      </c>
      <c r="WT33" s="125"/>
      <c r="WU33" s="180" t="str">
        <f t="shared" si="249"/>
        <v>28일</v>
      </c>
      <c r="WV33" s="180"/>
      <c r="WW33" s="124" t="str">
        <f t="shared" si="250"/>
        <v>일</v>
      </c>
      <c r="WX33" s="133" t="str">
        <f t="shared" si="410"/>
        <v/>
      </c>
      <c r="WY33" s="184"/>
      <c r="WZ33" s="184"/>
      <c r="XA33" s="184"/>
      <c r="XB33" s="184"/>
      <c r="XC33" s="184"/>
      <c r="XD33" s="184"/>
      <c r="XE33" s="176"/>
      <c r="XF33" s="177"/>
      <c r="XG33" s="129" t="str">
        <f>IF($B33="","",IF(AND(WW$3&lt;&gt;"",$B33-기준일시_입력!$AO$7&lt;=0,WY33="",XB33="",XE33=""),"X",IF(XE33="연차","☆",IF(XE33="월차","★",IF(XE33="병가","♨",IF(XE33="출장","◎",IF(XE33="교육","■",IF(AND(XE33="",WY33&lt;=기준일시_입력!$J$15,XB33&gt;=기준일시_입력!$N$15),"○",IF(AND(XE33="",WY33&lt;&gt;"",WY33&gt;기준일시_입력!$J$15),"▼",IF(AND(XE33="",XB33&lt;&gt;"",XB33&lt;기준일시_입력!$N$15),"△",""))))))))))</f>
        <v/>
      </c>
      <c r="XH33" s="128">
        <f>IFERROR(IF(OR(WY33="",XB33=""),0,IF(AND(XJ33&lt;기준일시_입력!$J$17,XK33&gt;기준일시_입력!$N$17),기준일시_입력!$N$17-기준일시_입력!$J$17,IF(AND(XJ33&gt;=기준일시_입력!$J$17,XK33&gt;기준일시_입력!$N$17),기준일시_입력!$N$17-XJ33,IF(XK33&lt;기준일시_입력!$J$17,0,IF(AND(XJ33&lt;기준일시_입력!$J$17,XK33&lt;=기준일시_입력!$N$17),XK33-기준일시_입력!$J$17,IF(AND(XJ33&gt;=기준일시_입력!$J$17,XK33&lt;=기준일시_입력!$N$17),XK33-XJ33,0)))))),0)</f>
        <v>0</v>
      </c>
      <c r="XI33" s="128">
        <f t="shared" si="252"/>
        <v>0</v>
      </c>
      <c r="XJ33" s="128">
        <f>IF(OR(WY33="",XB33=""),0,IF(WY33&lt;기준일시_입력!$J$15,기준일시_입력!$J$15,WY33))</f>
        <v>0</v>
      </c>
      <c r="XK33" s="128">
        <f t="shared" si="253"/>
        <v>0</v>
      </c>
      <c r="XL33" s="128">
        <f>IFERROR(IF(AND(XJ33&lt;SMALL(기준일시_입력!$J$21:$J$39,XL$5),XK33&gt;SMALL(기준일시_입력!$N$21:$N$39,XL$5)),INDEX(기준일시_입력!$AJ$21:$AJ$39,XL$5*2-1),IF(AND(XJ33&gt;=SMALL(기준일시_입력!$J$21:$J$39,XL$5),XJ33&lt;SMALL(기준일시_입력!$N$21:$N$39,XL$5)),SMALL(기준일시_입력!$N$21:$N$39,XL$5)-XJ33,0)),0)</f>
        <v>0</v>
      </c>
      <c r="XM33" s="128">
        <f>IFERROR(IF(AND(XJ33&lt;SMALL(기준일시_입력!$J$21:$J$39,XM$5),XK33&gt;SMALL(기준일시_입력!$N$21:$N$39,XM$5)),INDEX(기준일시_입력!$AJ$21:$AJ$39,XM$5*2-1),IF(AND(XJ33&gt;=SMALL(기준일시_입력!$J$21:$J$39,XM$5),XJ33&lt;SMALL(기준일시_입력!$N$21:$N$39,XM$5)),SMALL(기준일시_입력!$N$21:$N$39,XM$5)-XJ33,0)),0)</f>
        <v>0</v>
      </c>
      <c r="XN33" s="128">
        <f>IFERROR(IF(AND(XJ33&lt;SMALL(기준일시_입력!$J$21:$J$39,XN$5),XK33&gt;SMALL(기준일시_입력!$N$21:$N$39,XN$5)),INDEX(기준일시_입력!$AJ$21:$AJ$39,XN$5*2-1),IF(AND(XJ33&gt;=SMALL(기준일시_입력!$J$21:$J$39,XN$5),XJ33&lt;SMALL(기준일시_입력!$N$21:$N$39,XN$5)),SMALL(기준일시_입력!$N$21:$N$39,XN$5)-XJ33,0)),0)</f>
        <v>0</v>
      </c>
      <c r="XO33" s="128">
        <f>IFERROR(IF(AND(XJ33&lt;SMALL(기준일시_입력!$J$21:$J$39,XO$5),XK33&gt;SMALL(기준일시_입력!$N$21:$N$39,XO$5)),INDEX(기준일시_입력!$AJ$21:$AJ$39,XO$5*2-1),IF(AND(XJ33&gt;=SMALL(기준일시_입력!$J$21:$J$39,XO$5),XJ33&lt;SMALL(기준일시_입력!$N$21:$N$39,XO$5)),SMALL(기준일시_입력!$N$21:$N$39,XO$5)-XJ33,0)),0)</f>
        <v>0</v>
      </c>
      <c r="XP33" s="128">
        <f>IFERROR(IF(AND(XJ33&lt;SMALL(기준일시_입력!$J$21:$J$39,XP$5),XK33&gt;SMALL(기준일시_입력!$N$21:$N$39,XP$5)),INDEX(기준일시_입력!$AJ$21:$AJ$39,XP$5*2-1),IF(AND(XJ33&gt;=SMALL(기준일시_입력!$J$21:$J$39,XP$5),XJ33&lt;SMALL(기준일시_입력!$N$21:$N$39,XP$5)),SMALL(기준일시_입력!$N$21:$N$39,XP$5)-XJ33,0)),0)</f>
        <v>0</v>
      </c>
      <c r="XQ33" s="128">
        <f>IFERROR(IF(AND(XJ33&lt;SMALL(기준일시_입력!$J$21:$J$39,XQ$5),XK33&gt;SMALL(기준일시_입력!$N$21:$N$39,XQ$5)),INDEX(기준일시_입력!$AJ$21:$AJ$39,XQ$5*2-1),IF(AND(XJ33&gt;=SMALL(기준일시_입력!$J$21:$J$39,XQ$5),XJ33&lt;SMALL(기준일시_입력!$N$21:$N$39,XQ$5)),SMALL(기준일시_입력!$N$21:$N$39,XQ$5)-XJ33,0)),0)</f>
        <v>0</v>
      </c>
      <c r="XR33" s="128">
        <f>IFERROR(IF(AND(XJ33&lt;SMALL(기준일시_입력!$J$21:$J$39,XR$5),XK33&gt;SMALL(기준일시_입력!$N$21:$N$39,XR$5)),INDEX(기준일시_입력!$AJ$21:$AJ$39,XR$5*2-1),IF(AND(XJ33&gt;=SMALL(기준일시_입력!$J$21:$J$39,XR$5),XJ33&lt;SMALL(기준일시_입력!$N$21:$N$39,XR$5)),SMALL(기준일시_입력!$N$21:$N$39,XR$5)-XJ33,0)),0)</f>
        <v>0</v>
      </c>
      <c r="XS33" s="128">
        <f>IFERROR(IF(AND(XJ33&lt;SMALL(기준일시_입력!$J$21:$J$39,XS$5),XK33&gt;SMALL(기준일시_입력!$N$21:$N$39,XS$5)),INDEX(기준일시_입력!$AJ$21:$AJ$39,XS$5*2-1),IF(AND(XJ33&gt;=SMALL(기준일시_입력!$J$21:$J$39,XS$5),XJ33&lt;SMALL(기준일시_입력!$N$21:$N$39,XS$5)),SMALL(기준일시_입력!$N$21:$N$39,XS$5)-XJ33,0)),0)</f>
        <v>0</v>
      </c>
      <c r="XT33" s="128">
        <f>IFERROR(IF(AND(XJ33&lt;SMALL(기준일시_입력!$J$21:$J$39,XT$5),XK33&gt;SMALL(기준일시_입력!$N$21:$N$39,XT$5)),INDEX(기준일시_입력!$AJ$21:$AJ$39,XT$5*2-1),IF(AND(XJ33&gt;=SMALL(기준일시_입력!$J$21:$J$39,XT$5),XJ33&lt;SMALL(기준일시_입력!$N$21:$N$39,XT$5)),SMALL(기준일시_입력!$N$21:$N$39,XT$5)-XJ33,0)),0)</f>
        <v>0</v>
      </c>
      <c r="XU33" s="128">
        <f>IFERROR(IF(AND(XJ33&lt;SMALL(기준일시_입력!$J$21:$J$39,XU$5),XK33&gt;SMALL(기준일시_입력!$N$21:$N$39,XU$5)),INDEX(기준일시_입력!$AJ$21:$AJ$39,XU$5*2-1),IF(AND(XJ33&gt;=SMALL(기준일시_입력!$J$21:$J$39,XU$5),XJ33&lt;SMALL(기준일시_입력!$N$21:$N$39,XU$5)),SMALL(기준일시_입력!$N$21:$N$39,XU$5)-XJ33,0)),0)</f>
        <v>0</v>
      </c>
      <c r="XV33" s="125"/>
      <c r="XW33" s="180" t="str">
        <f t="shared" si="254"/>
        <v>28일</v>
      </c>
      <c r="XX33" s="180"/>
      <c r="XY33" s="124" t="str">
        <f t="shared" si="255"/>
        <v>일</v>
      </c>
      <c r="XZ33" s="133" t="str">
        <f t="shared" si="410"/>
        <v/>
      </c>
      <c r="YA33" s="184"/>
      <c r="YB33" s="184"/>
      <c r="YC33" s="184"/>
      <c r="YD33" s="184"/>
      <c r="YE33" s="184"/>
      <c r="YF33" s="184"/>
      <c r="YG33" s="176"/>
      <c r="YH33" s="177"/>
      <c r="YI33" s="129" t="str">
        <f>IF($B33="","",IF(AND(XY$3&lt;&gt;"",$B33-기준일시_입력!$AO$7&lt;=0,YA33="",YD33="",YG33=""),"X",IF(YG33="연차","☆",IF(YG33="월차","★",IF(YG33="병가","♨",IF(YG33="출장","◎",IF(YG33="교육","■",IF(AND(YG33="",YA33&lt;=기준일시_입력!$J$15,YD33&gt;=기준일시_입력!$N$15),"○",IF(AND(YG33="",YA33&lt;&gt;"",YA33&gt;기준일시_입력!$J$15),"▼",IF(AND(YG33="",YD33&lt;&gt;"",YD33&lt;기준일시_입력!$N$15),"△",""))))))))))</f>
        <v/>
      </c>
      <c r="YJ33" s="128">
        <f>IFERROR(IF(OR(YA33="",YD33=""),0,IF(AND(YL33&lt;기준일시_입력!$J$17,YM33&gt;기준일시_입력!$N$17),기준일시_입력!$N$17-기준일시_입력!$J$17,IF(AND(YL33&gt;=기준일시_입력!$J$17,YM33&gt;기준일시_입력!$N$17),기준일시_입력!$N$17-YL33,IF(YM33&lt;기준일시_입력!$J$17,0,IF(AND(YL33&lt;기준일시_입력!$J$17,YM33&lt;=기준일시_입력!$N$17),YM33-기준일시_입력!$J$17,IF(AND(YL33&gt;=기준일시_입력!$J$17,YM33&lt;=기준일시_입력!$N$17),YM33-YL33,0)))))),0)</f>
        <v>0</v>
      </c>
      <c r="YK33" s="128">
        <f t="shared" si="257"/>
        <v>0</v>
      </c>
      <c r="YL33" s="128">
        <f>IF(OR(YA33="",YD33=""),0,IF(YA33&lt;기준일시_입력!$J$15,기준일시_입력!$J$15,YA33))</f>
        <v>0</v>
      </c>
      <c r="YM33" s="128">
        <f t="shared" si="258"/>
        <v>0</v>
      </c>
      <c r="YN33" s="128">
        <f>IFERROR(IF(AND(YL33&lt;SMALL(기준일시_입력!$J$21:$J$39,YN$5),YM33&gt;SMALL(기준일시_입력!$N$21:$N$39,YN$5)),INDEX(기준일시_입력!$AJ$21:$AJ$39,YN$5*2-1),IF(AND(YL33&gt;=SMALL(기준일시_입력!$J$21:$J$39,YN$5),YL33&lt;SMALL(기준일시_입력!$N$21:$N$39,YN$5)),SMALL(기준일시_입력!$N$21:$N$39,YN$5)-YL33,0)),0)</f>
        <v>0</v>
      </c>
      <c r="YO33" s="128">
        <f>IFERROR(IF(AND(YL33&lt;SMALL(기준일시_입력!$J$21:$J$39,YO$5),YM33&gt;SMALL(기준일시_입력!$N$21:$N$39,YO$5)),INDEX(기준일시_입력!$AJ$21:$AJ$39,YO$5*2-1),IF(AND(YL33&gt;=SMALL(기준일시_입력!$J$21:$J$39,YO$5),YL33&lt;SMALL(기준일시_입력!$N$21:$N$39,YO$5)),SMALL(기준일시_입력!$N$21:$N$39,YO$5)-YL33,0)),0)</f>
        <v>0</v>
      </c>
      <c r="YP33" s="128">
        <f>IFERROR(IF(AND(YL33&lt;SMALL(기준일시_입력!$J$21:$J$39,YP$5),YM33&gt;SMALL(기준일시_입력!$N$21:$N$39,YP$5)),INDEX(기준일시_입력!$AJ$21:$AJ$39,YP$5*2-1),IF(AND(YL33&gt;=SMALL(기준일시_입력!$J$21:$J$39,YP$5),YL33&lt;SMALL(기준일시_입력!$N$21:$N$39,YP$5)),SMALL(기준일시_입력!$N$21:$N$39,YP$5)-YL33,0)),0)</f>
        <v>0</v>
      </c>
      <c r="YQ33" s="128">
        <f>IFERROR(IF(AND(YL33&lt;SMALL(기준일시_입력!$J$21:$J$39,YQ$5),YM33&gt;SMALL(기준일시_입력!$N$21:$N$39,YQ$5)),INDEX(기준일시_입력!$AJ$21:$AJ$39,YQ$5*2-1),IF(AND(YL33&gt;=SMALL(기준일시_입력!$J$21:$J$39,YQ$5),YL33&lt;SMALL(기준일시_입력!$N$21:$N$39,YQ$5)),SMALL(기준일시_입력!$N$21:$N$39,YQ$5)-YL33,0)),0)</f>
        <v>0</v>
      </c>
      <c r="YR33" s="128">
        <f>IFERROR(IF(AND(YL33&lt;SMALL(기준일시_입력!$J$21:$J$39,YR$5),YM33&gt;SMALL(기준일시_입력!$N$21:$N$39,YR$5)),INDEX(기준일시_입력!$AJ$21:$AJ$39,YR$5*2-1),IF(AND(YL33&gt;=SMALL(기준일시_입력!$J$21:$J$39,YR$5),YL33&lt;SMALL(기준일시_입력!$N$21:$N$39,YR$5)),SMALL(기준일시_입력!$N$21:$N$39,YR$5)-YL33,0)),0)</f>
        <v>0</v>
      </c>
      <c r="YS33" s="128">
        <f>IFERROR(IF(AND(YL33&lt;SMALL(기준일시_입력!$J$21:$J$39,YS$5),YM33&gt;SMALL(기준일시_입력!$N$21:$N$39,YS$5)),INDEX(기준일시_입력!$AJ$21:$AJ$39,YS$5*2-1),IF(AND(YL33&gt;=SMALL(기준일시_입력!$J$21:$J$39,YS$5),YL33&lt;SMALL(기준일시_입력!$N$21:$N$39,YS$5)),SMALL(기준일시_입력!$N$21:$N$39,YS$5)-YL33,0)),0)</f>
        <v>0</v>
      </c>
      <c r="YT33" s="128">
        <f>IFERROR(IF(AND(YL33&lt;SMALL(기준일시_입력!$J$21:$J$39,YT$5),YM33&gt;SMALL(기준일시_입력!$N$21:$N$39,YT$5)),INDEX(기준일시_입력!$AJ$21:$AJ$39,YT$5*2-1),IF(AND(YL33&gt;=SMALL(기준일시_입력!$J$21:$J$39,YT$5),YL33&lt;SMALL(기준일시_입력!$N$21:$N$39,YT$5)),SMALL(기준일시_입력!$N$21:$N$39,YT$5)-YL33,0)),0)</f>
        <v>0</v>
      </c>
      <c r="YU33" s="128">
        <f>IFERROR(IF(AND(YL33&lt;SMALL(기준일시_입력!$J$21:$J$39,YU$5),YM33&gt;SMALL(기준일시_입력!$N$21:$N$39,YU$5)),INDEX(기준일시_입력!$AJ$21:$AJ$39,YU$5*2-1),IF(AND(YL33&gt;=SMALL(기준일시_입력!$J$21:$J$39,YU$5),YL33&lt;SMALL(기준일시_입력!$N$21:$N$39,YU$5)),SMALL(기준일시_입력!$N$21:$N$39,YU$5)-YL33,0)),0)</f>
        <v>0</v>
      </c>
      <c r="YV33" s="128">
        <f>IFERROR(IF(AND(YL33&lt;SMALL(기준일시_입력!$J$21:$J$39,YV$5),YM33&gt;SMALL(기준일시_입력!$N$21:$N$39,YV$5)),INDEX(기준일시_입력!$AJ$21:$AJ$39,YV$5*2-1),IF(AND(YL33&gt;=SMALL(기준일시_입력!$J$21:$J$39,YV$5),YL33&lt;SMALL(기준일시_입력!$N$21:$N$39,YV$5)),SMALL(기준일시_입력!$N$21:$N$39,YV$5)-YL33,0)),0)</f>
        <v>0</v>
      </c>
      <c r="YW33" s="128">
        <f>IFERROR(IF(AND(YL33&lt;SMALL(기준일시_입력!$J$21:$J$39,YW$5),YM33&gt;SMALL(기준일시_입력!$N$21:$N$39,YW$5)),INDEX(기준일시_입력!$AJ$21:$AJ$39,YW$5*2-1),IF(AND(YL33&gt;=SMALL(기준일시_입력!$J$21:$J$39,YW$5),YL33&lt;SMALL(기준일시_입력!$N$21:$N$39,YW$5)),SMALL(기준일시_입력!$N$21:$N$39,YW$5)-YL33,0)),0)</f>
        <v>0</v>
      </c>
      <c r="YX33" s="125"/>
      <c r="YY33" s="180" t="str">
        <f t="shared" si="259"/>
        <v>28일</v>
      </c>
      <c r="YZ33" s="180"/>
      <c r="ZA33" s="124" t="str">
        <f t="shared" si="260"/>
        <v>일</v>
      </c>
      <c r="ZB33" s="133" t="str">
        <f t="shared" si="411"/>
        <v/>
      </c>
      <c r="ZC33" s="184"/>
      <c r="ZD33" s="184"/>
      <c r="ZE33" s="184"/>
      <c r="ZF33" s="184"/>
      <c r="ZG33" s="184"/>
      <c r="ZH33" s="184"/>
      <c r="ZI33" s="176"/>
      <c r="ZJ33" s="177"/>
      <c r="ZK33" s="129" t="str">
        <f>IF($B33="","",IF(AND(ZA$3&lt;&gt;"",$B33-기준일시_입력!$AO$7&lt;=0,ZC33="",ZF33="",ZI33=""),"X",IF(ZI33="연차","☆",IF(ZI33="월차","★",IF(ZI33="병가","♨",IF(ZI33="출장","◎",IF(ZI33="교육","■",IF(AND(ZI33="",ZC33&lt;=기준일시_입력!$J$15,ZF33&gt;=기준일시_입력!$N$15),"○",IF(AND(ZI33="",ZC33&lt;&gt;"",ZC33&gt;기준일시_입력!$J$15),"▼",IF(AND(ZI33="",ZF33&lt;&gt;"",ZF33&lt;기준일시_입력!$N$15),"△",""))))))))))</f>
        <v/>
      </c>
      <c r="ZL33" s="128">
        <f>IFERROR(IF(OR(ZC33="",ZF33=""),0,IF(AND(ZN33&lt;기준일시_입력!$J$17,ZO33&gt;기준일시_입력!$N$17),기준일시_입력!$N$17-기준일시_입력!$J$17,IF(AND(ZN33&gt;=기준일시_입력!$J$17,ZO33&gt;기준일시_입력!$N$17),기준일시_입력!$N$17-ZN33,IF(ZO33&lt;기준일시_입력!$J$17,0,IF(AND(ZN33&lt;기준일시_입력!$J$17,ZO33&lt;=기준일시_입력!$N$17),ZO33-기준일시_입력!$J$17,IF(AND(ZN33&gt;=기준일시_입력!$J$17,ZO33&lt;=기준일시_입력!$N$17),ZO33-ZN33,0)))))),0)</f>
        <v>0</v>
      </c>
      <c r="ZM33" s="128">
        <f t="shared" si="262"/>
        <v>0</v>
      </c>
      <c r="ZN33" s="128">
        <f>IF(OR(ZC33="",ZF33=""),0,IF(ZC33&lt;기준일시_입력!$J$15,기준일시_입력!$J$15,ZC33))</f>
        <v>0</v>
      </c>
      <c r="ZO33" s="128">
        <f t="shared" si="263"/>
        <v>0</v>
      </c>
      <c r="ZP33" s="128">
        <f>IFERROR(IF(AND(ZN33&lt;SMALL(기준일시_입력!$J$21:$J$39,ZP$5),ZO33&gt;SMALL(기준일시_입력!$N$21:$N$39,ZP$5)),INDEX(기준일시_입력!$AJ$21:$AJ$39,ZP$5*2-1),IF(AND(ZN33&gt;=SMALL(기준일시_입력!$J$21:$J$39,ZP$5),ZN33&lt;SMALL(기준일시_입력!$N$21:$N$39,ZP$5)),SMALL(기준일시_입력!$N$21:$N$39,ZP$5)-ZN33,0)),0)</f>
        <v>0</v>
      </c>
      <c r="ZQ33" s="128">
        <f>IFERROR(IF(AND(ZN33&lt;SMALL(기준일시_입력!$J$21:$J$39,ZQ$5),ZO33&gt;SMALL(기준일시_입력!$N$21:$N$39,ZQ$5)),INDEX(기준일시_입력!$AJ$21:$AJ$39,ZQ$5*2-1),IF(AND(ZN33&gt;=SMALL(기준일시_입력!$J$21:$J$39,ZQ$5),ZN33&lt;SMALL(기준일시_입력!$N$21:$N$39,ZQ$5)),SMALL(기준일시_입력!$N$21:$N$39,ZQ$5)-ZN33,0)),0)</f>
        <v>0</v>
      </c>
      <c r="ZR33" s="128">
        <f>IFERROR(IF(AND(ZN33&lt;SMALL(기준일시_입력!$J$21:$J$39,ZR$5),ZO33&gt;SMALL(기준일시_입력!$N$21:$N$39,ZR$5)),INDEX(기준일시_입력!$AJ$21:$AJ$39,ZR$5*2-1),IF(AND(ZN33&gt;=SMALL(기준일시_입력!$J$21:$J$39,ZR$5),ZN33&lt;SMALL(기준일시_입력!$N$21:$N$39,ZR$5)),SMALL(기준일시_입력!$N$21:$N$39,ZR$5)-ZN33,0)),0)</f>
        <v>0</v>
      </c>
      <c r="ZS33" s="128">
        <f>IFERROR(IF(AND(ZN33&lt;SMALL(기준일시_입력!$J$21:$J$39,ZS$5),ZO33&gt;SMALL(기준일시_입력!$N$21:$N$39,ZS$5)),INDEX(기준일시_입력!$AJ$21:$AJ$39,ZS$5*2-1),IF(AND(ZN33&gt;=SMALL(기준일시_입력!$J$21:$J$39,ZS$5),ZN33&lt;SMALL(기준일시_입력!$N$21:$N$39,ZS$5)),SMALL(기준일시_입력!$N$21:$N$39,ZS$5)-ZN33,0)),0)</f>
        <v>0</v>
      </c>
      <c r="ZT33" s="128">
        <f>IFERROR(IF(AND(ZN33&lt;SMALL(기준일시_입력!$J$21:$J$39,ZT$5),ZO33&gt;SMALL(기준일시_입력!$N$21:$N$39,ZT$5)),INDEX(기준일시_입력!$AJ$21:$AJ$39,ZT$5*2-1),IF(AND(ZN33&gt;=SMALL(기준일시_입력!$J$21:$J$39,ZT$5),ZN33&lt;SMALL(기준일시_입력!$N$21:$N$39,ZT$5)),SMALL(기준일시_입력!$N$21:$N$39,ZT$5)-ZN33,0)),0)</f>
        <v>0</v>
      </c>
      <c r="ZU33" s="128">
        <f>IFERROR(IF(AND(ZN33&lt;SMALL(기준일시_입력!$J$21:$J$39,ZU$5),ZO33&gt;SMALL(기준일시_입력!$N$21:$N$39,ZU$5)),INDEX(기준일시_입력!$AJ$21:$AJ$39,ZU$5*2-1),IF(AND(ZN33&gt;=SMALL(기준일시_입력!$J$21:$J$39,ZU$5),ZN33&lt;SMALL(기준일시_입력!$N$21:$N$39,ZU$5)),SMALL(기준일시_입력!$N$21:$N$39,ZU$5)-ZN33,0)),0)</f>
        <v>0</v>
      </c>
      <c r="ZV33" s="128">
        <f>IFERROR(IF(AND(ZN33&lt;SMALL(기준일시_입력!$J$21:$J$39,ZV$5),ZO33&gt;SMALL(기준일시_입력!$N$21:$N$39,ZV$5)),INDEX(기준일시_입력!$AJ$21:$AJ$39,ZV$5*2-1),IF(AND(ZN33&gt;=SMALL(기준일시_입력!$J$21:$J$39,ZV$5),ZN33&lt;SMALL(기준일시_입력!$N$21:$N$39,ZV$5)),SMALL(기준일시_입력!$N$21:$N$39,ZV$5)-ZN33,0)),0)</f>
        <v>0</v>
      </c>
      <c r="ZW33" s="128">
        <f>IFERROR(IF(AND(ZN33&lt;SMALL(기준일시_입력!$J$21:$J$39,ZW$5),ZO33&gt;SMALL(기준일시_입력!$N$21:$N$39,ZW$5)),INDEX(기준일시_입력!$AJ$21:$AJ$39,ZW$5*2-1),IF(AND(ZN33&gt;=SMALL(기준일시_입력!$J$21:$J$39,ZW$5),ZN33&lt;SMALL(기준일시_입력!$N$21:$N$39,ZW$5)),SMALL(기준일시_입력!$N$21:$N$39,ZW$5)-ZN33,0)),0)</f>
        <v>0</v>
      </c>
      <c r="ZX33" s="128">
        <f>IFERROR(IF(AND(ZN33&lt;SMALL(기준일시_입력!$J$21:$J$39,ZX$5),ZO33&gt;SMALL(기준일시_입력!$N$21:$N$39,ZX$5)),INDEX(기준일시_입력!$AJ$21:$AJ$39,ZX$5*2-1),IF(AND(ZN33&gt;=SMALL(기준일시_입력!$J$21:$J$39,ZX$5),ZN33&lt;SMALL(기준일시_입력!$N$21:$N$39,ZX$5)),SMALL(기준일시_입력!$N$21:$N$39,ZX$5)-ZN33,0)),0)</f>
        <v>0</v>
      </c>
      <c r="ZY33" s="128">
        <f>IFERROR(IF(AND(ZN33&lt;SMALL(기준일시_입력!$J$21:$J$39,ZY$5),ZO33&gt;SMALL(기준일시_입력!$N$21:$N$39,ZY$5)),INDEX(기준일시_입력!$AJ$21:$AJ$39,ZY$5*2-1),IF(AND(ZN33&gt;=SMALL(기준일시_입력!$J$21:$J$39,ZY$5),ZN33&lt;SMALL(기준일시_입력!$N$21:$N$39,ZY$5)),SMALL(기준일시_입력!$N$21:$N$39,ZY$5)-ZN33,0)),0)</f>
        <v>0</v>
      </c>
      <c r="ZZ33" s="125"/>
      <c r="AAA33" s="180" t="str">
        <f t="shared" si="264"/>
        <v>28일</v>
      </c>
      <c r="AAB33" s="180"/>
      <c r="AAC33" s="124" t="str">
        <f t="shared" si="265"/>
        <v>일</v>
      </c>
      <c r="AAD33" s="133" t="str">
        <f t="shared" si="411"/>
        <v/>
      </c>
      <c r="AAE33" s="184"/>
      <c r="AAF33" s="184"/>
      <c r="AAG33" s="184"/>
      <c r="AAH33" s="184"/>
      <c r="AAI33" s="184"/>
      <c r="AAJ33" s="184"/>
      <c r="AAK33" s="176"/>
      <c r="AAL33" s="177"/>
      <c r="AAM33" s="129" t="str">
        <f>IF($B33="","",IF(AND(AAC$3&lt;&gt;"",$B33-기준일시_입력!$AO$7&lt;=0,AAE33="",AAH33="",AAK33=""),"X",IF(AAK33="연차","☆",IF(AAK33="월차","★",IF(AAK33="병가","♨",IF(AAK33="출장","◎",IF(AAK33="교육","■",IF(AND(AAK33="",AAE33&lt;=기준일시_입력!$J$15,AAH33&gt;=기준일시_입력!$N$15),"○",IF(AND(AAK33="",AAE33&lt;&gt;"",AAE33&gt;기준일시_입력!$J$15),"▼",IF(AND(AAK33="",AAH33&lt;&gt;"",AAH33&lt;기준일시_입력!$N$15),"△",""))))))))))</f>
        <v/>
      </c>
      <c r="AAN33" s="128">
        <f>IFERROR(IF(OR(AAE33="",AAH33=""),0,IF(AND(AAP33&lt;기준일시_입력!$J$17,AAQ33&gt;기준일시_입력!$N$17),기준일시_입력!$N$17-기준일시_입력!$J$17,IF(AND(AAP33&gt;=기준일시_입력!$J$17,AAQ33&gt;기준일시_입력!$N$17),기준일시_입력!$N$17-AAP33,IF(AAQ33&lt;기준일시_입력!$J$17,0,IF(AND(AAP33&lt;기준일시_입력!$J$17,AAQ33&lt;=기준일시_입력!$N$17),AAQ33-기준일시_입력!$J$17,IF(AND(AAP33&gt;=기준일시_입력!$J$17,AAQ33&lt;=기준일시_입력!$N$17),AAQ33-AAP33,0)))))),0)</f>
        <v>0</v>
      </c>
      <c r="AAO33" s="128">
        <f t="shared" si="267"/>
        <v>0</v>
      </c>
      <c r="AAP33" s="128">
        <f>IF(OR(AAE33="",AAH33=""),0,IF(AAE33&lt;기준일시_입력!$J$15,기준일시_입력!$J$15,AAE33))</f>
        <v>0</v>
      </c>
      <c r="AAQ33" s="128">
        <f t="shared" si="268"/>
        <v>0</v>
      </c>
      <c r="AAR33" s="128">
        <f>IFERROR(IF(AND(AAP33&lt;SMALL(기준일시_입력!$J$21:$J$39,AAR$5),AAQ33&gt;SMALL(기준일시_입력!$N$21:$N$39,AAR$5)),INDEX(기준일시_입력!$AJ$21:$AJ$39,AAR$5*2-1),IF(AND(AAP33&gt;=SMALL(기준일시_입력!$J$21:$J$39,AAR$5),AAP33&lt;SMALL(기준일시_입력!$N$21:$N$39,AAR$5)),SMALL(기준일시_입력!$N$21:$N$39,AAR$5)-AAP33,0)),0)</f>
        <v>0</v>
      </c>
      <c r="AAS33" s="128">
        <f>IFERROR(IF(AND(AAP33&lt;SMALL(기준일시_입력!$J$21:$J$39,AAS$5),AAQ33&gt;SMALL(기준일시_입력!$N$21:$N$39,AAS$5)),INDEX(기준일시_입력!$AJ$21:$AJ$39,AAS$5*2-1),IF(AND(AAP33&gt;=SMALL(기준일시_입력!$J$21:$J$39,AAS$5),AAP33&lt;SMALL(기준일시_입력!$N$21:$N$39,AAS$5)),SMALL(기준일시_입력!$N$21:$N$39,AAS$5)-AAP33,0)),0)</f>
        <v>0</v>
      </c>
      <c r="AAT33" s="128">
        <f>IFERROR(IF(AND(AAP33&lt;SMALL(기준일시_입력!$J$21:$J$39,AAT$5),AAQ33&gt;SMALL(기준일시_입력!$N$21:$N$39,AAT$5)),INDEX(기준일시_입력!$AJ$21:$AJ$39,AAT$5*2-1),IF(AND(AAP33&gt;=SMALL(기준일시_입력!$J$21:$J$39,AAT$5),AAP33&lt;SMALL(기준일시_입력!$N$21:$N$39,AAT$5)),SMALL(기준일시_입력!$N$21:$N$39,AAT$5)-AAP33,0)),0)</f>
        <v>0</v>
      </c>
      <c r="AAU33" s="128">
        <f>IFERROR(IF(AND(AAP33&lt;SMALL(기준일시_입력!$J$21:$J$39,AAU$5),AAQ33&gt;SMALL(기준일시_입력!$N$21:$N$39,AAU$5)),INDEX(기준일시_입력!$AJ$21:$AJ$39,AAU$5*2-1),IF(AND(AAP33&gt;=SMALL(기준일시_입력!$J$21:$J$39,AAU$5),AAP33&lt;SMALL(기준일시_입력!$N$21:$N$39,AAU$5)),SMALL(기준일시_입력!$N$21:$N$39,AAU$5)-AAP33,0)),0)</f>
        <v>0</v>
      </c>
      <c r="AAV33" s="128">
        <f>IFERROR(IF(AND(AAP33&lt;SMALL(기준일시_입력!$J$21:$J$39,AAV$5),AAQ33&gt;SMALL(기준일시_입력!$N$21:$N$39,AAV$5)),INDEX(기준일시_입력!$AJ$21:$AJ$39,AAV$5*2-1),IF(AND(AAP33&gt;=SMALL(기준일시_입력!$J$21:$J$39,AAV$5),AAP33&lt;SMALL(기준일시_입력!$N$21:$N$39,AAV$5)),SMALL(기준일시_입력!$N$21:$N$39,AAV$5)-AAP33,0)),0)</f>
        <v>0</v>
      </c>
      <c r="AAW33" s="128">
        <f>IFERROR(IF(AND(AAP33&lt;SMALL(기준일시_입력!$J$21:$J$39,AAW$5),AAQ33&gt;SMALL(기준일시_입력!$N$21:$N$39,AAW$5)),INDEX(기준일시_입력!$AJ$21:$AJ$39,AAW$5*2-1),IF(AND(AAP33&gt;=SMALL(기준일시_입력!$J$21:$J$39,AAW$5),AAP33&lt;SMALL(기준일시_입력!$N$21:$N$39,AAW$5)),SMALL(기준일시_입력!$N$21:$N$39,AAW$5)-AAP33,0)),0)</f>
        <v>0</v>
      </c>
      <c r="AAX33" s="128">
        <f>IFERROR(IF(AND(AAP33&lt;SMALL(기준일시_입력!$J$21:$J$39,AAX$5),AAQ33&gt;SMALL(기준일시_입력!$N$21:$N$39,AAX$5)),INDEX(기준일시_입력!$AJ$21:$AJ$39,AAX$5*2-1),IF(AND(AAP33&gt;=SMALL(기준일시_입력!$J$21:$J$39,AAX$5),AAP33&lt;SMALL(기준일시_입력!$N$21:$N$39,AAX$5)),SMALL(기준일시_입력!$N$21:$N$39,AAX$5)-AAP33,0)),0)</f>
        <v>0</v>
      </c>
      <c r="AAY33" s="128">
        <f>IFERROR(IF(AND(AAP33&lt;SMALL(기준일시_입력!$J$21:$J$39,AAY$5),AAQ33&gt;SMALL(기준일시_입력!$N$21:$N$39,AAY$5)),INDEX(기준일시_입력!$AJ$21:$AJ$39,AAY$5*2-1),IF(AND(AAP33&gt;=SMALL(기준일시_입력!$J$21:$J$39,AAY$5),AAP33&lt;SMALL(기준일시_입력!$N$21:$N$39,AAY$5)),SMALL(기준일시_입력!$N$21:$N$39,AAY$5)-AAP33,0)),0)</f>
        <v>0</v>
      </c>
      <c r="AAZ33" s="128">
        <f>IFERROR(IF(AND(AAP33&lt;SMALL(기준일시_입력!$J$21:$J$39,AAZ$5),AAQ33&gt;SMALL(기준일시_입력!$N$21:$N$39,AAZ$5)),INDEX(기준일시_입력!$AJ$21:$AJ$39,AAZ$5*2-1),IF(AND(AAP33&gt;=SMALL(기준일시_입력!$J$21:$J$39,AAZ$5),AAP33&lt;SMALL(기준일시_입력!$N$21:$N$39,AAZ$5)),SMALL(기준일시_입력!$N$21:$N$39,AAZ$5)-AAP33,0)),0)</f>
        <v>0</v>
      </c>
      <c r="ABA33" s="128">
        <f>IFERROR(IF(AND(AAP33&lt;SMALL(기준일시_입력!$J$21:$J$39,ABA$5),AAQ33&gt;SMALL(기준일시_입력!$N$21:$N$39,ABA$5)),INDEX(기준일시_입력!$AJ$21:$AJ$39,ABA$5*2-1),IF(AND(AAP33&gt;=SMALL(기준일시_입력!$J$21:$J$39,ABA$5),AAP33&lt;SMALL(기준일시_입력!$N$21:$N$39,ABA$5)),SMALL(기준일시_입력!$N$21:$N$39,ABA$5)-AAP33,0)),0)</f>
        <v>0</v>
      </c>
      <c r="ABB33" s="125"/>
      <c r="ABC33" s="180" t="str">
        <f t="shared" si="269"/>
        <v>28일</v>
      </c>
      <c r="ABD33" s="180"/>
      <c r="ABE33" s="124" t="str">
        <f t="shared" si="270"/>
        <v>일</v>
      </c>
      <c r="ABF33" s="133" t="str">
        <f t="shared" si="411"/>
        <v/>
      </c>
      <c r="ABG33" s="184"/>
      <c r="ABH33" s="184"/>
      <c r="ABI33" s="184"/>
      <c r="ABJ33" s="184"/>
      <c r="ABK33" s="184"/>
      <c r="ABL33" s="184"/>
      <c r="ABM33" s="176"/>
      <c r="ABN33" s="177"/>
      <c r="ABO33" s="129" t="str">
        <f>IF($B33="","",IF(AND(ABE$3&lt;&gt;"",$B33-기준일시_입력!$AO$7&lt;=0,ABG33="",ABJ33="",ABM33=""),"X",IF(ABM33="연차","☆",IF(ABM33="월차","★",IF(ABM33="병가","♨",IF(ABM33="출장","◎",IF(ABM33="교육","■",IF(AND(ABM33="",ABG33&lt;=기준일시_입력!$J$15,ABJ33&gt;=기준일시_입력!$N$15),"○",IF(AND(ABM33="",ABG33&lt;&gt;"",ABG33&gt;기준일시_입력!$J$15),"▼",IF(AND(ABM33="",ABJ33&lt;&gt;"",ABJ33&lt;기준일시_입력!$N$15),"△",""))))))))))</f>
        <v/>
      </c>
      <c r="ABP33" s="128">
        <f>IFERROR(IF(OR(ABG33="",ABJ33=""),0,IF(AND(ABR33&lt;기준일시_입력!$J$17,ABS33&gt;기준일시_입력!$N$17),기준일시_입력!$N$17-기준일시_입력!$J$17,IF(AND(ABR33&gt;=기준일시_입력!$J$17,ABS33&gt;기준일시_입력!$N$17),기준일시_입력!$N$17-ABR33,IF(ABS33&lt;기준일시_입력!$J$17,0,IF(AND(ABR33&lt;기준일시_입력!$J$17,ABS33&lt;=기준일시_입력!$N$17),ABS33-기준일시_입력!$J$17,IF(AND(ABR33&gt;=기준일시_입력!$J$17,ABS33&lt;=기준일시_입력!$N$17),ABS33-ABR33,0)))))),0)</f>
        <v>0</v>
      </c>
      <c r="ABQ33" s="128">
        <f t="shared" si="272"/>
        <v>0</v>
      </c>
      <c r="ABR33" s="128">
        <f>IF(OR(ABG33="",ABJ33=""),0,IF(ABG33&lt;기준일시_입력!$J$15,기준일시_입력!$J$15,ABG33))</f>
        <v>0</v>
      </c>
      <c r="ABS33" s="128">
        <f t="shared" si="273"/>
        <v>0</v>
      </c>
      <c r="ABT33" s="128">
        <f>IFERROR(IF(AND(ABR33&lt;SMALL(기준일시_입력!$J$21:$J$39,ABT$5),ABS33&gt;SMALL(기준일시_입력!$N$21:$N$39,ABT$5)),INDEX(기준일시_입력!$AJ$21:$AJ$39,ABT$5*2-1),IF(AND(ABR33&gt;=SMALL(기준일시_입력!$J$21:$J$39,ABT$5),ABR33&lt;SMALL(기준일시_입력!$N$21:$N$39,ABT$5)),SMALL(기준일시_입력!$N$21:$N$39,ABT$5)-ABR33,0)),0)</f>
        <v>0</v>
      </c>
      <c r="ABU33" s="128">
        <f>IFERROR(IF(AND(ABR33&lt;SMALL(기준일시_입력!$J$21:$J$39,ABU$5),ABS33&gt;SMALL(기준일시_입력!$N$21:$N$39,ABU$5)),INDEX(기준일시_입력!$AJ$21:$AJ$39,ABU$5*2-1),IF(AND(ABR33&gt;=SMALL(기준일시_입력!$J$21:$J$39,ABU$5),ABR33&lt;SMALL(기준일시_입력!$N$21:$N$39,ABU$5)),SMALL(기준일시_입력!$N$21:$N$39,ABU$5)-ABR33,0)),0)</f>
        <v>0</v>
      </c>
      <c r="ABV33" s="128">
        <f>IFERROR(IF(AND(ABR33&lt;SMALL(기준일시_입력!$J$21:$J$39,ABV$5),ABS33&gt;SMALL(기준일시_입력!$N$21:$N$39,ABV$5)),INDEX(기준일시_입력!$AJ$21:$AJ$39,ABV$5*2-1),IF(AND(ABR33&gt;=SMALL(기준일시_입력!$J$21:$J$39,ABV$5),ABR33&lt;SMALL(기준일시_입력!$N$21:$N$39,ABV$5)),SMALL(기준일시_입력!$N$21:$N$39,ABV$5)-ABR33,0)),0)</f>
        <v>0</v>
      </c>
      <c r="ABW33" s="128">
        <f>IFERROR(IF(AND(ABR33&lt;SMALL(기준일시_입력!$J$21:$J$39,ABW$5),ABS33&gt;SMALL(기준일시_입력!$N$21:$N$39,ABW$5)),INDEX(기준일시_입력!$AJ$21:$AJ$39,ABW$5*2-1),IF(AND(ABR33&gt;=SMALL(기준일시_입력!$J$21:$J$39,ABW$5),ABR33&lt;SMALL(기준일시_입력!$N$21:$N$39,ABW$5)),SMALL(기준일시_입력!$N$21:$N$39,ABW$5)-ABR33,0)),0)</f>
        <v>0</v>
      </c>
      <c r="ABX33" s="128">
        <f>IFERROR(IF(AND(ABR33&lt;SMALL(기준일시_입력!$J$21:$J$39,ABX$5),ABS33&gt;SMALL(기준일시_입력!$N$21:$N$39,ABX$5)),INDEX(기준일시_입력!$AJ$21:$AJ$39,ABX$5*2-1),IF(AND(ABR33&gt;=SMALL(기준일시_입력!$J$21:$J$39,ABX$5),ABR33&lt;SMALL(기준일시_입력!$N$21:$N$39,ABX$5)),SMALL(기준일시_입력!$N$21:$N$39,ABX$5)-ABR33,0)),0)</f>
        <v>0</v>
      </c>
      <c r="ABY33" s="128">
        <f>IFERROR(IF(AND(ABR33&lt;SMALL(기준일시_입력!$J$21:$J$39,ABY$5),ABS33&gt;SMALL(기준일시_입력!$N$21:$N$39,ABY$5)),INDEX(기준일시_입력!$AJ$21:$AJ$39,ABY$5*2-1),IF(AND(ABR33&gt;=SMALL(기준일시_입력!$J$21:$J$39,ABY$5),ABR33&lt;SMALL(기준일시_입력!$N$21:$N$39,ABY$5)),SMALL(기준일시_입력!$N$21:$N$39,ABY$5)-ABR33,0)),0)</f>
        <v>0</v>
      </c>
      <c r="ABZ33" s="128">
        <f>IFERROR(IF(AND(ABR33&lt;SMALL(기준일시_입력!$J$21:$J$39,ABZ$5),ABS33&gt;SMALL(기준일시_입력!$N$21:$N$39,ABZ$5)),INDEX(기준일시_입력!$AJ$21:$AJ$39,ABZ$5*2-1),IF(AND(ABR33&gt;=SMALL(기준일시_입력!$J$21:$J$39,ABZ$5),ABR33&lt;SMALL(기준일시_입력!$N$21:$N$39,ABZ$5)),SMALL(기준일시_입력!$N$21:$N$39,ABZ$5)-ABR33,0)),0)</f>
        <v>0</v>
      </c>
      <c r="ACA33" s="128">
        <f>IFERROR(IF(AND(ABR33&lt;SMALL(기준일시_입력!$J$21:$J$39,ACA$5),ABS33&gt;SMALL(기준일시_입력!$N$21:$N$39,ACA$5)),INDEX(기준일시_입력!$AJ$21:$AJ$39,ACA$5*2-1),IF(AND(ABR33&gt;=SMALL(기준일시_입력!$J$21:$J$39,ACA$5),ABR33&lt;SMALL(기준일시_입력!$N$21:$N$39,ACA$5)),SMALL(기준일시_입력!$N$21:$N$39,ACA$5)-ABR33,0)),0)</f>
        <v>0</v>
      </c>
      <c r="ACB33" s="128">
        <f>IFERROR(IF(AND(ABR33&lt;SMALL(기준일시_입력!$J$21:$J$39,ACB$5),ABS33&gt;SMALL(기준일시_입력!$N$21:$N$39,ACB$5)),INDEX(기준일시_입력!$AJ$21:$AJ$39,ACB$5*2-1),IF(AND(ABR33&gt;=SMALL(기준일시_입력!$J$21:$J$39,ACB$5),ABR33&lt;SMALL(기준일시_입력!$N$21:$N$39,ACB$5)),SMALL(기준일시_입력!$N$21:$N$39,ACB$5)-ABR33,0)),0)</f>
        <v>0</v>
      </c>
      <c r="ACC33" s="128">
        <f>IFERROR(IF(AND(ABR33&lt;SMALL(기준일시_입력!$J$21:$J$39,ACC$5),ABS33&gt;SMALL(기준일시_입력!$N$21:$N$39,ACC$5)),INDEX(기준일시_입력!$AJ$21:$AJ$39,ACC$5*2-1),IF(AND(ABR33&gt;=SMALL(기준일시_입력!$J$21:$J$39,ACC$5),ABR33&lt;SMALL(기준일시_입력!$N$21:$N$39,ACC$5)),SMALL(기준일시_입력!$N$21:$N$39,ACC$5)-ABR33,0)),0)</f>
        <v>0</v>
      </c>
      <c r="ACD33" s="125"/>
      <c r="ACE33" s="180" t="str">
        <f t="shared" si="274"/>
        <v>28일</v>
      </c>
      <c r="ACF33" s="180"/>
      <c r="ACG33" s="124" t="str">
        <f t="shared" si="275"/>
        <v>일</v>
      </c>
      <c r="ACH33" s="133" t="str">
        <f t="shared" si="412"/>
        <v/>
      </c>
      <c r="ACI33" s="184"/>
      <c r="ACJ33" s="184"/>
      <c r="ACK33" s="184"/>
      <c r="ACL33" s="184"/>
      <c r="ACM33" s="184"/>
      <c r="ACN33" s="184"/>
      <c r="ACO33" s="176"/>
      <c r="ACP33" s="177"/>
      <c r="ACQ33" s="129" t="str">
        <f>IF($B33="","",IF(AND(ACG$3&lt;&gt;"",$B33-기준일시_입력!$AO$7&lt;=0,ACI33="",ACL33="",ACO33=""),"X",IF(ACO33="연차","☆",IF(ACO33="월차","★",IF(ACO33="병가","♨",IF(ACO33="출장","◎",IF(ACO33="교육","■",IF(AND(ACO33="",ACI33&lt;=기준일시_입력!$J$15,ACL33&gt;=기준일시_입력!$N$15),"○",IF(AND(ACO33="",ACI33&lt;&gt;"",ACI33&gt;기준일시_입력!$J$15),"▼",IF(AND(ACO33="",ACL33&lt;&gt;"",ACL33&lt;기준일시_입력!$N$15),"△",""))))))))))</f>
        <v/>
      </c>
      <c r="ACR33" s="128">
        <f>IFERROR(IF(OR(ACI33="",ACL33=""),0,IF(AND(ACT33&lt;기준일시_입력!$J$17,ACU33&gt;기준일시_입력!$N$17),기준일시_입력!$N$17-기준일시_입력!$J$17,IF(AND(ACT33&gt;=기준일시_입력!$J$17,ACU33&gt;기준일시_입력!$N$17),기준일시_입력!$N$17-ACT33,IF(ACU33&lt;기준일시_입력!$J$17,0,IF(AND(ACT33&lt;기준일시_입력!$J$17,ACU33&lt;=기준일시_입력!$N$17),ACU33-기준일시_입력!$J$17,IF(AND(ACT33&gt;=기준일시_입력!$J$17,ACU33&lt;=기준일시_입력!$N$17),ACU33-ACT33,0)))))),0)</f>
        <v>0</v>
      </c>
      <c r="ACS33" s="128">
        <f t="shared" si="277"/>
        <v>0</v>
      </c>
      <c r="ACT33" s="128">
        <f>IF(OR(ACI33="",ACL33=""),0,IF(ACI33&lt;기준일시_입력!$J$15,기준일시_입력!$J$15,ACI33))</f>
        <v>0</v>
      </c>
      <c r="ACU33" s="128">
        <f t="shared" si="278"/>
        <v>0</v>
      </c>
      <c r="ACV33" s="128">
        <f>IFERROR(IF(AND(ACT33&lt;SMALL(기준일시_입력!$J$21:$J$39,ACV$5),ACU33&gt;SMALL(기준일시_입력!$N$21:$N$39,ACV$5)),INDEX(기준일시_입력!$AJ$21:$AJ$39,ACV$5*2-1),IF(AND(ACT33&gt;=SMALL(기준일시_입력!$J$21:$J$39,ACV$5),ACT33&lt;SMALL(기준일시_입력!$N$21:$N$39,ACV$5)),SMALL(기준일시_입력!$N$21:$N$39,ACV$5)-ACT33,0)),0)</f>
        <v>0</v>
      </c>
      <c r="ACW33" s="128">
        <f>IFERROR(IF(AND(ACT33&lt;SMALL(기준일시_입력!$J$21:$J$39,ACW$5),ACU33&gt;SMALL(기준일시_입력!$N$21:$N$39,ACW$5)),INDEX(기준일시_입력!$AJ$21:$AJ$39,ACW$5*2-1),IF(AND(ACT33&gt;=SMALL(기준일시_입력!$J$21:$J$39,ACW$5),ACT33&lt;SMALL(기준일시_입력!$N$21:$N$39,ACW$5)),SMALL(기준일시_입력!$N$21:$N$39,ACW$5)-ACT33,0)),0)</f>
        <v>0</v>
      </c>
      <c r="ACX33" s="128">
        <f>IFERROR(IF(AND(ACT33&lt;SMALL(기준일시_입력!$J$21:$J$39,ACX$5),ACU33&gt;SMALL(기준일시_입력!$N$21:$N$39,ACX$5)),INDEX(기준일시_입력!$AJ$21:$AJ$39,ACX$5*2-1),IF(AND(ACT33&gt;=SMALL(기준일시_입력!$J$21:$J$39,ACX$5),ACT33&lt;SMALL(기준일시_입력!$N$21:$N$39,ACX$5)),SMALL(기준일시_입력!$N$21:$N$39,ACX$5)-ACT33,0)),0)</f>
        <v>0</v>
      </c>
      <c r="ACY33" s="128">
        <f>IFERROR(IF(AND(ACT33&lt;SMALL(기준일시_입력!$J$21:$J$39,ACY$5),ACU33&gt;SMALL(기준일시_입력!$N$21:$N$39,ACY$5)),INDEX(기준일시_입력!$AJ$21:$AJ$39,ACY$5*2-1),IF(AND(ACT33&gt;=SMALL(기준일시_입력!$J$21:$J$39,ACY$5),ACT33&lt;SMALL(기준일시_입력!$N$21:$N$39,ACY$5)),SMALL(기준일시_입력!$N$21:$N$39,ACY$5)-ACT33,0)),0)</f>
        <v>0</v>
      </c>
      <c r="ACZ33" s="128">
        <f>IFERROR(IF(AND(ACT33&lt;SMALL(기준일시_입력!$J$21:$J$39,ACZ$5),ACU33&gt;SMALL(기준일시_입력!$N$21:$N$39,ACZ$5)),INDEX(기준일시_입력!$AJ$21:$AJ$39,ACZ$5*2-1),IF(AND(ACT33&gt;=SMALL(기준일시_입력!$J$21:$J$39,ACZ$5),ACT33&lt;SMALL(기준일시_입력!$N$21:$N$39,ACZ$5)),SMALL(기준일시_입력!$N$21:$N$39,ACZ$5)-ACT33,0)),0)</f>
        <v>0</v>
      </c>
      <c r="ADA33" s="128">
        <f>IFERROR(IF(AND(ACT33&lt;SMALL(기준일시_입력!$J$21:$J$39,ADA$5),ACU33&gt;SMALL(기준일시_입력!$N$21:$N$39,ADA$5)),INDEX(기준일시_입력!$AJ$21:$AJ$39,ADA$5*2-1),IF(AND(ACT33&gt;=SMALL(기준일시_입력!$J$21:$J$39,ADA$5),ACT33&lt;SMALL(기준일시_입력!$N$21:$N$39,ADA$5)),SMALL(기준일시_입력!$N$21:$N$39,ADA$5)-ACT33,0)),0)</f>
        <v>0</v>
      </c>
      <c r="ADB33" s="128">
        <f>IFERROR(IF(AND(ACT33&lt;SMALL(기준일시_입력!$J$21:$J$39,ADB$5),ACU33&gt;SMALL(기준일시_입력!$N$21:$N$39,ADB$5)),INDEX(기준일시_입력!$AJ$21:$AJ$39,ADB$5*2-1),IF(AND(ACT33&gt;=SMALL(기준일시_입력!$J$21:$J$39,ADB$5),ACT33&lt;SMALL(기준일시_입력!$N$21:$N$39,ADB$5)),SMALL(기준일시_입력!$N$21:$N$39,ADB$5)-ACT33,0)),0)</f>
        <v>0</v>
      </c>
      <c r="ADC33" s="128">
        <f>IFERROR(IF(AND(ACT33&lt;SMALL(기준일시_입력!$J$21:$J$39,ADC$5),ACU33&gt;SMALL(기준일시_입력!$N$21:$N$39,ADC$5)),INDEX(기준일시_입력!$AJ$21:$AJ$39,ADC$5*2-1),IF(AND(ACT33&gt;=SMALL(기준일시_입력!$J$21:$J$39,ADC$5),ACT33&lt;SMALL(기준일시_입력!$N$21:$N$39,ADC$5)),SMALL(기준일시_입력!$N$21:$N$39,ADC$5)-ACT33,0)),0)</f>
        <v>0</v>
      </c>
      <c r="ADD33" s="128">
        <f>IFERROR(IF(AND(ACT33&lt;SMALL(기준일시_입력!$J$21:$J$39,ADD$5),ACU33&gt;SMALL(기준일시_입력!$N$21:$N$39,ADD$5)),INDEX(기준일시_입력!$AJ$21:$AJ$39,ADD$5*2-1),IF(AND(ACT33&gt;=SMALL(기준일시_입력!$J$21:$J$39,ADD$5),ACT33&lt;SMALL(기준일시_입력!$N$21:$N$39,ADD$5)),SMALL(기준일시_입력!$N$21:$N$39,ADD$5)-ACT33,0)),0)</f>
        <v>0</v>
      </c>
      <c r="ADE33" s="128">
        <f>IFERROR(IF(AND(ACT33&lt;SMALL(기준일시_입력!$J$21:$J$39,ADE$5),ACU33&gt;SMALL(기준일시_입력!$N$21:$N$39,ADE$5)),INDEX(기준일시_입력!$AJ$21:$AJ$39,ADE$5*2-1),IF(AND(ACT33&gt;=SMALL(기준일시_입력!$J$21:$J$39,ADE$5),ACT33&lt;SMALL(기준일시_입력!$N$21:$N$39,ADE$5)),SMALL(기준일시_입력!$N$21:$N$39,ADE$5)-ACT33,0)),0)</f>
        <v>0</v>
      </c>
      <c r="ADF33" s="125"/>
      <c r="ADG33" s="180" t="str">
        <f t="shared" si="279"/>
        <v>28일</v>
      </c>
      <c r="ADH33" s="180"/>
      <c r="ADI33" s="124" t="str">
        <f t="shared" si="280"/>
        <v>일</v>
      </c>
      <c r="ADJ33" s="133" t="str">
        <f t="shared" si="412"/>
        <v/>
      </c>
      <c r="ADK33" s="184"/>
      <c r="ADL33" s="184"/>
      <c r="ADM33" s="184"/>
      <c r="ADN33" s="184"/>
      <c r="ADO33" s="184"/>
      <c r="ADP33" s="184"/>
      <c r="ADQ33" s="176"/>
      <c r="ADR33" s="177"/>
      <c r="ADS33" s="129" t="str">
        <f>IF($B33="","",IF(AND(ADI$3&lt;&gt;"",$B33-기준일시_입력!$AO$7&lt;=0,ADK33="",ADN33="",ADQ33=""),"X",IF(ADQ33="연차","☆",IF(ADQ33="월차","★",IF(ADQ33="병가","♨",IF(ADQ33="출장","◎",IF(ADQ33="교육","■",IF(AND(ADQ33="",ADK33&lt;=기준일시_입력!$J$15,ADN33&gt;=기준일시_입력!$N$15),"○",IF(AND(ADQ33="",ADK33&lt;&gt;"",ADK33&gt;기준일시_입력!$J$15),"▼",IF(AND(ADQ33="",ADN33&lt;&gt;"",ADN33&lt;기준일시_입력!$N$15),"△",""))))))))))</f>
        <v/>
      </c>
      <c r="ADT33" s="128">
        <f>IFERROR(IF(OR(ADK33="",ADN33=""),0,IF(AND(ADV33&lt;기준일시_입력!$J$17,ADW33&gt;기준일시_입력!$N$17),기준일시_입력!$N$17-기준일시_입력!$J$17,IF(AND(ADV33&gt;=기준일시_입력!$J$17,ADW33&gt;기준일시_입력!$N$17),기준일시_입력!$N$17-ADV33,IF(ADW33&lt;기준일시_입력!$J$17,0,IF(AND(ADV33&lt;기준일시_입력!$J$17,ADW33&lt;=기준일시_입력!$N$17),ADW33-기준일시_입력!$J$17,IF(AND(ADV33&gt;=기준일시_입력!$J$17,ADW33&lt;=기준일시_입력!$N$17),ADW33-ADV33,0)))))),0)</f>
        <v>0</v>
      </c>
      <c r="ADU33" s="128">
        <f t="shared" si="282"/>
        <v>0</v>
      </c>
      <c r="ADV33" s="128">
        <f>IF(OR(ADK33="",ADN33=""),0,IF(ADK33&lt;기준일시_입력!$J$15,기준일시_입력!$J$15,ADK33))</f>
        <v>0</v>
      </c>
      <c r="ADW33" s="128">
        <f t="shared" si="283"/>
        <v>0</v>
      </c>
      <c r="ADX33" s="128">
        <f>IFERROR(IF(AND(ADV33&lt;SMALL(기준일시_입력!$J$21:$J$39,ADX$5),ADW33&gt;SMALL(기준일시_입력!$N$21:$N$39,ADX$5)),INDEX(기준일시_입력!$AJ$21:$AJ$39,ADX$5*2-1),IF(AND(ADV33&gt;=SMALL(기준일시_입력!$J$21:$J$39,ADX$5),ADV33&lt;SMALL(기준일시_입력!$N$21:$N$39,ADX$5)),SMALL(기준일시_입력!$N$21:$N$39,ADX$5)-ADV33,0)),0)</f>
        <v>0</v>
      </c>
      <c r="ADY33" s="128">
        <f>IFERROR(IF(AND(ADV33&lt;SMALL(기준일시_입력!$J$21:$J$39,ADY$5),ADW33&gt;SMALL(기준일시_입력!$N$21:$N$39,ADY$5)),INDEX(기준일시_입력!$AJ$21:$AJ$39,ADY$5*2-1),IF(AND(ADV33&gt;=SMALL(기준일시_입력!$J$21:$J$39,ADY$5),ADV33&lt;SMALL(기준일시_입력!$N$21:$N$39,ADY$5)),SMALL(기준일시_입력!$N$21:$N$39,ADY$5)-ADV33,0)),0)</f>
        <v>0</v>
      </c>
      <c r="ADZ33" s="128">
        <f>IFERROR(IF(AND(ADV33&lt;SMALL(기준일시_입력!$J$21:$J$39,ADZ$5),ADW33&gt;SMALL(기준일시_입력!$N$21:$N$39,ADZ$5)),INDEX(기준일시_입력!$AJ$21:$AJ$39,ADZ$5*2-1),IF(AND(ADV33&gt;=SMALL(기준일시_입력!$J$21:$J$39,ADZ$5),ADV33&lt;SMALL(기준일시_입력!$N$21:$N$39,ADZ$5)),SMALL(기준일시_입력!$N$21:$N$39,ADZ$5)-ADV33,0)),0)</f>
        <v>0</v>
      </c>
      <c r="AEA33" s="128">
        <f>IFERROR(IF(AND(ADV33&lt;SMALL(기준일시_입력!$J$21:$J$39,AEA$5),ADW33&gt;SMALL(기준일시_입력!$N$21:$N$39,AEA$5)),INDEX(기준일시_입력!$AJ$21:$AJ$39,AEA$5*2-1),IF(AND(ADV33&gt;=SMALL(기준일시_입력!$J$21:$J$39,AEA$5),ADV33&lt;SMALL(기준일시_입력!$N$21:$N$39,AEA$5)),SMALL(기준일시_입력!$N$21:$N$39,AEA$5)-ADV33,0)),0)</f>
        <v>0</v>
      </c>
      <c r="AEB33" s="128">
        <f>IFERROR(IF(AND(ADV33&lt;SMALL(기준일시_입력!$J$21:$J$39,AEB$5),ADW33&gt;SMALL(기준일시_입력!$N$21:$N$39,AEB$5)),INDEX(기준일시_입력!$AJ$21:$AJ$39,AEB$5*2-1),IF(AND(ADV33&gt;=SMALL(기준일시_입력!$J$21:$J$39,AEB$5),ADV33&lt;SMALL(기준일시_입력!$N$21:$N$39,AEB$5)),SMALL(기준일시_입력!$N$21:$N$39,AEB$5)-ADV33,0)),0)</f>
        <v>0</v>
      </c>
      <c r="AEC33" s="128">
        <f>IFERROR(IF(AND(ADV33&lt;SMALL(기준일시_입력!$J$21:$J$39,AEC$5),ADW33&gt;SMALL(기준일시_입력!$N$21:$N$39,AEC$5)),INDEX(기준일시_입력!$AJ$21:$AJ$39,AEC$5*2-1),IF(AND(ADV33&gt;=SMALL(기준일시_입력!$J$21:$J$39,AEC$5),ADV33&lt;SMALL(기준일시_입력!$N$21:$N$39,AEC$5)),SMALL(기준일시_입력!$N$21:$N$39,AEC$5)-ADV33,0)),0)</f>
        <v>0</v>
      </c>
      <c r="AED33" s="128">
        <f>IFERROR(IF(AND(ADV33&lt;SMALL(기준일시_입력!$J$21:$J$39,AED$5),ADW33&gt;SMALL(기준일시_입력!$N$21:$N$39,AED$5)),INDEX(기준일시_입력!$AJ$21:$AJ$39,AED$5*2-1),IF(AND(ADV33&gt;=SMALL(기준일시_입력!$J$21:$J$39,AED$5),ADV33&lt;SMALL(기준일시_입력!$N$21:$N$39,AED$5)),SMALL(기준일시_입력!$N$21:$N$39,AED$5)-ADV33,0)),0)</f>
        <v>0</v>
      </c>
      <c r="AEE33" s="128">
        <f>IFERROR(IF(AND(ADV33&lt;SMALL(기준일시_입력!$J$21:$J$39,AEE$5),ADW33&gt;SMALL(기준일시_입력!$N$21:$N$39,AEE$5)),INDEX(기준일시_입력!$AJ$21:$AJ$39,AEE$5*2-1),IF(AND(ADV33&gt;=SMALL(기준일시_입력!$J$21:$J$39,AEE$5),ADV33&lt;SMALL(기준일시_입력!$N$21:$N$39,AEE$5)),SMALL(기준일시_입력!$N$21:$N$39,AEE$5)-ADV33,0)),0)</f>
        <v>0</v>
      </c>
      <c r="AEF33" s="128">
        <f>IFERROR(IF(AND(ADV33&lt;SMALL(기준일시_입력!$J$21:$J$39,AEF$5),ADW33&gt;SMALL(기준일시_입력!$N$21:$N$39,AEF$5)),INDEX(기준일시_입력!$AJ$21:$AJ$39,AEF$5*2-1),IF(AND(ADV33&gt;=SMALL(기준일시_입력!$J$21:$J$39,AEF$5),ADV33&lt;SMALL(기준일시_입력!$N$21:$N$39,AEF$5)),SMALL(기준일시_입력!$N$21:$N$39,AEF$5)-ADV33,0)),0)</f>
        <v>0</v>
      </c>
      <c r="AEG33" s="128">
        <f>IFERROR(IF(AND(ADV33&lt;SMALL(기준일시_입력!$J$21:$J$39,AEG$5),ADW33&gt;SMALL(기준일시_입력!$N$21:$N$39,AEG$5)),INDEX(기준일시_입력!$AJ$21:$AJ$39,AEG$5*2-1),IF(AND(ADV33&gt;=SMALL(기준일시_입력!$J$21:$J$39,AEG$5),ADV33&lt;SMALL(기준일시_입력!$N$21:$N$39,AEG$5)),SMALL(기준일시_입력!$N$21:$N$39,AEG$5)-ADV33,0)),0)</f>
        <v>0</v>
      </c>
      <c r="AEH33" s="125"/>
      <c r="AEI33" s="180" t="str">
        <f t="shared" si="284"/>
        <v>28일</v>
      </c>
      <c r="AEJ33" s="180"/>
      <c r="AEK33" s="124" t="str">
        <f t="shared" si="285"/>
        <v>일</v>
      </c>
      <c r="AEL33" s="133" t="str">
        <f t="shared" si="412"/>
        <v/>
      </c>
      <c r="AEM33" s="184"/>
      <c r="AEN33" s="184"/>
      <c r="AEO33" s="184"/>
      <c r="AEP33" s="184"/>
      <c r="AEQ33" s="184"/>
      <c r="AER33" s="184"/>
      <c r="AES33" s="176"/>
      <c r="AET33" s="177"/>
      <c r="AEU33" s="129" t="str">
        <f>IF($B33="","",IF(AND(AEK$3&lt;&gt;"",$B33-기준일시_입력!$AO$7&lt;=0,AEM33="",AEP33="",AES33=""),"X",IF(AES33="연차","☆",IF(AES33="월차","★",IF(AES33="병가","♨",IF(AES33="출장","◎",IF(AES33="교육","■",IF(AND(AES33="",AEM33&lt;=기준일시_입력!$J$15,AEP33&gt;=기준일시_입력!$N$15),"○",IF(AND(AES33="",AEM33&lt;&gt;"",AEM33&gt;기준일시_입력!$J$15),"▼",IF(AND(AES33="",AEP33&lt;&gt;"",AEP33&lt;기준일시_입력!$N$15),"△",""))))))))))</f>
        <v/>
      </c>
      <c r="AEV33" s="128">
        <f>IFERROR(IF(OR(AEM33="",AEP33=""),0,IF(AND(AEX33&lt;기준일시_입력!$J$17,AEY33&gt;기준일시_입력!$N$17),기준일시_입력!$N$17-기준일시_입력!$J$17,IF(AND(AEX33&gt;=기준일시_입력!$J$17,AEY33&gt;기준일시_입력!$N$17),기준일시_입력!$N$17-AEX33,IF(AEY33&lt;기준일시_입력!$J$17,0,IF(AND(AEX33&lt;기준일시_입력!$J$17,AEY33&lt;=기준일시_입력!$N$17),AEY33-기준일시_입력!$J$17,IF(AND(AEX33&gt;=기준일시_입력!$J$17,AEY33&lt;=기준일시_입력!$N$17),AEY33-AEX33,0)))))),0)</f>
        <v>0</v>
      </c>
      <c r="AEW33" s="128">
        <f t="shared" si="287"/>
        <v>0</v>
      </c>
      <c r="AEX33" s="128">
        <f>IF(OR(AEM33="",AEP33=""),0,IF(AEM33&lt;기준일시_입력!$J$15,기준일시_입력!$J$15,AEM33))</f>
        <v>0</v>
      </c>
      <c r="AEY33" s="128">
        <f t="shared" si="288"/>
        <v>0</v>
      </c>
      <c r="AEZ33" s="128">
        <f>IFERROR(IF(AND(AEX33&lt;SMALL(기준일시_입력!$J$21:$J$39,AEZ$5),AEY33&gt;SMALL(기준일시_입력!$N$21:$N$39,AEZ$5)),INDEX(기준일시_입력!$AJ$21:$AJ$39,AEZ$5*2-1),IF(AND(AEX33&gt;=SMALL(기준일시_입력!$J$21:$J$39,AEZ$5),AEX33&lt;SMALL(기준일시_입력!$N$21:$N$39,AEZ$5)),SMALL(기준일시_입력!$N$21:$N$39,AEZ$5)-AEX33,0)),0)</f>
        <v>0</v>
      </c>
      <c r="AFA33" s="128">
        <f>IFERROR(IF(AND(AEX33&lt;SMALL(기준일시_입력!$J$21:$J$39,AFA$5),AEY33&gt;SMALL(기준일시_입력!$N$21:$N$39,AFA$5)),INDEX(기준일시_입력!$AJ$21:$AJ$39,AFA$5*2-1),IF(AND(AEX33&gt;=SMALL(기준일시_입력!$J$21:$J$39,AFA$5),AEX33&lt;SMALL(기준일시_입력!$N$21:$N$39,AFA$5)),SMALL(기준일시_입력!$N$21:$N$39,AFA$5)-AEX33,0)),0)</f>
        <v>0</v>
      </c>
      <c r="AFB33" s="128">
        <f>IFERROR(IF(AND(AEX33&lt;SMALL(기준일시_입력!$J$21:$J$39,AFB$5),AEY33&gt;SMALL(기준일시_입력!$N$21:$N$39,AFB$5)),INDEX(기준일시_입력!$AJ$21:$AJ$39,AFB$5*2-1),IF(AND(AEX33&gt;=SMALL(기준일시_입력!$J$21:$J$39,AFB$5),AEX33&lt;SMALL(기준일시_입력!$N$21:$N$39,AFB$5)),SMALL(기준일시_입력!$N$21:$N$39,AFB$5)-AEX33,0)),0)</f>
        <v>0</v>
      </c>
      <c r="AFC33" s="128">
        <f>IFERROR(IF(AND(AEX33&lt;SMALL(기준일시_입력!$J$21:$J$39,AFC$5),AEY33&gt;SMALL(기준일시_입력!$N$21:$N$39,AFC$5)),INDEX(기준일시_입력!$AJ$21:$AJ$39,AFC$5*2-1),IF(AND(AEX33&gt;=SMALL(기준일시_입력!$J$21:$J$39,AFC$5),AEX33&lt;SMALL(기준일시_입력!$N$21:$N$39,AFC$5)),SMALL(기준일시_입력!$N$21:$N$39,AFC$5)-AEX33,0)),0)</f>
        <v>0</v>
      </c>
      <c r="AFD33" s="128">
        <f>IFERROR(IF(AND(AEX33&lt;SMALL(기준일시_입력!$J$21:$J$39,AFD$5),AEY33&gt;SMALL(기준일시_입력!$N$21:$N$39,AFD$5)),INDEX(기준일시_입력!$AJ$21:$AJ$39,AFD$5*2-1),IF(AND(AEX33&gt;=SMALL(기준일시_입력!$J$21:$J$39,AFD$5),AEX33&lt;SMALL(기준일시_입력!$N$21:$N$39,AFD$5)),SMALL(기준일시_입력!$N$21:$N$39,AFD$5)-AEX33,0)),0)</f>
        <v>0</v>
      </c>
      <c r="AFE33" s="128">
        <f>IFERROR(IF(AND(AEX33&lt;SMALL(기준일시_입력!$J$21:$J$39,AFE$5),AEY33&gt;SMALL(기준일시_입력!$N$21:$N$39,AFE$5)),INDEX(기준일시_입력!$AJ$21:$AJ$39,AFE$5*2-1),IF(AND(AEX33&gt;=SMALL(기준일시_입력!$J$21:$J$39,AFE$5),AEX33&lt;SMALL(기준일시_입력!$N$21:$N$39,AFE$5)),SMALL(기준일시_입력!$N$21:$N$39,AFE$5)-AEX33,0)),0)</f>
        <v>0</v>
      </c>
      <c r="AFF33" s="128">
        <f>IFERROR(IF(AND(AEX33&lt;SMALL(기준일시_입력!$J$21:$J$39,AFF$5),AEY33&gt;SMALL(기준일시_입력!$N$21:$N$39,AFF$5)),INDEX(기준일시_입력!$AJ$21:$AJ$39,AFF$5*2-1),IF(AND(AEX33&gt;=SMALL(기준일시_입력!$J$21:$J$39,AFF$5),AEX33&lt;SMALL(기준일시_입력!$N$21:$N$39,AFF$5)),SMALL(기준일시_입력!$N$21:$N$39,AFF$5)-AEX33,0)),0)</f>
        <v>0</v>
      </c>
      <c r="AFG33" s="128">
        <f>IFERROR(IF(AND(AEX33&lt;SMALL(기준일시_입력!$J$21:$J$39,AFG$5),AEY33&gt;SMALL(기준일시_입력!$N$21:$N$39,AFG$5)),INDEX(기준일시_입력!$AJ$21:$AJ$39,AFG$5*2-1),IF(AND(AEX33&gt;=SMALL(기준일시_입력!$J$21:$J$39,AFG$5),AEX33&lt;SMALL(기준일시_입력!$N$21:$N$39,AFG$5)),SMALL(기준일시_입력!$N$21:$N$39,AFG$5)-AEX33,0)),0)</f>
        <v>0</v>
      </c>
      <c r="AFH33" s="128">
        <f>IFERROR(IF(AND(AEX33&lt;SMALL(기준일시_입력!$J$21:$J$39,AFH$5),AEY33&gt;SMALL(기준일시_입력!$N$21:$N$39,AFH$5)),INDEX(기준일시_입력!$AJ$21:$AJ$39,AFH$5*2-1),IF(AND(AEX33&gt;=SMALL(기준일시_입력!$J$21:$J$39,AFH$5),AEX33&lt;SMALL(기준일시_입력!$N$21:$N$39,AFH$5)),SMALL(기준일시_입력!$N$21:$N$39,AFH$5)-AEX33,0)),0)</f>
        <v>0</v>
      </c>
      <c r="AFI33" s="128">
        <f>IFERROR(IF(AND(AEX33&lt;SMALL(기준일시_입력!$J$21:$J$39,AFI$5),AEY33&gt;SMALL(기준일시_입력!$N$21:$N$39,AFI$5)),INDEX(기준일시_입력!$AJ$21:$AJ$39,AFI$5*2-1),IF(AND(AEX33&gt;=SMALL(기준일시_입력!$J$21:$J$39,AFI$5),AEX33&lt;SMALL(기준일시_입력!$N$21:$N$39,AFI$5)),SMALL(기준일시_입력!$N$21:$N$39,AFI$5)-AEX33,0)),0)</f>
        <v>0</v>
      </c>
      <c r="AFJ33" s="125"/>
      <c r="AFK33" s="180" t="str">
        <f t="shared" si="289"/>
        <v>28일</v>
      </c>
      <c r="AFL33" s="180"/>
      <c r="AFM33" s="124" t="str">
        <f t="shared" si="290"/>
        <v>일</v>
      </c>
      <c r="AFN33" s="133" t="str">
        <f t="shared" si="413"/>
        <v/>
      </c>
      <c r="AFO33" s="184"/>
      <c r="AFP33" s="184"/>
      <c r="AFQ33" s="184"/>
      <c r="AFR33" s="184"/>
      <c r="AFS33" s="184"/>
      <c r="AFT33" s="184"/>
      <c r="AFU33" s="176"/>
      <c r="AFV33" s="177"/>
      <c r="AFW33" s="129" t="str">
        <f>IF($B33="","",IF(AND(AFM$3&lt;&gt;"",$B33-기준일시_입력!$AO$7&lt;=0,AFO33="",AFR33="",AFU33=""),"X",IF(AFU33="연차","☆",IF(AFU33="월차","★",IF(AFU33="병가","♨",IF(AFU33="출장","◎",IF(AFU33="교육","■",IF(AND(AFU33="",AFO33&lt;=기준일시_입력!$J$15,AFR33&gt;=기준일시_입력!$N$15),"○",IF(AND(AFU33="",AFO33&lt;&gt;"",AFO33&gt;기준일시_입력!$J$15),"▼",IF(AND(AFU33="",AFR33&lt;&gt;"",AFR33&lt;기준일시_입력!$N$15),"△",""))))))))))</f>
        <v/>
      </c>
      <c r="AFX33" s="128">
        <f>IFERROR(IF(OR(AFO33="",AFR33=""),0,IF(AND(AFZ33&lt;기준일시_입력!$J$17,AGA33&gt;기준일시_입력!$N$17),기준일시_입력!$N$17-기준일시_입력!$J$17,IF(AND(AFZ33&gt;=기준일시_입력!$J$17,AGA33&gt;기준일시_입력!$N$17),기준일시_입력!$N$17-AFZ33,IF(AGA33&lt;기준일시_입력!$J$17,0,IF(AND(AFZ33&lt;기준일시_입력!$J$17,AGA33&lt;=기준일시_입력!$N$17),AGA33-기준일시_입력!$J$17,IF(AND(AFZ33&gt;=기준일시_입력!$J$17,AGA33&lt;=기준일시_입력!$N$17),AGA33-AFZ33,0)))))),0)</f>
        <v>0</v>
      </c>
      <c r="AFY33" s="128">
        <f t="shared" si="292"/>
        <v>0</v>
      </c>
      <c r="AFZ33" s="128">
        <f>IF(OR(AFO33="",AFR33=""),0,IF(AFO33&lt;기준일시_입력!$J$15,기준일시_입력!$J$15,AFO33))</f>
        <v>0</v>
      </c>
      <c r="AGA33" s="128">
        <f t="shared" si="293"/>
        <v>0</v>
      </c>
      <c r="AGB33" s="128">
        <f>IFERROR(IF(AND(AFZ33&lt;SMALL(기준일시_입력!$J$21:$J$39,AGB$5),AGA33&gt;SMALL(기준일시_입력!$N$21:$N$39,AGB$5)),INDEX(기준일시_입력!$AJ$21:$AJ$39,AGB$5*2-1),IF(AND(AFZ33&gt;=SMALL(기준일시_입력!$J$21:$J$39,AGB$5),AFZ33&lt;SMALL(기준일시_입력!$N$21:$N$39,AGB$5)),SMALL(기준일시_입력!$N$21:$N$39,AGB$5)-AFZ33,0)),0)</f>
        <v>0</v>
      </c>
      <c r="AGC33" s="128">
        <f>IFERROR(IF(AND(AFZ33&lt;SMALL(기준일시_입력!$J$21:$J$39,AGC$5),AGA33&gt;SMALL(기준일시_입력!$N$21:$N$39,AGC$5)),INDEX(기준일시_입력!$AJ$21:$AJ$39,AGC$5*2-1),IF(AND(AFZ33&gt;=SMALL(기준일시_입력!$J$21:$J$39,AGC$5),AFZ33&lt;SMALL(기준일시_입력!$N$21:$N$39,AGC$5)),SMALL(기준일시_입력!$N$21:$N$39,AGC$5)-AFZ33,0)),0)</f>
        <v>0</v>
      </c>
      <c r="AGD33" s="128">
        <f>IFERROR(IF(AND(AFZ33&lt;SMALL(기준일시_입력!$J$21:$J$39,AGD$5),AGA33&gt;SMALL(기준일시_입력!$N$21:$N$39,AGD$5)),INDEX(기준일시_입력!$AJ$21:$AJ$39,AGD$5*2-1),IF(AND(AFZ33&gt;=SMALL(기준일시_입력!$J$21:$J$39,AGD$5),AFZ33&lt;SMALL(기준일시_입력!$N$21:$N$39,AGD$5)),SMALL(기준일시_입력!$N$21:$N$39,AGD$5)-AFZ33,0)),0)</f>
        <v>0</v>
      </c>
      <c r="AGE33" s="128">
        <f>IFERROR(IF(AND(AFZ33&lt;SMALL(기준일시_입력!$J$21:$J$39,AGE$5),AGA33&gt;SMALL(기준일시_입력!$N$21:$N$39,AGE$5)),INDEX(기준일시_입력!$AJ$21:$AJ$39,AGE$5*2-1),IF(AND(AFZ33&gt;=SMALL(기준일시_입력!$J$21:$J$39,AGE$5),AFZ33&lt;SMALL(기준일시_입력!$N$21:$N$39,AGE$5)),SMALL(기준일시_입력!$N$21:$N$39,AGE$5)-AFZ33,0)),0)</f>
        <v>0</v>
      </c>
      <c r="AGF33" s="128">
        <f>IFERROR(IF(AND(AFZ33&lt;SMALL(기준일시_입력!$J$21:$J$39,AGF$5),AGA33&gt;SMALL(기준일시_입력!$N$21:$N$39,AGF$5)),INDEX(기준일시_입력!$AJ$21:$AJ$39,AGF$5*2-1),IF(AND(AFZ33&gt;=SMALL(기준일시_입력!$J$21:$J$39,AGF$5),AFZ33&lt;SMALL(기준일시_입력!$N$21:$N$39,AGF$5)),SMALL(기준일시_입력!$N$21:$N$39,AGF$5)-AFZ33,0)),0)</f>
        <v>0</v>
      </c>
      <c r="AGG33" s="128">
        <f>IFERROR(IF(AND(AFZ33&lt;SMALL(기준일시_입력!$J$21:$J$39,AGG$5),AGA33&gt;SMALL(기준일시_입력!$N$21:$N$39,AGG$5)),INDEX(기준일시_입력!$AJ$21:$AJ$39,AGG$5*2-1),IF(AND(AFZ33&gt;=SMALL(기준일시_입력!$J$21:$J$39,AGG$5),AFZ33&lt;SMALL(기준일시_입력!$N$21:$N$39,AGG$5)),SMALL(기준일시_입력!$N$21:$N$39,AGG$5)-AFZ33,0)),0)</f>
        <v>0</v>
      </c>
      <c r="AGH33" s="128">
        <f>IFERROR(IF(AND(AFZ33&lt;SMALL(기준일시_입력!$J$21:$J$39,AGH$5),AGA33&gt;SMALL(기준일시_입력!$N$21:$N$39,AGH$5)),INDEX(기준일시_입력!$AJ$21:$AJ$39,AGH$5*2-1),IF(AND(AFZ33&gt;=SMALL(기준일시_입력!$J$21:$J$39,AGH$5),AFZ33&lt;SMALL(기준일시_입력!$N$21:$N$39,AGH$5)),SMALL(기준일시_입력!$N$21:$N$39,AGH$5)-AFZ33,0)),0)</f>
        <v>0</v>
      </c>
      <c r="AGI33" s="128">
        <f>IFERROR(IF(AND(AFZ33&lt;SMALL(기준일시_입력!$J$21:$J$39,AGI$5),AGA33&gt;SMALL(기준일시_입력!$N$21:$N$39,AGI$5)),INDEX(기준일시_입력!$AJ$21:$AJ$39,AGI$5*2-1),IF(AND(AFZ33&gt;=SMALL(기준일시_입력!$J$21:$J$39,AGI$5),AFZ33&lt;SMALL(기준일시_입력!$N$21:$N$39,AGI$5)),SMALL(기준일시_입력!$N$21:$N$39,AGI$5)-AFZ33,0)),0)</f>
        <v>0</v>
      </c>
      <c r="AGJ33" s="128">
        <f>IFERROR(IF(AND(AFZ33&lt;SMALL(기준일시_입력!$J$21:$J$39,AGJ$5),AGA33&gt;SMALL(기준일시_입력!$N$21:$N$39,AGJ$5)),INDEX(기준일시_입력!$AJ$21:$AJ$39,AGJ$5*2-1),IF(AND(AFZ33&gt;=SMALL(기준일시_입력!$J$21:$J$39,AGJ$5),AFZ33&lt;SMALL(기준일시_입력!$N$21:$N$39,AGJ$5)),SMALL(기준일시_입력!$N$21:$N$39,AGJ$5)-AFZ33,0)),0)</f>
        <v>0</v>
      </c>
      <c r="AGK33" s="128">
        <f>IFERROR(IF(AND(AFZ33&lt;SMALL(기준일시_입력!$J$21:$J$39,AGK$5),AGA33&gt;SMALL(기준일시_입력!$N$21:$N$39,AGK$5)),INDEX(기준일시_입력!$AJ$21:$AJ$39,AGK$5*2-1),IF(AND(AFZ33&gt;=SMALL(기준일시_입력!$J$21:$J$39,AGK$5),AFZ33&lt;SMALL(기준일시_입력!$N$21:$N$39,AGK$5)),SMALL(기준일시_입력!$N$21:$N$39,AGK$5)-AFZ33,0)),0)</f>
        <v>0</v>
      </c>
      <c r="AGL33" s="125"/>
      <c r="AGM33" s="180" t="str">
        <f t="shared" si="294"/>
        <v>28일</v>
      </c>
      <c r="AGN33" s="180"/>
      <c r="AGO33" s="124" t="str">
        <f t="shared" si="295"/>
        <v>일</v>
      </c>
      <c r="AGP33" s="133" t="str">
        <f t="shared" si="413"/>
        <v/>
      </c>
      <c r="AGQ33" s="184"/>
      <c r="AGR33" s="184"/>
      <c r="AGS33" s="184"/>
      <c r="AGT33" s="184"/>
      <c r="AGU33" s="184"/>
      <c r="AGV33" s="184"/>
      <c r="AGW33" s="176"/>
      <c r="AGX33" s="177"/>
      <c r="AGY33" s="129" t="str">
        <f>IF($B33="","",IF(AND(AGO$3&lt;&gt;"",$B33-기준일시_입력!$AO$7&lt;=0,AGQ33="",AGT33="",AGW33=""),"X",IF(AGW33="연차","☆",IF(AGW33="월차","★",IF(AGW33="병가","♨",IF(AGW33="출장","◎",IF(AGW33="교육","■",IF(AND(AGW33="",AGQ33&lt;=기준일시_입력!$J$15,AGT33&gt;=기준일시_입력!$N$15),"○",IF(AND(AGW33="",AGQ33&lt;&gt;"",AGQ33&gt;기준일시_입력!$J$15),"▼",IF(AND(AGW33="",AGT33&lt;&gt;"",AGT33&lt;기준일시_입력!$N$15),"△",""))))))))))</f>
        <v/>
      </c>
      <c r="AGZ33" s="128">
        <f>IFERROR(IF(OR(AGQ33="",AGT33=""),0,IF(AND(AHB33&lt;기준일시_입력!$J$17,AHC33&gt;기준일시_입력!$N$17),기준일시_입력!$N$17-기준일시_입력!$J$17,IF(AND(AHB33&gt;=기준일시_입력!$J$17,AHC33&gt;기준일시_입력!$N$17),기준일시_입력!$N$17-AHB33,IF(AHC33&lt;기준일시_입력!$J$17,0,IF(AND(AHB33&lt;기준일시_입력!$J$17,AHC33&lt;=기준일시_입력!$N$17),AHC33-기준일시_입력!$J$17,IF(AND(AHB33&gt;=기준일시_입력!$J$17,AHC33&lt;=기준일시_입력!$N$17),AHC33-AHB33,0)))))),0)</f>
        <v>0</v>
      </c>
      <c r="AHA33" s="128">
        <f t="shared" si="297"/>
        <v>0</v>
      </c>
      <c r="AHB33" s="128">
        <f>IF(OR(AGQ33="",AGT33=""),0,IF(AGQ33&lt;기준일시_입력!$J$15,기준일시_입력!$J$15,AGQ33))</f>
        <v>0</v>
      </c>
      <c r="AHC33" s="128">
        <f t="shared" si="298"/>
        <v>0</v>
      </c>
      <c r="AHD33" s="128">
        <f>IFERROR(IF(AND(AHB33&lt;SMALL(기준일시_입력!$J$21:$J$39,AHD$5),AHC33&gt;SMALL(기준일시_입력!$N$21:$N$39,AHD$5)),INDEX(기준일시_입력!$AJ$21:$AJ$39,AHD$5*2-1),IF(AND(AHB33&gt;=SMALL(기준일시_입력!$J$21:$J$39,AHD$5),AHB33&lt;SMALL(기준일시_입력!$N$21:$N$39,AHD$5)),SMALL(기준일시_입력!$N$21:$N$39,AHD$5)-AHB33,0)),0)</f>
        <v>0</v>
      </c>
      <c r="AHE33" s="128">
        <f>IFERROR(IF(AND(AHB33&lt;SMALL(기준일시_입력!$J$21:$J$39,AHE$5),AHC33&gt;SMALL(기준일시_입력!$N$21:$N$39,AHE$5)),INDEX(기준일시_입력!$AJ$21:$AJ$39,AHE$5*2-1),IF(AND(AHB33&gt;=SMALL(기준일시_입력!$J$21:$J$39,AHE$5),AHB33&lt;SMALL(기준일시_입력!$N$21:$N$39,AHE$5)),SMALL(기준일시_입력!$N$21:$N$39,AHE$5)-AHB33,0)),0)</f>
        <v>0</v>
      </c>
      <c r="AHF33" s="128">
        <f>IFERROR(IF(AND(AHB33&lt;SMALL(기준일시_입력!$J$21:$J$39,AHF$5),AHC33&gt;SMALL(기준일시_입력!$N$21:$N$39,AHF$5)),INDEX(기준일시_입력!$AJ$21:$AJ$39,AHF$5*2-1),IF(AND(AHB33&gt;=SMALL(기준일시_입력!$J$21:$J$39,AHF$5),AHB33&lt;SMALL(기준일시_입력!$N$21:$N$39,AHF$5)),SMALL(기준일시_입력!$N$21:$N$39,AHF$5)-AHB33,0)),0)</f>
        <v>0</v>
      </c>
      <c r="AHG33" s="128">
        <f>IFERROR(IF(AND(AHB33&lt;SMALL(기준일시_입력!$J$21:$J$39,AHG$5),AHC33&gt;SMALL(기준일시_입력!$N$21:$N$39,AHG$5)),INDEX(기준일시_입력!$AJ$21:$AJ$39,AHG$5*2-1),IF(AND(AHB33&gt;=SMALL(기준일시_입력!$J$21:$J$39,AHG$5),AHB33&lt;SMALL(기준일시_입력!$N$21:$N$39,AHG$5)),SMALL(기준일시_입력!$N$21:$N$39,AHG$5)-AHB33,0)),0)</f>
        <v>0</v>
      </c>
      <c r="AHH33" s="128">
        <f>IFERROR(IF(AND(AHB33&lt;SMALL(기준일시_입력!$J$21:$J$39,AHH$5),AHC33&gt;SMALL(기준일시_입력!$N$21:$N$39,AHH$5)),INDEX(기준일시_입력!$AJ$21:$AJ$39,AHH$5*2-1),IF(AND(AHB33&gt;=SMALL(기준일시_입력!$J$21:$J$39,AHH$5),AHB33&lt;SMALL(기준일시_입력!$N$21:$N$39,AHH$5)),SMALL(기준일시_입력!$N$21:$N$39,AHH$5)-AHB33,0)),0)</f>
        <v>0</v>
      </c>
      <c r="AHI33" s="128">
        <f>IFERROR(IF(AND(AHB33&lt;SMALL(기준일시_입력!$J$21:$J$39,AHI$5),AHC33&gt;SMALL(기준일시_입력!$N$21:$N$39,AHI$5)),INDEX(기준일시_입력!$AJ$21:$AJ$39,AHI$5*2-1),IF(AND(AHB33&gt;=SMALL(기준일시_입력!$J$21:$J$39,AHI$5),AHB33&lt;SMALL(기준일시_입력!$N$21:$N$39,AHI$5)),SMALL(기준일시_입력!$N$21:$N$39,AHI$5)-AHB33,0)),0)</f>
        <v>0</v>
      </c>
      <c r="AHJ33" s="128">
        <f>IFERROR(IF(AND(AHB33&lt;SMALL(기준일시_입력!$J$21:$J$39,AHJ$5),AHC33&gt;SMALL(기준일시_입력!$N$21:$N$39,AHJ$5)),INDEX(기준일시_입력!$AJ$21:$AJ$39,AHJ$5*2-1),IF(AND(AHB33&gt;=SMALL(기준일시_입력!$J$21:$J$39,AHJ$5),AHB33&lt;SMALL(기준일시_입력!$N$21:$N$39,AHJ$5)),SMALL(기준일시_입력!$N$21:$N$39,AHJ$5)-AHB33,0)),0)</f>
        <v>0</v>
      </c>
      <c r="AHK33" s="128">
        <f>IFERROR(IF(AND(AHB33&lt;SMALL(기준일시_입력!$J$21:$J$39,AHK$5),AHC33&gt;SMALL(기준일시_입력!$N$21:$N$39,AHK$5)),INDEX(기준일시_입력!$AJ$21:$AJ$39,AHK$5*2-1),IF(AND(AHB33&gt;=SMALL(기준일시_입력!$J$21:$J$39,AHK$5),AHB33&lt;SMALL(기준일시_입력!$N$21:$N$39,AHK$5)),SMALL(기준일시_입력!$N$21:$N$39,AHK$5)-AHB33,0)),0)</f>
        <v>0</v>
      </c>
      <c r="AHL33" s="128">
        <f>IFERROR(IF(AND(AHB33&lt;SMALL(기준일시_입력!$J$21:$J$39,AHL$5),AHC33&gt;SMALL(기준일시_입력!$N$21:$N$39,AHL$5)),INDEX(기준일시_입력!$AJ$21:$AJ$39,AHL$5*2-1),IF(AND(AHB33&gt;=SMALL(기준일시_입력!$J$21:$J$39,AHL$5),AHB33&lt;SMALL(기준일시_입력!$N$21:$N$39,AHL$5)),SMALL(기준일시_입력!$N$21:$N$39,AHL$5)-AHB33,0)),0)</f>
        <v>0</v>
      </c>
      <c r="AHM33" s="128">
        <f>IFERROR(IF(AND(AHB33&lt;SMALL(기준일시_입력!$J$21:$J$39,AHM$5),AHC33&gt;SMALL(기준일시_입력!$N$21:$N$39,AHM$5)),INDEX(기준일시_입력!$AJ$21:$AJ$39,AHM$5*2-1),IF(AND(AHB33&gt;=SMALL(기준일시_입력!$J$21:$J$39,AHM$5),AHB33&lt;SMALL(기준일시_입력!$N$21:$N$39,AHM$5)),SMALL(기준일시_입력!$N$21:$N$39,AHM$5)-AHB33,0)),0)</f>
        <v>0</v>
      </c>
      <c r="AHN33" s="125"/>
      <c r="AHO33" s="180" t="str">
        <f t="shared" si="299"/>
        <v>28일</v>
      </c>
      <c r="AHP33" s="180"/>
      <c r="AHQ33" s="124" t="str">
        <f t="shared" si="300"/>
        <v>일</v>
      </c>
      <c r="AHR33" s="133" t="str">
        <f t="shared" si="413"/>
        <v/>
      </c>
      <c r="AHS33" s="184"/>
      <c r="AHT33" s="184"/>
      <c r="AHU33" s="184"/>
      <c r="AHV33" s="184"/>
      <c r="AHW33" s="184"/>
      <c r="AHX33" s="184"/>
      <c r="AHY33" s="176"/>
      <c r="AHZ33" s="177"/>
      <c r="AIA33" s="129" t="str">
        <f>IF($B33="","",IF(AND(AHQ$3&lt;&gt;"",$B33-기준일시_입력!$AO$7&lt;=0,AHS33="",AHV33="",AHY33=""),"X",IF(AHY33="연차","☆",IF(AHY33="월차","★",IF(AHY33="병가","♨",IF(AHY33="출장","◎",IF(AHY33="교육","■",IF(AND(AHY33="",AHS33&lt;=기준일시_입력!$J$15,AHV33&gt;=기준일시_입력!$N$15),"○",IF(AND(AHY33="",AHS33&lt;&gt;"",AHS33&gt;기준일시_입력!$J$15),"▼",IF(AND(AHY33="",AHV33&lt;&gt;"",AHV33&lt;기준일시_입력!$N$15),"△",""))))))))))</f>
        <v/>
      </c>
      <c r="AIB33" s="128">
        <f>IFERROR(IF(OR(AHS33="",AHV33=""),0,IF(AND(AID33&lt;기준일시_입력!$J$17,AIE33&gt;기준일시_입력!$N$17),기준일시_입력!$N$17-기준일시_입력!$J$17,IF(AND(AID33&gt;=기준일시_입력!$J$17,AIE33&gt;기준일시_입력!$N$17),기준일시_입력!$N$17-AID33,IF(AIE33&lt;기준일시_입력!$J$17,0,IF(AND(AID33&lt;기준일시_입력!$J$17,AIE33&lt;=기준일시_입력!$N$17),AIE33-기준일시_입력!$J$17,IF(AND(AID33&gt;=기준일시_입력!$J$17,AIE33&lt;=기준일시_입력!$N$17),AIE33-AID33,0)))))),0)</f>
        <v>0</v>
      </c>
      <c r="AIC33" s="128">
        <f t="shared" si="302"/>
        <v>0</v>
      </c>
      <c r="AID33" s="128">
        <f>IF(OR(AHS33="",AHV33=""),0,IF(AHS33&lt;기준일시_입력!$J$15,기준일시_입력!$J$15,AHS33))</f>
        <v>0</v>
      </c>
      <c r="AIE33" s="128">
        <f t="shared" si="303"/>
        <v>0</v>
      </c>
      <c r="AIF33" s="128">
        <f>IFERROR(IF(AND(AID33&lt;SMALL(기준일시_입력!$J$21:$J$39,AIF$5),AIE33&gt;SMALL(기준일시_입력!$N$21:$N$39,AIF$5)),INDEX(기준일시_입력!$AJ$21:$AJ$39,AIF$5*2-1),IF(AND(AID33&gt;=SMALL(기준일시_입력!$J$21:$J$39,AIF$5),AID33&lt;SMALL(기준일시_입력!$N$21:$N$39,AIF$5)),SMALL(기준일시_입력!$N$21:$N$39,AIF$5)-AID33,0)),0)</f>
        <v>0</v>
      </c>
      <c r="AIG33" s="128">
        <f>IFERROR(IF(AND(AID33&lt;SMALL(기준일시_입력!$J$21:$J$39,AIG$5),AIE33&gt;SMALL(기준일시_입력!$N$21:$N$39,AIG$5)),INDEX(기준일시_입력!$AJ$21:$AJ$39,AIG$5*2-1),IF(AND(AID33&gt;=SMALL(기준일시_입력!$J$21:$J$39,AIG$5),AID33&lt;SMALL(기준일시_입력!$N$21:$N$39,AIG$5)),SMALL(기준일시_입력!$N$21:$N$39,AIG$5)-AID33,0)),0)</f>
        <v>0</v>
      </c>
      <c r="AIH33" s="128">
        <f>IFERROR(IF(AND(AID33&lt;SMALL(기준일시_입력!$J$21:$J$39,AIH$5),AIE33&gt;SMALL(기준일시_입력!$N$21:$N$39,AIH$5)),INDEX(기준일시_입력!$AJ$21:$AJ$39,AIH$5*2-1),IF(AND(AID33&gt;=SMALL(기준일시_입력!$J$21:$J$39,AIH$5),AID33&lt;SMALL(기준일시_입력!$N$21:$N$39,AIH$5)),SMALL(기준일시_입력!$N$21:$N$39,AIH$5)-AID33,0)),0)</f>
        <v>0</v>
      </c>
      <c r="AII33" s="128">
        <f>IFERROR(IF(AND(AID33&lt;SMALL(기준일시_입력!$J$21:$J$39,AII$5),AIE33&gt;SMALL(기준일시_입력!$N$21:$N$39,AII$5)),INDEX(기준일시_입력!$AJ$21:$AJ$39,AII$5*2-1),IF(AND(AID33&gt;=SMALL(기준일시_입력!$J$21:$J$39,AII$5),AID33&lt;SMALL(기준일시_입력!$N$21:$N$39,AII$5)),SMALL(기준일시_입력!$N$21:$N$39,AII$5)-AID33,0)),0)</f>
        <v>0</v>
      </c>
      <c r="AIJ33" s="128">
        <f>IFERROR(IF(AND(AID33&lt;SMALL(기준일시_입력!$J$21:$J$39,AIJ$5),AIE33&gt;SMALL(기준일시_입력!$N$21:$N$39,AIJ$5)),INDEX(기준일시_입력!$AJ$21:$AJ$39,AIJ$5*2-1),IF(AND(AID33&gt;=SMALL(기준일시_입력!$J$21:$J$39,AIJ$5),AID33&lt;SMALL(기준일시_입력!$N$21:$N$39,AIJ$5)),SMALL(기준일시_입력!$N$21:$N$39,AIJ$5)-AID33,0)),0)</f>
        <v>0</v>
      </c>
      <c r="AIK33" s="128">
        <f>IFERROR(IF(AND(AID33&lt;SMALL(기준일시_입력!$J$21:$J$39,AIK$5),AIE33&gt;SMALL(기준일시_입력!$N$21:$N$39,AIK$5)),INDEX(기준일시_입력!$AJ$21:$AJ$39,AIK$5*2-1),IF(AND(AID33&gt;=SMALL(기준일시_입력!$J$21:$J$39,AIK$5),AID33&lt;SMALL(기준일시_입력!$N$21:$N$39,AIK$5)),SMALL(기준일시_입력!$N$21:$N$39,AIK$5)-AID33,0)),0)</f>
        <v>0</v>
      </c>
      <c r="AIL33" s="128">
        <f>IFERROR(IF(AND(AID33&lt;SMALL(기준일시_입력!$J$21:$J$39,AIL$5),AIE33&gt;SMALL(기준일시_입력!$N$21:$N$39,AIL$5)),INDEX(기준일시_입력!$AJ$21:$AJ$39,AIL$5*2-1),IF(AND(AID33&gt;=SMALL(기준일시_입력!$J$21:$J$39,AIL$5),AID33&lt;SMALL(기준일시_입력!$N$21:$N$39,AIL$5)),SMALL(기준일시_입력!$N$21:$N$39,AIL$5)-AID33,0)),0)</f>
        <v>0</v>
      </c>
      <c r="AIM33" s="128">
        <f>IFERROR(IF(AND(AID33&lt;SMALL(기준일시_입력!$J$21:$J$39,AIM$5),AIE33&gt;SMALL(기준일시_입력!$N$21:$N$39,AIM$5)),INDEX(기준일시_입력!$AJ$21:$AJ$39,AIM$5*2-1),IF(AND(AID33&gt;=SMALL(기준일시_입력!$J$21:$J$39,AIM$5),AID33&lt;SMALL(기준일시_입력!$N$21:$N$39,AIM$5)),SMALL(기준일시_입력!$N$21:$N$39,AIM$5)-AID33,0)),0)</f>
        <v>0</v>
      </c>
      <c r="AIN33" s="128">
        <f>IFERROR(IF(AND(AID33&lt;SMALL(기준일시_입력!$J$21:$J$39,AIN$5),AIE33&gt;SMALL(기준일시_입력!$N$21:$N$39,AIN$5)),INDEX(기준일시_입력!$AJ$21:$AJ$39,AIN$5*2-1),IF(AND(AID33&gt;=SMALL(기준일시_입력!$J$21:$J$39,AIN$5),AID33&lt;SMALL(기준일시_입력!$N$21:$N$39,AIN$5)),SMALL(기준일시_입력!$N$21:$N$39,AIN$5)-AID33,0)),0)</f>
        <v>0</v>
      </c>
      <c r="AIO33" s="128">
        <f>IFERROR(IF(AND(AID33&lt;SMALL(기준일시_입력!$J$21:$J$39,AIO$5),AIE33&gt;SMALL(기준일시_입력!$N$21:$N$39,AIO$5)),INDEX(기준일시_입력!$AJ$21:$AJ$39,AIO$5*2-1),IF(AND(AID33&gt;=SMALL(기준일시_입력!$J$21:$J$39,AIO$5),AID33&lt;SMALL(기준일시_입력!$N$21:$N$39,AIO$5)),SMALL(기준일시_입력!$N$21:$N$39,AIO$5)-AID33,0)),0)</f>
        <v>0</v>
      </c>
      <c r="AIP33" s="125"/>
      <c r="AIQ33" s="180" t="str">
        <f t="shared" si="304"/>
        <v>28일</v>
      </c>
      <c r="AIR33" s="180"/>
      <c r="AIS33" s="124" t="str">
        <f t="shared" si="305"/>
        <v>일</v>
      </c>
      <c r="AIT33" s="133" t="str">
        <f t="shared" si="414"/>
        <v/>
      </c>
      <c r="AIU33" s="184"/>
      <c r="AIV33" s="184"/>
      <c r="AIW33" s="184"/>
      <c r="AIX33" s="184"/>
      <c r="AIY33" s="184"/>
      <c r="AIZ33" s="184"/>
      <c r="AJA33" s="176"/>
      <c r="AJB33" s="177"/>
      <c r="AJC33" s="129" t="str">
        <f>IF($B33="","",IF(AND(AIS$3&lt;&gt;"",$B33-기준일시_입력!$AO$7&lt;=0,AIU33="",AIX33="",AJA33=""),"X",IF(AJA33="연차","☆",IF(AJA33="월차","★",IF(AJA33="병가","♨",IF(AJA33="출장","◎",IF(AJA33="교육","■",IF(AND(AJA33="",AIU33&lt;=기준일시_입력!$J$15,AIX33&gt;=기준일시_입력!$N$15),"○",IF(AND(AJA33="",AIU33&lt;&gt;"",AIU33&gt;기준일시_입력!$J$15),"▼",IF(AND(AJA33="",AIX33&lt;&gt;"",AIX33&lt;기준일시_입력!$N$15),"△",""))))))))))</f>
        <v/>
      </c>
      <c r="AJD33" s="128">
        <f>IFERROR(IF(OR(AIU33="",AIX33=""),0,IF(AND(AJF33&lt;기준일시_입력!$J$17,AJG33&gt;기준일시_입력!$N$17),기준일시_입력!$N$17-기준일시_입력!$J$17,IF(AND(AJF33&gt;=기준일시_입력!$J$17,AJG33&gt;기준일시_입력!$N$17),기준일시_입력!$N$17-AJF33,IF(AJG33&lt;기준일시_입력!$J$17,0,IF(AND(AJF33&lt;기준일시_입력!$J$17,AJG33&lt;=기준일시_입력!$N$17),AJG33-기준일시_입력!$J$17,IF(AND(AJF33&gt;=기준일시_입력!$J$17,AJG33&lt;=기준일시_입력!$N$17),AJG33-AJF33,0)))))),0)</f>
        <v>0</v>
      </c>
      <c r="AJE33" s="128">
        <f t="shared" si="307"/>
        <v>0</v>
      </c>
      <c r="AJF33" s="128">
        <f>IF(OR(AIU33="",AIX33=""),0,IF(AIU33&lt;기준일시_입력!$J$15,기준일시_입력!$J$15,AIU33))</f>
        <v>0</v>
      </c>
      <c r="AJG33" s="128">
        <f t="shared" si="308"/>
        <v>0</v>
      </c>
      <c r="AJH33" s="128">
        <f>IFERROR(IF(AND(AJF33&lt;SMALL(기준일시_입력!$J$21:$J$39,AJH$5),AJG33&gt;SMALL(기준일시_입력!$N$21:$N$39,AJH$5)),INDEX(기준일시_입력!$AJ$21:$AJ$39,AJH$5*2-1),IF(AND(AJF33&gt;=SMALL(기준일시_입력!$J$21:$J$39,AJH$5),AJF33&lt;SMALL(기준일시_입력!$N$21:$N$39,AJH$5)),SMALL(기준일시_입력!$N$21:$N$39,AJH$5)-AJF33,0)),0)</f>
        <v>0</v>
      </c>
      <c r="AJI33" s="128">
        <f>IFERROR(IF(AND(AJF33&lt;SMALL(기준일시_입력!$J$21:$J$39,AJI$5),AJG33&gt;SMALL(기준일시_입력!$N$21:$N$39,AJI$5)),INDEX(기준일시_입력!$AJ$21:$AJ$39,AJI$5*2-1),IF(AND(AJF33&gt;=SMALL(기준일시_입력!$J$21:$J$39,AJI$5),AJF33&lt;SMALL(기준일시_입력!$N$21:$N$39,AJI$5)),SMALL(기준일시_입력!$N$21:$N$39,AJI$5)-AJF33,0)),0)</f>
        <v>0</v>
      </c>
      <c r="AJJ33" s="128">
        <f>IFERROR(IF(AND(AJF33&lt;SMALL(기준일시_입력!$J$21:$J$39,AJJ$5),AJG33&gt;SMALL(기준일시_입력!$N$21:$N$39,AJJ$5)),INDEX(기준일시_입력!$AJ$21:$AJ$39,AJJ$5*2-1),IF(AND(AJF33&gt;=SMALL(기준일시_입력!$J$21:$J$39,AJJ$5),AJF33&lt;SMALL(기준일시_입력!$N$21:$N$39,AJJ$5)),SMALL(기준일시_입력!$N$21:$N$39,AJJ$5)-AJF33,0)),0)</f>
        <v>0</v>
      </c>
      <c r="AJK33" s="128">
        <f>IFERROR(IF(AND(AJF33&lt;SMALL(기준일시_입력!$J$21:$J$39,AJK$5),AJG33&gt;SMALL(기준일시_입력!$N$21:$N$39,AJK$5)),INDEX(기준일시_입력!$AJ$21:$AJ$39,AJK$5*2-1),IF(AND(AJF33&gt;=SMALL(기준일시_입력!$J$21:$J$39,AJK$5),AJF33&lt;SMALL(기준일시_입력!$N$21:$N$39,AJK$5)),SMALL(기준일시_입력!$N$21:$N$39,AJK$5)-AJF33,0)),0)</f>
        <v>0</v>
      </c>
      <c r="AJL33" s="128">
        <f>IFERROR(IF(AND(AJF33&lt;SMALL(기준일시_입력!$J$21:$J$39,AJL$5),AJG33&gt;SMALL(기준일시_입력!$N$21:$N$39,AJL$5)),INDEX(기준일시_입력!$AJ$21:$AJ$39,AJL$5*2-1),IF(AND(AJF33&gt;=SMALL(기준일시_입력!$J$21:$J$39,AJL$5),AJF33&lt;SMALL(기준일시_입력!$N$21:$N$39,AJL$5)),SMALL(기준일시_입력!$N$21:$N$39,AJL$5)-AJF33,0)),0)</f>
        <v>0</v>
      </c>
      <c r="AJM33" s="128">
        <f>IFERROR(IF(AND(AJF33&lt;SMALL(기준일시_입력!$J$21:$J$39,AJM$5),AJG33&gt;SMALL(기준일시_입력!$N$21:$N$39,AJM$5)),INDEX(기준일시_입력!$AJ$21:$AJ$39,AJM$5*2-1),IF(AND(AJF33&gt;=SMALL(기준일시_입력!$J$21:$J$39,AJM$5),AJF33&lt;SMALL(기준일시_입력!$N$21:$N$39,AJM$5)),SMALL(기준일시_입력!$N$21:$N$39,AJM$5)-AJF33,0)),0)</f>
        <v>0</v>
      </c>
      <c r="AJN33" s="128">
        <f>IFERROR(IF(AND(AJF33&lt;SMALL(기준일시_입력!$J$21:$J$39,AJN$5),AJG33&gt;SMALL(기준일시_입력!$N$21:$N$39,AJN$5)),INDEX(기준일시_입력!$AJ$21:$AJ$39,AJN$5*2-1),IF(AND(AJF33&gt;=SMALL(기준일시_입력!$J$21:$J$39,AJN$5),AJF33&lt;SMALL(기준일시_입력!$N$21:$N$39,AJN$5)),SMALL(기준일시_입력!$N$21:$N$39,AJN$5)-AJF33,0)),0)</f>
        <v>0</v>
      </c>
      <c r="AJO33" s="128">
        <f>IFERROR(IF(AND(AJF33&lt;SMALL(기준일시_입력!$J$21:$J$39,AJO$5),AJG33&gt;SMALL(기준일시_입력!$N$21:$N$39,AJO$5)),INDEX(기준일시_입력!$AJ$21:$AJ$39,AJO$5*2-1),IF(AND(AJF33&gt;=SMALL(기준일시_입력!$J$21:$J$39,AJO$5),AJF33&lt;SMALL(기준일시_입력!$N$21:$N$39,AJO$5)),SMALL(기준일시_입력!$N$21:$N$39,AJO$5)-AJF33,0)),0)</f>
        <v>0</v>
      </c>
      <c r="AJP33" s="128">
        <f>IFERROR(IF(AND(AJF33&lt;SMALL(기준일시_입력!$J$21:$J$39,AJP$5),AJG33&gt;SMALL(기준일시_입력!$N$21:$N$39,AJP$5)),INDEX(기준일시_입력!$AJ$21:$AJ$39,AJP$5*2-1),IF(AND(AJF33&gt;=SMALL(기준일시_입력!$J$21:$J$39,AJP$5),AJF33&lt;SMALL(기준일시_입력!$N$21:$N$39,AJP$5)),SMALL(기준일시_입력!$N$21:$N$39,AJP$5)-AJF33,0)),0)</f>
        <v>0</v>
      </c>
      <c r="AJQ33" s="128">
        <f>IFERROR(IF(AND(AJF33&lt;SMALL(기준일시_입력!$J$21:$J$39,AJQ$5),AJG33&gt;SMALL(기준일시_입력!$N$21:$N$39,AJQ$5)),INDEX(기준일시_입력!$AJ$21:$AJ$39,AJQ$5*2-1),IF(AND(AJF33&gt;=SMALL(기준일시_입력!$J$21:$J$39,AJQ$5),AJF33&lt;SMALL(기준일시_입력!$N$21:$N$39,AJQ$5)),SMALL(기준일시_입력!$N$21:$N$39,AJQ$5)-AJF33,0)),0)</f>
        <v>0</v>
      </c>
      <c r="AJR33" s="125"/>
      <c r="AJS33" s="180" t="str">
        <f t="shared" si="309"/>
        <v>28일</v>
      </c>
      <c r="AJT33" s="180"/>
      <c r="AJU33" s="124" t="str">
        <f t="shared" si="310"/>
        <v>일</v>
      </c>
      <c r="AJV33" s="133" t="str">
        <f t="shared" si="414"/>
        <v/>
      </c>
      <c r="AJW33" s="184"/>
      <c r="AJX33" s="184"/>
      <c r="AJY33" s="184"/>
      <c r="AJZ33" s="184"/>
      <c r="AKA33" s="184"/>
      <c r="AKB33" s="184"/>
      <c r="AKC33" s="176"/>
      <c r="AKD33" s="177"/>
      <c r="AKE33" s="129" t="str">
        <f>IF($B33="","",IF(AND(AJU$3&lt;&gt;"",$B33-기준일시_입력!$AO$7&lt;=0,AJW33="",AJZ33="",AKC33=""),"X",IF(AKC33="연차","☆",IF(AKC33="월차","★",IF(AKC33="병가","♨",IF(AKC33="출장","◎",IF(AKC33="교육","■",IF(AND(AKC33="",AJW33&lt;=기준일시_입력!$J$15,AJZ33&gt;=기준일시_입력!$N$15),"○",IF(AND(AKC33="",AJW33&lt;&gt;"",AJW33&gt;기준일시_입력!$J$15),"▼",IF(AND(AKC33="",AJZ33&lt;&gt;"",AJZ33&lt;기준일시_입력!$N$15),"△",""))))))))))</f>
        <v/>
      </c>
      <c r="AKF33" s="128">
        <f>IFERROR(IF(OR(AJW33="",AJZ33=""),0,IF(AND(AKH33&lt;기준일시_입력!$J$17,AKI33&gt;기준일시_입력!$N$17),기준일시_입력!$N$17-기준일시_입력!$J$17,IF(AND(AKH33&gt;=기준일시_입력!$J$17,AKI33&gt;기준일시_입력!$N$17),기준일시_입력!$N$17-AKH33,IF(AKI33&lt;기준일시_입력!$J$17,0,IF(AND(AKH33&lt;기준일시_입력!$J$17,AKI33&lt;=기준일시_입력!$N$17),AKI33-기준일시_입력!$J$17,IF(AND(AKH33&gt;=기준일시_입력!$J$17,AKI33&lt;=기준일시_입력!$N$17),AKI33-AKH33,0)))))),0)</f>
        <v>0</v>
      </c>
      <c r="AKG33" s="128">
        <f t="shared" si="312"/>
        <v>0</v>
      </c>
      <c r="AKH33" s="128">
        <f>IF(OR(AJW33="",AJZ33=""),0,IF(AJW33&lt;기준일시_입력!$J$15,기준일시_입력!$J$15,AJW33))</f>
        <v>0</v>
      </c>
      <c r="AKI33" s="128">
        <f t="shared" si="313"/>
        <v>0</v>
      </c>
      <c r="AKJ33" s="128">
        <f>IFERROR(IF(AND(AKH33&lt;SMALL(기준일시_입력!$J$21:$J$39,AKJ$5),AKI33&gt;SMALL(기준일시_입력!$N$21:$N$39,AKJ$5)),INDEX(기준일시_입력!$AJ$21:$AJ$39,AKJ$5*2-1),IF(AND(AKH33&gt;=SMALL(기준일시_입력!$J$21:$J$39,AKJ$5),AKH33&lt;SMALL(기준일시_입력!$N$21:$N$39,AKJ$5)),SMALL(기준일시_입력!$N$21:$N$39,AKJ$5)-AKH33,0)),0)</f>
        <v>0</v>
      </c>
      <c r="AKK33" s="128">
        <f>IFERROR(IF(AND(AKH33&lt;SMALL(기준일시_입력!$J$21:$J$39,AKK$5),AKI33&gt;SMALL(기준일시_입력!$N$21:$N$39,AKK$5)),INDEX(기준일시_입력!$AJ$21:$AJ$39,AKK$5*2-1),IF(AND(AKH33&gt;=SMALL(기준일시_입력!$J$21:$J$39,AKK$5),AKH33&lt;SMALL(기준일시_입력!$N$21:$N$39,AKK$5)),SMALL(기준일시_입력!$N$21:$N$39,AKK$5)-AKH33,0)),0)</f>
        <v>0</v>
      </c>
      <c r="AKL33" s="128">
        <f>IFERROR(IF(AND(AKH33&lt;SMALL(기준일시_입력!$J$21:$J$39,AKL$5),AKI33&gt;SMALL(기준일시_입력!$N$21:$N$39,AKL$5)),INDEX(기준일시_입력!$AJ$21:$AJ$39,AKL$5*2-1),IF(AND(AKH33&gt;=SMALL(기준일시_입력!$J$21:$J$39,AKL$5),AKH33&lt;SMALL(기준일시_입력!$N$21:$N$39,AKL$5)),SMALL(기준일시_입력!$N$21:$N$39,AKL$5)-AKH33,0)),0)</f>
        <v>0</v>
      </c>
      <c r="AKM33" s="128">
        <f>IFERROR(IF(AND(AKH33&lt;SMALL(기준일시_입력!$J$21:$J$39,AKM$5),AKI33&gt;SMALL(기준일시_입력!$N$21:$N$39,AKM$5)),INDEX(기준일시_입력!$AJ$21:$AJ$39,AKM$5*2-1),IF(AND(AKH33&gt;=SMALL(기준일시_입력!$J$21:$J$39,AKM$5),AKH33&lt;SMALL(기준일시_입력!$N$21:$N$39,AKM$5)),SMALL(기준일시_입력!$N$21:$N$39,AKM$5)-AKH33,0)),0)</f>
        <v>0</v>
      </c>
      <c r="AKN33" s="128">
        <f>IFERROR(IF(AND(AKH33&lt;SMALL(기준일시_입력!$J$21:$J$39,AKN$5),AKI33&gt;SMALL(기준일시_입력!$N$21:$N$39,AKN$5)),INDEX(기준일시_입력!$AJ$21:$AJ$39,AKN$5*2-1),IF(AND(AKH33&gt;=SMALL(기준일시_입력!$J$21:$J$39,AKN$5),AKH33&lt;SMALL(기준일시_입력!$N$21:$N$39,AKN$5)),SMALL(기준일시_입력!$N$21:$N$39,AKN$5)-AKH33,0)),0)</f>
        <v>0</v>
      </c>
      <c r="AKO33" s="128">
        <f>IFERROR(IF(AND(AKH33&lt;SMALL(기준일시_입력!$J$21:$J$39,AKO$5),AKI33&gt;SMALL(기준일시_입력!$N$21:$N$39,AKO$5)),INDEX(기준일시_입력!$AJ$21:$AJ$39,AKO$5*2-1),IF(AND(AKH33&gt;=SMALL(기준일시_입력!$J$21:$J$39,AKO$5),AKH33&lt;SMALL(기준일시_입력!$N$21:$N$39,AKO$5)),SMALL(기준일시_입력!$N$21:$N$39,AKO$5)-AKH33,0)),0)</f>
        <v>0</v>
      </c>
      <c r="AKP33" s="128">
        <f>IFERROR(IF(AND(AKH33&lt;SMALL(기준일시_입력!$J$21:$J$39,AKP$5),AKI33&gt;SMALL(기준일시_입력!$N$21:$N$39,AKP$5)),INDEX(기준일시_입력!$AJ$21:$AJ$39,AKP$5*2-1),IF(AND(AKH33&gt;=SMALL(기준일시_입력!$J$21:$J$39,AKP$5),AKH33&lt;SMALL(기준일시_입력!$N$21:$N$39,AKP$5)),SMALL(기준일시_입력!$N$21:$N$39,AKP$5)-AKH33,0)),0)</f>
        <v>0</v>
      </c>
      <c r="AKQ33" s="128">
        <f>IFERROR(IF(AND(AKH33&lt;SMALL(기준일시_입력!$J$21:$J$39,AKQ$5),AKI33&gt;SMALL(기준일시_입력!$N$21:$N$39,AKQ$5)),INDEX(기준일시_입력!$AJ$21:$AJ$39,AKQ$5*2-1),IF(AND(AKH33&gt;=SMALL(기준일시_입력!$J$21:$J$39,AKQ$5),AKH33&lt;SMALL(기준일시_입력!$N$21:$N$39,AKQ$5)),SMALL(기준일시_입력!$N$21:$N$39,AKQ$5)-AKH33,0)),0)</f>
        <v>0</v>
      </c>
      <c r="AKR33" s="128">
        <f>IFERROR(IF(AND(AKH33&lt;SMALL(기준일시_입력!$J$21:$J$39,AKR$5),AKI33&gt;SMALL(기준일시_입력!$N$21:$N$39,AKR$5)),INDEX(기준일시_입력!$AJ$21:$AJ$39,AKR$5*2-1),IF(AND(AKH33&gt;=SMALL(기준일시_입력!$J$21:$J$39,AKR$5),AKH33&lt;SMALL(기준일시_입력!$N$21:$N$39,AKR$5)),SMALL(기준일시_입력!$N$21:$N$39,AKR$5)-AKH33,0)),0)</f>
        <v>0</v>
      </c>
      <c r="AKS33" s="128">
        <f>IFERROR(IF(AND(AKH33&lt;SMALL(기준일시_입력!$J$21:$J$39,AKS$5),AKI33&gt;SMALL(기준일시_입력!$N$21:$N$39,AKS$5)),INDEX(기준일시_입력!$AJ$21:$AJ$39,AKS$5*2-1),IF(AND(AKH33&gt;=SMALL(기준일시_입력!$J$21:$J$39,AKS$5),AKH33&lt;SMALL(기준일시_입력!$N$21:$N$39,AKS$5)),SMALL(기준일시_입력!$N$21:$N$39,AKS$5)-AKH33,0)),0)</f>
        <v>0</v>
      </c>
      <c r="AKT33" s="125"/>
      <c r="AKU33" s="180" t="str">
        <f t="shared" si="314"/>
        <v>28일</v>
      </c>
      <c r="AKV33" s="180"/>
      <c r="AKW33" s="124" t="str">
        <f t="shared" si="315"/>
        <v>일</v>
      </c>
      <c r="AKX33" s="133" t="str">
        <f t="shared" si="414"/>
        <v/>
      </c>
      <c r="AKY33" s="184"/>
      <c r="AKZ33" s="184"/>
      <c r="ALA33" s="184"/>
      <c r="ALB33" s="184"/>
      <c r="ALC33" s="184"/>
      <c r="ALD33" s="184"/>
      <c r="ALE33" s="176"/>
      <c r="ALF33" s="177"/>
      <c r="ALG33" s="129" t="str">
        <f>IF($B33="","",IF(AND(AKW$3&lt;&gt;"",$B33-기준일시_입력!$AO$7&lt;=0,AKY33="",ALB33="",ALE33=""),"X",IF(ALE33="연차","☆",IF(ALE33="월차","★",IF(ALE33="병가","♨",IF(ALE33="출장","◎",IF(ALE33="교육","■",IF(AND(ALE33="",AKY33&lt;=기준일시_입력!$J$15,ALB33&gt;=기준일시_입력!$N$15),"○",IF(AND(ALE33="",AKY33&lt;&gt;"",AKY33&gt;기준일시_입력!$J$15),"▼",IF(AND(ALE33="",ALB33&lt;&gt;"",ALB33&lt;기준일시_입력!$N$15),"△",""))))))))))</f>
        <v/>
      </c>
      <c r="ALH33" s="128">
        <f>IFERROR(IF(OR(AKY33="",ALB33=""),0,IF(AND(ALJ33&lt;기준일시_입력!$J$17,ALK33&gt;기준일시_입력!$N$17),기준일시_입력!$N$17-기준일시_입력!$J$17,IF(AND(ALJ33&gt;=기준일시_입력!$J$17,ALK33&gt;기준일시_입력!$N$17),기준일시_입력!$N$17-ALJ33,IF(ALK33&lt;기준일시_입력!$J$17,0,IF(AND(ALJ33&lt;기준일시_입력!$J$17,ALK33&lt;=기준일시_입력!$N$17),ALK33-기준일시_입력!$J$17,IF(AND(ALJ33&gt;=기준일시_입력!$J$17,ALK33&lt;=기준일시_입력!$N$17),ALK33-ALJ33,0)))))),0)</f>
        <v>0</v>
      </c>
      <c r="ALI33" s="128">
        <f t="shared" si="317"/>
        <v>0</v>
      </c>
      <c r="ALJ33" s="128">
        <f>IF(OR(AKY33="",ALB33=""),0,IF(AKY33&lt;기준일시_입력!$J$15,기준일시_입력!$J$15,AKY33))</f>
        <v>0</v>
      </c>
      <c r="ALK33" s="128">
        <f t="shared" si="318"/>
        <v>0</v>
      </c>
      <c r="ALL33" s="128">
        <f>IFERROR(IF(AND(ALJ33&lt;SMALL(기준일시_입력!$J$21:$J$39,ALL$5),ALK33&gt;SMALL(기준일시_입력!$N$21:$N$39,ALL$5)),INDEX(기준일시_입력!$AJ$21:$AJ$39,ALL$5*2-1),IF(AND(ALJ33&gt;=SMALL(기준일시_입력!$J$21:$J$39,ALL$5),ALJ33&lt;SMALL(기준일시_입력!$N$21:$N$39,ALL$5)),SMALL(기준일시_입력!$N$21:$N$39,ALL$5)-ALJ33,0)),0)</f>
        <v>0</v>
      </c>
      <c r="ALM33" s="128">
        <f>IFERROR(IF(AND(ALJ33&lt;SMALL(기준일시_입력!$J$21:$J$39,ALM$5),ALK33&gt;SMALL(기준일시_입력!$N$21:$N$39,ALM$5)),INDEX(기준일시_입력!$AJ$21:$AJ$39,ALM$5*2-1),IF(AND(ALJ33&gt;=SMALL(기준일시_입력!$J$21:$J$39,ALM$5),ALJ33&lt;SMALL(기준일시_입력!$N$21:$N$39,ALM$5)),SMALL(기준일시_입력!$N$21:$N$39,ALM$5)-ALJ33,0)),0)</f>
        <v>0</v>
      </c>
      <c r="ALN33" s="128">
        <f>IFERROR(IF(AND(ALJ33&lt;SMALL(기준일시_입력!$J$21:$J$39,ALN$5),ALK33&gt;SMALL(기준일시_입력!$N$21:$N$39,ALN$5)),INDEX(기준일시_입력!$AJ$21:$AJ$39,ALN$5*2-1),IF(AND(ALJ33&gt;=SMALL(기준일시_입력!$J$21:$J$39,ALN$5),ALJ33&lt;SMALL(기준일시_입력!$N$21:$N$39,ALN$5)),SMALL(기준일시_입력!$N$21:$N$39,ALN$5)-ALJ33,0)),0)</f>
        <v>0</v>
      </c>
      <c r="ALO33" s="128">
        <f>IFERROR(IF(AND(ALJ33&lt;SMALL(기준일시_입력!$J$21:$J$39,ALO$5),ALK33&gt;SMALL(기준일시_입력!$N$21:$N$39,ALO$5)),INDEX(기준일시_입력!$AJ$21:$AJ$39,ALO$5*2-1),IF(AND(ALJ33&gt;=SMALL(기준일시_입력!$J$21:$J$39,ALO$5),ALJ33&lt;SMALL(기준일시_입력!$N$21:$N$39,ALO$5)),SMALL(기준일시_입력!$N$21:$N$39,ALO$5)-ALJ33,0)),0)</f>
        <v>0</v>
      </c>
      <c r="ALP33" s="128">
        <f>IFERROR(IF(AND(ALJ33&lt;SMALL(기준일시_입력!$J$21:$J$39,ALP$5),ALK33&gt;SMALL(기준일시_입력!$N$21:$N$39,ALP$5)),INDEX(기준일시_입력!$AJ$21:$AJ$39,ALP$5*2-1),IF(AND(ALJ33&gt;=SMALL(기준일시_입력!$J$21:$J$39,ALP$5),ALJ33&lt;SMALL(기준일시_입력!$N$21:$N$39,ALP$5)),SMALL(기준일시_입력!$N$21:$N$39,ALP$5)-ALJ33,0)),0)</f>
        <v>0</v>
      </c>
      <c r="ALQ33" s="128">
        <f>IFERROR(IF(AND(ALJ33&lt;SMALL(기준일시_입력!$J$21:$J$39,ALQ$5),ALK33&gt;SMALL(기준일시_입력!$N$21:$N$39,ALQ$5)),INDEX(기준일시_입력!$AJ$21:$AJ$39,ALQ$5*2-1),IF(AND(ALJ33&gt;=SMALL(기준일시_입력!$J$21:$J$39,ALQ$5),ALJ33&lt;SMALL(기준일시_입력!$N$21:$N$39,ALQ$5)),SMALL(기준일시_입력!$N$21:$N$39,ALQ$5)-ALJ33,0)),0)</f>
        <v>0</v>
      </c>
      <c r="ALR33" s="128">
        <f>IFERROR(IF(AND(ALJ33&lt;SMALL(기준일시_입력!$J$21:$J$39,ALR$5),ALK33&gt;SMALL(기준일시_입력!$N$21:$N$39,ALR$5)),INDEX(기준일시_입력!$AJ$21:$AJ$39,ALR$5*2-1),IF(AND(ALJ33&gt;=SMALL(기준일시_입력!$J$21:$J$39,ALR$5),ALJ33&lt;SMALL(기준일시_입력!$N$21:$N$39,ALR$5)),SMALL(기준일시_입력!$N$21:$N$39,ALR$5)-ALJ33,0)),0)</f>
        <v>0</v>
      </c>
      <c r="ALS33" s="128">
        <f>IFERROR(IF(AND(ALJ33&lt;SMALL(기준일시_입력!$J$21:$J$39,ALS$5),ALK33&gt;SMALL(기준일시_입력!$N$21:$N$39,ALS$5)),INDEX(기준일시_입력!$AJ$21:$AJ$39,ALS$5*2-1),IF(AND(ALJ33&gt;=SMALL(기준일시_입력!$J$21:$J$39,ALS$5),ALJ33&lt;SMALL(기준일시_입력!$N$21:$N$39,ALS$5)),SMALL(기준일시_입력!$N$21:$N$39,ALS$5)-ALJ33,0)),0)</f>
        <v>0</v>
      </c>
      <c r="ALT33" s="128">
        <f>IFERROR(IF(AND(ALJ33&lt;SMALL(기준일시_입력!$J$21:$J$39,ALT$5),ALK33&gt;SMALL(기준일시_입력!$N$21:$N$39,ALT$5)),INDEX(기준일시_입력!$AJ$21:$AJ$39,ALT$5*2-1),IF(AND(ALJ33&gt;=SMALL(기준일시_입력!$J$21:$J$39,ALT$5),ALJ33&lt;SMALL(기준일시_입력!$N$21:$N$39,ALT$5)),SMALL(기준일시_입력!$N$21:$N$39,ALT$5)-ALJ33,0)),0)</f>
        <v>0</v>
      </c>
      <c r="ALU33" s="128">
        <f>IFERROR(IF(AND(ALJ33&lt;SMALL(기준일시_입력!$J$21:$J$39,ALU$5),ALK33&gt;SMALL(기준일시_입력!$N$21:$N$39,ALU$5)),INDEX(기준일시_입력!$AJ$21:$AJ$39,ALU$5*2-1),IF(AND(ALJ33&gt;=SMALL(기준일시_입력!$J$21:$J$39,ALU$5),ALJ33&lt;SMALL(기준일시_입력!$N$21:$N$39,ALU$5)),SMALL(기준일시_입력!$N$21:$N$39,ALU$5)-ALJ33,0)),0)</f>
        <v>0</v>
      </c>
      <c r="ALV33" s="125"/>
      <c r="ALW33" s="180" t="str">
        <f t="shared" si="319"/>
        <v>28일</v>
      </c>
      <c r="ALX33" s="180"/>
      <c r="ALY33" s="124" t="str">
        <f t="shared" si="320"/>
        <v>일</v>
      </c>
      <c r="ALZ33" s="133" t="str">
        <f t="shared" si="415"/>
        <v/>
      </c>
      <c r="AMA33" s="184"/>
      <c r="AMB33" s="184"/>
      <c r="AMC33" s="184"/>
      <c r="AMD33" s="184"/>
      <c r="AME33" s="184"/>
      <c r="AMF33" s="184"/>
      <c r="AMG33" s="176"/>
      <c r="AMH33" s="177"/>
      <c r="AMI33" s="129" t="str">
        <f>IF($B33="","",IF(AND(ALY$3&lt;&gt;"",$B33-기준일시_입력!$AO$7&lt;=0,AMA33="",AMD33="",AMG33=""),"X",IF(AMG33="연차","☆",IF(AMG33="월차","★",IF(AMG33="병가","♨",IF(AMG33="출장","◎",IF(AMG33="교육","■",IF(AND(AMG33="",AMA33&lt;=기준일시_입력!$J$15,AMD33&gt;=기준일시_입력!$N$15),"○",IF(AND(AMG33="",AMA33&lt;&gt;"",AMA33&gt;기준일시_입력!$J$15),"▼",IF(AND(AMG33="",AMD33&lt;&gt;"",AMD33&lt;기준일시_입력!$N$15),"△",""))))))))))</f>
        <v/>
      </c>
      <c r="AMJ33" s="128">
        <f>IFERROR(IF(OR(AMA33="",AMD33=""),0,IF(AND(AML33&lt;기준일시_입력!$J$17,AMM33&gt;기준일시_입력!$N$17),기준일시_입력!$N$17-기준일시_입력!$J$17,IF(AND(AML33&gt;=기준일시_입력!$J$17,AMM33&gt;기준일시_입력!$N$17),기준일시_입력!$N$17-AML33,IF(AMM33&lt;기준일시_입력!$J$17,0,IF(AND(AML33&lt;기준일시_입력!$J$17,AMM33&lt;=기준일시_입력!$N$17),AMM33-기준일시_입력!$J$17,IF(AND(AML33&gt;=기준일시_입력!$J$17,AMM33&lt;=기준일시_입력!$N$17),AMM33-AML33,0)))))),0)</f>
        <v>0</v>
      </c>
      <c r="AMK33" s="128">
        <f t="shared" si="322"/>
        <v>0</v>
      </c>
      <c r="AML33" s="128">
        <f>IF(OR(AMA33="",AMD33=""),0,IF(AMA33&lt;기준일시_입력!$J$15,기준일시_입력!$J$15,AMA33))</f>
        <v>0</v>
      </c>
      <c r="AMM33" s="128">
        <f t="shared" si="323"/>
        <v>0</v>
      </c>
      <c r="AMN33" s="128">
        <f>IFERROR(IF(AND(AML33&lt;SMALL(기준일시_입력!$J$21:$J$39,AMN$5),AMM33&gt;SMALL(기준일시_입력!$N$21:$N$39,AMN$5)),INDEX(기준일시_입력!$AJ$21:$AJ$39,AMN$5*2-1),IF(AND(AML33&gt;=SMALL(기준일시_입력!$J$21:$J$39,AMN$5),AML33&lt;SMALL(기준일시_입력!$N$21:$N$39,AMN$5)),SMALL(기준일시_입력!$N$21:$N$39,AMN$5)-AML33,0)),0)</f>
        <v>0</v>
      </c>
      <c r="AMO33" s="128">
        <f>IFERROR(IF(AND(AML33&lt;SMALL(기준일시_입력!$J$21:$J$39,AMO$5),AMM33&gt;SMALL(기준일시_입력!$N$21:$N$39,AMO$5)),INDEX(기준일시_입력!$AJ$21:$AJ$39,AMO$5*2-1),IF(AND(AML33&gt;=SMALL(기준일시_입력!$J$21:$J$39,AMO$5),AML33&lt;SMALL(기준일시_입력!$N$21:$N$39,AMO$5)),SMALL(기준일시_입력!$N$21:$N$39,AMO$5)-AML33,0)),0)</f>
        <v>0</v>
      </c>
      <c r="AMP33" s="128">
        <f>IFERROR(IF(AND(AML33&lt;SMALL(기준일시_입력!$J$21:$J$39,AMP$5),AMM33&gt;SMALL(기준일시_입력!$N$21:$N$39,AMP$5)),INDEX(기준일시_입력!$AJ$21:$AJ$39,AMP$5*2-1),IF(AND(AML33&gt;=SMALL(기준일시_입력!$J$21:$J$39,AMP$5),AML33&lt;SMALL(기준일시_입력!$N$21:$N$39,AMP$5)),SMALL(기준일시_입력!$N$21:$N$39,AMP$5)-AML33,0)),0)</f>
        <v>0</v>
      </c>
      <c r="AMQ33" s="128">
        <f>IFERROR(IF(AND(AML33&lt;SMALL(기준일시_입력!$J$21:$J$39,AMQ$5),AMM33&gt;SMALL(기준일시_입력!$N$21:$N$39,AMQ$5)),INDEX(기준일시_입력!$AJ$21:$AJ$39,AMQ$5*2-1),IF(AND(AML33&gt;=SMALL(기준일시_입력!$J$21:$J$39,AMQ$5),AML33&lt;SMALL(기준일시_입력!$N$21:$N$39,AMQ$5)),SMALL(기준일시_입력!$N$21:$N$39,AMQ$5)-AML33,0)),0)</f>
        <v>0</v>
      </c>
      <c r="AMR33" s="128">
        <f>IFERROR(IF(AND(AML33&lt;SMALL(기준일시_입력!$J$21:$J$39,AMR$5),AMM33&gt;SMALL(기준일시_입력!$N$21:$N$39,AMR$5)),INDEX(기준일시_입력!$AJ$21:$AJ$39,AMR$5*2-1),IF(AND(AML33&gt;=SMALL(기준일시_입력!$J$21:$J$39,AMR$5),AML33&lt;SMALL(기준일시_입력!$N$21:$N$39,AMR$5)),SMALL(기준일시_입력!$N$21:$N$39,AMR$5)-AML33,0)),0)</f>
        <v>0</v>
      </c>
      <c r="AMS33" s="128">
        <f>IFERROR(IF(AND(AML33&lt;SMALL(기준일시_입력!$J$21:$J$39,AMS$5),AMM33&gt;SMALL(기준일시_입력!$N$21:$N$39,AMS$5)),INDEX(기준일시_입력!$AJ$21:$AJ$39,AMS$5*2-1),IF(AND(AML33&gt;=SMALL(기준일시_입력!$J$21:$J$39,AMS$5),AML33&lt;SMALL(기준일시_입력!$N$21:$N$39,AMS$5)),SMALL(기준일시_입력!$N$21:$N$39,AMS$5)-AML33,0)),0)</f>
        <v>0</v>
      </c>
      <c r="AMT33" s="128">
        <f>IFERROR(IF(AND(AML33&lt;SMALL(기준일시_입력!$J$21:$J$39,AMT$5),AMM33&gt;SMALL(기준일시_입력!$N$21:$N$39,AMT$5)),INDEX(기준일시_입력!$AJ$21:$AJ$39,AMT$5*2-1),IF(AND(AML33&gt;=SMALL(기준일시_입력!$J$21:$J$39,AMT$5),AML33&lt;SMALL(기준일시_입력!$N$21:$N$39,AMT$5)),SMALL(기준일시_입력!$N$21:$N$39,AMT$5)-AML33,0)),0)</f>
        <v>0</v>
      </c>
      <c r="AMU33" s="128">
        <f>IFERROR(IF(AND(AML33&lt;SMALL(기준일시_입력!$J$21:$J$39,AMU$5),AMM33&gt;SMALL(기준일시_입력!$N$21:$N$39,AMU$5)),INDEX(기준일시_입력!$AJ$21:$AJ$39,AMU$5*2-1),IF(AND(AML33&gt;=SMALL(기준일시_입력!$J$21:$J$39,AMU$5),AML33&lt;SMALL(기준일시_입력!$N$21:$N$39,AMU$5)),SMALL(기준일시_입력!$N$21:$N$39,AMU$5)-AML33,0)),0)</f>
        <v>0</v>
      </c>
      <c r="AMV33" s="128">
        <f>IFERROR(IF(AND(AML33&lt;SMALL(기준일시_입력!$J$21:$J$39,AMV$5),AMM33&gt;SMALL(기준일시_입력!$N$21:$N$39,AMV$5)),INDEX(기준일시_입력!$AJ$21:$AJ$39,AMV$5*2-1),IF(AND(AML33&gt;=SMALL(기준일시_입력!$J$21:$J$39,AMV$5),AML33&lt;SMALL(기준일시_입력!$N$21:$N$39,AMV$5)),SMALL(기준일시_입력!$N$21:$N$39,AMV$5)-AML33,0)),0)</f>
        <v>0</v>
      </c>
      <c r="AMW33" s="128">
        <f>IFERROR(IF(AND(AML33&lt;SMALL(기준일시_입력!$J$21:$J$39,AMW$5),AMM33&gt;SMALL(기준일시_입력!$N$21:$N$39,AMW$5)),INDEX(기준일시_입력!$AJ$21:$AJ$39,AMW$5*2-1),IF(AND(AML33&gt;=SMALL(기준일시_입력!$J$21:$J$39,AMW$5),AML33&lt;SMALL(기준일시_입력!$N$21:$N$39,AMW$5)),SMALL(기준일시_입력!$N$21:$N$39,AMW$5)-AML33,0)),0)</f>
        <v>0</v>
      </c>
      <c r="AMX33" s="125"/>
      <c r="AMY33" s="180" t="str">
        <f t="shared" si="324"/>
        <v>28일</v>
      </c>
      <c r="AMZ33" s="180"/>
      <c r="ANA33" s="124" t="str">
        <f t="shared" si="325"/>
        <v>일</v>
      </c>
      <c r="ANB33" s="133" t="str">
        <f t="shared" si="415"/>
        <v/>
      </c>
      <c r="ANC33" s="184"/>
      <c r="AND33" s="184"/>
      <c r="ANE33" s="184"/>
      <c r="ANF33" s="184"/>
      <c r="ANG33" s="184"/>
      <c r="ANH33" s="184"/>
      <c r="ANI33" s="176"/>
      <c r="ANJ33" s="177"/>
      <c r="ANK33" s="129" t="str">
        <f>IF($B33="","",IF(AND(ANA$3&lt;&gt;"",$B33-기준일시_입력!$AO$7&lt;=0,ANC33="",ANF33="",ANI33=""),"X",IF(ANI33="연차","☆",IF(ANI33="월차","★",IF(ANI33="병가","♨",IF(ANI33="출장","◎",IF(ANI33="교육","■",IF(AND(ANI33="",ANC33&lt;=기준일시_입력!$J$15,ANF33&gt;=기준일시_입력!$N$15),"○",IF(AND(ANI33="",ANC33&lt;&gt;"",ANC33&gt;기준일시_입력!$J$15),"▼",IF(AND(ANI33="",ANF33&lt;&gt;"",ANF33&lt;기준일시_입력!$N$15),"△",""))))))))))</f>
        <v/>
      </c>
      <c r="ANL33" s="128">
        <f>IFERROR(IF(OR(ANC33="",ANF33=""),0,IF(AND(ANN33&lt;기준일시_입력!$J$17,ANO33&gt;기준일시_입력!$N$17),기준일시_입력!$N$17-기준일시_입력!$J$17,IF(AND(ANN33&gt;=기준일시_입력!$J$17,ANO33&gt;기준일시_입력!$N$17),기준일시_입력!$N$17-ANN33,IF(ANO33&lt;기준일시_입력!$J$17,0,IF(AND(ANN33&lt;기준일시_입력!$J$17,ANO33&lt;=기준일시_입력!$N$17),ANO33-기준일시_입력!$J$17,IF(AND(ANN33&gt;=기준일시_입력!$J$17,ANO33&lt;=기준일시_입력!$N$17),ANO33-ANN33,0)))))),0)</f>
        <v>0</v>
      </c>
      <c r="ANM33" s="128">
        <f t="shared" si="327"/>
        <v>0</v>
      </c>
      <c r="ANN33" s="128">
        <f>IF(OR(ANC33="",ANF33=""),0,IF(ANC33&lt;기준일시_입력!$J$15,기준일시_입력!$J$15,ANC33))</f>
        <v>0</v>
      </c>
      <c r="ANO33" s="128">
        <f t="shared" si="328"/>
        <v>0</v>
      </c>
      <c r="ANP33" s="128">
        <f>IFERROR(IF(AND(ANN33&lt;SMALL(기준일시_입력!$J$21:$J$39,ANP$5),ANO33&gt;SMALL(기준일시_입력!$N$21:$N$39,ANP$5)),INDEX(기준일시_입력!$AJ$21:$AJ$39,ANP$5*2-1),IF(AND(ANN33&gt;=SMALL(기준일시_입력!$J$21:$J$39,ANP$5),ANN33&lt;SMALL(기준일시_입력!$N$21:$N$39,ANP$5)),SMALL(기준일시_입력!$N$21:$N$39,ANP$5)-ANN33,0)),0)</f>
        <v>0</v>
      </c>
      <c r="ANQ33" s="128">
        <f>IFERROR(IF(AND(ANN33&lt;SMALL(기준일시_입력!$J$21:$J$39,ANQ$5),ANO33&gt;SMALL(기준일시_입력!$N$21:$N$39,ANQ$5)),INDEX(기준일시_입력!$AJ$21:$AJ$39,ANQ$5*2-1),IF(AND(ANN33&gt;=SMALL(기준일시_입력!$J$21:$J$39,ANQ$5),ANN33&lt;SMALL(기준일시_입력!$N$21:$N$39,ANQ$5)),SMALL(기준일시_입력!$N$21:$N$39,ANQ$5)-ANN33,0)),0)</f>
        <v>0</v>
      </c>
      <c r="ANR33" s="128">
        <f>IFERROR(IF(AND(ANN33&lt;SMALL(기준일시_입력!$J$21:$J$39,ANR$5),ANO33&gt;SMALL(기준일시_입력!$N$21:$N$39,ANR$5)),INDEX(기준일시_입력!$AJ$21:$AJ$39,ANR$5*2-1),IF(AND(ANN33&gt;=SMALL(기준일시_입력!$J$21:$J$39,ANR$5),ANN33&lt;SMALL(기준일시_입력!$N$21:$N$39,ANR$5)),SMALL(기준일시_입력!$N$21:$N$39,ANR$5)-ANN33,0)),0)</f>
        <v>0</v>
      </c>
      <c r="ANS33" s="128">
        <f>IFERROR(IF(AND(ANN33&lt;SMALL(기준일시_입력!$J$21:$J$39,ANS$5),ANO33&gt;SMALL(기준일시_입력!$N$21:$N$39,ANS$5)),INDEX(기준일시_입력!$AJ$21:$AJ$39,ANS$5*2-1),IF(AND(ANN33&gt;=SMALL(기준일시_입력!$J$21:$J$39,ANS$5),ANN33&lt;SMALL(기준일시_입력!$N$21:$N$39,ANS$5)),SMALL(기준일시_입력!$N$21:$N$39,ANS$5)-ANN33,0)),0)</f>
        <v>0</v>
      </c>
      <c r="ANT33" s="128">
        <f>IFERROR(IF(AND(ANN33&lt;SMALL(기준일시_입력!$J$21:$J$39,ANT$5),ANO33&gt;SMALL(기준일시_입력!$N$21:$N$39,ANT$5)),INDEX(기준일시_입력!$AJ$21:$AJ$39,ANT$5*2-1),IF(AND(ANN33&gt;=SMALL(기준일시_입력!$J$21:$J$39,ANT$5),ANN33&lt;SMALL(기준일시_입력!$N$21:$N$39,ANT$5)),SMALL(기준일시_입력!$N$21:$N$39,ANT$5)-ANN33,0)),0)</f>
        <v>0</v>
      </c>
      <c r="ANU33" s="128">
        <f>IFERROR(IF(AND(ANN33&lt;SMALL(기준일시_입력!$J$21:$J$39,ANU$5),ANO33&gt;SMALL(기준일시_입력!$N$21:$N$39,ANU$5)),INDEX(기준일시_입력!$AJ$21:$AJ$39,ANU$5*2-1),IF(AND(ANN33&gt;=SMALL(기준일시_입력!$J$21:$J$39,ANU$5),ANN33&lt;SMALL(기준일시_입력!$N$21:$N$39,ANU$5)),SMALL(기준일시_입력!$N$21:$N$39,ANU$5)-ANN33,0)),0)</f>
        <v>0</v>
      </c>
      <c r="ANV33" s="128">
        <f>IFERROR(IF(AND(ANN33&lt;SMALL(기준일시_입력!$J$21:$J$39,ANV$5),ANO33&gt;SMALL(기준일시_입력!$N$21:$N$39,ANV$5)),INDEX(기준일시_입력!$AJ$21:$AJ$39,ANV$5*2-1),IF(AND(ANN33&gt;=SMALL(기준일시_입력!$J$21:$J$39,ANV$5),ANN33&lt;SMALL(기준일시_입력!$N$21:$N$39,ANV$5)),SMALL(기준일시_입력!$N$21:$N$39,ANV$5)-ANN33,0)),0)</f>
        <v>0</v>
      </c>
      <c r="ANW33" s="128">
        <f>IFERROR(IF(AND(ANN33&lt;SMALL(기준일시_입력!$J$21:$J$39,ANW$5),ANO33&gt;SMALL(기준일시_입력!$N$21:$N$39,ANW$5)),INDEX(기준일시_입력!$AJ$21:$AJ$39,ANW$5*2-1),IF(AND(ANN33&gt;=SMALL(기준일시_입력!$J$21:$J$39,ANW$5),ANN33&lt;SMALL(기준일시_입력!$N$21:$N$39,ANW$5)),SMALL(기준일시_입력!$N$21:$N$39,ANW$5)-ANN33,0)),0)</f>
        <v>0</v>
      </c>
      <c r="ANX33" s="128">
        <f>IFERROR(IF(AND(ANN33&lt;SMALL(기준일시_입력!$J$21:$J$39,ANX$5),ANO33&gt;SMALL(기준일시_입력!$N$21:$N$39,ANX$5)),INDEX(기준일시_입력!$AJ$21:$AJ$39,ANX$5*2-1),IF(AND(ANN33&gt;=SMALL(기준일시_입력!$J$21:$J$39,ANX$5),ANN33&lt;SMALL(기준일시_입력!$N$21:$N$39,ANX$5)),SMALL(기준일시_입력!$N$21:$N$39,ANX$5)-ANN33,0)),0)</f>
        <v>0</v>
      </c>
      <c r="ANY33" s="128">
        <f>IFERROR(IF(AND(ANN33&lt;SMALL(기준일시_입력!$J$21:$J$39,ANY$5),ANO33&gt;SMALL(기준일시_입력!$N$21:$N$39,ANY$5)),INDEX(기준일시_입력!$AJ$21:$AJ$39,ANY$5*2-1),IF(AND(ANN33&gt;=SMALL(기준일시_입력!$J$21:$J$39,ANY$5),ANN33&lt;SMALL(기준일시_입력!$N$21:$N$39,ANY$5)),SMALL(기준일시_입력!$N$21:$N$39,ANY$5)-ANN33,0)),0)</f>
        <v>0</v>
      </c>
      <c r="ANZ33" s="125"/>
      <c r="AOA33" s="180" t="str">
        <f t="shared" si="329"/>
        <v>28일</v>
      </c>
      <c r="AOB33" s="180"/>
      <c r="AOC33" s="124" t="str">
        <f t="shared" si="330"/>
        <v>일</v>
      </c>
      <c r="AOD33" s="133" t="str">
        <f t="shared" si="415"/>
        <v/>
      </c>
      <c r="AOE33" s="184"/>
      <c r="AOF33" s="184"/>
      <c r="AOG33" s="184"/>
      <c r="AOH33" s="184"/>
      <c r="AOI33" s="184"/>
      <c r="AOJ33" s="184"/>
      <c r="AOK33" s="176"/>
      <c r="AOL33" s="177"/>
      <c r="AOM33" s="129" t="str">
        <f>IF($B33="","",IF(AND(AOC$3&lt;&gt;"",$B33-기준일시_입력!$AO$7&lt;=0,AOE33="",AOH33="",AOK33=""),"X",IF(AOK33="연차","☆",IF(AOK33="월차","★",IF(AOK33="병가","♨",IF(AOK33="출장","◎",IF(AOK33="교육","■",IF(AND(AOK33="",AOE33&lt;=기준일시_입력!$J$15,AOH33&gt;=기준일시_입력!$N$15),"○",IF(AND(AOK33="",AOE33&lt;&gt;"",AOE33&gt;기준일시_입력!$J$15),"▼",IF(AND(AOK33="",AOH33&lt;&gt;"",AOH33&lt;기준일시_입력!$N$15),"△",""))))))))))</f>
        <v/>
      </c>
      <c r="AON33" s="128">
        <f>IFERROR(IF(OR(AOE33="",AOH33=""),0,IF(AND(AOP33&lt;기준일시_입력!$J$17,AOQ33&gt;기준일시_입력!$N$17),기준일시_입력!$N$17-기준일시_입력!$J$17,IF(AND(AOP33&gt;=기준일시_입력!$J$17,AOQ33&gt;기준일시_입력!$N$17),기준일시_입력!$N$17-AOP33,IF(AOQ33&lt;기준일시_입력!$J$17,0,IF(AND(AOP33&lt;기준일시_입력!$J$17,AOQ33&lt;=기준일시_입력!$N$17),AOQ33-기준일시_입력!$J$17,IF(AND(AOP33&gt;=기준일시_입력!$J$17,AOQ33&lt;=기준일시_입력!$N$17),AOQ33-AOP33,0)))))),0)</f>
        <v>0</v>
      </c>
      <c r="AOO33" s="128">
        <f t="shared" si="332"/>
        <v>0</v>
      </c>
      <c r="AOP33" s="128">
        <f>IF(OR(AOE33="",AOH33=""),0,IF(AOE33&lt;기준일시_입력!$J$15,기준일시_입력!$J$15,AOE33))</f>
        <v>0</v>
      </c>
      <c r="AOQ33" s="128">
        <f t="shared" si="333"/>
        <v>0</v>
      </c>
      <c r="AOR33" s="128">
        <f>IFERROR(IF(AND(AOP33&lt;SMALL(기준일시_입력!$J$21:$J$39,AOR$5),AOQ33&gt;SMALL(기준일시_입력!$N$21:$N$39,AOR$5)),INDEX(기준일시_입력!$AJ$21:$AJ$39,AOR$5*2-1),IF(AND(AOP33&gt;=SMALL(기준일시_입력!$J$21:$J$39,AOR$5),AOP33&lt;SMALL(기준일시_입력!$N$21:$N$39,AOR$5)),SMALL(기준일시_입력!$N$21:$N$39,AOR$5)-AOP33,0)),0)</f>
        <v>0</v>
      </c>
      <c r="AOS33" s="128">
        <f>IFERROR(IF(AND(AOP33&lt;SMALL(기준일시_입력!$J$21:$J$39,AOS$5),AOQ33&gt;SMALL(기준일시_입력!$N$21:$N$39,AOS$5)),INDEX(기준일시_입력!$AJ$21:$AJ$39,AOS$5*2-1),IF(AND(AOP33&gt;=SMALL(기준일시_입력!$J$21:$J$39,AOS$5),AOP33&lt;SMALL(기준일시_입력!$N$21:$N$39,AOS$5)),SMALL(기준일시_입력!$N$21:$N$39,AOS$5)-AOP33,0)),0)</f>
        <v>0</v>
      </c>
      <c r="AOT33" s="128">
        <f>IFERROR(IF(AND(AOP33&lt;SMALL(기준일시_입력!$J$21:$J$39,AOT$5),AOQ33&gt;SMALL(기준일시_입력!$N$21:$N$39,AOT$5)),INDEX(기준일시_입력!$AJ$21:$AJ$39,AOT$5*2-1),IF(AND(AOP33&gt;=SMALL(기준일시_입력!$J$21:$J$39,AOT$5),AOP33&lt;SMALL(기준일시_입력!$N$21:$N$39,AOT$5)),SMALL(기준일시_입력!$N$21:$N$39,AOT$5)-AOP33,0)),0)</f>
        <v>0</v>
      </c>
      <c r="AOU33" s="128">
        <f>IFERROR(IF(AND(AOP33&lt;SMALL(기준일시_입력!$J$21:$J$39,AOU$5),AOQ33&gt;SMALL(기준일시_입력!$N$21:$N$39,AOU$5)),INDEX(기준일시_입력!$AJ$21:$AJ$39,AOU$5*2-1),IF(AND(AOP33&gt;=SMALL(기준일시_입력!$J$21:$J$39,AOU$5),AOP33&lt;SMALL(기준일시_입력!$N$21:$N$39,AOU$5)),SMALL(기준일시_입력!$N$21:$N$39,AOU$5)-AOP33,0)),0)</f>
        <v>0</v>
      </c>
      <c r="AOV33" s="128">
        <f>IFERROR(IF(AND(AOP33&lt;SMALL(기준일시_입력!$J$21:$J$39,AOV$5),AOQ33&gt;SMALL(기준일시_입력!$N$21:$N$39,AOV$5)),INDEX(기준일시_입력!$AJ$21:$AJ$39,AOV$5*2-1),IF(AND(AOP33&gt;=SMALL(기준일시_입력!$J$21:$J$39,AOV$5),AOP33&lt;SMALL(기준일시_입력!$N$21:$N$39,AOV$5)),SMALL(기준일시_입력!$N$21:$N$39,AOV$5)-AOP33,0)),0)</f>
        <v>0</v>
      </c>
      <c r="AOW33" s="128">
        <f>IFERROR(IF(AND(AOP33&lt;SMALL(기준일시_입력!$J$21:$J$39,AOW$5),AOQ33&gt;SMALL(기준일시_입력!$N$21:$N$39,AOW$5)),INDEX(기준일시_입력!$AJ$21:$AJ$39,AOW$5*2-1),IF(AND(AOP33&gt;=SMALL(기준일시_입력!$J$21:$J$39,AOW$5),AOP33&lt;SMALL(기준일시_입력!$N$21:$N$39,AOW$5)),SMALL(기준일시_입력!$N$21:$N$39,AOW$5)-AOP33,0)),0)</f>
        <v>0</v>
      </c>
      <c r="AOX33" s="128">
        <f>IFERROR(IF(AND(AOP33&lt;SMALL(기준일시_입력!$J$21:$J$39,AOX$5),AOQ33&gt;SMALL(기준일시_입력!$N$21:$N$39,AOX$5)),INDEX(기준일시_입력!$AJ$21:$AJ$39,AOX$5*2-1),IF(AND(AOP33&gt;=SMALL(기준일시_입력!$J$21:$J$39,AOX$5),AOP33&lt;SMALL(기준일시_입력!$N$21:$N$39,AOX$5)),SMALL(기준일시_입력!$N$21:$N$39,AOX$5)-AOP33,0)),0)</f>
        <v>0</v>
      </c>
      <c r="AOY33" s="128">
        <f>IFERROR(IF(AND(AOP33&lt;SMALL(기준일시_입력!$J$21:$J$39,AOY$5),AOQ33&gt;SMALL(기준일시_입력!$N$21:$N$39,AOY$5)),INDEX(기준일시_입력!$AJ$21:$AJ$39,AOY$5*2-1),IF(AND(AOP33&gt;=SMALL(기준일시_입력!$J$21:$J$39,AOY$5),AOP33&lt;SMALL(기준일시_입력!$N$21:$N$39,AOY$5)),SMALL(기준일시_입력!$N$21:$N$39,AOY$5)-AOP33,0)),0)</f>
        <v>0</v>
      </c>
      <c r="AOZ33" s="128">
        <f>IFERROR(IF(AND(AOP33&lt;SMALL(기준일시_입력!$J$21:$J$39,AOZ$5),AOQ33&gt;SMALL(기준일시_입력!$N$21:$N$39,AOZ$5)),INDEX(기준일시_입력!$AJ$21:$AJ$39,AOZ$5*2-1),IF(AND(AOP33&gt;=SMALL(기준일시_입력!$J$21:$J$39,AOZ$5),AOP33&lt;SMALL(기준일시_입력!$N$21:$N$39,AOZ$5)),SMALL(기준일시_입력!$N$21:$N$39,AOZ$5)-AOP33,0)),0)</f>
        <v>0</v>
      </c>
      <c r="APA33" s="128">
        <f>IFERROR(IF(AND(AOP33&lt;SMALL(기준일시_입력!$J$21:$J$39,APA$5),AOQ33&gt;SMALL(기준일시_입력!$N$21:$N$39,APA$5)),INDEX(기준일시_입력!$AJ$21:$AJ$39,APA$5*2-1),IF(AND(AOP33&gt;=SMALL(기준일시_입력!$J$21:$J$39,APA$5),AOP33&lt;SMALL(기준일시_입력!$N$21:$N$39,APA$5)),SMALL(기준일시_입력!$N$21:$N$39,APA$5)-AOP33,0)),0)</f>
        <v>0</v>
      </c>
      <c r="APB33" s="125"/>
      <c r="APC33" s="180" t="str">
        <f t="shared" si="334"/>
        <v>28일</v>
      </c>
      <c r="APD33" s="180"/>
      <c r="APE33" s="124" t="str">
        <f t="shared" si="335"/>
        <v>일</v>
      </c>
      <c r="APF33" s="133" t="str">
        <f t="shared" si="416"/>
        <v/>
      </c>
      <c r="APG33" s="184"/>
      <c r="APH33" s="184"/>
      <c r="API33" s="184"/>
      <c r="APJ33" s="184"/>
      <c r="APK33" s="184"/>
      <c r="APL33" s="184"/>
      <c r="APM33" s="176"/>
      <c r="APN33" s="177"/>
      <c r="APO33" s="129" t="str">
        <f>IF($B33="","",IF(AND(APE$3&lt;&gt;"",$B33-기준일시_입력!$AO$7&lt;=0,APG33="",APJ33="",APM33=""),"X",IF(APM33="연차","☆",IF(APM33="월차","★",IF(APM33="병가","♨",IF(APM33="출장","◎",IF(APM33="교육","■",IF(AND(APM33="",APG33&lt;=기준일시_입력!$J$15,APJ33&gt;=기준일시_입력!$N$15),"○",IF(AND(APM33="",APG33&lt;&gt;"",APG33&gt;기준일시_입력!$J$15),"▼",IF(AND(APM33="",APJ33&lt;&gt;"",APJ33&lt;기준일시_입력!$N$15),"△",""))))))))))</f>
        <v/>
      </c>
      <c r="APP33" s="128">
        <f>IFERROR(IF(OR(APG33="",APJ33=""),0,IF(AND(APR33&lt;기준일시_입력!$J$17,APS33&gt;기준일시_입력!$N$17),기준일시_입력!$N$17-기준일시_입력!$J$17,IF(AND(APR33&gt;=기준일시_입력!$J$17,APS33&gt;기준일시_입력!$N$17),기준일시_입력!$N$17-APR33,IF(APS33&lt;기준일시_입력!$J$17,0,IF(AND(APR33&lt;기준일시_입력!$J$17,APS33&lt;=기준일시_입력!$N$17),APS33-기준일시_입력!$J$17,IF(AND(APR33&gt;=기준일시_입력!$J$17,APS33&lt;=기준일시_입력!$N$17),APS33-APR33,0)))))),0)</f>
        <v>0</v>
      </c>
      <c r="APQ33" s="128">
        <f t="shared" si="337"/>
        <v>0</v>
      </c>
      <c r="APR33" s="128">
        <f>IF(OR(APG33="",APJ33=""),0,IF(APG33&lt;기준일시_입력!$J$15,기준일시_입력!$J$15,APG33))</f>
        <v>0</v>
      </c>
      <c r="APS33" s="128">
        <f t="shared" si="338"/>
        <v>0</v>
      </c>
      <c r="APT33" s="128">
        <f>IFERROR(IF(AND(APR33&lt;SMALL(기준일시_입력!$J$21:$J$39,APT$5),APS33&gt;SMALL(기준일시_입력!$N$21:$N$39,APT$5)),INDEX(기준일시_입력!$AJ$21:$AJ$39,APT$5*2-1),IF(AND(APR33&gt;=SMALL(기준일시_입력!$J$21:$J$39,APT$5),APR33&lt;SMALL(기준일시_입력!$N$21:$N$39,APT$5)),SMALL(기준일시_입력!$N$21:$N$39,APT$5)-APR33,0)),0)</f>
        <v>0</v>
      </c>
      <c r="APU33" s="128">
        <f>IFERROR(IF(AND(APR33&lt;SMALL(기준일시_입력!$J$21:$J$39,APU$5),APS33&gt;SMALL(기준일시_입력!$N$21:$N$39,APU$5)),INDEX(기준일시_입력!$AJ$21:$AJ$39,APU$5*2-1),IF(AND(APR33&gt;=SMALL(기준일시_입력!$J$21:$J$39,APU$5),APR33&lt;SMALL(기준일시_입력!$N$21:$N$39,APU$5)),SMALL(기준일시_입력!$N$21:$N$39,APU$5)-APR33,0)),0)</f>
        <v>0</v>
      </c>
      <c r="APV33" s="128">
        <f>IFERROR(IF(AND(APR33&lt;SMALL(기준일시_입력!$J$21:$J$39,APV$5),APS33&gt;SMALL(기준일시_입력!$N$21:$N$39,APV$5)),INDEX(기준일시_입력!$AJ$21:$AJ$39,APV$5*2-1),IF(AND(APR33&gt;=SMALL(기준일시_입력!$J$21:$J$39,APV$5),APR33&lt;SMALL(기준일시_입력!$N$21:$N$39,APV$5)),SMALL(기준일시_입력!$N$21:$N$39,APV$5)-APR33,0)),0)</f>
        <v>0</v>
      </c>
      <c r="APW33" s="128">
        <f>IFERROR(IF(AND(APR33&lt;SMALL(기준일시_입력!$J$21:$J$39,APW$5),APS33&gt;SMALL(기준일시_입력!$N$21:$N$39,APW$5)),INDEX(기준일시_입력!$AJ$21:$AJ$39,APW$5*2-1),IF(AND(APR33&gt;=SMALL(기준일시_입력!$J$21:$J$39,APW$5),APR33&lt;SMALL(기준일시_입력!$N$21:$N$39,APW$5)),SMALL(기준일시_입력!$N$21:$N$39,APW$5)-APR33,0)),0)</f>
        <v>0</v>
      </c>
      <c r="APX33" s="128">
        <f>IFERROR(IF(AND(APR33&lt;SMALL(기준일시_입력!$J$21:$J$39,APX$5),APS33&gt;SMALL(기준일시_입력!$N$21:$N$39,APX$5)),INDEX(기준일시_입력!$AJ$21:$AJ$39,APX$5*2-1),IF(AND(APR33&gt;=SMALL(기준일시_입력!$J$21:$J$39,APX$5),APR33&lt;SMALL(기준일시_입력!$N$21:$N$39,APX$5)),SMALL(기준일시_입력!$N$21:$N$39,APX$5)-APR33,0)),0)</f>
        <v>0</v>
      </c>
      <c r="APY33" s="128">
        <f>IFERROR(IF(AND(APR33&lt;SMALL(기준일시_입력!$J$21:$J$39,APY$5),APS33&gt;SMALL(기준일시_입력!$N$21:$N$39,APY$5)),INDEX(기준일시_입력!$AJ$21:$AJ$39,APY$5*2-1),IF(AND(APR33&gt;=SMALL(기준일시_입력!$J$21:$J$39,APY$5),APR33&lt;SMALL(기준일시_입력!$N$21:$N$39,APY$5)),SMALL(기준일시_입력!$N$21:$N$39,APY$5)-APR33,0)),0)</f>
        <v>0</v>
      </c>
      <c r="APZ33" s="128">
        <f>IFERROR(IF(AND(APR33&lt;SMALL(기준일시_입력!$J$21:$J$39,APZ$5),APS33&gt;SMALL(기준일시_입력!$N$21:$N$39,APZ$5)),INDEX(기준일시_입력!$AJ$21:$AJ$39,APZ$5*2-1),IF(AND(APR33&gt;=SMALL(기준일시_입력!$J$21:$J$39,APZ$5),APR33&lt;SMALL(기준일시_입력!$N$21:$N$39,APZ$5)),SMALL(기준일시_입력!$N$21:$N$39,APZ$5)-APR33,0)),0)</f>
        <v>0</v>
      </c>
      <c r="AQA33" s="128">
        <f>IFERROR(IF(AND(APR33&lt;SMALL(기준일시_입력!$J$21:$J$39,AQA$5),APS33&gt;SMALL(기준일시_입력!$N$21:$N$39,AQA$5)),INDEX(기준일시_입력!$AJ$21:$AJ$39,AQA$5*2-1),IF(AND(APR33&gt;=SMALL(기준일시_입력!$J$21:$J$39,AQA$5),APR33&lt;SMALL(기준일시_입력!$N$21:$N$39,AQA$5)),SMALL(기준일시_입력!$N$21:$N$39,AQA$5)-APR33,0)),0)</f>
        <v>0</v>
      </c>
      <c r="AQB33" s="128">
        <f>IFERROR(IF(AND(APR33&lt;SMALL(기준일시_입력!$J$21:$J$39,AQB$5),APS33&gt;SMALL(기준일시_입력!$N$21:$N$39,AQB$5)),INDEX(기준일시_입력!$AJ$21:$AJ$39,AQB$5*2-1),IF(AND(APR33&gt;=SMALL(기준일시_입력!$J$21:$J$39,AQB$5),APR33&lt;SMALL(기준일시_입력!$N$21:$N$39,AQB$5)),SMALL(기준일시_입력!$N$21:$N$39,AQB$5)-APR33,0)),0)</f>
        <v>0</v>
      </c>
      <c r="AQC33" s="128">
        <f>IFERROR(IF(AND(APR33&lt;SMALL(기준일시_입력!$J$21:$J$39,AQC$5),APS33&gt;SMALL(기준일시_입력!$N$21:$N$39,AQC$5)),INDEX(기준일시_입력!$AJ$21:$AJ$39,AQC$5*2-1),IF(AND(APR33&gt;=SMALL(기준일시_입력!$J$21:$J$39,AQC$5),APR33&lt;SMALL(기준일시_입력!$N$21:$N$39,AQC$5)),SMALL(기준일시_입력!$N$21:$N$39,AQC$5)-APR33,0)),0)</f>
        <v>0</v>
      </c>
      <c r="AQD33" s="125"/>
      <c r="AQE33" s="180" t="str">
        <f t="shared" si="339"/>
        <v>28일</v>
      </c>
      <c r="AQF33" s="180"/>
      <c r="AQG33" s="124" t="str">
        <f t="shared" si="340"/>
        <v>일</v>
      </c>
      <c r="AQH33" s="133" t="str">
        <f t="shared" si="416"/>
        <v/>
      </c>
      <c r="AQI33" s="184"/>
      <c r="AQJ33" s="184"/>
      <c r="AQK33" s="184"/>
      <c r="AQL33" s="184"/>
      <c r="AQM33" s="184"/>
      <c r="AQN33" s="184"/>
      <c r="AQO33" s="176"/>
      <c r="AQP33" s="177"/>
      <c r="AQQ33" s="129" t="str">
        <f>IF($B33="","",IF(AND(AQG$3&lt;&gt;"",$B33-기준일시_입력!$AO$7&lt;=0,AQI33="",AQL33="",AQO33=""),"X",IF(AQO33="연차","☆",IF(AQO33="월차","★",IF(AQO33="병가","♨",IF(AQO33="출장","◎",IF(AQO33="교육","■",IF(AND(AQO33="",AQI33&lt;=기준일시_입력!$J$15,AQL33&gt;=기준일시_입력!$N$15),"○",IF(AND(AQO33="",AQI33&lt;&gt;"",AQI33&gt;기준일시_입력!$J$15),"▼",IF(AND(AQO33="",AQL33&lt;&gt;"",AQL33&lt;기준일시_입력!$N$15),"△",""))))))))))</f>
        <v/>
      </c>
      <c r="AQR33" s="128">
        <f>IFERROR(IF(OR(AQI33="",AQL33=""),0,IF(AND(AQT33&lt;기준일시_입력!$J$17,AQU33&gt;기준일시_입력!$N$17),기준일시_입력!$N$17-기준일시_입력!$J$17,IF(AND(AQT33&gt;=기준일시_입력!$J$17,AQU33&gt;기준일시_입력!$N$17),기준일시_입력!$N$17-AQT33,IF(AQU33&lt;기준일시_입력!$J$17,0,IF(AND(AQT33&lt;기준일시_입력!$J$17,AQU33&lt;=기준일시_입력!$N$17),AQU33-기준일시_입력!$J$17,IF(AND(AQT33&gt;=기준일시_입력!$J$17,AQU33&lt;=기준일시_입력!$N$17),AQU33-AQT33,0)))))),0)</f>
        <v>0</v>
      </c>
      <c r="AQS33" s="128">
        <f t="shared" si="342"/>
        <v>0</v>
      </c>
      <c r="AQT33" s="128">
        <f>IF(OR(AQI33="",AQL33=""),0,IF(AQI33&lt;기준일시_입력!$J$15,기준일시_입력!$J$15,AQI33))</f>
        <v>0</v>
      </c>
      <c r="AQU33" s="128">
        <f t="shared" si="343"/>
        <v>0</v>
      </c>
      <c r="AQV33" s="128">
        <f>IFERROR(IF(AND(AQT33&lt;SMALL(기준일시_입력!$J$21:$J$39,AQV$5),AQU33&gt;SMALL(기준일시_입력!$N$21:$N$39,AQV$5)),INDEX(기준일시_입력!$AJ$21:$AJ$39,AQV$5*2-1),IF(AND(AQT33&gt;=SMALL(기준일시_입력!$J$21:$J$39,AQV$5),AQT33&lt;SMALL(기준일시_입력!$N$21:$N$39,AQV$5)),SMALL(기준일시_입력!$N$21:$N$39,AQV$5)-AQT33,0)),0)</f>
        <v>0</v>
      </c>
      <c r="AQW33" s="128">
        <f>IFERROR(IF(AND(AQT33&lt;SMALL(기준일시_입력!$J$21:$J$39,AQW$5),AQU33&gt;SMALL(기준일시_입력!$N$21:$N$39,AQW$5)),INDEX(기준일시_입력!$AJ$21:$AJ$39,AQW$5*2-1),IF(AND(AQT33&gt;=SMALL(기준일시_입력!$J$21:$J$39,AQW$5),AQT33&lt;SMALL(기준일시_입력!$N$21:$N$39,AQW$5)),SMALL(기준일시_입력!$N$21:$N$39,AQW$5)-AQT33,0)),0)</f>
        <v>0</v>
      </c>
      <c r="AQX33" s="128">
        <f>IFERROR(IF(AND(AQT33&lt;SMALL(기준일시_입력!$J$21:$J$39,AQX$5),AQU33&gt;SMALL(기준일시_입력!$N$21:$N$39,AQX$5)),INDEX(기준일시_입력!$AJ$21:$AJ$39,AQX$5*2-1),IF(AND(AQT33&gt;=SMALL(기준일시_입력!$J$21:$J$39,AQX$5),AQT33&lt;SMALL(기준일시_입력!$N$21:$N$39,AQX$5)),SMALL(기준일시_입력!$N$21:$N$39,AQX$5)-AQT33,0)),0)</f>
        <v>0</v>
      </c>
      <c r="AQY33" s="128">
        <f>IFERROR(IF(AND(AQT33&lt;SMALL(기준일시_입력!$J$21:$J$39,AQY$5),AQU33&gt;SMALL(기준일시_입력!$N$21:$N$39,AQY$5)),INDEX(기준일시_입력!$AJ$21:$AJ$39,AQY$5*2-1),IF(AND(AQT33&gt;=SMALL(기준일시_입력!$J$21:$J$39,AQY$5),AQT33&lt;SMALL(기준일시_입력!$N$21:$N$39,AQY$5)),SMALL(기준일시_입력!$N$21:$N$39,AQY$5)-AQT33,0)),0)</f>
        <v>0</v>
      </c>
      <c r="AQZ33" s="128">
        <f>IFERROR(IF(AND(AQT33&lt;SMALL(기준일시_입력!$J$21:$J$39,AQZ$5),AQU33&gt;SMALL(기준일시_입력!$N$21:$N$39,AQZ$5)),INDEX(기준일시_입력!$AJ$21:$AJ$39,AQZ$5*2-1),IF(AND(AQT33&gt;=SMALL(기준일시_입력!$J$21:$J$39,AQZ$5),AQT33&lt;SMALL(기준일시_입력!$N$21:$N$39,AQZ$5)),SMALL(기준일시_입력!$N$21:$N$39,AQZ$5)-AQT33,0)),0)</f>
        <v>0</v>
      </c>
      <c r="ARA33" s="128">
        <f>IFERROR(IF(AND(AQT33&lt;SMALL(기준일시_입력!$J$21:$J$39,ARA$5),AQU33&gt;SMALL(기준일시_입력!$N$21:$N$39,ARA$5)),INDEX(기준일시_입력!$AJ$21:$AJ$39,ARA$5*2-1),IF(AND(AQT33&gt;=SMALL(기준일시_입력!$J$21:$J$39,ARA$5),AQT33&lt;SMALL(기준일시_입력!$N$21:$N$39,ARA$5)),SMALL(기준일시_입력!$N$21:$N$39,ARA$5)-AQT33,0)),0)</f>
        <v>0</v>
      </c>
      <c r="ARB33" s="128">
        <f>IFERROR(IF(AND(AQT33&lt;SMALL(기준일시_입력!$J$21:$J$39,ARB$5),AQU33&gt;SMALL(기준일시_입력!$N$21:$N$39,ARB$5)),INDEX(기준일시_입력!$AJ$21:$AJ$39,ARB$5*2-1),IF(AND(AQT33&gt;=SMALL(기준일시_입력!$J$21:$J$39,ARB$5),AQT33&lt;SMALL(기준일시_입력!$N$21:$N$39,ARB$5)),SMALL(기준일시_입력!$N$21:$N$39,ARB$5)-AQT33,0)),0)</f>
        <v>0</v>
      </c>
      <c r="ARC33" s="128">
        <f>IFERROR(IF(AND(AQT33&lt;SMALL(기준일시_입력!$J$21:$J$39,ARC$5),AQU33&gt;SMALL(기준일시_입력!$N$21:$N$39,ARC$5)),INDEX(기준일시_입력!$AJ$21:$AJ$39,ARC$5*2-1),IF(AND(AQT33&gt;=SMALL(기준일시_입력!$J$21:$J$39,ARC$5),AQT33&lt;SMALL(기준일시_입력!$N$21:$N$39,ARC$5)),SMALL(기준일시_입력!$N$21:$N$39,ARC$5)-AQT33,0)),0)</f>
        <v>0</v>
      </c>
      <c r="ARD33" s="128">
        <f>IFERROR(IF(AND(AQT33&lt;SMALL(기준일시_입력!$J$21:$J$39,ARD$5),AQU33&gt;SMALL(기준일시_입력!$N$21:$N$39,ARD$5)),INDEX(기준일시_입력!$AJ$21:$AJ$39,ARD$5*2-1),IF(AND(AQT33&gt;=SMALL(기준일시_입력!$J$21:$J$39,ARD$5),AQT33&lt;SMALL(기준일시_입력!$N$21:$N$39,ARD$5)),SMALL(기준일시_입력!$N$21:$N$39,ARD$5)-AQT33,0)),0)</f>
        <v>0</v>
      </c>
      <c r="ARE33" s="128">
        <f>IFERROR(IF(AND(AQT33&lt;SMALL(기준일시_입력!$J$21:$J$39,ARE$5),AQU33&gt;SMALL(기준일시_입력!$N$21:$N$39,ARE$5)),INDEX(기준일시_입력!$AJ$21:$AJ$39,ARE$5*2-1),IF(AND(AQT33&gt;=SMALL(기준일시_입력!$J$21:$J$39,ARE$5),AQT33&lt;SMALL(기준일시_입력!$N$21:$N$39,ARE$5)),SMALL(기준일시_입력!$N$21:$N$39,ARE$5)-AQT33,0)),0)</f>
        <v>0</v>
      </c>
      <c r="ARF33" s="125"/>
      <c r="ARG33" s="180" t="str">
        <f t="shared" si="344"/>
        <v>28일</v>
      </c>
      <c r="ARH33" s="180"/>
      <c r="ARI33" s="124" t="str">
        <f t="shared" si="345"/>
        <v>일</v>
      </c>
      <c r="ARJ33" s="133" t="str">
        <f t="shared" si="416"/>
        <v/>
      </c>
      <c r="ARK33" s="184"/>
      <c r="ARL33" s="184"/>
      <c r="ARM33" s="184"/>
      <c r="ARN33" s="184"/>
      <c r="ARO33" s="184"/>
      <c r="ARP33" s="184"/>
      <c r="ARQ33" s="176"/>
      <c r="ARR33" s="177"/>
      <c r="ARS33" s="129" t="str">
        <f>IF($B33="","",IF(AND(ARI$3&lt;&gt;"",$B33-기준일시_입력!$AO$7&lt;=0,ARK33="",ARN33="",ARQ33=""),"X",IF(ARQ33="연차","☆",IF(ARQ33="월차","★",IF(ARQ33="병가","♨",IF(ARQ33="출장","◎",IF(ARQ33="교육","■",IF(AND(ARQ33="",ARK33&lt;=기준일시_입력!$J$15,ARN33&gt;=기준일시_입력!$N$15),"○",IF(AND(ARQ33="",ARK33&lt;&gt;"",ARK33&gt;기준일시_입력!$J$15),"▼",IF(AND(ARQ33="",ARN33&lt;&gt;"",ARN33&lt;기준일시_입력!$N$15),"△",""))))))))))</f>
        <v/>
      </c>
      <c r="ART33" s="128">
        <f>IFERROR(IF(OR(ARK33="",ARN33=""),0,IF(AND(ARV33&lt;기준일시_입력!$J$17,ARW33&gt;기준일시_입력!$N$17),기준일시_입력!$N$17-기준일시_입력!$J$17,IF(AND(ARV33&gt;=기준일시_입력!$J$17,ARW33&gt;기준일시_입력!$N$17),기준일시_입력!$N$17-ARV33,IF(ARW33&lt;기준일시_입력!$J$17,0,IF(AND(ARV33&lt;기준일시_입력!$J$17,ARW33&lt;=기준일시_입력!$N$17),ARW33-기준일시_입력!$J$17,IF(AND(ARV33&gt;=기준일시_입력!$J$17,ARW33&lt;=기준일시_입력!$N$17),ARW33-ARV33,0)))))),0)</f>
        <v>0</v>
      </c>
      <c r="ARU33" s="128">
        <f t="shared" si="347"/>
        <v>0</v>
      </c>
      <c r="ARV33" s="128">
        <f>IF(OR(ARK33="",ARN33=""),0,IF(ARK33&lt;기준일시_입력!$J$15,기준일시_입력!$J$15,ARK33))</f>
        <v>0</v>
      </c>
      <c r="ARW33" s="128">
        <f t="shared" si="348"/>
        <v>0</v>
      </c>
      <c r="ARX33" s="128">
        <f>IFERROR(IF(AND(ARV33&lt;SMALL(기준일시_입력!$J$21:$J$39,ARX$5),ARW33&gt;SMALL(기준일시_입력!$N$21:$N$39,ARX$5)),INDEX(기준일시_입력!$AJ$21:$AJ$39,ARX$5*2-1),IF(AND(ARV33&gt;=SMALL(기준일시_입력!$J$21:$J$39,ARX$5),ARV33&lt;SMALL(기준일시_입력!$N$21:$N$39,ARX$5)),SMALL(기준일시_입력!$N$21:$N$39,ARX$5)-ARV33,0)),0)</f>
        <v>0</v>
      </c>
      <c r="ARY33" s="128">
        <f>IFERROR(IF(AND(ARV33&lt;SMALL(기준일시_입력!$J$21:$J$39,ARY$5),ARW33&gt;SMALL(기준일시_입력!$N$21:$N$39,ARY$5)),INDEX(기준일시_입력!$AJ$21:$AJ$39,ARY$5*2-1),IF(AND(ARV33&gt;=SMALL(기준일시_입력!$J$21:$J$39,ARY$5),ARV33&lt;SMALL(기준일시_입력!$N$21:$N$39,ARY$5)),SMALL(기준일시_입력!$N$21:$N$39,ARY$5)-ARV33,0)),0)</f>
        <v>0</v>
      </c>
      <c r="ARZ33" s="128">
        <f>IFERROR(IF(AND(ARV33&lt;SMALL(기준일시_입력!$J$21:$J$39,ARZ$5),ARW33&gt;SMALL(기준일시_입력!$N$21:$N$39,ARZ$5)),INDEX(기준일시_입력!$AJ$21:$AJ$39,ARZ$5*2-1),IF(AND(ARV33&gt;=SMALL(기준일시_입력!$J$21:$J$39,ARZ$5),ARV33&lt;SMALL(기준일시_입력!$N$21:$N$39,ARZ$5)),SMALL(기준일시_입력!$N$21:$N$39,ARZ$5)-ARV33,0)),0)</f>
        <v>0</v>
      </c>
      <c r="ASA33" s="128">
        <f>IFERROR(IF(AND(ARV33&lt;SMALL(기준일시_입력!$J$21:$J$39,ASA$5),ARW33&gt;SMALL(기준일시_입력!$N$21:$N$39,ASA$5)),INDEX(기준일시_입력!$AJ$21:$AJ$39,ASA$5*2-1),IF(AND(ARV33&gt;=SMALL(기준일시_입력!$J$21:$J$39,ASA$5),ARV33&lt;SMALL(기준일시_입력!$N$21:$N$39,ASA$5)),SMALL(기준일시_입력!$N$21:$N$39,ASA$5)-ARV33,0)),0)</f>
        <v>0</v>
      </c>
      <c r="ASB33" s="128">
        <f>IFERROR(IF(AND(ARV33&lt;SMALL(기준일시_입력!$J$21:$J$39,ASB$5),ARW33&gt;SMALL(기준일시_입력!$N$21:$N$39,ASB$5)),INDEX(기준일시_입력!$AJ$21:$AJ$39,ASB$5*2-1),IF(AND(ARV33&gt;=SMALL(기준일시_입력!$J$21:$J$39,ASB$5),ARV33&lt;SMALL(기준일시_입력!$N$21:$N$39,ASB$5)),SMALL(기준일시_입력!$N$21:$N$39,ASB$5)-ARV33,0)),0)</f>
        <v>0</v>
      </c>
      <c r="ASC33" s="128">
        <f>IFERROR(IF(AND(ARV33&lt;SMALL(기준일시_입력!$J$21:$J$39,ASC$5),ARW33&gt;SMALL(기준일시_입력!$N$21:$N$39,ASC$5)),INDEX(기준일시_입력!$AJ$21:$AJ$39,ASC$5*2-1),IF(AND(ARV33&gt;=SMALL(기준일시_입력!$J$21:$J$39,ASC$5),ARV33&lt;SMALL(기준일시_입력!$N$21:$N$39,ASC$5)),SMALL(기준일시_입력!$N$21:$N$39,ASC$5)-ARV33,0)),0)</f>
        <v>0</v>
      </c>
      <c r="ASD33" s="128">
        <f>IFERROR(IF(AND(ARV33&lt;SMALL(기준일시_입력!$J$21:$J$39,ASD$5),ARW33&gt;SMALL(기준일시_입력!$N$21:$N$39,ASD$5)),INDEX(기준일시_입력!$AJ$21:$AJ$39,ASD$5*2-1),IF(AND(ARV33&gt;=SMALL(기준일시_입력!$J$21:$J$39,ASD$5),ARV33&lt;SMALL(기준일시_입력!$N$21:$N$39,ASD$5)),SMALL(기준일시_입력!$N$21:$N$39,ASD$5)-ARV33,0)),0)</f>
        <v>0</v>
      </c>
      <c r="ASE33" s="128">
        <f>IFERROR(IF(AND(ARV33&lt;SMALL(기준일시_입력!$J$21:$J$39,ASE$5),ARW33&gt;SMALL(기준일시_입력!$N$21:$N$39,ASE$5)),INDEX(기준일시_입력!$AJ$21:$AJ$39,ASE$5*2-1),IF(AND(ARV33&gt;=SMALL(기준일시_입력!$J$21:$J$39,ASE$5),ARV33&lt;SMALL(기준일시_입력!$N$21:$N$39,ASE$5)),SMALL(기준일시_입력!$N$21:$N$39,ASE$5)-ARV33,0)),0)</f>
        <v>0</v>
      </c>
      <c r="ASF33" s="128">
        <f>IFERROR(IF(AND(ARV33&lt;SMALL(기준일시_입력!$J$21:$J$39,ASF$5),ARW33&gt;SMALL(기준일시_입력!$N$21:$N$39,ASF$5)),INDEX(기준일시_입력!$AJ$21:$AJ$39,ASF$5*2-1),IF(AND(ARV33&gt;=SMALL(기준일시_입력!$J$21:$J$39,ASF$5),ARV33&lt;SMALL(기준일시_입력!$N$21:$N$39,ASF$5)),SMALL(기준일시_입력!$N$21:$N$39,ASF$5)-ARV33,0)),0)</f>
        <v>0</v>
      </c>
      <c r="ASG33" s="128">
        <f>IFERROR(IF(AND(ARV33&lt;SMALL(기준일시_입력!$J$21:$J$39,ASG$5),ARW33&gt;SMALL(기준일시_입력!$N$21:$N$39,ASG$5)),INDEX(기준일시_입력!$AJ$21:$AJ$39,ASG$5*2-1),IF(AND(ARV33&gt;=SMALL(기준일시_입력!$J$21:$J$39,ASG$5),ARV33&lt;SMALL(기준일시_입력!$N$21:$N$39,ASG$5)),SMALL(기준일시_입력!$N$21:$N$39,ASG$5)-ARV33,0)),0)</f>
        <v>0</v>
      </c>
      <c r="ASH33" s="125"/>
      <c r="ASI33" s="180" t="str">
        <f t="shared" si="349"/>
        <v>28일</v>
      </c>
      <c r="ASJ33" s="180"/>
      <c r="ASK33" s="124" t="str">
        <f t="shared" si="350"/>
        <v>일</v>
      </c>
      <c r="ASL33" s="133" t="str">
        <f t="shared" si="417"/>
        <v/>
      </c>
      <c r="ASM33" s="184"/>
      <c r="ASN33" s="184"/>
      <c r="ASO33" s="184"/>
      <c r="ASP33" s="184"/>
      <c r="ASQ33" s="184"/>
      <c r="ASR33" s="184"/>
      <c r="ASS33" s="176"/>
      <c r="AST33" s="177"/>
      <c r="ASU33" s="129" t="str">
        <f>IF($B33="","",IF(AND(ASK$3&lt;&gt;"",$B33-기준일시_입력!$AO$7&lt;=0,ASM33="",ASP33="",ASS33=""),"X",IF(ASS33="연차","☆",IF(ASS33="월차","★",IF(ASS33="병가","♨",IF(ASS33="출장","◎",IF(ASS33="교육","■",IF(AND(ASS33="",ASM33&lt;=기준일시_입력!$J$15,ASP33&gt;=기준일시_입력!$N$15),"○",IF(AND(ASS33="",ASM33&lt;&gt;"",ASM33&gt;기준일시_입력!$J$15),"▼",IF(AND(ASS33="",ASP33&lt;&gt;"",ASP33&lt;기준일시_입력!$N$15),"△",""))))))))))</f>
        <v/>
      </c>
      <c r="ASV33" s="128">
        <f>IFERROR(IF(OR(ASM33="",ASP33=""),0,IF(AND(ASX33&lt;기준일시_입력!$J$17,ASY33&gt;기준일시_입력!$N$17),기준일시_입력!$N$17-기준일시_입력!$J$17,IF(AND(ASX33&gt;=기준일시_입력!$J$17,ASY33&gt;기준일시_입력!$N$17),기준일시_입력!$N$17-ASX33,IF(ASY33&lt;기준일시_입력!$J$17,0,IF(AND(ASX33&lt;기준일시_입력!$J$17,ASY33&lt;=기준일시_입력!$N$17),ASY33-기준일시_입력!$J$17,IF(AND(ASX33&gt;=기준일시_입력!$J$17,ASY33&lt;=기준일시_입력!$N$17),ASY33-ASX33,0)))))),0)</f>
        <v>0</v>
      </c>
      <c r="ASW33" s="128">
        <f t="shared" si="352"/>
        <v>0</v>
      </c>
      <c r="ASX33" s="128">
        <f>IF(OR(ASM33="",ASP33=""),0,IF(ASM33&lt;기준일시_입력!$J$15,기준일시_입력!$J$15,ASM33))</f>
        <v>0</v>
      </c>
      <c r="ASY33" s="128">
        <f t="shared" si="353"/>
        <v>0</v>
      </c>
      <c r="ASZ33" s="128">
        <f>IFERROR(IF(AND(ASX33&lt;SMALL(기준일시_입력!$J$21:$J$39,ASZ$5),ASY33&gt;SMALL(기준일시_입력!$N$21:$N$39,ASZ$5)),INDEX(기준일시_입력!$AJ$21:$AJ$39,ASZ$5*2-1),IF(AND(ASX33&gt;=SMALL(기준일시_입력!$J$21:$J$39,ASZ$5),ASX33&lt;SMALL(기준일시_입력!$N$21:$N$39,ASZ$5)),SMALL(기준일시_입력!$N$21:$N$39,ASZ$5)-ASX33,0)),0)</f>
        <v>0</v>
      </c>
      <c r="ATA33" s="128">
        <f>IFERROR(IF(AND(ASX33&lt;SMALL(기준일시_입력!$J$21:$J$39,ATA$5),ASY33&gt;SMALL(기준일시_입력!$N$21:$N$39,ATA$5)),INDEX(기준일시_입력!$AJ$21:$AJ$39,ATA$5*2-1),IF(AND(ASX33&gt;=SMALL(기준일시_입력!$J$21:$J$39,ATA$5),ASX33&lt;SMALL(기준일시_입력!$N$21:$N$39,ATA$5)),SMALL(기준일시_입력!$N$21:$N$39,ATA$5)-ASX33,0)),0)</f>
        <v>0</v>
      </c>
      <c r="ATB33" s="128">
        <f>IFERROR(IF(AND(ASX33&lt;SMALL(기준일시_입력!$J$21:$J$39,ATB$5),ASY33&gt;SMALL(기준일시_입력!$N$21:$N$39,ATB$5)),INDEX(기준일시_입력!$AJ$21:$AJ$39,ATB$5*2-1),IF(AND(ASX33&gt;=SMALL(기준일시_입력!$J$21:$J$39,ATB$5),ASX33&lt;SMALL(기준일시_입력!$N$21:$N$39,ATB$5)),SMALL(기준일시_입력!$N$21:$N$39,ATB$5)-ASX33,0)),0)</f>
        <v>0</v>
      </c>
      <c r="ATC33" s="128">
        <f>IFERROR(IF(AND(ASX33&lt;SMALL(기준일시_입력!$J$21:$J$39,ATC$5),ASY33&gt;SMALL(기준일시_입력!$N$21:$N$39,ATC$5)),INDEX(기준일시_입력!$AJ$21:$AJ$39,ATC$5*2-1),IF(AND(ASX33&gt;=SMALL(기준일시_입력!$J$21:$J$39,ATC$5),ASX33&lt;SMALL(기준일시_입력!$N$21:$N$39,ATC$5)),SMALL(기준일시_입력!$N$21:$N$39,ATC$5)-ASX33,0)),0)</f>
        <v>0</v>
      </c>
      <c r="ATD33" s="128">
        <f>IFERROR(IF(AND(ASX33&lt;SMALL(기준일시_입력!$J$21:$J$39,ATD$5),ASY33&gt;SMALL(기준일시_입력!$N$21:$N$39,ATD$5)),INDEX(기준일시_입력!$AJ$21:$AJ$39,ATD$5*2-1),IF(AND(ASX33&gt;=SMALL(기준일시_입력!$J$21:$J$39,ATD$5),ASX33&lt;SMALL(기준일시_입력!$N$21:$N$39,ATD$5)),SMALL(기준일시_입력!$N$21:$N$39,ATD$5)-ASX33,0)),0)</f>
        <v>0</v>
      </c>
      <c r="ATE33" s="128">
        <f>IFERROR(IF(AND(ASX33&lt;SMALL(기준일시_입력!$J$21:$J$39,ATE$5),ASY33&gt;SMALL(기준일시_입력!$N$21:$N$39,ATE$5)),INDEX(기준일시_입력!$AJ$21:$AJ$39,ATE$5*2-1),IF(AND(ASX33&gt;=SMALL(기준일시_입력!$J$21:$J$39,ATE$5),ASX33&lt;SMALL(기준일시_입력!$N$21:$N$39,ATE$5)),SMALL(기준일시_입력!$N$21:$N$39,ATE$5)-ASX33,0)),0)</f>
        <v>0</v>
      </c>
      <c r="ATF33" s="128">
        <f>IFERROR(IF(AND(ASX33&lt;SMALL(기준일시_입력!$J$21:$J$39,ATF$5),ASY33&gt;SMALL(기준일시_입력!$N$21:$N$39,ATF$5)),INDEX(기준일시_입력!$AJ$21:$AJ$39,ATF$5*2-1),IF(AND(ASX33&gt;=SMALL(기준일시_입력!$J$21:$J$39,ATF$5),ASX33&lt;SMALL(기준일시_입력!$N$21:$N$39,ATF$5)),SMALL(기준일시_입력!$N$21:$N$39,ATF$5)-ASX33,0)),0)</f>
        <v>0</v>
      </c>
      <c r="ATG33" s="128">
        <f>IFERROR(IF(AND(ASX33&lt;SMALL(기준일시_입력!$J$21:$J$39,ATG$5),ASY33&gt;SMALL(기준일시_입력!$N$21:$N$39,ATG$5)),INDEX(기준일시_입력!$AJ$21:$AJ$39,ATG$5*2-1),IF(AND(ASX33&gt;=SMALL(기준일시_입력!$J$21:$J$39,ATG$5),ASX33&lt;SMALL(기준일시_입력!$N$21:$N$39,ATG$5)),SMALL(기준일시_입력!$N$21:$N$39,ATG$5)-ASX33,0)),0)</f>
        <v>0</v>
      </c>
      <c r="ATH33" s="128">
        <f>IFERROR(IF(AND(ASX33&lt;SMALL(기준일시_입력!$J$21:$J$39,ATH$5),ASY33&gt;SMALL(기준일시_입력!$N$21:$N$39,ATH$5)),INDEX(기준일시_입력!$AJ$21:$AJ$39,ATH$5*2-1),IF(AND(ASX33&gt;=SMALL(기준일시_입력!$J$21:$J$39,ATH$5),ASX33&lt;SMALL(기준일시_입력!$N$21:$N$39,ATH$5)),SMALL(기준일시_입력!$N$21:$N$39,ATH$5)-ASX33,0)),0)</f>
        <v>0</v>
      </c>
      <c r="ATI33" s="128">
        <f>IFERROR(IF(AND(ASX33&lt;SMALL(기준일시_입력!$J$21:$J$39,ATI$5),ASY33&gt;SMALL(기준일시_입력!$N$21:$N$39,ATI$5)),INDEX(기준일시_입력!$AJ$21:$AJ$39,ATI$5*2-1),IF(AND(ASX33&gt;=SMALL(기준일시_입력!$J$21:$J$39,ATI$5),ASX33&lt;SMALL(기준일시_입력!$N$21:$N$39,ATI$5)),SMALL(기준일시_입력!$N$21:$N$39,ATI$5)-ASX33,0)),0)</f>
        <v>0</v>
      </c>
      <c r="ATJ33" s="125"/>
      <c r="ATK33" s="180" t="str">
        <f t="shared" si="354"/>
        <v>28일</v>
      </c>
      <c r="ATL33" s="180"/>
      <c r="ATM33" s="124" t="str">
        <f t="shared" si="355"/>
        <v>일</v>
      </c>
      <c r="ATN33" s="133" t="str">
        <f t="shared" si="417"/>
        <v/>
      </c>
      <c r="ATO33" s="184"/>
      <c r="ATP33" s="184"/>
      <c r="ATQ33" s="184"/>
      <c r="ATR33" s="184"/>
      <c r="ATS33" s="184"/>
      <c r="ATT33" s="184"/>
      <c r="ATU33" s="176"/>
      <c r="ATV33" s="177"/>
      <c r="ATW33" s="129" t="str">
        <f>IF($B33="","",IF(AND(ATM$3&lt;&gt;"",$B33-기준일시_입력!$AO$7&lt;=0,ATO33="",ATR33="",ATU33=""),"X",IF(ATU33="연차","☆",IF(ATU33="월차","★",IF(ATU33="병가","♨",IF(ATU33="출장","◎",IF(ATU33="교육","■",IF(AND(ATU33="",ATO33&lt;=기준일시_입력!$J$15,ATR33&gt;=기준일시_입력!$N$15),"○",IF(AND(ATU33="",ATO33&lt;&gt;"",ATO33&gt;기준일시_입력!$J$15),"▼",IF(AND(ATU33="",ATR33&lt;&gt;"",ATR33&lt;기준일시_입력!$N$15),"△",""))))))))))</f>
        <v/>
      </c>
      <c r="ATX33" s="128">
        <f>IFERROR(IF(OR(ATO33="",ATR33=""),0,IF(AND(ATZ33&lt;기준일시_입력!$J$17,AUA33&gt;기준일시_입력!$N$17),기준일시_입력!$N$17-기준일시_입력!$J$17,IF(AND(ATZ33&gt;=기준일시_입력!$J$17,AUA33&gt;기준일시_입력!$N$17),기준일시_입력!$N$17-ATZ33,IF(AUA33&lt;기준일시_입력!$J$17,0,IF(AND(ATZ33&lt;기준일시_입력!$J$17,AUA33&lt;=기준일시_입력!$N$17),AUA33-기준일시_입력!$J$17,IF(AND(ATZ33&gt;=기준일시_입력!$J$17,AUA33&lt;=기준일시_입력!$N$17),AUA33-ATZ33,0)))))),0)</f>
        <v>0</v>
      </c>
      <c r="ATY33" s="128">
        <f t="shared" si="357"/>
        <v>0</v>
      </c>
      <c r="ATZ33" s="128">
        <f>IF(OR(ATO33="",ATR33=""),0,IF(ATO33&lt;기준일시_입력!$J$15,기준일시_입력!$J$15,ATO33))</f>
        <v>0</v>
      </c>
      <c r="AUA33" s="128">
        <f t="shared" si="358"/>
        <v>0</v>
      </c>
      <c r="AUB33" s="128">
        <f>IFERROR(IF(AND(ATZ33&lt;SMALL(기준일시_입력!$J$21:$J$39,AUB$5),AUA33&gt;SMALL(기준일시_입력!$N$21:$N$39,AUB$5)),INDEX(기준일시_입력!$AJ$21:$AJ$39,AUB$5*2-1),IF(AND(ATZ33&gt;=SMALL(기준일시_입력!$J$21:$J$39,AUB$5),ATZ33&lt;SMALL(기준일시_입력!$N$21:$N$39,AUB$5)),SMALL(기준일시_입력!$N$21:$N$39,AUB$5)-ATZ33,0)),0)</f>
        <v>0</v>
      </c>
      <c r="AUC33" s="128">
        <f>IFERROR(IF(AND(ATZ33&lt;SMALL(기준일시_입력!$J$21:$J$39,AUC$5),AUA33&gt;SMALL(기준일시_입력!$N$21:$N$39,AUC$5)),INDEX(기준일시_입력!$AJ$21:$AJ$39,AUC$5*2-1),IF(AND(ATZ33&gt;=SMALL(기준일시_입력!$J$21:$J$39,AUC$5),ATZ33&lt;SMALL(기준일시_입력!$N$21:$N$39,AUC$5)),SMALL(기준일시_입력!$N$21:$N$39,AUC$5)-ATZ33,0)),0)</f>
        <v>0</v>
      </c>
      <c r="AUD33" s="128">
        <f>IFERROR(IF(AND(ATZ33&lt;SMALL(기준일시_입력!$J$21:$J$39,AUD$5),AUA33&gt;SMALL(기준일시_입력!$N$21:$N$39,AUD$5)),INDEX(기준일시_입력!$AJ$21:$AJ$39,AUD$5*2-1),IF(AND(ATZ33&gt;=SMALL(기준일시_입력!$J$21:$J$39,AUD$5),ATZ33&lt;SMALL(기준일시_입력!$N$21:$N$39,AUD$5)),SMALL(기준일시_입력!$N$21:$N$39,AUD$5)-ATZ33,0)),0)</f>
        <v>0</v>
      </c>
      <c r="AUE33" s="128">
        <f>IFERROR(IF(AND(ATZ33&lt;SMALL(기준일시_입력!$J$21:$J$39,AUE$5),AUA33&gt;SMALL(기준일시_입력!$N$21:$N$39,AUE$5)),INDEX(기준일시_입력!$AJ$21:$AJ$39,AUE$5*2-1),IF(AND(ATZ33&gt;=SMALL(기준일시_입력!$J$21:$J$39,AUE$5),ATZ33&lt;SMALL(기준일시_입력!$N$21:$N$39,AUE$5)),SMALL(기준일시_입력!$N$21:$N$39,AUE$5)-ATZ33,0)),0)</f>
        <v>0</v>
      </c>
      <c r="AUF33" s="128">
        <f>IFERROR(IF(AND(ATZ33&lt;SMALL(기준일시_입력!$J$21:$J$39,AUF$5),AUA33&gt;SMALL(기준일시_입력!$N$21:$N$39,AUF$5)),INDEX(기준일시_입력!$AJ$21:$AJ$39,AUF$5*2-1),IF(AND(ATZ33&gt;=SMALL(기준일시_입력!$J$21:$J$39,AUF$5),ATZ33&lt;SMALL(기준일시_입력!$N$21:$N$39,AUF$5)),SMALL(기준일시_입력!$N$21:$N$39,AUF$5)-ATZ33,0)),0)</f>
        <v>0</v>
      </c>
      <c r="AUG33" s="128">
        <f>IFERROR(IF(AND(ATZ33&lt;SMALL(기준일시_입력!$J$21:$J$39,AUG$5),AUA33&gt;SMALL(기준일시_입력!$N$21:$N$39,AUG$5)),INDEX(기준일시_입력!$AJ$21:$AJ$39,AUG$5*2-1),IF(AND(ATZ33&gt;=SMALL(기준일시_입력!$J$21:$J$39,AUG$5),ATZ33&lt;SMALL(기준일시_입력!$N$21:$N$39,AUG$5)),SMALL(기준일시_입력!$N$21:$N$39,AUG$5)-ATZ33,0)),0)</f>
        <v>0</v>
      </c>
      <c r="AUH33" s="128">
        <f>IFERROR(IF(AND(ATZ33&lt;SMALL(기준일시_입력!$J$21:$J$39,AUH$5),AUA33&gt;SMALL(기준일시_입력!$N$21:$N$39,AUH$5)),INDEX(기준일시_입력!$AJ$21:$AJ$39,AUH$5*2-1),IF(AND(ATZ33&gt;=SMALL(기준일시_입력!$J$21:$J$39,AUH$5),ATZ33&lt;SMALL(기준일시_입력!$N$21:$N$39,AUH$5)),SMALL(기준일시_입력!$N$21:$N$39,AUH$5)-ATZ33,0)),0)</f>
        <v>0</v>
      </c>
      <c r="AUI33" s="128">
        <f>IFERROR(IF(AND(ATZ33&lt;SMALL(기준일시_입력!$J$21:$J$39,AUI$5),AUA33&gt;SMALL(기준일시_입력!$N$21:$N$39,AUI$5)),INDEX(기준일시_입력!$AJ$21:$AJ$39,AUI$5*2-1),IF(AND(ATZ33&gt;=SMALL(기준일시_입력!$J$21:$J$39,AUI$5),ATZ33&lt;SMALL(기준일시_입력!$N$21:$N$39,AUI$5)),SMALL(기준일시_입력!$N$21:$N$39,AUI$5)-ATZ33,0)),0)</f>
        <v>0</v>
      </c>
      <c r="AUJ33" s="128">
        <f>IFERROR(IF(AND(ATZ33&lt;SMALL(기준일시_입력!$J$21:$J$39,AUJ$5),AUA33&gt;SMALL(기준일시_입력!$N$21:$N$39,AUJ$5)),INDEX(기준일시_입력!$AJ$21:$AJ$39,AUJ$5*2-1),IF(AND(ATZ33&gt;=SMALL(기준일시_입력!$J$21:$J$39,AUJ$5),ATZ33&lt;SMALL(기준일시_입력!$N$21:$N$39,AUJ$5)),SMALL(기준일시_입력!$N$21:$N$39,AUJ$5)-ATZ33,0)),0)</f>
        <v>0</v>
      </c>
      <c r="AUK33" s="128">
        <f>IFERROR(IF(AND(ATZ33&lt;SMALL(기준일시_입력!$J$21:$J$39,AUK$5),AUA33&gt;SMALL(기준일시_입력!$N$21:$N$39,AUK$5)),INDEX(기준일시_입력!$AJ$21:$AJ$39,AUK$5*2-1),IF(AND(ATZ33&gt;=SMALL(기준일시_입력!$J$21:$J$39,AUK$5),ATZ33&lt;SMALL(기준일시_입력!$N$21:$N$39,AUK$5)),SMALL(기준일시_입력!$N$21:$N$39,AUK$5)-ATZ33,0)),0)</f>
        <v>0</v>
      </c>
      <c r="AUL33" s="125"/>
      <c r="AUM33" s="180" t="str">
        <f t="shared" si="359"/>
        <v>28일</v>
      </c>
      <c r="AUN33" s="180"/>
      <c r="AUO33" s="124" t="str">
        <f t="shared" si="360"/>
        <v>일</v>
      </c>
      <c r="AUP33" s="133" t="str">
        <f t="shared" si="417"/>
        <v/>
      </c>
      <c r="AUQ33" s="184"/>
      <c r="AUR33" s="184"/>
      <c r="AUS33" s="184"/>
      <c r="AUT33" s="184"/>
      <c r="AUU33" s="184"/>
      <c r="AUV33" s="184"/>
      <c r="AUW33" s="176"/>
      <c r="AUX33" s="177"/>
      <c r="AUY33" s="129" t="str">
        <f>IF($B33="","",IF(AND(AUO$3&lt;&gt;"",$B33-기준일시_입력!$AO$7&lt;=0,AUQ33="",AUT33="",AUW33=""),"X",IF(AUW33="연차","☆",IF(AUW33="월차","★",IF(AUW33="병가","♨",IF(AUW33="출장","◎",IF(AUW33="교육","■",IF(AND(AUW33="",AUQ33&lt;=기준일시_입력!$J$15,AUT33&gt;=기준일시_입력!$N$15),"○",IF(AND(AUW33="",AUQ33&lt;&gt;"",AUQ33&gt;기준일시_입력!$J$15),"▼",IF(AND(AUW33="",AUT33&lt;&gt;"",AUT33&lt;기준일시_입력!$N$15),"△",""))))))))))</f>
        <v/>
      </c>
      <c r="AUZ33" s="128">
        <f>IFERROR(IF(OR(AUQ33="",AUT33=""),0,IF(AND(AVB33&lt;기준일시_입력!$J$17,AVC33&gt;기준일시_입력!$N$17),기준일시_입력!$N$17-기준일시_입력!$J$17,IF(AND(AVB33&gt;=기준일시_입력!$J$17,AVC33&gt;기준일시_입력!$N$17),기준일시_입력!$N$17-AVB33,IF(AVC33&lt;기준일시_입력!$J$17,0,IF(AND(AVB33&lt;기준일시_입력!$J$17,AVC33&lt;=기준일시_입력!$N$17),AVC33-기준일시_입력!$J$17,IF(AND(AVB33&gt;=기준일시_입력!$J$17,AVC33&lt;=기준일시_입력!$N$17),AVC33-AVB33,0)))))),0)</f>
        <v>0</v>
      </c>
      <c r="AVA33" s="128">
        <f t="shared" si="362"/>
        <v>0</v>
      </c>
      <c r="AVB33" s="128">
        <f>IF(OR(AUQ33="",AUT33=""),0,IF(AUQ33&lt;기준일시_입력!$J$15,기준일시_입력!$J$15,AUQ33))</f>
        <v>0</v>
      </c>
      <c r="AVC33" s="128">
        <f t="shared" si="363"/>
        <v>0</v>
      </c>
      <c r="AVD33" s="128">
        <f>IFERROR(IF(AND(AVB33&lt;SMALL(기준일시_입력!$J$21:$J$39,AVD$5),AVC33&gt;SMALL(기준일시_입력!$N$21:$N$39,AVD$5)),INDEX(기준일시_입력!$AJ$21:$AJ$39,AVD$5*2-1),IF(AND(AVB33&gt;=SMALL(기준일시_입력!$J$21:$J$39,AVD$5),AVB33&lt;SMALL(기준일시_입력!$N$21:$N$39,AVD$5)),SMALL(기준일시_입력!$N$21:$N$39,AVD$5)-AVB33,0)),0)</f>
        <v>0</v>
      </c>
      <c r="AVE33" s="128">
        <f>IFERROR(IF(AND(AVB33&lt;SMALL(기준일시_입력!$J$21:$J$39,AVE$5),AVC33&gt;SMALL(기준일시_입력!$N$21:$N$39,AVE$5)),INDEX(기준일시_입력!$AJ$21:$AJ$39,AVE$5*2-1),IF(AND(AVB33&gt;=SMALL(기준일시_입력!$J$21:$J$39,AVE$5),AVB33&lt;SMALL(기준일시_입력!$N$21:$N$39,AVE$5)),SMALL(기준일시_입력!$N$21:$N$39,AVE$5)-AVB33,0)),0)</f>
        <v>0</v>
      </c>
      <c r="AVF33" s="128">
        <f>IFERROR(IF(AND(AVB33&lt;SMALL(기준일시_입력!$J$21:$J$39,AVF$5),AVC33&gt;SMALL(기준일시_입력!$N$21:$N$39,AVF$5)),INDEX(기준일시_입력!$AJ$21:$AJ$39,AVF$5*2-1),IF(AND(AVB33&gt;=SMALL(기준일시_입력!$J$21:$J$39,AVF$5),AVB33&lt;SMALL(기준일시_입력!$N$21:$N$39,AVF$5)),SMALL(기준일시_입력!$N$21:$N$39,AVF$5)-AVB33,0)),0)</f>
        <v>0</v>
      </c>
      <c r="AVG33" s="128">
        <f>IFERROR(IF(AND(AVB33&lt;SMALL(기준일시_입력!$J$21:$J$39,AVG$5),AVC33&gt;SMALL(기준일시_입력!$N$21:$N$39,AVG$5)),INDEX(기준일시_입력!$AJ$21:$AJ$39,AVG$5*2-1),IF(AND(AVB33&gt;=SMALL(기준일시_입력!$J$21:$J$39,AVG$5),AVB33&lt;SMALL(기준일시_입력!$N$21:$N$39,AVG$5)),SMALL(기준일시_입력!$N$21:$N$39,AVG$5)-AVB33,0)),0)</f>
        <v>0</v>
      </c>
      <c r="AVH33" s="128">
        <f>IFERROR(IF(AND(AVB33&lt;SMALL(기준일시_입력!$J$21:$J$39,AVH$5),AVC33&gt;SMALL(기준일시_입력!$N$21:$N$39,AVH$5)),INDEX(기준일시_입력!$AJ$21:$AJ$39,AVH$5*2-1),IF(AND(AVB33&gt;=SMALL(기준일시_입력!$J$21:$J$39,AVH$5),AVB33&lt;SMALL(기준일시_입력!$N$21:$N$39,AVH$5)),SMALL(기준일시_입력!$N$21:$N$39,AVH$5)-AVB33,0)),0)</f>
        <v>0</v>
      </c>
      <c r="AVI33" s="128">
        <f>IFERROR(IF(AND(AVB33&lt;SMALL(기준일시_입력!$J$21:$J$39,AVI$5),AVC33&gt;SMALL(기준일시_입력!$N$21:$N$39,AVI$5)),INDEX(기준일시_입력!$AJ$21:$AJ$39,AVI$5*2-1),IF(AND(AVB33&gt;=SMALL(기준일시_입력!$J$21:$J$39,AVI$5),AVB33&lt;SMALL(기준일시_입력!$N$21:$N$39,AVI$5)),SMALL(기준일시_입력!$N$21:$N$39,AVI$5)-AVB33,0)),0)</f>
        <v>0</v>
      </c>
      <c r="AVJ33" s="128">
        <f>IFERROR(IF(AND(AVB33&lt;SMALL(기준일시_입력!$J$21:$J$39,AVJ$5),AVC33&gt;SMALL(기준일시_입력!$N$21:$N$39,AVJ$5)),INDEX(기준일시_입력!$AJ$21:$AJ$39,AVJ$5*2-1),IF(AND(AVB33&gt;=SMALL(기준일시_입력!$J$21:$J$39,AVJ$5),AVB33&lt;SMALL(기준일시_입력!$N$21:$N$39,AVJ$5)),SMALL(기준일시_입력!$N$21:$N$39,AVJ$5)-AVB33,0)),0)</f>
        <v>0</v>
      </c>
      <c r="AVK33" s="128">
        <f>IFERROR(IF(AND(AVB33&lt;SMALL(기준일시_입력!$J$21:$J$39,AVK$5),AVC33&gt;SMALL(기준일시_입력!$N$21:$N$39,AVK$5)),INDEX(기준일시_입력!$AJ$21:$AJ$39,AVK$5*2-1),IF(AND(AVB33&gt;=SMALL(기준일시_입력!$J$21:$J$39,AVK$5),AVB33&lt;SMALL(기준일시_입력!$N$21:$N$39,AVK$5)),SMALL(기준일시_입력!$N$21:$N$39,AVK$5)-AVB33,0)),0)</f>
        <v>0</v>
      </c>
      <c r="AVL33" s="128">
        <f>IFERROR(IF(AND(AVB33&lt;SMALL(기준일시_입력!$J$21:$J$39,AVL$5),AVC33&gt;SMALL(기준일시_입력!$N$21:$N$39,AVL$5)),INDEX(기준일시_입력!$AJ$21:$AJ$39,AVL$5*2-1),IF(AND(AVB33&gt;=SMALL(기준일시_입력!$J$21:$J$39,AVL$5),AVB33&lt;SMALL(기준일시_입력!$N$21:$N$39,AVL$5)),SMALL(기준일시_입력!$N$21:$N$39,AVL$5)-AVB33,0)),0)</f>
        <v>0</v>
      </c>
      <c r="AVM33" s="128">
        <f>IFERROR(IF(AND(AVB33&lt;SMALL(기준일시_입력!$J$21:$J$39,AVM$5),AVC33&gt;SMALL(기준일시_입력!$N$21:$N$39,AVM$5)),INDEX(기준일시_입력!$AJ$21:$AJ$39,AVM$5*2-1),IF(AND(AVB33&gt;=SMALL(기준일시_입력!$J$21:$J$39,AVM$5),AVB33&lt;SMALL(기준일시_입력!$N$21:$N$39,AVM$5)),SMALL(기준일시_입력!$N$21:$N$39,AVM$5)-AVB33,0)),0)</f>
        <v>0</v>
      </c>
      <c r="AVN33" s="125"/>
      <c r="AVO33" s="180" t="str">
        <f t="shared" si="364"/>
        <v>28일</v>
      </c>
      <c r="AVP33" s="180"/>
      <c r="AVQ33" s="124" t="str">
        <f t="shared" si="365"/>
        <v>일</v>
      </c>
      <c r="AVR33" s="133" t="str">
        <f t="shared" si="418"/>
        <v/>
      </c>
      <c r="AVS33" s="184"/>
      <c r="AVT33" s="184"/>
      <c r="AVU33" s="184"/>
      <c r="AVV33" s="184"/>
      <c r="AVW33" s="184"/>
      <c r="AVX33" s="184"/>
      <c r="AVY33" s="176"/>
      <c r="AVZ33" s="177"/>
      <c r="AWA33" s="129" t="str">
        <f>IF($B33="","",IF(AND(AVQ$3&lt;&gt;"",$B33-기준일시_입력!$AO$7&lt;=0,AVS33="",AVV33="",AVY33=""),"X",IF(AVY33="연차","☆",IF(AVY33="월차","★",IF(AVY33="병가","♨",IF(AVY33="출장","◎",IF(AVY33="교육","■",IF(AND(AVY33="",AVS33&lt;=기준일시_입력!$J$15,AVV33&gt;=기준일시_입력!$N$15),"○",IF(AND(AVY33="",AVS33&lt;&gt;"",AVS33&gt;기준일시_입력!$J$15),"▼",IF(AND(AVY33="",AVV33&lt;&gt;"",AVV33&lt;기준일시_입력!$N$15),"△",""))))))))))</f>
        <v/>
      </c>
      <c r="AWB33" s="128">
        <f>IFERROR(IF(OR(AVS33="",AVV33=""),0,IF(AND(AWD33&lt;기준일시_입력!$J$17,AWE33&gt;기준일시_입력!$N$17),기준일시_입력!$N$17-기준일시_입력!$J$17,IF(AND(AWD33&gt;=기준일시_입력!$J$17,AWE33&gt;기준일시_입력!$N$17),기준일시_입력!$N$17-AWD33,IF(AWE33&lt;기준일시_입력!$J$17,0,IF(AND(AWD33&lt;기준일시_입력!$J$17,AWE33&lt;=기준일시_입력!$N$17),AWE33-기준일시_입력!$J$17,IF(AND(AWD33&gt;=기준일시_입력!$J$17,AWE33&lt;=기준일시_입력!$N$17),AWE33-AWD33,0)))))),0)</f>
        <v>0</v>
      </c>
      <c r="AWC33" s="128">
        <f t="shared" si="367"/>
        <v>0</v>
      </c>
      <c r="AWD33" s="128">
        <f>IF(OR(AVS33="",AVV33=""),0,IF(AVS33&lt;기준일시_입력!$J$15,기준일시_입력!$J$15,AVS33))</f>
        <v>0</v>
      </c>
      <c r="AWE33" s="128">
        <f t="shared" si="368"/>
        <v>0</v>
      </c>
      <c r="AWF33" s="128">
        <f>IFERROR(IF(AND(AWD33&lt;SMALL(기준일시_입력!$J$21:$J$39,AWF$5),AWE33&gt;SMALL(기준일시_입력!$N$21:$N$39,AWF$5)),INDEX(기준일시_입력!$AJ$21:$AJ$39,AWF$5*2-1),IF(AND(AWD33&gt;=SMALL(기준일시_입력!$J$21:$J$39,AWF$5),AWD33&lt;SMALL(기준일시_입력!$N$21:$N$39,AWF$5)),SMALL(기준일시_입력!$N$21:$N$39,AWF$5)-AWD33,0)),0)</f>
        <v>0</v>
      </c>
      <c r="AWG33" s="128">
        <f>IFERROR(IF(AND(AWD33&lt;SMALL(기준일시_입력!$J$21:$J$39,AWG$5),AWE33&gt;SMALL(기준일시_입력!$N$21:$N$39,AWG$5)),INDEX(기준일시_입력!$AJ$21:$AJ$39,AWG$5*2-1),IF(AND(AWD33&gt;=SMALL(기준일시_입력!$J$21:$J$39,AWG$5),AWD33&lt;SMALL(기준일시_입력!$N$21:$N$39,AWG$5)),SMALL(기준일시_입력!$N$21:$N$39,AWG$5)-AWD33,0)),0)</f>
        <v>0</v>
      </c>
      <c r="AWH33" s="128">
        <f>IFERROR(IF(AND(AWD33&lt;SMALL(기준일시_입력!$J$21:$J$39,AWH$5),AWE33&gt;SMALL(기준일시_입력!$N$21:$N$39,AWH$5)),INDEX(기준일시_입력!$AJ$21:$AJ$39,AWH$5*2-1),IF(AND(AWD33&gt;=SMALL(기준일시_입력!$J$21:$J$39,AWH$5),AWD33&lt;SMALL(기준일시_입력!$N$21:$N$39,AWH$5)),SMALL(기준일시_입력!$N$21:$N$39,AWH$5)-AWD33,0)),0)</f>
        <v>0</v>
      </c>
      <c r="AWI33" s="128">
        <f>IFERROR(IF(AND(AWD33&lt;SMALL(기준일시_입력!$J$21:$J$39,AWI$5),AWE33&gt;SMALL(기준일시_입력!$N$21:$N$39,AWI$5)),INDEX(기준일시_입력!$AJ$21:$AJ$39,AWI$5*2-1),IF(AND(AWD33&gt;=SMALL(기준일시_입력!$J$21:$J$39,AWI$5),AWD33&lt;SMALL(기준일시_입력!$N$21:$N$39,AWI$5)),SMALL(기준일시_입력!$N$21:$N$39,AWI$5)-AWD33,0)),0)</f>
        <v>0</v>
      </c>
      <c r="AWJ33" s="128">
        <f>IFERROR(IF(AND(AWD33&lt;SMALL(기준일시_입력!$J$21:$J$39,AWJ$5),AWE33&gt;SMALL(기준일시_입력!$N$21:$N$39,AWJ$5)),INDEX(기준일시_입력!$AJ$21:$AJ$39,AWJ$5*2-1),IF(AND(AWD33&gt;=SMALL(기준일시_입력!$J$21:$J$39,AWJ$5),AWD33&lt;SMALL(기준일시_입력!$N$21:$N$39,AWJ$5)),SMALL(기준일시_입력!$N$21:$N$39,AWJ$5)-AWD33,0)),0)</f>
        <v>0</v>
      </c>
      <c r="AWK33" s="128">
        <f>IFERROR(IF(AND(AWD33&lt;SMALL(기준일시_입력!$J$21:$J$39,AWK$5),AWE33&gt;SMALL(기준일시_입력!$N$21:$N$39,AWK$5)),INDEX(기준일시_입력!$AJ$21:$AJ$39,AWK$5*2-1),IF(AND(AWD33&gt;=SMALL(기준일시_입력!$J$21:$J$39,AWK$5),AWD33&lt;SMALL(기준일시_입력!$N$21:$N$39,AWK$5)),SMALL(기준일시_입력!$N$21:$N$39,AWK$5)-AWD33,0)),0)</f>
        <v>0</v>
      </c>
      <c r="AWL33" s="128">
        <f>IFERROR(IF(AND(AWD33&lt;SMALL(기준일시_입력!$J$21:$J$39,AWL$5),AWE33&gt;SMALL(기준일시_입력!$N$21:$N$39,AWL$5)),INDEX(기준일시_입력!$AJ$21:$AJ$39,AWL$5*2-1),IF(AND(AWD33&gt;=SMALL(기준일시_입력!$J$21:$J$39,AWL$5),AWD33&lt;SMALL(기준일시_입력!$N$21:$N$39,AWL$5)),SMALL(기준일시_입력!$N$21:$N$39,AWL$5)-AWD33,0)),0)</f>
        <v>0</v>
      </c>
      <c r="AWM33" s="128">
        <f>IFERROR(IF(AND(AWD33&lt;SMALL(기준일시_입력!$J$21:$J$39,AWM$5),AWE33&gt;SMALL(기준일시_입력!$N$21:$N$39,AWM$5)),INDEX(기준일시_입력!$AJ$21:$AJ$39,AWM$5*2-1),IF(AND(AWD33&gt;=SMALL(기준일시_입력!$J$21:$J$39,AWM$5),AWD33&lt;SMALL(기준일시_입력!$N$21:$N$39,AWM$5)),SMALL(기준일시_입력!$N$21:$N$39,AWM$5)-AWD33,0)),0)</f>
        <v>0</v>
      </c>
      <c r="AWN33" s="128">
        <f>IFERROR(IF(AND(AWD33&lt;SMALL(기준일시_입력!$J$21:$J$39,AWN$5),AWE33&gt;SMALL(기준일시_입력!$N$21:$N$39,AWN$5)),INDEX(기준일시_입력!$AJ$21:$AJ$39,AWN$5*2-1),IF(AND(AWD33&gt;=SMALL(기준일시_입력!$J$21:$J$39,AWN$5),AWD33&lt;SMALL(기준일시_입력!$N$21:$N$39,AWN$5)),SMALL(기준일시_입력!$N$21:$N$39,AWN$5)-AWD33,0)),0)</f>
        <v>0</v>
      </c>
      <c r="AWO33" s="128">
        <f>IFERROR(IF(AND(AWD33&lt;SMALL(기준일시_입력!$J$21:$J$39,AWO$5),AWE33&gt;SMALL(기준일시_입력!$N$21:$N$39,AWO$5)),INDEX(기준일시_입력!$AJ$21:$AJ$39,AWO$5*2-1),IF(AND(AWD33&gt;=SMALL(기준일시_입력!$J$21:$J$39,AWO$5),AWD33&lt;SMALL(기준일시_입력!$N$21:$N$39,AWO$5)),SMALL(기준일시_입력!$N$21:$N$39,AWO$5)-AWD33,0)),0)</f>
        <v>0</v>
      </c>
      <c r="AWP33" s="125"/>
      <c r="AWQ33" s="180" t="str">
        <f t="shared" si="369"/>
        <v>28일</v>
      </c>
      <c r="AWR33" s="180"/>
      <c r="AWS33" s="124" t="str">
        <f t="shared" si="370"/>
        <v>일</v>
      </c>
      <c r="AWT33" s="133" t="str">
        <f t="shared" si="418"/>
        <v/>
      </c>
      <c r="AWU33" s="184"/>
      <c r="AWV33" s="184"/>
      <c r="AWW33" s="184"/>
      <c r="AWX33" s="184"/>
      <c r="AWY33" s="184"/>
      <c r="AWZ33" s="184"/>
      <c r="AXA33" s="176"/>
      <c r="AXB33" s="177"/>
      <c r="AXC33" s="129" t="str">
        <f>IF($B33="","",IF(AND(AWS$3&lt;&gt;"",$B33-기준일시_입력!$AO$7&lt;=0,AWU33="",AWX33="",AXA33=""),"X",IF(AXA33="연차","☆",IF(AXA33="월차","★",IF(AXA33="병가","♨",IF(AXA33="출장","◎",IF(AXA33="교육","■",IF(AND(AXA33="",AWU33&lt;=기준일시_입력!$J$15,AWX33&gt;=기준일시_입력!$N$15),"○",IF(AND(AXA33="",AWU33&lt;&gt;"",AWU33&gt;기준일시_입력!$J$15),"▼",IF(AND(AXA33="",AWX33&lt;&gt;"",AWX33&lt;기준일시_입력!$N$15),"△",""))))))))))</f>
        <v/>
      </c>
      <c r="AXD33" s="128">
        <f>IFERROR(IF(OR(AWU33="",AWX33=""),0,IF(AND(AXF33&lt;기준일시_입력!$J$17,AXG33&gt;기준일시_입력!$N$17),기준일시_입력!$N$17-기준일시_입력!$J$17,IF(AND(AXF33&gt;=기준일시_입력!$J$17,AXG33&gt;기준일시_입력!$N$17),기준일시_입력!$N$17-AXF33,IF(AXG33&lt;기준일시_입력!$J$17,0,IF(AND(AXF33&lt;기준일시_입력!$J$17,AXG33&lt;=기준일시_입력!$N$17),AXG33-기준일시_입력!$J$17,IF(AND(AXF33&gt;=기준일시_입력!$J$17,AXG33&lt;=기준일시_입력!$N$17),AXG33-AXF33,0)))))),0)</f>
        <v>0</v>
      </c>
      <c r="AXE33" s="128">
        <f t="shared" si="372"/>
        <v>0</v>
      </c>
      <c r="AXF33" s="128">
        <f>IF(OR(AWU33="",AWX33=""),0,IF(AWU33&lt;기준일시_입력!$J$15,기준일시_입력!$J$15,AWU33))</f>
        <v>0</v>
      </c>
      <c r="AXG33" s="128">
        <f t="shared" si="373"/>
        <v>0</v>
      </c>
      <c r="AXH33" s="128">
        <f>IFERROR(IF(AND(AXF33&lt;SMALL(기준일시_입력!$J$21:$J$39,AXH$5),AXG33&gt;SMALL(기준일시_입력!$N$21:$N$39,AXH$5)),INDEX(기준일시_입력!$AJ$21:$AJ$39,AXH$5*2-1),IF(AND(AXF33&gt;=SMALL(기준일시_입력!$J$21:$J$39,AXH$5),AXF33&lt;SMALL(기준일시_입력!$N$21:$N$39,AXH$5)),SMALL(기준일시_입력!$N$21:$N$39,AXH$5)-AXF33,0)),0)</f>
        <v>0</v>
      </c>
      <c r="AXI33" s="128">
        <f>IFERROR(IF(AND(AXF33&lt;SMALL(기준일시_입력!$J$21:$J$39,AXI$5),AXG33&gt;SMALL(기준일시_입력!$N$21:$N$39,AXI$5)),INDEX(기준일시_입력!$AJ$21:$AJ$39,AXI$5*2-1),IF(AND(AXF33&gt;=SMALL(기준일시_입력!$J$21:$J$39,AXI$5),AXF33&lt;SMALL(기준일시_입력!$N$21:$N$39,AXI$5)),SMALL(기준일시_입력!$N$21:$N$39,AXI$5)-AXF33,0)),0)</f>
        <v>0</v>
      </c>
      <c r="AXJ33" s="128">
        <f>IFERROR(IF(AND(AXF33&lt;SMALL(기준일시_입력!$J$21:$J$39,AXJ$5),AXG33&gt;SMALL(기준일시_입력!$N$21:$N$39,AXJ$5)),INDEX(기준일시_입력!$AJ$21:$AJ$39,AXJ$5*2-1),IF(AND(AXF33&gt;=SMALL(기준일시_입력!$J$21:$J$39,AXJ$5),AXF33&lt;SMALL(기준일시_입력!$N$21:$N$39,AXJ$5)),SMALL(기준일시_입력!$N$21:$N$39,AXJ$5)-AXF33,0)),0)</f>
        <v>0</v>
      </c>
      <c r="AXK33" s="128">
        <f>IFERROR(IF(AND(AXF33&lt;SMALL(기준일시_입력!$J$21:$J$39,AXK$5),AXG33&gt;SMALL(기준일시_입력!$N$21:$N$39,AXK$5)),INDEX(기준일시_입력!$AJ$21:$AJ$39,AXK$5*2-1),IF(AND(AXF33&gt;=SMALL(기준일시_입력!$J$21:$J$39,AXK$5),AXF33&lt;SMALL(기준일시_입력!$N$21:$N$39,AXK$5)),SMALL(기준일시_입력!$N$21:$N$39,AXK$5)-AXF33,0)),0)</f>
        <v>0</v>
      </c>
      <c r="AXL33" s="128">
        <f>IFERROR(IF(AND(AXF33&lt;SMALL(기준일시_입력!$J$21:$J$39,AXL$5),AXG33&gt;SMALL(기준일시_입력!$N$21:$N$39,AXL$5)),INDEX(기준일시_입력!$AJ$21:$AJ$39,AXL$5*2-1),IF(AND(AXF33&gt;=SMALL(기준일시_입력!$J$21:$J$39,AXL$5),AXF33&lt;SMALL(기준일시_입력!$N$21:$N$39,AXL$5)),SMALL(기준일시_입력!$N$21:$N$39,AXL$5)-AXF33,0)),0)</f>
        <v>0</v>
      </c>
      <c r="AXM33" s="128">
        <f>IFERROR(IF(AND(AXF33&lt;SMALL(기준일시_입력!$J$21:$J$39,AXM$5),AXG33&gt;SMALL(기준일시_입력!$N$21:$N$39,AXM$5)),INDEX(기준일시_입력!$AJ$21:$AJ$39,AXM$5*2-1),IF(AND(AXF33&gt;=SMALL(기준일시_입력!$J$21:$J$39,AXM$5),AXF33&lt;SMALL(기준일시_입력!$N$21:$N$39,AXM$5)),SMALL(기준일시_입력!$N$21:$N$39,AXM$5)-AXF33,0)),0)</f>
        <v>0</v>
      </c>
      <c r="AXN33" s="128">
        <f>IFERROR(IF(AND(AXF33&lt;SMALL(기준일시_입력!$J$21:$J$39,AXN$5),AXG33&gt;SMALL(기준일시_입력!$N$21:$N$39,AXN$5)),INDEX(기준일시_입력!$AJ$21:$AJ$39,AXN$5*2-1),IF(AND(AXF33&gt;=SMALL(기준일시_입력!$J$21:$J$39,AXN$5),AXF33&lt;SMALL(기준일시_입력!$N$21:$N$39,AXN$5)),SMALL(기준일시_입력!$N$21:$N$39,AXN$5)-AXF33,0)),0)</f>
        <v>0</v>
      </c>
      <c r="AXO33" s="128">
        <f>IFERROR(IF(AND(AXF33&lt;SMALL(기준일시_입력!$J$21:$J$39,AXO$5),AXG33&gt;SMALL(기준일시_입력!$N$21:$N$39,AXO$5)),INDEX(기준일시_입력!$AJ$21:$AJ$39,AXO$5*2-1),IF(AND(AXF33&gt;=SMALL(기준일시_입력!$J$21:$J$39,AXO$5),AXF33&lt;SMALL(기준일시_입력!$N$21:$N$39,AXO$5)),SMALL(기준일시_입력!$N$21:$N$39,AXO$5)-AXF33,0)),0)</f>
        <v>0</v>
      </c>
      <c r="AXP33" s="128">
        <f>IFERROR(IF(AND(AXF33&lt;SMALL(기준일시_입력!$J$21:$J$39,AXP$5),AXG33&gt;SMALL(기준일시_입력!$N$21:$N$39,AXP$5)),INDEX(기준일시_입력!$AJ$21:$AJ$39,AXP$5*2-1),IF(AND(AXF33&gt;=SMALL(기준일시_입력!$J$21:$J$39,AXP$5),AXF33&lt;SMALL(기준일시_입력!$N$21:$N$39,AXP$5)),SMALL(기준일시_입력!$N$21:$N$39,AXP$5)-AXF33,0)),0)</f>
        <v>0</v>
      </c>
      <c r="AXQ33" s="128">
        <f>IFERROR(IF(AND(AXF33&lt;SMALL(기준일시_입력!$J$21:$J$39,AXQ$5),AXG33&gt;SMALL(기준일시_입력!$N$21:$N$39,AXQ$5)),INDEX(기준일시_입력!$AJ$21:$AJ$39,AXQ$5*2-1),IF(AND(AXF33&gt;=SMALL(기준일시_입력!$J$21:$J$39,AXQ$5),AXF33&lt;SMALL(기준일시_입력!$N$21:$N$39,AXQ$5)),SMALL(기준일시_입력!$N$21:$N$39,AXQ$5)-AXF33,0)),0)</f>
        <v>0</v>
      </c>
      <c r="AXR33" s="125"/>
      <c r="AXS33" s="180" t="str">
        <f t="shared" si="374"/>
        <v>28일</v>
      </c>
      <c r="AXT33" s="180"/>
      <c r="AXU33" s="124" t="str">
        <f t="shared" si="375"/>
        <v>일</v>
      </c>
      <c r="AXV33" s="133" t="str">
        <f t="shared" si="418"/>
        <v/>
      </c>
      <c r="AXW33" s="184"/>
      <c r="AXX33" s="184"/>
      <c r="AXY33" s="184"/>
      <c r="AXZ33" s="184"/>
      <c r="AYA33" s="184"/>
      <c r="AYB33" s="184"/>
      <c r="AYC33" s="176"/>
      <c r="AYD33" s="177"/>
      <c r="AYE33" s="129" t="str">
        <f>IF($B33="","",IF(AND(AXU$3&lt;&gt;"",$B33-기준일시_입력!$AO$7&lt;=0,AXW33="",AXZ33="",AYC33=""),"X",IF(AYC33="연차","☆",IF(AYC33="월차","★",IF(AYC33="병가","♨",IF(AYC33="출장","◎",IF(AYC33="교육","■",IF(AND(AYC33="",AXW33&lt;=기준일시_입력!$J$15,AXZ33&gt;=기준일시_입력!$N$15),"○",IF(AND(AYC33="",AXW33&lt;&gt;"",AXW33&gt;기준일시_입력!$J$15),"▼",IF(AND(AYC33="",AXZ33&lt;&gt;"",AXZ33&lt;기준일시_입력!$N$15),"△",""))))))))))</f>
        <v/>
      </c>
      <c r="AYF33" s="128">
        <f>IFERROR(IF(OR(AXW33="",AXZ33=""),0,IF(AND(AYH33&lt;기준일시_입력!$J$17,AYI33&gt;기준일시_입력!$N$17),기준일시_입력!$N$17-기준일시_입력!$J$17,IF(AND(AYH33&gt;=기준일시_입력!$J$17,AYI33&gt;기준일시_입력!$N$17),기준일시_입력!$N$17-AYH33,IF(AYI33&lt;기준일시_입력!$J$17,0,IF(AND(AYH33&lt;기준일시_입력!$J$17,AYI33&lt;=기준일시_입력!$N$17),AYI33-기준일시_입력!$J$17,IF(AND(AYH33&gt;=기준일시_입력!$J$17,AYI33&lt;=기준일시_입력!$N$17),AYI33-AYH33,0)))))),0)</f>
        <v>0</v>
      </c>
      <c r="AYG33" s="128">
        <f t="shared" si="377"/>
        <v>0</v>
      </c>
      <c r="AYH33" s="128">
        <f>IF(OR(AXW33="",AXZ33=""),0,IF(AXW33&lt;기준일시_입력!$J$15,기준일시_입력!$J$15,AXW33))</f>
        <v>0</v>
      </c>
      <c r="AYI33" s="128">
        <f t="shared" si="378"/>
        <v>0</v>
      </c>
      <c r="AYJ33" s="128">
        <f>IFERROR(IF(AND(AYH33&lt;SMALL(기준일시_입력!$J$21:$J$39,AYJ$5),AYI33&gt;SMALL(기준일시_입력!$N$21:$N$39,AYJ$5)),INDEX(기준일시_입력!$AJ$21:$AJ$39,AYJ$5*2-1),IF(AND(AYH33&gt;=SMALL(기준일시_입력!$J$21:$J$39,AYJ$5),AYH33&lt;SMALL(기준일시_입력!$N$21:$N$39,AYJ$5)),SMALL(기준일시_입력!$N$21:$N$39,AYJ$5)-AYH33,0)),0)</f>
        <v>0</v>
      </c>
      <c r="AYK33" s="128">
        <f>IFERROR(IF(AND(AYH33&lt;SMALL(기준일시_입력!$J$21:$J$39,AYK$5),AYI33&gt;SMALL(기준일시_입력!$N$21:$N$39,AYK$5)),INDEX(기준일시_입력!$AJ$21:$AJ$39,AYK$5*2-1),IF(AND(AYH33&gt;=SMALL(기준일시_입력!$J$21:$J$39,AYK$5),AYH33&lt;SMALL(기준일시_입력!$N$21:$N$39,AYK$5)),SMALL(기준일시_입력!$N$21:$N$39,AYK$5)-AYH33,0)),0)</f>
        <v>0</v>
      </c>
      <c r="AYL33" s="128">
        <f>IFERROR(IF(AND(AYH33&lt;SMALL(기준일시_입력!$J$21:$J$39,AYL$5),AYI33&gt;SMALL(기준일시_입력!$N$21:$N$39,AYL$5)),INDEX(기준일시_입력!$AJ$21:$AJ$39,AYL$5*2-1),IF(AND(AYH33&gt;=SMALL(기준일시_입력!$J$21:$J$39,AYL$5),AYH33&lt;SMALL(기준일시_입력!$N$21:$N$39,AYL$5)),SMALL(기준일시_입력!$N$21:$N$39,AYL$5)-AYH33,0)),0)</f>
        <v>0</v>
      </c>
      <c r="AYM33" s="128">
        <f>IFERROR(IF(AND(AYH33&lt;SMALL(기준일시_입력!$J$21:$J$39,AYM$5),AYI33&gt;SMALL(기준일시_입력!$N$21:$N$39,AYM$5)),INDEX(기준일시_입력!$AJ$21:$AJ$39,AYM$5*2-1),IF(AND(AYH33&gt;=SMALL(기준일시_입력!$J$21:$J$39,AYM$5),AYH33&lt;SMALL(기준일시_입력!$N$21:$N$39,AYM$5)),SMALL(기준일시_입력!$N$21:$N$39,AYM$5)-AYH33,0)),0)</f>
        <v>0</v>
      </c>
      <c r="AYN33" s="128">
        <f>IFERROR(IF(AND(AYH33&lt;SMALL(기준일시_입력!$J$21:$J$39,AYN$5),AYI33&gt;SMALL(기준일시_입력!$N$21:$N$39,AYN$5)),INDEX(기준일시_입력!$AJ$21:$AJ$39,AYN$5*2-1),IF(AND(AYH33&gt;=SMALL(기준일시_입력!$J$21:$J$39,AYN$5),AYH33&lt;SMALL(기준일시_입력!$N$21:$N$39,AYN$5)),SMALL(기준일시_입력!$N$21:$N$39,AYN$5)-AYH33,0)),0)</f>
        <v>0</v>
      </c>
      <c r="AYO33" s="128">
        <f>IFERROR(IF(AND(AYH33&lt;SMALL(기준일시_입력!$J$21:$J$39,AYO$5),AYI33&gt;SMALL(기준일시_입력!$N$21:$N$39,AYO$5)),INDEX(기준일시_입력!$AJ$21:$AJ$39,AYO$5*2-1),IF(AND(AYH33&gt;=SMALL(기준일시_입력!$J$21:$J$39,AYO$5),AYH33&lt;SMALL(기준일시_입력!$N$21:$N$39,AYO$5)),SMALL(기준일시_입력!$N$21:$N$39,AYO$5)-AYH33,0)),0)</f>
        <v>0</v>
      </c>
      <c r="AYP33" s="128">
        <f>IFERROR(IF(AND(AYH33&lt;SMALL(기준일시_입력!$J$21:$J$39,AYP$5),AYI33&gt;SMALL(기준일시_입력!$N$21:$N$39,AYP$5)),INDEX(기준일시_입력!$AJ$21:$AJ$39,AYP$5*2-1),IF(AND(AYH33&gt;=SMALL(기준일시_입력!$J$21:$J$39,AYP$5),AYH33&lt;SMALL(기준일시_입력!$N$21:$N$39,AYP$5)),SMALL(기준일시_입력!$N$21:$N$39,AYP$5)-AYH33,0)),0)</f>
        <v>0</v>
      </c>
      <c r="AYQ33" s="128">
        <f>IFERROR(IF(AND(AYH33&lt;SMALL(기준일시_입력!$J$21:$J$39,AYQ$5),AYI33&gt;SMALL(기준일시_입력!$N$21:$N$39,AYQ$5)),INDEX(기준일시_입력!$AJ$21:$AJ$39,AYQ$5*2-1),IF(AND(AYH33&gt;=SMALL(기준일시_입력!$J$21:$J$39,AYQ$5),AYH33&lt;SMALL(기준일시_입력!$N$21:$N$39,AYQ$5)),SMALL(기준일시_입력!$N$21:$N$39,AYQ$5)-AYH33,0)),0)</f>
        <v>0</v>
      </c>
      <c r="AYR33" s="128">
        <f>IFERROR(IF(AND(AYH33&lt;SMALL(기준일시_입력!$J$21:$J$39,AYR$5),AYI33&gt;SMALL(기준일시_입력!$N$21:$N$39,AYR$5)),INDEX(기준일시_입력!$AJ$21:$AJ$39,AYR$5*2-1),IF(AND(AYH33&gt;=SMALL(기준일시_입력!$J$21:$J$39,AYR$5),AYH33&lt;SMALL(기준일시_입력!$N$21:$N$39,AYR$5)),SMALL(기준일시_입력!$N$21:$N$39,AYR$5)-AYH33,0)),0)</f>
        <v>0</v>
      </c>
      <c r="AYS33" s="128">
        <f>IFERROR(IF(AND(AYH33&lt;SMALL(기준일시_입력!$J$21:$J$39,AYS$5),AYI33&gt;SMALL(기준일시_입력!$N$21:$N$39,AYS$5)),INDEX(기준일시_입력!$AJ$21:$AJ$39,AYS$5*2-1),IF(AND(AYH33&gt;=SMALL(기준일시_입력!$J$21:$J$39,AYS$5),AYH33&lt;SMALL(기준일시_입력!$N$21:$N$39,AYS$5)),SMALL(기준일시_입력!$N$21:$N$39,AYS$5)-AYH33,0)),0)</f>
        <v>0</v>
      </c>
      <c r="AYT33" s="125"/>
      <c r="AYU33" s="180" t="str">
        <f t="shared" si="379"/>
        <v>28일</v>
      </c>
      <c r="AYV33" s="180"/>
      <c r="AYW33" s="124" t="str">
        <f t="shared" si="380"/>
        <v>일</v>
      </c>
      <c r="AYX33" s="133" t="str">
        <f t="shared" si="419"/>
        <v/>
      </c>
      <c r="AYY33" s="184"/>
      <c r="AYZ33" s="184"/>
      <c r="AZA33" s="184"/>
      <c r="AZB33" s="184"/>
      <c r="AZC33" s="184"/>
      <c r="AZD33" s="184"/>
      <c r="AZE33" s="176"/>
      <c r="AZF33" s="177"/>
      <c r="AZG33" s="129" t="str">
        <f>IF($B33="","",IF(AND(AYW$3&lt;&gt;"",$B33-기준일시_입력!$AO$7&lt;=0,AYY33="",AZB33="",AZE33=""),"X",IF(AZE33="연차","☆",IF(AZE33="월차","★",IF(AZE33="병가","♨",IF(AZE33="출장","◎",IF(AZE33="교육","■",IF(AND(AZE33="",AYY33&lt;=기준일시_입력!$J$15,AZB33&gt;=기준일시_입력!$N$15),"○",IF(AND(AZE33="",AYY33&lt;&gt;"",AYY33&gt;기준일시_입력!$J$15),"▼",IF(AND(AZE33="",AZB33&lt;&gt;"",AZB33&lt;기준일시_입력!$N$15),"△",""))))))))))</f>
        <v/>
      </c>
      <c r="AZH33" s="128">
        <f>IFERROR(IF(OR(AYY33="",AZB33=""),0,IF(AND(AZJ33&lt;기준일시_입력!$J$17,AZK33&gt;기준일시_입력!$N$17),기준일시_입력!$N$17-기준일시_입력!$J$17,IF(AND(AZJ33&gt;=기준일시_입력!$J$17,AZK33&gt;기준일시_입력!$N$17),기준일시_입력!$N$17-AZJ33,IF(AZK33&lt;기준일시_입력!$J$17,0,IF(AND(AZJ33&lt;기준일시_입력!$J$17,AZK33&lt;=기준일시_입력!$N$17),AZK33-기준일시_입력!$J$17,IF(AND(AZJ33&gt;=기준일시_입력!$J$17,AZK33&lt;=기준일시_입력!$N$17),AZK33-AZJ33,0)))))),0)</f>
        <v>0</v>
      </c>
      <c r="AZI33" s="128">
        <f t="shared" si="382"/>
        <v>0</v>
      </c>
      <c r="AZJ33" s="128">
        <f>IF(OR(AYY33="",AZB33=""),0,IF(AYY33&lt;기준일시_입력!$J$15,기준일시_입력!$J$15,AYY33))</f>
        <v>0</v>
      </c>
      <c r="AZK33" s="128">
        <f t="shared" si="383"/>
        <v>0</v>
      </c>
      <c r="AZL33" s="128">
        <f>IFERROR(IF(AND(AZJ33&lt;SMALL(기준일시_입력!$J$21:$J$39,AZL$5),AZK33&gt;SMALL(기준일시_입력!$N$21:$N$39,AZL$5)),INDEX(기준일시_입력!$AJ$21:$AJ$39,AZL$5*2-1),IF(AND(AZJ33&gt;=SMALL(기준일시_입력!$J$21:$J$39,AZL$5),AZJ33&lt;SMALL(기준일시_입력!$N$21:$N$39,AZL$5)),SMALL(기준일시_입력!$N$21:$N$39,AZL$5)-AZJ33,0)),0)</f>
        <v>0</v>
      </c>
      <c r="AZM33" s="128">
        <f>IFERROR(IF(AND(AZJ33&lt;SMALL(기준일시_입력!$J$21:$J$39,AZM$5),AZK33&gt;SMALL(기준일시_입력!$N$21:$N$39,AZM$5)),INDEX(기준일시_입력!$AJ$21:$AJ$39,AZM$5*2-1),IF(AND(AZJ33&gt;=SMALL(기준일시_입력!$J$21:$J$39,AZM$5),AZJ33&lt;SMALL(기준일시_입력!$N$21:$N$39,AZM$5)),SMALL(기준일시_입력!$N$21:$N$39,AZM$5)-AZJ33,0)),0)</f>
        <v>0</v>
      </c>
      <c r="AZN33" s="128">
        <f>IFERROR(IF(AND(AZJ33&lt;SMALL(기준일시_입력!$J$21:$J$39,AZN$5),AZK33&gt;SMALL(기준일시_입력!$N$21:$N$39,AZN$5)),INDEX(기준일시_입력!$AJ$21:$AJ$39,AZN$5*2-1),IF(AND(AZJ33&gt;=SMALL(기준일시_입력!$J$21:$J$39,AZN$5),AZJ33&lt;SMALL(기준일시_입력!$N$21:$N$39,AZN$5)),SMALL(기준일시_입력!$N$21:$N$39,AZN$5)-AZJ33,0)),0)</f>
        <v>0</v>
      </c>
      <c r="AZO33" s="128">
        <f>IFERROR(IF(AND(AZJ33&lt;SMALL(기준일시_입력!$J$21:$J$39,AZO$5),AZK33&gt;SMALL(기준일시_입력!$N$21:$N$39,AZO$5)),INDEX(기준일시_입력!$AJ$21:$AJ$39,AZO$5*2-1),IF(AND(AZJ33&gt;=SMALL(기준일시_입력!$J$21:$J$39,AZO$5),AZJ33&lt;SMALL(기준일시_입력!$N$21:$N$39,AZO$5)),SMALL(기준일시_입력!$N$21:$N$39,AZO$5)-AZJ33,0)),0)</f>
        <v>0</v>
      </c>
      <c r="AZP33" s="128">
        <f>IFERROR(IF(AND(AZJ33&lt;SMALL(기준일시_입력!$J$21:$J$39,AZP$5),AZK33&gt;SMALL(기준일시_입력!$N$21:$N$39,AZP$5)),INDEX(기준일시_입력!$AJ$21:$AJ$39,AZP$5*2-1),IF(AND(AZJ33&gt;=SMALL(기준일시_입력!$J$21:$J$39,AZP$5),AZJ33&lt;SMALL(기준일시_입력!$N$21:$N$39,AZP$5)),SMALL(기준일시_입력!$N$21:$N$39,AZP$5)-AZJ33,0)),0)</f>
        <v>0</v>
      </c>
      <c r="AZQ33" s="128">
        <f>IFERROR(IF(AND(AZJ33&lt;SMALL(기준일시_입력!$J$21:$J$39,AZQ$5),AZK33&gt;SMALL(기준일시_입력!$N$21:$N$39,AZQ$5)),INDEX(기준일시_입력!$AJ$21:$AJ$39,AZQ$5*2-1),IF(AND(AZJ33&gt;=SMALL(기준일시_입력!$J$21:$J$39,AZQ$5),AZJ33&lt;SMALL(기준일시_입력!$N$21:$N$39,AZQ$5)),SMALL(기준일시_입력!$N$21:$N$39,AZQ$5)-AZJ33,0)),0)</f>
        <v>0</v>
      </c>
      <c r="AZR33" s="128">
        <f>IFERROR(IF(AND(AZJ33&lt;SMALL(기준일시_입력!$J$21:$J$39,AZR$5),AZK33&gt;SMALL(기준일시_입력!$N$21:$N$39,AZR$5)),INDEX(기준일시_입력!$AJ$21:$AJ$39,AZR$5*2-1),IF(AND(AZJ33&gt;=SMALL(기준일시_입력!$J$21:$J$39,AZR$5),AZJ33&lt;SMALL(기준일시_입력!$N$21:$N$39,AZR$5)),SMALL(기준일시_입력!$N$21:$N$39,AZR$5)-AZJ33,0)),0)</f>
        <v>0</v>
      </c>
      <c r="AZS33" s="128">
        <f>IFERROR(IF(AND(AZJ33&lt;SMALL(기준일시_입력!$J$21:$J$39,AZS$5),AZK33&gt;SMALL(기준일시_입력!$N$21:$N$39,AZS$5)),INDEX(기준일시_입력!$AJ$21:$AJ$39,AZS$5*2-1),IF(AND(AZJ33&gt;=SMALL(기준일시_입력!$J$21:$J$39,AZS$5),AZJ33&lt;SMALL(기준일시_입력!$N$21:$N$39,AZS$5)),SMALL(기준일시_입력!$N$21:$N$39,AZS$5)-AZJ33,0)),0)</f>
        <v>0</v>
      </c>
      <c r="AZT33" s="128">
        <f>IFERROR(IF(AND(AZJ33&lt;SMALL(기준일시_입력!$J$21:$J$39,AZT$5),AZK33&gt;SMALL(기준일시_입력!$N$21:$N$39,AZT$5)),INDEX(기준일시_입력!$AJ$21:$AJ$39,AZT$5*2-1),IF(AND(AZJ33&gt;=SMALL(기준일시_입력!$J$21:$J$39,AZT$5),AZJ33&lt;SMALL(기준일시_입력!$N$21:$N$39,AZT$5)),SMALL(기준일시_입력!$N$21:$N$39,AZT$5)-AZJ33,0)),0)</f>
        <v>0</v>
      </c>
      <c r="AZU33" s="128">
        <f>IFERROR(IF(AND(AZJ33&lt;SMALL(기준일시_입력!$J$21:$J$39,AZU$5),AZK33&gt;SMALL(기준일시_입력!$N$21:$N$39,AZU$5)),INDEX(기준일시_입력!$AJ$21:$AJ$39,AZU$5*2-1),IF(AND(AZJ33&gt;=SMALL(기준일시_입력!$J$21:$J$39,AZU$5),AZJ33&lt;SMALL(기준일시_입력!$N$21:$N$39,AZU$5)),SMALL(기준일시_입력!$N$21:$N$39,AZU$5)-AZJ33,0)),0)</f>
        <v>0</v>
      </c>
      <c r="AZV33" s="125"/>
      <c r="AZW33" s="180" t="str">
        <f t="shared" si="384"/>
        <v>28일</v>
      </c>
      <c r="AZX33" s="180"/>
      <c r="AZY33" s="124" t="str">
        <f t="shared" si="385"/>
        <v>일</v>
      </c>
      <c r="AZZ33" s="133" t="str">
        <f t="shared" si="419"/>
        <v/>
      </c>
      <c r="BAA33" s="184"/>
      <c r="BAB33" s="184"/>
      <c r="BAC33" s="184"/>
      <c r="BAD33" s="184"/>
      <c r="BAE33" s="184"/>
      <c r="BAF33" s="184"/>
      <c r="BAG33" s="176"/>
      <c r="BAH33" s="177"/>
      <c r="BAI33" s="129" t="str">
        <f>IF($B33="","",IF(AND(AZY$3&lt;&gt;"",$B33-기준일시_입력!$AO$7&lt;=0,BAA33="",BAD33="",BAG33=""),"X",IF(BAG33="연차","☆",IF(BAG33="월차","★",IF(BAG33="병가","♨",IF(BAG33="출장","◎",IF(BAG33="교육","■",IF(AND(BAG33="",BAA33&lt;=기준일시_입력!$J$15,BAD33&gt;=기준일시_입력!$N$15),"○",IF(AND(BAG33="",BAA33&lt;&gt;"",BAA33&gt;기준일시_입력!$J$15),"▼",IF(AND(BAG33="",BAD33&lt;&gt;"",BAD33&lt;기준일시_입력!$N$15),"△",""))))))))))</f>
        <v/>
      </c>
      <c r="BAJ33" s="128">
        <f>IFERROR(IF(OR(BAA33="",BAD33=""),0,IF(AND(BAL33&lt;기준일시_입력!$J$17,BAM33&gt;기준일시_입력!$N$17),기준일시_입력!$N$17-기준일시_입력!$J$17,IF(AND(BAL33&gt;=기준일시_입력!$J$17,BAM33&gt;기준일시_입력!$N$17),기준일시_입력!$N$17-BAL33,IF(BAM33&lt;기준일시_입력!$J$17,0,IF(AND(BAL33&lt;기준일시_입력!$J$17,BAM33&lt;=기준일시_입력!$N$17),BAM33-기준일시_입력!$J$17,IF(AND(BAL33&gt;=기준일시_입력!$J$17,BAM33&lt;=기준일시_입력!$N$17),BAM33-BAL33,0)))))),0)</f>
        <v>0</v>
      </c>
      <c r="BAK33" s="128">
        <f t="shared" si="387"/>
        <v>0</v>
      </c>
      <c r="BAL33" s="128">
        <f>IF(OR(BAA33="",BAD33=""),0,IF(BAA33&lt;기준일시_입력!$J$15,기준일시_입력!$J$15,BAA33))</f>
        <v>0</v>
      </c>
      <c r="BAM33" s="128">
        <f t="shared" si="388"/>
        <v>0</v>
      </c>
      <c r="BAN33" s="128">
        <f>IFERROR(IF(AND(BAL33&lt;SMALL(기준일시_입력!$J$21:$J$39,BAN$5),BAM33&gt;SMALL(기준일시_입력!$N$21:$N$39,BAN$5)),INDEX(기준일시_입력!$AJ$21:$AJ$39,BAN$5*2-1),IF(AND(BAL33&gt;=SMALL(기준일시_입력!$J$21:$J$39,BAN$5),BAL33&lt;SMALL(기준일시_입력!$N$21:$N$39,BAN$5)),SMALL(기준일시_입력!$N$21:$N$39,BAN$5)-BAL33,0)),0)</f>
        <v>0</v>
      </c>
      <c r="BAO33" s="128">
        <f>IFERROR(IF(AND(BAL33&lt;SMALL(기준일시_입력!$J$21:$J$39,BAO$5),BAM33&gt;SMALL(기준일시_입력!$N$21:$N$39,BAO$5)),INDEX(기준일시_입력!$AJ$21:$AJ$39,BAO$5*2-1),IF(AND(BAL33&gt;=SMALL(기준일시_입력!$J$21:$J$39,BAO$5),BAL33&lt;SMALL(기준일시_입력!$N$21:$N$39,BAO$5)),SMALL(기준일시_입력!$N$21:$N$39,BAO$5)-BAL33,0)),0)</f>
        <v>0</v>
      </c>
      <c r="BAP33" s="128">
        <f>IFERROR(IF(AND(BAL33&lt;SMALL(기준일시_입력!$J$21:$J$39,BAP$5),BAM33&gt;SMALL(기준일시_입력!$N$21:$N$39,BAP$5)),INDEX(기준일시_입력!$AJ$21:$AJ$39,BAP$5*2-1),IF(AND(BAL33&gt;=SMALL(기준일시_입력!$J$21:$J$39,BAP$5),BAL33&lt;SMALL(기준일시_입력!$N$21:$N$39,BAP$5)),SMALL(기준일시_입력!$N$21:$N$39,BAP$5)-BAL33,0)),0)</f>
        <v>0</v>
      </c>
      <c r="BAQ33" s="128">
        <f>IFERROR(IF(AND(BAL33&lt;SMALL(기준일시_입력!$J$21:$J$39,BAQ$5),BAM33&gt;SMALL(기준일시_입력!$N$21:$N$39,BAQ$5)),INDEX(기준일시_입력!$AJ$21:$AJ$39,BAQ$5*2-1),IF(AND(BAL33&gt;=SMALL(기준일시_입력!$J$21:$J$39,BAQ$5),BAL33&lt;SMALL(기준일시_입력!$N$21:$N$39,BAQ$5)),SMALL(기준일시_입력!$N$21:$N$39,BAQ$5)-BAL33,0)),0)</f>
        <v>0</v>
      </c>
      <c r="BAR33" s="128">
        <f>IFERROR(IF(AND(BAL33&lt;SMALL(기준일시_입력!$J$21:$J$39,BAR$5),BAM33&gt;SMALL(기준일시_입력!$N$21:$N$39,BAR$5)),INDEX(기준일시_입력!$AJ$21:$AJ$39,BAR$5*2-1),IF(AND(BAL33&gt;=SMALL(기준일시_입력!$J$21:$J$39,BAR$5),BAL33&lt;SMALL(기준일시_입력!$N$21:$N$39,BAR$5)),SMALL(기준일시_입력!$N$21:$N$39,BAR$5)-BAL33,0)),0)</f>
        <v>0</v>
      </c>
      <c r="BAS33" s="128">
        <f>IFERROR(IF(AND(BAL33&lt;SMALL(기준일시_입력!$J$21:$J$39,BAS$5),BAM33&gt;SMALL(기준일시_입력!$N$21:$N$39,BAS$5)),INDEX(기준일시_입력!$AJ$21:$AJ$39,BAS$5*2-1),IF(AND(BAL33&gt;=SMALL(기준일시_입력!$J$21:$J$39,BAS$5),BAL33&lt;SMALL(기준일시_입력!$N$21:$N$39,BAS$5)),SMALL(기준일시_입력!$N$21:$N$39,BAS$5)-BAL33,0)),0)</f>
        <v>0</v>
      </c>
      <c r="BAT33" s="128">
        <f>IFERROR(IF(AND(BAL33&lt;SMALL(기준일시_입력!$J$21:$J$39,BAT$5),BAM33&gt;SMALL(기준일시_입력!$N$21:$N$39,BAT$5)),INDEX(기준일시_입력!$AJ$21:$AJ$39,BAT$5*2-1),IF(AND(BAL33&gt;=SMALL(기준일시_입력!$J$21:$J$39,BAT$5),BAL33&lt;SMALL(기준일시_입력!$N$21:$N$39,BAT$5)),SMALL(기준일시_입력!$N$21:$N$39,BAT$5)-BAL33,0)),0)</f>
        <v>0</v>
      </c>
      <c r="BAU33" s="128">
        <f>IFERROR(IF(AND(BAL33&lt;SMALL(기준일시_입력!$J$21:$J$39,BAU$5),BAM33&gt;SMALL(기준일시_입력!$N$21:$N$39,BAU$5)),INDEX(기준일시_입력!$AJ$21:$AJ$39,BAU$5*2-1),IF(AND(BAL33&gt;=SMALL(기준일시_입력!$J$21:$J$39,BAU$5),BAL33&lt;SMALL(기준일시_입력!$N$21:$N$39,BAU$5)),SMALL(기준일시_입력!$N$21:$N$39,BAU$5)-BAL33,0)),0)</f>
        <v>0</v>
      </c>
      <c r="BAV33" s="128">
        <f>IFERROR(IF(AND(BAL33&lt;SMALL(기준일시_입력!$J$21:$J$39,BAV$5),BAM33&gt;SMALL(기준일시_입력!$N$21:$N$39,BAV$5)),INDEX(기준일시_입력!$AJ$21:$AJ$39,BAV$5*2-1),IF(AND(BAL33&gt;=SMALL(기준일시_입력!$J$21:$J$39,BAV$5),BAL33&lt;SMALL(기준일시_입력!$N$21:$N$39,BAV$5)),SMALL(기준일시_입력!$N$21:$N$39,BAV$5)-BAL33,0)),0)</f>
        <v>0</v>
      </c>
      <c r="BAW33" s="128">
        <f>IFERROR(IF(AND(BAL33&lt;SMALL(기준일시_입력!$J$21:$J$39,BAW$5),BAM33&gt;SMALL(기준일시_입력!$N$21:$N$39,BAW$5)),INDEX(기준일시_입력!$AJ$21:$AJ$39,BAW$5*2-1),IF(AND(BAL33&gt;=SMALL(기준일시_입력!$J$21:$J$39,BAW$5),BAL33&lt;SMALL(기준일시_입력!$N$21:$N$39,BAW$5)),SMALL(기준일시_입력!$N$21:$N$39,BAW$5)-BAL33,0)),0)</f>
        <v>0</v>
      </c>
      <c r="BAX33" s="125"/>
      <c r="BAY33" s="180" t="str">
        <f t="shared" si="389"/>
        <v>28일</v>
      </c>
      <c r="BAZ33" s="180"/>
      <c r="BBA33" s="124" t="str">
        <f t="shared" si="390"/>
        <v>일</v>
      </c>
      <c r="BBB33" s="133" t="str">
        <f t="shared" si="419"/>
        <v/>
      </c>
      <c r="BBC33" s="184"/>
      <c r="BBD33" s="184"/>
      <c r="BBE33" s="184"/>
      <c r="BBF33" s="184"/>
      <c r="BBG33" s="184"/>
      <c r="BBH33" s="184"/>
      <c r="BBI33" s="176"/>
      <c r="BBJ33" s="177"/>
      <c r="BBK33" s="129" t="str">
        <f>IF($B33="","",IF(AND(BBA$3&lt;&gt;"",$B33-기준일시_입력!$AO$7&lt;=0,BBC33="",BBF33="",BBI33=""),"X",IF(BBI33="연차","☆",IF(BBI33="월차","★",IF(BBI33="병가","♨",IF(BBI33="출장","◎",IF(BBI33="교육","■",IF(AND(BBI33="",BBC33&lt;=기준일시_입력!$J$15,BBF33&gt;=기준일시_입력!$N$15),"○",IF(AND(BBI33="",BBC33&lt;&gt;"",BBC33&gt;기준일시_입력!$J$15),"▼",IF(AND(BBI33="",BBF33&lt;&gt;"",BBF33&lt;기준일시_입력!$N$15),"△",""))))))))))</f>
        <v/>
      </c>
      <c r="BBL33" s="128">
        <f>IFERROR(IF(OR(BBC33="",BBF33=""),0,IF(AND(BBN33&lt;기준일시_입력!$J$17,BBO33&gt;기준일시_입력!$N$17),기준일시_입력!$N$17-기준일시_입력!$J$17,IF(AND(BBN33&gt;=기준일시_입력!$J$17,BBO33&gt;기준일시_입력!$N$17),기준일시_입력!$N$17-BBN33,IF(BBO33&lt;기준일시_입력!$J$17,0,IF(AND(BBN33&lt;기준일시_입력!$J$17,BBO33&lt;=기준일시_입력!$N$17),BBO33-기준일시_입력!$J$17,IF(AND(BBN33&gt;=기준일시_입력!$J$17,BBO33&lt;=기준일시_입력!$N$17),BBO33-BBN33,0)))))),0)</f>
        <v>0</v>
      </c>
      <c r="BBM33" s="128">
        <f t="shared" si="392"/>
        <v>0</v>
      </c>
      <c r="BBN33" s="128">
        <f>IF(OR(BBC33="",BBF33=""),0,IF(BBC33&lt;기준일시_입력!$J$15,기준일시_입력!$J$15,BBC33))</f>
        <v>0</v>
      </c>
      <c r="BBO33" s="128">
        <f t="shared" si="393"/>
        <v>0</v>
      </c>
      <c r="BBP33" s="128">
        <f>IFERROR(IF(AND(BBN33&lt;SMALL(기준일시_입력!$J$21:$J$39,BBP$5),BBO33&gt;SMALL(기준일시_입력!$N$21:$N$39,BBP$5)),INDEX(기준일시_입력!$AJ$21:$AJ$39,BBP$5*2-1),IF(AND(BBN33&gt;=SMALL(기준일시_입력!$J$21:$J$39,BBP$5),BBN33&lt;SMALL(기준일시_입력!$N$21:$N$39,BBP$5)),SMALL(기준일시_입력!$N$21:$N$39,BBP$5)-BBN33,0)),0)</f>
        <v>0</v>
      </c>
      <c r="BBQ33" s="128">
        <f>IFERROR(IF(AND(BBN33&lt;SMALL(기준일시_입력!$J$21:$J$39,BBQ$5),BBO33&gt;SMALL(기준일시_입력!$N$21:$N$39,BBQ$5)),INDEX(기준일시_입력!$AJ$21:$AJ$39,BBQ$5*2-1),IF(AND(BBN33&gt;=SMALL(기준일시_입력!$J$21:$J$39,BBQ$5),BBN33&lt;SMALL(기준일시_입력!$N$21:$N$39,BBQ$5)),SMALL(기준일시_입력!$N$21:$N$39,BBQ$5)-BBN33,0)),0)</f>
        <v>0</v>
      </c>
      <c r="BBR33" s="128">
        <f>IFERROR(IF(AND(BBN33&lt;SMALL(기준일시_입력!$J$21:$J$39,BBR$5),BBO33&gt;SMALL(기준일시_입력!$N$21:$N$39,BBR$5)),INDEX(기준일시_입력!$AJ$21:$AJ$39,BBR$5*2-1),IF(AND(BBN33&gt;=SMALL(기준일시_입력!$J$21:$J$39,BBR$5),BBN33&lt;SMALL(기준일시_입력!$N$21:$N$39,BBR$5)),SMALL(기준일시_입력!$N$21:$N$39,BBR$5)-BBN33,0)),0)</f>
        <v>0</v>
      </c>
      <c r="BBS33" s="128">
        <f>IFERROR(IF(AND(BBN33&lt;SMALL(기준일시_입력!$J$21:$J$39,BBS$5),BBO33&gt;SMALL(기준일시_입력!$N$21:$N$39,BBS$5)),INDEX(기준일시_입력!$AJ$21:$AJ$39,BBS$5*2-1),IF(AND(BBN33&gt;=SMALL(기준일시_입력!$J$21:$J$39,BBS$5),BBN33&lt;SMALL(기준일시_입력!$N$21:$N$39,BBS$5)),SMALL(기준일시_입력!$N$21:$N$39,BBS$5)-BBN33,0)),0)</f>
        <v>0</v>
      </c>
      <c r="BBT33" s="128">
        <f>IFERROR(IF(AND(BBN33&lt;SMALL(기준일시_입력!$J$21:$J$39,BBT$5),BBO33&gt;SMALL(기준일시_입력!$N$21:$N$39,BBT$5)),INDEX(기준일시_입력!$AJ$21:$AJ$39,BBT$5*2-1),IF(AND(BBN33&gt;=SMALL(기준일시_입력!$J$21:$J$39,BBT$5),BBN33&lt;SMALL(기준일시_입력!$N$21:$N$39,BBT$5)),SMALL(기준일시_입력!$N$21:$N$39,BBT$5)-BBN33,0)),0)</f>
        <v>0</v>
      </c>
      <c r="BBU33" s="128">
        <f>IFERROR(IF(AND(BBN33&lt;SMALL(기준일시_입력!$J$21:$J$39,BBU$5),BBO33&gt;SMALL(기준일시_입력!$N$21:$N$39,BBU$5)),INDEX(기준일시_입력!$AJ$21:$AJ$39,BBU$5*2-1),IF(AND(BBN33&gt;=SMALL(기준일시_입력!$J$21:$J$39,BBU$5),BBN33&lt;SMALL(기준일시_입력!$N$21:$N$39,BBU$5)),SMALL(기준일시_입력!$N$21:$N$39,BBU$5)-BBN33,0)),0)</f>
        <v>0</v>
      </c>
      <c r="BBV33" s="128">
        <f>IFERROR(IF(AND(BBN33&lt;SMALL(기준일시_입력!$J$21:$J$39,BBV$5),BBO33&gt;SMALL(기준일시_입력!$N$21:$N$39,BBV$5)),INDEX(기준일시_입력!$AJ$21:$AJ$39,BBV$5*2-1),IF(AND(BBN33&gt;=SMALL(기준일시_입력!$J$21:$J$39,BBV$5),BBN33&lt;SMALL(기준일시_입력!$N$21:$N$39,BBV$5)),SMALL(기준일시_입력!$N$21:$N$39,BBV$5)-BBN33,0)),0)</f>
        <v>0</v>
      </c>
      <c r="BBW33" s="128">
        <f>IFERROR(IF(AND(BBN33&lt;SMALL(기준일시_입력!$J$21:$J$39,BBW$5),BBO33&gt;SMALL(기준일시_입력!$N$21:$N$39,BBW$5)),INDEX(기준일시_입력!$AJ$21:$AJ$39,BBW$5*2-1),IF(AND(BBN33&gt;=SMALL(기준일시_입력!$J$21:$J$39,BBW$5),BBN33&lt;SMALL(기준일시_입력!$N$21:$N$39,BBW$5)),SMALL(기준일시_입력!$N$21:$N$39,BBW$5)-BBN33,0)),0)</f>
        <v>0</v>
      </c>
      <c r="BBX33" s="128">
        <f>IFERROR(IF(AND(BBN33&lt;SMALL(기준일시_입력!$J$21:$J$39,BBX$5),BBO33&gt;SMALL(기준일시_입력!$N$21:$N$39,BBX$5)),INDEX(기준일시_입력!$AJ$21:$AJ$39,BBX$5*2-1),IF(AND(BBN33&gt;=SMALL(기준일시_입력!$J$21:$J$39,BBX$5),BBN33&lt;SMALL(기준일시_입력!$N$21:$N$39,BBX$5)),SMALL(기준일시_입력!$N$21:$N$39,BBX$5)-BBN33,0)),0)</f>
        <v>0</v>
      </c>
      <c r="BBY33" s="128">
        <f>IFERROR(IF(AND(BBN33&lt;SMALL(기준일시_입력!$J$21:$J$39,BBY$5),BBO33&gt;SMALL(기준일시_입력!$N$21:$N$39,BBY$5)),INDEX(기준일시_입력!$AJ$21:$AJ$39,BBY$5*2-1),IF(AND(BBN33&gt;=SMALL(기준일시_입력!$J$21:$J$39,BBY$5),BBN33&lt;SMALL(기준일시_입력!$N$21:$N$39,BBY$5)),SMALL(기준일시_입력!$N$21:$N$39,BBY$5)-BBN33,0)),0)</f>
        <v>0</v>
      </c>
      <c r="BBZ33" s="125"/>
      <c r="BCA33" s="8">
        <v>0</v>
      </c>
    </row>
    <row r="34" spans="1:1431" x14ac:dyDescent="0.2">
      <c r="A34" s="8">
        <v>29</v>
      </c>
      <c r="B34" s="4">
        <f>IF(DAY(기준일시_입력!$AM$7)-$A34&lt;0,"",기준일시_입력!$AM$7-(DAY(기준일시_입력!$AM$7)-$A34))</f>
        <v>42429</v>
      </c>
      <c r="C34" s="180" t="str">
        <f t="shared" si="394"/>
        <v>29일</v>
      </c>
      <c r="D34" s="180"/>
      <c r="E34" s="5" t="str">
        <f t="shared" si="395"/>
        <v>월</v>
      </c>
      <c r="F34" s="20"/>
      <c r="G34" s="184"/>
      <c r="H34" s="184"/>
      <c r="I34" s="184"/>
      <c r="J34" s="184"/>
      <c r="K34" s="184"/>
      <c r="L34" s="184"/>
      <c r="M34" s="176"/>
      <c r="N34" s="177"/>
      <c r="O34" s="129" t="str">
        <f>IF($B34="","",IF(AND(E$3&lt;&gt;"",$B34-기준일시_입력!$AO$7&lt;=0,G34="",J34="",M34=""),"X",IF(M34="연차","☆",IF(M34="월차","★",IF(M34="병가","♨",IF(M34="출장","◎",IF(M34="교육","■",IF(AND(M34="",G34&lt;=기준일시_입력!$J$15,J34&gt;=기준일시_입력!$N$15),"○",IF(AND(M34="",G34&lt;&gt;"",G34&gt;기준일시_입력!$J$15),"▼",IF(AND(M34="",J34&lt;&gt;"",J34&lt;기준일시_입력!$N$15),"△",""))))))))))</f>
        <v/>
      </c>
      <c r="P34" s="15">
        <f>IFERROR(IF(OR(G34="",J34=""),0,IF(AND(R34&lt;기준일시_입력!$J$17,S34&gt;기준일시_입력!$N$17),기준일시_입력!$N$17-기준일시_입력!$J$17,IF(AND(R34&gt;=기준일시_입력!$J$17,S34&gt;기준일시_입력!$N$17),기준일시_입력!$N$17-R34,IF(S34&lt;기준일시_입력!$J$17,0,IF(AND(R34&lt;기준일시_입력!$J$17,S34&lt;=기준일시_입력!$N$17),S34-기준일시_입력!$J$17,IF(AND(R34&gt;=기준일시_입력!$J$17,S34&lt;=기준일시_입력!$N$17),S34-R34,0)))))),0)</f>
        <v>0</v>
      </c>
      <c r="Q34" s="15">
        <f t="shared" si="398"/>
        <v>0</v>
      </c>
      <c r="R34" s="15">
        <f>IF(OR(G34="",J34=""),0,IF(G34&lt;기준일시_입력!$J$15,기준일시_입력!$J$15,G34))</f>
        <v>0</v>
      </c>
      <c r="S34" s="15">
        <f t="shared" si="150"/>
        <v>0</v>
      </c>
      <c r="T34" s="15">
        <f>IFERROR(IF(AND(R34&lt;SMALL(기준일시_입력!$J$21:$J$39,T$5),S34&gt;SMALL(기준일시_입력!$N$21:$N$39,T$5)),INDEX(기준일시_입력!$AJ$21:$AJ$39,T$5*2-1),IF(AND(R34&gt;=SMALL(기준일시_입력!$J$21:$J$39,T$5),R34&lt;SMALL(기준일시_입력!$N$21:$N$39,T$5)),SMALL(기준일시_입력!$N$21:$N$39,T$5)-R34,0)),0)</f>
        <v>0</v>
      </c>
      <c r="U34" s="15">
        <f>IFERROR(IF(AND(R34&lt;SMALL(기준일시_입력!$J$21:$J$39,U$5),S34&gt;SMALL(기준일시_입력!$N$21:$N$39,U$5)),INDEX(기준일시_입력!$AJ$21:$AJ$39,U$5*2-1),IF(AND(R34&gt;=SMALL(기준일시_입력!$J$21:$J$39,U$5),R34&lt;SMALL(기준일시_입력!$N$21:$N$39,U$5)),SMALL(기준일시_입력!$N$21:$N$39,U$5)-R34,0)),0)</f>
        <v>0</v>
      </c>
      <c r="V34" s="15">
        <f>IFERROR(IF(AND(R34&lt;SMALL(기준일시_입력!$J$21:$J$39,V$5),S34&gt;SMALL(기준일시_입력!$N$21:$N$39,V$5)),INDEX(기준일시_입력!$AJ$21:$AJ$39,V$5*2-1),IF(AND(R34&gt;=SMALL(기준일시_입력!$J$21:$J$39,V$5),R34&lt;SMALL(기준일시_입력!$N$21:$N$39,V$5)),SMALL(기준일시_입력!$N$21:$N$39,V$5)-R34,0)),0)</f>
        <v>0</v>
      </c>
      <c r="W34" s="15">
        <f>IFERROR(IF(AND(R34&lt;SMALL(기준일시_입력!$J$21:$J$39,W$5),S34&gt;SMALL(기준일시_입력!$N$21:$N$39,W$5)),INDEX(기준일시_입력!$AJ$21:$AJ$39,W$5*2-1),IF(AND(R34&gt;=SMALL(기준일시_입력!$J$21:$J$39,W$5),R34&lt;SMALL(기준일시_입력!$N$21:$N$39,W$5)),SMALL(기준일시_입력!$N$21:$N$39,W$5)-R34,0)),0)</f>
        <v>0</v>
      </c>
      <c r="X34" s="15">
        <f>IFERROR(IF(AND(R34&lt;SMALL(기준일시_입력!$J$21:$J$39,X$5),S34&gt;SMALL(기준일시_입력!$N$21:$N$39,X$5)),INDEX(기준일시_입력!$AJ$21:$AJ$39,X$5*2-1),IF(AND(R34&gt;=SMALL(기준일시_입력!$J$21:$J$39,X$5),R34&lt;SMALL(기준일시_입력!$N$21:$N$39,X$5)),SMALL(기준일시_입력!$N$21:$N$39,X$5)-R34,0)),0)</f>
        <v>0</v>
      </c>
      <c r="Y34" s="15">
        <f>IFERROR(IF(AND(R34&lt;SMALL(기준일시_입력!$J$21:$J$39,Y$5),S34&gt;SMALL(기준일시_입력!$N$21:$N$39,Y$5)),INDEX(기준일시_입력!$AJ$21:$AJ$39,Y$5*2-1),IF(AND(R34&gt;=SMALL(기준일시_입력!$J$21:$J$39,Y$5),R34&lt;SMALL(기준일시_입력!$N$21:$N$39,Y$5)),SMALL(기준일시_입력!$N$21:$N$39,Y$5)-R34,0)),0)</f>
        <v>0</v>
      </c>
      <c r="Z34" s="15">
        <f>IFERROR(IF(AND(R34&lt;SMALL(기준일시_입력!$J$21:$J$39,Z$5),S34&gt;SMALL(기준일시_입력!$N$21:$N$39,Z$5)),INDEX(기준일시_입력!$AJ$21:$AJ$39,Z$5*2-1),IF(AND(R34&gt;=SMALL(기준일시_입력!$J$21:$J$39,Z$5),R34&lt;SMALL(기준일시_입력!$N$21:$N$39,Z$5)),SMALL(기준일시_입력!$N$21:$N$39,Z$5)-R34,0)),0)</f>
        <v>0</v>
      </c>
      <c r="AA34" s="15">
        <f>IFERROR(IF(AND(R34&lt;SMALL(기준일시_입력!$J$21:$J$39,AA$5),S34&gt;SMALL(기준일시_입력!$N$21:$N$39,AA$5)),INDEX(기준일시_입력!$AJ$21:$AJ$39,AA$5*2-1),IF(AND(R34&gt;=SMALL(기준일시_입력!$J$21:$J$39,AA$5),R34&lt;SMALL(기준일시_입력!$N$21:$N$39,AA$5)),SMALL(기준일시_입력!$N$21:$N$39,AA$5)-R34,0)),0)</f>
        <v>0</v>
      </c>
      <c r="AB34" s="15">
        <f>IFERROR(IF(AND(R34&lt;SMALL(기준일시_입력!$J$21:$J$39,AB$5),S34&gt;SMALL(기준일시_입력!$N$21:$N$39,AB$5)),INDEX(기준일시_입력!$AJ$21:$AJ$39,AB$5*2-1),IF(AND(R34&gt;=SMALL(기준일시_입력!$J$21:$J$39,AB$5),R34&lt;SMALL(기준일시_입력!$N$21:$N$39,AB$5)),SMALL(기준일시_입력!$N$21:$N$39,AB$5)-R34,0)),0)</f>
        <v>0</v>
      </c>
      <c r="AC34" s="15">
        <f>IFERROR(IF(AND(R34&lt;SMALL(기준일시_입력!$J$21:$J$39,AC$5),S34&gt;SMALL(기준일시_입력!$N$21:$N$39,AC$5)),INDEX(기준일시_입력!$AJ$21:$AJ$39,AC$5*2-1),IF(AND(R34&gt;=SMALL(기준일시_입력!$J$21:$J$39,AC$5),R34&lt;SMALL(기준일시_입력!$N$21:$N$39,AC$5)),SMALL(기준일시_입력!$N$21:$N$39,AC$5)-R34,0)),0)</f>
        <v>0</v>
      </c>
      <c r="AD34" s="10"/>
      <c r="AE34" s="180" t="str">
        <f t="shared" si="151"/>
        <v>29일</v>
      </c>
      <c r="AF34" s="180"/>
      <c r="AG34" s="5" t="str">
        <f t="shared" si="152"/>
        <v>월</v>
      </c>
      <c r="AH34" s="67" t="str">
        <f t="shared" si="396"/>
        <v/>
      </c>
      <c r="AI34" s="184"/>
      <c r="AJ34" s="184"/>
      <c r="AK34" s="184"/>
      <c r="AL34" s="184"/>
      <c r="AM34" s="184"/>
      <c r="AN34" s="184"/>
      <c r="AO34" s="176"/>
      <c r="AP34" s="177"/>
      <c r="AQ34" s="129" t="str">
        <f>IF($B34="","",IF(AND(AG$3&lt;&gt;"",$B34-기준일시_입력!$AO$7&lt;=0,AI34="",AL34="",AO34=""),"X",IF(AO34="연차","☆",IF(AO34="월차","★",IF(AO34="병가","♨",IF(AO34="출장","◎",IF(AO34="교육","■",IF(AND(AO34="",AI34&lt;=기준일시_입력!$J$15,AL34&gt;=기준일시_입력!$N$15),"○",IF(AND(AO34="",AI34&lt;&gt;"",AI34&gt;기준일시_입력!$J$15),"▼",IF(AND(AO34="",AL34&lt;&gt;"",AL34&lt;기준일시_입력!$N$15),"△",""))))))))))</f>
        <v/>
      </c>
      <c r="AR34" s="15">
        <f>IFERROR(IF(OR(AI34="",AL34=""),0,IF(AND(AT34&lt;기준일시_입력!$J$17,AU34&gt;기준일시_입력!$N$17),기준일시_입력!$N$17-기준일시_입력!$J$17,IF(AND(AT34&gt;=기준일시_입력!$J$17,AU34&gt;기준일시_입력!$N$17),기준일시_입력!$N$17-AT34,IF(AU34&lt;기준일시_입력!$J$17,0,IF(AND(AT34&lt;기준일시_입력!$J$17,AU34&lt;=기준일시_입력!$N$17),AU34-기준일시_입력!$J$17,IF(AND(AT34&gt;=기준일시_입력!$J$17,AU34&lt;=기준일시_입력!$N$17),AU34-AT34,0)))))),0)</f>
        <v>0</v>
      </c>
      <c r="AS34" s="15">
        <f t="shared" si="399"/>
        <v>0</v>
      </c>
      <c r="AT34" s="15">
        <f>IF(OR(AI34="",AL34=""),0,IF(AI34&lt;기준일시_입력!$J$15,기준일시_입력!$J$15,AI34))</f>
        <v>0</v>
      </c>
      <c r="AU34" s="15">
        <f t="shared" si="153"/>
        <v>0</v>
      </c>
      <c r="AV34" s="15">
        <f>IFERROR(IF(AND(AT34&lt;SMALL(기준일시_입력!$J$21:$J$39,AV$5),AU34&gt;SMALL(기준일시_입력!$N$21:$N$39,AV$5)),INDEX(기준일시_입력!$AJ$21:$AJ$39,AV$5*2-1),IF(AND(AT34&gt;=SMALL(기준일시_입력!$J$21:$J$39,AV$5),AT34&lt;SMALL(기준일시_입력!$N$21:$N$39,AV$5)),SMALL(기준일시_입력!$N$21:$N$39,AV$5)-AT34,0)),0)</f>
        <v>0</v>
      </c>
      <c r="AW34" s="15">
        <f>IFERROR(IF(AND(AT34&lt;SMALL(기준일시_입력!$J$21:$J$39,AW$5),AU34&gt;SMALL(기준일시_입력!$N$21:$N$39,AW$5)),INDEX(기준일시_입력!$AJ$21:$AJ$39,AW$5*2-1),IF(AND(AT34&gt;=SMALL(기준일시_입력!$J$21:$J$39,AW$5),AT34&lt;SMALL(기준일시_입력!$N$21:$N$39,AW$5)),SMALL(기준일시_입력!$N$21:$N$39,AW$5)-AT34,0)),0)</f>
        <v>0</v>
      </c>
      <c r="AX34" s="15">
        <f>IFERROR(IF(AND(AT34&lt;SMALL(기준일시_입력!$J$21:$J$39,AX$5),AU34&gt;SMALL(기준일시_입력!$N$21:$N$39,AX$5)),INDEX(기준일시_입력!$AJ$21:$AJ$39,AX$5*2-1),IF(AND(AT34&gt;=SMALL(기준일시_입력!$J$21:$J$39,AX$5),AT34&lt;SMALL(기준일시_입력!$N$21:$N$39,AX$5)),SMALL(기준일시_입력!$N$21:$N$39,AX$5)-AT34,0)),0)</f>
        <v>0</v>
      </c>
      <c r="AY34" s="15">
        <f>IFERROR(IF(AND(AT34&lt;SMALL(기준일시_입력!$J$21:$J$39,AY$5),AU34&gt;SMALL(기준일시_입력!$N$21:$N$39,AY$5)),INDEX(기준일시_입력!$AJ$21:$AJ$39,AY$5*2-1),IF(AND(AT34&gt;=SMALL(기준일시_입력!$J$21:$J$39,AY$5),AT34&lt;SMALL(기준일시_입력!$N$21:$N$39,AY$5)),SMALL(기준일시_입력!$N$21:$N$39,AY$5)-AT34,0)),0)</f>
        <v>0</v>
      </c>
      <c r="AZ34" s="15">
        <f>IFERROR(IF(AND(AT34&lt;SMALL(기준일시_입력!$J$21:$J$39,AZ$5),AU34&gt;SMALL(기준일시_입력!$N$21:$N$39,AZ$5)),INDEX(기준일시_입력!$AJ$21:$AJ$39,AZ$5*2-1),IF(AND(AT34&gt;=SMALL(기준일시_입력!$J$21:$J$39,AZ$5),AT34&lt;SMALL(기준일시_입력!$N$21:$N$39,AZ$5)),SMALL(기준일시_입력!$N$21:$N$39,AZ$5)-AT34,0)),0)</f>
        <v>0</v>
      </c>
      <c r="BA34" s="15">
        <f>IFERROR(IF(AND(AT34&lt;SMALL(기준일시_입력!$J$21:$J$39,BA$5),AU34&gt;SMALL(기준일시_입력!$N$21:$N$39,BA$5)),INDEX(기준일시_입력!$AJ$21:$AJ$39,BA$5*2-1),IF(AND(AT34&gt;=SMALL(기준일시_입력!$J$21:$J$39,BA$5),AT34&lt;SMALL(기준일시_입력!$N$21:$N$39,BA$5)),SMALL(기준일시_입력!$N$21:$N$39,BA$5)-AT34,0)),0)</f>
        <v>0</v>
      </c>
      <c r="BB34" s="15">
        <f>IFERROR(IF(AND(AT34&lt;SMALL(기준일시_입력!$J$21:$J$39,BB$5),AU34&gt;SMALL(기준일시_입력!$N$21:$N$39,BB$5)),INDEX(기준일시_입력!$AJ$21:$AJ$39,BB$5*2-1),IF(AND(AT34&gt;=SMALL(기준일시_입력!$J$21:$J$39,BB$5),AT34&lt;SMALL(기준일시_입력!$N$21:$N$39,BB$5)),SMALL(기준일시_입력!$N$21:$N$39,BB$5)-AT34,0)),0)</f>
        <v>0</v>
      </c>
      <c r="BC34" s="15">
        <f>IFERROR(IF(AND(AT34&lt;SMALL(기준일시_입력!$J$21:$J$39,BC$5),AU34&gt;SMALL(기준일시_입력!$N$21:$N$39,BC$5)),INDEX(기준일시_입력!$AJ$21:$AJ$39,BC$5*2-1),IF(AND(AT34&gt;=SMALL(기준일시_입력!$J$21:$J$39,BC$5),AT34&lt;SMALL(기준일시_입력!$N$21:$N$39,BC$5)),SMALL(기준일시_입력!$N$21:$N$39,BC$5)-AT34,0)),0)</f>
        <v>0</v>
      </c>
      <c r="BD34" s="15">
        <f>IFERROR(IF(AND(AT34&lt;SMALL(기준일시_입력!$J$21:$J$39,BD$5),AU34&gt;SMALL(기준일시_입력!$N$21:$N$39,BD$5)),INDEX(기준일시_입력!$AJ$21:$AJ$39,BD$5*2-1),IF(AND(AT34&gt;=SMALL(기준일시_입력!$J$21:$J$39,BD$5),AT34&lt;SMALL(기준일시_입력!$N$21:$N$39,BD$5)),SMALL(기준일시_입력!$N$21:$N$39,BD$5)-AT34,0)),0)</f>
        <v>0</v>
      </c>
      <c r="BE34" s="15">
        <f>IFERROR(IF(AND(AT34&lt;SMALL(기준일시_입력!$J$21:$J$39,BE$5),AU34&gt;SMALL(기준일시_입력!$N$21:$N$39,BE$5)),INDEX(기준일시_입력!$AJ$21:$AJ$39,BE$5*2-1),IF(AND(AT34&gt;=SMALL(기준일시_입력!$J$21:$J$39,BE$5),AT34&lt;SMALL(기준일시_입력!$N$21:$N$39,BE$5)),SMALL(기준일시_입력!$N$21:$N$39,BE$5)-AT34,0)),0)</f>
        <v>0</v>
      </c>
      <c r="BF34" s="6"/>
      <c r="BG34" s="180" t="str">
        <f t="shared" si="154"/>
        <v>29일</v>
      </c>
      <c r="BH34" s="180"/>
      <c r="BI34" s="5" t="str">
        <f t="shared" si="155"/>
        <v>월</v>
      </c>
      <c r="BJ34" s="67" t="str">
        <f t="shared" si="397"/>
        <v/>
      </c>
      <c r="BK34" s="184"/>
      <c r="BL34" s="184"/>
      <c r="BM34" s="184"/>
      <c r="BN34" s="184"/>
      <c r="BO34" s="184"/>
      <c r="BP34" s="184"/>
      <c r="BQ34" s="176"/>
      <c r="BR34" s="177"/>
      <c r="BS34" s="129" t="str">
        <f>IF($B34="","",IF(AND(BI$3&lt;&gt;"",$B34-기준일시_입력!$AO$7&lt;=0,BK34="",BN34="",BQ34=""),"X",IF(BQ34="연차","☆",IF(BQ34="월차","★",IF(BQ34="병가","♨",IF(BQ34="출장","◎",IF(BQ34="교육","■",IF(AND(BQ34="",BK34&lt;=기준일시_입력!$J$15,BN34&gt;=기준일시_입력!$N$15),"○",IF(AND(BQ34="",BK34&lt;&gt;"",BK34&gt;기준일시_입력!$J$15),"▼",IF(AND(BQ34="",BN34&lt;&gt;"",BN34&lt;기준일시_입력!$N$15),"△",""))))))))))</f>
        <v/>
      </c>
      <c r="BT34" s="15">
        <f>IFERROR(IF(OR(BK34="",BN34=""),0,IF(AND(BV34&lt;기준일시_입력!$J$17,BW34&gt;기준일시_입력!$N$17),기준일시_입력!$N$17-기준일시_입력!$J$17,IF(AND(BV34&gt;=기준일시_입력!$J$17,BW34&gt;기준일시_입력!$N$17),기준일시_입력!$N$17-BV34,IF(BW34&lt;기준일시_입력!$J$17,0,IF(AND(BV34&lt;기준일시_입력!$J$17,BW34&lt;=기준일시_입력!$N$17),BW34-기준일시_입력!$J$17,IF(AND(BV34&gt;=기준일시_입력!$J$17,BW34&lt;=기준일시_입력!$N$17),BW34-BV34,0)))))),0)</f>
        <v>0</v>
      </c>
      <c r="BU34" s="15">
        <f t="shared" si="400"/>
        <v>0</v>
      </c>
      <c r="BV34" s="15">
        <f>IF(OR(BK34="",BN34=""),0,IF(BK34&lt;기준일시_입력!$J$15,기준일시_입력!$J$15,BK34))</f>
        <v>0</v>
      </c>
      <c r="BW34" s="15">
        <f t="shared" si="156"/>
        <v>0</v>
      </c>
      <c r="BX34" s="15">
        <f>IFERROR(IF(AND(BV34&lt;SMALL(기준일시_입력!$J$21:$J$39,BX$5),BW34&gt;SMALL(기준일시_입력!$N$21:$N$39,BX$5)),INDEX(기준일시_입력!$AJ$21:$AJ$39,BX$5*2-1),IF(AND(BV34&gt;=SMALL(기준일시_입력!$J$21:$J$39,BX$5),BV34&lt;SMALL(기준일시_입력!$N$21:$N$39,BX$5)),SMALL(기준일시_입력!$N$21:$N$39,BX$5)-BV34,0)),0)</f>
        <v>0</v>
      </c>
      <c r="BY34" s="15">
        <f>IFERROR(IF(AND(BV34&lt;SMALL(기준일시_입력!$J$21:$J$39,BY$5),BW34&gt;SMALL(기준일시_입력!$N$21:$N$39,BY$5)),INDEX(기준일시_입력!$AJ$21:$AJ$39,BY$5*2-1),IF(AND(BV34&gt;=SMALL(기준일시_입력!$J$21:$J$39,BY$5),BV34&lt;SMALL(기준일시_입력!$N$21:$N$39,BY$5)),SMALL(기준일시_입력!$N$21:$N$39,BY$5)-BV34,0)),0)</f>
        <v>0</v>
      </c>
      <c r="BZ34" s="15">
        <f>IFERROR(IF(AND(BV34&lt;SMALL(기준일시_입력!$J$21:$J$39,BZ$5),BW34&gt;SMALL(기준일시_입력!$N$21:$N$39,BZ$5)),INDEX(기준일시_입력!$AJ$21:$AJ$39,BZ$5*2-1),IF(AND(BV34&gt;=SMALL(기준일시_입력!$J$21:$J$39,BZ$5),BV34&lt;SMALL(기준일시_입력!$N$21:$N$39,BZ$5)),SMALL(기준일시_입력!$N$21:$N$39,BZ$5)-BV34,0)),0)</f>
        <v>0</v>
      </c>
      <c r="CA34" s="15">
        <f>IFERROR(IF(AND(BV34&lt;SMALL(기준일시_입력!$J$21:$J$39,CA$5),BW34&gt;SMALL(기준일시_입력!$N$21:$N$39,CA$5)),INDEX(기준일시_입력!$AJ$21:$AJ$39,CA$5*2-1),IF(AND(BV34&gt;=SMALL(기준일시_입력!$J$21:$J$39,CA$5),BV34&lt;SMALL(기준일시_입력!$N$21:$N$39,CA$5)),SMALL(기준일시_입력!$N$21:$N$39,CA$5)-BV34,0)),0)</f>
        <v>0</v>
      </c>
      <c r="CB34" s="15">
        <f>IFERROR(IF(AND(BV34&lt;SMALL(기준일시_입력!$J$21:$J$39,CB$5),BW34&gt;SMALL(기준일시_입력!$N$21:$N$39,CB$5)),INDEX(기준일시_입력!$AJ$21:$AJ$39,CB$5*2-1),IF(AND(BV34&gt;=SMALL(기준일시_입력!$J$21:$J$39,CB$5),BV34&lt;SMALL(기준일시_입력!$N$21:$N$39,CB$5)),SMALL(기준일시_입력!$N$21:$N$39,CB$5)-BV34,0)),0)</f>
        <v>0</v>
      </c>
      <c r="CC34" s="15">
        <f>IFERROR(IF(AND(BV34&lt;SMALL(기준일시_입력!$J$21:$J$39,CC$5),BW34&gt;SMALL(기준일시_입력!$N$21:$N$39,CC$5)),INDEX(기준일시_입력!$AJ$21:$AJ$39,CC$5*2-1),IF(AND(BV34&gt;=SMALL(기준일시_입력!$J$21:$J$39,CC$5),BV34&lt;SMALL(기준일시_입력!$N$21:$N$39,CC$5)),SMALL(기준일시_입력!$N$21:$N$39,CC$5)-BV34,0)),0)</f>
        <v>0</v>
      </c>
      <c r="CD34" s="15">
        <f>IFERROR(IF(AND(BV34&lt;SMALL(기준일시_입력!$J$21:$J$39,CD$5),BW34&gt;SMALL(기준일시_입력!$N$21:$N$39,CD$5)),INDEX(기준일시_입력!$AJ$21:$AJ$39,CD$5*2-1),IF(AND(BV34&gt;=SMALL(기준일시_입력!$J$21:$J$39,CD$5),BV34&lt;SMALL(기준일시_입력!$N$21:$N$39,CD$5)),SMALL(기준일시_입력!$N$21:$N$39,CD$5)-BV34,0)),0)</f>
        <v>0</v>
      </c>
      <c r="CE34" s="15">
        <f>IFERROR(IF(AND(BV34&lt;SMALL(기준일시_입력!$J$21:$J$39,CE$5),BW34&gt;SMALL(기준일시_입력!$N$21:$N$39,CE$5)),INDEX(기준일시_입력!$AJ$21:$AJ$39,CE$5*2-1),IF(AND(BV34&gt;=SMALL(기준일시_입력!$J$21:$J$39,CE$5),BV34&lt;SMALL(기준일시_입력!$N$21:$N$39,CE$5)),SMALL(기준일시_입력!$N$21:$N$39,CE$5)-BV34,0)),0)</f>
        <v>0</v>
      </c>
      <c r="CF34" s="15">
        <f>IFERROR(IF(AND(BV34&lt;SMALL(기준일시_입력!$J$21:$J$39,CF$5),BW34&gt;SMALL(기준일시_입력!$N$21:$N$39,CF$5)),INDEX(기준일시_입력!$AJ$21:$AJ$39,CF$5*2-1),IF(AND(BV34&gt;=SMALL(기준일시_입력!$J$21:$J$39,CF$5),BV34&lt;SMALL(기준일시_입력!$N$21:$N$39,CF$5)),SMALL(기준일시_입력!$N$21:$N$39,CF$5)-BV34,0)),0)</f>
        <v>0</v>
      </c>
      <c r="CG34" s="15">
        <f>IFERROR(IF(AND(BV34&lt;SMALL(기준일시_입력!$J$21:$J$39,CG$5),BW34&gt;SMALL(기준일시_입력!$N$21:$N$39,CG$5)),INDEX(기준일시_입력!$AJ$21:$AJ$39,CG$5*2-1),IF(AND(BV34&gt;=SMALL(기준일시_입력!$J$21:$J$39,CG$5),BV34&lt;SMALL(기준일시_입력!$N$21:$N$39,CG$5)),SMALL(기준일시_입력!$N$21:$N$39,CG$5)-BV34,0)),0)</f>
        <v>0</v>
      </c>
      <c r="CH34" s="6"/>
      <c r="CI34" s="180" t="str">
        <f t="shared" si="157"/>
        <v>29일</v>
      </c>
      <c r="CJ34" s="180"/>
      <c r="CK34" s="5" t="str">
        <f t="shared" si="158"/>
        <v>월</v>
      </c>
      <c r="CL34" s="67" t="str">
        <f t="shared" si="404"/>
        <v/>
      </c>
      <c r="CM34" s="184"/>
      <c r="CN34" s="184"/>
      <c r="CO34" s="184"/>
      <c r="CP34" s="184"/>
      <c r="CQ34" s="184"/>
      <c r="CR34" s="184"/>
      <c r="CS34" s="176"/>
      <c r="CT34" s="177"/>
      <c r="CU34" s="129" t="str">
        <f>IF($B34="","",IF(AND(CK$3&lt;&gt;"",$B34-기준일시_입력!$AO$7&lt;=0,CM34="",CP34="",CS34=""),"X",IF(CS34="연차","☆",IF(CS34="월차","★",IF(CS34="병가","♨",IF(CS34="출장","◎",IF(CS34="교육","■",IF(AND(CS34="",CM34&lt;=기준일시_입력!$J$15,CP34&gt;=기준일시_입력!$N$15),"○",IF(AND(CS34="",CM34&lt;&gt;"",CM34&gt;기준일시_입력!$J$15),"▼",IF(AND(CS34="",CP34&lt;&gt;"",CP34&lt;기준일시_입력!$N$15),"△",""))))))))))</f>
        <v/>
      </c>
      <c r="CV34" s="15">
        <f>IFERROR(IF(OR(CM34="",CP34=""),0,IF(AND(CX34&lt;기준일시_입력!$J$17,CY34&gt;기준일시_입력!$N$17),기준일시_입력!$N$17-기준일시_입력!$J$17,IF(AND(CX34&gt;=기준일시_입력!$J$17,CY34&gt;기준일시_입력!$N$17),기준일시_입력!$N$17-CX34,IF(CY34&lt;기준일시_입력!$J$17,0,IF(AND(CX34&lt;기준일시_입력!$J$17,CY34&lt;=기준일시_입력!$N$17),CY34-기준일시_입력!$J$17,IF(AND(CX34&gt;=기준일시_입력!$J$17,CY34&lt;=기준일시_입력!$N$17),CY34-CX34,0)))))),0)</f>
        <v>0</v>
      </c>
      <c r="CW34" s="15">
        <f t="shared" si="401"/>
        <v>0</v>
      </c>
      <c r="CX34" s="15">
        <f>IF(OR(CM34="",CP34=""),0,IF(CM34&lt;기준일시_입력!$J$15,기준일시_입력!$J$15,CM34))</f>
        <v>0</v>
      </c>
      <c r="CY34" s="15">
        <f t="shared" si="160"/>
        <v>0</v>
      </c>
      <c r="CZ34" s="15">
        <f>IFERROR(IF(AND(CX34&lt;SMALL(기준일시_입력!$J$21:$J$39,CZ$5),CY34&gt;SMALL(기준일시_입력!$N$21:$N$39,CZ$5)),INDEX(기준일시_입력!$AJ$21:$AJ$39,CZ$5*2-1),IF(AND(CX34&gt;=SMALL(기준일시_입력!$J$21:$J$39,CZ$5),CX34&lt;SMALL(기준일시_입력!$N$21:$N$39,CZ$5)),SMALL(기준일시_입력!$N$21:$N$39,CZ$5)-CX34,0)),0)</f>
        <v>0</v>
      </c>
      <c r="DA34" s="15">
        <f>IFERROR(IF(AND(CX34&lt;SMALL(기준일시_입력!$J$21:$J$39,DA$5),CY34&gt;SMALL(기준일시_입력!$N$21:$N$39,DA$5)),INDEX(기준일시_입력!$AJ$21:$AJ$39,DA$5*2-1),IF(AND(CX34&gt;=SMALL(기준일시_입력!$J$21:$J$39,DA$5),CX34&lt;SMALL(기준일시_입력!$N$21:$N$39,DA$5)),SMALL(기준일시_입력!$N$21:$N$39,DA$5)-CX34,0)),0)</f>
        <v>0</v>
      </c>
      <c r="DB34" s="15">
        <f>IFERROR(IF(AND(CX34&lt;SMALL(기준일시_입력!$J$21:$J$39,DB$5),CY34&gt;SMALL(기준일시_입력!$N$21:$N$39,DB$5)),INDEX(기준일시_입력!$AJ$21:$AJ$39,DB$5*2-1),IF(AND(CX34&gt;=SMALL(기준일시_입력!$J$21:$J$39,DB$5),CX34&lt;SMALL(기준일시_입력!$N$21:$N$39,DB$5)),SMALL(기준일시_입력!$N$21:$N$39,DB$5)-CX34,0)),0)</f>
        <v>0</v>
      </c>
      <c r="DC34" s="15">
        <f>IFERROR(IF(AND(CX34&lt;SMALL(기준일시_입력!$J$21:$J$39,DC$5),CY34&gt;SMALL(기준일시_입력!$N$21:$N$39,DC$5)),INDEX(기준일시_입력!$AJ$21:$AJ$39,DC$5*2-1),IF(AND(CX34&gt;=SMALL(기준일시_입력!$J$21:$J$39,DC$5),CX34&lt;SMALL(기준일시_입력!$N$21:$N$39,DC$5)),SMALL(기준일시_입력!$N$21:$N$39,DC$5)-CX34,0)),0)</f>
        <v>0</v>
      </c>
      <c r="DD34" s="15">
        <f>IFERROR(IF(AND(CX34&lt;SMALL(기준일시_입력!$J$21:$J$39,DD$5),CY34&gt;SMALL(기준일시_입력!$N$21:$N$39,DD$5)),INDEX(기준일시_입력!$AJ$21:$AJ$39,DD$5*2-1),IF(AND(CX34&gt;=SMALL(기준일시_입력!$J$21:$J$39,DD$5),CX34&lt;SMALL(기준일시_입력!$N$21:$N$39,DD$5)),SMALL(기준일시_입력!$N$21:$N$39,DD$5)-CX34,0)),0)</f>
        <v>0</v>
      </c>
      <c r="DE34" s="15">
        <f>IFERROR(IF(AND(CX34&lt;SMALL(기준일시_입력!$J$21:$J$39,DE$5),CY34&gt;SMALL(기준일시_입력!$N$21:$N$39,DE$5)),INDEX(기준일시_입력!$AJ$21:$AJ$39,DE$5*2-1),IF(AND(CX34&gt;=SMALL(기준일시_입력!$J$21:$J$39,DE$5),CX34&lt;SMALL(기준일시_입력!$N$21:$N$39,DE$5)),SMALL(기준일시_입력!$N$21:$N$39,DE$5)-CX34,0)),0)</f>
        <v>0</v>
      </c>
      <c r="DF34" s="15">
        <f>IFERROR(IF(AND(CX34&lt;SMALL(기준일시_입력!$J$21:$J$39,DF$5),CY34&gt;SMALL(기준일시_입력!$N$21:$N$39,DF$5)),INDEX(기준일시_입력!$AJ$21:$AJ$39,DF$5*2-1),IF(AND(CX34&gt;=SMALL(기준일시_입력!$J$21:$J$39,DF$5),CX34&lt;SMALL(기준일시_입력!$N$21:$N$39,DF$5)),SMALL(기준일시_입력!$N$21:$N$39,DF$5)-CX34,0)),0)</f>
        <v>0</v>
      </c>
      <c r="DG34" s="15">
        <f>IFERROR(IF(AND(CX34&lt;SMALL(기준일시_입력!$J$21:$J$39,DG$5),CY34&gt;SMALL(기준일시_입력!$N$21:$N$39,DG$5)),INDEX(기준일시_입력!$AJ$21:$AJ$39,DG$5*2-1),IF(AND(CX34&gt;=SMALL(기준일시_입력!$J$21:$J$39,DG$5),CX34&lt;SMALL(기준일시_입력!$N$21:$N$39,DG$5)),SMALL(기준일시_입력!$N$21:$N$39,DG$5)-CX34,0)),0)</f>
        <v>0</v>
      </c>
      <c r="DH34" s="15">
        <f>IFERROR(IF(AND(CX34&lt;SMALL(기준일시_입력!$J$21:$J$39,DH$5),CY34&gt;SMALL(기준일시_입력!$N$21:$N$39,DH$5)),INDEX(기준일시_입력!$AJ$21:$AJ$39,DH$5*2-1),IF(AND(CX34&gt;=SMALL(기준일시_입력!$J$21:$J$39,DH$5),CX34&lt;SMALL(기준일시_입력!$N$21:$N$39,DH$5)),SMALL(기준일시_입력!$N$21:$N$39,DH$5)-CX34,0)),0)</f>
        <v>0</v>
      </c>
      <c r="DI34" s="15">
        <f>IFERROR(IF(AND(CX34&lt;SMALL(기준일시_입력!$J$21:$J$39,DI$5),CY34&gt;SMALL(기준일시_입력!$N$21:$N$39,DI$5)),INDEX(기준일시_입력!$AJ$21:$AJ$39,DI$5*2-1),IF(AND(CX34&gt;=SMALL(기준일시_입력!$J$21:$J$39,DI$5),CX34&lt;SMALL(기준일시_입력!$N$21:$N$39,DI$5)),SMALL(기준일시_입력!$N$21:$N$39,DI$5)-CX34,0)),0)</f>
        <v>0</v>
      </c>
      <c r="DJ34" s="6"/>
      <c r="DK34" s="180" t="str">
        <f t="shared" si="161"/>
        <v>29일</v>
      </c>
      <c r="DL34" s="180"/>
      <c r="DM34" s="5" t="str">
        <f t="shared" si="162"/>
        <v>월</v>
      </c>
      <c r="DN34" s="67" t="str">
        <f t="shared" si="404"/>
        <v/>
      </c>
      <c r="DO34" s="184"/>
      <c r="DP34" s="184"/>
      <c r="DQ34" s="184"/>
      <c r="DR34" s="184"/>
      <c r="DS34" s="184"/>
      <c r="DT34" s="184"/>
      <c r="DU34" s="176"/>
      <c r="DV34" s="177"/>
      <c r="DW34" s="129" t="str">
        <f>IF($B34="","",IF(AND(DM$3&lt;&gt;"",$B34-기준일시_입력!$AO$7&lt;=0,DO34="",DR34="",DU34=""),"X",IF(DU34="연차","☆",IF(DU34="월차","★",IF(DU34="병가","♨",IF(DU34="출장","◎",IF(DU34="교육","■",IF(AND(DU34="",DO34&lt;=기준일시_입력!$J$15,DR34&gt;=기준일시_입력!$N$15),"○",IF(AND(DU34="",DO34&lt;&gt;"",DO34&gt;기준일시_입력!$J$15),"▼",IF(AND(DU34="",DR34&lt;&gt;"",DR34&lt;기준일시_입력!$N$15),"△",""))))))))))</f>
        <v/>
      </c>
      <c r="DX34" s="15">
        <f>IFERROR(IF(OR(DO34="",DR34=""),0,IF(AND(DZ34&lt;기준일시_입력!$J$17,EA34&gt;기준일시_입력!$N$17),기준일시_입력!$N$17-기준일시_입력!$J$17,IF(AND(DZ34&gt;=기준일시_입력!$J$17,EA34&gt;기준일시_입력!$N$17),기준일시_입력!$N$17-DZ34,IF(EA34&lt;기준일시_입력!$J$17,0,IF(AND(DZ34&lt;기준일시_입력!$J$17,EA34&lt;=기준일시_입력!$N$17),EA34-기준일시_입력!$J$17,IF(AND(DZ34&gt;=기준일시_입력!$J$17,EA34&lt;=기준일시_입력!$N$17),EA34-DZ34,0)))))),0)</f>
        <v>0</v>
      </c>
      <c r="DY34" s="15">
        <f t="shared" si="402"/>
        <v>0</v>
      </c>
      <c r="DZ34" s="15">
        <f>IF(OR(DO34="",DR34=""),0,IF(DO34&lt;기준일시_입력!$J$15,기준일시_입력!$J$15,DO34))</f>
        <v>0</v>
      </c>
      <c r="EA34" s="15">
        <f t="shared" si="164"/>
        <v>0</v>
      </c>
      <c r="EB34" s="15">
        <f>IFERROR(IF(AND(DZ34&lt;SMALL(기준일시_입력!$J$21:$J$39,EB$5),EA34&gt;SMALL(기준일시_입력!$N$21:$N$39,EB$5)),INDEX(기준일시_입력!$AJ$21:$AJ$39,EB$5*2-1),IF(AND(DZ34&gt;=SMALL(기준일시_입력!$J$21:$J$39,EB$5),DZ34&lt;SMALL(기준일시_입력!$N$21:$N$39,EB$5)),SMALL(기준일시_입력!$N$21:$N$39,EB$5)-DZ34,0)),0)</f>
        <v>0</v>
      </c>
      <c r="EC34" s="15">
        <f>IFERROR(IF(AND(DZ34&lt;SMALL(기준일시_입력!$J$21:$J$39,EC$5),EA34&gt;SMALL(기준일시_입력!$N$21:$N$39,EC$5)),INDEX(기준일시_입력!$AJ$21:$AJ$39,EC$5*2-1),IF(AND(DZ34&gt;=SMALL(기준일시_입력!$J$21:$J$39,EC$5),DZ34&lt;SMALL(기준일시_입력!$N$21:$N$39,EC$5)),SMALL(기준일시_입력!$N$21:$N$39,EC$5)-DZ34,0)),0)</f>
        <v>0</v>
      </c>
      <c r="ED34" s="15">
        <f>IFERROR(IF(AND(DZ34&lt;SMALL(기준일시_입력!$J$21:$J$39,ED$5),EA34&gt;SMALL(기준일시_입력!$N$21:$N$39,ED$5)),INDEX(기준일시_입력!$AJ$21:$AJ$39,ED$5*2-1),IF(AND(DZ34&gt;=SMALL(기준일시_입력!$J$21:$J$39,ED$5),DZ34&lt;SMALL(기준일시_입력!$N$21:$N$39,ED$5)),SMALL(기준일시_입력!$N$21:$N$39,ED$5)-DZ34,0)),0)</f>
        <v>0</v>
      </c>
      <c r="EE34" s="15">
        <f>IFERROR(IF(AND(DZ34&lt;SMALL(기준일시_입력!$J$21:$J$39,EE$5),EA34&gt;SMALL(기준일시_입력!$N$21:$N$39,EE$5)),INDEX(기준일시_입력!$AJ$21:$AJ$39,EE$5*2-1),IF(AND(DZ34&gt;=SMALL(기준일시_입력!$J$21:$J$39,EE$5),DZ34&lt;SMALL(기준일시_입력!$N$21:$N$39,EE$5)),SMALL(기준일시_입력!$N$21:$N$39,EE$5)-DZ34,0)),0)</f>
        <v>0</v>
      </c>
      <c r="EF34" s="15">
        <f>IFERROR(IF(AND(DZ34&lt;SMALL(기준일시_입력!$J$21:$J$39,EF$5),EA34&gt;SMALL(기준일시_입력!$N$21:$N$39,EF$5)),INDEX(기준일시_입력!$AJ$21:$AJ$39,EF$5*2-1),IF(AND(DZ34&gt;=SMALL(기준일시_입력!$J$21:$J$39,EF$5),DZ34&lt;SMALL(기준일시_입력!$N$21:$N$39,EF$5)),SMALL(기준일시_입력!$N$21:$N$39,EF$5)-DZ34,0)),0)</f>
        <v>0</v>
      </c>
      <c r="EG34" s="15">
        <f>IFERROR(IF(AND(DZ34&lt;SMALL(기준일시_입력!$J$21:$J$39,EG$5),EA34&gt;SMALL(기준일시_입력!$N$21:$N$39,EG$5)),INDEX(기준일시_입력!$AJ$21:$AJ$39,EG$5*2-1),IF(AND(DZ34&gt;=SMALL(기준일시_입력!$J$21:$J$39,EG$5),DZ34&lt;SMALL(기준일시_입력!$N$21:$N$39,EG$5)),SMALL(기준일시_입력!$N$21:$N$39,EG$5)-DZ34,0)),0)</f>
        <v>0</v>
      </c>
      <c r="EH34" s="15">
        <f>IFERROR(IF(AND(DZ34&lt;SMALL(기준일시_입력!$J$21:$J$39,EH$5),EA34&gt;SMALL(기준일시_입력!$N$21:$N$39,EH$5)),INDEX(기준일시_입력!$AJ$21:$AJ$39,EH$5*2-1),IF(AND(DZ34&gt;=SMALL(기준일시_입력!$J$21:$J$39,EH$5),DZ34&lt;SMALL(기준일시_입력!$N$21:$N$39,EH$5)),SMALL(기준일시_입력!$N$21:$N$39,EH$5)-DZ34,0)),0)</f>
        <v>0</v>
      </c>
      <c r="EI34" s="15">
        <f>IFERROR(IF(AND(DZ34&lt;SMALL(기준일시_입력!$J$21:$J$39,EI$5),EA34&gt;SMALL(기준일시_입력!$N$21:$N$39,EI$5)),INDEX(기준일시_입력!$AJ$21:$AJ$39,EI$5*2-1),IF(AND(DZ34&gt;=SMALL(기준일시_입력!$J$21:$J$39,EI$5),DZ34&lt;SMALL(기준일시_입력!$N$21:$N$39,EI$5)),SMALL(기준일시_입력!$N$21:$N$39,EI$5)-DZ34,0)),0)</f>
        <v>0</v>
      </c>
      <c r="EJ34" s="15">
        <f>IFERROR(IF(AND(DZ34&lt;SMALL(기준일시_입력!$J$21:$J$39,EJ$5),EA34&gt;SMALL(기준일시_입력!$N$21:$N$39,EJ$5)),INDEX(기준일시_입력!$AJ$21:$AJ$39,EJ$5*2-1),IF(AND(DZ34&gt;=SMALL(기준일시_입력!$J$21:$J$39,EJ$5),DZ34&lt;SMALL(기준일시_입력!$N$21:$N$39,EJ$5)),SMALL(기준일시_입력!$N$21:$N$39,EJ$5)-DZ34,0)),0)</f>
        <v>0</v>
      </c>
      <c r="EK34" s="15">
        <f>IFERROR(IF(AND(DZ34&lt;SMALL(기준일시_입력!$J$21:$J$39,EK$5),EA34&gt;SMALL(기준일시_입력!$N$21:$N$39,EK$5)),INDEX(기준일시_입력!$AJ$21:$AJ$39,EK$5*2-1),IF(AND(DZ34&gt;=SMALL(기준일시_입력!$J$21:$J$39,EK$5),DZ34&lt;SMALL(기준일시_입력!$N$21:$N$39,EK$5)),SMALL(기준일시_입력!$N$21:$N$39,EK$5)-DZ34,0)),0)</f>
        <v>0</v>
      </c>
      <c r="EL34" s="6"/>
      <c r="EM34" s="180" t="str">
        <f t="shared" si="165"/>
        <v>29일</v>
      </c>
      <c r="EN34" s="180"/>
      <c r="EO34" s="5" t="str">
        <f t="shared" si="166"/>
        <v>월</v>
      </c>
      <c r="EP34" s="67" t="str">
        <f t="shared" si="404"/>
        <v/>
      </c>
      <c r="EQ34" s="184"/>
      <c r="ER34" s="184"/>
      <c r="ES34" s="184"/>
      <c r="ET34" s="184"/>
      <c r="EU34" s="184"/>
      <c r="EV34" s="184"/>
      <c r="EW34" s="176"/>
      <c r="EX34" s="177"/>
      <c r="EY34" s="129" t="str">
        <f>IF($B34="","",IF(AND(EO$3&lt;&gt;"",$B34-기준일시_입력!$AO$7&lt;=0,EQ34="",ET34="",EW34=""),"X",IF(EW34="연차","☆",IF(EW34="월차","★",IF(EW34="병가","♨",IF(EW34="출장","◎",IF(EW34="교육","■",IF(AND(EW34="",EQ34&lt;=기준일시_입력!$J$15,ET34&gt;=기준일시_입력!$N$15),"○",IF(AND(EW34="",EQ34&lt;&gt;"",EQ34&gt;기준일시_입력!$J$15),"▼",IF(AND(EW34="",ET34&lt;&gt;"",ET34&lt;기준일시_입력!$N$15),"△",""))))))))))</f>
        <v/>
      </c>
      <c r="EZ34" s="15">
        <f>IFERROR(IF(OR(EQ34="",ET34=""),0,IF(AND(FB34&lt;기준일시_입력!$J$17,FC34&gt;기준일시_입력!$N$17),기준일시_입력!$N$17-기준일시_입력!$J$17,IF(AND(FB34&gt;=기준일시_입력!$J$17,FC34&gt;기준일시_입력!$N$17),기준일시_입력!$N$17-FB34,IF(FC34&lt;기준일시_입력!$J$17,0,IF(AND(FB34&lt;기준일시_입력!$J$17,FC34&lt;=기준일시_입력!$N$17),FC34-기준일시_입력!$J$17,IF(AND(FB34&gt;=기준일시_입력!$J$17,FC34&lt;=기준일시_입력!$N$17),FC34-FB34,0)))))),0)</f>
        <v>0</v>
      </c>
      <c r="FA34" s="15">
        <f t="shared" si="403"/>
        <v>0</v>
      </c>
      <c r="FB34" s="15">
        <f>IF(OR(EQ34="",ET34=""),0,IF(EQ34&lt;기준일시_입력!$J$15,기준일시_입력!$J$15,EQ34))</f>
        <v>0</v>
      </c>
      <c r="FC34" s="15">
        <f t="shared" si="168"/>
        <v>0</v>
      </c>
      <c r="FD34" s="15">
        <f>IFERROR(IF(AND(FB34&lt;SMALL(기준일시_입력!$J$21:$J$39,FD$5),FC34&gt;SMALL(기준일시_입력!$N$21:$N$39,FD$5)),INDEX(기준일시_입력!$AJ$21:$AJ$39,FD$5*2-1),IF(AND(FB34&gt;=SMALL(기준일시_입력!$J$21:$J$39,FD$5),FB34&lt;SMALL(기준일시_입력!$N$21:$N$39,FD$5)),SMALL(기준일시_입력!$N$21:$N$39,FD$5)-FB34,0)),0)</f>
        <v>0</v>
      </c>
      <c r="FE34" s="15">
        <f>IFERROR(IF(AND(FB34&lt;SMALL(기준일시_입력!$J$21:$J$39,FE$5),FC34&gt;SMALL(기준일시_입력!$N$21:$N$39,FE$5)),INDEX(기준일시_입력!$AJ$21:$AJ$39,FE$5*2-1),IF(AND(FB34&gt;=SMALL(기준일시_입력!$J$21:$J$39,FE$5),FB34&lt;SMALL(기준일시_입력!$N$21:$N$39,FE$5)),SMALL(기준일시_입력!$N$21:$N$39,FE$5)-FB34,0)),0)</f>
        <v>0</v>
      </c>
      <c r="FF34" s="15">
        <f>IFERROR(IF(AND(FB34&lt;SMALL(기준일시_입력!$J$21:$J$39,FF$5),FC34&gt;SMALL(기준일시_입력!$N$21:$N$39,FF$5)),INDEX(기준일시_입력!$AJ$21:$AJ$39,FF$5*2-1),IF(AND(FB34&gt;=SMALL(기준일시_입력!$J$21:$J$39,FF$5),FB34&lt;SMALL(기준일시_입력!$N$21:$N$39,FF$5)),SMALL(기준일시_입력!$N$21:$N$39,FF$5)-FB34,0)),0)</f>
        <v>0</v>
      </c>
      <c r="FG34" s="15">
        <f>IFERROR(IF(AND(FB34&lt;SMALL(기준일시_입력!$J$21:$J$39,FG$5),FC34&gt;SMALL(기준일시_입력!$N$21:$N$39,FG$5)),INDEX(기준일시_입력!$AJ$21:$AJ$39,FG$5*2-1),IF(AND(FB34&gt;=SMALL(기준일시_입력!$J$21:$J$39,FG$5),FB34&lt;SMALL(기준일시_입력!$N$21:$N$39,FG$5)),SMALL(기준일시_입력!$N$21:$N$39,FG$5)-FB34,0)),0)</f>
        <v>0</v>
      </c>
      <c r="FH34" s="15">
        <f>IFERROR(IF(AND(FB34&lt;SMALL(기준일시_입력!$J$21:$J$39,FH$5),FC34&gt;SMALL(기준일시_입력!$N$21:$N$39,FH$5)),INDEX(기준일시_입력!$AJ$21:$AJ$39,FH$5*2-1),IF(AND(FB34&gt;=SMALL(기준일시_입력!$J$21:$J$39,FH$5),FB34&lt;SMALL(기준일시_입력!$N$21:$N$39,FH$5)),SMALL(기준일시_입력!$N$21:$N$39,FH$5)-FB34,0)),0)</f>
        <v>0</v>
      </c>
      <c r="FI34" s="15">
        <f>IFERROR(IF(AND(FB34&lt;SMALL(기준일시_입력!$J$21:$J$39,FI$5),FC34&gt;SMALL(기준일시_입력!$N$21:$N$39,FI$5)),INDEX(기준일시_입력!$AJ$21:$AJ$39,FI$5*2-1),IF(AND(FB34&gt;=SMALL(기준일시_입력!$J$21:$J$39,FI$5),FB34&lt;SMALL(기준일시_입력!$N$21:$N$39,FI$5)),SMALL(기준일시_입력!$N$21:$N$39,FI$5)-FB34,0)),0)</f>
        <v>0</v>
      </c>
      <c r="FJ34" s="15">
        <f>IFERROR(IF(AND(FB34&lt;SMALL(기준일시_입력!$J$21:$J$39,FJ$5),FC34&gt;SMALL(기준일시_입력!$N$21:$N$39,FJ$5)),INDEX(기준일시_입력!$AJ$21:$AJ$39,FJ$5*2-1),IF(AND(FB34&gt;=SMALL(기준일시_입력!$J$21:$J$39,FJ$5),FB34&lt;SMALL(기준일시_입력!$N$21:$N$39,FJ$5)),SMALL(기준일시_입력!$N$21:$N$39,FJ$5)-FB34,0)),0)</f>
        <v>0</v>
      </c>
      <c r="FK34" s="15">
        <f>IFERROR(IF(AND(FB34&lt;SMALL(기준일시_입력!$J$21:$J$39,FK$5),FC34&gt;SMALL(기준일시_입력!$N$21:$N$39,FK$5)),INDEX(기준일시_입력!$AJ$21:$AJ$39,FK$5*2-1),IF(AND(FB34&gt;=SMALL(기준일시_입력!$J$21:$J$39,FK$5),FB34&lt;SMALL(기준일시_입력!$N$21:$N$39,FK$5)),SMALL(기준일시_입력!$N$21:$N$39,FK$5)-FB34,0)),0)</f>
        <v>0</v>
      </c>
      <c r="FL34" s="15">
        <f>IFERROR(IF(AND(FB34&lt;SMALL(기준일시_입력!$J$21:$J$39,FL$5),FC34&gt;SMALL(기준일시_입력!$N$21:$N$39,FL$5)),INDEX(기준일시_입력!$AJ$21:$AJ$39,FL$5*2-1),IF(AND(FB34&gt;=SMALL(기준일시_입력!$J$21:$J$39,FL$5),FB34&lt;SMALL(기준일시_입력!$N$21:$N$39,FL$5)),SMALL(기준일시_입력!$N$21:$N$39,FL$5)-FB34,0)),0)</f>
        <v>0</v>
      </c>
      <c r="FM34" s="15">
        <f>IFERROR(IF(AND(FB34&lt;SMALL(기준일시_입력!$J$21:$J$39,FM$5),FC34&gt;SMALL(기준일시_입력!$N$21:$N$39,FM$5)),INDEX(기준일시_입력!$AJ$21:$AJ$39,FM$5*2-1),IF(AND(FB34&gt;=SMALL(기준일시_입력!$J$21:$J$39,FM$5),FB34&lt;SMALL(기준일시_입력!$N$21:$N$39,FM$5)),SMALL(기준일시_입력!$N$21:$N$39,FM$5)-FB34,0)),0)</f>
        <v>0</v>
      </c>
      <c r="FN34" s="6"/>
      <c r="FO34" s="180" t="str">
        <f t="shared" si="169"/>
        <v>29일</v>
      </c>
      <c r="FP34" s="180"/>
      <c r="FQ34" s="124" t="str">
        <f t="shared" si="170"/>
        <v>월</v>
      </c>
      <c r="FR34" s="133" t="str">
        <f t="shared" si="405"/>
        <v/>
      </c>
      <c r="FS34" s="184"/>
      <c r="FT34" s="184"/>
      <c r="FU34" s="184"/>
      <c r="FV34" s="184"/>
      <c r="FW34" s="184"/>
      <c r="FX34" s="184"/>
      <c r="FY34" s="176"/>
      <c r="FZ34" s="177"/>
      <c r="GA34" s="129" t="str">
        <f>IF($B34="","",IF(AND(FQ$3&lt;&gt;"",$B34-기준일시_입력!$AO$7&lt;=0,FS34="",FV34="",FY34=""),"X",IF(FY34="연차","☆",IF(FY34="월차","★",IF(FY34="병가","♨",IF(FY34="출장","◎",IF(FY34="교육","■",IF(AND(FY34="",FS34&lt;=기준일시_입력!$J$15,FV34&gt;=기준일시_입력!$N$15),"○",IF(AND(FY34="",FS34&lt;&gt;"",FS34&gt;기준일시_입력!$J$15),"▼",IF(AND(FY34="",FV34&lt;&gt;"",FV34&lt;기준일시_입력!$N$15),"△",""))))))))))</f>
        <v/>
      </c>
      <c r="GB34" s="128">
        <f>IFERROR(IF(OR(FS34="",FV34=""),0,IF(AND(GD34&lt;기준일시_입력!$J$17,GE34&gt;기준일시_입력!$N$17),기준일시_입력!$N$17-기준일시_입력!$J$17,IF(AND(GD34&gt;=기준일시_입력!$J$17,GE34&gt;기준일시_입력!$N$17),기준일시_입력!$N$17-GD34,IF(GE34&lt;기준일시_입력!$J$17,0,IF(AND(GD34&lt;기준일시_입력!$J$17,GE34&lt;=기준일시_입력!$N$17),GE34-기준일시_입력!$J$17,IF(AND(GD34&gt;=기준일시_입력!$J$17,GE34&lt;=기준일시_입력!$N$17),GE34-GD34,0)))))),0)</f>
        <v>0</v>
      </c>
      <c r="GC34" s="128">
        <f t="shared" si="172"/>
        <v>0</v>
      </c>
      <c r="GD34" s="128">
        <f>IF(OR(FS34="",FV34=""),0,IF(FS34&lt;기준일시_입력!$J$15,기준일시_입력!$J$15,FS34))</f>
        <v>0</v>
      </c>
      <c r="GE34" s="128">
        <f t="shared" si="173"/>
        <v>0</v>
      </c>
      <c r="GF34" s="128">
        <f>IFERROR(IF(AND(GD34&lt;SMALL(기준일시_입력!$J$21:$J$39,GF$5),GE34&gt;SMALL(기준일시_입력!$N$21:$N$39,GF$5)),INDEX(기준일시_입력!$AJ$21:$AJ$39,GF$5*2-1),IF(AND(GD34&gt;=SMALL(기준일시_입력!$J$21:$J$39,GF$5),GD34&lt;SMALL(기준일시_입력!$N$21:$N$39,GF$5)),SMALL(기준일시_입력!$N$21:$N$39,GF$5)-GD34,0)),0)</f>
        <v>0</v>
      </c>
      <c r="GG34" s="128">
        <f>IFERROR(IF(AND(GD34&lt;SMALL(기준일시_입력!$J$21:$J$39,GG$5),GE34&gt;SMALL(기준일시_입력!$N$21:$N$39,GG$5)),INDEX(기준일시_입력!$AJ$21:$AJ$39,GG$5*2-1),IF(AND(GD34&gt;=SMALL(기준일시_입력!$J$21:$J$39,GG$5),GD34&lt;SMALL(기준일시_입력!$N$21:$N$39,GG$5)),SMALL(기준일시_입력!$N$21:$N$39,GG$5)-GD34,0)),0)</f>
        <v>0</v>
      </c>
      <c r="GH34" s="128">
        <f>IFERROR(IF(AND(GD34&lt;SMALL(기준일시_입력!$J$21:$J$39,GH$5),GE34&gt;SMALL(기준일시_입력!$N$21:$N$39,GH$5)),INDEX(기준일시_입력!$AJ$21:$AJ$39,GH$5*2-1),IF(AND(GD34&gt;=SMALL(기준일시_입력!$J$21:$J$39,GH$5),GD34&lt;SMALL(기준일시_입력!$N$21:$N$39,GH$5)),SMALL(기준일시_입력!$N$21:$N$39,GH$5)-GD34,0)),0)</f>
        <v>0</v>
      </c>
      <c r="GI34" s="128">
        <f>IFERROR(IF(AND(GD34&lt;SMALL(기준일시_입력!$J$21:$J$39,GI$5),GE34&gt;SMALL(기준일시_입력!$N$21:$N$39,GI$5)),INDEX(기준일시_입력!$AJ$21:$AJ$39,GI$5*2-1),IF(AND(GD34&gt;=SMALL(기준일시_입력!$J$21:$J$39,GI$5),GD34&lt;SMALL(기준일시_입력!$N$21:$N$39,GI$5)),SMALL(기준일시_입력!$N$21:$N$39,GI$5)-GD34,0)),0)</f>
        <v>0</v>
      </c>
      <c r="GJ34" s="128">
        <f>IFERROR(IF(AND(GD34&lt;SMALL(기준일시_입력!$J$21:$J$39,GJ$5),GE34&gt;SMALL(기준일시_입력!$N$21:$N$39,GJ$5)),INDEX(기준일시_입력!$AJ$21:$AJ$39,GJ$5*2-1),IF(AND(GD34&gt;=SMALL(기준일시_입력!$J$21:$J$39,GJ$5),GD34&lt;SMALL(기준일시_입력!$N$21:$N$39,GJ$5)),SMALL(기준일시_입력!$N$21:$N$39,GJ$5)-GD34,0)),0)</f>
        <v>0</v>
      </c>
      <c r="GK34" s="128">
        <f>IFERROR(IF(AND(GD34&lt;SMALL(기준일시_입력!$J$21:$J$39,GK$5),GE34&gt;SMALL(기준일시_입력!$N$21:$N$39,GK$5)),INDEX(기준일시_입력!$AJ$21:$AJ$39,GK$5*2-1),IF(AND(GD34&gt;=SMALL(기준일시_입력!$J$21:$J$39,GK$5),GD34&lt;SMALL(기준일시_입력!$N$21:$N$39,GK$5)),SMALL(기준일시_입력!$N$21:$N$39,GK$5)-GD34,0)),0)</f>
        <v>0</v>
      </c>
      <c r="GL34" s="128">
        <f>IFERROR(IF(AND(GD34&lt;SMALL(기준일시_입력!$J$21:$J$39,GL$5),GE34&gt;SMALL(기준일시_입력!$N$21:$N$39,GL$5)),INDEX(기준일시_입력!$AJ$21:$AJ$39,GL$5*2-1),IF(AND(GD34&gt;=SMALL(기준일시_입력!$J$21:$J$39,GL$5),GD34&lt;SMALL(기준일시_입력!$N$21:$N$39,GL$5)),SMALL(기준일시_입력!$N$21:$N$39,GL$5)-GD34,0)),0)</f>
        <v>0</v>
      </c>
      <c r="GM34" s="128">
        <f>IFERROR(IF(AND(GD34&lt;SMALL(기준일시_입력!$J$21:$J$39,GM$5),GE34&gt;SMALL(기준일시_입력!$N$21:$N$39,GM$5)),INDEX(기준일시_입력!$AJ$21:$AJ$39,GM$5*2-1),IF(AND(GD34&gt;=SMALL(기준일시_입력!$J$21:$J$39,GM$5),GD34&lt;SMALL(기준일시_입력!$N$21:$N$39,GM$5)),SMALL(기준일시_입력!$N$21:$N$39,GM$5)-GD34,0)),0)</f>
        <v>0</v>
      </c>
      <c r="GN34" s="128">
        <f>IFERROR(IF(AND(GD34&lt;SMALL(기준일시_입력!$J$21:$J$39,GN$5),GE34&gt;SMALL(기준일시_입력!$N$21:$N$39,GN$5)),INDEX(기준일시_입력!$AJ$21:$AJ$39,GN$5*2-1),IF(AND(GD34&gt;=SMALL(기준일시_입력!$J$21:$J$39,GN$5),GD34&lt;SMALL(기준일시_입력!$N$21:$N$39,GN$5)),SMALL(기준일시_입력!$N$21:$N$39,GN$5)-GD34,0)),0)</f>
        <v>0</v>
      </c>
      <c r="GO34" s="128">
        <f>IFERROR(IF(AND(GD34&lt;SMALL(기준일시_입력!$J$21:$J$39,GO$5),GE34&gt;SMALL(기준일시_입력!$N$21:$N$39,GO$5)),INDEX(기준일시_입력!$AJ$21:$AJ$39,GO$5*2-1),IF(AND(GD34&gt;=SMALL(기준일시_입력!$J$21:$J$39,GO$5),GD34&lt;SMALL(기준일시_입력!$N$21:$N$39,GO$5)),SMALL(기준일시_입력!$N$21:$N$39,GO$5)-GD34,0)),0)</f>
        <v>0</v>
      </c>
      <c r="GP34" s="125"/>
      <c r="GQ34" s="180" t="str">
        <f t="shared" si="174"/>
        <v>29일</v>
      </c>
      <c r="GR34" s="180"/>
      <c r="GS34" s="124" t="str">
        <f t="shared" si="175"/>
        <v>월</v>
      </c>
      <c r="GT34" s="133" t="str">
        <f t="shared" si="405"/>
        <v/>
      </c>
      <c r="GU34" s="184"/>
      <c r="GV34" s="184"/>
      <c r="GW34" s="184"/>
      <c r="GX34" s="184"/>
      <c r="GY34" s="184"/>
      <c r="GZ34" s="184"/>
      <c r="HA34" s="176"/>
      <c r="HB34" s="177"/>
      <c r="HC34" s="129" t="str">
        <f>IF($B34="","",IF(AND(GS$3&lt;&gt;"",$B34-기준일시_입력!$AO$7&lt;=0,GU34="",GX34="",HA34=""),"X",IF(HA34="연차","☆",IF(HA34="월차","★",IF(HA34="병가","♨",IF(HA34="출장","◎",IF(HA34="교육","■",IF(AND(HA34="",GU34&lt;=기준일시_입력!$J$15,GX34&gt;=기준일시_입력!$N$15),"○",IF(AND(HA34="",GU34&lt;&gt;"",GU34&gt;기준일시_입력!$J$15),"▼",IF(AND(HA34="",GX34&lt;&gt;"",GX34&lt;기준일시_입력!$N$15),"△",""))))))))))</f>
        <v/>
      </c>
      <c r="HD34" s="128">
        <f>IFERROR(IF(OR(GU34="",GX34=""),0,IF(AND(HF34&lt;기준일시_입력!$J$17,HG34&gt;기준일시_입력!$N$17),기준일시_입력!$N$17-기준일시_입력!$J$17,IF(AND(HF34&gt;=기준일시_입력!$J$17,HG34&gt;기준일시_입력!$N$17),기준일시_입력!$N$17-HF34,IF(HG34&lt;기준일시_입력!$J$17,0,IF(AND(HF34&lt;기준일시_입력!$J$17,HG34&lt;=기준일시_입력!$N$17),HG34-기준일시_입력!$J$17,IF(AND(HF34&gt;=기준일시_입력!$J$17,HG34&lt;=기준일시_입력!$N$17),HG34-HF34,0)))))),0)</f>
        <v>0</v>
      </c>
      <c r="HE34" s="128">
        <f t="shared" si="177"/>
        <v>0</v>
      </c>
      <c r="HF34" s="128">
        <f>IF(OR(GU34="",GX34=""),0,IF(GU34&lt;기준일시_입력!$J$15,기준일시_입력!$J$15,GU34))</f>
        <v>0</v>
      </c>
      <c r="HG34" s="128">
        <f t="shared" si="178"/>
        <v>0</v>
      </c>
      <c r="HH34" s="128">
        <f>IFERROR(IF(AND(HF34&lt;SMALL(기준일시_입력!$J$21:$J$39,HH$5),HG34&gt;SMALL(기준일시_입력!$N$21:$N$39,HH$5)),INDEX(기준일시_입력!$AJ$21:$AJ$39,HH$5*2-1),IF(AND(HF34&gt;=SMALL(기준일시_입력!$J$21:$J$39,HH$5),HF34&lt;SMALL(기준일시_입력!$N$21:$N$39,HH$5)),SMALL(기준일시_입력!$N$21:$N$39,HH$5)-HF34,0)),0)</f>
        <v>0</v>
      </c>
      <c r="HI34" s="128">
        <f>IFERROR(IF(AND(HF34&lt;SMALL(기준일시_입력!$J$21:$J$39,HI$5),HG34&gt;SMALL(기준일시_입력!$N$21:$N$39,HI$5)),INDEX(기준일시_입력!$AJ$21:$AJ$39,HI$5*2-1),IF(AND(HF34&gt;=SMALL(기준일시_입력!$J$21:$J$39,HI$5),HF34&lt;SMALL(기준일시_입력!$N$21:$N$39,HI$5)),SMALL(기준일시_입력!$N$21:$N$39,HI$5)-HF34,0)),0)</f>
        <v>0</v>
      </c>
      <c r="HJ34" s="128">
        <f>IFERROR(IF(AND(HF34&lt;SMALL(기준일시_입력!$J$21:$J$39,HJ$5),HG34&gt;SMALL(기준일시_입력!$N$21:$N$39,HJ$5)),INDEX(기준일시_입력!$AJ$21:$AJ$39,HJ$5*2-1),IF(AND(HF34&gt;=SMALL(기준일시_입력!$J$21:$J$39,HJ$5),HF34&lt;SMALL(기준일시_입력!$N$21:$N$39,HJ$5)),SMALL(기준일시_입력!$N$21:$N$39,HJ$5)-HF34,0)),0)</f>
        <v>0</v>
      </c>
      <c r="HK34" s="128">
        <f>IFERROR(IF(AND(HF34&lt;SMALL(기준일시_입력!$J$21:$J$39,HK$5),HG34&gt;SMALL(기준일시_입력!$N$21:$N$39,HK$5)),INDEX(기준일시_입력!$AJ$21:$AJ$39,HK$5*2-1),IF(AND(HF34&gt;=SMALL(기준일시_입력!$J$21:$J$39,HK$5),HF34&lt;SMALL(기준일시_입력!$N$21:$N$39,HK$5)),SMALL(기준일시_입력!$N$21:$N$39,HK$5)-HF34,0)),0)</f>
        <v>0</v>
      </c>
      <c r="HL34" s="128">
        <f>IFERROR(IF(AND(HF34&lt;SMALL(기준일시_입력!$J$21:$J$39,HL$5),HG34&gt;SMALL(기준일시_입력!$N$21:$N$39,HL$5)),INDEX(기준일시_입력!$AJ$21:$AJ$39,HL$5*2-1),IF(AND(HF34&gt;=SMALL(기준일시_입력!$J$21:$J$39,HL$5),HF34&lt;SMALL(기준일시_입력!$N$21:$N$39,HL$5)),SMALL(기준일시_입력!$N$21:$N$39,HL$5)-HF34,0)),0)</f>
        <v>0</v>
      </c>
      <c r="HM34" s="128">
        <f>IFERROR(IF(AND(HF34&lt;SMALL(기준일시_입력!$J$21:$J$39,HM$5),HG34&gt;SMALL(기준일시_입력!$N$21:$N$39,HM$5)),INDEX(기준일시_입력!$AJ$21:$AJ$39,HM$5*2-1),IF(AND(HF34&gt;=SMALL(기준일시_입력!$J$21:$J$39,HM$5),HF34&lt;SMALL(기준일시_입력!$N$21:$N$39,HM$5)),SMALL(기준일시_입력!$N$21:$N$39,HM$5)-HF34,0)),0)</f>
        <v>0</v>
      </c>
      <c r="HN34" s="128">
        <f>IFERROR(IF(AND(HF34&lt;SMALL(기준일시_입력!$J$21:$J$39,HN$5),HG34&gt;SMALL(기준일시_입력!$N$21:$N$39,HN$5)),INDEX(기준일시_입력!$AJ$21:$AJ$39,HN$5*2-1),IF(AND(HF34&gt;=SMALL(기준일시_입력!$J$21:$J$39,HN$5),HF34&lt;SMALL(기준일시_입력!$N$21:$N$39,HN$5)),SMALL(기준일시_입력!$N$21:$N$39,HN$5)-HF34,0)),0)</f>
        <v>0</v>
      </c>
      <c r="HO34" s="128">
        <f>IFERROR(IF(AND(HF34&lt;SMALL(기준일시_입력!$J$21:$J$39,HO$5),HG34&gt;SMALL(기준일시_입력!$N$21:$N$39,HO$5)),INDEX(기준일시_입력!$AJ$21:$AJ$39,HO$5*2-1),IF(AND(HF34&gt;=SMALL(기준일시_입력!$J$21:$J$39,HO$5),HF34&lt;SMALL(기준일시_입력!$N$21:$N$39,HO$5)),SMALL(기준일시_입력!$N$21:$N$39,HO$5)-HF34,0)),0)</f>
        <v>0</v>
      </c>
      <c r="HP34" s="128">
        <f>IFERROR(IF(AND(HF34&lt;SMALL(기준일시_입력!$J$21:$J$39,HP$5),HG34&gt;SMALL(기준일시_입력!$N$21:$N$39,HP$5)),INDEX(기준일시_입력!$AJ$21:$AJ$39,HP$5*2-1),IF(AND(HF34&gt;=SMALL(기준일시_입력!$J$21:$J$39,HP$5),HF34&lt;SMALL(기준일시_입력!$N$21:$N$39,HP$5)),SMALL(기준일시_입력!$N$21:$N$39,HP$5)-HF34,0)),0)</f>
        <v>0</v>
      </c>
      <c r="HQ34" s="128">
        <f>IFERROR(IF(AND(HF34&lt;SMALL(기준일시_입력!$J$21:$J$39,HQ$5),HG34&gt;SMALL(기준일시_입력!$N$21:$N$39,HQ$5)),INDEX(기준일시_입력!$AJ$21:$AJ$39,HQ$5*2-1),IF(AND(HF34&gt;=SMALL(기준일시_입력!$J$21:$J$39,HQ$5),HF34&lt;SMALL(기준일시_입력!$N$21:$N$39,HQ$5)),SMALL(기준일시_입력!$N$21:$N$39,HQ$5)-HF34,0)),0)</f>
        <v>0</v>
      </c>
      <c r="HR34" s="125"/>
      <c r="HS34" s="180" t="str">
        <f t="shared" si="179"/>
        <v>29일</v>
      </c>
      <c r="HT34" s="180"/>
      <c r="HU34" s="124" t="str">
        <f t="shared" si="180"/>
        <v>월</v>
      </c>
      <c r="HV34" s="133" t="str">
        <f t="shared" si="405"/>
        <v/>
      </c>
      <c r="HW34" s="184"/>
      <c r="HX34" s="184"/>
      <c r="HY34" s="184"/>
      <c r="HZ34" s="184"/>
      <c r="IA34" s="184"/>
      <c r="IB34" s="184"/>
      <c r="IC34" s="176"/>
      <c r="ID34" s="177"/>
      <c r="IE34" s="129" t="str">
        <f>IF($B34="","",IF(AND(HU$3&lt;&gt;"",$B34-기준일시_입력!$AO$7&lt;=0,HW34="",HZ34="",IC34=""),"X",IF(IC34="연차","☆",IF(IC34="월차","★",IF(IC34="병가","♨",IF(IC34="출장","◎",IF(IC34="교육","■",IF(AND(IC34="",HW34&lt;=기준일시_입력!$J$15,HZ34&gt;=기준일시_입력!$N$15),"○",IF(AND(IC34="",HW34&lt;&gt;"",HW34&gt;기준일시_입력!$J$15),"▼",IF(AND(IC34="",HZ34&lt;&gt;"",HZ34&lt;기준일시_입력!$N$15),"△",""))))))))))</f>
        <v/>
      </c>
      <c r="IF34" s="128">
        <f>IFERROR(IF(OR(HW34="",HZ34=""),0,IF(AND(IH34&lt;기준일시_입력!$J$17,II34&gt;기준일시_입력!$N$17),기준일시_입력!$N$17-기준일시_입력!$J$17,IF(AND(IH34&gt;=기준일시_입력!$J$17,II34&gt;기준일시_입력!$N$17),기준일시_입력!$N$17-IH34,IF(II34&lt;기준일시_입력!$J$17,0,IF(AND(IH34&lt;기준일시_입력!$J$17,II34&lt;=기준일시_입력!$N$17),II34-기준일시_입력!$J$17,IF(AND(IH34&gt;=기준일시_입력!$J$17,II34&lt;=기준일시_입력!$N$17),II34-IH34,0)))))),0)</f>
        <v>0</v>
      </c>
      <c r="IG34" s="128">
        <f t="shared" si="182"/>
        <v>0</v>
      </c>
      <c r="IH34" s="128">
        <f>IF(OR(HW34="",HZ34=""),0,IF(HW34&lt;기준일시_입력!$J$15,기준일시_입력!$J$15,HW34))</f>
        <v>0</v>
      </c>
      <c r="II34" s="128">
        <f t="shared" si="183"/>
        <v>0</v>
      </c>
      <c r="IJ34" s="128">
        <f>IFERROR(IF(AND(IH34&lt;SMALL(기준일시_입력!$J$21:$J$39,IJ$5),II34&gt;SMALL(기준일시_입력!$N$21:$N$39,IJ$5)),INDEX(기준일시_입력!$AJ$21:$AJ$39,IJ$5*2-1),IF(AND(IH34&gt;=SMALL(기준일시_입력!$J$21:$J$39,IJ$5),IH34&lt;SMALL(기준일시_입력!$N$21:$N$39,IJ$5)),SMALL(기준일시_입력!$N$21:$N$39,IJ$5)-IH34,0)),0)</f>
        <v>0</v>
      </c>
      <c r="IK34" s="128">
        <f>IFERROR(IF(AND(IH34&lt;SMALL(기준일시_입력!$J$21:$J$39,IK$5),II34&gt;SMALL(기준일시_입력!$N$21:$N$39,IK$5)),INDEX(기준일시_입력!$AJ$21:$AJ$39,IK$5*2-1),IF(AND(IH34&gt;=SMALL(기준일시_입력!$J$21:$J$39,IK$5),IH34&lt;SMALL(기준일시_입력!$N$21:$N$39,IK$5)),SMALL(기준일시_입력!$N$21:$N$39,IK$5)-IH34,0)),0)</f>
        <v>0</v>
      </c>
      <c r="IL34" s="128">
        <f>IFERROR(IF(AND(IH34&lt;SMALL(기준일시_입력!$J$21:$J$39,IL$5),II34&gt;SMALL(기준일시_입력!$N$21:$N$39,IL$5)),INDEX(기준일시_입력!$AJ$21:$AJ$39,IL$5*2-1),IF(AND(IH34&gt;=SMALL(기준일시_입력!$J$21:$J$39,IL$5),IH34&lt;SMALL(기준일시_입력!$N$21:$N$39,IL$5)),SMALL(기준일시_입력!$N$21:$N$39,IL$5)-IH34,0)),0)</f>
        <v>0</v>
      </c>
      <c r="IM34" s="128">
        <f>IFERROR(IF(AND(IH34&lt;SMALL(기준일시_입력!$J$21:$J$39,IM$5),II34&gt;SMALL(기준일시_입력!$N$21:$N$39,IM$5)),INDEX(기준일시_입력!$AJ$21:$AJ$39,IM$5*2-1),IF(AND(IH34&gt;=SMALL(기준일시_입력!$J$21:$J$39,IM$5),IH34&lt;SMALL(기준일시_입력!$N$21:$N$39,IM$5)),SMALL(기준일시_입력!$N$21:$N$39,IM$5)-IH34,0)),0)</f>
        <v>0</v>
      </c>
      <c r="IN34" s="128">
        <f>IFERROR(IF(AND(IH34&lt;SMALL(기준일시_입력!$J$21:$J$39,IN$5),II34&gt;SMALL(기준일시_입력!$N$21:$N$39,IN$5)),INDEX(기준일시_입력!$AJ$21:$AJ$39,IN$5*2-1),IF(AND(IH34&gt;=SMALL(기준일시_입력!$J$21:$J$39,IN$5),IH34&lt;SMALL(기준일시_입력!$N$21:$N$39,IN$5)),SMALL(기준일시_입력!$N$21:$N$39,IN$5)-IH34,0)),0)</f>
        <v>0</v>
      </c>
      <c r="IO34" s="128">
        <f>IFERROR(IF(AND(IH34&lt;SMALL(기준일시_입력!$J$21:$J$39,IO$5),II34&gt;SMALL(기준일시_입력!$N$21:$N$39,IO$5)),INDEX(기준일시_입력!$AJ$21:$AJ$39,IO$5*2-1),IF(AND(IH34&gt;=SMALL(기준일시_입력!$J$21:$J$39,IO$5),IH34&lt;SMALL(기준일시_입력!$N$21:$N$39,IO$5)),SMALL(기준일시_입력!$N$21:$N$39,IO$5)-IH34,0)),0)</f>
        <v>0</v>
      </c>
      <c r="IP34" s="128">
        <f>IFERROR(IF(AND(IH34&lt;SMALL(기준일시_입력!$J$21:$J$39,IP$5),II34&gt;SMALL(기준일시_입력!$N$21:$N$39,IP$5)),INDEX(기준일시_입력!$AJ$21:$AJ$39,IP$5*2-1),IF(AND(IH34&gt;=SMALL(기준일시_입력!$J$21:$J$39,IP$5),IH34&lt;SMALL(기준일시_입력!$N$21:$N$39,IP$5)),SMALL(기준일시_입력!$N$21:$N$39,IP$5)-IH34,0)),0)</f>
        <v>0</v>
      </c>
      <c r="IQ34" s="128">
        <f>IFERROR(IF(AND(IH34&lt;SMALL(기준일시_입력!$J$21:$J$39,IQ$5),II34&gt;SMALL(기준일시_입력!$N$21:$N$39,IQ$5)),INDEX(기준일시_입력!$AJ$21:$AJ$39,IQ$5*2-1),IF(AND(IH34&gt;=SMALL(기준일시_입력!$J$21:$J$39,IQ$5),IH34&lt;SMALL(기준일시_입력!$N$21:$N$39,IQ$5)),SMALL(기준일시_입력!$N$21:$N$39,IQ$5)-IH34,0)),0)</f>
        <v>0</v>
      </c>
      <c r="IR34" s="128">
        <f>IFERROR(IF(AND(IH34&lt;SMALL(기준일시_입력!$J$21:$J$39,IR$5),II34&gt;SMALL(기준일시_입력!$N$21:$N$39,IR$5)),INDEX(기준일시_입력!$AJ$21:$AJ$39,IR$5*2-1),IF(AND(IH34&gt;=SMALL(기준일시_입력!$J$21:$J$39,IR$5),IH34&lt;SMALL(기준일시_입력!$N$21:$N$39,IR$5)),SMALL(기준일시_입력!$N$21:$N$39,IR$5)-IH34,0)),0)</f>
        <v>0</v>
      </c>
      <c r="IS34" s="128">
        <f>IFERROR(IF(AND(IH34&lt;SMALL(기준일시_입력!$J$21:$J$39,IS$5),II34&gt;SMALL(기준일시_입력!$N$21:$N$39,IS$5)),INDEX(기준일시_입력!$AJ$21:$AJ$39,IS$5*2-1),IF(AND(IH34&gt;=SMALL(기준일시_입력!$J$21:$J$39,IS$5),IH34&lt;SMALL(기준일시_입력!$N$21:$N$39,IS$5)),SMALL(기준일시_입력!$N$21:$N$39,IS$5)-IH34,0)),0)</f>
        <v>0</v>
      </c>
      <c r="IT34" s="125"/>
      <c r="IU34" s="180" t="str">
        <f t="shared" si="184"/>
        <v>29일</v>
      </c>
      <c r="IV34" s="180"/>
      <c r="IW34" s="124" t="str">
        <f t="shared" si="185"/>
        <v>월</v>
      </c>
      <c r="IX34" s="133" t="str">
        <f t="shared" si="406"/>
        <v/>
      </c>
      <c r="IY34" s="184"/>
      <c r="IZ34" s="184"/>
      <c r="JA34" s="184"/>
      <c r="JB34" s="184"/>
      <c r="JC34" s="184"/>
      <c r="JD34" s="184"/>
      <c r="JE34" s="176"/>
      <c r="JF34" s="177"/>
      <c r="JG34" s="129" t="str">
        <f>IF($B34="","",IF(AND(IW$3&lt;&gt;"",$B34-기준일시_입력!$AO$7&lt;=0,IY34="",JB34="",JE34=""),"X",IF(JE34="연차","☆",IF(JE34="월차","★",IF(JE34="병가","♨",IF(JE34="출장","◎",IF(JE34="교육","■",IF(AND(JE34="",IY34&lt;=기준일시_입력!$J$15,JB34&gt;=기준일시_입력!$N$15),"○",IF(AND(JE34="",IY34&lt;&gt;"",IY34&gt;기준일시_입력!$J$15),"▼",IF(AND(JE34="",JB34&lt;&gt;"",JB34&lt;기준일시_입력!$N$15),"△",""))))))))))</f>
        <v/>
      </c>
      <c r="JH34" s="128">
        <f>IFERROR(IF(OR(IY34="",JB34=""),0,IF(AND(JJ34&lt;기준일시_입력!$J$17,JK34&gt;기준일시_입력!$N$17),기준일시_입력!$N$17-기준일시_입력!$J$17,IF(AND(JJ34&gt;=기준일시_입력!$J$17,JK34&gt;기준일시_입력!$N$17),기준일시_입력!$N$17-JJ34,IF(JK34&lt;기준일시_입력!$J$17,0,IF(AND(JJ34&lt;기준일시_입력!$J$17,JK34&lt;=기준일시_입력!$N$17),JK34-기준일시_입력!$J$17,IF(AND(JJ34&gt;=기준일시_입력!$J$17,JK34&lt;=기준일시_입력!$N$17),JK34-JJ34,0)))))),0)</f>
        <v>0</v>
      </c>
      <c r="JI34" s="128">
        <f t="shared" si="187"/>
        <v>0</v>
      </c>
      <c r="JJ34" s="128">
        <f>IF(OR(IY34="",JB34=""),0,IF(IY34&lt;기준일시_입력!$J$15,기준일시_입력!$J$15,IY34))</f>
        <v>0</v>
      </c>
      <c r="JK34" s="128">
        <f t="shared" si="188"/>
        <v>0</v>
      </c>
      <c r="JL34" s="128">
        <f>IFERROR(IF(AND(JJ34&lt;SMALL(기준일시_입력!$J$21:$J$39,JL$5),JK34&gt;SMALL(기준일시_입력!$N$21:$N$39,JL$5)),INDEX(기준일시_입력!$AJ$21:$AJ$39,JL$5*2-1),IF(AND(JJ34&gt;=SMALL(기준일시_입력!$J$21:$J$39,JL$5),JJ34&lt;SMALL(기준일시_입력!$N$21:$N$39,JL$5)),SMALL(기준일시_입력!$N$21:$N$39,JL$5)-JJ34,0)),0)</f>
        <v>0</v>
      </c>
      <c r="JM34" s="128">
        <f>IFERROR(IF(AND(JJ34&lt;SMALL(기준일시_입력!$J$21:$J$39,JM$5),JK34&gt;SMALL(기준일시_입력!$N$21:$N$39,JM$5)),INDEX(기준일시_입력!$AJ$21:$AJ$39,JM$5*2-1),IF(AND(JJ34&gt;=SMALL(기준일시_입력!$J$21:$J$39,JM$5),JJ34&lt;SMALL(기준일시_입력!$N$21:$N$39,JM$5)),SMALL(기준일시_입력!$N$21:$N$39,JM$5)-JJ34,0)),0)</f>
        <v>0</v>
      </c>
      <c r="JN34" s="128">
        <f>IFERROR(IF(AND(JJ34&lt;SMALL(기준일시_입력!$J$21:$J$39,JN$5),JK34&gt;SMALL(기준일시_입력!$N$21:$N$39,JN$5)),INDEX(기준일시_입력!$AJ$21:$AJ$39,JN$5*2-1),IF(AND(JJ34&gt;=SMALL(기준일시_입력!$J$21:$J$39,JN$5),JJ34&lt;SMALL(기준일시_입력!$N$21:$N$39,JN$5)),SMALL(기준일시_입력!$N$21:$N$39,JN$5)-JJ34,0)),0)</f>
        <v>0</v>
      </c>
      <c r="JO34" s="128">
        <f>IFERROR(IF(AND(JJ34&lt;SMALL(기준일시_입력!$J$21:$J$39,JO$5),JK34&gt;SMALL(기준일시_입력!$N$21:$N$39,JO$5)),INDEX(기준일시_입력!$AJ$21:$AJ$39,JO$5*2-1),IF(AND(JJ34&gt;=SMALL(기준일시_입력!$J$21:$J$39,JO$5),JJ34&lt;SMALL(기준일시_입력!$N$21:$N$39,JO$5)),SMALL(기준일시_입력!$N$21:$N$39,JO$5)-JJ34,0)),0)</f>
        <v>0</v>
      </c>
      <c r="JP34" s="128">
        <f>IFERROR(IF(AND(JJ34&lt;SMALL(기준일시_입력!$J$21:$J$39,JP$5),JK34&gt;SMALL(기준일시_입력!$N$21:$N$39,JP$5)),INDEX(기준일시_입력!$AJ$21:$AJ$39,JP$5*2-1),IF(AND(JJ34&gt;=SMALL(기준일시_입력!$J$21:$J$39,JP$5),JJ34&lt;SMALL(기준일시_입력!$N$21:$N$39,JP$5)),SMALL(기준일시_입력!$N$21:$N$39,JP$5)-JJ34,0)),0)</f>
        <v>0</v>
      </c>
      <c r="JQ34" s="128">
        <f>IFERROR(IF(AND(JJ34&lt;SMALL(기준일시_입력!$J$21:$J$39,JQ$5),JK34&gt;SMALL(기준일시_입력!$N$21:$N$39,JQ$5)),INDEX(기준일시_입력!$AJ$21:$AJ$39,JQ$5*2-1),IF(AND(JJ34&gt;=SMALL(기준일시_입력!$J$21:$J$39,JQ$5),JJ34&lt;SMALL(기준일시_입력!$N$21:$N$39,JQ$5)),SMALL(기준일시_입력!$N$21:$N$39,JQ$5)-JJ34,0)),0)</f>
        <v>0</v>
      </c>
      <c r="JR34" s="128">
        <f>IFERROR(IF(AND(JJ34&lt;SMALL(기준일시_입력!$J$21:$J$39,JR$5),JK34&gt;SMALL(기준일시_입력!$N$21:$N$39,JR$5)),INDEX(기준일시_입력!$AJ$21:$AJ$39,JR$5*2-1),IF(AND(JJ34&gt;=SMALL(기준일시_입력!$J$21:$J$39,JR$5),JJ34&lt;SMALL(기준일시_입력!$N$21:$N$39,JR$5)),SMALL(기준일시_입력!$N$21:$N$39,JR$5)-JJ34,0)),0)</f>
        <v>0</v>
      </c>
      <c r="JS34" s="128">
        <f>IFERROR(IF(AND(JJ34&lt;SMALL(기준일시_입력!$J$21:$J$39,JS$5),JK34&gt;SMALL(기준일시_입력!$N$21:$N$39,JS$5)),INDEX(기준일시_입력!$AJ$21:$AJ$39,JS$5*2-1),IF(AND(JJ34&gt;=SMALL(기준일시_입력!$J$21:$J$39,JS$5),JJ34&lt;SMALL(기준일시_입력!$N$21:$N$39,JS$5)),SMALL(기준일시_입력!$N$21:$N$39,JS$5)-JJ34,0)),0)</f>
        <v>0</v>
      </c>
      <c r="JT34" s="128">
        <f>IFERROR(IF(AND(JJ34&lt;SMALL(기준일시_입력!$J$21:$J$39,JT$5),JK34&gt;SMALL(기준일시_입력!$N$21:$N$39,JT$5)),INDEX(기준일시_입력!$AJ$21:$AJ$39,JT$5*2-1),IF(AND(JJ34&gt;=SMALL(기준일시_입력!$J$21:$J$39,JT$5),JJ34&lt;SMALL(기준일시_입력!$N$21:$N$39,JT$5)),SMALL(기준일시_입력!$N$21:$N$39,JT$5)-JJ34,0)),0)</f>
        <v>0</v>
      </c>
      <c r="JU34" s="128">
        <f>IFERROR(IF(AND(JJ34&lt;SMALL(기준일시_입력!$J$21:$J$39,JU$5),JK34&gt;SMALL(기준일시_입력!$N$21:$N$39,JU$5)),INDEX(기준일시_입력!$AJ$21:$AJ$39,JU$5*2-1),IF(AND(JJ34&gt;=SMALL(기준일시_입력!$J$21:$J$39,JU$5),JJ34&lt;SMALL(기준일시_입력!$N$21:$N$39,JU$5)),SMALL(기준일시_입력!$N$21:$N$39,JU$5)-JJ34,0)),0)</f>
        <v>0</v>
      </c>
      <c r="JV34" s="125"/>
      <c r="JW34" s="180" t="str">
        <f t="shared" si="189"/>
        <v>29일</v>
      </c>
      <c r="JX34" s="180"/>
      <c r="JY34" s="124" t="str">
        <f t="shared" si="190"/>
        <v>월</v>
      </c>
      <c r="JZ34" s="133" t="str">
        <f t="shared" si="406"/>
        <v/>
      </c>
      <c r="KA34" s="184"/>
      <c r="KB34" s="184"/>
      <c r="KC34" s="184"/>
      <c r="KD34" s="184"/>
      <c r="KE34" s="184"/>
      <c r="KF34" s="184"/>
      <c r="KG34" s="176"/>
      <c r="KH34" s="177"/>
      <c r="KI34" s="129" t="str">
        <f>IF($B34="","",IF(AND(JY$3&lt;&gt;"",$B34-기준일시_입력!$AO$7&lt;=0,KA34="",KD34="",KG34=""),"X",IF(KG34="연차","☆",IF(KG34="월차","★",IF(KG34="병가","♨",IF(KG34="출장","◎",IF(KG34="교육","■",IF(AND(KG34="",KA34&lt;=기준일시_입력!$J$15,KD34&gt;=기준일시_입력!$N$15),"○",IF(AND(KG34="",KA34&lt;&gt;"",KA34&gt;기준일시_입력!$J$15),"▼",IF(AND(KG34="",KD34&lt;&gt;"",KD34&lt;기준일시_입력!$N$15),"△",""))))))))))</f>
        <v/>
      </c>
      <c r="KJ34" s="128">
        <f>IFERROR(IF(OR(KA34="",KD34=""),0,IF(AND(KL34&lt;기준일시_입력!$J$17,KM34&gt;기준일시_입력!$N$17),기준일시_입력!$N$17-기준일시_입력!$J$17,IF(AND(KL34&gt;=기준일시_입력!$J$17,KM34&gt;기준일시_입력!$N$17),기준일시_입력!$N$17-KL34,IF(KM34&lt;기준일시_입력!$J$17,0,IF(AND(KL34&lt;기준일시_입력!$J$17,KM34&lt;=기준일시_입력!$N$17),KM34-기준일시_입력!$J$17,IF(AND(KL34&gt;=기준일시_입력!$J$17,KM34&lt;=기준일시_입력!$N$17),KM34-KL34,0)))))),0)</f>
        <v>0</v>
      </c>
      <c r="KK34" s="128">
        <f t="shared" si="192"/>
        <v>0</v>
      </c>
      <c r="KL34" s="128">
        <f>IF(OR(KA34="",KD34=""),0,IF(KA34&lt;기준일시_입력!$J$15,기준일시_입력!$J$15,KA34))</f>
        <v>0</v>
      </c>
      <c r="KM34" s="128">
        <f t="shared" si="193"/>
        <v>0</v>
      </c>
      <c r="KN34" s="128">
        <f>IFERROR(IF(AND(KL34&lt;SMALL(기준일시_입력!$J$21:$J$39,KN$5),KM34&gt;SMALL(기준일시_입력!$N$21:$N$39,KN$5)),INDEX(기준일시_입력!$AJ$21:$AJ$39,KN$5*2-1),IF(AND(KL34&gt;=SMALL(기준일시_입력!$J$21:$J$39,KN$5),KL34&lt;SMALL(기준일시_입력!$N$21:$N$39,KN$5)),SMALL(기준일시_입력!$N$21:$N$39,KN$5)-KL34,0)),0)</f>
        <v>0</v>
      </c>
      <c r="KO34" s="128">
        <f>IFERROR(IF(AND(KL34&lt;SMALL(기준일시_입력!$J$21:$J$39,KO$5),KM34&gt;SMALL(기준일시_입력!$N$21:$N$39,KO$5)),INDEX(기준일시_입력!$AJ$21:$AJ$39,KO$5*2-1),IF(AND(KL34&gt;=SMALL(기준일시_입력!$J$21:$J$39,KO$5),KL34&lt;SMALL(기준일시_입력!$N$21:$N$39,KO$5)),SMALL(기준일시_입력!$N$21:$N$39,KO$5)-KL34,0)),0)</f>
        <v>0</v>
      </c>
      <c r="KP34" s="128">
        <f>IFERROR(IF(AND(KL34&lt;SMALL(기준일시_입력!$J$21:$J$39,KP$5),KM34&gt;SMALL(기준일시_입력!$N$21:$N$39,KP$5)),INDEX(기준일시_입력!$AJ$21:$AJ$39,KP$5*2-1),IF(AND(KL34&gt;=SMALL(기준일시_입력!$J$21:$J$39,KP$5),KL34&lt;SMALL(기준일시_입력!$N$21:$N$39,KP$5)),SMALL(기준일시_입력!$N$21:$N$39,KP$5)-KL34,0)),0)</f>
        <v>0</v>
      </c>
      <c r="KQ34" s="128">
        <f>IFERROR(IF(AND(KL34&lt;SMALL(기준일시_입력!$J$21:$J$39,KQ$5),KM34&gt;SMALL(기준일시_입력!$N$21:$N$39,KQ$5)),INDEX(기준일시_입력!$AJ$21:$AJ$39,KQ$5*2-1),IF(AND(KL34&gt;=SMALL(기준일시_입력!$J$21:$J$39,KQ$5),KL34&lt;SMALL(기준일시_입력!$N$21:$N$39,KQ$5)),SMALL(기준일시_입력!$N$21:$N$39,KQ$5)-KL34,0)),0)</f>
        <v>0</v>
      </c>
      <c r="KR34" s="128">
        <f>IFERROR(IF(AND(KL34&lt;SMALL(기준일시_입력!$J$21:$J$39,KR$5),KM34&gt;SMALL(기준일시_입력!$N$21:$N$39,KR$5)),INDEX(기준일시_입력!$AJ$21:$AJ$39,KR$5*2-1),IF(AND(KL34&gt;=SMALL(기준일시_입력!$J$21:$J$39,KR$5),KL34&lt;SMALL(기준일시_입력!$N$21:$N$39,KR$5)),SMALL(기준일시_입력!$N$21:$N$39,KR$5)-KL34,0)),0)</f>
        <v>0</v>
      </c>
      <c r="KS34" s="128">
        <f>IFERROR(IF(AND(KL34&lt;SMALL(기준일시_입력!$J$21:$J$39,KS$5),KM34&gt;SMALL(기준일시_입력!$N$21:$N$39,KS$5)),INDEX(기준일시_입력!$AJ$21:$AJ$39,KS$5*2-1),IF(AND(KL34&gt;=SMALL(기준일시_입력!$J$21:$J$39,KS$5),KL34&lt;SMALL(기준일시_입력!$N$21:$N$39,KS$5)),SMALL(기준일시_입력!$N$21:$N$39,KS$5)-KL34,0)),0)</f>
        <v>0</v>
      </c>
      <c r="KT34" s="128">
        <f>IFERROR(IF(AND(KL34&lt;SMALL(기준일시_입력!$J$21:$J$39,KT$5),KM34&gt;SMALL(기준일시_입력!$N$21:$N$39,KT$5)),INDEX(기준일시_입력!$AJ$21:$AJ$39,KT$5*2-1),IF(AND(KL34&gt;=SMALL(기준일시_입력!$J$21:$J$39,KT$5),KL34&lt;SMALL(기준일시_입력!$N$21:$N$39,KT$5)),SMALL(기준일시_입력!$N$21:$N$39,KT$5)-KL34,0)),0)</f>
        <v>0</v>
      </c>
      <c r="KU34" s="128">
        <f>IFERROR(IF(AND(KL34&lt;SMALL(기준일시_입력!$J$21:$J$39,KU$5),KM34&gt;SMALL(기준일시_입력!$N$21:$N$39,KU$5)),INDEX(기준일시_입력!$AJ$21:$AJ$39,KU$5*2-1),IF(AND(KL34&gt;=SMALL(기준일시_입력!$J$21:$J$39,KU$5),KL34&lt;SMALL(기준일시_입력!$N$21:$N$39,KU$5)),SMALL(기준일시_입력!$N$21:$N$39,KU$5)-KL34,0)),0)</f>
        <v>0</v>
      </c>
      <c r="KV34" s="128">
        <f>IFERROR(IF(AND(KL34&lt;SMALL(기준일시_입력!$J$21:$J$39,KV$5),KM34&gt;SMALL(기준일시_입력!$N$21:$N$39,KV$5)),INDEX(기준일시_입력!$AJ$21:$AJ$39,KV$5*2-1),IF(AND(KL34&gt;=SMALL(기준일시_입력!$J$21:$J$39,KV$5),KL34&lt;SMALL(기준일시_입력!$N$21:$N$39,KV$5)),SMALL(기준일시_입력!$N$21:$N$39,KV$5)-KL34,0)),0)</f>
        <v>0</v>
      </c>
      <c r="KW34" s="128">
        <f>IFERROR(IF(AND(KL34&lt;SMALL(기준일시_입력!$J$21:$J$39,KW$5),KM34&gt;SMALL(기준일시_입력!$N$21:$N$39,KW$5)),INDEX(기준일시_입력!$AJ$21:$AJ$39,KW$5*2-1),IF(AND(KL34&gt;=SMALL(기준일시_입력!$J$21:$J$39,KW$5),KL34&lt;SMALL(기준일시_입력!$N$21:$N$39,KW$5)),SMALL(기준일시_입력!$N$21:$N$39,KW$5)-KL34,0)),0)</f>
        <v>0</v>
      </c>
      <c r="KX34" s="125"/>
      <c r="KY34" s="180" t="str">
        <f t="shared" si="194"/>
        <v>29일</v>
      </c>
      <c r="KZ34" s="180"/>
      <c r="LA34" s="124" t="str">
        <f t="shared" si="195"/>
        <v>월</v>
      </c>
      <c r="LB34" s="133" t="str">
        <f t="shared" si="406"/>
        <v/>
      </c>
      <c r="LC34" s="184"/>
      <c r="LD34" s="184"/>
      <c r="LE34" s="184"/>
      <c r="LF34" s="184"/>
      <c r="LG34" s="184"/>
      <c r="LH34" s="184"/>
      <c r="LI34" s="176"/>
      <c r="LJ34" s="177"/>
      <c r="LK34" s="129" t="str">
        <f>IF($B34="","",IF(AND(LA$3&lt;&gt;"",$B34-기준일시_입력!$AO$7&lt;=0,LC34="",LF34="",LI34=""),"X",IF(LI34="연차","☆",IF(LI34="월차","★",IF(LI34="병가","♨",IF(LI34="출장","◎",IF(LI34="교육","■",IF(AND(LI34="",LC34&lt;=기준일시_입력!$J$15,LF34&gt;=기준일시_입력!$N$15),"○",IF(AND(LI34="",LC34&lt;&gt;"",LC34&gt;기준일시_입력!$J$15),"▼",IF(AND(LI34="",LF34&lt;&gt;"",LF34&lt;기준일시_입력!$N$15),"△",""))))))))))</f>
        <v/>
      </c>
      <c r="LL34" s="128">
        <f>IFERROR(IF(OR(LC34="",LF34=""),0,IF(AND(LN34&lt;기준일시_입력!$J$17,LO34&gt;기준일시_입력!$N$17),기준일시_입력!$N$17-기준일시_입력!$J$17,IF(AND(LN34&gt;=기준일시_입력!$J$17,LO34&gt;기준일시_입력!$N$17),기준일시_입력!$N$17-LN34,IF(LO34&lt;기준일시_입력!$J$17,0,IF(AND(LN34&lt;기준일시_입력!$J$17,LO34&lt;=기준일시_입력!$N$17),LO34-기준일시_입력!$J$17,IF(AND(LN34&gt;=기준일시_입력!$J$17,LO34&lt;=기준일시_입력!$N$17),LO34-LN34,0)))))),0)</f>
        <v>0</v>
      </c>
      <c r="LM34" s="128">
        <f t="shared" si="197"/>
        <v>0</v>
      </c>
      <c r="LN34" s="128">
        <f>IF(OR(LC34="",LF34=""),0,IF(LC34&lt;기준일시_입력!$J$15,기준일시_입력!$J$15,LC34))</f>
        <v>0</v>
      </c>
      <c r="LO34" s="128">
        <f t="shared" si="198"/>
        <v>0</v>
      </c>
      <c r="LP34" s="128">
        <f>IFERROR(IF(AND(LN34&lt;SMALL(기준일시_입력!$J$21:$J$39,LP$5),LO34&gt;SMALL(기준일시_입력!$N$21:$N$39,LP$5)),INDEX(기준일시_입력!$AJ$21:$AJ$39,LP$5*2-1),IF(AND(LN34&gt;=SMALL(기준일시_입력!$J$21:$J$39,LP$5),LN34&lt;SMALL(기준일시_입력!$N$21:$N$39,LP$5)),SMALL(기준일시_입력!$N$21:$N$39,LP$5)-LN34,0)),0)</f>
        <v>0</v>
      </c>
      <c r="LQ34" s="128">
        <f>IFERROR(IF(AND(LN34&lt;SMALL(기준일시_입력!$J$21:$J$39,LQ$5),LO34&gt;SMALL(기준일시_입력!$N$21:$N$39,LQ$5)),INDEX(기준일시_입력!$AJ$21:$AJ$39,LQ$5*2-1),IF(AND(LN34&gt;=SMALL(기준일시_입력!$J$21:$J$39,LQ$5),LN34&lt;SMALL(기준일시_입력!$N$21:$N$39,LQ$5)),SMALL(기준일시_입력!$N$21:$N$39,LQ$5)-LN34,0)),0)</f>
        <v>0</v>
      </c>
      <c r="LR34" s="128">
        <f>IFERROR(IF(AND(LN34&lt;SMALL(기준일시_입력!$J$21:$J$39,LR$5),LO34&gt;SMALL(기준일시_입력!$N$21:$N$39,LR$5)),INDEX(기준일시_입력!$AJ$21:$AJ$39,LR$5*2-1),IF(AND(LN34&gt;=SMALL(기준일시_입력!$J$21:$J$39,LR$5),LN34&lt;SMALL(기준일시_입력!$N$21:$N$39,LR$5)),SMALL(기준일시_입력!$N$21:$N$39,LR$5)-LN34,0)),0)</f>
        <v>0</v>
      </c>
      <c r="LS34" s="128">
        <f>IFERROR(IF(AND(LN34&lt;SMALL(기준일시_입력!$J$21:$J$39,LS$5),LO34&gt;SMALL(기준일시_입력!$N$21:$N$39,LS$5)),INDEX(기준일시_입력!$AJ$21:$AJ$39,LS$5*2-1),IF(AND(LN34&gt;=SMALL(기준일시_입력!$J$21:$J$39,LS$5),LN34&lt;SMALL(기준일시_입력!$N$21:$N$39,LS$5)),SMALL(기준일시_입력!$N$21:$N$39,LS$5)-LN34,0)),0)</f>
        <v>0</v>
      </c>
      <c r="LT34" s="128">
        <f>IFERROR(IF(AND(LN34&lt;SMALL(기준일시_입력!$J$21:$J$39,LT$5),LO34&gt;SMALL(기준일시_입력!$N$21:$N$39,LT$5)),INDEX(기준일시_입력!$AJ$21:$AJ$39,LT$5*2-1),IF(AND(LN34&gt;=SMALL(기준일시_입력!$J$21:$J$39,LT$5),LN34&lt;SMALL(기준일시_입력!$N$21:$N$39,LT$5)),SMALL(기준일시_입력!$N$21:$N$39,LT$5)-LN34,0)),0)</f>
        <v>0</v>
      </c>
      <c r="LU34" s="128">
        <f>IFERROR(IF(AND(LN34&lt;SMALL(기준일시_입력!$J$21:$J$39,LU$5),LO34&gt;SMALL(기준일시_입력!$N$21:$N$39,LU$5)),INDEX(기준일시_입력!$AJ$21:$AJ$39,LU$5*2-1),IF(AND(LN34&gt;=SMALL(기준일시_입력!$J$21:$J$39,LU$5),LN34&lt;SMALL(기준일시_입력!$N$21:$N$39,LU$5)),SMALL(기준일시_입력!$N$21:$N$39,LU$5)-LN34,0)),0)</f>
        <v>0</v>
      </c>
      <c r="LV34" s="128">
        <f>IFERROR(IF(AND(LN34&lt;SMALL(기준일시_입력!$J$21:$J$39,LV$5),LO34&gt;SMALL(기준일시_입력!$N$21:$N$39,LV$5)),INDEX(기준일시_입력!$AJ$21:$AJ$39,LV$5*2-1),IF(AND(LN34&gt;=SMALL(기준일시_입력!$J$21:$J$39,LV$5),LN34&lt;SMALL(기준일시_입력!$N$21:$N$39,LV$5)),SMALL(기준일시_입력!$N$21:$N$39,LV$5)-LN34,0)),0)</f>
        <v>0</v>
      </c>
      <c r="LW34" s="128">
        <f>IFERROR(IF(AND(LN34&lt;SMALL(기준일시_입력!$J$21:$J$39,LW$5),LO34&gt;SMALL(기준일시_입력!$N$21:$N$39,LW$5)),INDEX(기준일시_입력!$AJ$21:$AJ$39,LW$5*2-1),IF(AND(LN34&gt;=SMALL(기준일시_입력!$J$21:$J$39,LW$5),LN34&lt;SMALL(기준일시_입력!$N$21:$N$39,LW$5)),SMALL(기준일시_입력!$N$21:$N$39,LW$5)-LN34,0)),0)</f>
        <v>0</v>
      </c>
      <c r="LX34" s="128">
        <f>IFERROR(IF(AND(LN34&lt;SMALL(기준일시_입력!$J$21:$J$39,LX$5),LO34&gt;SMALL(기준일시_입력!$N$21:$N$39,LX$5)),INDEX(기준일시_입력!$AJ$21:$AJ$39,LX$5*2-1),IF(AND(LN34&gt;=SMALL(기준일시_입력!$J$21:$J$39,LX$5),LN34&lt;SMALL(기준일시_입력!$N$21:$N$39,LX$5)),SMALL(기준일시_입력!$N$21:$N$39,LX$5)-LN34,0)),0)</f>
        <v>0</v>
      </c>
      <c r="LY34" s="128">
        <f>IFERROR(IF(AND(LN34&lt;SMALL(기준일시_입력!$J$21:$J$39,LY$5),LO34&gt;SMALL(기준일시_입력!$N$21:$N$39,LY$5)),INDEX(기준일시_입력!$AJ$21:$AJ$39,LY$5*2-1),IF(AND(LN34&gt;=SMALL(기준일시_입력!$J$21:$J$39,LY$5),LN34&lt;SMALL(기준일시_입력!$N$21:$N$39,LY$5)),SMALL(기준일시_입력!$N$21:$N$39,LY$5)-LN34,0)),0)</f>
        <v>0</v>
      </c>
      <c r="LZ34" s="125"/>
      <c r="MA34" s="180" t="str">
        <f t="shared" si="199"/>
        <v>29일</v>
      </c>
      <c r="MB34" s="180"/>
      <c r="MC34" s="124" t="str">
        <f t="shared" si="200"/>
        <v>월</v>
      </c>
      <c r="MD34" s="133" t="str">
        <f t="shared" si="407"/>
        <v/>
      </c>
      <c r="ME34" s="184"/>
      <c r="MF34" s="184"/>
      <c r="MG34" s="184"/>
      <c r="MH34" s="184"/>
      <c r="MI34" s="184"/>
      <c r="MJ34" s="184"/>
      <c r="MK34" s="176"/>
      <c r="ML34" s="177"/>
      <c r="MM34" s="129" t="str">
        <f>IF($B34="","",IF(AND(MC$3&lt;&gt;"",$B34-기준일시_입력!$AO$7&lt;=0,ME34="",MH34="",MK34=""),"X",IF(MK34="연차","☆",IF(MK34="월차","★",IF(MK34="병가","♨",IF(MK34="출장","◎",IF(MK34="교육","■",IF(AND(MK34="",ME34&lt;=기준일시_입력!$J$15,MH34&gt;=기준일시_입력!$N$15),"○",IF(AND(MK34="",ME34&lt;&gt;"",ME34&gt;기준일시_입력!$J$15),"▼",IF(AND(MK34="",MH34&lt;&gt;"",MH34&lt;기준일시_입력!$N$15),"△",""))))))))))</f>
        <v/>
      </c>
      <c r="MN34" s="128">
        <f>IFERROR(IF(OR(ME34="",MH34=""),0,IF(AND(MP34&lt;기준일시_입력!$J$17,MQ34&gt;기준일시_입력!$N$17),기준일시_입력!$N$17-기준일시_입력!$J$17,IF(AND(MP34&gt;=기준일시_입력!$J$17,MQ34&gt;기준일시_입력!$N$17),기준일시_입력!$N$17-MP34,IF(MQ34&lt;기준일시_입력!$J$17,0,IF(AND(MP34&lt;기준일시_입력!$J$17,MQ34&lt;=기준일시_입력!$N$17),MQ34-기준일시_입력!$J$17,IF(AND(MP34&gt;=기준일시_입력!$J$17,MQ34&lt;=기준일시_입력!$N$17),MQ34-MP34,0)))))),0)</f>
        <v>0</v>
      </c>
      <c r="MO34" s="128">
        <f t="shared" si="202"/>
        <v>0</v>
      </c>
      <c r="MP34" s="128">
        <f>IF(OR(ME34="",MH34=""),0,IF(ME34&lt;기준일시_입력!$J$15,기준일시_입력!$J$15,ME34))</f>
        <v>0</v>
      </c>
      <c r="MQ34" s="128">
        <f t="shared" si="203"/>
        <v>0</v>
      </c>
      <c r="MR34" s="128">
        <f>IFERROR(IF(AND(MP34&lt;SMALL(기준일시_입력!$J$21:$J$39,MR$5),MQ34&gt;SMALL(기준일시_입력!$N$21:$N$39,MR$5)),INDEX(기준일시_입력!$AJ$21:$AJ$39,MR$5*2-1),IF(AND(MP34&gt;=SMALL(기준일시_입력!$J$21:$J$39,MR$5),MP34&lt;SMALL(기준일시_입력!$N$21:$N$39,MR$5)),SMALL(기준일시_입력!$N$21:$N$39,MR$5)-MP34,0)),0)</f>
        <v>0</v>
      </c>
      <c r="MS34" s="128">
        <f>IFERROR(IF(AND(MP34&lt;SMALL(기준일시_입력!$J$21:$J$39,MS$5),MQ34&gt;SMALL(기준일시_입력!$N$21:$N$39,MS$5)),INDEX(기준일시_입력!$AJ$21:$AJ$39,MS$5*2-1),IF(AND(MP34&gt;=SMALL(기준일시_입력!$J$21:$J$39,MS$5),MP34&lt;SMALL(기준일시_입력!$N$21:$N$39,MS$5)),SMALL(기준일시_입력!$N$21:$N$39,MS$5)-MP34,0)),0)</f>
        <v>0</v>
      </c>
      <c r="MT34" s="128">
        <f>IFERROR(IF(AND(MP34&lt;SMALL(기준일시_입력!$J$21:$J$39,MT$5),MQ34&gt;SMALL(기준일시_입력!$N$21:$N$39,MT$5)),INDEX(기준일시_입력!$AJ$21:$AJ$39,MT$5*2-1),IF(AND(MP34&gt;=SMALL(기준일시_입력!$J$21:$J$39,MT$5),MP34&lt;SMALL(기준일시_입력!$N$21:$N$39,MT$5)),SMALL(기준일시_입력!$N$21:$N$39,MT$5)-MP34,0)),0)</f>
        <v>0</v>
      </c>
      <c r="MU34" s="128">
        <f>IFERROR(IF(AND(MP34&lt;SMALL(기준일시_입력!$J$21:$J$39,MU$5),MQ34&gt;SMALL(기준일시_입력!$N$21:$N$39,MU$5)),INDEX(기준일시_입력!$AJ$21:$AJ$39,MU$5*2-1),IF(AND(MP34&gt;=SMALL(기준일시_입력!$J$21:$J$39,MU$5),MP34&lt;SMALL(기준일시_입력!$N$21:$N$39,MU$5)),SMALL(기준일시_입력!$N$21:$N$39,MU$5)-MP34,0)),0)</f>
        <v>0</v>
      </c>
      <c r="MV34" s="128">
        <f>IFERROR(IF(AND(MP34&lt;SMALL(기준일시_입력!$J$21:$J$39,MV$5),MQ34&gt;SMALL(기준일시_입력!$N$21:$N$39,MV$5)),INDEX(기준일시_입력!$AJ$21:$AJ$39,MV$5*2-1),IF(AND(MP34&gt;=SMALL(기준일시_입력!$J$21:$J$39,MV$5),MP34&lt;SMALL(기준일시_입력!$N$21:$N$39,MV$5)),SMALL(기준일시_입력!$N$21:$N$39,MV$5)-MP34,0)),0)</f>
        <v>0</v>
      </c>
      <c r="MW34" s="128">
        <f>IFERROR(IF(AND(MP34&lt;SMALL(기준일시_입력!$J$21:$J$39,MW$5),MQ34&gt;SMALL(기준일시_입력!$N$21:$N$39,MW$5)),INDEX(기준일시_입력!$AJ$21:$AJ$39,MW$5*2-1),IF(AND(MP34&gt;=SMALL(기준일시_입력!$J$21:$J$39,MW$5),MP34&lt;SMALL(기준일시_입력!$N$21:$N$39,MW$5)),SMALL(기준일시_입력!$N$21:$N$39,MW$5)-MP34,0)),0)</f>
        <v>0</v>
      </c>
      <c r="MX34" s="128">
        <f>IFERROR(IF(AND(MP34&lt;SMALL(기준일시_입력!$J$21:$J$39,MX$5),MQ34&gt;SMALL(기준일시_입력!$N$21:$N$39,MX$5)),INDEX(기준일시_입력!$AJ$21:$AJ$39,MX$5*2-1),IF(AND(MP34&gt;=SMALL(기준일시_입력!$J$21:$J$39,MX$5),MP34&lt;SMALL(기준일시_입력!$N$21:$N$39,MX$5)),SMALL(기준일시_입력!$N$21:$N$39,MX$5)-MP34,0)),0)</f>
        <v>0</v>
      </c>
      <c r="MY34" s="128">
        <f>IFERROR(IF(AND(MP34&lt;SMALL(기준일시_입력!$J$21:$J$39,MY$5),MQ34&gt;SMALL(기준일시_입력!$N$21:$N$39,MY$5)),INDEX(기준일시_입력!$AJ$21:$AJ$39,MY$5*2-1),IF(AND(MP34&gt;=SMALL(기준일시_입력!$J$21:$J$39,MY$5),MP34&lt;SMALL(기준일시_입력!$N$21:$N$39,MY$5)),SMALL(기준일시_입력!$N$21:$N$39,MY$5)-MP34,0)),0)</f>
        <v>0</v>
      </c>
      <c r="MZ34" s="128">
        <f>IFERROR(IF(AND(MP34&lt;SMALL(기준일시_입력!$J$21:$J$39,MZ$5),MQ34&gt;SMALL(기준일시_입력!$N$21:$N$39,MZ$5)),INDEX(기준일시_입력!$AJ$21:$AJ$39,MZ$5*2-1),IF(AND(MP34&gt;=SMALL(기준일시_입력!$J$21:$J$39,MZ$5),MP34&lt;SMALL(기준일시_입력!$N$21:$N$39,MZ$5)),SMALL(기준일시_입력!$N$21:$N$39,MZ$5)-MP34,0)),0)</f>
        <v>0</v>
      </c>
      <c r="NA34" s="128">
        <f>IFERROR(IF(AND(MP34&lt;SMALL(기준일시_입력!$J$21:$J$39,NA$5),MQ34&gt;SMALL(기준일시_입력!$N$21:$N$39,NA$5)),INDEX(기준일시_입력!$AJ$21:$AJ$39,NA$5*2-1),IF(AND(MP34&gt;=SMALL(기준일시_입력!$J$21:$J$39,NA$5),MP34&lt;SMALL(기준일시_입력!$N$21:$N$39,NA$5)),SMALL(기준일시_입력!$N$21:$N$39,NA$5)-MP34,0)),0)</f>
        <v>0</v>
      </c>
      <c r="NB34" s="125"/>
      <c r="NC34" s="180" t="str">
        <f t="shared" si="204"/>
        <v>29일</v>
      </c>
      <c r="ND34" s="180"/>
      <c r="NE34" s="124" t="str">
        <f t="shared" si="205"/>
        <v>월</v>
      </c>
      <c r="NF34" s="133" t="str">
        <f t="shared" si="407"/>
        <v/>
      </c>
      <c r="NG34" s="184"/>
      <c r="NH34" s="184"/>
      <c r="NI34" s="184"/>
      <c r="NJ34" s="184"/>
      <c r="NK34" s="184"/>
      <c r="NL34" s="184"/>
      <c r="NM34" s="176"/>
      <c r="NN34" s="177"/>
      <c r="NO34" s="129" t="str">
        <f>IF($B34="","",IF(AND(NE$3&lt;&gt;"",$B34-기준일시_입력!$AO$7&lt;=0,NG34="",NJ34="",NM34=""),"X",IF(NM34="연차","☆",IF(NM34="월차","★",IF(NM34="병가","♨",IF(NM34="출장","◎",IF(NM34="교육","■",IF(AND(NM34="",NG34&lt;=기준일시_입력!$J$15,NJ34&gt;=기준일시_입력!$N$15),"○",IF(AND(NM34="",NG34&lt;&gt;"",NG34&gt;기준일시_입력!$J$15),"▼",IF(AND(NM34="",NJ34&lt;&gt;"",NJ34&lt;기준일시_입력!$N$15),"△",""))))))))))</f>
        <v/>
      </c>
      <c r="NP34" s="128">
        <f>IFERROR(IF(OR(NG34="",NJ34=""),0,IF(AND(NR34&lt;기준일시_입력!$J$17,NS34&gt;기준일시_입력!$N$17),기준일시_입력!$N$17-기준일시_입력!$J$17,IF(AND(NR34&gt;=기준일시_입력!$J$17,NS34&gt;기준일시_입력!$N$17),기준일시_입력!$N$17-NR34,IF(NS34&lt;기준일시_입력!$J$17,0,IF(AND(NR34&lt;기준일시_입력!$J$17,NS34&lt;=기준일시_입력!$N$17),NS34-기준일시_입력!$J$17,IF(AND(NR34&gt;=기준일시_입력!$J$17,NS34&lt;=기준일시_입력!$N$17),NS34-NR34,0)))))),0)</f>
        <v>0</v>
      </c>
      <c r="NQ34" s="128">
        <f t="shared" si="207"/>
        <v>0</v>
      </c>
      <c r="NR34" s="128">
        <f>IF(OR(NG34="",NJ34=""),0,IF(NG34&lt;기준일시_입력!$J$15,기준일시_입력!$J$15,NG34))</f>
        <v>0</v>
      </c>
      <c r="NS34" s="128">
        <f t="shared" si="208"/>
        <v>0</v>
      </c>
      <c r="NT34" s="128">
        <f>IFERROR(IF(AND(NR34&lt;SMALL(기준일시_입력!$J$21:$J$39,NT$5),NS34&gt;SMALL(기준일시_입력!$N$21:$N$39,NT$5)),INDEX(기준일시_입력!$AJ$21:$AJ$39,NT$5*2-1),IF(AND(NR34&gt;=SMALL(기준일시_입력!$J$21:$J$39,NT$5),NR34&lt;SMALL(기준일시_입력!$N$21:$N$39,NT$5)),SMALL(기준일시_입력!$N$21:$N$39,NT$5)-NR34,0)),0)</f>
        <v>0</v>
      </c>
      <c r="NU34" s="128">
        <f>IFERROR(IF(AND(NR34&lt;SMALL(기준일시_입력!$J$21:$J$39,NU$5),NS34&gt;SMALL(기준일시_입력!$N$21:$N$39,NU$5)),INDEX(기준일시_입력!$AJ$21:$AJ$39,NU$5*2-1),IF(AND(NR34&gt;=SMALL(기준일시_입력!$J$21:$J$39,NU$5),NR34&lt;SMALL(기준일시_입력!$N$21:$N$39,NU$5)),SMALL(기준일시_입력!$N$21:$N$39,NU$5)-NR34,0)),0)</f>
        <v>0</v>
      </c>
      <c r="NV34" s="128">
        <f>IFERROR(IF(AND(NR34&lt;SMALL(기준일시_입력!$J$21:$J$39,NV$5),NS34&gt;SMALL(기준일시_입력!$N$21:$N$39,NV$5)),INDEX(기준일시_입력!$AJ$21:$AJ$39,NV$5*2-1),IF(AND(NR34&gt;=SMALL(기준일시_입력!$J$21:$J$39,NV$5),NR34&lt;SMALL(기준일시_입력!$N$21:$N$39,NV$5)),SMALL(기준일시_입력!$N$21:$N$39,NV$5)-NR34,0)),0)</f>
        <v>0</v>
      </c>
      <c r="NW34" s="128">
        <f>IFERROR(IF(AND(NR34&lt;SMALL(기준일시_입력!$J$21:$J$39,NW$5),NS34&gt;SMALL(기준일시_입력!$N$21:$N$39,NW$5)),INDEX(기준일시_입력!$AJ$21:$AJ$39,NW$5*2-1),IF(AND(NR34&gt;=SMALL(기준일시_입력!$J$21:$J$39,NW$5),NR34&lt;SMALL(기준일시_입력!$N$21:$N$39,NW$5)),SMALL(기준일시_입력!$N$21:$N$39,NW$5)-NR34,0)),0)</f>
        <v>0</v>
      </c>
      <c r="NX34" s="128">
        <f>IFERROR(IF(AND(NR34&lt;SMALL(기준일시_입력!$J$21:$J$39,NX$5),NS34&gt;SMALL(기준일시_입력!$N$21:$N$39,NX$5)),INDEX(기준일시_입력!$AJ$21:$AJ$39,NX$5*2-1),IF(AND(NR34&gt;=SMALL(기준일시_입력!$J$21:$J$39,NX$5),NR34&lt;SMALL(기준일시_입력!$N$21:$N$39,NX$5)),SMALL(기준일시_입력!$N$21:$N$39,NX$5)-NR34,0)),0)</f>
        <v>0</v>
      </c>
      <c r="NY34" s="128">
        <f>IFERROR(IF(AND(NR34&lt;SMALL(기준일시_입력!$J$21:$J$39,NY$5),NS34&gt;SMALL(기준일시_입력!$N$21:$N$39,NY$5)),INDEX(기준일시_입력!$AJ$21:$AJ$39,NY$5*2-1),IF(AND(NR34&gt;=SMALL(기준일시_입력!$J$21:$J$39,NY$5),NR34&lt;SMALL(기준일시_입력!$N$21:$N$39,NY$5)),SMALL(기준일시_입력!$N$21:$N$39,NY$5)-NR34,0)),0)</f>
        <v>0</v>
      </c>
      <c r="NZ34" s="128">
        <f>IFERROR(IF(AND(NR34&lt;SMALL(기준일시_입력!$J$21:$J$39,NZ$5),NS34&gt;SMALL(기준일시_입력!$N$21:$N$39,NZ$5)),INDEX(기준일시_입력!$AJ$21:$AJ$39,NZ$5*2-1),IF(AND(NR34&gt;=SMALL(기준일시_입력!$J$21:$J$39,NZ$5),NR34&lt;SMALL(기준일시_입력!$N$21:$N$39,NZ$5)),SMALL(기준일시_입력!$N$21:$N$39,NZ$5)-NR34,0)),0)</f>
        <v>0</v>
      </c>
      <c r="OA34" s="128">
        <f>IFERROR(IF(AND(NR34&lt;SMALL(기준일시_입력!$J$21:$J$39,OA$5),NS34&gt;SMALL(기준일시_입력!$N$21:$N$39,OA$5)),INDEX(기준일시_입력!$AJ$21:$AJ$39,OA$5*2-1),IF(AND(NR34&gt;=SMALL(기준일시_입력!$J$21:$J$39,OA$5),NR34&lt;SMALL(기준일시_입력!$N$21:$N$39,OA$5)),SMALL(기준일시_입력!$N$21:$N$39,OA$5)-NR34,0)),0)</f>
        <v>0</v>
      </c>
      <c r="OB34" s="128">
        <f>IFERROR(IF(AND(NR34&lt;SMALL(기준일시_입력!$J$21:$J$39,OB$5),NS34&gt;SMALL(기준일시_입력!$N$21:$N$39,OB$5)),INDEX(기준일시_입력!$AJ$21:$AJ$39,OB$5*2-1),IF(AND(NR34&gt;=SMALL(기준일시_입력!$J$21:$J$39,OB$5),NR34&lt;SMALL(기준일시_입력!$N$21:$N$39,OB$5)),SMALL(기준일시_입력!$N$21:$N$39,OB$5)-NR34,0)),0)</f>
        <v>0</v>
      </c>
      <c r="OC34" s="128">
        <f>IFERROR(IF(AND(NR34&lt;SMALL(기준일시_입력!$J$21:$J$39,OC$5),NS34&gt;SMALL(기준일시_입력!$N$21:$N$39,OC$5)),INDEX(기준일시_입력!$AJ$21:$AJ$39,OC$5*2-1),IF(AND(NR34&gt;=SMALL(기준일시_입력!$J$21:$J$39,OC$5),NR34&lt;SMALL(기준일시_입력!$N$21:$N$39,OC$5)),SMALL(기준일시_입력!$N$21:$N$39,OC$5)-NR34,0)),0)</f>
        <v>0</v>
      </c>
      <c r="OD34" s="125"/>
      <c r="OE34" s="180" t="str">
        <f t="shared" si="209"/>
        <v>29일</v>
      </c>
      <c r="OF34" s="180"/>
      <c r="OG34" s="124" t="str">
        <f t="shared" si="210"/>
        <v>월</v>
      </c>
      <c r="OH34" s="133" t="str">
        <f t="shared" si="407"/>
        <v/>
      </c>
      <c r="OI34" s="184"/>
      <c r="OJ34" s="184"/>
      <c r="OK34" s="184"/>
      <c r="OL34" s="184"/>
      <c r="OM34" s="184"/>
      <c r="ON34" s="184"/>
      <c r="OO34" s="176"/>
      <c r="OP34" s="177"/>
      <c r="OQ34" s="129" t="str">
        <f>IF($B34="","",IF(AND(OG$3&lt;&gt;"",$B34-기준일시_입력!$AO$7&lt;=0,OI34="",OL34="",OO34=""),"X",IF(OO34="연차","☆",IF(OO34="월차","★",IF(OO34="병가","♨",IF(OO34="출장","◎",IF(OO34="교육","■",IF(AND(OO34="",OI34&lt;=기준일시_입력!$J$15,OL34&gt;=기준일시_입력!$N$15),"○",IF(AND(OO34="",OI34&lt;&gt;"",OI34&gt;기준일시_입력!$J$15),"▼",IF(AND(OO34="",OL34&lt;&gt;"",OL34&lt;기준일시_입력!$N$15),"△",""))))))))))</f>
        <v/>
      </c>
      <c r="OR34" s="128">
        <f>IFERROR(IF(OR(OI34="",OL34=""),0,IF(AND(OT34&lt;기준일시_입력!$J$17,OU34&gt;기준일시_입력!$N$17),기준일시_입력!$N$17-기준일시_입력!$J$17,IF(AND(OT34&gt;=기준일시_입력!$J$17,OU34&gt;기준일시_입력!$N$17),기준일시_입력!$N$17-OT34,IF(OU34&lt;기준일시_입력!$J$17,0,IF(AND(OT34&lt;기준일시_입력!$J$17,OU34&lt;=기준일시_입력!$N$17),OU34-기준일시_입력!$J$17,IF(AND(OT34&gt;=기준일시_입력!$J$17,OU34&lt;=기준일시_입력!$N$17),OU34-OT34,0)))))),0)</f>
        <v>0</v>
      </c>
      <c r="OS34" s="128">
        <f t="shared" si="212"/>
        <v>0</v>
      </c>
      <c r="OT34" s="128">
        <f>IF(OR(OI34="",OL34=""),0,IF(OI34&lt;기준일시_입력!$J$15,기준일시_입력!$J$15,OI34))</f>
        <v>0</v>
      </c>
      <c r="OU34" s="128">
        <f t="shared" si="213"/>
        <v>0</v>
      </c>
      <c r="OV34" s="128">
        <f>IFERROR(IF(AND(OT34&lt;SMALL(기준일시_입력!$J$21:$J$39,OV$5),OU34&gt;SMALL(기준일시_입력!$N$21:$N$39,OV$5)),INDEX(기준일시_입력!$AJ$21:$AJ$39,OV$5*2-1),IF(AND(OT34&gt;=SMALL(기준일시_입력!$J$21:$J$39,OV$5),OT34&lt;SMALL(기준일시_입력!$N$21:$N$39,OV$5)),SMALL(기준일시_입력!$N$21:$N$39,OV$5)-OT34,0)),0)</f>
        <v>0</v>
      </c>
      <c r="OW34" s="128">
        <f>IFERROR(IF(AND(OT34&lt;SMALL(기준일시_입력!$J$21:$J$39,OW$5),OU34&gt;SMALL(기준일시_입력!$N$21:$N$39,OW$5)),INDEX(기준일시_입력!$AJ$21:$AJ$39,OW$5*2-1),IF(AND(OT34&gt;=SMALL(기준일시_입력!$J$21:$J$39,OW$5),OT34&lt;SMALL(기준일시_입력!$N$21:$N$39,OW$5)),SMALL(기준일시_입력!$N$21:$N$39,OW$5)-OT34,0)),0)</f>
        <v>0</v>
      </c>
      <c r="OX34" s="128">
        <f>IFERROR(IF(AND(OT34&lt;SMALL(기준일시_입력!$J$21:$J$39,OX$5),OU34&gt;SMALL(기준일시_입력!$N$21:$N$39,OX$5)),INDEX(기준일시_입력!$AJ$21:$AJ$39,OX$5*2-1),IF(AND(OT34&gt;=SMALL(기준일시_입력!$J$21:$J$39,OX$5),OT34&lt;SMALL(기준일시_입력!$N$21:$N$39,OX$5)),SMALL(기준일시_입력!$N$21:$N$39,OX$5)-OT34,0)),0)</f>
        <v>0</v>
      </c>
      <c r="OY34" s="128">
        <f>IFERROR(IF(AND(OT34&lt;SMALL(기준일시_입력!$J$21:$J$39,OY$5),OU34&gt;SMALL(기준일시_입력!$N$21:$N$39,OY$5)),INDEX(기준일시_입력!$AJ$21:$AJ$39,OY$5*2-1),IF(AND(OT34&gt;=SMALL(기준일시_입력!$J$21:$J$39,OY$5),OT34&lt;SMALL(기준일시_입력!$N$21:$N$39,OY$5)),SMALL(기준일시_입력!$N$21:$N$39,OY$5)-OT34,0)),0)</f>
        <v>0</v>
      </c>
      <c r="OZ34" s="128">
        <f>IFERROR(IF(AND(OT34&lt;SMALL(기준일시_입력!$J$21:$J$39,OZ$5),OU34&gt;SMALL(기준일시_입력!$N$21:$N$39,OZ$5)),INDEX(기준일시_입력!$AJ$21:$AJ$39,OZ$5*2-1),IF(AND(OT34&gt;=SMALL(기준일시_입력!$J$21:$J$39,OZ$5),OT34&lt;SMALL(기준일시_입력!$N$21:$N$39,OZ$5)),SMALL(기준일시_입력!$N$21:$N$39,OZ$5)-OT34,0)),0)</f>
        <v>0</v>
      </c>
      <c r="PA34" s="128">
        <f>IFERROR(IF(AND(OT34&lt;SMALL(기준일시_입력!$J$21:$J$39,PA$5),OU34&gt;SMALL(기준일시_입력!$N$21:$N$39,PA$5)),INDEX(기준일시_입력!$AJ$21:$AJ$39,PA$5*2-1),IF(AND(OT34&gt;=SMALL(기준일시_입력!$J$21:$J$39,PA$5),OT34&lt;SMALL(기준일시_입력!$N$21:$N$39,PA$5)),SMALL(기준일시_입력!$N$21:$N$39,PA$5)-OT34,0)),0)</f>
        <v>0</v>
      </c>
      <c r="PB34" s="128">
        <f>IFERROR(IF(AND(OT34&lt;SMALL(기준일시_입력!$J$21:$J$39,PB$5),OU34&gt;SMALL(기준일시_입력!$N$21:$N$39,PB$5)),INDEX(기준일시_입력!$AJ$21:$AJ$39,PB$5*2-1),IF(AND(OT34&gt;=SMALL(기준일시_입력!$J$21:$J$39,PB$5),OT34&lt;SMALL(기준일시_입력!$N$21:$N$39,PB$5)),SMALL(기준일시_입력!$N$21:$N$39,PB$5)-OT34,0)),0)</f>
        <v>0</v>
      </c>
      <c r="PC34" s="128">
        <f>IFERROR(IF(AND(OT34&lt;SMALL(기준일시_입력!$J$21:$J$39,PC$5),OU34&gt;SMALL(기준일시_입력!$N$21:$N$39,PC$5)),INDEX(기준일시_입력!$AJ$21:$AJ$39,PC$5*2-1),IF(AND(OT34&gt;=SMALL(기준일시_입력!$J$21:$J$39,PC$5),OT34&lt;SMALL(기준일시_입력!$N$21:$N$39,PC$5)),SMALL(기준일시_입력!$N$21:$N$39,PC$5)-OT34,0)),0)</f>
        <v>0</v>
      </c>
      <c r="PD34" s="128">
        <f>IFERROR(IF(AND(OT34&lt;SMALL(기준일시_입력!$J$21:$J$39,PD$5),OU34&gt;SMALL(기준일시_입력!$N$21:$N$39,PD$5)),INDEX(기준일시_입력!$AJ$21:$AJ$39,PD$5*2-1),IF(AND(OT34&gt;=SMALL(기준일시_입력!$J$21:$J$39,PD$5),OT34&lt;SMALL(기준일시_입력!$N$21:$N$39,PD$5)),SMALL(기준일시_입력!$N$21:$N$39,PD$5)-OT34,0)),0)</f>
        <v>0</v>
      </c>
      <c r="PE34" s="128">
        <f>IFERROR(IF(AND(OT34&lt;SMALL(기준일시_입력!$J$21:$J$39,PE$5),OU34&gt;SMALL(기준일시_입력!$N$21:$N$39,PE$5)),INDEX(기준일시_입력!$AJ$21:$AJ$39,PE$5*2-1),IF(AND(OT34&gt;=SMALL(기준일시_입력!$J$21:$J$39,PE$5),OT34&lt;SMALL(기준일시_입력!$N$21:$N$39,PE$5)),SMALL(기준일시_입력!$N$21:$N$39,PE$5)-OT34,0)),0)</f>
        <v>0</v>
      </c>
      <c r="PF34" s="125"/>
      <c r="PG34" s="180" t="str">
        <f t="shared" si="214"/>
        <v>29일</v>
      </c>
      <c r="PH34" s="180"/>
      <c r="PI34" s="124" t="str">
        <f t="shared" si="215"/>
        <v>월</v>
      </c>
      <c r="PJ34" s="133" t="str">
        <f t="shared" si="408"/>
        <v/>
      </c>
      <c r="PK34" s="184"/>
      <c r="PL34" s="184"/>
      <c r="PM34" s="184"/>
      <c r="PN34" s="184"/>
      <c r="PO34" s="184"/>
      <c r="PP34" s="184"/>
      <c r="PQ34" s="176"/>
      <c r="PR34" s="177"/>
      <c r="PS34" s="129" t="str">
        <f>IF($B34="","",IF(AND(PI$3&lt;&gt;"",$B34-기준일시_입력!$AO$7&lt;=0,PK34="",PN34="",PQ34=""),"X",IF(PQ34="연차","☆",IF(PQ34="월차","★",IF(PQ34="병가","♨",IF(PQ34="출장","◎",IF(PQ34="교육","■",IF(AND(PQ34="",PK34&lt;=기준일시_입력!$J$15,PN34&gt;=기준일시_입력!$N$15),"○",IF(AND(PQ34="",PK34&lt;&gt;"",PK34&gt;기준일시_입력!$J$15),"▼",IF(AND(PQ34="",PN34&lt;&gt;"",PN34&lt;기준일시_입력!$N$15),"△",""))))))))))</f>
        <v/>
      </c>
      <c r="PT34" s="128">
        <f>IFERROR(IF(OR(PK34="",PN34=""),0,IF(AND(PV34&lt;기준일시_입력!$J$17,PW34&gt;기준일시_입력!$N$17),기준일시_입력!$N$17-기준일시_입력!$J$17,IF(AND(PV34&gt;=기준일시_입력!$J$17,PW34&gt;기준일시_입력!$N$17),기준일시_입력!$N$17-PV34,IF(PW34&lt;기준일시_입력!$J$17,0,IF(AND(PV34&lt;기준일시_입력!$J$17,PW34&lt;=기준일시_입력!$N$17),PW34-기준일시_입력!$J$17,IF(AND(PV34&gt;=기준일시_입력!$J$17,PW34&lt;=기준일시_입력!$N$17),PW34-PV34,0)))))),0)</f>
        <v>0</v>
      </c>
      <c r="PU34" s="128">
        <f t="shared" si="217"/>
        <v>0</v>
      </c>
      <c r="PV34" s="128">
        <f>IF(OR(PK34="",PN34=""),0,IF(PK34&lt;기준일시_입력!$J$15,기준일시_입력!$J$15,PK34))</f>
        <v>0</v>
      </c>
      <c r="PW34" s="128">
        <f t="shared" si="218"/>
        <v>0</v>
      </c>
      <c r="PX34" s="128">
        <f>IFERROR(IF(AND(PV34&lt;SMALL(기준일시_입력!$J$21:$J$39,PX$5),PW34&gt;SMALL(기준일시_입력!$N$21:$N$39,PX$5)),INDEX(기준일시_입력!$AJ$21:$AJ$39,PX$5*2-1),IF(AND(PV34&gt;=SMALL(기준일시_입력!$J$21:$J$39,PX$5),PV34&lt;SMALL(기준일시_입력!$N$21:$N$39,PX$5)),SMALL(기준일시_입력!$N$21:$N$39,PX$5)-PV34,0)),0)</f>
        <v>0</v>
      </c>
      <c r="PY34" s="128">
        <f>IFERROR(IF(AND(PV34&lt;SMALL(기준일시_입력!$J$21:$J$39,PY$5),PW34&gt;SMALL(기준일시_입력!$N$21:$N$39,PY$5)),INDEX(기준일시_입력!$AJ$21:$AJ$39,PY$5*2-1),IF(AND(PV34&gt;=SMALL(기준일시_입력!$J$21:$J$39,PY$5),PV34&lt;SMALL(기준일시_입력!$N$21:$N$39,PY$5)),SMALL(기준일시_입력!$N$21:$N$39,PY$5)-PV34,0)),0)</f>
        <v>0</v>
      </c>
      <c r="PZ34" s="128">
        <f>IFERROR(IF(AND(PV34&lt;SMALL(기준일시_입력!$J$21:$J$39,PZ$5),PW34&gt;SMALL(기준일시_입력!$N$21:$N$39,PZ$5)),INDEX(기준일시_입력!$AJ$21:$AJ$39,PZ$5*2-1),IF(AND(PV34&gt;=SMALL(기준일시_입력!$J$21:$J$39,PZ$5),PV34&lt;SMALL(기준일시_입력!$N$21:$N$39,PZ$5)),SMALL(기준일시_입력!$N$21:$N$39,PZ$5)-PV34,0)),0)</f>
        <v>0</v>
      </c>
      <c r="QA34" s="128">
        <f>IFERROR(IF(AND(PV34&lt;SMALL(기준일시_입력!$J$21:$J$39,QA$5),PW34&gt;SMALL(기준일시_입력!$N$21:$N$39,QA$5)),INDEX(기준일시_입력!$AJ$21:$AJ$39,QA$5*2-1),IF(AND(PV34&gt;=SMALL(기준일시_입력!$J$21:$J$39,QA$5),PV34&lt;SMALL(기준일시_입력!$N$21:$N$39,QA$5)),SMALL(기준일시_입력!$N$21:$N$39,QA$5)-PV34,0)),0)</f>
        <v>0</v>
      </c>
      <c r="QB34" s="128">
        <f>IFERROR(IF(AND(PV34&lt;SMALL(기준일시_입력!$J$21:$J$39,QB$5),PW34&gt;SMALL(기준일시_입력!$N$21:$N$39,QB$5)),INDEX(기준일시_입력!$AJ$21:$AJ$39,QB$5*2-1),IF(AND(PV34&gt;=SMALL(기준일시_입력!$J$21:$J$39,QB$5),PV34&lt;SMALL(기준일시_입력!$N$21:$N$39,QB$5)),SMALL(기준일시_입력!$N$21:$N$39,QB$5)-PV34,0)),0)</f>
        <v>0</v>
      </c>
      <c r="QC34" s="128">
        <f>IFERROR(IF(AND(PV34&lt;SMALL(기준일시_입력!$J$21:$J$39,QC$5),PW34&gt;SMALL(기준일시_입력!$N$21:$N$39,QC$5)),INDEX(기준일시_입력!$AJ$21:$AJ$39,QC$5*2-1),IF(AND(PV34&gt;=SMALL(기준일시_입력!$J$21:$J$39,QC$5),PV34&lt;SMALL(기준일시_입력!$N$21:$N$39,QC$5)),SMALL(기준일시_입력!$N$21:$N$39,QC$5)-PV34,0)),0)</f>
        <v>0</v>
      </c>
      <c r="QD34" s="128">
        <f>IFERROR(IF(AND(PV34&lt;SMALL(기준일시_입력!$J$21:$J$39,QD$5),PW34&gt;SMALL(기준일시_입력!$N$21:$N$39,QD$5)),INDEX(기준일시_입력!$AJ$21:$AJ$39,QD$5*2-1),IF(AND(PV34&gt;=SMALL(기준일시_입력!$J$21:$J$39,QD$5),PV34&lt;SMALL(기준일시_입력!$N$21:$N$39,QD$5)),SMALL(기준일시_입력!$N$21:$N$39,QD$5)-PV34,0)),0)</f>
        <v>0</v>
      </c>
      <c r="QE34" s="128">
        <f>IFERROR(IF(AND(PV34&lt;SMALL(기준일시_입력!$J$21:$J$39,QE$5),PW34&gt;SMALL(기준일시_입력!$N$21:$N$39,QE$5)),INDEX(기준일시_입력!$AJ$21:$AJ$39,QE$5*2-1),IF(AND(PV34&gt;=SMALL(기준일시_입력!$J$21:$J$39,QE$5),PV34&lt;SMALL(기준일시_입력!$N$21:$N$39,QE$5)),SMALL(기준일시_입력!$N$21:$N$39,QE$5)-PV34,0)),0)</f>
        <v>0</v>
      </c>
      <c r="QF34" s="128">
        <f>IFERROR(IF(AND(PV34&lt;SMALL(기준일시_입력!$J$21:$J$39,QF$5),PW34&gt;SMALL(기준일시_입력!$N$21:$N$39,QF$5)),INDEX(기준일시_입력!$AJ$21:$AJ$39,QF$5*2-1),IF(AND(PV34&gt;=SMALL(기준일시_입력!$J$21:$J$39,QF$5),PV34&lt;SMALL(기준일시_입력!$N$21:$N$39,QF$5)),SMALL(기준일시_입력!$N$21:$N$39,QF$5)-PV34,0)),0)</f>
        <v>0</v>
      </c>
      <c r="QG34" s="128">
        <f>IFERROR(IF(AND(PV34&lt;SMALL(기준일시_입력!$J$21:$J$39,QG$5),PW34&gt;SMALL(기준일시_입력!$N$21:$N$39,QG$5)),INDEX(기준일시_입력!$AJ$21:$AJ$39,QG$5*2-1),IF(AND(PV34&gt;=SMALL(기준일시_입력!$J$21:$J$39,QG$5),PV34&lt;SMALL(기준일시_입력!$N$21:$N$39,QG$5)),SMALL(기준일시_입력!$N$21:$N$39,QG$5)-PV34,0)),0)</f>
        <v>0</v>
      </c>
      <c r="QH34" s="125"/>
      <c r="QI34" s="180" t="str">
        <f t="shared" si="219"/>
        <v>29일</v>
      </c>
      <c r="QJ34" s="180"/>
      <c r="QK34" s="124" t="str">
        <f t="shared" si="220"/>
        <v>월</v>
      </c>
      <c r="QL34" s="133" t="str">
        <f t="shared" si="408"/>
        <v/>
      </c>
      <c r="QM34" s="184"/>
      <c r="QN34" s="184"/>
      <c r="QO34" s="184"/>
      <c r="QP34" s="184"/>
      <c r="QQ34" s="184"/>
      <c r="QR34" s="184"/>
      <c r="QS34" s="176"/>
      <c r="QT34" s="177"/>
      <c r="QU34" s="129" t="str">
        <f>IF($B34="","",IF(AND(QK$3&lt;&gt;"",$B34-기준일시_입력!$AO$7&lt;=0,QM34="",QP34="",QS34=""),"X",IF(QS34="연차","☆",IF(QS34="월차","★",IF(QS34="병가","♨",IF(QS34="출장","◎",IF(QS34="교육","■",IF(AND(QS34="",QM34&lt;=기준일시_입력!$J$15,QP34&gt;=기준일시_입력!$N$15),"○",IF(AND(QS34="",QM34&lt;&gt;"",QM34&gt;기준일시_입력!$J$15),"▼",IF(AND(QS34="",QP34&lt;&gt;"",QP34&lt;기준일시_입력!$N$15),"△",""))))))))))</f>
        <v/>
      </c>
      <c r="QV34" s="128">
        <f>IFERROR(IF(OR(QM34="",QP34=""),0,IF(AND(QX34&lt;기준일시_입력!$J$17,QY34&gt;기준일시_입력!$N$17),기준일시_입력!$N$17-기준일시_입력!$J$17,IF(AND(QX34&gt;=기준일시_입력!$J$17,QY34&gt;기준일시_입력!$N$17),기준일시_입력!$N$17-QX34,IF(QY34&lt;기준일시_입력!$J$17,0,IF(AND(QX34&lt;기준일시_입력!$J$17,QY34&lt;=기준일시_입력!$N$17),QY34-기준일시_입력!$J$17,IF(AND(QX34&gt;=기준일시_입력!$J$17,QY34&lt;=기준일시_입력!$N$17),QY34-QX34,0)))))),0)</f>
        <v>0</v>
      </c>
      <c r="QW34" s="128">
        <f t="shared" si="222"/>
        <v>0</v>
      </c>
      <c r="QX34" s="128">
        <f>IF(OR(QM34="",QP34=""),0,IF(QM34&lt;기준일시_입력!$J$15,기준일시_입력!$J$15,QM34))</f>
        <v>0</v>
      </c>
      <c r="QY34" s="128">
        <f t="shared" si="223"/>
        <v>0</v>
      </c>
      <c r="QZ34" s="128">
        <f>IFERROR(IF(AND(QX34&lt;SMALL(기준일시_입력!$J$21:$J$39,QZ$5),QY34&gt;SMALL(기준일시_입력!$N$21:$N$39,QZ$5)),INDEX(기준일시_입력!$AJ$21:$AJ$39,QZ$5*2-1),IF(AND(QX34&gt;=SMALL(기준일시_입력!$J$21:$J$39,QZ$5),QX34&lt;SMALL(기준일시_입력!$N$21:$N$39,QZ$5)),SMALL(기준일시_입력!$N$21:$N$39,QZ$5)-QX34,0)),0)</f>
        <v>0</v>
      </c>
      <c r="RA34" s="128">
        <f>IFERROR(IF(AND(QX34&lt;SMALL(기준일시_입력!$J$21:$J$39,RA$5),QY34&gt;SMALL(기준일시_입력!$N$21:$N$39,RA$5)),INDEX(기준일시_입력!$AJ$21:$AJ$39,RA$5*2-1),IF(AND(QX34&gt;=SMALL(기준일시_입력!$J$21:$J$39,RA$5),QX34&lt;SMALL(기준일시_입력!$N$21:$N$39,RA$5)),SMALL(기준일시_입력!$N$21:$N$39,RA$5)-QX34,0)),0)</f>
        <v>0</v>
      </c>
      <c r="RB34" s="128">
        <f>IFERROR(IF(AND(QX34&lt;SMALL(기준일시_입력!$J$21:$J$39,RB$5),QY34&gt;SMALL(기준일시_입력!$N$21:$N$39,RB$5)),INDEX(기준일시_입력!$AJ$21:$AJ$39,RB$5*2-1),IF(AND(QX34&gt;=SMALL(기준일시_입력!$J$21:$J$39,RB$5),QX34&lt;SMALL(기준일시_입력!$N$21:$N$39,RB$5)),SMALL(기준일시_입력!$N$21:$N$39,RB$5)-QX34,0)),0)</f>
        <v>0</v>
      </c>
      <c r="RC34" s="128">
        <f>IFERROR(IF(AND(QX34&lt;SMALL(기준일시_입력!$J$21:$J$39,RC$5),QY34&gt;SMALL(기준일시_입력!$N$21:$N$39,RC$5)),INDEX(기준일시_입력!$AJ$21:$AJ$39,RC$5*2-1),IF(AND(QX34&gt;=SMALL(기준일시_입력!$J$21:$J$39,RC$5),QX34&lt;SMALL(기준일시_입력!$N$21:$N$39,RC$5)),SMALL(기준일시_입력!$N$21:$N$39,RC$5)-QX34,0)),0)</f>
        <v>0</v>
      </c>
      <c r="RD34" s="128">
        <f>IFERROR(IF(AND(QX34&lt;SMALL(기준일시_입력!$J$21:$J$39,RD$5),QY34&gt;SMALL(기준일시_입력!$N$21:$N$39,RD$5)),INDEX(기준일시_입력!$AJ$21:$AJ$39,RD$5*2-1),IF(AND(QX34&gt;=SMALL(기준일시_입력!$J$21:$J$39,RD$5),QX34&lt;SMALL(기준일시_입력!$N$21:$N$39,RD$5)),SMALL(기준일시_입력!$N$21:$N$39,RD$5)-QX34,0)),0)</f>
        <v>0</v>
      </c>
      <c r="RE34" s="128">
        <f>IFERROR(IF(AND(QX34&lt;SMALL(기준일시_입력!$J$21:$J$39,RE$5),QY34&gt;SMALL(기준일시_입력!$N$21:$N$39,RE$5)),INDEX(기준일시_입력!$AJ$21:$AJ$39,RE$5*2-1),IF(AND(QX34&gt;=SMALL(기준일시_입력!$J$21:$J$39,RE$5),QX34&lt;SMALL(기준일시_입력!$N$21:$N$39,RE$5)),SMALL(기준일시_입력!$N$21:$N$39,RE$5)-QX34,0)),0)</f>
        <v>0</v>
      </c>
      <c r="RF34" s="128">
        <f>IFERROR(IF(AND(QX34&lt;SMALL(기준일시_입력!$J$21:$J$39,RF$5),QY34&gt;SMALL(기준일시_입력!$N$21:$N$39,RF$5)),INDEX(기준일시_입력!$AJ$21:$AJ$39,RF$5*2-1),IF(AND(QX34&gt;=SMALL(기준일시_입력!$J$21:$J$39,RF$5),QX34&lt;SMALL(기준일시_입력!$N$21:$N$39,RF$5)),SMALL(기준일시_입력!$N$21:$N$39,RF$5)-QX34,0)),0)</f>
        <v>0</v>
      </c>
      <c r="RG34" s="128">
        <f>IFERROR(IF(AND(QX34&lt;SMALL(기준일시_입력!$J$21:$J$39,RG$5),QY34&gt;SMALL(기준일시_입력!$N$21:$N$39,RG$5)),INDEX(기준일시_입력!$AJ$21:$AJ$39,RG$5*2-1),IF(AND(QX34&gt;=SMALL(기준일시_입력!$J$21:$J$39,RG$5),QX34&lt;SMALL(기준일시_입력!$N$21:$N$39,RG$5)),SMALL(기준일시_입력!$N$21:$N$39,RG$5)-QX34,0)),0)</f>
        <v>0</v>
      </c>
      <c r="RH34" s="128">
        <f>IFERROR(IF(AND(QX34&lt;SMALL(기준일시_입력!$J$21:$J$39,RH$5),QY34&gt;SMALL(기준일시_입력!$N$21:$N$39,RH$5)),INDEX(기준일시_입력!$AJ$21:$AJ$39,RH$5*2-1),IF(AND(QX34&gt;=SMALL(기준일시_입력!$J$21:$J$39,RH$5),QX34&lt;SMALL(기준일시_입력!$N$21:$N$39,RH$5)),SMALL(기준일시_입력!$N$21:$N$39,RH$5)-QX34,0)),0)</f>
        <v>0</v>
      </c>
      <c r="RI34" s="128">
        <f>IFERROR(IF(AND(QX34&lt;SMALL(기준일시_입력!$J$21:$J$39,RI$5),QY34&gt;SMALL(기준일시_입력!$N$21:$N$39,RI$5)),INDEX(기준일시_입력!$AJ$21:$AJ$39,RI$5*2-1),IF(AND(QX34&gt;=SMALL(기준일시_입력!$J$21:$J$39,RI$5),QX34&lt;SMALL(기준일시_입력!$N$21:$N$39,RI$5)),SMALL(기준일시_입력!$N$21:$N$39,RI$5)-QX34,0)),0)</f>
        <v>0</v>
      </c>
      <c r="RJ34" s="125"/>
      <c r="RK34" s="180" t="str">
        <f t="shared" si="224"/>
        <v>29일</v>
      </c>
      <c r="RL34" s="180"/>
      <c r="RM34" s="124" t="str">
        <f t="shared" si="225"/>
        <v>월</v>
      </c>
      <c r="RN34" s="133" t="str">
        <f t="shared" si="408"/>
        <v/>
      </c>
      <c r="RO34" s="184"/>
      <c r="RP34" s="184"/>
      <c r="RQ34" s="184"/>
      <c r="RR34" s="184"/>
      <c r="RS34" s="184"/>
      <c r="RT34" s="184"/>
      <c r="RU34" s="176"/>
      <c r="RV34" s="177"/>
      <c r="RW34" s="129" t="str">
        <f>IF($B34="","",IF(AND(RM$3&lt;&gt;"",$B34-기준일시_입력!$AO$7&lt;=0,RO34="",RR34="",RU34=""),"X",IF(RU34="연차","☆",IF(RU34="월차","★",IF(RU34="병가","♨",IF(RU34="출장","◎",IF(RU34="교육","■",IF(AND(RU34="",RO34&lt;=기준일시_입력!$J$15,RR34&gt;=기준일시_입력!$N$15),"○",IF(AND(RU34="",RO34&lt;&gt;"",RO34&gt;기준일시_입력!$J$15),"▼",IF(AND(RU34="",RR34&lt;&gt;"",RR34&lt;기준일시_입력!$N$15),"△",""))))))))))</f>
        <v/>
      </c>
      <c r="RX34" s="128">
        <f>IFERROR(IF(OR(RO34="",RR34=""),0,IF(AND(RZ34&lt;기준일시_입력!$J$17,SA34&gt;기준일시_입력!$N$17),기준일시_입력!$N$17-기준일시_입력!$J$17,IF(AND(RZ34&gt;=기준일시_입력!$J$17,SA34&gt;기준일시_입력!$N$17),기준일시_입력!$N$17-RZ34,IF(SA34&lt;기준일시_입력!$J$17,0,IF(AND(RZ34&lt;기준일시_입력!$J$17,SA34&lt;=기준일시_입력!$N$17),SA34-기준일시_입력!$J$17,IF(AND(RZ34&gt;=기준일시_입력!$J$17,SA34&lt;=기준일시_입력!$N$17),SA34-RZ34,0)))))),0)</f>
        <v>0</v>
      </c>
      <c r="RY34" s="128">
        <f t="shared" si="227"/>
        <v>0</v>
      </c>
      <c r="RZ34" s="128">
        <f>IF(OR(RO34="",RR34=""),0,IF(RO34&lt;기준일시_입력!$J$15,기준일시_입력!$J$15,RO34))</f>
        <v>0</v>
      </c>
      <c r="SA34" s="128">
        <f t="shared" si="228"/>
        <v>0</v>
      </c>
      <c r="SB34" s="128">
        <f>IFERROR(IF(AND(RZ34&lt;SMALL(기준일시_입력!$J$21:$J$39,SB$5),SA34&gt;SMALL(기준일시_입력!$N$21:$N$39,SB$5)),INDEX(기준일시_입력!$AJ$21:$AJ$39,SB$5*2-1),IF(AND(RZ34&gt;=SMALL(기준일시_입력!$J$21:$J$39,SB$5),RZ34&lt;SMALL(기준일시_입력!$N$21:$N$39,SB$5)),SMALL(기준일시_입력!$N$21:$N$39,SB$5)-RZ34,0)),0)</f>
        <v>0</v>
      </c>
      <c r="SC34" s="128">
        <f>IFERROR(IF(AND(RZ34&lt;SMALL(기준일시_입력!$J$21:$J$39,SC$5),SA34&gt;SMALL(기준일시_입력!$N$21:$N$39,SC$5)),INDEX(기준일시_입력!$AJ$21:$AJ$39,SC$5*2-1),IF(AND(RZ34&gt;=SMALL(기준일시_입력!$J$21:$J$39,SC$5),RZ34&lt;SMALL(기준일시_입력!$N$21:$N$39,SC$5)),SMALL(기준일시_입력!$N$21:$N$39,SC$5)-RZ34,0)),0)</f>
        <v>0</v>
      </c>
      <c r="SD34" s="128">
        <f>IFERROR(IF(AND(RZ34&lt;SMALL(기준일시_입력!$J$21:$J$39,SD$5),SA34&gt;SMALL(기준일시_입력!$N$21:$N$39,SD$5)),INDEX(기준일시_입력!$AJ$21:$AJ$39,SD$5*2-1),IF(AND(RZ34&gt;=SMALL(기준일시_입력!$J$21:$J$39,SD$5),RZ34&lt;SMALL(기준일시_입력!$N$21:$N$39,SD$5)),SMALL(기준일시_입력!$N$21:$N$39,SD$5)-RZ34,0)),0)</f>
        <v>0</v>
      </c>
      <c r="SE34" s="128">
        <f>IFERROR(IF(AND(RZ34&lt;SMALL(기준일시_입력!$J$21:$J$39,SE$5),SA34&gt;SMALL(기준일시_입력!$N$21:$N$39,SE$5)),INDEX(기준일시_입력!$AJ$21:$AJ$39,SE$5*2-1),IF(AND(RZ34&gt;=SMALL(기준일시_입력!$J$21:$J$39,SE$5),RZ34&lt;SMALL(기준일시_입력!$N$21:$N$39,SE$5)),SMALL(기준일시_입력!$N$21:$N$39,SE$5)-RZ34,0)),0)</f>
        <v>0</v>
      </c>
      <c r="SF34" s="128">
        <f>IFERROR(IF(AND(RZ34&lt;SMALL(기준일시_입력!$J$21:$J$39,SF$5),SA34&gt;SMALL(기준일시_입력!$N$21:$N$39,SF$5)),INDEX(기준일시_입력!$AJ$21:$AJ$39,SF$5*2-1),IF(AND(RZ34&gt;=SMALL(기준일시_입력!$J$21:$J$39,SF$5),RZ34&lt;SMALL(기준일시_입력!$N$21:$N$39,SF$5)),SMALL(기준일시_입력!$N$21:$N$39,SF$5)-RZ34,0)),0)</f>
        <v>0</v>
      </c>
      <c r="SG34" s="128">
        <f>IFERROR(IF(AND(RZ34&lt;SMALL(기준일시_입력!$J$21:$J$39,SG$5),SA34&gt;SMALL(기준일시_입력!$N$21:$N$39,SG$5)),INDEX(기준일시_입력!$AJ$21:$AJ$39,SG$5*2-1),IF(AND(RZ34&gt;=SMALL(기준일시_입력!$J$21:$J$39,SG$5),RZ34&lt;SMALL(기준일시_입력!$N$21:$N$39,SG$5)),SMALL(기준일시_입력!$N$21:$N$39,SG$5)-RZ34,0)),0)</f>
        <v>0</v>
      </c>
      <c r="SH34" s="128">
        <f>IFERROR(IF(AND(RZ34&lt;SMALL(기준일시_입력!$J$21:$J$39,SH$5),SA34&gt;SMALL(기준일시_입력!$N$21:$N$39,SH$5)),INDEX(기준일시_입력!$AJ$21:$AJ$39,SH$5*2-1),IF(AND(RZ34&gt;=SMALL(기준일시_입력!$J$21:$J$39,SH$5),RZ34&lt;SMALL(기준일시_입력!$N$21:$N$39,SH$5)),SMALL(기준일시_입력!$N$21:$N$39,SH$5)-RZ34,0)),0)</f>
        <v>0</v>
      </c>
      <c r="SI34" s="128">
        <f>IFERROR(IF(AND(RZ34&lt;SMALL(기준일시_입력!$J$21:$J$39,SI$5),SA34&gt;SMALL(기준일시_입력!$N$21:$N$39,SI$5)),INDEX(기준일시_입력!$AJ$21:$AJ$39,SI$5*2-1),IF(AND(RZ34&gt;=SMALL(기준일시_입력!$J$21:$J$39,SI$5),RZ34&lt;SMALL(기준일시_입력!$N$21:$N$39,SI$5)),SMALL(기준일시_입력!$N$21:$N$39,SI$5)-RZ34,0)),0)</f>
        <v>0</v>
      </c>
      <c r="SJ34" s="128">
        <f>IFERROR(IF(AND(RZ34&lt;SMALL(기준일시_입력!$J$21:$J$39,SJ$5),SA34&gt;SMALL(기준일시_입력!$N$21:$N$39,SJ$5)),INDEX(기준일시_입력!$AJ$21:$AJ$39,SJ$5*2-1),IF(AND(RZ34&gt;=SMALL(기준일시_입력!$J$21:$J$39,SJ$5),RZ34&lt;SMALL(기준일시_입력!$N$21:$N$39,SJ$5)),SMALL(기준일시_입력!$N$21:$N$39,SJ$5)-RZ34,0)),0)</f>
        <v>0</v>
      </c>
      <c r="SK34" s="128">
        <f>IFERROR(IF(AND(RZ34&lt;SMALL(기준일시_입력!$J$21:$J$39,SK$5),SA34&gt;SMALL(기준일시_입력!$N$21:$N$39,SK$5)),INDEX(기준일시_입력!$AJ$21:$AJ$39,SK$5*2-1),IF(AND(RZ34&gt;=SMALL(기준일시_입력!$J$21:$J$39,SK$5),RZ34&lt;SMALL(기준일시_입력!$N$21:$N$39,SK$5)),SMALL(기준일시_입력!$N$21:$N$39,SK$5)-RZ34,0)),0)</f>
        <v>0</v>
      </c>
      <c r="SL34" s="125"/>
      <c r="SM34" s="180" t="str">
        <f t="shared" si="229"/>
        <v>29일</v>
      </c>
      <c r="SN34" s="180"/>
      <c r="SO34" s="124" t="str">
        <f t="shared" si="230"/>
        <v>월</v>
      </c>
      <c r="SP34" s="133" t="str">
        <f t="shared" si="409"/>
        <v/>
      </c>
      <c r="SQ34" s="184"/>
      <c r="SR34" s="184"/>
      <c r="SS34" s="184"/>
      <c r="ST34" s="184"/>
      <c r="SU34" s="184"/>
      <c r="SV34" s="184"/>
      <c r="SW34" s="176"/>
      <c r="SX34" s="177"/>
      <c r="SY34" s="129" t="str">
        <f>IF($B34="","",IF(AND(SO$3&lt;&gt;"",$B34-기준일시_입력!$AO$7&lt;=0,SQ34="",ST34="",SW34=""),"X",IF(SW34="연차","☆",IF(SW34="월차","★",IF(SW34="병가","♨",IF(SW34="출장","◎",IF(SW34="교육","■",IF(AND(SW34="",SQ34&lt;=기준일시_입력!$J$15,ST34&gt;=기준일시_입력!$N$15),"○",IF(AND(SW34="",SQ34&lt;&gt;"",SQ34&gt;기준일시_입력!$J$15),"▼",IF(AND(SW34="",ST34&lt;&gt;"",ST34&lt;기준일시_입력!$N$15),"△",""))))))))))</f>
        <v/>
      </c>
      <c r="SZ34" s="128">
        <f>IFERROR(IF(OR(SQ34="",ST34=""),0,IF(AND(TB34&lt;기준일시_입력!$J$17,TC34&gt;기준일시_입력!$N$17),기준일시_입력!$N$17-기준일시_입력!$J$17,IF(AND(TB34&gt;=기준일시_입력!$J$17,TC34&gt;기준일시_입력!$N$17),기준일시_입력!$N$17-TB34,IF(TC34&lt;기준일시_입력!$J$17,0,IF(AND(TB34&lt;기준일시_입력!$J$17,TC34&lt;=기준일시_입력!$N$17),TC34-기준일시_입력!$J$17,IF(AND(TB34&gt;=기준일시_입력!$J$17,TC34&lt;=기준일시_입력!$N$17),TC34-TB34,0)))))),0)</f>
        <v>0</v>
      </c>
      <c r="TA34" s="128">
        <f t="shared" si="232"/>
        <v>0</v>
      </c>
      <c r="TB34" s="128">
        <f>IF(OR(SQ34="",ST34=""),0,IF(SQ34&lt;기준일시_입력!$J$15,기준일시_입력!$J$15,SQ34))</f>
        <v>0</v>
      </c>
      <c r="TC34" s="128">
        <f t="shared" si="233"/>
        <v>0</v>
      </c>
      <c r="TD34" s="128">
        <f>IFERROR(IF(AND(TB34&lt;SMALL(기준일시_입력!$J$21:$J$39,TD$5),TC34&gt;SMALL(기준일시_입력!$N$21:$N$39,TD$5)),INDEX(기준일시_입력!$AJ$21:$AJ$39,TD$5*2-1),IF(AND(TB34&gt;=SMALL(기준일시_입력!$J$21:$J$39,TD$5),TB34&lt;SMALL(기준일시_입력!$N$21:$N$39,TD$5)),SMALL(기준일시_입력!$N$21:$N$39,TD$5)-TB34,0)),0)</f>
        <v>0</v>
      </c>
      <c r="TE34" s="128">
        <f>IFERROR(IF(AND(TB34&lt;SMALL(기준일시_입력!$J$21:$J$39,TE$5),TC34&gt;SMALL(기준일시_입력!$N$21:$N$39,TE$5)),INDEX(기준일시_입력!$AJ$21:$AJ$39,TE$5*2-1),IF(AND(TB34&gt;=SMALL(기준일시_입력!$J$21:$J$39,TE$5),TB34&lt;SMALL(기준일시_입력!$N$21:$N$39,TE$5)),SMALL(기준일시_입력!$N$21:$N$39,TE$5)-TB34,0)),0)</f>
        <v>0</v>
      </c>
      <c r="TF34" s="128">
        <f>IFERROR(IF(AND(TB34&lt;SMALL(기준일시_입력!$J$21:$J$39,TF$5),TC34&gt;SMALL(기준일시_입력!$N$21:$N$39,TF$5)),INDEX(기준일시_입력!$AJ$21:$AJ$39,TF$5*2-1),IF(AND(TB34&gt;=SMALL(기준일시_입력!$J$21:$J$39,TF$5),TB34&lt;SMALL(기준일시_입력!$N$21:$N$39,TF$5)),SMALL(기준일시_입력!$N$21:$N$39,TF$5)-TB34,0)),0)</f>
        <v>0</v>
      </c>
      <c r="TG34" s="128">
        <f>IFERROR(IF(AND(TB34&lt;SMALL(기준일시_입력!$J$21:$J$39,TG$5),TC34&gt;SMALL(기준일시_입력!$N$21:$N$39,TG$5)),INDEX(기준일시_입력!$AJ$21:$AJ$39,TG$5*2-1),IF(AND(TB34&gt;=SMALL(기준일시_입력!$J$21:$J$39,TG$5),TB34&lt;SMALL(기준일시_입력!$N$21:$N$39,TG$5)),SMALL(기준일시_입력!$N$21:$N$39,TG$5)-TB34,0)),0)</f>
        <v>0</v>
      </c>
      <c r="TH34" s="128">
        <f>IFERROR(IF(AND(TB34&lt;SMALL(기준일시_입력!$J$21:$J$39,TH$5),TC34&gt;SMALL(기준일시_입력!$N$21:$N$39,TH$5)),INDEX(기준일시_입력!$AJ$21:$AJ$39,TH$5*2-1),IF(AND(TB34&gt;=SMALL(기준일시_입력!$J$21:$J$39,TH$5),TB34&lt;SMALL(기준일시_입력!$N$21:$N$39,TH$5)),SMALL(기준일시_입력!$N$21:$N$39,TH$5)-TB34,0)),0)</f>
        <v>0</v>
      </c>
      <c r="TI34" s="128">
        <f>IFERROR(IF(AND(TB34&lt;SMALL(기준일시_입력!$J$21:$J$39,TI$5),TC34&gt;SMALL(기준일시_입력!$N$21:$N$39,TI$5)),INDEX(기준일시_입력!$AJ$21:$AJ$39,TI$5*2-1),IF(AND(TB34&gt;=SMALL(기준일시_입력!$J$21:$J$39,TI$5),TB34&lt;SMALL(기준일시_입력!$N$21:$N$39,TI$5)),SMALL(기준일시_입력!$N$21:$N$39,TI$5)-TB34,0)),0)</f>
        <v>0</v>
      </c>
      <c r="TJ34" s="128">
        <f>IFERROR(IF(AND(TB34&lt;SMALL(기준일시_입력!$J$21:$J$39,TJ$5),TC34&gt;SMALL(기준일시_입력!$N$21:$N$39,TJ$5)),INDEX(기준일시_입력!$AJ$21:$AJ$39,TJ$5*2-1),IF(AND(TB34&gt;=SMALL(기준일시_입력!$J$21:$J$39,TJ$5),TB34&lt;SMALL(기준일시_입력!$N$21:$N$39,TJ$5)),SMALL(기준일시_입력!$N$21:$N$39,TJ$5)-TB34,0)),0)</f>
        <v>0</v>
      </c>
      <c r="TK34" s="128">
        <f>IFERROR(IF(AND(TB34&lt;SMALL(기준일시_입력!$J$21:$J$39,TK$5),TC34&gt;SMALL(기준일시_입력!$N$21:$N$39,TK$5)),INDEX(기준일시_입력!$AJ$21:$AJ$39,TK$5*2-1),IF(AND(TB34&gt;=SMALL(기준일시_입력!$J$21:$J$39,TK$5),TB34&lt;SMALL(기준일시_입력!$N$21:$N$39,TK$5)),SMALL(기준일시_입력!$N$21:$N$39,TK$5)-TB34,0)),0)</f>
        <v>0</v>
      </c>
      <c r="TL34" s="128">
        <f>IFERROR(IF(AND(TB34&lt;SMALL(기준일시_입력!$J$21:$J$39,TL$5),TC34&gt;SMALL(기준일시_입력!$N$21:$N$39,TL$5)),INDEX(기준일시_입력!$AJ$21:$AJ$39,TL$5*2-1),IF(AND(TB34&gt;=SMALL(기준일시_입력!$J$21:$J$39,TL$5),TB34&lt;SMALL(기준일시_입력!$N$21:$N$39,TL$5)),SMALL(기준일시_입력!$N$21:$N$39,TL$5)-TB34,0)),0)</f>
        <v>0</v>
      </c>
      <c r="TM34" s="128">
        <f>IFERROR(IF(AND(TB34&lt;SMALL(기준일시_입력!$J$21:$J$39,TM$5),TC34&gt;SMALL(기준일시_입력!$N$21:$N$39,TM$5)),INDEX(기준일시_입력!$AJ$21:$AJ$39,TM$5*2-1),IF(AND(TB34&gt;=SMALL(기준일시_입력!$J$21:$J$39,TM$5),TB34&lt;SMALL(기준일시_입력!$N$21:$N$39,TM$5)),SMALL(기준일시_입력!$N$21:$N$39,TM$5)-TB34,0)),0)</f>
        <v>0</v>
      </c>
      <c r="TN34" s="125"/>
      <c r="TO34" s="180" t="str">
        <f t="shared" si="234"/>
        <v>29일</v>
      </c>
      <c r="TP34" s="180"/>
      <c r="TQ34" s="124" t="str">
        <f t="shared" si="235"/>
        <v>월</v>
      </c>
      <c r="TR34" s="133" t="str">
        <f t="shared" si="409"/>
        <v/>
      </c>
      <c r="TS34" s="184"/>
      <c r="TT34" s="184"/>
      <c r="TU34" s="184"/>
      <c r="TV34" s="184"/>
      <c r="TW34" s="184"/>
      <c r="TX34" s="184"/>
      <c r="TY34" s="176"/>
      <c r="TZ34" s="177"/>
      <c r="UA34" s="129" t="str">
        <f>IF($B34="","",IF(AND(TQ$3&lt;&gt;"",$B34-기준일시_입력!$AO$7&lt;=0,TS34="",TV34="",TY34=""),"X",IF(TY34="연차","☆",IF(TY34="월차","★",IF(TY34="병가","♨",IF(TY34="출장","◎",IF(TY34="교육","■",IF(AND(TY34="",TS34&lt;=기준일시_입력!$J$15,TV34&gt;=기준일시_입력!$N$15),"○",IF(AND(TY34="",TS34&lt;&gt;"",TS34&gt;기준일시_입력!$J$15),"▼",IF(AND(TY34="",TV34&lt;&gt;"",TV34&lt;기준일시_입력!$N$15),"△",""))))))))))</f>
        <v/>
      </c>
      <c r="UB34" s="128">
        <f>IFERROR(IF(OR(TS34="",TV34=""),0,IF(AND(UD34&lt;기준일시_입력!$J$17,UE34&gt;기준일시_입력!$N$17),기준일시_입력!$N$17-기준일시_입력!$J$17,IF(AND(UD34&gt;=기준일시_입력!$J$17,UE34&gt;기준일시_입력!$N$17),기준일시_입력!$N$17-UD34,IF(UE34&lt;기준일시_입력!$J$17,0,IF(AND(UD34&lt;기준일시_입력!$J$17,UE34&lt;=기준일시_입력!$N$17),UE34-기준일시_입력!$J$17,IF(AND(UD34&gt;=기준일시_입력!$J$17,UE34&lt;=기준일시_입력!$N$17),UE34-UD34,0)))))),0)</f>
        <v>0</v>
      </c>
      <c r="UC34" s="128">
        <f t="shared" si="237"/>
        <v>0</v>
      </c>
      <c r="UD34" s="128">
        <f>IF(OR(TS34="",TV34=""),0,IF(TS34&lt;기준일시_입력!$J$15,기준일시_입력!$J$15,TS34))</f>
        <v>0</v>
      </c>
      <c r="UE34" s="128">
        <f t="shared" si="238"/>
        <v>0</v>
      </c>
      <c r="UF34" s="128">
        <f>IFERROR(IF(AND(UD34&lt;SMALL(기준일시_입력!$J$21:$J$39,UF$5),UE34&gt;SMALL(기준일시_입력!$N$21:$N$39,UF$5)),INDEX(기준일시_입력!$AJ$21:$AJ$39,UF$5*2-1),IF(AND(UD34&gt;=SMALL(기준일시_입력!$J$21:$J$39,UF$5),UD34&lt;SMALL(기준일시_입력!$N$21:$N$39,UF$5)),SMALL(기준일시_입력!$N$21:$N$39,UF$5)-UD34,0)),0)</f>
        <v>0</v>
      </c>
      <c r="UG34" s="128">
        <f>IFERROR(IF(AND(UD34&lt;SMALL(기준일시_입력!$J$21:$J$39,UG$5),UE34&gt;SMALL(기준일시_입력!$N$21:$N$39,UG$5)),INDEX(기준일시_입력!$AJ$21:$AJ$39,UG$5*2-1),IF(AND(UD34&gt;=SMALL(기준일시_입력!$J$21:$J$39,UG$5),UD34&lt;SMALL(기준일시_입력!$N$21:$N$39,UG$5)),SMALL(기준일시_입력!$N$21:$N$39,UG$5)-UD34,0)),0)</f>
        <v>0</v>
      </c>
      <c r="UH34" s="128">
        <f>IFERROR(IF(AND(UD34&lt;SMALL(기준일시_입력!$J$21:$J$39,UH$5),UE34&gt;SMALL(기준일시_입력!$N$21:$N$39,UH$5)),INDEX(기준일시_입력!$AJ$21:$AJ$39,UH$5*2-1),IF(AND(UD34&gt;=SMALL(기준일시_입력!$J$21:$J$39,UH$5),UD34&lt;SMALL(기준일시_입력!$N$21:$N$39,UH$5)),SMALL(기준일시_입력!$N$21:$N$39,UH$5)-UD34,0)),0)</f>
        <v>0</v>
      </c>
      <c r="UI34" s="128">
        <f>IFERROR(IF(AND(UD34&lt;SMALL(기준일시_입력!$J$21:$J$39,UI$5),UE34&gt;SMALL(기준일시_입력!$N$21:$N$39,UI$5)),INDEX(기준일시_입력!$AJ$21:$AJ$39,UI$5*2-1),IF(AND(UD34&gt;=SMALL(기준일시_입력!$J$21:$J$39,UI$5),UD34&lt;SMALL(기준일시_입력!$N$21:$N$39,UI$5)),SMALL(기준일시_입력!$N$21:$N$39,UI$5)-UD34,0)),0)</f>
        <v>0</v>
      </c>
      <c r="UJ34" s="128">
        <f>IFERROR(IF(AND(UD34&lt;SMALL(기준일시_입력!$J$21:$J$39,UJ$5),UE34&gt;SMALL(기준일시_입력!$N$21:$N$39,UJ$5)),INDEX(기준일시_입력!$AJ$21:$AJ$39,UJ$5*2-1),IF(AND(UD34&gt;=SMALL(기준일시_입력!$J$21:$J$39,UJ$5),UD34&lt;SMALL(기준일시_입력!$N$21:$N$39,UJ$5)),SMALL(기준일시_입력!$N$21:$N$39,UJ$5)-UD34,0)),0)</f>
        <v>0</v>
      </c>
      <c r="UK34" s="128">
        <f>IFERROR(IF(AND(UD34&lt;SMALL(기준일시_입력!$J$21:$J$39,UK$5),UE34&gt;SMALL(기준일시_입력!$N$21:$N$39,UK$5)),INDEX(기준일시_입력!$AJ$21:$AJ$39,UK$5*2-1),IF(AND(UD34&gt;=SMALL(기준일시_입력!$J$21:$J$39,UK$5),UD34&lt;SMALL(기준일시_입력!$N$21:$N$39,UK$5)),SMALL(기준일시_입력!$N$21:$N$39,UK$5)-UD34,0)),0)</f>
        <v>0</v>
      </c>
      <c r="UL34" s="128">
        <f>IFERROR(IF(AND(UD34&lt;SMALL(기준일시_입력!$J$21:$J$39,UL$5),UE34&gt;SMALL(기준일시_입력!$N$21:$N$39,UL$5)),INDEX(기준일시_입력!$AJ$21:$AJ$39,UL$5*2-1),IF(AND(UD34&gt;=SMALL(기준일시_입력!$J$21:$J$39,UL$5),UD34&lt;SMALL(기준일시_입력!$N$21:$N$39,UL$5)),SMALL(기준일시_입력!$N$21:$N$39,UL$5)-UD34,0)),0)</f>
        <v>0</v>
      </c>
      <c r="UM34" s="128">
        <f>IFERROR(IF(AND(UD34&lt;SMALL(기준일시_입력!$J$21:$J$39,UM$5),UE34&gt;SMALL(기준일시_입력!$N$21:$N$39,UM$5)),INDEX(기준일시_입력!$AJ$21:$AJ$39,UM$5*2-1),IF(AND(UD34&gt;=SMALL(기준일시_입력!$J$21:$J$39,UM$5),UD34&lt;SMALL(기준일시_입력!$N$21:$N$39,UM$5)),SMALL(기준일시_입력!$N$21:$N$39,UM$5)-UD34,0)),0)</f>
        <v>0</v>
      </c>
      <c r="UN34" s="128">
        <f>IFERROR(IF(AND(UD34&lt;SMALL(기준일시_입력!$J$21:$J$39,UN$5),UE34&gt;SMALL(기준일시_입력!$N$21:$N$39,UN$5)),INDEX(기준일시_입력!$AJ$21:$AJ$39,UN$5*2-1),IF(AND(UD34&gt;=SMALL(기준일시_입력!$J$21:$J$39,UN$5),UD34&lt;SMALL(기준일시_입력!$N$21:$N$39,UN$5)),SMALL(기준일시_입력!$N$21:$N$39,UN$5)-UD34,0)),0)</f>
        <v>0</v>
      </c>
      <c r="UO34" s="128">
        <f>IFERROR(IF(AND(UD34&lt;SMALL(기준일시_입력!$J$21:$J$39,UO$5),UE34&gt;SMALL(기준일시_입력!$N$21:$N$39,UO$5)),INDEX(기준일시_입력!$AJ$21:$AJ$39,UO$5*2-1),IF(AND(UD34&gt;=SMALL(기준일시_입력!$J$21:$J$39,UO$5),UD34&lt;SMALL(기준일시_입력!$N$21:$N$39,UO$5)),SMALL(기준일시_입력!$N$21:$N$39,UO$5)-UD34,0)),0)</f>
        <v>0</v>
      </c>
      <c r="UP34" s="125"/>
      <c r="UQ34" s="180" t="str">
        <f t="shared" si="239"/>
        <v>29일</v>
      </c>
      <c r="UR34" s="180"/>
      <c r="US34" s="124" t="str">
        <f t="shared" si="240"/>
        <v>월</v>
      </c>
      <c r="UT34" s="133" t="str">
        <f t="shared" si="409"/>
        <v/>
      </c>
      <c r="UU34" s="184"/>
      <c r="UV34" s="184"/>
      <c r="UW34" s="184"/>
      <c r="UX34" s="184"/>
      <c r="UY34" s="184"/>
      <c r="UZ34" s="184"/>
      <c r="VA34" s="176"/>
      <c r="VB34" s="177"/>
      <c r="VC34" s="129" t="str">
        <f>IF($B34="","",IF(AND(US$3&lt;&gt;"",$B34-기준일시_입력!$AO$7&lt;=0,UU34="",UX34="",VA34=""),"X",IF(VA34="연차","☆",IF(VA34="월차","★",IF(VA34="병가","♨",IF(VA34="출장","◎",IF(VA34="교육","■",IF(AND(VA34="",UU34&lt;=기준일시_입력!$J$15,UX34&gt;=기준일시_입력!$N$15),"○",IF(AND(VA34="",UU34&lt;&gt;"",UU34&gt;기준일시_입력!$J$15),"▼",IF(AND(VA34="",UX34&lt;&gt;"",UX34&lt;기준일시_입력!$N$15),"△",""))))))))))</f>
        <v/>
      </c>
      <c r="VD34" s="128">
        <f>IFERROR(IF(OR(UU34="",UX34=""),0,IF(AND(VF34&lt;기준일시_입력!$J$17,VG34&gt;기준일시_입력!$N$17),기준일시_입력!$N$17-기준일시_입력!$J$17,IF(AND(VF34&gt;=기준일시_입력!$J$17,VG34&gt;기준일시_입력!$N$17),기준일시_입력!$N$17-VF34,IF(VG34&lt;기준일시_입력!$J$17,0,IF(AND(VF34&lt;기준일시_입력!$J$17,VG34&lt;=기준일시_입력!$N$17),VG34-기준일시_입력!$J$17,IF(AND(VF34&gt;=기준일시_입력!$J$17,VG34&lt;=기준일시_입력!$N$17),VG34-VF34,0)))))),0)</f>
        <v>0</v>
      </c>
      <c r="VE34" s="128">
        <f t="shared" si="242"/>
        <v>0</v>
      </c>
      <c r="VF34" s="128">
        <f>IF(OR(UU34="",UX34=""),0,IF(UU34&lt;기준일시_입력!$J$15,기준일시_입력!$J$15,UU34))</f>
        <v>0</v>
      </c>
      <c r="VG34" s="128">
        <f t="shared" si="243"/>
        <v>0</v>
      </c>
      <c r="VH34" s="128">
        <f>IFERROR(IF(AND(VF34&lt;SMALL(기준일시_입력!$J$21:$J$39,VH$5),VG34&gt;SMALL(기준일시_입력!$N$21:$N$39,VH$5)),INDEX(기준일시_입력!$AJ$21:$AJ$39,VH$5*2-1),IF(AND(VF34&gt;=SMALL(기준일시_입력!$J$21:$J$39,VH$5),VF34&lt;SMALL(기준일시_입력!$N$21:$N$39,VH$5)),SMALL(기준일시_입력!$N$21:$N$39,VH$5)-VF34,0)),0)</f>
        <v>0</v>
      </c>
      <c r="VI34" s="128">
        <f>IFERROR(IF(AND(VF34&lt;SMALL(기준일시_입력!$J$21:$J$39,VI$5),VG34&gt;SMALL(기준일시_입력!$N$21:$N$39,VI$5)),INDEX(기준일시_입력!$AJ$21:$AJ$39,VI$5*2-1),IF(AND(VF34&gt;=SMALL(기준일시_입력!$J$21:$J$39,VI$5),VF34&lt;SMALL(기준일시_입력!$N$21:$N$39,VI$5)),SMALL(기준일시_입력!$N$21:$N$39,VI$5)-VF34,0)),0)</f>
        <v>0</v>
      </c>
      <c r="VJ34" s="128">
        <f>IFERROR(IF(AND(VF34&lt;SMALL(기준일시_입력!$J$21:$J$39,VJ$5),VG34&gt;SMALL(기준일시_입력!$N$21:$N$39,VJ$5)),INDEX(기준일시_입력!$AJ$21:$AJ$39,VJ$5*2-1),IF(AND(VF34&gt;=SMALL(기준일시_입력!$J$21:$J$39,VJ$5),VF34&lt;SMALL(기준일시_입력!$N$21:$N$39,VJ$5)),SMALL(기준일시_입력!$N$21:$N$39,VJ$5)-VF34,0)),0)</f>
        <v>0</v>
      </c>
      <c r="VK34" s="128">
        <f>IFERROR(IF(AND(VF34&lt;SMALL(기준일시_입력!$J$21:$J$39,VK$5),VG34&gt;SMALL(기준일시_입력!$N$21:$N$39,VK$5)),INDEX(기준일시_입력!$AJ$21:$AJ$39,VK$5*2-1),IF(AND(VF34&gt;=SMALL(기준일시_입력!$J$21:$J$39,VK$5),VF34&lt;SMALL(기준일시_입력!$N$21:$N$39,VK$5)),SMALL(기준일시_입력!$N$21:$N$39,VK$5)-VF34,0)),0)</f>
        <v>0</v>
      </c>
      <c r="VL34" s="128">
        <f>IFERROR(IF(AND(VF34&lt;SMALL(기준일시_입력!$J$21:$J$39,VL$5),VG34&gt;SMALL(기준일시_입력!$N$21:$N$39,VL$5)),INDEX(기준일시_입력!$AJ$21:$AJ$39,VL$5*2-1),IF(AND(VF34&gt;=SMALL(기준일시_입력!$J$21:$J$39,VL$5),VF34&lt;SMALL(기준일시_입력!$N$21:$N$39,VL$5)),SMALL(기준일시_입력!$N$21:$N$39,VL$5)-VF34,0)),0)</f>
        <v>0</v>
      </c>
      <c r="VM34" s="128">
        <f>IFERROR(IF(AND(VF34&lt;SMALL(기준일시_입력!$J$21:$J$39,VM$5),VG34&gt;SMALL(기준일시_입력!$N$21:$N$39,VM$5)),INDEX(기준일시_입력!$AJ$21:$AJ$39,VM$5*2-1),IF(AND(VF34&gt;=SMALL(기준일시_입력!$J$21:$J$39,VM$5),VF34&lt;SMALL(기준일시_입력!$N$21:$N$39,VM$5)),SMALL(기준일시_입력!$N$21:$N$39,VM$5)-VF34,0)),0)</f>
        <v>0</v>
      </c>
      <c r="VN34" s="128">
        <f>IFERROR(IF(AND(VF34&lt;SMALL(기준일시_입력!$J$21:$J$39,VN$5),VG34&gt;SMALL(기준일시_입력!$N$21:$N$39,VN$5)),INDEX(기준일시_입력!$AJ$21:$AJ$39,VN$5*2-1),IF(AND(VF34&gt;=SMALL(기준일시_입력!$J$21:$J$39,VN$5),VF34&lt;SMALL(기준일시_입력!$N$21:$N$39,VN$5)),SMALL(기준일시_입력!$N$21:$N$39,VN$5)-VF34,0)),0)</f>
        <v>0</v>
      </c>
      <c r="VO34" s="128">
        <f>IFERROR(IF(AND(VF34&lt;SMALL(기준일시_입력!$J$21:$J$39,VO$5),VG34&gt;SMALL(기준일시_입력!$N$21:$N$39,VO$5)),INDEX(기준일시_입력!$AJ$21:$AJ$39,VO$5*2-1),IF(AND(VF34&gt;=SMALL(기준일시_입력!$J$21:$J$39,VO$5),VF34&lt;SMALL(기준일시_입력!$N$21:$N$39,VO$5)),SMALL(기준일시_입력!$N$21:$N$39,VO$5)-VF34,0)),0)</f>
        <v>0</v>
      </c>
      <c r="VP34" s="128">
        <f>IFERROR(IF(AND(VF34&lt;SMALL(기준일시_입력!$J$21:$J$39,VP$5),VG34&gt;SMALL(기준일시_입력!$N$21:$N$39,VP$5)),INDEX(기준일시_입력!$AJ$21:$AJ$39,VP$5*2-1),IF(AND(VF34&gt;=SMALL(기준일시_입력!$J$21:$J$39,VP$5),VF34&lt;SMALL(기준일시_입력!$N$21:$N$39,VP$5)),SMALL(기준일시_입력!$N$21:$N$39,VP$5)-VF34,0)),0)</f>
        <v>0</v>
      </c>
      <c r="VQ34" s="128">
        <f>IFERROR(IF(AND(VF34&lt;SMALL(기준일시_입력!$J$21:$J$39,VQ$5),VG34&gt;SMALL(기준일시_입력!$N$21:$N$39,VQ$5)),INDEX(기준일시_입력!$AJ$21:$AJ$39,VQ$5*2-1),IF(AND(VF34&gt;=SMALL(기준일시_입력!$J$21:$J$39,VQ$5),VF34&lt;SMALL(기준일시_입력!$N$21:$N$39,VQ$5)),SMALL(기준일시_입력!$N$21:$N$39,VQ$5)-VF34,0)),0)</f>
        <v>0</v>
      </c>
      <c r="VR34" s="125"/>
      <c r="VS34" s="180" t="str">
        <f t="shared" si="244"/>
        <v>29일</v>
      </c>
      <c r="VT34" s="180"/>
      <c r="VU34" s="124" t="str">
        <f t="shared" si="245"/>
        <v>월</v>
      </c>
      <c r="VV34" s="133" t="str">
        <f t="shared" si="410"/>
        <v/>
      </c>
      <c r="VW34" s="184"/>
      <c r="VX34" s="184"/>
      <c r="VY34" s="184"/>
      <c r="VZ34" s="184"/>
      <c r="WA34" s="184"/>
      <c r="WB34" s="184"/>
      <c r="WC34" s="176"/>
      <c r="WD34" s="177"/>
      <c r="WE34" s="129" t="str">
        <f>IF($B34="","",IF(AND(VU$3&lt;&gt;"",$B34-기준일시_입력!$AO$7&lt;=0,VW34="",VZ34="",WC34=""),"X",IF(WC34="연차","☆",IF(WC34="월차","★",IF(WC34="병가","♨",IF(WC34="출장","◎",IF(WC34="교육","■",IF(AND(WC34="",VW34&lt;=기준일시_입력!$J$15,VZ34&gt;=기준일시_입력!$N$15),"○",IF(AND(WC34="",VW34&lt;&gt;"",VW34&gt;기준일시_입력!$J$15),"▼",IF(AND(WC34="",VZ34&lt;&gt;"",VZ34&lt;기준일시_입력!$N$15),"△",""))))))))))</f>
        <v/>
      </c>
      <c r="WF34" s="128">
        <f>IFERROR(IF(OR(VW34="",VZ34=""),0,IF(AND(WH34&lt;기준일시_입력!$J$17,WI34&gt;기준일시_입력!$N$17),기준일시_입력!$N$17-기준일시_입력!$J$17,IF(AND(WH34&gt;=기준일시_입력!$J$17,WI34&gt;기준일시_입력!$N$17),기준일시_입력!$N$17-WH34,IF(WI34&lt;기준일시_입력!$J$17,0,IF(AND(WH34&lt;기준일시_입력!$J$17,WI34&lt;=기준일시_입력!$N$17),WI34-기준일시_입력!$J$17,IF(AND(WH34&gt;=기준일시_입력!$J$17,WI34&lt;=기준일시_입력!$N$17),WI34-WH34,0)))))),0)</f>
        <v>0</v>
      </c>
      <c r="WG34" s="128">
        <f t="shared" si="247"/>
        <v>0</v>
      </c>
      <c r="WH34" s="128">
        <f>IF(OR(VW34="",VZ34=""),0,IF(VW34&lt;기준일시_입력!$J$15,기준일시_입력!$J$15,VW34))</f>
        <v>0</v>
      </c>
      <c r="WI34" s="128">
        <f t="shared" si="248"/>
        <v>0</v>
      </c>
      <c r="WJ34" s="128">
        <f>IFERROR(IF(AND(WH34&lt;SMALL(기준일시_입력!$J$21:$J$39,WJ$5),WI34&gt;SMALL(기준일시_입력!$N$21:$N$39,WJ$5)),INDEX(기준일시_입력!$AJ$21:$AJ$39,WJ$5*2-1),IF(AND(WH34&gt;=SMALL(기준일시_입력!$J$21:$J$39,WJ$5),WH34&lt;SMALL(기준일시_입력!$N$21:$N$39,WJ$5)),SMALL(기준일시_입력!$N$21:$N$39,WJ$5)-WH34,0)),0)</f>
        <v>0</v>
      </c>
      <c r="WK34" s="128">
        <f>IFERROR(IF(AND(WH34&lt;SMALL(기준일시_입력!$J$21:$J$39,WK$5),WI34&gt;SMALL(기준일시_입력!$N$21:$N$39,WK$5)),INDEX(기준일시_입력!$AJ$21:$AJ$39,WK$5*2-1),IF(AND(WH34&gt;=SMALL(기준일시_입력!$J$21:$J$39,WK$5),WH34&lt;SMALL(기준일시_입력!$N$21:$N$39,WK$5)),SMALL(기준일시_입력!$N$21:$N$39,WK$5)-WH34,0)),0)</f>
        <v>0</v>
      </c>
      <c r="WL34" s="128">
        <f>IFERROR(IF(AND(WH34&lt;SMALL(기준일시_입력!$J$21:$J$39,WL$5),WI34&gt;SMALL(기준일시_입력!$N$21:$N$39,WL$5)),INDEX(기준일시_입력!$AJ$21:$AJ$39,WL$5*2-1),IF(AND(WH34&gt;=SMALL(기준일시_입력!$J$21:$J$39,WL$5),WH34&lt;SMALL(기준일시_입력!$N$21:$N$39,WL$5)),SMALL(기준일시_입력!$N$21:$N$39,WL$5)-WH34,0)),0)</f>
        <v>0</v>
      </c>
      <c r="WM34" s="128">
        <f>IFERROR(IF(AND(WH34&lt;SMALL(기준일시_입력!$J$21:$J$39,WM$5),WI34&gt;SMALL(기준일시_입력!$N$21:$N$39,WM$5)),INDEX(기준일시_입력!$AJ$21:$AJ$39,WM$5*2-1),IF(AND(WH34&gt;=SMALL(기준일시_입력!$J$21:$J$39,WM$5),WH34&lt;SMALL(기준일시_입력!$N$21:$N$39,WM$5)),SMALL(기준일시_입력!$N$21:$N$39,WM$5)-WH34,0)),0)</f>
        <v>0</v>
      </c>
      <c r="WN34" s="128">
        <f>IFERROR(IF(AND(WH34&lt;SMALL(기준일시_입력!$J$21:$J$39,WN$5),WI34&gt;SMALL(기준일시_입력!$N$21:$N$39,WN$5)),INDEX(기준일시_입력!$AJ$21:$AJ$39,WN$5*2-1),IF(AND(WH34&gt;=SMALL(기준일시_입력!$J$21:$J$39,WN$5),WH34&lt;SMALL(기준일시_입력!$N$21:$N$39,WN$5)),SMALL(기준일시_입력!$N$21:$N$39,WN$5)-WH34,0)),0)</f>
        <v>0</v>
      </c>
      <c r="WO34" s="128">
        <f>IFERROR(IF(AND(WH34&lt;SMALL(기준일시_입력!$J$21:$J$39,WO$5),WI34&gt;SMALL(기준일시_입력!$N$21:$N$39,WO$5)),INDEX(기준일시_입력!$AJ$21:$AJ$39,WO$5*2-1),IF(AND(WH34&gt;=SMALL(기준일시_입력!$J$21:$J$39,WO$5),WH34&lt;SMALL(기준일시_입력!$N$21:$N$39,WO$5)),SMALL(기준일시_입력!$N$21:$N$39,WO$5)-WH34,0)),0)</f>
        <v>0</v>
      </c>
      <c r="WP34" s="128">
        <f>IFERROR(IF(AND(WH34&lt;SMALL(기준일시_입력!$J$21:$J$39,WP$5),WI34&gt;SMALL(기준일시_입력!$N$21:$N$39,WP$5)),INDEX(기준일시_입력!$AJ$21:$AJ$39,WP$5*2-1),IF(AND(WH34&gt;=SMALL(기준일시_입력!$J$21:$J$39,WP$5),WH34&lt;SMALL(기준일시_입력!$N$21:$N$39,WP$5)),SMALL(기준일시_입력!$N$21:$N$39,WP$5)-WH34,0)),0)</f>
        <v>0</v>
      </c>
      <c r="WQ34" s="128">
        <f>IFERROR(IF(AND(WH34&lt;SMALL(기준일시_입력!$J$21:$J$39,WQ$5),WI34&gt;SMALL(기준일시_입력!$N$21:$N$39,WQ$5)),INDEX(기준일시_입력!$AJ$21:$AJ$39,WQ$5*2-1),IF(AND(WH34&gt;=SMALL(기준일시_입력!$J$21:$J$39,WQ$5),WH34&lt;SMALL(기준일시_입력!$N$21:$N$39,WQ$5)),SMALL(기준일시_입력!$N$21:$N$39,WQ$5)-WH34,0)),0)</f>
        <v>0</v>
      </c>
      <c r="WR34" s="128">
        <f>IFERROR(IF(AND(WH34&lt;SMALL(기준일시_입력!$J$21:$J$39,WR$5),WI34&gt;SMALL(기준일시_입력!$N$21:$N$39,WR$5)),INDEX(기준일시_입력!$AJ$21:$AJ$39,WR$5*2-1),IF(AND(WH34&gt;=SMALL(기준일시_입력!$J$21:$J$39,WR$5),WH34&lt;SMALL(기준일시_입력!$N$21:$N$39,WR$5)),SMALL(기준일시_입력!$N$21:$N$39,WR$5)-WH34,0)),0)</f>
        <v>0</v>
      </c>
      <c r="WS34" s="128">
        <f>IFERROR(IF(AND(WH34&lt;SMALL(기준일시_입력!$J$21:$J$39,WS$5),WI34&gt;SMALL(기준일시_입력!$N$21:$N$39,WS$5)),INDEX(기준일시_입력!$AJ$21:$AJ$39,WS$5*2-1),IF(AND(WH34&gt;=SMALL(기준일시_입력!$J$21:$J$39,WS$5),WH34&lt;SMALL(기준일시_입력!$N$21:$N$39,WS$5)),SMALL(기준일시_입력!$N$21:$N$39,WS$5)-WH34,0)),0)</f>
        <v>0</v>
      </c>
      <c r="WT34" s="125"/>
      <c r="WU34" s="180" t="str">
        <f t="shared" si="249"/>
        <v>29일</v>
      </c>
      <c r="WV34" s="180"/>
      <c r="WW34" s="124" t="str">
        <f t="shared" si="250"/>
        <v>월</v>
      </c>
      <c r="WX34" s="133" t="str">
        <f t="shared" si="410"/>
        <v/>
      </c>
      <c r="WY34" s="184"/>
      <c r="WZ34" s="184"/>
      <c r="XA34" s="184"/>
      <c r="XB34" s="184"/>
      <c r="XC34" s="184"/>
      <c r="XD34" s="184"/>
      <c r="XE34" s="176"/>
      <c r="XF34" s="177"/>
      <c r="XG34" s="129" t="str">
        <f>IF($B34="","",IF(AND(WW$3&lt;&gt;"",$B34-기준일시_입력!$AO$7&lt;=0,WY34="",XB34="",XE34=""),"X",IF(XE34="연차","☆",IF(XE34="월차","★",IF(XE34="병가","♨",IF(XE34="출장","◎",IF(XE34="교육","■",IF(AND(XE34="",WY34&lt;=기준일시_입력!$J$15,XB34&gt;=기준일시_입력!$N$15),"○",IF(AND(XE34="",WY34&lt;&gt;"",WY34&gt;기준일시_입력!$J$15),"▼",IF(AND(XE34="",XB34&lt;&gt;"",XB34&lt;기준일시_입력!$N$15),"△",""))))))))))</f>
        <v/>
      </c>
      <c r="XH34" s="128">
        <f>IFERROR(IF(OR(WY34="",XB34=""),0,IF(AND(XJ34&lt;기준일시_입력!$J$17,XK34&gt;기준일시_입력!$N$17),기준일시_입력!$N$17-기준일시_입력!$J$17,IF(AND(XJ34&gt;=기준일시_입력!$J$17,XK34&gt;기준일시_입력!$N$17),기준일시_입력!$N$17-XJ34,IF(XK34&lt;기준일시_입력!$J$17,0,IF(AND(XJ34&lt;기준일시_입력!$J$17,XK34&lt;=기준일시_입력!$N$17),XK34-기준일시_입력!$J$17,IF(AND(XJ34&gt;=기준일시_입력!$J$17,XK34&lt;=기준일시_입력!$N$17),XK34-XJ34,0)))))),0)</f>
        <v>0</v>
      </c>
      <c r="XI34" s="128">
        <f t="shared" si="252"/>
        <v>0</v>
      </c>
      <c r="XJ34" s="128">
        <f>IF(OR(WY34="",XB34=""),0,IF(WY34&lt;기준일시_입력!$J$15,기준일시_입력!$J$15,WY34))</f>
        <v>0</v>
      </c>
      <c r="XK34" s="128">
        <f t="shared" si="253"/>
        <v>0</v>
      </c>
      <c r="XL34" s="128">
        <f>IFERROR(IF(AND(XJ34&lt;SMALL(기준일시_입력!$J$21:$J$39,XL$5),XK34&gt;SMALL(기준일시_입력!$N$21:$N$39,XL$5)),INDEX(기준일시_입력!$AJ$21:$AJ$39,XL$5*2-1),IF(AND(XJ34&gt;=SMALL(기준일시_입력!$J$21:$J$39,XL$5),XJ34&lt;SMALL(기준일시_입력!$N$21:$N$39,XL$5)),SMALL(기준일시_입력!$N$21:$N$39,XL$5)-XJ34,0)),0)</f>
        <v>0</v>
      </c>
      <c r="XM34" s="128">
        <f>IFERROR(IF(AND(XJ34&lt;SMALL(기준일시_입력!$J$21:$J$39,XM$5),XK34&gt;SMALL(기준일시_입력!$N$21:$N$39,XM$5)),INDEX(기준일시_입력!$AJ$21:$AJ$39,XM$5*2-1),IF(AND(XJ34&gt;=SMALL(기준일시_입력!$J$21:$J$39,XM$5),XJ34&lt;SMALL(기준일시_입력!$N$21:$N$39,XM$5)),SMALL(기준일시_입력!$N$21:$N$39,XM$5)-XJ34,0)),0)</f>
        <v>0</v>
      </c>
      <c r="XN34" s="128">
        <f>IFERROR(IF(AND(XJ34&lt;SMALL(기준일시_입력!$J$21:$J$39,XN$5),XK34&gt;SMALL(기준일시_입력!$N$21:$N$39,XN$5)),INDEX(기준일시_입력!$AJ$21:$AJ$39,XN$5*2-1),IF(AND(XJ34&gt;=SMALL(기준일시_입력!$J$21:$J$39,XN$5),XJ34&lt;SMALL(기준일시_입력!$N$21:$N$39,XN$5)),SMALL(기준일시_입력!$N$21:$N$39,XN$5)-XJ34,0)),0)</f>
        <v>0</v>
      </c>
      <c r="XO34" s="128">
        <f>IFERROR(IF(AND(XJ34&lt;SMALL(기준일시_입력!$J$21:$J$39,XO$5),XK34&gt;SMALL(기준일시_입력!$N$21:$N$39,XO$5)),INDEX(기준일시_입력!$AJ$21:$AJ$39,XO$5*2-1),IF(AND(XJ34&gt;=SMALL(기준일시_입력!$J$21:$J$39,XO$5),XJ34&lt;SMALL(기준일시_입력!$N$21:$N$39,XO$5)),SMALL(기준일시_입력!$N$21:$N$39,XO$5)-XJ34,0)),0)</f>
        <v>0</v>
      </c>
      <c r="XP34" s="128">
        <f>IFERROR(IF(AND(XJ34&lt;SMALL(기준일시_입력!$J$21:$J$39,XP$5),XK34&gt;SMALL(기준일시_입력!$N$21:$N$39,XP$5)),INDEX(기준일시_입력!$AJ$21:$AJ$39,XP$5*2-1),IF(AND(XJ34&gt;=SMALL(기준일시_입력!$J$21:$J$39,XP$5),XJ34&lt;SMALL(기준일시_입력!$N$21:$N$39,XP$5)),SMALL(기준일시_입력!$N$21:$N$39,XP$5)-XJ34,0)),0)</f>
        <v>0</v>
      </c>
      <c r="XQ34" s="128">
        <f>IFERROR(IF(AND(XJ34&lt;SMALL(기준일시_입력!$J$21:$J$39,XQ$5),XK34&gt;SMALL(기준일시_입력!$N$21:$N$39,XQ$5)),INDEX(기준일시_입력!$AJ$21:$AJ$39,XQ$5*2-1),IF(AND(XJ34&gt;=SMALL(기준일시_입력!$J$21:$J$39,XQ$5),XJ34&lt;SMALL(기준일시_입력!$N$21:$N$39,XQ$5)),SMALL(기준일시_입력!$N$21:$N$39,XQ$5)-XJ34,0)),0)</f>
        <v>0</v>
      </c>
      <c r="XR34" s="128">
        <f>IFERROR(IF(AND(XJ34&lt;SMALL(기준일시_입력!$J$21:$J$39,XR$5),XK34&gt;SMALL(기준일시_입력!$N$21:$N$39,XR$5)),INDEX(기준일시_입력!$AJ$21:$AJ$39,XR$5*2-1),IF(AND(XJ34&gt;=SMALL(기준일시_입력!$J$21:$J$39,XR$5),XJ34&lt;SMALL(기준일시_입력!$N$21:$N$39,XR$5)),SMALL(기준일시_입력!$N$21:$N$39,XR$5)-XJ34,0)),0)</f>
        <v>0</v>
      </c>
      <c r="XS34" s="128">
        <f>IFERROR(IF(AND(XJ34&lt;SMALL(기준일시_입력!$J$21:$J$39,XS$5),XK34&gt;SMALL(기준일시_입력!$N$21:$N$39,XS$5)),INDEX(기준일시_입력!$AJ$21:$AJ$39,XS$5*2-1),IF(AND(XJ34&gt;=SMALL(기준일시_입력!$J$21:$J$39,XS$5),XJ34&lt;SMALL(기준일시_입력!$N$21:$N$39,XS$5)),SMALL(기준일시_입력!$N$21:$N$39,XS$5)-XJ34,0)),0)</f>
        <v>0</v>
      </c>
      <c r="XT34" s="128">
        <f>IFERROR(IF(AND(XJ34&lt;SMALL(기준일시_입력!$J$21:$J$39,XT$5),XK34&gt;SMALL(기준일시_입력!$N$21:$N$39,XT$5)),INDEX(기준일시_입력!$AJ$21:$AJ$39,XT$5*2-1),IF(AND(XJ34&gt;=SMALL(기준일시_입력!$J$21:$J$39,XT$5),XJ34&lt;SMALL(기준일시_입력!$N$21:$N$39,XT$5)),SMALL(기준일시_입력!$N$21:$N$39,XT$5)-XJ34,0)),0)</f>
        <v>0</v>
      </c>
      <c r="XU34" s="128">
        <f>IFERROR(IF(AND(XJ34&lt;SMALL(기준일시_입력!$J$21:$J$39,XU$5),XK34&gt;SMALL(기준일시_입력!$N$21:$N$39,XU$5)),INDEX(기준일시_입력!$AJ$21:$AJ$39,XU$5*2-1),IF(AND(XJ34&gt;=SMALL(기준일시_입력!$J$21:$J$39,XU$5),XJ34&lt;SMALL(기준일시_입력!$N$21:$N$39,XU$5)),SMALL(기준일시_입력!$N$21:$N$39,XU$5)-XJ34,0)),0)</f>
        <v>0</v>
      </c>
      <c r="XV34" s="125"/>
      <c r="XW34" s="180" t="str">
        <f t="shared" si="254"/>
        <v>29일</v>
      </c>
      <c r="XX34" s="180"/>
      <c r="XY34" s="124" t="str">
        <f t="shared" si="255"/>
        <v>월</v>
      </c>
      <c r="XZ34" s="133" t="str">
        <f t="shared" si="410"/>
        <v/>
      </c>
      <c r="YA34" s="184"/>
      <c r="YB34" s="184"/>
      <c r="YC34" s="184"/>
      <c r="YD34" s="184"/>
      <c r="YE34" s="184"/>
      <c r="YF34" s="184"/>
      <c r="YG34" s="176"/>
      <c r="YH34" s="177"/>
      <c r="YI34" s="129" t="str">
        <f>IF($B34="","",IF(AND(XY$3&lt;&gt;"",$B34-기준일시_입력!$AO$7&lt;=0,YA34="",YD34="",YG34=""),"X",IF(YG34="연차","☆",IF(YG34="월차","★",IF(YG34="병가","♨",IF(YG34="출장","◎",IF(YG34="교육","■",IF(AND(YG34="",YA34&lt;=기준일시_입력!$J$15,YD34&gt;=기준일시_입력!$N$15),"○",IF(AND(YG34="",YA34&lt;&gt;"",YA34&gt;기준일시_입력!$J$15),"▼",IF(AND(YG34="",YD34&lt;&gt;"",YD34&lt;기준일시_입력!$N$15),"△",""))))))))))</f>
        <v/>
      </c>
      <c r="YJ34" s="128">
        <f>IFERROR(IF(OR(YA34="",YD34=""),0,IF(AND(YL34&lt;기준일시_입력!$J$17,YM34&gt;기준일시_입력!$N$17),기준일시_입력!$N$17-기준일시_입력!$J$17,IF(AND(YL34&gt;=기준일시_입력!$J$17,YM34&gt;기준일시_입력!$N$17),기준일시_입력!$N$17-YL34,IF(YM34&lt;기준일시_입력!$J$17,0,IF(AND(YL34&lt;기준일시_입력!$J$17,YM34&lt;=기준일시_입력!$N$17),YM34-기준일시_입력!$J$17,IF(AND(YL34&gt;=기준일시_입력!$J$17,YM34&lt;=기준일시_입력!$N$17),YM34-YL34,0)))))),0)</f>
        <v>0</v>
      </c>
      <c r="YK34" s="128">
        <f t="shared" si="257"/>
        <v>0</v>
      </c>
      <c r="YL34" s="128">
        <f>IF(OR(YA34="",YD34=""),0,IF(YA34&lt;기준일시_입력!$J$15,기준일시_입력!$J$15,YA34))</f>
        <v>0</v>
      </c>
      <c r="YM34" s="128">
        <f t="shared" si="258"/>
        <v>0</v>
      </c>
      <c r="YN34" s="128">
        <f>IFERROR(IF(AND(YL34&lt;SMALL(기준일시_입력!$J$21:$J$39,YN$5),YM34&gt;SMALL(기준일시_입력!$N$21:$N$39,YN$5)),INDEX(기준일시_입력!$AJ$21:$AJ$39,YN$5*2-1),IF(AND(YL34&gt;=SMALL(기준일시_입력!$J$21:$J$39,YN$5),YL34&lt;SMALL(기준일시_입력!$N$21:$N$39,YN$5)),SMALL(기준일시_입력!$N$21:$N$39,YN$5)-YL34,0)),0)</f>
        <v>0</v>
      </c>
      <c r="YO34" s="128">
        <f>IFERROR(IF(AND(YL34&lt;SMALL(기준일시_입력!$J$21:$J$39,YO$5),YM34&gt;SMALL(기준일시_입력!$N$21:$N$39,YO$5)),INDEX(기준일시_입력!$AJ$21:$AJ$39,YO$5*2-1),IF(AND(YL34&gt;=SMALL(기준일시_입력!$J$21:$J$39,YO$5),YL34&lt;SMALL(기준일시_입력!$N$21:$N$39,YO$5)),SMALL(기준일시_입력!$N$21:$N$39,YO$5)-YL34,0)),0)</f>
        <v>0</v>
      </c>
      <c r="YP34" s="128">
        <f>IFERROR(IF(AND(YL34&lt;SMALL(기준일시_입력!$J$21:$J$39,YP$5),YM34&gt;SMALL(기준일시_입력!$N$21:$N$39,YP$5)),INDEX(기준일시_입력!$AJ$21:$AJ$39,YP$5*2-1),IF(AND(YL34&gt;=SMALL(기준일시_입력!$J$21:$J$39,YP$5),YL34&lt;SMALL(기준일시_입력!$N$21:$N$39,YP$5)),SMALL(기준일시_입력!$N$21:$N$39,YP$5)-YL34,0)),0)</f>
        <v>0</v>
      </c>
      <c r="YQ34" s="128">
        <f>IFERROR(IF(AND(YL34&lt;SMALL(기준일시_입력!$J$21:$J$39,YQ$5),YM34&gt;SMALL(기준일시_입력!$N$21:$N$39,YQ$5)),INDEX(기준일시_입력!$AJ$21:$AJ$39,YQ$5*2-1),IF(AND(YL34&gt;=SMALL(기준일시_입력!$J$21:$J$39,YQ$5),YL34&lt;SMALL(기준일시_입력!$N$21:$N$39,YQ$5)),SMALL(기준일시_입력!$N$21:$N$39,YQ$5)-YL34,0)),0)</f>
        <v>0</v>
      </c>
      <c r="YR34" s="128">
        <f>IFERROR(IF(AND(YL34&lt;SMALL(기준일시_입력!$J$21:$J$39,YR$5),YM34&gt;SMALL(기준일시_입력!$N$21:$N$39,YR$5)),INDEX(기준일시_입력!$AJ$21:$AJ$39,YR$5*2-1),IF(AND(YL34&gt;=SMALL(기준일시_입력!$J$21:$J$39,YR$5),YL34&lt;SMALL(기준일시_입력!$N$21:$N$39,YR$5)),SMALL(기준일시_입력!$N$21:$N$39,YR$5)-YL34,0)),0)</f>
        <v>0</v>
      </c>
      <c r="YS34" s="128">
        <f>IFERROR(IF(AND(YL34&lt;SMALL(기준일시_입력!$J$21:$J$39,YS$5),YM34&gt;SMALL(기준일시_입력!$N$21:$N$39,YS$5)),INDEX(기준일시_입력!$AJ$21:$AJ$39,YS$5*2-1),IF(AND(YL34&gt;=SMALL(기준일시_입력!$J$21:$J$39,YS$5),YL34&lt;SMALL(기준일시_입력!$N$21:$N$39,YS$5)),SMALL(기준일시_입력!$N$21:$N$39,YS$5)-YL34,0)),0)</f>
        <v>0</v>
      </c>
      <c r="YT34" s="128">
        <f>IFERROR(IF(AND(YL34&lt;SMALL(기준일시_입력!$J$21:$J$39,YT$5),YM34&gt;SMALL(기준일시_입력!$N$21:$N$39,YT$5)),INDEX(기준일시_입력!$AJ$21:$AJ$39,YT$5*2-1),IF(AND(YL34&gt;=SMALL(기준일시_입력!$J$21:$J$39,YT$5),YL34&lt;SMALL(기준일시_입력!$N$21:$N$39,YT$5)),SMALL(기준일시_입력!$N$21:$N$39,YT$5)-YL34,0)),0)</f>
        <v>0</v>
      </c>
      <c r="YU34" s="128">
        <f>IFERROR(IF(AND(YL34&lt;SMALL(기준일시_입력!$J$21:$J$39,YU$5),YM34&gt;SMALL(기준일시_입력!$N$21:$N$39,YU$5)),INDEX(기준일시_입력!$AJ$21:$AJ$39,YU$5*2-1),IF(AND(YL34&gt;=SMALL(기준일시_입력!$J$21:$J$39,YU$5),YL34&lt;SMALL(기준일시_입력!$N$21:$N$39,YU$5)),SMALL(기준일시_입력!$N$21:$N$39,YU$5)-YL34,0)),0)</f>
        <v>0</v>
      </c>
      <c r="YV34" s="128">
        <f>IFERROR(IF(AND(YL34&lt;SMALL(기준일시_입력!$J$21:$J$39,YV$5),YM34&gt;SMALL(기준일시_입력!$N$21:$N$39,YV$5)),INDEX(기준일시_입력!$AJ$21:$AJ$39,YV$5*2-1),IF(AND(YL34&gt;=SMALL(기준일시_입력!$J$21:$J$39,YV$5),YL34&lt;SMALL(기준일시_입력!$N$21:$N$39,YV$5)),SMALL(기준일시_입력!$N$21:$N$39,YV$5)-YL34,0)),0)</f>
        <v>0</v>
      </c>
      <c r="YW34" s="128">
        <f>IFERROR(IF(AND(YL34&lt;SMALL(기준일시_입력!$J$21:$J$39,YW$5),YM34&gt;SMALL(기준일시_입력!$N$21:$N$39,YW$5)),INDEX(기준일시_입력!$AJ$21:$AJ$39,YW$5*2-1),IF(AND(YL34&gt;=SMALL(기준일시_입력!$J$21:$J$39,YW$5),YL34&lt;SMALL(기준일시_입력!$N$21:$N$39,YW$5)),SMALL(기준일시_입력!$N$21:$N$39,YW$5)-YL34,0)),0)</f>
        <v>0</v>
      </c>
      <c r="YX34" s="125"/>
      <c r="YY34" s="180" t="str">
        <f t="shared" si="259"/>
        <v>29일</v>
      </c>
      <c r="YZ34" s="180"/>
      <c r="ZA34" s="124" t="str">
        <f t="shared" si="260"/>
        <v>월</v>
      </c>
      <c r="ZB34" s="133" t="str">
        <f t="shared" si="411"/>
        <v/>
      </c>
      <c r="ZC34" s="184"/>
      <c r="ZD34" s="184"/>
      <c r="ZE34" s="184"/>
      <c r="ZF34" s="184"/>
      <c r="ZG34" s="184"/>
      <c r="ZH34" s="184"/>
      <c r="ZI34" s="176"/>
      <c r="ZJ34" s="177"/>
      <c r="ZK34" s="129" t="str">
        <f>IF($B34="","",IF(AND(ZA$3&lt;&gt;"",$B34-기준일시_입력!$AO$7&lt;=0,ZC34="",ZF34="",ZI34=""),"X",IF(ZI34="연차","☆",IF(ZI34="월차","★",IF(ZI34="병가","♨",IF(ZI34="출장","◎",IF(ZI34="교육","■",IF(AND(ZI34="",ZC34&lt;=기준일시_입력!$J$15,ZF34&gt;=기준일시_입력!$N$15),"○",IF(AND(ZI34="",ZC34&lt;&gt;"",ZC34&gt;기준일시_입력!$J$15),"▼",IF(AND(ZI34="",ZF34&lt;&gt;"",ZF34&lt;기준일시_입력!$N$15),"△",""))))))))))</f>
        <v/>
      </c>
      <c r="ZL34" s="128">
        <f>IFERROR(IF(OR(ZC34="",ZF34=""),0,IF(AND(ZN34&lt;기준일시_입력!$J$17,ZO34&gt;기준일시_입력!$N$17),기준일시_입력!$N$17-기준일시_입력!$J$17,IF(AND(ZN34&gt;=기준일시_입력!$J$17,ZO34&gt;기준일시_입력!$N$17),기준일시_입력!$N$17-ZN34,IF(ZO34&lt;기준일시_입력!$J$17,0,IF(AND(ZN34&lt;기준일시_입력!$J$17,ZO34&lt;=기준일시_입력!$N$17),ZO34-기준일시_입력!$J$17,IF(AND(ZN34&gt;=기준일시_입력!$J$17,ZO34&lt;=기준일시_입력!$N$17),ZO34-ZN34,0)))))),0)</f>
        <v>0</v>
      </c>
      <c r="ZM34" s="128">
        <f t="shared" si="262"/>
        <v>0</v>
      </c>
      <c r="ZN34" s="128">
        <f>IF(OR(ZC34="",ZF34=""),0,IF(ZC34&lt;기준일시_입력!$J$15,기준일시_입력!$J$15,ZC34))</f>
        <v>0</v>
      </c>
      <c r="ZO34" s="128">
        <f t="shared" si="263"/>
        <v>0</v>
      </c>
      <c r="ZP34" s="128">
        <f>IFERROR(IF(AND(ZN34&lt;SMALL(기준일시_입력!$J$21:$J$39,ZP$5),ZO34&gt;SMALL(기준일시_입력!$N$21:$N$39,ZP$5)),INDEX(기준일시_입력!$AJ$21:$AJ$39,ZP$5*2-1),IF(AND(ZN34&gt;=SMALL(기준일시_입력!$J$21:$J$39,ZP$5),ZN34&lt;SMALL(기준일시_입력!$N$21:$N$39,ZP$5)),SMALL(기준일시_입력!$N$21:$N$39,ZP$5)-ZN34,0)),0)</f>
        <v>0</v>
      </c>
      <c r="ZQ34" s="128">
        <f>IFERROR(IF(AND(ZN34&lt;SMALL(기준일시_입력!$J$21:$J$39,ZQ$5),ZO34&gt;SMALL(기준일시_입력!$N$21:$N$39,ZQ$5)),INDEX(기준일시_입력!$AJ$21:$AJ$39,ZQ$5*2-1),IF(AND(ZN34&gt;=SMALL(기준일시_입력!$J$21:$J$39,ZQ$5),ZN34&lt;SMALL(기준일시_입력!$N$21:$N$39,ZQ$5)),SMALL(기준일시_입력!$N$21:$N$39,ZQ$5)-ZN34,0)),0)</f>
        <v>0</v>
      </c>
      <c r="ZR34" s="128">
        <f>IFERROR(IF(AND(ZN34&lt;SMALL(기준일시_입력!$J$21:$J$39,ZR$5),ZO34&gt;SMALL(기준일시_입력!$N$21:$N$39,ZR$5)),INDEX(기준일시_입력!$AJ$21:$AJ$39,ZR$5*2-1),IF(AND(ZN34&gt;=SMALL(기준일시_입력!$J$21:$J$39,ZR$5),ZN34&lt;SMALL(기준일시_입력!$N$21:$N$39,ZR$5)),SMALL(기준일시_입력!$N$21:$N$39,ZR$5)-ZN34,0)),0)</f>
        <v>0</v>
      </c>
      <c r="ZS34" s="128">
        <f>IFERROR(IF(AND(ZN34&lt;SMALL(기준일시_입력!$J$21:$J$39,ZS$5),ZO34&gt;SMALL(기준일시_입력!$N$21:$N$39,ZS$5)),INDEX(기준일시_입력!$AJ$21:$AJ$39,ZS$5*2-1),IF(AND(ZN34&gt;=SMALL(기준일시_입력!$J$21:$J$39,ZS$5),ZN34&lt;SMALL(기준일시_입력!$N$21:$N$39,ZS$5)),SMALL(기준일시_입력!$N$21:$N$39,ZS$5)-ZN34,0)),0)</f>
        <v>0</v>
      </c>
      <c r="ZT34" s="128">
        <f>IFERROR(IF(AND(ZN34&lt;SMALL(기준일시_입력!$J$21:$J$39,ZT$5),ZO34&gt;SMALL(기준일시_입력!$N$21:$N$39,ZT$5)),INDEX(기준일시_입력!$AJ$21:$AJ$39,ZT$5*2-1),IF(AND(ZN34&gt;=SMALL(기준일시_입력!$J$21:$J$39,ZT$5),ZN34&lt;SMALL(기준일시_입력!$N$21:$N$39,ZT$5)),SMALL(기준일시_입력!$N$21:$N$39,ZT$5)-ZN34,0)),0)</f>
        <v>0</v>
      </c>
      <c r="ZU34" s="128">
        <f>IFERROR(IF(AND(ZN34&lt;SMALL(기준일시_입력!$J$21:$J$39,ZU$5),ZO34&gt;SMALL(기준일시_입력!$N$21:$N$39,ZU$5)),INDEX(기준일시_입력!$AJ$21:$AJ$39,ZU$5*2-1),IF(AND(ZN34&gt;=SMALL(기준일시_입력!$J$21:$J$39,ZU$5),ZN34&lt;SMALL(기준일시_입력!$N$21:$N$39,ZU$5)),SMALL(기준일시_입력!$N$21:$N$39,ZU$5)-ZN34,0)),0)</f>
        <v>0</v>
      </c>
      <c r="ZV34" s="128">
        <f>IFERROR(IF(AND(ZN34&lt;SMALL(기준일시_입력!$J$21:$J$39,ZV$5),ZO34&gt;SMALL(기준일시_입력!$N$21:$N$39,ZV$5)),INDEX(기준일시_입력!$AJ$21:$AJ$39,ZV$5*2-1),IF(AND(ZN34&gt;=SMALL(기준일시_입력!$J$21:$J$39,ZV$5),ZN34&lt;SMALL(기준일시_입력!$N$21:$N$39,ZV$5)),SMALL(기준일시_입력!$N$21:$N$39,ZV$5)-ZN34,0)),0)</f>
        <v>0</v>
      </c>
      <c r="ZW34" s="128">
        <f>IFERROR(IF(AND(ZN34&lt;SMALL(기준일시_입력!$J$21:$J$39,ZW$5),ZO34&gt;SMALL(기준일시_입력!$N$21:$N$39,ZW$5)),INDEX(기준일시_입력!$AJ$21:$AJ$39,ZW$5*2-1),IF(AND(ZN34&gt;=SMALL(기준일시_입력!$J$21:$J$39,ZW$5),ZN34&lt;SMALL(기준일시_입력!$N$21:$N$39,ZW$5)),SMALL(기준일시_입력!$N$21:$N$39,ZW$5)-ZN34,0)),0)</f>
        <v>0</v>
      </c>
      <c r="ZX34" s="128">
        <f>IFERROR(IF(AND(ZN34&lt;SMALL(기준일시_입력!$J$21:$J$39,ZX$5),ZO34&gt;SMALL(기준일시_입력!$N$21:$N$39,ZX$5)),INDEX(기준일시_입력!$AJ$21:$AJ$39,ZX$5*2-1),IF(AND(ZN34&gt;=SMALL(기준일시_입력!$J$21:$J$39,ZX$5),ZN34&lt;SMALL(기준일시_입력!$N$21:$N$39,ZX$5)),SMALL(기준일시_입력!$N$21:$N$39,ZX$5)-ZN34,0)),0)</f>
        <v>0</v>
      </c>
      <c r="ZY34" s="128">
        <f>IFERROR(IF(AND(ZN34&lt;SMALL(기준일시_입력!$J$21:$J$39,ZY$5),ZO34&gt;SMALL(기준일시_입력!$N$21:$N$39,ZY$5)),INDEX(기준일시_입력!$AJ$21:$AJ$39,ZY$5*2-1),IF(AND(ZN34&gt;=SMALL(기준일시_입력!$J$21:$J$39,ZY$5),ZN34&lt;SMALL(기준일시_입력!$N$21:$N$39,ZY$5)),SMALL(기준일시_입력!$N$21:$N$39,ZY$5)-ZN34,0)),0)</f>
        <v>0</v>
      </c>
      <c r="ZZ34" s="125"/>
      <c r="AAA34" s="180" t="str">
        <f t="shared" si="264"/>
        <v>29일</v>
      </c>
      <c r="AAB34" s="180"/>
      <c r="AAC34" s="124" t="str">
        <f t="shared" si="265"/>
        <v>월</v>
      </c>
      <c r="AAD34" s="133" t="str">
        <f t="shared" si="411"/>
        <v/>
      </c>
      <c r="AAE34" s="184"/>
      <c r="AAF34" s="184"/>
      <c r="AAG34" s="184"/>
      <c r="AAH34" s="184"/>
      <c r="AAI34" s="184"/>
      <c r="AAJ34" s="184"/>
      <c r="AAK34" s="176"/>
      <c r="AAL34" s="177"/>
      <c r="AAM34" s="129" t="str">
        <f>IF($B34="","",IF(AND(AAC$3&lt;&gt;"",$B34-기준일시_입력!$AO$7&lt;=0,AAE34="",AAH34="",AAK34=""),"X",IF(AAK34="연차","☆",IF(AAK34="월차","★",IF(AAK34="병가","♨",IF(AAK34="출장","◎",IF(AAK34="교육","■",IF(AND(AAK34="",AAE34&lt;=기준일시_입력!$J$15,AAH34&gt;=기준일시_입력!$N$15),"○",IF(AND(AAK34="",AAE34&lt;&gt;"",AAE34&gt;기준일시_입력!$J$15),"▼",IF(AND(AAK34="",AAH34&lt;&gt;"",AAH34&lt;기준일시_입력!$N$15),"△",""))))))))))</f>
        <v/>
      </c>
      <c r="AAN34" s="128">
        <f>IFERROR(IF(OR(AAE34="",AAH34=""),0,IF(AND(AAP34&lt;기준일시_입력!$J$17,AAQ34&gt;기준일시_입력!$N$17),기준일시_입력!$N$17-기준일시_입력!$J$17,IF(AND(AAP34&gt;=기준일시_입력!$J$17,AAQ34&gt;기준일시_입력!$N$17),기준일시_입력!$N$17-AAP34,IF(AAQ34&lt;기준일시_입력!$J$17,0,IF(AND(AAP34&lt;기준일시_입력!$J$17,AAQ34&lt;=기준일시_입력!$N$17),AAQ34-기준일시_입력!$J$17,IF(AND(AAP34&gt;=기준일시_입력!$J$17,AAQ34&lt;=기준일시_입력!$N$17),AAQ34-AAP34,0)))))),0)</f>
        <v>0</v>
      </c>
      <c r="AAO34" s="128">
        <f t="shared" si="267"/>
        <v>0</v>
      </c>
      <c r="AAP34" s="128">
        <f>IF(OR(AAE34="",AAH34=""),0,IF(AAE34&lt;기준일시_입력!$J$15,기준일시_입력!$J$15,AAE34))</f>
        <v>0</v>
      </c>
      <c r="AAQ34" s="128">
        <f t="shared" si="268"/>
        <v>0</v>
      </c>
      <c r="AAR34" s="128">
        <f>IFERROR(IF(AND(AAP34&lt;SMALL(기준일시_입력!$J$21:$J$39,AAR$5),AAQ34&gt;SMALL(기준일시_입력!$N$21:$N$39,AAR$5)),INDEX(기준일시_입력!$AJ$21:$AJ$39,AAR$5*2-1),IF(AND(AAP34&gt;=SMALL(기준일시_입력!$J$21:$J$39,AAR$5),AAP34&lt;SMALL(기준일시_입력!$N$21:$N$39,AAR$5)),SMALL(기준일시_입력!$N$21:$N$39,AAR$5)-AAP34,0)),0)</f>
        <v>0</v>
      </c>
      <c r="AAS34" s="128">
        <f>IFERROR(IF(AND(AAP34&lt;SMALL(기준일시_입력!$J$21:$J$39,AAS$5),AAQ34&gt;SMALL(기준일시_입력!$N$21:$N$39,AAS$5)),INDEX(기준일시_입력!$AJ$21:$AJ$39,AAS$5*2-1),IF(AND(AAP34&gt;=SMALL(기준일시_입력!$J$21:$J$39,AAS$5),AAP34&lt;SMALL(기준일시_입력!$N$21:$N$39,AAS$5)),SMALL(기준일시_입력!$N$21:$N$39,AAS$5)-AAP34,0)),0)</f>
        <v>0</v>
      </c>
      <c r="AAT34" s="128">
        <f>IFERROR(IF(AND(AAP34&lt;SMALL(기준일시_입력!$J$21:$J$39,AAT$5),AAQ34&gt;SMALL(기준일시_입력!$N$21:$N$39,AAT$5)),INDEX(기준일시_입력!$AJ$21:$AJ$39,AAT$5*2-1),IF(AND(AAP34&gt;=SMALL(기준일시_입력!$J$21:$J$39,AAT$5),AAP34&lt;SMALL(기준일시_입력!$N$21:$N$39,AAT$5)),SMALL(기준일시_입력!$N$21:$N$39,AAT$5)-AAP34,0)),0)</f>
        <v>0</v>
      </c>
      <c r="AAU34" s="128">
        <f>IFERROR(IF(AND(AAP34&lt;SMALL(기준일시_입력!$J$21:$J$39,AAU$5),AAQ34&gt;SMALL(기준일시_입력!$N$21:$N$39,AAU$5)),INDEX(기준일시_입력!$AJ$21:$AJ$39,AAU$5*2-1),IF(AND(AAP34&gt;=SMALL(기준일시_입력!$J$21:$J$39,AAU$5),AAP34&lt;SMALL(기준일시_입력!$N$21:$N$39,AAU$5)),SMALL(기준일시_입력!$N$21:$N$39,AAU$5)-AAP34,0)),0)</f>
        <v>0</v>
      </c>
      <c r="AAV34" s="128">
        <f>IFERROR(IF(AND(AAP34&lt;SMALL(기준일시_입력!$J$21:$J$39,AAV$5),AAQ34&gt;SMALL(기준일시_입력!$N$21:$N$39,AAV$5)),INDEX(기준일시_입력!$AJ$21:$AJ$39,AAV$5*2-1),IF(AND(AAP34&gt;=SMALL(기준일시_입력!$J$21:$J$39,AAV$5),AAP34&lt;SMALL(기준일시_입력!$N$21:$N$39,AAV$5)),SMALL(기준일시_입력!$N$21:$N$39,AAV$5)-AAP34,0)),0)</f>
        <v>0</v>
      </c>
      <c r="AAW34" s="128">
        <f>IFERROR(IF(AND(AAP34&lt;SMALL(기준일시_입력!$J$21:$J$39,AAW$5),AAQ34&gt;SMALL(기준일시_입력!$N$21:$N$39,AAW$5)),INDEX(기준일시_입력!$AJ$21:$AJ$39,AAW$5*2-1),IF(AND(AAP34&gt;=SMALL(기준일시_입력!$J$21:$J$39,AAW$5),AAP34&lt;SMALL(기준일시_입력!$N$21:$N$39,AAW$5)),SMALL(기준일시_입력!$N$21:$N$39,AAW$5)-AAP34,0)),0)</f>
        <v>0</v>
      </c>
      <c r="AAX34" s="128">
        <f>IFERROR(IF(AND(AAP34&lt;SMALL(기준일시_입력!$J$21:$J$39,AAX$5),AAQ34&gt;SMALL(기준일시_입력!$N$21:$N$39,AAX$5)),INDEX(기준일시_입력!$AJ$21:$AJ$39,AAX$5*2-1),IF(AND(AAP34&gt;=SMALL(기준일시_입력!$J$21:$J$39,AAX$5),AAP34&lt;SMALL(기준일시_입력!$N$21:$N$39,AAX$5)),SMALL(기준일시_입력!$N$21:$N$39,AAX$5)-AAP34,0)),0)</f>
        <v>0</v>
      </c>
      <c r="AAY34" s="128">
        <f>IFERROR(IF(AND(AAP34&lt;SMALL(기준일시_입력!$J$21:$J$39,AAY$5),AAQ34&gt;SMALL(기준일시_입력!$N$21:$N$39,AAY$5)),INDEX(기준일시_입력!$AJ$21:$AJ$39,AAY$5*2-1),IF(AND(AAP34&gt;=SMALL(기준일시_입력!$J$21:$J$39,AAY$5),AAP34&lt;SMALL(기준일시_입력!$N$21:$N$39,AAY$5)),SMALL(기준일시_입력!$N$21:$N$39,AAY$5)-AAP34,0)),0)</f>
        <v>0</v>
      </c>
      <c r="AAZ34" s="128">
        <f>IFERROR(IF(AND(AAP34&lt;SMALL(기준일시_입력!$J$21:$J$39,AAZ$5),AAQ34&gt;SMALL(기준일시_입력!$N$21:$N$39,AAZ$5)),INDEX(기준일시_입력!$AJ$21:$AJ$39,AAZ$5*2-1),IF(AND(AAP34&gt;=SMALL(기준일시_입력!$J$21:$J$39,AAZ$5),AAP34&lt;SMALL(기준일시_입력!$N$21:$N$39,AAZ$5)),SMALL(기준일시_입력!$N$21:$N$39,AAZ$5)-AAP34,0)),0)</f>
        <v>0</v>
      </c>
      <c r="ABA34" s="128">
        <f>IFERROR(IF(AND(AAP34&lt;SMALL(기준일시_입력!$J$21:$J$39,ABA$5),AAQ34&gt;SMALL(기준일시_입력!$N$21:$N$39,ABA$5)),INDEX(기준일시_입력!$AJ$21:$AJ$39,ABA$5*2-1),IF(AND(AAP34&gt;=SMALL(기준일시_입력!$J$21:$J$39,ABA$5),AAP34&lt;SMALL(기준일시_입력!$N$21:$N$39,ABA$5)),SMALL(기준일시_입력!$N$21:$N$39,ABA$5)-AAP34,0)),0)</f>
        <v>0</v>
      </c>
      <c r="ABB34" s="125"/>
      <c r="ABC34" s="180" t="str">
        <f t="shared" si="269"/>
        <v>29일</v>
      </c>
      <c r="ABD34" s="180"/>
      <c r="ABE34" s="124" t="str">
        <f t="shared" si="270"/>
        <v>월</v>
      </c>
      <c r="ABF34" s="133" t="str">
        <f t="shared" si="411"/>
        <v/>
      </c>
      <c r="ABG34" s="184"/>
      <c r="ABH34" s="184"/>
      <c r="ABI34" s="184"/>
      <c r="ABJ34" s="184"/>
      <c r="ABK34" s="184"/>
      <c r="ABL34" s="184"/>
      <c r="ABM34" s="176"/>
      <c r="ABN34" s="177"/>
      <c r="ABO34" s="129" t="str">
        <f>IF($B34="","",IF(AND(ABE$3&lt;&gt;"",$B34-기준일시_입력!$AO$7&lt;=0,ABG34="",ABJ34="",ABM34=""),"X",IF(ABM34="연차","☆",IF(ABM34="월차","★",IF(ABM34="병가","♨",IF(ABM34="출장","◎",IF(ABM34="교육","■",IF(AND(ABM34="",ABG34&lt;=기준일시_입력!$J$15,ABJ34&gt;=기준일시_입력!$N$15),"○",IF(AND(ABM34="",ABG34&lt;&gt;"",ABG34&gt;기준일시_입력!$J$15),"▼",IF(AND(ABM34="",ABJ34&lt;&gt;"",ABJ34&lt;기준일시_입력!$N$15),"△",""))))))))))</f>
        <v/>
      </c>
      <c r="ABP34" s="128">
        <f>IFERROR(IF(OR(ABG34="",ABJ34=""),0,IF(AND(ABR34&lt;기준일시_입력!$J$17,ABS34&gt;기준일시_입력!$N$17),기준일시_입력!$N$17-기준일시_입력!$J$17,IF(AND(ABR34&gt;=기준일시_입력!$J$17,ABS34&gt;기준일시_입력!$N$17),기준일시_입력!$N$17-ABR34,IF(ABS34&lt;기준일시_입력!$J$17,0,IF(AND(ABR34&lt;기준일시_입력!$J$17,ABS34&lt;=기준일시_입력!$N$17),ABS34-기준일시_입력!$J$17,IF(AND(ABR34&gt;=기준일시_입력!$J$17,ABS34&lt;=기준일시_입력!$N$17),ABS34-ABR34,0)))))),0)</f>
        <v>0</v>
      </c>
      <c r="ABQ34" s="128">
        <f t="shared" si="272"/>
        <v>0</v>
      </c>
      <c r="ABR34" s="128">
        <f>IF(OR(ABG34="",ABJ34=""),0,IF(ABG34&lt;기준일시_입력!$J$15,기준일시_입력!$J$15,ABG34))</f>
        <v>0</v>
      </c>
      <c r="ABS34" s="128">
        <f t="shared" si="273"/>
        <v>0</v>
      </c>
      <c r="ABT34" s="128">
        <f>IFERROR(IF(AND(ABR34&lt;SMALL(기준일시_입력!$J$21:$J$39,ABT$5),ABS34&gt;SMALL(기준일시_입력!$N$21:$N$39,ABT$5)),INDEX(기준일시_입력!$AJ$21:$AJ$39,ABT$5*2-1),IF(AND(ABR34&gt;=SMALL(기준일시_입력!$J$21:$J$39,ABT$5),ABR34&lt;SMALL(기준일시_입력!$N$21:$N$39,ABT$5)),SMALL(기준일시_입력!$N$21:$N$39,ABT$5)-ABR34,0)),0)</f>
        <v>0</v>
      </c>
      <c r="ABU34" s="128">
        <f>IFERROR(IF(AND(ABR34&lt;SMALL(기준일시_입력!$J$21:$J$39,ABU$5),ABS34&gt;SMALL(기준일시_입력!$N$21:$N$39,ABU$5)),INDEX(기준일시_입력!$AJ$21:$AJ$39,ABU$5*2-1),IF(AND(ABR34&gt;=SMALL(기준일시_입력!$J$21:$J$39,ABU$5),ABR34&lt;SMALL(기준일시_입력!$N$21:$N$39,ABU$5)),SMALL(기준일시_입력!$N$21:$N$39,ABU$5)-ABR34,0)),0)</f>
        <v>0</v>
      </c>
      <c r="ABV34" s="128">
        <f>IFERROR(IF(AND(ABR34&lt;SMALL(기준일시_입력!$J$21:$J$39,ABV$5),ABS34&gt;SMALL(기준일시_입력!$N$21:$N$39,ABV$5)),INDEX(기준일시_입력!$AJ$21:$AJ$39,ABV$5*2-1),IF(AND(ABR34&gt;=SMALL(기준일시_입력!$J$21:$J$39,ABV$5),ABR34&lt;SMALL(기준일시_입력!$N$21:$N$39,ABV$5)),SMALL(기준일시_입력!$N$21:$N$39,ABV$5)-ABR34,0)),0)</f>
        <v>0</v>
      </c>
      <c r="ABW34" s="128">
        <f>IFERROR(IF(AND(ABR34&lt;SMALL(기준일시_입력!$J$21:$J$39,ABW$5),ABS34&gt;SMALL(기준일시_입력!$N$21:$N$39,ABW$5)),INDEX(기준일시_입력!$AJ$21:$AJ$39,ABW$5*2-1),IF(AND(ABR34&gt;=SMALL(기준일시_입력!$J$21:$J$39,ABW$5),ABR34&lt;SMALL(기준일시_입력!$N$21:$N$39,ABW$5)),SMALL(기준일시_입력!$N$21:$N$39,ABW$5)-ABR34,0)),0)</f>
        <v>0</v>
      </c>
      <c r="ABX34" s="128">
        <f>IFERROR(IF(AND(ABR34&lt;SMALL(기준일시_입력!$J$21:$J$39,ABX$5),ABS34&gt;SMALL(기준일시_입력!$N$21:$N$39,ABX$5)),INDEX(기준일시_입력!$AJ$21:$AJ$39,ABX$5*2-1),IF(AND(ABR34&gt;=SMALL(기준일시_입력!$J$21:$J$39,ABX$5),ABR34&lt;SMALL(기준일시_입력!$N$21:$N$39,ABX$5)),SMALL(기준일시_입력!$N$21:$N$39,ABX$5)-ABR34,0)),0)</f>
        <v>0</v>
      </c>
      <c r="ABY34" s="128">
        <f>IFERROR(IF(AND(ABR34&lt;SMALL(기준일시_입력!$J$21:$J$39,ABY$5),ABS34&gt;SMALL(기준일시_입력!$N$21:$N$39,ABY$5)),INDEX(기준일시_입력!$AJ$21:$AJ$39,ABY$5*2-1),IF(AND(ABR34&gt;=SMALL(기준일시_입력!$J$21:$J$39,ABY$5),ABR34&lt;SMALL(기준일시_입력!$N$21:$N$39,ABY$5)),SMALL(기준일시_입력!$N$21:$N$39,ABY$5)-ABR34,0)),0)</f>
        <v>0</v>
      </c>
      <c r="ABZ34" s="128">
        <f>IFERROR(IF(AND(ABR34&lt;SMALL(기준일시_입력!$J$21:$J$39,ABZ$5),ABS34&gt;SMALL(기준일시_입력!$N$21:$N$39,ABZ$5)),INDEX(기준일시_입력!$AJ$21:$AJ$39,ABZ$5*2-1),IF(AND(ABR34&gt;=SMALL(기준일시_입력!$J$21:$J$39,ABZ$5),ABR34&lt;SMALL(기준일시_입력!$N$21:$N$39,ABZ$5)),SMALL(기준일시_입력!$N$21:$N$39,ABZ$5)-ABR34,0)),0)</f>
        <v>0</v>
      </c>
      <c r="ACA34" s="128">
        <f>IFERROR(IF(AND(ABR34&lt;SMALL(기준일시_입력!$J$21:$J$39,ACA$5),ABS34&gt;SMALL(기준일시_입력!$N$21:$N$39,ACA$5)),INDEX(기준일시_입력!$AJ$21:$AJ$39,ACA$5*2-1),IF(AND(ABR34&gt;=SMALL(기준일시_입력!$J$21:$J$39,ACA$5),ABR34&lt;SMALL(기준일시_입력!$N$21:$N$39,ACA$5)),SMALL(기준일시_입력!$N$21:$N$39,ACA$5)-ABR34,0)),0)</f>
        <v>0</v>
      </c>
      <c r="ACB34" s="128">
        <f>IFERROR(IF(AND(ABR34&lt;SMALL(기준일시_입력!$J$21:$J$39,ACB$5),ABS34&gt;SMALL(기준일시_입력!$N$21:$N$39,ACB$5)),INDEX(기준일시_입력!$AJ$21:$AJ$39,ACB$5*2-1),IF(AND(ABR34&gt;=SMALL(기준일시_입력!$J$21:$J$39,ACB$5),ABR34&lt;SMALL(기준일시_입력!$N$21:$N$39,ACB$5)),SMALL(기준일시_입력!$N$21:$N$39,ACB$5)-ABR34,0)),0)</f>
        <v>0</v>
      </c>
      <c r="ACC34" s="128">
        <f>IFERROR(IF(AND(ABR34&lt;SMALL(기준일시_입력!$J$21:$J$39,ACC$5),ABS34&gt;SMALL(기준일시_입력!$N$21:$N$39,ACC$5)),INDEX(기준일시_입력!$AJ$21:$AJ$39,ACC$5*2-1),IF(AND(ABR34&gt;=SMALL(기준일시_입력!$J$21:$J$39,ACC$5),ABR34&lt;SMALL(기준일시_입력!$N$21:$N$39,ACC$5)),SMALL(기준일시_입력!$N$21:$N$39,ACC$5)-ABR34,0)),0)</f>
        <v>0</v>
      </c>
      <c r="ACD34" s="125"/>
      <c r="ACE34" s="180" t="str">
        <f t="shared" si="274"/>
        <v>29일</v>
      </c>
      <c r="ACF34" s="180"/>
      <c r="ACG34" s="124" t="str">
        <f t="shared" si="275"/>
        <v>월</v>
      </c>
      <c r="ACH34" s="133" t="str">
        <f t="shared" si="412"/>
        <v/>
      </c>
      <c r="ACI34" s="184"/>
      <c r="ACJ34" s="184"/>
      <c r="ACK34" s="184"/>
      <c r="ACL34" s="184"/>
      <c r="ACM34" s="184"/>
      <c r="ACN34" s="184"/>
      <c r="ACO34" s="176"/>
      <c r="ACP34" s="177"/>
      <c r="ACQ34" s="129" t="str">
        <f>IF($B34="","",IF(AND(ACG$3&lt;&gt;"",$B34-기준일시_입력!$AO$7&lt;=0,ACI34="",ACL34="",ACO34=""),"X",IF(ACO34="연차","☆",IF(ACO34="월차","★",IF(ACO34="병가","♨",IF(ACO34="출장","◎",IF(ACO34="교육","■",IF(AND(ACO34="",ACI34&lt;=기준일시_입력!$J$15,ACL34&gt;=기준일시_입력!$N$15),"○",IF(AND(ACO34="",ACI34&lt;&gt;"",ACI34&gt;기준일시_입력!$J$15),"▼",IF(AND(ACO34="",ACL34&lt;&gt;"",ACL34&lt;기준일시_입력!$N$15),"△",""))))))))))</f>
        <v/>
      </c>
      <c r="ACR34" s="128">
        <f>IFERROR(IF(OR(ACI34="",ACL34=""),0,IF(AND(ACT34&lt;기준일시_입력!$J$17,ACU34&gt;기준일시_입력!$N$17),기준일시_입력!$N$17-기준일시_입력!$J$17,IF(AND(ACT34&gt;=기준일시_입력!$J$17,ACU34&gt;기준일시_입력!$N$17),기준일시_입력!$N$17-ACT34,IF(ACU34&lt;기준일시_입력!$J$17,0,IF(AND(ACT34&lt;기준일시_입력!$J$17,ACU34&lt;=기준일시_입력!$N$17),ACU34-기준일시_입력!$J$17,IF(AND(ACT34&gt;=기준일시_입력!$J$17,ACU34&lt;=기준일시_입력!$N$17),ACU34-ACT34,0)))))),0)</f>
        <v>0</v>
      </c>
      <c r="ACS34" s="128">
        <f t="shared" si="277"/>
        <v>0</v>
      </c>
      <c r="ACT34" s="128">
        <f>IF(OR(ACI34="",ACL34=""),0,IF(ACI34&lt;기준일시_입력!$J$15,기준일시_입력!$J$15,ACI34))</f>
        <v>0</v>
      </c>
      <c r="ACU34" s="128">
        <f t="shared" si="278"/>
        <v>0</v>
      </c>
      <c r="ACV34" s="128">
        <f>IFERROR(IF(AND(ACT34&lt;SMALL(기준일시_입력!$J$21:$J$39,ACV$5),ACU34&gt;SMALL(기준일시_입력!$N$21:$N$39,ACV$5)),INDEX(기준일시_입력!$AJ$21:$AJ$39,ACV$5*2-1),IF(AND(ACT34&gt;=SMALL(기준일시_입력!$J$21:$J$39,ACV$5),ACT34&lt;SMALL(기준일시_입력!$N$21:$N$39,ACV$5)),SMALL(기준일시_입력!$N$21:$N$39,ACV$5)-ACT34,0)),0)</f>
        <v>0</v>
      </c>
      <c r="ACW34" s="128">
        <f>IFERROR(IF(AND(ACT34&lt;SMALL(기준일시_입력!$J$21:$J$39,ACW$5),ACU34&gt;SMALL(기준일시_입력!$N$21:$N$39,ACW$5)),INDEX(기준일시_입력!$AJ$21:$AJ$39,ACW$5*2-1),IF(AND(ACT34&gt;=SMALL(기준일시_입력!$J$21:$J$39,ACW$5),ACT34&lt;SMALL(기준일시_입력!$N$21:$N$39,ACW$5)),SMALL(기준일시_입력!$N$21:$N$39,ACW$5)-ACT34,0)),0)</f>
        <v>0</v>
      </c>
      <c r="ACX34" s="128">
        <f>IFERROR(IF(AND(ACT34&lt;SMALL(기준일시_입력!$J$21:$J$39,ACX$5),ACU34&gt;SMALL(기준일시_입력!$N$21:$N$39,ACX$5)),INDEX(기준일시_입력!$AJ$21:$AJ$39,ACX$5*2-1),IF(AND(ACT34&gt;=SMALL(기준일시_입력!$J$21:$J$39,ACX$5),ACT34&lt;SMALL(기준일시_입력!$N$21:$N$39,ACX$5)),SMALL(기준일시_입력!$N$21:$N$39,ACX$5)-ACT34,0)),0)</f>
        <v>0</v>
      </c>
      <c r="ACY34" s="128">
        <f>IFERROR(IF(AND(ACT34&lt;SMALL(기준일시_입력!$J$21:$J$39,ACY$5),ACU34&gt;SMALL(기준일시_입력!$N$21:$N$39,ACY$5)),INDEX(기준일시_입력!$AJ$21:$AJ$39,ACY$5*2-1),IF(AND(ACT34&gt;=SMALL(기준일시_입력!$J$21:$J$39,ACY$5),ACT34&lt;SMALL(기준일시_입력!$N$21:$N$39,ACY$5)),SMALL(기준일시_입력!$N$21:$N$39,ACY$5)-ACT34,0)),0)</f>
        <v>0</v>
      </c>
      <c r="ACZ34" s="128">
        <f>IFERROR(IF(AND(ACT34&lt;SMALL(기준일시_입력!$J$21:$J$39,ACZ$5),ACU34&gt;SMALL(기준일시_입력!$N$21:$N$39,ACZ$5)),INDEX(기준일시_입력!$AJ$21:$AJ$39,ACZ$5*2-1),IF(AND(ACT34&gt;=SMALL(기준일시_입력!$J$21:$J$39,ACZ$5),ACT34&lt;SMALL(기준일시_입력!$N$21:$N$39,ACZ$5)),SMALL(기준일시_입력!$N$21:$N$39,ACZ$5)-ACT34,0)),0)</f>
        <v>0</v>
      </c>
      <c r="ADA34" s="128">
        <f>IFERROR(IF(AND(ACT34&lt;SMALL(기준일시_입력!$J$21:$J$39,ADA$5),ACU34&gt;SMALL(기준일시_입력!$N$21:$N$39,ADA$5)),INDEX(기준일시_입력!$AJ$21:$AJ$39,ADA$5*2-1),IF(AND(ACT34&gt;=SMALL(기준일시_입력!$J$21:$J$39,ADA$5),ACT34&lt;SMALL(기준일시_입력!$N$21:$N$39,ADA$5)),SMALL(기준일시_입력!$N$21:$N$39,ADA$5)-ACT34,0)),0)</f>
        <v>0</v>
      </c>
      <c r="ADB34" s="128">
        <f>IFERROR(IF(AND(ACT34&lt;SMALL(기준일시_입력!$J$21:$J$39,ADB$5),ACU34&gt;SMALL(기준일시_입력!$N$21:$N$39,ADB$5)),INDEX(기준일시_입력!$AJ$21:$AJ$39,ADB$5*2-1),IF(AND(ACT34&gt;=SMALL(기준일시_입력!$J$21:$J$39,ADB$5),ACT34&lt;SMALL(기준일시_입력!$N$21:$N$39,ADB$5)),SMALL(기준일시_입력!$N$21:$N$39,ADB$5)-ACT34,0)),0)</f>
        <v>0</v>
      </c>
      <c r="ADC34" s="128">
        <f>IFERROR(IF(AND(ACT34&lt;SMALL(기준일시_입력!$J$21:$J$39,ADC$5),ACU34&gt;SMALL(기준일시_입력!$N$21:$N$39,ADC$5)),INDEX(기준일시_입력!$AJ$21:$AJ$39,ADC$5*2-1),IF(AND(ACT34&gt;=SMALL(기준일시_입력!$J$21:$J$39,ADC$5),ACT34&lt;SMALL(기준일시_입력!$N$21:$N$39,ADC$5)),SMALL(기준일시_입력!$N$21:$N$39,ADC$5)-ACT34,0)),0)</f>
        <v>0</v>
      </c>
      <c r="ADD34" s="128">
        <f>IFERROR(IF(AND(ACT34&lt;SMALL(기준일시_입력!$J$21:$J$39,ADD$5),ACU34&gt;SMALL(기준일시_입력!$N$21:$N$39,ADD$5)),INDEX(기준일시_입력!$AJ$21:$AJ$39,ADD$5*2-1),IF(AND(ACT34&gt;=SMALL(기준일시_입력!$J$21:$J$39,ADD$5),ACT34&lt;SMALL(기준일시_입력!$N$21:$N$39,ADD$5)),SMALL(기준일시_입력!$N$21:$N$39,ADD$5)-ACT34,0)),0)</f>
        <v>0</v>
      </c>
      <c r="ADE34" s="128">
        <f>IFERROR(IF(AND(ACT34&lt;SMALL(기준일시_입력!$J$21:$J$39,ADE$5),ACU34&gt;SMALL(기준일시_입력!$N$21:$N$39,ADE$5)),INDEX(기준일시_입력!$AJ$21:$AJ$39,ADE$5*2-1),IF(AND(ACT34&gt;=SMALL(기준일시_입력!$J$21:$J$39,ADE$5),ACT34&lt;SMALL(기준일시_입력!$N$21:$N$39,ADE$5)),SMALL(기준일시_입력!$N$21:$N$39,ADE$5)-ACT34,0)),0)</f>
        <v>0</v>
      </c>
      <c r="ADF34" s="125"/>
      <c r="ADG34" s="180" t="str">
        <f t="shared" si="279"/>
        <v>29일</v>
      </c>
      <c r="ADH34" s="180"/>
      <c r="ADI34" s="124" t="str">
        <f t="shared" si="280"/>
        <v>월</v>
      </c>
      <c r="ADJ34" s="133" t="str">
        <f t="shared" si="412"/>
        <v/>
      </c>
      <c r="ADK34" s="184"/>
      <c r="ADL34" s="184"/>
      <c r="ADM34" s="184"/>
      <c r="ADN34" s="184"/>
      <c r="ADO34" s="184"/>
      <c r="ADP34" s="184"/>
      <c r="ADQ34" s="176"/>
      <c r="ADR34" s="177"/>
      <c r="ADS34" s="129" t="str">
        <f>IF($B34="","",IF(AND(ADI$3&lt;&gt;"",$B34-기준일시_입력!$AO$7&lt;=0,ADK34="",ADN34="",ADQ34=""),"X",IF(ADQ34="연차","☆",IF(ADQ34="월차","★",IF(ADQ34="병가","♨",IF(ADQ34="출장","◎",IF(ADQ34="교육","■",IF(AND(ADQ34="",ADK34&lt;=기준일시_입력!$J$15,ADN34&gt;=기준일시_입력!$N$15),"○",IF(AND(ADQ34="",ADK34&lt;&gt;"",ADK34&gt;기준일시_입력!$J$15),"▼",IF(AND(ADQ34="",ADN34&lt;&gt;"",ADN34&lt;기준일시_입력!$N$15),"△",""))))))))))</f>
        <v/>
      </c>
      <c r="ADT34" s="128">
        <f>IFERROR(IF(OR(ADK34="",ADN34=""),0,IF(AND(ADV34&lt;기준일시_입력!$J$17,ADW34&gt;기준일시_입력!$N$17),기준일시_입력!$N$17-기준일시_입력!$J$17,IF(AND(ADV34&gt;=기준일시_입력!$J$17,ADW34&gt;기준일시_입력!$N$17),기준일시_입력!$N$17-ADV34,IF(ADW34&lt;기준일시_입력!$J$17,0,IF(AND(ADV34&lt;기준일시_입력!$J$17,ADW34&lt;=기준일시_입력!$N$17),ADW34-기준일시_입력!$J$17,IF(AND(ADV34&gt;=기준일시_입력!$J$17,ADW34&lt;=기준일시_입력!$N$17),ADW34-ADV34,0)))))),0)</f>
        <v>0</v>
      </c>
      <c r="ADU34" s="128">
        <f t="shared" si="282"/>
        <v>0</v>
      </c>
      <c r="ADV34" s="128">
        <f>IF(OR(ADK34="",ADN34=""),0,IF(ADK34&lt;기준일시_입력!$J$15,기준일시_입력!$J$15,ADK34))</f>
        <v>0</v>
      </c>
      <c r="ADW34" s="128">
        <f t="shared" si="283"/>
        <v>0</v>
      </c>
      <c r="ADX34" s="128">
        <f>IFERROR(IF(AND(ADV34&lt;SMALL(기준일시_입력!$J$21:$J$39,ADX$5),ADW34&gt;SMALL(기준일시_입력!$N$21:$N$39,ADX$5)),INDEX(기준일시_입력!$AJ$21:$AJ$39,ADX$5*2-1),IF(AND(ADV34&gt;=SMALL(기준일시_입력!$J$21:$J$39,ADX$5),ADV34&lt;SMALL(기준일시_입력!$N$21:$N$39,ADX$5)),SMALL(기준일시_입력!$N$21:$N$39,ADX$5)-ADV34,0)),0)</f>
        <v>0</v>
      </c>
      <c r="ADY34" s="128">
        <f>IFERROR(IF(AND(ADV34&lt;SMALL(기준일시_입력!$J$21:$J$39,ADY$5),ADW34&gt;SMALL(기준일시_입력!$N$21:$N$39,ADY$5)),INDEX(기준일시_입력!$AJ$21:$AJ$39,ADY$5*2-1),IF(AND(ADV34&gt;=SMALL(기준일시_입력!$J$21:$J$39,ADY$5),ADV34&lt;SMALL(기준일시_입력!$N$21:$N$39,ADY$5)),SMALL(기준일시_입력!$N$21:$N$39,ADY$5)-ADV34,0)),0)</f>
        <v>0</v>
      </c>
      <c r="ADZ34" s="128">
        <f>IFERROR(IF(AND(ADV34&lt;SMALL(기준일시_입력!$J$21:$J$39,ADZ$5),ADW34&gt;SMALL(기준일시_입력!$N$21:$N$39,ADZ$5)),INDEX(기준일시_입력!$AJ$21:$AJ$39,ADZ$5*2-1),IF(AND(ADV34&gt;=SMALL(기준일시_입력!$J$21:$J$39,ADZ$5),ADV34&lt;SMALL(기준일시_입력!$N$21:$N$39,ADZ$5)),SMALL(기준일시_입력!$N$21:$N$39,ADZ$5)-ADV34,0)),0)</f>
        <v>0</v>
      </c>
      <c r="AEA34" s="128">
        <f>IFERROR(IF(AND(ADV34&lt;SMALL(기준일시_입력!$J$21:$J$39,AEA$5),ADW34&gt;SMALL(기준일시_입력!$N$21:$N$39,AEA$5)),INDEX(기준일시_입력!$AJ$21:$AJ$39,AEA$5*2-1),IF(AND(ADV34&gt;=SMALL(기준일시_입력!$J$21:$J$39,AEA$5),ADV34&lt;SMALL(기준일시_입력!$N$21:$N$39,AEA$5)),SMALL(기준일시_입력!$N$21:$N$39,AEA$5)-ADV34,0)),0)</f>
        <v>0</v>
      </c>
      <c r="AEB34" s="128">
        <f>IFERROR(IF(AND(ADV34&lt;SMALL(기준일시_입력!$J$21:$J$39,AEB$5),ADW34&gt;SMALL(기준일시_입력!$N$21:$N$39,AEB$5)),INDEX(기준일시_입력!$AJ$21:$AJ$39,AEB$5*2-1),IF(AND(ADV34&gt;=SMALL(기준일시_입력!$J$21:$J$39,AEB$5),ADV34&lt;SMALL(기준일시_입력!$N$21:$N$39,AEB$5)),SMALL(기준일시_입력!$N$21:$N$39,AEB$5)-ADV34,0)),0)</f>
        <v>0</v>
      </c>
      <c r="AEC34" s="128">
        <f>IFERROR(IF(AND(ADV34&lt;SMALL(기준일시_입력!$J$21:$J$39,AEC$5),ADW34&gt;SMALL(기준일시_입력!$N$21:$N$39,AEC$5)),INDEX(기준일시_입력!$AJ$21:$AJ$39,AEC$5*2-1),IF(AND(ADV34&gt;=SMALL(기준일시_입력!$J$21:$J$39,AEC$5),ADV34&lt;SMALL(기준일시_입력!$N$21:$N$39,AEC$5)),SMALL(기준일시_입력!$N$21:$N$39,AEC$5)-ADV34,0)),0)</f>
        <v>0</v>
      </c>
      <c r="AED34" s="128">
        <f>IFERROR(IF(AND(ADV34&lt;SMALL(기준일시_입력!$J$21:$J$39,AED$5),ADW34&gt;SMALL(기준일시_입력!$N$21:$N$39,AED$5)),INDEX(기준일시_입력!$AJ$21:$AJ$39,AED$5*2-1),IF(AND(ADV34&gt;=SMALL(기준일시_입력!$J$21:$J$39,AED$5),ADV34&lt;SMALL(기준일시_입력!$N$21:$N$39,AED$5)),SMALL(기준일시_입력!$N$21:$N$39,AED$5)-ADV34,0)),0)</f>
        <v>0</v>
      </c>
      <c r="AEE34" s="128">
        <f>IFERROR(IF(AND(ADV34&lt;SMALL(기준일시_입력!$J$21:$J$39,AEE$5),ADW34&gt;SMALL(기준일시_입력!$N$21:$N$39,AEE$5)),INDEX(기준일시_입력!$AJ$21:$AJ$39,AEE$5*2-1),IF(AND(ADV34&gt;=SMALL(기준일시_입력!$J$21:$J$39,AEE$5),ADV34&lt;SMALL(기준일시_입력!$N$21:$N$39,AEE$5)),SMALL(기준일시_입력!$N$21:$N$39,AEE$5)-ADV34,0)),0)</f>
        <v>0</v>
      </c>
      <c r="AEF34" s="128">
        <f>IFERROR(IF(AND(ADV34&lt;SMALL(기준일시_입력!$J$21:$J$39,AEF$5),ADW34&gt;SMALL(기준일시_입력!$N$21:$N$39,AEF$5)),INDEX(기준일시_입력!$AJ$21:$AJ$39,AEF$5*2-1),IF(AND(ADV34&gt;=SMALL(기준일시_입력!$J$21:$J$39,AEF$5),ADV34&lt;SMALL(기준일시_입력!$N$21:$N$39,AEF$5)),SMALL(기준일시_입력!$N$21:$N$39,AEF$5)-ADV34,0)),0)</f>
        <v>0</v>
      </c>
      <c r="AEG34" s="128">
        <f>IFERROR(IF(AND(ADV34&lt;SMALL(기준일시_입력!$J$21:$J$39,AEG$5),ADW34&gt;SMALL(기준일시_입력!$N$21:$N$39,AEG$5)),INDEX(기준일시_입력!$AJ$21:$AJ$39,AEG$5*2-1),IF(AND(ADV34&gt;=SMALL(기준일시_입력!$J$21:$J$39,AEG$5),ADV34&lt;SMALL(기준일시_입력!$N$21:$N$39,AEG$5)),SMALL(기준일시_입력!$N$21:$N$39,AEG$5)-ADV34,0)),0)</f>
        <v>0</v>
      </c>
      <c r="AEH34" s="125"/>
      <c r="AEI34" s="180" t="str">
        <f t="shared" si="284"/>
        <v>29일</v>
      </c>
      <c r="AEJ34" s="180"/>
      <c r="AEK34" s="124" t="str">
        <f t="shared" si="285"/>
        <v>월</v>
      </c>
      <c r="AEL34" s="133" t="str">
        <f t="shared" si="412"/>
        <v/>
      </c>
      <c r="AEM34" s="184"/>
      <c r="AEN34" s="184"/>
      <c r="AEO34" s="184"/>
      <c r="AEP34" s="184"/>
      <c r="AEQ34" s="184"/>
      <c r="AER34" s="184"/>
      <c r="AES34" s="176"/>
      <c r="AET34" s="177"/>
      <c r="AEU34" s="129" t="str">
        <f>IF($B34="","",IF(AND(AEK$3&lt;&gt;"",$B34-기준일시_입력!$AO$7&lt;=0,AEM34="",AEP34="",AES34=""),"X",IF(AES34="연차","☆",IF(AES34="월차","★",IF(AES34="병가","♨",IF(AES34="출장","◎",IF(AES34="교육","■",IF(AND(AES34="",AEM34&lt;=기준일시_입력!$J$15,AEP34&gt;=기준일시_입력!$N$15),"○",IF(AND(AES34="",AEM34&lt;&gt;"",AEM34&gt;기준일시_입력!$J$15),"▼",IF(AND(AES34="",AEP34&lt;&gt;"",AEP34&lt;기준일시_입력!$N$15),"△",""))))))))))</f>
        <v/>
      </c>
      <c r="AEV34" s="128">
        <f>IFERROR(IF(OR(AEM34="",AEP34=""),0,IF(AND(AEX34&lt;기준일시_입력!$J$17,AEY34&gt;기준일시_입력!$N$17),기준일시_입력!$N$17-기준일시_입력!$J$17,IF(AND(AEX34&gt;=기준일시_입력!$J$17,AEY34&gt;기준일시_입력!$N$17),기준일시_입력!$N$17-AEX34,IF(AEY34&lt;기준일시_입력!$J$17,0,IF(AND(AEX34&lt;기준일시_입력!$J$17,AEY34&lt;=기준일시_입력!$N$17),AEY34-기준일시_입력!$J$17,IF(AND(AEX34&gt;=기준일시_입력!$J$17,AEY34&lt;=기준일시_입력!$N$17),AEY34-AEX34,0)))))),0)</f>
        <v>0</v>
      </c>
      <c r="AEW34" s="128">
        <f t="shared" si="287"/>
        <v>0</v>
      </c>
      <c r="AEX34" s="128">
        <f>IF(OR(AEM34="",AEP34=""),0,IF(AEM34&lt;기준일시_입력!$J$15,기준일시_입력!$J$15,AEM34))</f>
        <v>0</v>
      </c>
      <c r="AEY34" s="128">
        <f t="shared" si="288"/>
        <v>0</v>
      </c>
      <c r="AEZ34" s="128">
        <f>IFERROR(IF(AND(AEX34&lt;SMALL(기준일시_입력!$J$21:$J$39,AEZ$5),AEY34&gt;SMALL(기준일시_입력!$N$21:$N$39,AEZ$5)),INDEX(기준일시_입력!$AJ$21:$AJ$39,AEZ$5*2-1),IF(AND(AEX34&gt;=SMALL(기준일시_입력!$J$21:$J$39,AEZ$5),AEX34&lt;SMALL(기준일시_입력!$N$21:$N$39,AEZ$5)),SMALL(기준일시_입력!$N$21:$N$39,AEZ$5)-AEX34,0)),0)</f>
        <v>0</v>
      </c>
      <c r="AFA34" s="128">
        <f>IFERROR(IF(AND(AEX34&lt;SMALL(기준일시_입력!$J$21:$J$39,AFA$5),AEY34&gt;SMALL(기준일시_입력!$N$21:$N$39,AFA$5)),INDEX(기준일시_입력!$AJ$21:$AJ$39,AFA$5*2-1),IF(AND(AEX34&gt;=SMALL(기준일시_입력!$J$21:$J$39,AFA$5),AEX34&lt;SMALL(기준일시_입력!$N$21:$N$39,AFA$5)),SMALL(기준일시_입력!$N$21:$N$39,AFA$5)-AEX34,0)),0)</f>
        <v>0</v>
      </c>
      <c r="AFB34" s="128">
        <f>IFERROR(IF(AND(AEX34&lt;SMALL(기준일시_입력!$J$21:$J$39,AFB$5),AEY34&gt;SMALL(기준일시_입력!$N$21:$N$39,AFB$5)),INDEX(기준일시_입력!$AJ$21:$AJ$39,AFB$5*2-1),IF(AND(AEX34&gt;=SMALL(기준일시_입력!$J$21:$J$39,AFB$5),AEX34&lt;SMALL(기준일시_입력!$N$21:$N$39,AFB$5)),SMALL(기준일시_입력!$N$21:$N$39,AFB$5)-AEX34,0)),0)</f>
        <v>0</v>
      </c>
      <c r="AFC34" s="128">
        <f>IFERROR(IF(AND(AEX34&lt;SMALL(기준일시_입력!$J$21:$J$39,AFC$5),AEY34&gt;SMALL(기준일시_입력!$N$21:$N$39,AFC$5)),INDEX(기준일시_입력!$AJ$21:$AJ$39,AFC$5*2-1),IF(AND(AEX34&gt;=SMALL(기준일시_입력!$J$21:$J$39,AFC$5),AEX34&lt;SMALL(기준일시_입력!$N$21:$N$39,AFC$5)),SMALL(기준일시_입력!$N$21:$N$39,AFC$5)-AEX34,0)),0)</f>
        <v>0</v>
      </c>
      <c r="AFD34" s="128">
        <f>IFERROR(IF(AND(AEX34&lt;SMALL(기준일시_입력!$J$21:$J$39,AFD$5),AEY34&gt;SMALL(기준일시_입력!$N$21:$N$39,AFD$5)),INDEX(기준일시_입력!$AJ$21:$AJ$39,AFD$5*2-1),IF(AND(AEX34&gt;=SMALL(기준일시_입력!$J$21:$J$39,AFD$5),AEX34&lt;SMALL(기준일시_입력!$N$21:$N$39,AFD$5)),SMALL(기준일시_입력!$N$21:$N$39,AFD$5)-AEX34,0)),0)</f>
        <v>0</v>
      </c>
      <c r="AFE34" s="128">
        <f>IFERROR(IF(AND(AEX34&lt;SMALL(기준일시_입력!$J$21:$J$39,AFE$5),AEY34&gt;SMALL(기준일시_입력!$N$21:$N$39,AFE$5)),INDEX(기준일시_입력!$AJ$21:$AJ$39,AFE$5*2-1),IF(AND(AEX34&gt;=SMALL(기준일시_입력!$J$21:$J$39,AFE$5),AEX34&lt;SMALL(기준일시_입력!$N$21:$N$39,AFE$5)),SMALL(기준일시_입력!$N$21:$N$39,AFE$5)-AEX34,0)),0)</f>
        <v>0</v>
      </c>
      <c r="AFF34" s="128">
        <f>IFERROR(IF(AND(AEX34&lt;SMALL(기준일시_입력!$J$21:$J$39,AFF$5),AEY34&gt;SMALL(기준일시_입력!$N$21:$N$39,AFF$5)),INDEX(기준일시_입력!$AJ$21:$AJ$39,AFF$5*2-1),IF(AND(AEX34&gt;=SMALL(기준일시_입력!$J$21:$J$39,AFF$5),AEX34&lt;SMALL(기준일시_입력!$N$21:$N$39,AFF$5)),SMALL(기준일시_입력!$N$21:$N$39,AFF$5)-AEX34,0)),0)</f>
        <v>0</v>
      </c>
      <c r="AFG34" s="128">
        <f>IFERROR(IF(AND(AEX34&lt;SMALL(기준일시_입력!$J$21:$J$39,AFG$5),AEY34&gt;SMALL(기준일시_입력!$N$21:$N$39,AFG$5)),INDEX(기준일시_입력!$AJ$21:$AJ$39,AFG$5*2-1),IF(AND(AEX34&gt;=SMALL(기준일시_입력!$J$21:$J$39,AFG$5),AEX34&lt;SMALL(기준일시_입력!$N$21:$N$39,AFG$5)),SMALL(기준일시_입력!$N$21:$N$39,AFG$5)-AEX34,0)),0)</f>
        <v>0</v>
      </c>
      <c r="AFH34" s="128">
        <f>IFERROR(IF(AND(AEX34&lt;SMALL(기준일시_입력!$J$21:$J$39,AFH$5),AEY34&gt;SMALL(기준일시_입력!$N$21:$N$39,AFH$5)),INDEX(기준일시_입력!$AJ$21:$AJ$39,AFH$5*2-1),IF(AND(AEX34&gt;=SMALL(기준일시_입력!$J$21:$J$39,AFH$5),AEX34&lt;SMALL(기준일시_입력!$N$21:$N$39,AFH$5)),SMALL(기준일시_입력!$N$21:$N$39,AFH$5)-AEX34,0)),0)</f>
        <v>0</v>
      </c>
      <c r="AFI34" s="128">
        <f>IFERROR(IF(AND(AEX34&lt;SMALL(기준일시_입력!$J$21:$J$39,AFI$5),AEY34&gt;SMALL(기준일시_입력!$N$21:$N$39,AFI$5)),INDEX(기준일시_입력!$AJ$21:$AJ$39,AFI$5*2-1),IF(AND(AEX34&gt;=SMALL(기준일시_입력!$J$21:$J$39,AFI$5),AEX34&lt;SMALL(기준일시_입력!$N$21:$N$39,AFI$5)),SMALL(기준일시_입력!$N$21:$N$39,AFI$5)-AEX34,0)),0)</f>
        <v>0</v>
      </c>
      <c r="AFJ34" s="125"/>
      <c r="AFK34" s="180" t="str">
        <f t="shared" si="289"/>
        <v>29일</v>
      </c>
      <c r="AFL34" s="180"/>
      <c r="AFM34" s="124" t="str">
        <f t="shared" si="290"/>
        <v>월</v>
      </c>
      <c r="AFN34" s="133" t="str">
        <f t="shared" si="413"/>
        <v/>
      </c>
      <c r="AFO34" s="184"/>
      <c r="AFP34" s="184"/>
      <c r="AFQ34" s="184"/>
      <c r="AFR34" s="184"/>
      <c r="AFS34" s="184"/>
      <c r="AFT34" s="184"/>
      <c r="AFU34" s="176"/>
      <c r="AFV34" s="177"/>
      <c r="AFW34" s="129" t="str">
        <f>IF($B34="","",IF(AND(AFM$3&lt;&gt;"",$B34-기준일시_입력!$AO$7&lt;=0,AFO34="",AFR34="",AFU34=""),"X",IF(AFU34="연차","☆",IF(AFU34="월차","★",IF(AFU34="병가","♨",IF(AFU34="출장","◎",IF(AFU34="교육","■",IF(AND(AFU34="",AFO34&lt;=기준일시_입력!$J$15,AFR34&gt;=기준일시_입력!$N$15),"○",IF(AND(AFU34="",AFO34&lt;&gt;"",AFO34&gt;기준일시_입력!$J$15),"▼",IF(AND(AFU34="",AFR34&lt;&gt;"",AFR34&lt;기준일시_입력!$N$15),"△",""))))))))))</f>
        <v/>
      </c>
      <c r="AFX34" s="128">
        <f>IFERROR(IF(OR(AFO34="",AFR34=""),0,IF(AND(AFZ34&lt;기준일시_입력!$J$17,AGA34&gt;기준일시_입력!$N$17),기준일시_입력!$N$17-기준일시_입력!$J$17,IF(AND(AFZ34&gt;=기준일시_입력!$J$17,AGA34&gt;기준일시_입력!$N$17),기준일시_입력!$N$17-AFZ34,IF(AGA34&lt;기준일시_입력!$J$17,0,IF(AND(AFZ34&lt;기준일시_입력!$J$17,AGA34&lt;=기준일시_입력!$N$17),AGA34-기준일시_입력!$J$17,IF(AND(AFZ34&gt;=기준일시_입력!$J$17,AGA34&lt;=기준일시_입력!$N$17),AGA34-AFZ34,0)))))),0)</f>
        <v>0</v>
      </c>
      <c r="AFY34" s="128">
        <f t="shared" si="292"/>
        <v>0</v>
      </c>
      <c r="AFZ34" s="128">
        <f>IF(OR(AFO34="",AFR34=""),0,IF(AFO34&lt;기준일시_입력!$J$15,기준일시_입력!$J$15,AFO34))</f>
        <v>0</v>
      </c>
      <c r="AGA34" s="128">
        <f t="shared" si="293"/>
        <v>0</v>
      </c>
      <c r="AGB34" s="128">
        <f>IFERROR(IF(AND(AFZ34&lt;SMALL(기준일시_입력!$J$21:$J$39,AGB$5),AGA34&gt;SMALL(기준일시_입력!$N$21:$N$39,AGB$5)),INDEX(기준일시_입력!$AJ$21:$AJ$39,AGB$5*2-1),IF(AND(AFZ34&gt;=SMALL(기준일시_입력!$J$21:$J$39,AGB$5),AFZ34&lt;SMALL(기준일시_입력!$N$21:$N$39,AGB$5)),SMALL(기준일시_입력!$N$21:$N$39,AGB$5)-AFZ34,0)),0)</f>
        <v>0</v>
      </c>
      <c r="AGC34" s="128">
        <f>IFERROR(IF(AND(AFZ34&lt;SMALL(기준일시_입력!$J$21:$J$39,AGC$5),AGA34&gt;SMALL(기준일시_입력!$N$21:$N$39,AGC$5)),INDEX(기준일시_입력!$AJ$21:$AJ$39,AGC$5*2-1),IF(AND(AFZ34&gt;=SMALL(기준일시_입력!$J$21:$J$39,AGC$5),AFZ34&lt;SMALL(기준일시_입력!$N$21:$N$39,AGC$5)),SMALL(기준일시_입력!$N$21:$N$39,AGC$5)-AFZ34,0)),0)</f>
        <v>0</v>
      </c>
      <c r="AGD34" s="128">
        <f>IFERROR(IF(AND(AFZ34&lt;SMALL(기준일시_입력!$J$21:$J$39,AGD$5),AGA34&gt;SMALL(기준일시_입력!$N$21:$N$39,AGD$5)),INDEX(기준일시_입력!$AJ$21:$AJ$39,AGD$5*2-1),IF(AND(AFZ34&gt;=SMALL(기준일시_입력!$J$21:$J$39,AGD$5),AFZ34&lt;SMALL(기준일시_입력!$N$21:$N$39,AGD$5)),SMALL(기준일시_입력!$N$21:$N$39,AGD$5)-AFZ34,0)),0)</f>
        <v>0</v>
      </c>
      <c r="AGE34" s="128">
        <f>IFERROR(IF(AND(AFZ34&lt;SMALL(기준일시_입력!$J$21:$J$39,AGE$5),AGA34&gt;SMALL(기준일시_입력!$N$21:$N$39,AGE$5)),INDEX(기준일시_입력!$AJ$21:$AJ$39,AGE$5*2-1),IF(AND(AFZ34&gt;=SMALL(기준일시_입력!$J$21:$J$39,AGE$5),AFZ34&lt;SMALL(기준일시_입력!$N$21:$N$39,AGE$5)),SMALL(기준일시_입력!$N$21:$N$39,AGE$5)-AFZ34,0)),0)</f>
        <v>0</v>
      </c>
      <c r="AGF34" s="128">
        <f>IFERROR(IF(AND(AFZ34&lt;SMALL(기준일시_입력!$J$21:$J$39,AGF$5),AGA34&gt;SMALL(기준일시_입력!$N$21:$N$39,AGF$5)),INDEX(기준일시_입력!$AJ$21:$AJ$39,AGF$5*2-1),IF(AND(AFZ34&gt;=SMALL(기준일시_입력!$J$21:$J$39,AGF$5),AFZ34&lt;SMALL(기준일시_입력!$N$21:$N$39,AGF$5)),SMALL(기준일시_입력!$N$21:$N$39,AGF$5)-AFZ34,0)),0)</f>
        <v>0</v>
      </c>
      <c r="AGG34" s="128">
        <f>IFERROR(IF(AND(AFZ34&lt;SMALL(기준일시_입력!$J$21:$J$39,AGG$5),AGA34&gt;SMALL(기준일시_입력!$N$21:$N$39,AGG$5)),INDEX(기준일시_입력!$AJ$21:$AJ$39,AGG$5*2-1),IF(AND(AFZ34&gt;=SMALL(기준일시_입력!$J$21:$J$39,AGG$5),AFZ34&lt;SMALL(기준일시_입력!$N$21:$N$39,AGG$5)),SMALL(기준일시_입력!$N$21:$N$39,AGG$5)-AFZ34,0)),0)</f>
        <v>0</v>
      </c>
      <c r="AGH34" s="128">
        <f>IFERROR(IF(AND(AFZ34&lt;SMALL(기준일시_입력!$J$21:$J$39,AGH$5),AGA34&gt;SMALL(기준일시_입력!$N$21:$N$39,AGH$5)),INDEX(기준일시_입력!$AJ$21:$AJ$39,AGH$5*2-1),IF(AND(AFZ34&gt;=SMALL(기준일시_입력!$J$21:$J$39,AGH$5),AFZ34&lt;SMALL(기준일시_입력!$N$21:$N$39,AGH$5)),SMALL(기준일시_입력!$N$21:$N$39,AGH$5)-AFZ34,0)),0)</f>
        <v>0</v>
      </c>
      <c r="AGI34" s="128">
        <f>IFERROR(IF(AND(AFZ34&lt;SMALL(기준일시_입력!$J$21:$J$39,AGI$5),AGA34&gt;SMALL(기준일시_입력!$N$21:$N$39,AGI$5)),INDEX(기준일시_입력!$AJ$21:$AJ$39,AGI$5*2-1),IF(AND(AFZ34&gt;=SMALL(기준일시_입력!$J$21:$J$39,AGI$5),AFZ34&lt;SMALL(기준일시_입력!$N$21:$N$39,AGI$5)),SMALL(기준일시_입력!$N$21:$N$39,AGI$5)-AFZ34,0)),0)</f>
        <v>0</v>
      </c>
      <c r="AGJ34" s="128">
        <f>IFERROR(IF(AND(AFZ34&lt;SMALL(기준일시_입력!$J$21:$J$39,AGJ$5),AGA34&gt;SMALL(기준일시_입력!$N$21:$N$39,AGJ$5)),INDEX(기준일시_입력!$AJ$21:$AJ$39,AGJ$5*2-1),IF(AND(AFZ34&gt;=SMALL(기준일시_입력!$J$21:$J$39,AGJ$5),AFZ34&lt;SMALL(기준일시_입력!$N$21:$N$39,AGJ$5)),SMALL(기준일시_입력!$N$21:$N$39,AGJ$5)-AFZ34,0)),0)</f>
        <v>0</v>
      </c>
      <c r="AGK34" s="128">
        <f>IFERROR(IF(AND(AFZ34&lt;SMALL(기준일시_입력!$J$21:$J$39,AGK$5),AGA34&gt;SMALL(기준일시_입력!$N$21:$N$39,AGK$5)),INDEX(기준일시_입력!$AJ$21:$AJ$39,AGK$5*2-1),IF(AND(AFZ34&gt;=SMALL(기준일시_입력!$J$21:$J$39,AGK$5),AFZ34&lt;SMALL(기준일시_입력!$N$21:$N$39,AGK$5)),SMALL(기준일시_입력!$N$21:$N$39,AGK$5)-AFZ34,0)),0)</f>
        <v>0</v>
      </c>
      <c r="AGL34" s="125"/>
      <c r="AGM34" s="180" t="str">
        <f t="shared" si="294"/>
        <v>29일</v>
      </c>
      <c r="AGN34" s="180"/>
      <c r="AGO34" s="124" t="str">
        <f t="shared" si="295"/>
        <v>월</v>
      </c>
      <c r="AGP34" s="133" t="str">
        <f t="shared" si="413"/>
        <v/>
      </c>
      <c r="AGQ34" s="184"/>
      <c r="AGR34" s="184"/>
      <c r="AGS34" s="184"/>
      <c r="AGT34" s="184"/>
      <c r="AGU34" s="184"/>
      <c r="AGV34" s="184"/>
      <c r="AGW34" s="176"/>
      <c r="AGX34" s="177"/>
      <c r="AGY34" s="129" t="str">
        <f>IF($B34="","",IF(AND(AGO$3&lt;&gt;"",$B34-기준일시_입력!$AO$7&lt;=0,AGQ34="",AGT34="",AGW34=""),"X",IF(AGW34="연차","☆",IF(AGW34="월차","★",IF(AGW34="병가","♨",IF(AGW34="출장","◎",IF(AGW34="교육","■",IF(AND(AGW34="",AGQ34&lt;=기준일시_입력!$J$15,AGT34&gt;=기준일시_입력!$N$15),"○",IF(AND(AGW34="",AGQ34&lt;&gt;"",AGQ34&gt;기준일시_입력!$J$15),"▼",IF(AND(AGW34="",AGT34&lt;&gt;"",AGT34&lt;기준일시_입력!$N$15),"△",""))))))))))</f>
        <v/>
      </c>
      <c r="AGZ34" s="128">
        <f>IFERROR(IF(OR(AGQ34="",AGT34=""),0,IF(AND(AHB34&lt;기준일시_입력!$J$17,AHC34&gt;기준일시_입력!$N$17),기준일시_입력!$N$17-기준일시_입력!$J$17,IF(AND(AHB34&gt;=기준일시_입력!$J$17,AHC34&gt;기준일시_입력!$N$17),기준일시_입력!$N$17-AHB34,IF(AHC34&lt;기준일시_입력!$J$17,0,IF(AND(AHB34&lt;기준일시_입력!$J$17,AHC34&lt;=기준일시_입력!$N$17),AHC34-기준일시_입력!$J$17,IF(AND(AHB34&gt;=기준일시_입력!$J$17,AHC34&lt;=기준일시_입력!$N$17),AHC34-AHB34,0)))))),0)</f>
        <v>0</v>
      </c>
      <c r="AHA34" s="128">
        <f t="shared" si="297"/>
        <v>0</v>
      </c>
      <c r="AHB34" s="128">
        <f>IF(OR(AGQ34="",AGT34=""),0,IF(AGQ34&lt;기준일시_입력!$J$15,기준일시_입력!$J$15,AGQ34))</f>
        <v>0</v>
      </c>
      <c r="AHC34" s="128">
        <f t="shared" si="298"/>
        <v>0</v>
      </c>
      <c r="AHD34" s="128">
        <f>IFERROR(IF(AND(AHB34&lt;SMALL(기준일시_입력!$J$21:$J$39,AHD$5),AHC34&gt;SMALL(기준일시_입력!$N$21:$N$39,AHD$5)),INDEX(기준일시_입력!$AJ$21:$AJ$39,AHD$5*2-1),IF(AND(AHB34&gt;=SMALL(기준일시_입력!$J$21:$J$39,AHD$5),AHB34&lt;SMALL(기준일시_입력!$N$21:$N$39,AHD$5)),SMALL(기준일시_입력!$N$21:$N$39,AHD$5)-AHB34,0)),0)</f>
        <v>0</v>
      </c>
      <c r="AHE34" s="128">
        <f>IFERROR(IF(AND(AHB34&lt;SMALL(기준일시_입력!$J$21:$J$39,AHE$5),AHC34&gt;SMALL(기준일시_입력!$N$21:$N$39,AHE$5)),INDEX(기준일시_입력!$AJ$21:$AJ$39,AHE$5*2-1),IF(AND(AHB34&gt;=SMALL(기준일시_입력!$J$21:$J$39,AHE$5),AHB34&lt;SMALL(기준일시_입력!$N$21:$N$39,AHE$5)),SMALL(기준일시_입력!$N$21:$N$39,AHE$5)-AHB34,0)),0)</f>
        <v>0</v>
      </c>
      <c r="AHF34" s="128">
        <f>IFERROR(IF(AND(AHB34&lt;SMALL(기준일시_입력!$J$21:$J$39,AHF$5),AHC34&gt;SMALL(기준일시_입력!$N$21:$N$39,AHF$5)),INDEX(기준일시_입력!$AJ$21:$AJ$39,AHF$5*2-1),IF(AND(AHB34&gt;=SMALL(기준일시_입력!$J$21:$J$39,AHF$5),AHB34&lt;SMALL(기준일시_입력!$N$21:$N$39,AHF$5)),SMALL(기준일시_입력!$N$21:$N$39,AHF$5)-AHB34,0)),0)</f>
        <v>0</v>
      </c>
      <c r="AHG34" s="128">
        <f>IFERROR(IF(AND(AHB34&lt;SMALL(기준일시_입력!$J$21:$J$39,AHG$5),AHC34&gt;SMALL(기준일시_입력!$N$21:$N$39,AHG$5)),INDEX(기준일시_입력!$AJ$21:$AJ$39,AHG$5*2-1),IF(AND(AHB34&gt;=SMALL(기준일시_입력!$J$21:$J$39,AHG$5),AHB34&lt;SMALL(기준일시_입력!$N$21:$N$39,AHG$5)),SMALL(기준일시_입력!$N$21:$N$39,AHG$5)-AHB34,0)),0)</f>
        <v>0</v>
      </c>
      <c r="AHH34" s="128">
        <f>IFERROR(IF(AND(AHB34&lt;SMALL(기준일시_입력!$J$21:$J$39,AHH$5),AHC34&gt;SMALL(기준일시_입력!$N$21:$N$39,AHH$5)),INDEX(기준일시_입력!$AJ$21:$AJ$39,AHH$5*2-1),IF(AND(AHB34&gt;=SMALL(기준일시_입력!$J$21:$J$39,AHH$5),AHB34&lt;SMALL(기준일시_입력!$N$21:$N$39,AHH$5)),SMALL(기준일시_입력!$N$21:$N$39,AHH$5)-AHB34,0)),0)</f>
        <v>0</v>
      </c>
      <c r="AHI34" s="128">
        <f>IFERROR(IF(AND(AHB34&lt;SMALL(기준일시_입력!$J$21:$J$39,AHI$5),AHC34&gt;SMALL(기준일시_입력!$N$21:$N$39,AHI$5)),INDEX(기준일시_입력!$AJ$21:$AJ$39,AHI$5*2-1),IF(AND(AHB34&gt;=SMALL(기준일시_입력!$J$21:$J$39,AHI$5),AHB34&lt;SMALL(기준일시_입력!$N$21:$N$39,AHI$5)),SMALL(기준일시_입력!$N$21:$N$39,AHI$5)-AHB34,0)),0)</f>
        <v>0</v>
      </c>
      <c r="AHJ34" s="128">
        <f>IFERROR(IF(AND(AHB34&lt;SMALL(기준일시_입력!$J$21:$J$39,AHJ$5),AHC34&gt;SMALL(기준일시_입력!$N$21:$N$39,AHJ$5)),INDEX(기준일시_입력!$AJ$21:$AJ$39,AHJ$5*2-1),IF(AND(AHB34&gt;=SMALL(기준일시_입력!$J$21:$J$39,AHJ$5),AHB34&lt;SMALL(기준일시_입력!$N$21:$N$39,AHJ$5)),SMALL(기준일시_입력!$N$21:$N$39,AHJ$5)-AHB34,0)),0)</f>
        <v>0</v>
      </c>
      <c r="AHK34" s="128">
        <f>IFERROR(IF(AND(AHB34&lt;SMALL(기준일시_입력!$J$21:$J$39,AHK$5),AHC34&gt;SMALL(기준일시_입력!$N$21:$N$39,AHK$5)),INDEX(기준일시_입력!$AJ$21:$AJ$39,AHK$5*2-1),IF(AND(AHB34&gt;=SMALL(기준일시_입력!$J$21:$J$39,AHK$5),AHB34&lt;SMALL(기준일시_입력!$N$21:$N$39,AHK$5)),SMALL(기준일시_입력!$N$21:$N$39,AHK$5)-AHB34,0)),0)</f>
        <v>0</v>
      </c>
      <c r="AHL34" s="128">
        <f>IFERROR(IF(AND(AHB34&lt;SMALL(기준일시_입력!$J$21:$J$39,AHL$5),AHC34&gt;SMALL(기준일시_입력!$N$21:$N$39,AHL$5)),INDEX(기준일시_입력!$AJ$21:$AJ$39,AHL$5*2-1),IF(AND(AHB34&gt;=SMALL(기준일시_입력!$J$21:$J$39,AHL$5),AHB34&lt;SMALL(기준일시_입력!$N$21:$N$39,AHL$5)),SMALL(기준일시_입력!$N$21:$N$39,AHL$5)-AHB34,0)),0)</f>
        <v>0</v>
      </c>
      <c r="AHM34" s="128">
        <f>IFERROR(IF(AND(AHB34&lt;SMALL(기준일시_입력!$J$21:$J$39,AHM$5),AHC34&gt;SMALL(기준일시_입력!$N$21:$N$39,AHM$5)),INDEX(기준일시_입력!$AJ$21:$AJ$39,AHM$5*2-1),IF(AND(AHB34&gt;=SMALL(기준일시_입력!$J$21:$J$39,AHM$5),AHB34&lt;SMALL(기준일시_입력!$N$21:$N$39,AHM$5)),SMALL(기준일시_입력!$N$21:$N$39,AHM$5)-AHB34,0)),0)</f>
        <v>0</v>
      </c>
      <c r="AHN34" s="125"/>
      <c r="AHO34" s="180" t="str">
        <f t="shared" si="299"/>
        <v>29일</v>
      </c>
      <c r="AHP34" s="180"/>
      <c r="AHQ34" s="124" t="str">
        <f t="shared" si="300"/>
        <v>월</v>
      </c>
      <c r="AHR34" s="133" t="str">
        <f t="shared" si="413"/>
        <v/>
      </c>
      <c r="AHS34" s="184"/>
      <c r="AHT34" s="184"/>
      <c r="AHU34" s="184"/>
      <c r="AHV34" s="184"/>
      <c r="AHW34" s="184"/>
      <c r="AHX34" s="184"/>
      <c r="AHY34" s="176"/>
      <c r="AHZ34" s="177"/>
      <c r="AIA34" s="129" t="str">
        <f>IF($B34="","",IF(AND(AHQ$3&lt;&gt;"",$B34-기준일시_입력!$AO$7&lt;=0,AHS34="",AHV34="",AHY34=""),"X",IF(AHY34="연차","☆",IF(AHY34="월차","★",IF(AHY34="병가","♨",IF(AHY34="출장","◎",IF(AHY34="교육","■",IF(AND(AHY34="",AHS34&lt;=기준일시_입력!$J$15,AHV34&gt;=기준일시_입력!$N$15),"○",IF(AND(AHY34="",AHS34&lt;&gt;"",AHS34&gt;기준일시_입력!$J$15),"▼",IF(AND(AHY34="",AHV34&lt;&gt;"",AHV34&lt;기준일시_입력!$N$15),"△",""))))))))))</f>
        <v/>
      </c>
      <c r="AIB34" s="128">
        <f>IFERROR(IF(OR(AHS34="",AHV34=""),0,IF(AND(AID34&lt;기준일시_입력!$J$17,AIE34&gt;기준일시_입력!$N$17),기준일시_입력!$N$17-기준일시_입력!$J$17,IF(AND(AID34&gt;=기준일시_입력!$J$17,AIE34&gt;기준일시_입력!$N$17),기준일시_입력!$N$17-AID34,IF(AIE34&lt;기준일시_입력!$J$17,0,IF(AND(AID34&lt;기준일시_입력!$J$17,AIE34&lt;=기준일시_입력!$N$17),AIE34-기준일시_입력!$J$17,IF(AND(AID34&gt;=기준일시_입력!$J$17,AIE34&lt;=기준일시_입력!$N$17),AIE34-AID34,0)))))),0)</f>
        <v>0</v>
      </c>
      <c r="AIC34" s="128">
        <f t="shared" si="302"/>
        <v>0</v>
      </c>
      <c r="AID34" s="128">
        <f>IF(OR(AHS34="",AHV34=""),0,IF(AHS34&lt;기준일시_입력!$J$15,기준일시_입력!$J$15,AHS34))</f>
        <v>0</v>
      </c>
      <c r="AIE34" s="128">
        <f t="shared" si="303"/>
        <v>0</v>
      </c>
      <c r="AIF34" s="128">
        <f>IFERROR(IF(AND(AID34&lt;SMALL(기준일시_입력!$J$21:$J$39,AIF$5),AIE34&gt;SMALL(기준일시_입력!$N$21:$N$39,AIF$5)),INDEX(기준일시_입력!$AJ$21:$AJ$39,AIF$5*2-1),IF(AND(AID34&gt;=SMALL(기준일시_입력!$J$21:$J$39,AIF$5),AID34&lt;SMALL(기준일시_입력!$N$21:$N$39,AIF$5)),SMALL(기준일시_입력!$N$21:$N$39,AIF$5)-AID34,0)),0)</f>
        <v>0</v>
      </c>
      <c r="AIG34" s="128">
        <f>IFERROR(IF(AND(AID34&lt;SMALL(기준일시_입력!$J$21:$J$39,AIG$5),AIE34&gt;SMALL(기준일시_입력!$N$21:$N$39,AIG$5)),INDEX(기준일시_입력!$AJ$21:$AJ$39,AIG$5*2-1),IF(AND(AID34&gt;=SMALL(기준일시_입력!$J$21:$J$39,AIG$5),AID34&lt;SMALL(기준일시_입력!$N$21:$N$39,AIG$5)),SMALL(기준일시_입력!$N$21:$N$39,AIG$5)-AID34,0)),0)</f>
        <v>0</v>
      </c>
      <c r="AIH34" s="128">
        <f>IFERROR(IF(AND(AID34&lt;SMALL(기준일시_입력!$J$21:$J$39,AIH$5),AIE34&gt;SMALL(기준일시_입력!$N$21:$N$39,AIH$5)),INDEX(기준일시_입력!$AJ$21:$AJ$39,AIH$5*2-1),IF(AND(AID34&gt;=SMALL(기준일시_입력!$J$21:$J$39,AIH$5),AID34&lt;SMALL(기준일시_입력!$N$21:$N$39,AIH$5)),SMALL(기준일시_입력!$N$21:$N$39,AIH$5)-AID34,0)),0)</f>
        <v>0</v>
      </c>
      <c r="AII34" s="128">
        <f>IFERROR(IF(AND(AID34&lt;SMALL(기준일시_입력!$J$21:$J$39,AII$5),AIE34&gt;SMALL(기준일시_입력!$N$21:$N$39,AII$5)),INDEX(기준일시_입력!$AJ$21:$AJ$39,AII$5*2-1),IF(AND(AID34&gt;=SMALL(기준일시_입력!$J$21:$J$39,AII$5),AID34&lt;SMALL(기준일시_입력!$N$21:$N$39,AII$5)),SMALL(기준일시_입력!$N$21:$N$39,AII$5)-AID34,0)),0)</f>
        <v>0</v>
      </c>
      <c r="AIJ34" s="128">
        <f>IFERROR(IF(AND(AID34&lt;SMALL(기준일시_입력!$J$21:$J$39,AIJ$5),AIE34&gt;SMALL(기준일시_입력!$N$21:$N$39,AIJ$5)),INDEX(기준일시_입력!$AJ$21:$AJ$39,AIJ$5*2-1),IF(AND(AID34&gt;=SMALL(기준일시_입력!$J$21:$J$39,AIJ$5),AID34&lt;SMALL(기준일시_입력!$N$21:$N$39,AIJ$5)),SMALL(기준일시_입력!$N$21:$N$39,AIJ$5)-AID34,0)),0)</f>
        <v>0</v>
      </c>
      <c r="AIK34" s="128">
        <f>IFERROR(IF(AND(AID34&lt;SMALL(기준일시_입력!$J$21:$J$39,AIK$5),AIE34&gt;SMALL(기준일시_입력!$N$21:$N$39,AIK$5)),INDEX(기준일시_입력!$AJ$21:$AJ$39,AIK$5*2-1),IF(AND(AID34&gt;=SMALL(기준일시_입력!$J$21:$J$39,AIK$5),AID34&lt;SMALL(기준일시_입력!$N$21:$N$39,AIK$5)),SMALL(기준일시_입력!$N$21:$N$39,AIK$5)-AID34,0)),0)</f>
        <v>0</v>
      </c>
      <c r="AIL34" s="128">
        <f>IFERROR(IF(AND(AID34&lt;SMALL(기준일시_입력!$J$21:$J$39,AIL$5),AIE34&gt;SMALL(기준일시_입력!$N$21:$N$39,AIL$5)),INDEX(기준일시_입력!$AJ$21:$AJ$39,AIL$5*2-1),IF(AND(AID34&gt;=SMALL(기준일시_입력!$J$21:$J$39,AIL$5),AID34&lt;SMALL(기준일시_입력!$N$21:$N$39,AIL$5)),SMALL(기준일시_입력!$N$21:$N$39,AIL$5)-AID34,0)),0)</f>
        <v>0</v>
      </c>
      <c r="AIM34" s="128">
        <f>IFERROR(IF(AND(AID34&lt;SMALL(기준일시_입력!$J$21:$J$39,AIM$5),AIE34&gt;SMALL(기준일시_입력!$N$21:$N$39,AIM$5)),INDEX(기준일시_입력!$AJ$21:$AJ$39,AIM$5*2-1),IF(AND(AID34&gt;=SMALL(기준일시_입력!$J$21:$J$39,AIM$5),AID34&lt;SMALL(기준일시_입력!$N$21:$N$39,AIM$5)),SMALL(기준일시_입력!$N$21:$N$39,AIM$5)-AID34,0)),0)</f>
        <v>0</v>
      </c>
      <c r="AIN34" s="128">
        <f>IFERROR(IF(AND(AID34&lt;SMALL(기준일시_입력!$J$21:$J$39,AIN$5),AIE34&gt;SMALL(기준일시_입력!$N$21:$N$39,AIN$5)),INDEX(기준일시_입력!$AJ$21:$AJ$39,AIN$5*2-1),IF(AND(AID34&gt;=SMALL(기준일시_입력!$J$21:$J$39,AIN$5),AID34&lt;SMALL(기준일시_입력!$N$21:$N$39,AIN$5)),SMALL(기준일시_입력!$N$21:$N$39,AIN$5)-AID34,0)),0)</f>
        <v>0</v>
      </c>
      <c r="AIO34" s="128">
        <f>IFERROR(IF(AND(AID34&lt;SMALL(기준일시_입력!$J$21:$J$39,AIO$5),AIE34&gt;SMALL(기준일시_입력!$N$21:$N$39,AIO$5)),INDEX(기준일시_입력!$AJ$21:$AJ$39,AIO$5*2-1),IF(AND(AID34&gt;=SMALL(기준일시_입력!$J$21:$J$39,AIO$5),AID34&lt;SMALL(기준일시_입력!$N$21:$N$39,AIO$5)),SMALL(기준일시_입력!$N$21:$N$39,AIO$5)-AID34,0)),0)</f>
        <v>0</v>
      </c>
      <c r="AIP34" s="125"/>
      <c r="AIQ34" s="180" t="str">
        <f t="shared" si="304"/>
        <v>29일</v>
      </c>
      <c r="AIR34" s="180"/>
      <c r="AIS34" s="124" t="str">
        <f t="shared" si="305"/>
        <v>월</v>
      </c>
      <c r="AIT34" s="133" t="str">
        <f t="shared" si="414"/>
        <v/>
      </c>
      <c r="AIU34" s="184"/>
      <c r="AIV34" s="184"/>
      <c r="AIW34" s="184"/>
      <c r="AIX34" s="184"/>
      <c r="AIY34" s="184"/>
      <c r="AIZ34" s="184"/>
      <c r="AJA34" s="176"/>
      <c r="AJB34" s="177"/>
      <c r="AJC34" s="129" t="str">
        <f>IF($B34="","",IF(AND(AIS$3&lt;&gt;"",$B34-기준일시_입력!$AO$7&lt;=0,AIU34="",AIX34="",AJA34=""),"X",IF(AJA34="연차","☆",IF(AJA34="월차","★",IF(AJA34="병가","♨",IF(AJA34="출장","◎",IF(AJA34="교육","■",IF(AND(AJA34="",AIU34&lt;=기준일시_입력!$J$15,AIX34&gt;=기준일시_입력!$N$15),"○",IF(AND(AJA34="",AIU34&lt;&gt;"",AIU34&gt;기준일시_입력!$J$15),"▼",IF(AND(AJA34="",AIX34&lt;&gt;"",AIX34&lt;기준일시_입력!$N$15),"△",""))))))))))</f>
        <v/>
      </c>
      <c r="AJD34" s="128">
        <f>IFERROR(IF(OR(AIU34="",AIX34=""),0,IF(AND(AJF34&lt;기준일시_입력!$J$17,AJG34&gt;기준일시_입력!$N$17),기준일시_입력!$N$17-기준일시_입력!$J$17,IF(AND(AJF34&gt;=기준일시_입력!$J$17,AJG34&gt;기준일시_입력!$N$17),기준일시_입력!$N$17-AJF34,IF(AJG34&lt;기준일시_입력!$J$17,0,IF(AND(AJF34&lt;기준일시_입력!$J$17,AJG34&lt;=기준일시_입력!$N$17),AJG34-기준일시_입력!$J$17,IF(AND(AJF34&gt;=기준일시_입력!$J$17,AJG34&lt;=기준일시_입력!$N$17),AJG34-AJF34,0)))))),0)</f>
        <v>0</v>
      </c>
      <c r="AJE34" s="128">
        <f t="shared" si="307"/>
        <v>0</v>
      </c>
      <c r="AJF34" s="128">
        <f>IF(OR(AIU34="",AIX34=""),0,IF(AIU34&lt;기준일시_입력!$J$15,기준일시_입력!$J$15,AIU34))</f>
        <v>0</v>
      </c>
      <c r="AJG34" s="128">
        <f t="shared" si="308"/>
        <v>0</v>
      </c>
      <c r="AJH34" s="128">
        <f>IFERROR(IF(AND(AJF34&lt;SMALL(기준일시_입력!$J$21:$J$39,AJH$5),AJG34&gt;SMALL(기준일시_입력!$N$21:$N$39,AJH$5)),INDEX(기준일시_입력!$AJ$21:$AJ$39,AJH$5*2-1),IF(AND(AJF34&gt;=SMALL(기준일시_입력!$J$21:$J$39,AJH$5),AJF34&lt;SMALL(기준일시_입력!$N$21:$N$39,AJH$5)),SMALL(기준일시_입력!$N$21:$N$39,AJH$5)-AJF34,0)),0)</f>
        <v>0</v>
      </c>
      <c r="AJI34" s="128">
        <f>IFERROR(IF(AND(AJF34&lt;SMALL(기준일시_입력!$J$21:$J$39,AJI$5),AJG34&gt;SMALL(기준일시_입력!$N$21:$N$39,AJI$5)),INDEX(기준일시_입력!$AJ$21:$AJ$39,AJI$5*2-1),IF(AND(AJF34&gt;=SMALL(기준일시_입력!$J$21:$J$39,AJI$5),AJF34&lt;SMALL(기준일시_입력!$N$21:$N$39,AJI$5)),SMALL(기준일시_입력!$N$21:$N$39,AJI$5)-AJF34,0)),0)</f>
        <v>0</v>
      </c>
      <c r="AJJ34" s="128">
        <f>IFERROR(IF(AND(AJF34&lt;SMALL(기준일시_입력!$J$21:$J$39,AJJ$5),AJG34&gt;SMALL(기준일시_입력!$N$21:$N$39,AJJ$5)),INDEX(기준일시_입력!$AJ$21:$AJ$39,AJJ$5*2-1),IF(AND(AJF34&gt;=SMALL(기준일시_입력!$J$21:$J$39,AJJ$5),AJF34&lt;SMALL(기준일시_입력!$N$21:$N$39,AJJ$5)),SMALL(기준일시_입력!$N$21:$N$39,AJJ$5)-AJF34,0)),0)</f>
        <v>0</v>
      </c>
      <c r="AJK34" s="128">
        <f>IFERROR(IF(AND(AJF34&lt;SMALL(기준일시_입력!$J$21:$J$39,AJK$5),AJG34&gt;SMALL(기준일시_입력!$N$21:$N$39,AJK$5)),INDEX(기준일시_입력!$AJ$21:$AJ$39,AJK$5*2-1),IF(AND(AJF34&gt;=SMALL(기준일시_입력!$J$21:$J$39,AJK$5),AJF34&lt;SMALL(기준일시_입력!$N$21:$N$39,AJK$5)),SMALL(기준일시_입력!$N$21:$N$39,AJK$5)-AJF34,0)),0)</f>
        <v>0</v>
      </c>
      <c r="AJL34" s="128">
        <f>IFERROR(IF(AND(AJF34&lt;SMALL(기준일시_입력!$J$21:$J$39,AJL$5),AJG34&gt;SMALL(기준일시_입력!$N$21:$N$39,AJL$5)),INDEX(기준일시_입력!$AJ$21:$AJ$39,AJL$5*2-1),IF(AND(AJF34&gt;=SMALL(기준일시_입력!$J$21:$J$39,AJL$5),AJF34&lt;SMALL(기준일시_입력!$N$21:$N$39,AJL$5)),SMALL(기준일시_입력!$N$21:$N$39,AJL$5)-AJF34,0)),0)</f>
        <v>0</v>
      </c>
      <c r="AJM34" s="128">
        <f>IFERROR(IF(AND(AJF34&lt;SMALL(기준일시_입력!$J$21:$J$39,AJM$5),AJG34&gt;SMALL(기준일시_입력!$N$21:$N$39,AJM$5)),INDEX(기준일시_입력!$AJ$21:$AJ$39,AJM$5*2-1),IF(AND(AJF34&gt;=SMALL(기준일시_입력!$J$21:$J$39,AJM$5),AJF34&lt;SMALL(기준일시_입력!$N$21:$N$39,AJM$5)),SMALL(기준일시_입력!$N$21:$N$39,AJM$5)-AJF34,0)),0)</f>
        <v>0</v>
      </c>
      <c r="AJN34" s="128">
        <f>IFERROR(IF(AND(AJF34&lt;SMALL(기준일시_입력!$J$21:$J$39,AJN$5),AJG34&gt;SMALL(기준일시_입력!$N$21:$N$39,AJN$5)),INDEX(기준일시_입력!$AJ$21:$AJ$39,AJN$5*2-1),IF(AND(AJF34&gt;=SMALL(기준일시_입력!$J$21:$J$39,AJN$5),AJF34&lt;SMALL(기준일시_입력!$N$21:$N$39,AJN$5)),SMALL(기준일시_입력!$N$21:$N$39,AJN$5)-AJF34,0)),0)</f>
        <v>0</v>
      </c>
      <c r="AJO34" s="128">
        <f>IFERROR(IF(AND(AJF34&lt;SMALL(기준일시_입력!$J$21:$J$39,AJO$5),AJG34&gt;SMALL(기준일시_입력!$N$21:$N$39,AJO$5)),INDEX(기준일시_입력!$AJ$21:$AJ$39,AJO$5*2-1),IF(AND(AJF34&gt;=SMALL(기준일시_입력!$J$21:$J$39,AJO$5),AJF34&lt;SMALL(기준일시_입력!$N$21:$N$39,AJO$5)),SMALL(기준일시_입력!$N$21:$N$39,AJO$5)-AJF34,0)),0)</f>
        <v>0</v>
      </c>
      <c r="AJP34" s="128">
        <f>IFERROR(IF(AND(AJF34&lt;SMALL(기준일시_입력!$J$21:$J$39,AJP$5),AJG34&gt;SMALL(기준일시_입력!$N$21:$N$39,AJP$5)),INDEX(기준일시_입력!$AJ$21:$AJ$39,AJP$5*2-1),IF(AND(AJF34&gt;=SMALL(기준일시_입력!$J$21:$J$39,AJP$5),AJF34&lt;SMALL(기준일시_입력!$N$21:$N$39,AJP$5)),SMALL(기준일시_입력!$N$21:$N$39,AJP$5)-AJF34,0)),0)</f>
        <v>0</v>
      </c>
      <c r="AJQ34" s="128">
        <f>IFERROR(IF(AND(AJF34&lt;SMALL(기준일시_입력!$J$21:$J$39,AJQ$5),AJG34&gt;SMALL(기준일시_입력!$N$21:$N$39,AJQ$5)),INDEX(기준일시_입력!$AJ$21:$AJ$39,AJQ$5*2-1),IF(AND(AJF34&gt;=SMALL(기준일시_입력!$J$21:$J$39,AJQ$5),AJF34&lt;SMALL(기준일시_입력!$N$21:$N$39,AJQ$5)),SMALL(기준일시_입력!$N$21:$N$39,AJQ$5)-AJF34,0)),0)</f>
        <v>0</v>
      </c>
      <c r="AJR34" s="125"/>
      <c r="AJS34" s="180" t="str">
        <f t="shared" si="309"/>
        <v>29일</v>
      </c>
      <c r="AJT34" s="180"/>
      <c r="AJU34" s="124" t="str">
        <f t="shared" si="310"/>
        <v>월</v>
      </c>
      <c r="AJV34" s="133" t="str">
        <f t="shared" si="414"/>
        <v/>
      </c>
      <c r="AJW34" s="184"/>
      <c r="AJX34" s="184"/>
      <c r="AJY34" s="184"/>
      <c r="AJZ34" s="184"/>
      <c r="AKA34" s="184"/>
      <c r="AKB34" s="184"/>
      <c r="AKC34" s="176"/>
      <c r="AKD34" s="177"/>
      <c r="AKE34" s="129" t="str">
        <f>IF($B34="","",IF(AND(AJU$3&lt;&gt;"",$B34-기준일시_입력!$AO$7&lt;=0,AJW34="",AJZ34="",AKC34=""),"X",IF(AKC34="연차","☆",IF(AKC34="월차","★",IF(AKC34="병가","♨",IF(AKC34="출장","◎",IF(AKC34="교육","■",IF(AND(AKC34="",AJW34&lt;=기준일시_입력!$J$15,AJZ34&gt;=기준일시_입력!$N$15),"○",IF(AND(AKC34="",AJW34&lt;&gt;"",AJW34&gt;기준일시_입력!$J$15),"▼",IF(AND(AKC34="",AJZ34&lt;&gt;"",AJZ34&lt;기준일시_입력!$N$15),"△",""))))))))))</f>
        <v/>
      </c>
      <c r="AKF34" s="128">
        <f>IFERROR(IF(OR(AJW34="",AJZ34=""),0,IF(AND(AKH34&lt;기준일시_입력!$J$17,AKI34&gt;기준일시_입력!$N$17),기준일시_입력!$N$17-기준일시_입력!$J$17,IF(AND(AKH34&gt;=기준일시_입력!$J$17,AKI34&gt;기준일시_입력!$N$17),기준일시_입력!$N$17-AKH34,IF(AKI34&lt;기준일시_입력!$J$17,0,IF(AND(AKH34&lt;기준일시_입력!$J$17,AKI34&lt;=기준일시_입력!$N$17),AKI34-기준일시_입력!$J$17,IF(AND(AKH34&gt;=기준일시_입력!$J$17,AKI34&lt;=기준일시_입력!$N$17),AKI34-AKH34,0)))))),0)</f>
        <v>0</v>
      </c>
      <c r="AKG34" s="128">
        <f t="shared" si="312"/>
        <v>0</v>
      </c>
      <c r="AKH34" s="128">
        <f>IF(OR(AJW34="",AJZ34=""),0,IF(AJW34&lt;기준일시_입력!$J$15,기준일시_입력!$J$15,AJW34))</f>
        <v>0</v>
      </c>
      <c r="AKI34" s="128">
        <f t="shared" si="313"/>
        <v>0</v>
      </c>
      <c r="AKJ34" s="128">
        <f>IFERROR(IF(AND(AKH34&lt;SMALL(기준일시_입력!$J$21:$J$39,AKJ$5),AKI34&gt;SMALL(기준일시_입력!$N$21:$N$39,AKJ$5)),INDEX(기준일시_입력!$AJ$21:$AJ$39,AKJ$5*2-1),IF(AND(AKH34&gt;=SMALL(기준일시_입력!$J$21:$J$39,AKJ$5),AKH34&lt;SMALL(기준일시_입력!$N$21:$N$39,AKJ$5)),SMALL(기준일시_입력!$N$21:$N$39,AKJ$5)-AKH34,0)),0)</f>
        <v>0</v>
      </c>
      <c r="AKK34" s="128">
        <f>IFERROR(IF(AND(AKH34&lt;SMALL(기준일시_입력!$J$21:$J$39,AKK$5),AKI34&gt;SMALL(기준일시_입력!$N$21:$N$39,AKK$5)),INDEX(기준일시_입력!$AJ$21:$AJ$39,AKK$5*2-1),IF(AND(AKH34&gt;=SMALL(기준일시_입력!$J$21:$J$39,AKK$5),AKH34&lt;SMALL(기준일시_입력!$N$21:$N$39,AKK$5)),SMALL(기준일시_입력!$N$21:$N$39,AKK$5)-AKH34,0)),0)</f>
        <v>0</v>
      </c>
      <c r="AKL34" s="128">
        <f>IFERROR(IF(AND(AKH34&lt;SMALL(기준일시_입력!$J$21:$J$39,AKL$5),AKI34&gt;SMALL(기준일시_입력!$N$21:$N$39,AKL$5)),INDEX(기준일시_입력!$AJ$21:$AJ$39,AKL$5*2-1),IF(AND(AKH34&gt;=SMALL(기준일시_입력!$J$21:$J$39,AKL$5),AKH34&lt;SMALL(기준일시_입력!$N$21:$N$39,AKL$5)),SMALL(기준일시_입력!$N$21:$N$39,AKL$5)-AKH34,0)),0)</f>
        <v>0</v>
      </c>
      <c r="AKM34" s="128">
        <f>IFERROR(IF(AND(AKH34&lt;SMALL(기준일시_입력!$J$21:$J$39,AKM$5),AKI34&gt;SMALL(기준일시_입력!$N$21:$N$39,AKM$5)),INDEX(기준일시_입력!$AJ$21:$AJ$39,AKM$5*2-1),IF(AND(AKH34&gt;=SMALL(기준일시_입력!$J$21:$J$39,AKM$5),AKH34&lt;SMALL(기준일시_입력!$N$21:$N$39,AKM$5)),SMALL(기준일시_입력!$N$21:$N$39,AKM$5)-AKH34,0)),0)</f>
        <v>0</v>
      </c>
      <c r="AKN34" s="128">
        <f>IFERROR(IF(AND(AKH34&lt;SMALL(기준일시_입력!$J$21:$J$39,AKN$5),AKI34&gt;SMALL(기준일시_입력!$N$21:$N$39,AKN$5)),INDEX(기준일시_입력!$AJ$21:$AJ$39,AKN$5*2-1),IF(AND(AKH34&gt;=SMALL(기준일시_입력!$J$21:$J$39,AKN$5),AKH34&lt;SMALL(기준일시_입력!$N$21:$N$39,AKN$5)),SMALL(기준일시_입력!$N$21:$N$39,AKN$5)-AKH34,0)),0)</f>
        <v>0</v>
      </c>
      <c r="AKO34" s="128">
        <f>IFERROR(IF(AND(AKH34&lt;SMALL(기준일시_입력!$J$21:$J$39,AKO$5),AKI34&gt;SMALL(기준일시_입력!$N$21:$N$39,AKO$5)),INDEX(기준일시_입력!$AJ$21:$AJ$39,AKO$5*2-1),IF(AND(AKH34&gt;=SMALL(기준일시_입력!$J$21:$J$39,AKO$5),AKH34&lt;SMALL(기준일시_입력!$N$21:$N$39,AKO$5)),SMALL(기준일시_입력!$N$21:$N$39,AKO$5)-AKH34,0)),0)</f>
        <v>0</v>
      </c>
      <c r="AKP34" s="128">
        <f>IFERROR(IF(AND(AKH34&lt;SMALL(기준일시_입력!$J$21:$J$39,AKP$5),AKI34&gt;SMALL(기준일시_입력!$N$21:$N$39,AKP$5)),INDEX(기준일시_입력!$AJ$21:$AJ$39,AKP$5*2-1),IF(AND(AKH34&gt;=SMALL(기준일시_입력!$J$21:$J$39,AKP$5),AKH34&lt;SMALL(기준일시_입력!$N$21:$N$39,AKP$5)),SMALL(기준일시_입력!$N$21:$N$39,AKP$5)-AKH34,0)),0)</f>
        <v>0</v>
      </c>
      <c r="AKQ34" s="128">
        <f>IFERROR(IF(AND(AKH34&lt;SMALL(기준일시_입력!$J$21:$J$39,AKQ$5),AKI34&gt;SMALL(기준일시_입력!$N$21:$N$39,AKQ$5)),INDEX(기준일시_입력!$AJ$21:$AJ$39,AKQ$5*2-1),IF(AND(AKH34&gt;=SMALL(기준일시_입력!$J$21:$J$39,AKQ$5),AKH34&lt;SMALL(기준일시_입력!$N$21:$N$39,AKQ$5)),SMALL(기준일시_입력!$N$21:$N$39,AKQ$5)-AKH34,0)),0)</f>
        <v>0</v>
      </c>
      <c r="AKR34" s="128">
        <f>IFERROR(IF(AND(AKH34&lt;SMALL(기준일시_입력!$J$21:$J$39,AKR$5),AKI34&gt;SMALL(기준일시_입력!$N$21:$N$39,AKR$5)),INDEX(기준일시_입력!$AJ$21:$AJ$39,AKR$5*2-1),IF(AND(AKH34&gt;=SMALL(기준일시_입력!$J$21:$J$39,AKR$5),AKH34&lt;SMALL(기준일시_입력!$N$21:$N$39,AKR$5)),SMALL(기준일시_입력!$N$21:$N$39,AKR$5)-AKH34,0)),0)</f>
        <v>0</v>
      </c>
      <c r="AKS34" s="128">
        <f>IFERROR(IF(AND(AKH34&lt;SMALL(기준일시_입력!$J$21:$J$39,AKS$5),AKI34&gt;SMALL(기준일시_입력!$N$21:$N$39,AKS$5)),INDEX(기준일시_입력!$AJ$21:$AJ$39,AKS$5*2-1),IF(AND(AKH34&gt;=SMALL(기준일시_입력!$J$21:$J$39,AKS$5),AKH34&lt;SMALL(기준일시_입력!$N$21:$N$39,AKS$5)),SMALL(기준일시_입력!$N$21:$N$39,AKS$5)-AKH34,0)),0)</f>
        <v>0</v>
      </c>
      <c r="AKT34" s="125"/>
      <c r="AKU34" s="180" t="str">
        <f t="shared" si="314"/>
        <v>29일</v>
      </c>
      <c r="AKV34" s="180"/>
      <c r="AKW34" s="124" t="str">
        <f t="shared" si="315"/>
        <v>월</v>
      </c>
      <c r="AKX34" s="133" t="str">
        <f t="shared" si="414"/>
        <v/>
      </c>
      <c r="AKY34" s="184"/>
      <c r="AKZ34" s="184"/>
      <c r="ALA34" s="184"/>
      <c r="ALB34" s="184"/>
      <c r="ALC34" s="184"/>
      <c r="ALD34" s="184"/>
      <c r="ALE34" s="176"/>
      <c r="ALF34" s="177"/>
      <c r="ALG34" s="129" t="str">
        <f>IF($B34="","",IF(AND(AKW$3&lt;&gt;"",$B34-기준일시_입력!$AO$7&lt;=0,AKY34="",ALB34="",ALE34=""),"X",IF(ALE34="연차","☆",IF(ALE34="월차","★",IF(ALE34="병가","♨",IF(ALE34="출장","◎",IF(ALE34="교육","■",IF(AND(ALE34="",AKY34&lt;=기준일시_입력!$J$15,ALB34&gt;=기준일시_입력!$N$15),"○",IF(AND(ALE34="",AKY34&lt;&gt;"",AKY34&gt;기준일시_입력!$J$15),"▼",IF(AND(ALE34="",ALB34&lt;&gt;"",ALB34&lt;기준일시_입력!$N$15),"△",""))))))))))</f>
        <v/>
      </c>
      <c r="ALH34" s="128">
        <f>IFERROR(IF(OR(AKY34="",ALB34=""),0,IF(AND(ALJ34&lt;기준일시_입력!$J$17,ALK34&gt;기준일시_입력!$N$17),기준일시_입력!$N$17-기준일시_입력!$J$17,IF(AND(ALJ34&gt;=기준일시_입력!$J$17,ALK34&gt;기준일시_입력!$N$17),기준일시_입력!$N$17-ALJ34,IF(ALK34&lt;기준일시_입력!$J$17,0,IF(AND(ALJ34&lt;기준일시_입력!$J$17,ALK34&lt;=기준일시_입력!$N$17),ALK34-기준일시_입력!$J$17,IF(AND(ALJ34&gt;=기준일시_입력!$J$17,ALK34&lt;=기준일시_입력!$N$17),ALK34-ALJ34,0)))))),0)</f>
        <v>0</v>
      </c>
      <c r="ALI34" s="128">
        <f t="shared" si="317"/>
        <v>0</v>
      </c>
      <c r="ALJ34" s="128">
        <f>IF(OR(AKY34="",ALB34=""),0,IF(AKY34&lt;기준일시_입력!$J$15,기준일시_입력!$J$15,AKY34))</f>
        <v>0</v>
      </c>
      <c r="ALK34" s="128">
        <f t="shared" si="318"/>
        <v>0</v>
      </c>
      <c r="ALL34" s="128">
        <f>IFERROR(IF(AND(ALJ34&lt;SMALL(기준일시_입력!$J$21:$J$39,ALL$5),ALK34&gt;SMALL(기준일시_입력!$N$21:$N$39,ALL$5)),INDEX(기준일시_입력!$AJ$21:$AJ$39,ALL$5*2-1),IF(AND(ALJ34&gt;=SMALL(기준일시_입력!$J$21:$J$39,ALL$5),ALJ34&lt;SMALL(기준일시_입력!$N$21:$N$39,ALL$5)),SMALL(기준일시_입력!$N$21:$N$39,ALL$5)-ALJ34,0)),0)</f>
        <v>0</v>
      </c>
      <c r="ALM34" s="128">
        <f>IFERROR(IF(AND(ALJ34&lt;SMALL(기준일시_입력!$J$21:$J$39,ALM$5),ALK34&gt;SMALL(기준일시_입력!$N$21:$N$39,ALM$5)),INDEX(기준일시_입력!$AJ$21:$AJ$39,ALM$5*2-1),IF(AND(ALJ34&gt;=SMALL(기준일시_입력!$J$21:$J$39,ALM$5),ALJ34&lt;SMALL(기준일시_입력!$N$21:$N$39,ALM$5)),SMALL(기준일시_입력!$N$21:$N$39,ALM$5)-ALJ34,0)),0)</f>
        <v>0</v>
      </c>
      <c r="ALN34" s="128">
        <f>IFERROR(IF(AND(ALJ34&lt;SMALL(기준일시_입력!$J$21:$J$39,ALN$5),ALK34&gt;SMALL(기준일시_입력!$N$21:$N$39,ALN$5)),INDEX(기준일시_입력!$AJ$21:$AJ$39,ALN$5*2-1),IF(AND(ALJ34&gt;=SMALL(기준일시_입력!$J$21:$J$39,ALN$5),ALJ34&lt;SMALL(기준일시_입력!$N$21:$N$39,ALN$5)),SMALL(기준일시_입력!$N$21:$N$39,ALN$5)-ALJ34,0)),0)</f>
        <v>0</v>
      </c>
      <c r="ALO34" s="128">
        <f>IFERROR(IF(AND(ALJ34&lt;SMALL(기준일시_입력!$J$21:$J$39,ALO$5),ALK34&gt;SMALL(기준일시_입력!$N$21:$N$39,ALO$5)),INDEX(기준일시_입력!$AJ$21:$AJ$39,ALO$5*2-1),IF(AND(ALJ34&gt;=SMALL(기준일시_입력!$J$21:$J$39,ALO$5),ALJ34&lt;SMALL(기준일시_입력!$N$21:$N$39,ALO$5)),SMALL(기준일시_입력!$N$21:$N$39,ALO$5)-ALJ34,0)),0)</f>
        <v>0</v>
      </c>
      <c r="ALP34" s="128">
        <f>IFERROR(IF(AND(ALJ34&lt;SMALL(기준일시_입력!$J$21:$J$39,ALP$5),ALK34&gt;SMALL(기준일시_입력!$N$21:$N$39,ALP$5)),INDEX(기준일시_입력!$AJ$21:$AJ$39,ALP$5*2-1),IF(AND(ALJ34&gt;=SMALL(기준일시_입력!$J$21:$J$39,ALP$5),ALJ34&lt;SMALL(기준일시_입력!$N$21:$N$39,ALP$5)),SMALL(기준일시_입력!$N$21:$N$39,ALP$5)-ALJ34,0)),0)</f>
        <v>0</v>
      </c>
      <c r="ALQ34" s="128">
        <f>IFERROR(IF(AND(ALJ34&lt;SMALL(기준일시_입력!$J$21:$J$39,ALQ$5),ALK34&gt;SMALL(기준일시_입력!$N$21:$N$39,ALQ$5)),INDEX(기준일시_입력!$AJ$21:$AJ$39,ALQ$5*2-1),IF(AND(ALJ34&gt;=SMALL(기준일시_입력!$J$21:$J$39,ALQ$5),ALJ34&lt;SMALL(기준일시_입력!$N$21:$N$39,ALQ$5)),SMALL(기준일시_입력!$N$21:$N$39,ALQ$5)-ALJ34,0)),0)</f>
        <v>0</v>
      </c>
      <c r="ALR34" s="128">
        <f>IFERROR(IF(AND(ALJ34&lt;SMALL(기준일시_입력!$J$21:$J$39,ALR$5),ALK34&gt;SMALL(기준일시_입력!$N$21:$N$39,ALR$5)),INDEX(기준일시_입력!$AJ$21:$AJ$39,ALR$5*2-1),IF(AND(ALJ34&gt;=SMALL(기준일시_입력!$J$21:$J$39,ALR$5),ALJ34&lt;SMALL(기준일시_입력!$N$21:$N$39,ALR$5)),SMALL(기준일시_입력!$N$21:$N$39,ALR$5)-ALJ34,0)),0)</f>
        <v>0</v>
      </c>
      <c r="ALS34" s="128">
        <f>IFERROR(IF(AND(ALJ34&lt;SMALL(기준일시_입력!$J$21:$J$39,ALS$5),ALK34&gt;SMALL(기준일시_입력!$N$21:$N$39,ALS$5)),INDEX(기준일시_입력!$AJ$21:$AJ$39,ALS$5*2-1),IF(AND(ALJ34&gt;=SMALL(기준일시_입력!$J$21:$J$39,ALS$5),ALJ34&lt;SMALL(기준일시_입력!$N$21:$N$39,ALS$5)),SMALL(기준일시_입력!$N$21:$N$39,ALS$5)-ALJ34,0)),0)</f>
        <v>0</v>
      </c>
      <c r="ALT34" s="128">
        <f>IFERROR(IF(AND(ALJ34&lt;SMALL(기준일시_입력!$J$21:$J$39,ALT$5),ALK34&gt;SMALL(기준일시_입력!$N$21:$N$39,ALT$5)),INDEX(기준일시_입력!$AJ$21:$AJ$39,ALT$5*2-1),IF(AND(ALJ34&gt;=SMALL(기준일시_입력!$J$21:$J$39,ALT$5),ALJ34&lt;SMALL(기준일시_입력!$N$21:$N$39,ALT$5)),SMALL(기준일시_입력!$N$21:$N$39,ALT$5)-ALJ34,0)),0)</f>
        <v>0</v>
      </c>
      <c r="ALU34" s="128">
        <f>IFERROR(IF(AND(ALJ34&lt;SMALL(기준일시_입력!$J$21:$J$39,ALU$5),ALK34&gt;SMALL(기준일시_입력!$N$21:$N$39,ALU$5)),INDEX(기준일시_입력!$AJ$21:$AJ$39,ALU$5*2-1),IF(AND(ALJ34&gt;=SMALL(기준일시_입력!$J$21:$J$39,ALU$5),ALJ34&lt;SMALL(기준일시_입력!$N$21:$N$39,ALU$5)),SMALL(기준일시_입력!$N$21:$N$39,ALU$5)-ALJ34,0)),0)</f>
        <v>0</v>
      </c>
      <c r="ALV34" s="125"/>
      <c r="ALW34" s="180" t="str">
        <f t="shared" si="319"/>
        <v>29일</v>
      </c>
      <c r="ALX34" s="180"/>
      <c r="ALY34" s="124" t="str">
        <f t="shared" si="320"/>
        <v>월</v>
      </c>
      <c r="ALZ34" s="133" t="str">
        <f t="shared" si="415"/>
        <v/>
      </c>
      <c r="AMA34" s="184"/>
      <c r="AMB34" s="184"/>
      <c r="AMC34" s="184"/>
      <c r="AMD34" s="184"/>
      <c r="AME34" s="184"/>
      <c r="AMF34" s="184"/>
      <c r="AMG34" s="176"/>
      <c r="AMH34" s="177"/>
      <c r="AMI34" s="129" t="str">
        <f>IF($B34="","",IF(AND(ALY$3&lt;&gt;"",$B34-기준일시_입력!$AO$7&lt;=0,AMA34="",AMD34="",AMG34=""),"X",IF(AMG34="연차","☆",IF(AMG34="월차","★",IF(AMG34="병가","♨",IF(AMG34="출장","◎",IF(AMG34="교육","■",IF(AND(AMG34="",AMA34&lt;=기준일시_입력!$J$15,AMD34&gt;=기준일시_입력!$N$15),"○",IF(AND(AMG34="",AMA34&lt;&gt;"",AMA34&gt;기준일시_입력!$J$15),"▼",IF(AND(AMG34="",AMD34&lt;&gt;"",AMD34&lt;기준일시_입력!$N$15),"△",""))))))))))</f>
        <v/>
      </c>
      <c r="AMJ34" s="128">
        <f>IFERROR(IF(OR(AMA34="",AMD34=""),0,IF(AND(AML34&lt;기준일시_입력!$J$17,AMM34&gt;기준일시_입력!$N$17),기준일시_입력!$N$17-기준일시_입력!$J$17,IF(AND(AML34&gt;=기준일시_입력!$J$17,AMM34&gt;기준일시_입력!$N$17),기준일시_입력!$N$17-AML34,IF(AMM34&lt;기준일시_입력!$J$17,0,IF(AND(AML34&lt;기준일시_입력!$J$17,AMM34&lt;=기준일시_입력!$N$17),AMM34-기준일시_입력!$J$17,IF(AND(AML34&gt;=기준일시_입력!$J$17,AMM34&lt;=기준일시_입력!$N$17),AMM34-AML34,0)))))),0)</f>
        <v>0</v>
      </c>
      <c r="AMK34" s="128">
        <f t="shared" si="322"/>
        <v>0</v>
      </c>
      <c r="AML34" s="128">
        <f>IF(OR(AMA34="",AMD34=""),0,IF(AMA34&lt;기준일시_입력!$J$15,기준일시_입력!$J$15,AMA34))</f>
        <v>0</v>
      </c>
      <c r="AMM34" s="128">
        <f t="shared" si="323"/>
        <v>0</v>
      </c>
      <c r="AMN34" s="128">
        <f>IFERROR(IF(AND(AML34&lt;SMALL(기준일시_입력!$J$21:$J$39,AMN$5),AMM34&gt;SMALL(기준일시_입력!$N$21:$N$39,AMN$5)),INDEX(기준일시_입력!$AJ$21:$AJ$39,AMN$5*2-1),IF(AND(AML34&gt;=SMALL(기준일시_입력!$J$21:$J$39,AMN$5),AML34&lt;SMALL(기준일시_입력!$N$21:$N$39,AMN$5)),SMALL(기준일시_입력!$N$21:$N$39,AMN$5)-AML34,0)),0)</f>
        <v>0</v>
      </c>
      <c r="AMO34" s="128">
        <f>IFERROR(IF(AND(AML34&lt;SMALL(기준일시_입력!$J$21:$J$39,AMO$5),AMM34&gt;SMALL(기준일시_입력!$N$21:$N$39,AMO$5)),INDEX(기준일시_입력!$AJ$21:$AJ$39,AMO$5*2-1),IF(AND(AML34&gt;=SMALL(기준일시_입력!$J$21:$J$39,AMO$5),AML34&lt;SMALL(기준일시_입력!$N$21:$N$39,AMO$5)),SMALL(기준일시_입력!$N$21:$N$39,AMO$5)-AML34,0)),0)</f>
        <v>0</v>
      </c>
      <c r="AMP34" s="128">
        <f>IFERROR(IF(AND(AML34&lt;SMALL(기준일시_입력!$J$21:$J$39,AMP$5),AMM34&gt;SMALL(기준일시_입력!$N$21:$N$39,AMP$5)),INDEX(기준일시_입력!$AJ$21:$AJ$39,AMP$5*2-1),IF(AND(AML34&gt;=SMALL(기준일시_입력!$J$21:$J$39,AMP$5),AML34&lt;SMALL(기준일시_입력!$N$21:$N$39,AMP$5)),SMALL(기준일시_입력!$N$21:$N$39,AMP$5)-AML34,0)),0)</f>
        <v>0</v>
      </c>
      <c r="AMQ34" s="128">
        <f>IFERROR(IF(AND(AML34&lt;SMALL(기준일시_입력!$J$21:$J$39,AMQ$5),AMM34&gt;SMALL(기준일시_입력!$N$21:$N$39,AMQ$5)),INDEX(기준일시_입력!$AJ$21:$AJ$39,AMQ$5*2-1),IF(AND(AML34&gt;=SMALL(기준일시_입력!$J$21:$J$39,AMQ$5),AML34&lt;SMALL(기준일시_입력!$N$21:$N$39,AMQ$5)),SMALL(기준일시_입력!$N$21:$N$39,AMQ$5)-AML34,0)),0)</f>
        <v>0</v>
      </c>
      <c r="AMR34" s="128">
        <f>IFERROR(IF(AND(AML34&lt;SMALL(기준일시_입력!$J$21:$J$39,AMR$5),AMM34&gt;SMALL(기준일시_입력!$N$21:$N$39,AMR$5)),INDEX(기준일시_입력!$AJ$21:$AJ$39,AMR$5*2-1),IF(AND(AML34&gt;=SMALL(기준일시_입력!$J$21:$J$39,AMR$5),AML34&lt;SMALL(기준일시_입력!$N$21:$N$39,AMR$5)),SMALL(기준일시_입력!$N$21:$N$39,AMR$5)-AML34,0)),0)</f>
        <v>0</v>
      </c>
      <c r="AMS34" s="128">
        <f>IFERROR(IF(AND(AML34&lt;SMALL(기준일시_입력!$J$21:$J$39,AMS$5),AMM34&gt;SMALL(기준일시_입력!$N$21:$N$39,AMS$5)),INDEX(기준일시_입력!$AJ$21:$AJ$39,AMS$5*2-1),IF(AND(AML34&gt;=SMALL(기준일시_입력!$J$21:$J$39,AMS$5),AML34&lt;SMALL(기준일시_입력!$N$21:$N$39,AMS$5)),SMALL(기준일시_입력!$N$21:$N$39,AMS$5)-AML34,0)),0)</f>
        <v>0</v>
      </c>
      <c r="AMT34" s="128">
        <f>IFERROR(IF(AND(AML34&lt;SMALL(기준일시_입력!$J$21:$J$39,AMT$5),AMM34&gt;SMALL(기준일시_입력!$N$21:$N$39,AMT$5)),INDEX(기준일시_입력!$AJ$21:$AJ$39,AMT$5*2-1),IF(AND(AML34&gt;=SMALL(기준일시_입력!$J$21:$J$39,AMT$5),AML34&lt;SMALL(기준일시_입력!$N$21:$N$39,AMT$5)),SMALL(기준일시_입력!$N$21:$N$39,AMT$5)-AML34,0)),0)</f>
        <v>0</v>
      </c>
      <c r="AMU34" s="128">
        <f>IFERROR(IF(AND(AML34&lt;SMALL(기준일시_입력!$J$21:$J$39,AMU$5),AMM34&gt;SMALL(기준일시_입력!$N$21:$N$39,AMU$5)),INDEX(기준일시_입력!$AJ$21:$AJ$39,AMU$5*2-1),IF(AND(AML34&gt;=SMALL(기준일시_입력!$J$21:$J$39,AMU$5),AML34&lt;SMALL(기준일시_입력!$N$21:$N$39,AMU$5)),SMALL(기준일시_입력!$N$21:$N$39,AMU$5)-AML34,0)),0)</f>
        <v>0</v>
      </c>
      <c r="AMV34" s="128">
        <f>IFERROR(IF(AND(AML34&lt;SMALL(기준일시_입력!$J$21:$J$39,AMV$5),AMM34&gt;SMALL(기준일시_입력!$N$21:$N$39,AMV$5)),INDEX(기준일시_입력!$AJ$21:$AJ$39,AMV$5*2-1),IF(AND(AML34&gt;=SMALL(기준일시_입력!$J$21:$J$39,AMV$5),AML34&lt;SMALL(기준일시_입력!$N$21:$N$39,AMV$5)),SMALL(기준일시_입력!$N$21:$N$39,AMV$5)-AML34,0)),0)</f>
        <v>0</v>
      </c>
      <c r="AMW34" s="128">
        <f>IFERROR(IF(AND(AML34&lt;SMALL(기준일시_입력!$J$21:$J$39,AMW$5),AMM34&gt;SMALL(기준일시_입력!$N$21:$N$39,AMW$5)),INDEX(기준일시_입력!$AJ$21:$AJ$39,AMW$5*2-1),IF(AND(AML34&gt;=SMALL(기준일시_입력!$J$21:$J$39,AMW$5),AML34&lt;SMALL(기준일시_입력!$N$21:$N$39,AMW$5)),SMALL(기준일시_입력!$N$21:$N$39,AMW$5)-AML34,0)),0)</f>
        <v>0</v>
      </c>
      <c r="AMX34" s="125"/>
      <c r="AMY34" s="180" t="str">
        <f t="shared" si="324"/>
        <v>29일</v>
      </c>
      <c r="AMZ34" s="180"/>
      <c r="ANA34" s="124" t="str">
        <f t="shared" si="325"/>
        <v>월</v>
      </c>
      <c r="ANB34" s="133" t="str">
        <f t="shared" si="415"/>
        <v/>
      </c>
      <c r="ANC34" s="184"/>
      <c r="AND34" s="184"/>
      <c r="ANE34" s="184"/>
      <c r="ANF34" s="184"/>
      <c r="ANG34" s="184"/>
      <c r="ANH34" s="184"/>
      <c r="ANI34" s="176"/>
      <c r="ANJ34" s="177"/>
      <c r="ANK34" s="129" t="str">
        <f>IF($B34="","",IF(AND(ANA$3&lt;&gt;"",$B34-기준일시_입력!$AO$7&lt;=0,ANC34="",ANF34="",ANI34=""),"X",IF(ANI34="연차","☆",IF(ANI34="월차","★",IF(ANI34="병가","♨",IF(ANI34="출장","◎",IF(ANI34="교육","■",IF(AND(ANI34="",ANC34&lt;=기준일시_입력!$J$15,ANF34&gt;=기준일시_입력!$N$15),"○",IF(AND(ANI34="",ANC34&lt;&gt;"",ANC34&gt;기준일시_입력!$J$15),"▼",IF(AND(ANI34="",ANF34&lt;&gt;"",ANF34&lt;기준일시_입력!$N$15),"△",""))))))))))</f>
        <v/>
      </c>
      <c r="ANL34" s="128">
        <f>IFERROR(IF(OR(ANC34="",ANF34=""),0,IF(AND(ANN34&lt;기준일시_입력!$J$17,ANO34&gt;기준일시_입력!$N$17),기준일시_입력!$N$17-기준일시_입력!$J$17,IF(AND(ANN34&gt;=기준일시_입력!$J$17,ANO34&gt;기준일시_입력!$N$17),기준일시_입력!$N$17-ANN34,IF(ANO34&lt;기준일시_입력!$J$17,0,IF(AND(ANN34&lt;기준일시_입력!$J$17,ANO34&lt;=기준일시_입력!$N$17),ANO34-기준일시_입력!$J$17,IF(AND(ANN34&gt;=기준일시_입력!$J$17,ANO34&lt;=기준일시_입력!$N$17),ANO34-ANN34,0)))))),0)</f>
        <v>0</v>
      </c>
      <c r="ANM34" s="128">
        <f t="shared" si="327"/>
        <v>0</v>
      </c>
      <c r="ANN34" s="128">
        <f>IF(OR(ANC34="",ANF34=""),0,IF(ANC34&lt;기준일시_입력!$J$15,기준일시_입력!$J$15,ANC34))</f>
        <v>0</v>
      </c>
      <c r="ANO34" s="128">
        <f t="shared" si="328"/>
        <v>0</v>
      </c>
      <c r="ANP34" s="128">
        <f>IFERROR(IF(AND(ANN34&lt;SMALL(기준일시_입력!$J$21:$J$39,ANP$5),ANO34&gt;SMALL(기준일시_입력!$N$21:$N$39,ANP$5)),INDEX(기준일시_입력!$AJ$21:$AJ$39,ANP$5*2-1),IF(AND(ANN34&gt;=SMALL(기준일시_입력!$J$21:$J$39,ANP$5),ANN34&lt;SMALL(기준일시_입력!$N$21:$N$39,ANP$5)),SMALL(기준일시_입력!$N$21:$N$39,ANP$5)-ANN34,0)),0)</f>
        <v>0</v>
      </c>
      <c r="ANQ34" s="128">
        <f>IFERROR(IF(AND(ANN34&lt;SMALL(기준일시_입력!$J$21:$J$39,ANQ$5),ANO34&gt;SMALL(기준일시_입력!$N$21:$N$39,ANQ$5)),INDEX(기준일시_입력!$AJ$21:$AJ$39,ANQ$5*2-1),IF(AND(ANN34&gt;=SMALL(기준일시_입력!$J$21:$J$39,ANQ$5),ANN34&lt;SMALL(기준일시_입력!$N$21:$N$39,ANQ$5)),SMALL(기준일시_입력!$N$21:$N$39,ANQ$5)-ANN34,0)),0)</f>
        <v>0</v>
      </c>
      <c r="ANR34" s="128">
        <f>IFERROR(IF(AND(ANN34&lt;SMALL(기준일시_입력!$J$21:$J$39,ANR$5),ANO34&gt;SMALL(기준일시_입력!$N$21:$N$39,ANR$5)),INDEX(기준일시_입력!$AJ$21:$AJ$39,ANR$5*2-1),IF(AND(ANN34&gt;=SMALL(기준일시_입력!$J$21:$J$39,ANR$5),ANN34&lt;SMALL(기준일시_입력!$N$21:$N$39,ANR$5)),SMALL(기준일시_입력!$N$21:$N$39,ANR$5)-ANN34,0)),0)</f>
        <v>0</v>
      </c>
      <c r="ANS34" s="128">
        <f>IFERROR(IF(AND(ANN34&lt;SMALL(기준일시_입력!$J$21:$J$39,ANS$5),ANO34&gt;SMALL(기준일시_입력!$N$21:$N$39,ANS$5)),INDEX(기준일시_입력!$AJ$21:$AJ$39,ANS$5*2-1),IF(AND(ANN34&gt;=SMALL(기준일시_입력!$J$21:$J$39,ANS$5),ANN34&lt;SMALL(기준일시_입력!$N$21:$N$39,ANS$5)),SMALL(기준일시_입력!$N$21:$N$39,ANS$5)-ANN34,0)),0)</f>
        <v>0</v>
      </c>
      <c r="ANT34" s="128">
        <f>IFERROR(IF(AND(ANN34&lt;SMALL(기준일시_입력!$J$21:$J$39,ANT$5),ANO34&gt;SMALL(기준일시_입력!$N$21:$N$39,ANT$5)),INDEX(기준일시_입력!$AJ$21:$AJ$39,ANT$5*2-1),IF(AND(ANN34&gt;=SMALL(기준일시_입력!$J$21:$J$39,ANT$5),ANN34&lt;SMALL(기준일시_입력!$N$21:$N$39,ANT$5)),SMALL(기준일시_입력!$N$21:$N$39,ANT$5)-ANN34,0)),0)</f>
        <v>0</v>
      </c>
      <c r="ANU34" s="128">
        <f>IFERROR(IF(AND(ANN34&lt;SMALL(기준일시_입력!$J$21:$J$39,ANU$5),ANO34&gt;SMALL(기준일시_입력!$N$21:$N$39,ANU$5)),INDEX(기준일시_입력!$AJ$21:$AJ$39,ANU$5*2-1),IF(AND(ANN34&gt;=SMALL(기준일시_입력!$J$21:$J$39,ANU$5),ANN34&lt;SMALL(기준일시_입력!$N$21:$N$39,ANU$5)),SMALL(기준일시_입력!$N$21:$N$39,ANU$5)-ANN34,0)),0)</f>
        <v>0</v>
      </c>
      <c r="ANV34" s="128">
        <f>IFERROR(IF(AND(ANN34&lt;SMALL(기준일시_입력!$J$21:$J$39,ANV$5),ANO34&gt;SMALL(기준일시_입력!$N$21:$N$39,ANV$5)),INDEX(기준일시_입력!$AJ$21:$AJ$39,ANV$5*2-1),IF(AND(ANN34&gt;=SMALL(기준일시_입력!$J$21:$J$39,ANV$5),ANN34&lt;SMALL(기준일시_입력!$N$21:$N$39,ANV$5)),SMALL(기준일시_입력!$N$21:$N$39,ANV$5)-ANN34,0)),0)</f>
        <v>0</v>
      </c>
      <c r="ANW34" s="128">
        <f>IFERROR(IF(AND(ANN34&lt;SMALL(기준일시_입력!$J$21:$J$39,ANW$5),ANO34&gt;SMALL(기준일시_입력!$N$21:$N$39,ANW$5)),INDEX(기준일시_입력!$AJ$21:$AJ$39,ANW$5*2-1),IF(AND(ANN34&gt;=SMALL(기준일시_입력!$J$21:$J$39,ANW$5),ANN34&lt;SMALL(기준일시_입력!$N$21:$N$39,ANW$5)),SMALL(기준일시_입력!$N$21:$N$39,ANW$5)-ANN34,0)),0)</f>
        <v>0</v>
      </c>
      <c r="ANX34" s="128">
        <f>IFERROR(IF(AND(ANN34&lt;SMALL(기준일시_입력!$J$21:$J$39,ANX$5),ANO34&gt;SMALL(기준일시_입력!$N$21:$N$39,ANX$5)),INDEX(기준일시_입력!$AJ$21:$AJ$39,ANX$5*2-1),IF(AND(ANN34&gt;=SMALL(기준일시_입력!$J$21:$J$39,ANX$5),ANN34&lt;SMALL(기준일시_입력!$N$21:$N$39,ANX$5)),SMALL(기준일시_입력!$N$21:$N$39,ANX$5)-ANN34,0)),0)</f>
        <v>0</v>
      </c>
      <c r="ANY34" s="128">
        <f>IFERROR(IF(AND(ANN34&lt;SMALL(기준일시_입력!$J$21:$J$39,ANY$5),ANO34&gt;SMALL(기준일시_입력!$N$21:$N$39,ANY$5)),INDEX(기준일시_입력!$AJ$21:$AJ$39,ANY$5*2-1),IF(AND(ANN34&gt;=SMALL(기준일시_입력!$J$21:$J$39,ANY$5),ANN34&lt;SMALL(기준일시_입력!$N$21:$N$39,ANY$5)),SMALL(기준일시_입력!$N$21:$N$39,ANY$5)-ANN34,0)),0)</f>
        <v>0</v>
      </c>
      <c r="ANZ34" s="125"/>
      <c r="AOA34" s="180" t="str">
        <f t="shared" si="329"/>
        <v>29일</v>
      </c>
      <c r="AOB34" s="180"/>
      <c r="AOC34" s="124" t="str">
        <f t="shared" si="330"/>
        <v>월</v>
      </c>
      <c r="AOD34" s="133" t="str">
        <f t="shared" si="415"/>
        <v/>
      </c>
      <c r="AOE34" s="184"/>
      <c r="AOF34" s="184"/>
      <c r="AOG34" s="184"/>
      <c r="AOH34" s="184"/>
      <c r="AOI34" s="184"/>
      <c r="AOJ34" s="184"/>
      <c r="AOK34" s="176"/>
      <c r="AOL34" s="177"/>
      <c r="AOM34" s="129" t="str">
        <f>IF($B34="","",IF(AND(AOC$3&lt;&gt;"",$B34-기준일시_입력!$AO$7&lt;=0,AOE34="",AOH34="",AOK34=""),"X",IF(AOK34="연차","☆",IF(AOK34="월차","★",IF(AOK34="병가","♨",IF(AOK34="출장","◎",IF(AOK34="교육","■",IF(AND(AOK34="",AOE34&lt;=기준일시_입력!$J$15,AOH34&gt;=기준일시_입력!$N$15),"○",IF(AND(AOK34="",AOE34&lt;&gt;"",AOE34&gt;기준일시_입력!$J$15),"▼",IF(AND(AOK34="",AOH34&lt;&gt;"",AOH34&lt;기준일시_입력!$N$15),"△",""))))))))))</f>
        <v/>
      </c>
      <c r="AON34" s="128">
        <f>IFERROR(IF(OR(AOE34="",AOH34=""),0,IF(AND(AOP34&lt;기준일시_입력!$J$17,AOQ34&gt;기준일시_입력!$N$17),기준일시_입력!$N$17-기준일시_입력!$J$17,IF(AND(AOP34&gt;=기준일시_입력!$J$17,AOQ34&gt;기준일시_입력!$N$17),기준일시_입력!$N$17-AOP34,IF(AOQ34&lt;기준일시_입력!$J$17,0,IF(AND(AOP34&lt;기준일시_입력!$J$17,AOQ34&lt;=기준일시_입력!$N$17),AOQ34-기준일시_입력!$J$17,IF(AND(AOP34&gt;=기준일시_입력!$J$17,AOQ34&lt;=기준일시_입력!$N$17),AOQ34-AOP34,0)))))),0)</f>
        <v>0</v>
      </c>
      <c r="AOO34" s="128">
        <f t="shared" si="332"/>
        <v>0</v>
      </c>
      <c r="AOP34" s="128">
        <f>IF(OR(AOE34="",AOH34=""),0,IF(AOE34&lt;기준일시_입력!$J$15,기준일시_입력!$J$15,AOE34))</f>
        <v>0</v>
      </c>
      <c r="AOQ34" s="128">
        <f t="shared" si="333"/>
        <v>0</v>
      </c>
      <c r="AOR34" s="128">
        <f>IFERROR(IF(AND(AOP34&lt;SMALL(기준일시_입력!$J$21:$J$39,AOR$5),AOQ34&gt;SMALL(기준일시_입력!$N$21:$N$39,AOR$5)),INDEX(기준일시_입력!$AJ$21:$AJ$39,AOR$5*2-1),IF(AND(AOP34&gt;=SMALL(기준일시_입력!$J$21:$J$39,AOR$5),AOP34&lt;SMALL(기준일시_입력!$N$21:$N$39,AOR$5)),SMALL(기준일시_입력!$N$21:$N$39,AOR$5)-AOP34,0)),0)</f>
        <v>0</v>
      </c>
      <c r="AOS34" s="128">
        <f>IFERROR(IF(AND(AOP34&lt;SMALL(기준일시_입력!$J$21:$J$39,AOS$5),AOQ34&gt;SMALL(기준일시_입력!$N$21:$N$39,AOS$5)),INDEX(기준일시_입력!$AJ$21:$AJ$39,AOS$5*2-1),IF(AND(AOP34&gt;=SMALL(기준일시_입력!$J$21:$J$39,AOS$5),AOP34&lt;SMALL(기준일시_입력!$N$21:$N$39,AOS$5)),SMALL(기준일시_입력!$N$21:$N$39,AOS$5)-AOP34,0)),0)</f>
        <v>0</v>
      </c>
      <c r="AOT34" s="128">
        <f>IFERROR(IF(AND(AOP34&lt;SMALL(기준일시_입력!$J$21:$J$39,AOT$5),AOQ34&gt;SMALL(기준일시_입력!$N$21:$N$39,AOT$5)),INDEX(기준일시_입력!$AJ$21:$AJ$39,AOT$5*2-1),IF(AND(AOP34&gt;=SMALL(기준일시_입력!$J$21:$J$39,AOT$5),AOP34&lt;SMALL(기준일시_입력!$N$21:$N$39,AOT$5)),SMALL(기준일시_입력!$N$21:$N$39,AOT$5)-AOP34,0)),0)</f>
        <v>0</v>
      </c>
      <c r="AOU34" s="128">
        <f>IFERROR(IF(AND(AOP34&lt;SMALL(기준일시_입력!$J$21:$J$39,AOU$5),AOQ34&gt;SMALL(기준일시_입력!$N$21:$N$39,AOU$5)),INDEX(기준일시_입력!$AJ$21:$AJ$39,AOU$5*2-1),IF(AND(AOP34&gt;=SMALL(기준일시_입력!$J$21:$J$39,AOU$5),AOP34&lt;SMALL(기준일시_입력!$N$21:$N$39,AOU$5)),SMALL(기준일시_입력!$N$21:$N$39,AOU$5)-AOP34,0)),0)</f>
        <v>0</v>
      </c>
      <c r="AOV34" s="128">
        <f>IFERROR(IF(AND(AOP34&lt;SMALL(기준일시_입력!$J$21:$J$39,AOV$5),AOQ34&gt;SMALL(기준일시_입력!$N$21:$N$39,AOV$5)),INDEX(기준일시_입력!$AJ$21:$AJ$39,AOV$5*2-1),IF(AND(AOP34&gt;=SMALL(기준일시_입력!$J$21:$J$39,AOV$5),AOP34&lt;SMALL(기준일시_입력!$N$21:$N$39,AOV$5)),SMALL(기준일시_입력!$N$21:$N$39,AOV$5)-AOP34,0)),0)</f>
        <v>0</v>
      </c>
      <c r="AOW34" s="128">
        <f>IFERROR(IF(AND(AOP34&lt;SMALL(기준일시_입력!$J$21:$J$39,AOW$5),AOQ34&gt;SMALL(기준일시_입력!$N$21:$N$39,AOW$5)),INDEX(기준일시_입력!$AJ$21:$AJ$39,AOW$5*2-1),IF(AND(AOP34&gt;=SMALL(기준일시_입력!$J$21:$J$39,AOW$5),AOP34&lt;SMALL(기준일시_입력!$N$21:$N$39,AOW$5)),SMALL(기준일시_입력!$N$21:$N$39,AOW$5)-AOP34,0)),0)</f>
        <v>0</v>
      </c>
      <c r="AOX34" s="128">
        <f>IFERROR(IF(AND(AOP34&lt;SMALL(기준일시_입력!$J$21:$J$39,AOX$5),AOQ34&gt;SMALL(기준일시_입력!$N$21:$N$39,AOX$5)),INDEX(기준일시_입력!$AJ$21:$AJ$39,AOX$5*2-1),IF(AND(AOP34&gt;=SMALL(기준일시_입력!$J$21:$J$39,AOX$5),AOP34&lt;SMALL(기준일시_입력!$N$21:$N$39,AOX$5)),SMALL(기준일시_입력!$N$21:$N$39,AOX$5)-AOP34,0)),0)</f>
        <v>0</v>
      </c>
      <c r="AOY34" s="128">
        <f>IFERROR(IF(AND(AOP34&lt;SMALL(기준일시_입력!$J$21:$J$39,AOY$5),AOQ34&gt;SMALL(기준일시_입력!$N$21:$N$39,AOY$5)),INDEX(기준일시_입력!$AJ$21:$AJ$39,AOY$5*2-1),IF(AND(AOP34&gt;=SMALL(기준일시_입력!$J$21:$J$39,AOY$5),AOP34&lt;SMALL(기준일시_입력!$N$21:$N$39,AOY$5)),SMALL(기준일시_입력!$N$21:$N$39,AOY$5)-AOP34,0)),0)</f>
        <v>0</v>
      </c>
      <c r="AOZ34" s="128">
        <f>IFERROR(IF(AND(AOP34&lt;SMALL(기준일시_입력!$J$21:$J$39,AOZ$5),AOQ34&gt;SMALL(기준일시_입력!$N$21:$N$39,AOZ$5)),INDEX(기준일시_입력!$AJ$21:$AJ$39,AOZ$5*2-1),IF(AND(AOP34&gt;=SMALL(기준일시_입력!$J$21:$J$39,AOZ$5),AOP34&lt;SMALL(기준일시_입력!$N$21:$N$39,AOZ$5)),SMALL(기준일시_입력!$N$21:$N$39,AOZ$5)-AOP34,0)),0)</f>
        <v>0</v>
      </c>
      <c r="APA34" s="128">
        <f>IFERROR(IF(AND(AOP34&lt;SMALL(기준일시_입력!$J$21:$J$39,APA$5),AOQ34&gt;SMALL(기준일시_입력!$N$21:$N$39,APA$5)),INDEX(기준일시_입력!$AJ$21:$AJ$39,APA$5*2-1),IF(AND(AOP34&gt;=SMALL(기준일시_입력!$J$21:$J$39,APA$5),AOP34&lt;SMALL(기준일시_입력!$N$21:$N$39,APA$5)),SMALL(기준일시_입력!$N$21:$N$39,APA$5)-AOP34,0)),0)</f>
        <v>0</v>
      </c>
      <c r="APB34" s="125"/>
      <c r="APC34" s="180" t="str">
        <f t="shared" si="334"/>
        <v>29일</v>
      </c>
      <c r="APD34" s="180"/>
      <c r="APE34" s="124" t="str">
        <f t="shared" si="335"/>
        <v>월</v>
      </c>
      <c r="APF34" s="133" t="str">
        <f t="shared" si="416"/>
        <v/>
      </c>
      <c r="APG34" s="184"/>
      <c r="APH34" s="184"/>
      <c r="API34" s="184"/>
      <c r="APJ34" s="184"/>
      <c r="APK34" s="184"/>
      <c r="APL34" s="184"/>
      <c r="APM34" s="176"/>
      <c r="APN34" s="177"/>
      <c r="APO34" s="129" t="str">
        <f>IF($B34="","",IF(AND(APE$3&lt;&gt;"",$B34-기준일시_입력!$AO$7&lt;=0,APG34="",APJ34="",APM34=""),"X",IF(APM34="연차","☆",IF(APM34="월차","★",IF(APM34="병가","♨",IF(APM34="출장","◎",IF(APM34="교육","■",IF(AND(APM34="",APG34&lt;=기준일시_입력!$J$15,APJ34&gt;=기준일시_입력!$N$15),"○",IF(AND(APM34="",APG34&lt;&gt;"",APG34&gt;기준일시_입력!$J$15),"▼",IF(AND(APM34="",APJ34&lt;&gt;"",APJ34&lt;기준일시_입력!$N$15),"△",""))))))))))</f>
        <v/>
      </c>
      <c r="APP34" s="128">
        <f>IFERROR(IF(OR(APG34="",APJ34=""),0,IF(AND(APR34&lt;기준일시_입력!$J$17,APS34&gt;기준일시_입력!$N$17),기준일시_입력!$N$17-기준일시_입력!$J$17,IF(AND(APR34&gt;=기준일시_입력!$J$17,APS34&gt;기준일시_입력!$N$17),기준일시_입력!$N$17-APR34,IF(APS34&lt;기준일시_입력!$J$17,0,IF(AND(APR34&lt;기준일시_입력!$J$17,APS34&lt;=기준일시_입력!$N$17),APS34-기준일시_입력!$J$17,IF(AND(APR34&gt;=기준일시_입력!$J$17,APS34&lt;=기준일시_입력!$N$17),APS34-APR34,0)))))),0)</f>
        <v>0</v>
      </c>
      <c r="APQ34" s="128">
        <f t="shared" si="337"/>
        <v>0</v>
      </c>
      <c r="APR34" s="128">
        <f>IF(OR(APG34="",APJ34=""),0,IF(APG34&lt;기준일시_입력!$J$15,기준일시_입력!$J$15,APG34))</f>
        <v>0</v>
      </c>
      <c r="APS34" s="128">
        <f t="shared" si="338"/>
        <v>0</v>
      </c>
      <c r="APT34" s="128">
        <f>IFERROR(IF(AND(APR34&lt;SMALL(기준일시_입력!$J$21:$J$39,APT$5),APS34&gt;SMALL(기준일시_입력!$N$21:$N$39,APT$5)),INDEX(기준일시_입력!$AJ$21:$AJ$39,APT$5*2-1),IF(AND(APR34&gt;=SMALL(기준일시_입력!$J$21:$J$39,APT$5),APR34&lt;SMALL(기준일시_입력!$N$21:$N$39,APT$5)),SMALL(기준일시_입력!$N$21:$N$39,APT$5)-APR34,0)),0)</f>
        <v>0</v>
      </c>
      <c r="APU34" s="128">
        <f>IFERROR(IF(AND(APR34&lt;SMALL(기준일시_입력!$J$21:$J$39,APU$5),APS34&gt;SMALL(기준일시_입력!$N$21:$N$39,APU$5)),INDEX(기준일시_입력!$AJ$21:$AJ$39,APU$5*2-1),IF(AND(APR34&gt;=SMALL(기준일시_입력!$J$21:$J$39,APU$5),APR34&lt;SMALL(기준일시_입력!$N$21:$N$39,APU$5)),SMALL(기준일시_입력!$N$21:$N$39,APU$5)-APR34,0)),0)</f>
        <v>0</v>
      </c>
      <c r="APV34" s="128">
        <f>IFERROR(IF(AND(APR34&lt;SMALL(기준일시_입력!$J$21:$J$39,APV$5),APS34&gt;SMALL(기준일시_입력!$N$21:$N$39,APV$5)),INDEX(기준일시_입력!$AJ$21:$AJ$39,APV$5*2-1),IF(AND(APR34&gt;=SMALL(기준일시_입력!$J$21:$J$39,APV$5),APR34&lt;SMALL(기준일시_입력!$N$21:$N$39,APV$5)),SMALL(기준일시_입력!$N$21:$N$39,APV$5)-APR34,0)),0)</f>
        <v>0</v>
      </c>
      <c r="APW34" s="128">
        <f>IFERROR(IF(AND(APR34&lt;SMALL(기준일시_입력!$J$21:$J$39,APW$5),APS34&gt;SMALL(기준일시_입력!$N$21:$N$39,APW$5)),INDEX(기준일시_입력!$AJ$21:$AJ$39,APW$5*2-1),IF(AND(APR34&gt;=SMALL(기준일시_입력!$J$21:$J$39,APW$5),APR34&lt;SMALL(기준일시_입력!$N$21:$N$39,APW$5)),SMALL(기준일시_입력!$N$21:$N$39,APW$5)-APR34,0)),0)</f>
        <v>0</v>
      </c>
      <c r="APX34" s="128">
        <f>IFERROR(IF(AND(APR34&lt;SMALL(기준일시_입력!$J$21:$J$39,APX$5),APS34&gt;SMALL(기준일시_입력!$N$21:$N$39,APX$5)),INDEX(기준일시_입력!$AJ$21:$AJ$39,APX$5*2-1),IF(AND(APR34&gt;=SMALL(기준일시_입력!$J$21:$J$39,APX$5),APR34&lt;SMALL(기준일시_입력!$N$21:$N$39,APX$5)),SMALL(기준일시_입력!$N$21:$N$39,APX$5)-APR34,0)),0)</f>
        <v>0</v>
      </c>
      <c r="APY34" s="128">
        <f>IFERROR(IF(AND(APR34&lt;SMALL(기준일시_입력!$J$21:$J$39,APY$5),APS34&gt;SMALL(기준일시_입력!$N$21:$N$39,APY$5)),INDEX(기준일시_입력!$AJ$21:$AJ$39,APY$5*2-1),IF(AND(APR34&gt;=SMALL(기준일시_입력!$J$21:$J$39,APY$5),APR34&lt;SMALL(기준일시_입력!$N$21:$N$39,APY$5)),SMALL(기준일시_입력!$N$21:$N$39,APY$5)-APR34,0)),0)</f>
        <v>0</v>
      </c>
      <c r="APZ34" s="128">
        <f>IFERROR(IF(AND(APR34&lt;SMALL(기준일시_입력!$J$21:$J$39,APZ$5),APS34&gt;SMALL(기준일시_입력!$N$21:$N$39,APZ$5)),INDEX(기준일시_입력!$AJ$21:$AJ$39,APZ$5*2-1),IF(AND(APR34&gt;=SMALL(기준일시_입력!$J$21:$J$39,APZ$5),APR34&lt;SMALL(기준일시_입력!$N$21:$N$39,APZ$5)),SMALL(기준일시_입력!$N$21:$N$39,APZ$5)-APR34,0)),0)</f>
        <v>0</v>
      </c>
      <c r="AQA34" s="128">
        <f>IFERROR(IF(AND(APR34&lt;SMALL(기준일시_입력!$J$21:$J$39,AQA$5),APS34&gt;SMALL(기준일시_입력!$N$21:$N$39,AQA$5)),INDEX(기준일시_입력!$AJ$21:$AJ$39,AQA$5*2-1),IF(AND(APR34&gt;=SMALL(기준일시_입력!$J$21:$J$39,AQA$5),APR34&lt;SMALL(기준일시_입력!$N$21:$N$39,AQA$5)),SMALL(기준일시_입력!$N$21:$N$39,AQA$5)-APR34,0)),0)</f>
        <v>0</v>
      </c>
      <c r="AQB34" s="128">
        <f>IFERROR(IF(AND(APR34&lt;SMALL(기준일시_입력!$J$21:$J$39,AQB$5),APS34&gt;SMALL(기준일시_입력!$N$21:$N$39,AQB$5)),INDEX(기준일시_입력!$AJ$21:$AJ$39,AQB$5*2-1),IF(AND(APR34&gt;=SMALL(기준일시_입력!$J$21:$J$39,AQB$5),APR34&lt;SMALL(기준일시_입력!$N$21:$N$39,AQB$5)),SMALL(기준일시_입력!$N$21:$N$39,AQB$5)-APR34,0)),0)</f>
        <v>0</v>
      </c>
      <c r="AQC34" s="128">
        <f>IFERROR(IF(AND(APR34&lt;SMALL(기준일시_입력!$J$21:$J$39,AQC$5),APS34&gt;SMALL(기준일시_입력!$N$21:$N$39,AQC$5)),INDEX(기준일시_입력!$AJ$21:$AJ$39,AQC$5*2-1),IF(AND(APR34&gt;=SMALL(기준일시_입력!$J$21:$J$39,AQC$5),APR34&lt;SMALL(기준일시_입력!$N$21:$N$39,AQC$5)),SMALL(기준일시_입력!$N$21:$N$39,AQC$5)-APR34,0)),0)</f>
        <v>0</v>
      </c>
      <c r="AQD34" s="125"/>
      <c r="AQE34" s="180" t="str">
        <f t="shared" si="339"/>
        <v>29일</v>
      </c>
      <c r="AQF34" s="180"/>
      <c r="AQG34" s="124" t="str">
        <f t="shared" si="340"/>
        <v>월</v>
      </c>
      <c r="AQH34" s="133" t="str">
        <f t="shared" si="416"/>
        <v/>
      </c>
      <c r="AQI34" s="184"/>
      <c r="AQJ34" s="184"/>
      <c r="AQK34" s="184"/>
      <c r="AQL34" s="184"/>
      <c r="AQM34" s="184"/>
      <c r="AQN34" s="184"/>
      <c r="AQO34" s="176"/>
      <c r="AQP34" s="177"/>
      <c r="AQQ34" s="129" t="str">
        <f>IF($B34="","",IF(AND(AQG$3&lt;&gt;"",$B34-기준일시_입력!$AO$7&lt;=0,AQI34="",AQL34="",AQO34=""),"X",IF(AQO34="연차","☆",IF(AQO34="월차","★",IF(AQO34="병가","♨",IF(AQO34="출장","◎",IF(AQO34="교육","■",IF(AND(AQO34="",AQI34&lt;=기준일시_입력!$J$15,AQL34&gt;=기준일시_입력!$N$15),"○",IF(AND(AQO34="",AQI34&lt;&gt;"",AQI34&gt;기준일시_입력!$J$15),"▼",IF(AND(AQO34="",AQL34&lt;&gt;"",AQL34&lt;기준일시_입력!$N$15),"△",""))))))))))</f>
        <v/>
      </c>
      <c r="AQR34" s="128">
        <f>IFERROR(IF(OR(AQI34="",AQL34=""),0,IF(AND(AQT34&lt;기준일시_입력!$J$17,AQU34&gt;기준일시_입력!$N$17),기준일시_입력!$N$17-기준일시_입력!$J$17,IF(AND(AQT34&gt;=기준일시_입력!$J$17,AQU34&gt;기준일시_입력!$N$17),기준일시_입력!$N$17-AQT34,IF(AQU34&lt;기준일시_입력!$J$17,0,IF(AND(AQT34&lt;기준일시_입력!$J$17,AQU34&lt;=기준일시_입력!$N$17),AQU34-기준일시_입력!$J$17,IF(AND(AQT34&gt;=기준일시_입력!$J$17,AQU34&lt;=기준일시_입력!$N$17),AQU34-AQT34,0)))))),0)</f>
        <v>0</v>
      </c>
      <c r="AQS34" s="128">
        <f t="shared" si="342"/>
        <v>0</v>
      </c>
      <c r="AQT34" s="128">
        <f>IF(OR(AQI34="",AQL34=""),0,IF(AQI34&lt;기준일시_입력!$J$15,기준일시_입력!$J$15,AQI34))</f>
        <v>0</v>
      </c>
      <c r="AQU34" s="128">
        <f t="shared" si="343"/>
        <v>0</v>
      </c>
      <c r="AQV34" s="128">
        <f>IFERROR(IF(AND(AQT34&lt;SMALL(기준일시_입력!$J$21:$J$39,AQV$5),AQU34&gt;SMALL(기준일시_입력!$N$21:$N$39,AQV$5)),INDEX(기준일시_입력!$AJ$21:$AJ$39,AQV$5*2-1),IF(AND(AQT34&gt;=SMALL(기준일시_입력!$J$21:$J$39,AQV$5),AQT34&lt;SMALL(기준일시_입력!$N$21:$N$39,AQV$5)),SMALL(기준일시_입력!$N$21:$N$39,AQV$5)-AQT34,0)),0)</f>
        <v>0</v>
      </c>
      <c r="AQW34" s="128">
        <f>IFERROR(IF(AND(AQT34&lt;SMALL(기준일시_입력!$J$21:$J$39,AQW$5),AQU34&gt;SMALL(기준일시_입력!$N$21:$N$39,AQW$5)),INDEX(기준일시_입력!$AJ$21:$AJ$39,AQW$5*2-1),IF(AND(AQT34&gt;=SMALL(기준일시_입력!$J$21:$J$39,AQW$5),AQT34&lt;SMALL(기준일시_입력!$N$21:$N$39,AQW$5)),SMALL(기준일시_입력!$N$21:$N$39,AQW$5)-AQT34,0)),0)</f>
        <v>0</v>
      </c>
      <c r="AQX34" s="128">
        <f>IFERROR(IF(AND(AQT34&lt;SMALL(기준일시_입력!$J$21:$J$39,AQX$5),AQU34&gt;SMALL(기준일시_입력!$N$21:$N$39,AQX$5)),INDEX(기준일시_입력!$AJ$21:$AJ$39,AQX$5*2-1),IF(AND(AQT34&gt;=SMALL(기준일시_입력!$J$21:$J$39,AQX$5),AQT34&lt;SMALL(기준일시_입력!$N$21:$N$39,AQX$5)),SMALL(기준일시_입력!$N$21:$N$39,AQX$5)-AQT34,0)),0)</f>
        <v>0</v>
      </c>
      <c r="AQY34" s="128">
        <f>IFERROR(IF(AND(AQT34&lt;SMALL(기준일시_입력!$J$21:$J$39,AQY$5),AQU34&gt;SMALL(기준일시_입력!$N$21:$N$39,AQY$5)),INDEX(기준일시_입력!$AJ$21:$AJ$39,AQY$5*2-1),IF(AND(AQT34&gt;=SMALL(기준일시_입력!$J$21:$J$39,AQY$5),AQT34&lt;SMALL(기준일시_입력!$N$21:$N$39,AQY$5)),SMALL(기준일시_입력!$N$21:$N$39,AQY$5)-AQT34,0)),0)</f>
        <v>0</v>
      </c>
      <c r="AQZ34" s="128">
        <f>IFERROR(IF(AND(AQT34&lt;SMALL(기준일시_입력!$J$21:$J$39,AQZ$5),AQU34&gt;SMALL(기준일시_입력!$N$21:$N$39,AQZ$5)),INDEX(기준일시_입력!$AJ$21:$AJ$39,AQZ$5*2-1),IF(AND(AQT34&gt;=SMALL(기준일시_입력!$J$21:$J$39,AQZ$5),AQT34&lt;SMALL(기준일시_입력!$N$21:$N$39,AQZ$5)),SMALL(기준일시_입력!$N$21:$N$39,AQZ$5)-AQT34,0)),0)</f>
        <v>0</v>
      </c>
      <c r="ARA34" s="128">
        <f>IFERROR(IF(AND(AQT34&lt;SMALL(기준일시_입력!$J$21:$J$39,ARA$5),AQU34&gt;SMALL(기준일시_입력!$N$21:$N$39,ARA$5)),INDEX(기준일시_입력!$AJ$21:$AJ$39,ARA$5*2-1),IF(AND(AQT34&gt;=SMALL(기준일시_입력!$J$21:$J$39,ARA$5),AQT34&lt;SMALL(기준일시_입력!$N$21:$N$39,ARA$5)),SMALL(기준일시_입력!$N$21:$N$39,ARA$5)-AQT34,0)),0)</f>
        <v>0</v>
      </c>
      <c r="ARB34" s="128">
        <f>IFERROR(IF(AND(AQT34&lt;SMALL(기준일시_입력!$J$21:$J$39,ARB$5),AQU34&gt;SMALL(기준일시_입력!$N$21:$N$39,ARB$5)),INDEX(기준일시_입력!$AJ$21:$AJ$39,ARB$5*2-1),IF(AND(AQT34&gt;=SMALL(기준일시_입력!$J$21:$J$39,ARB$5),AQT34&lt;SMALL(기준일시_입력!$N$21:$N$39,ARB$5)),SMALL(기준일시_입력!$N$21:$N$39,ARB$5)-AQT34,0)),0)</f>
        <v>0</v>
      </c>
      <c r="ARC34" s="128">
        <f>IFERROR(IF(AND(AQT34&lt;SMALL(기준일시_입력!$J$21:$J$39,ARC$5),AQU34&gt;SMALL(기준일시_입력!$N$21:$N$39,ARC$5)),INDEX(기준일시_입력!$AJ$21:$AJ$39,ARC$5*2-1),IF(AND(AQT34&gt;=SMALL(기준일시_입력!$J$21:$J$39,ARC$5),AQT34&lt;SMALL(기준일시_입력!$N$21:$N$39,ARC$5)),SMALL(기준일시_입력!$N$21:$N$39,ARC$5)-AQT34,0)),0)</f>
        <v>0</v>
      </c>
      <c r="ARD34" s="128">
        <f>IFERROR(IF(AND(AQT34&lt;SMALL(기준일시_입력!$J$21:$J$39,ARD$5),AQU34&gt;SMALL(기준일시_입력!$N$21:$N$39,ARD$5)),INDEX(기준일시_입력!$AJ$21:$AJ$39,ARD$5*2-1),IF(AND(AQT34&gt;=SMALL(기준일시_입력!$J$21:$J$39,ARD$5),AQT34&lt;SMALL(기준일시_입력!$N$21:$N$39,ARD$5)),SMALL(기준일시_입력!$N$21:$N$39,ARD$5)-AQT34,0)),0)</f>
        <v>0</v>
      </c>
      <c r="ARE34" s="128">
        <f>IFERROR(IF(AND(AQT34&lt;SMALL(기준일시_입력!$J$21:$J$39,ARE$5),AQU34&gt;SMALL(기준일시_입력!$N$21:$N$39,ARE$5)),INDEX(기준일시_입력!$AJ$21:$AJ$39,ARE$5*2-1),IF(AND(AQT34&gt;=SMALL(기준일시_입력!$J$21:$J$39,ARE$5),AQT34&lt;SMALL(기준일시_입력!$N$21:$N$39,ARE$5)),SMALL(기준일시_입력!$N$21:$N$39,ARE$5)-AQT34,0)),0)</f>
        <v>0</v>
      </c>
      <c r="ARF34" s="125"/>
      <c r="ARG34" s="180" t="str">
        <f t="shared" si="344"/>
        <v>29일</v>
      </c>
      <c r="ARH34" s="180"/>
      <c r="ARI34" s="124" t="str">
        <f t="shared" si="345"/>
        <v>월</v>
      </c>
      <c r="ARJ34" s="133" t="str">
        <f t="shared" si="416"/>
        <v/>
      </c>
      <c r="ARK34" s="184"/>
      <c r="ARL34" s="184"/>
      <c r="ARM34" s="184"/>
      <c r="ARN34" s="184"/>
      <c r="ARO34" s="184"/>
      <c r="ARP34" s="184"/>
      <c r="ARQ34" s="176"/>
      <c r="ARR34" s="177"/>
      <c r="ARS34" s="129" t="str">
        <f>IF($B34="","",IF(AND(ARI$3&lt;&gt;"",$B34-기준일시_입력!$AO$7&lt;=0,ARK34="",ARN34="",ARQ34=""),"X",IF(ARQ34="연차","☆",IF(ARQ34="월차","★",IF(ARQ34="병가","♨",IF(ARQ34="출장","◎",IF(ARQ34="교육","■",IF(AND(ARQ34="",ARK34&lt;=기준일시_입력!$J$15,ARN34&gt;=기준일시_입력!$N$15),"○",IF(AND(ARQ34="",ARK34&lt;&gt;"",ARK34&gt;기준일시_입력!$J$15),"▼",IF(AND(ARQ34="",ARN34&lt;&gt;"",ARN34&lt;기준일시_입력!$N$15),"△",""))))))))))</f>
        <v/>
      </c>
      <c r="ART34" s="128">
        <f>IFERROR(IF(OR(ARK34="",ARN34=""),0,IF(AND(ARV34&lt;기준일시_입력!$J$17,ARW34&gt;기준일시_입력!$N$17),기준일시_입력!$N$17-기준일시_입력!$J$17,IF(AND(ARV34&gt;=기준일시_입력!$J$17,ARW34&gt;기준일시_입력!$N$17),기준일시_입력!$N$17-ARV34,IF(ARW34&lt;기준일시_입력!$J$17,0,IF(AND(ARV34&lt;기준일시_입력!$J$17,ARW34&lt;=기준일시_입력!$N$17),ARW34-기준일시_입력!$J$17,IF(AND(ARV34&gt;=기준일시_입력!$J$17,ARW34&lt;=기준일시_입력!$N$17),ARW34-ARV34,0)))))),0)</f>
        <v>0</v>
      </c>
      <c r="ARU34" s="128">
        <f t="shared" si="347"/>
        <v>0</v>
      </c>
      <c r="ARV34" s="128">
        <f>IF(OR(ARK34="",ARN34=""),0,IF(ARK34&lt;기준일시_입력!$J$15,기준일시_입력!$J$15,ARK34))</f>
        <v>0</v>
      </c>
      <c r="ARW34" s="128">
        <f t="shared" si="348"/>
        <v>0</v>
      </c>
      <c r="ARX34" s="128">
        <f>IFERROR(IF(AND(ARV34&lt;SMALL(기준일시_입력!$J$21:$J$39,ARX$5),ARW34&gt;SMALL(기준일시_입력!$N$21:$N$39,ARX$5)),INDEX(기준일시_입력!$AJ$21:$AJ$39,ARX$5*2-1),IF(AND(ARV34&gt;=SMALL(기준일시_입력!$J$21:$J$39,ARX$5),ARV34&lt;SMALL(기준일시_입력!$N$21:$N$39,ARX$5)),SMALL(기준일시_입력!$N$21:$N$39,ARX$5)-ARV34,0)),0)</f>
        <v>0</v>
      </c>
      <c r="ARY34" s="128">
        <f>IFERROR(IF(AND(ARV34&lt;SMALL(기준일시_입력!$J$21:$J$39,ARY$5),ARW34&gt;SMALL(기준일시_입력!$N$21:$N$39,ARY$5)),INDEX(기준일시_입력!$AJ$21:$AJ$39,ARY$5*2-1),IF(AND(ARV34&gt;=SMALL(기준일시_입력!$J$21:$J$39,ARY$5),ARV34&lt;SMALL(기준일시_입력!$N$21:$N$39,ARY$5)),SMALL(기준일시_입력!$N$21:$N$39,ARY$5)-ARV34,0)),0)</f>
        <v>0</v>
      </c>
      <c r="ARZ34" s="128">
        <f>IFERROR(IF(AND(ARV34&lt;SMALL(기준일시_입력!$J$21:$J$39,ARZ$5),ARW34&gt;SMALL(기준일시_입력!$N$21:$N$39,ARZ$5)),INDEX(기준일시_입력!$AJ$21:$AJ$39,ARZ$5*2-1),IF(AND(ARV34&gt;=SMALL(기준일시_입력!$J$21:$J$39,ARZ$5),ARV34&lt;SMALL(기준일시_입력!$N$21:$N$39,ARZ$5)),SMALL(기준일시_입력!$N$21:$N$39,ARZ$5)-ARV34,0)),0)</f>
        <v>0</v>
      </c>
      <c r="ASA34" s="128">
        <f>IFERROR(IF(AND(ARV34&lt;SMALL(기준일시_입력!$J$21:$J$39,ASA$5),ARW34&gt;SMALL(기준일시_입력!$N$21:$N$39,ASA$5)),INDEX(기준일시_입력!$AJ$21:$AJ$39,ASA$5*2-1),IF(AND(ARV34&gt;=SMALL(기준일시_입력!$J$21:$J$39,ASA$5),ARV34&lt;SMALL(기준일시_입력!$N$21:$N$39,ASA$5)),SMALL(기준일시_입력!$N$21:$N$39,ASA$5)-ARV34,0)),0)</f>
        <v>0</v>
      </c>
      <c r="ASB34" s="128">
        <f>IFERROR(IF(AND(ARV34&lt;SMALL(기준일시_입력!$J$21:$J$39,ASB$5),ARW34&gt;SMALL(기준일시_입력!$N$21:$N$39,ASB$5)),INDEX(기준일시_입력!$AJ$21:$AJ$39,ASB$5*2-1),IF(AND(ARV34&gt;=SMALL(기준일시_입력!$J$21:$J$39,ASB$5),ARV34&lt;SMALL(기준일시_입력!$N$21:$N$39,ASB$5)),SMALL(기준일시_입력!$N$21:$N$39,ASB$5)-ARV34,0)),0)</f>
        <v>0</v>
      </c>
      <c r="ASC34" s="128">
        <f>IFERROR(IF(AND(ARV34&lt;SMALL(기준일시_입력!$J$21:$J$39,ASC$5),ARW34&gt;SMALL(기준일시_입력!$N$21:$N$39,ASC$5)),INDEX(기준일시_입력!$AJ$21:$AJ$39,ASC$5*2-1),IF(AND(ARV34&gt;=SMALL(기준일시_입력!$J$21:$J$39,ASC$5),ARV34&lt;SMALL(기준일시_입력!$N$21:$N$39,ASC$5)),SMALL(기준일시_입력!$N$21:$N$39,ASC$5)-ARV34,0)),0)</f>
        <v>0</v>
      </c>
      <c r="ASD34" s="128">
        <f>IFERROR(IF(AND(ARV34&lt;SMALL(기준일시_입력!$J$21:$J$39,ASD$5),ARW34&gt;SMALL(기준일시_입력!$N$21:$N$39,ASD$5)),INDEX(기준일시_입력!$AJ$21:$AJ$39,ASD$5*2-1),IF(AND(ARV34&gt;=SMALL(기준일시_입력!$J$21:$J$39,ASD$5),ARV34&lt;SMALL(기준일시_입력!$N$21:$N$39,ASD$5)),SMALL(기준일시_입력!$N$21:$N$39,ASD$5)-ARV34,0)),0)</f>
        <v>0</v>
      </c>
      <c r="ASE34" s="128">
        <f>IFERROR(IF(AND(ARV34&lt;SMALL(기준일시_입력!$J$21:$J$39,ASE$5),ARW34&gt;SMALL(기준일시_입력!$N$21:$N$39,ASE$5)),INDEX(기준일시_입력!$AJ$21:$AJ$39,ASE$5*2-1),IF(AND(ARV34&gt;=SMALL(기준일시_입력!$J$21:$J$39,ASE$5),ARV34&lt;SMALL(기준일시_입력!$N$21:$N$39,ASE$5)),SMALL(기준일시_입력!$N$21:$N$39,ASE$5)-ARV34,0)),0)</f>
        <v>0</v>
      </c>
      <c r="ASF34" s="128">
        <f>IFERROR(IF(AND(ARV34&lt;SMALL(기준일시_입력!$J$21:$J$39,ASF$5),ARW34&gt;SMALL(기준일시_입력!$N$21:$N$39,ASF$5)),INDEX(기준일시_입력!$AJ$21:$AJ$39,ASF$5*2-1),IF(AND(ARV34&gt;=SMALL(기준일시_입력!$J$21:$J$39,ASF$5),ARV34&lt;SMALL(기준일시_입력!$N$21:$N$39,ASF$5)),SMALL(기준일시_입력!$N$21:$N$39,ASF$5)-ARV34,0)),0)</f>
        <v>0</v>
      </c>
      <c r="ASG34" s="128">
        <f>IFERROR(IF(AND(ARV34&lt;SMALL(기준일시_입력!$J$21:$J$39,ASG$5),ARW34&gt;SMALL(기준일시_입력!$N$21:$N$39,ASG$5)),INDEX(기준일시_입력!$AJ$21:$AJ$39,ASG$5*2-1),IF(AND(ARV34&gt;=SMALL(기준일시_입력!$J$21:$J$39,ASG$5),ARV34&lt;SMALL(기준일시_입력!$N$21:$N$39,ASG$5)),SMALL(기준일시_입력!$N$21:$N$39,ASG$5)-ARV34,0)),0)</f>
        <v>0</v>
      </c>
      <c r="ASH34" s="125"/>
      <c r="ASI34" s="180" t="str">
        <f t="shared" si="349"/>
        <v>29일</v>
      </c>
      <c r="ASJ34" s="180"/>
      <c r="ASK34" s="124" t="str">
        <f t="shared" si="350"/>
        <v>월</v>
      </c>
      <c r="ASL34" s="133" t="str">
        <f t="shared" si="417"/>
        <v/>
      </c>
      <c r="ASM34" s="184"/>
      <c r="ASN34" s="184"/>
      <c r="ASO34" s="184"/>
      <c r="ASP34" s="184"/>
      <c r="ASQ34" s="184"/>
      <c r="ASR34" s="184"/>
      <c r="ASS34" s="176"/>
      <c r="AST34" s="177"/>
      <c r="ASU34" s="129" t="str">
        <f>IF($B34="","",IF(AND(ASK$3&lt;&gt;"",$B34-기준일시_입력!$AO$7&lt;=0,ASM34="",ASP34="",ASS34=""),"X",IF(ASS34="연차","☆",IF(ASS34="월차","★",IF(ASS34="병가","♨",IF(ASS34="출장","◎",IF(ASS34="교육","■",IF(AND(ASS34="",ASM34&lt;=기준일시_입력!$J$15,ASP34&gt;=기준일시_입력!$N$15),"○",IF(AND(ASS34="",ASM34&lt;&gt;"",ASM34&gt;기준일시_입력!$J$15),"▼",IF(AND(ASS34="",ASP34&lt;&gt;"",ASP34&lt;기준일시_입력!$N$15),"△",""))))))))))</f>
        <v/>
      </c>
      <c r="ASV34" s="128">
        <f>IFERROR(IF(OR(ASM34="",ASP34=""),0,IF(AND(ASX34&lt;기준일시_입력!$J$17,ASY34&gt;기준일시_입력!$N$17),기준일시_입력!$N$17-기준일시_입력!$J$17,IF(AND(ASX34&gt;=기준일시_입력!$J$17,ASY34&gt;기준일시_입력!$N$17),기준일시_입력!$N$17-ASX34,IF(ASY34&lt;기준일시_입력!$J$17,0,IF(AND(ASX34&lt;기준일시_입력!$J$17,ASY34&lt;=기준일시_입력!$N$17),ASY34-기준일시_입력!$J$17,IF(AND(ASX34&gt;=기준일시_입력!$J$17,ASY34&lt;=기준일시_입력!$N$17),ASY34-ASX34,0)))))),0)</f>
        <v>0</v>
      </c>
      <c r="ASW34" s="128">
        <f t="shared" si="352"/>
        <v>0</v>
      </c>
      <c r="ASX34" s="128">
        <f>IF(OR(ASM34="",ASP34=""),0,IF(ASM34&lt;기준일시_입력!$J$15,기준일시_입력!$J$15,ASM34))</f>
        <v>0</v>
      </c>
      <c r="ASY34" s="128">
        <f t="shared" si="353"/>
        <v>0</v>
      </c>
      <c r="ASZ34" s="128">
        <f>IFERROR(IF(AND(ASX34&lt;SMALL(기준일시_입력!$J$21:$J$39,ASZ$5),ASY34&gt;SMALL(기준일시_입력!$N$21:$N$39,ASZ$5)),INDEX(기준일시_입력!$AJ$21:$AJ$39,ASZ$5*2-1),IF(AND(ASX34&gt;=SMALL(기준일시_입력!$J$21:$J$39,ASZ$5),ASX34&lt;SMALL(기준일시_입력!$N$21:$N$39,ASZ$5)),SMALL(기준일시_입력!$N$21:$N$39,ASZ$5)-ASX34,0)),0)</f>
        <v>0</v>
      </c>
      <c r="ATA34" s="128">
        <f>IFERROR(IF(AND(ASX34&lt;SMALL(기준일시_입력!$J$21:$J$39,ATA$5),ASY34&gt;SMALL(기준일시_입력!$N$21:$N$39,ATA$5)),INDEX(기준일시_입력!$AJ$21:$AJ$39,ATA$5*2-1),IF(AND(ASX34&gt;=SMALL(기준일시_입력!$J$21:$J$39,ATA$5),ASX34&lt;SMALL(기준일시_입력!$N$21:$N$39,ATA$5)),SMALL(기준일시_입력!$N$21:$N$39,ATA$5)-ASX34,0)),0)</f>
        <v>0</v>
      </c>
      <c r="ATB34" s="128">
        <f>IFERROR(IF(AND(ASX34&lt;SMALL(기준일시_입력!$J$21:$J$39,ATB$5),ASY34&gt;SMALL(기준일시_입력!$N$21:$N$39,ATB$5)),INDEX(기준일시_입력!$AJ$21:$AJ$39,ATB$5*2-1),IF(AND(ASX34&gt;=SMALL(기준일시_입력!$J$21:$J$39,ATB$5),ASX34&lt;SMALL(기준일시_입력!$N$21:$N$39,ATB$5)),SMALL(기준일시_입력!$N$21:$N$39,ATB$5)-ASX34,0)),0)</f>
        <v>0</v>
      </c>
      <c r="ATC34" s="128">
        <f>IFERROR(IF(AND(ASX34&lt;SMALL(기준일시_입력!$J$21:$J$39,ATC$5),ASY34&gt;SMALL(기준일시_입력!$N$21:$N$39,ATC$5)),INDEX(기준일시_입력!$AJ$21:$AJ$39,ATC$5*2-1),IF(AND(ASX34&gt;=SMALL(기준일시_입력!$J$21:$J$39,ATC$5),ASX34&lt;SMALL(기준일시_입력!$N$21:$N$39,ATC$5)),SMALL(기준일시_입력!$N$21:$N$39,ATC$5)-ASX34,0)),0)</f>
        <v>0</v>
      </c>
      <c r="ATD34" s="128">
        <f>IFERROR(IF(AND(ASX34&lt;SMALL(기준일시_입력!$J$21:$J$39,ATD$5),ASY34&gt;SMALL(기준일시_입력!$N$21:$N$39,ATD$5)),INDEX(기준일시_입력!$AJ$21:$AJ$39,ATD$5*2-1),IF(AND(ASX34&gt;=SMALL(기준일시_입력!$J$21:$J$39,ATD$5),ASX34&lt;SMALL(기준일시_입력!$N$21:$N$39,ATD$5)),SMALL(기준일시_입력!$N$21:$N$39,ATD$5)-ASX34,0)),0)</f>
        <v>0</v>
      </c>
      <c r="ATE34" s="128">
        <f>IFERROR(IF(AND(ASX34&lt;SMALL(기준일시_입력!$J$21:$J$39,ATE$5),ASY34&gt;SMALL(기준일시_입력!$N$21:$N$39,ATE$5)),INDEX(기준일시_입력!$AJ$21:$AJ$39,ATE$5*2-1),IF(AND(ASX34&gt;=SMALL(기준일시_입력!$J$21:$J$39,ATE$5),ASX34&lt;SMALL(기준일시_입력!$N$21:$N$39,ATE$5)),SMALL(기준일시_입력!$N$21:$N$39,ATE$5)-ASX34,0)),0)</f>
        <v>0</v>
      </c>
      <c r="ATF34" s="128">
        <f>IFERROR(IF(AND(ASX34&lt;SMALL(기준일시_입력!$J$21:$J$39,ATF$5),ASY34&gt;SMALL(기준일시_입력!$N$21:$N$39,ATF$5)),INDEX(기준일시_입력!$AJ$21:$AJ$39,ATF$5*2-1),IF(AND(ASX34&gt;=SMALL(기준일시_입력!$J$21:$J$39,ATF$5),ASX34&lt;SMALL(기준일시_입력!$N$21:$N$39,ATF$5)),SMALL(기준일시_입력!$N$21:$N$39,ATF$5)-ASX34,0)),0)</f>
        <v>0</v>
      </c>
      <c r="ATG34" s="128">
        <f>IFERROR(IF(AND(ASX34&lt;SMALL(기준일시_입력!$J$21:$J$39,ATG$5),ASY34&gt;SMALL(기준일시_입력!$N$21:$N$39,ATG$5)),INDEX(기준일시_입력!$AJ$21:$AJ$39,ATG$5*2-1),IF(AND(ASX34&gt;=SMALL(기준일시_입력!$J$21:$J$39,ATG$5),ASX34&lt;SMALL(기준일시_입력!$N$21:$N$39,ATG$5)),SMALL(기준일시_입력!$N$21:$N$39,ATG$5)-ASX34,0)),0)</f>
        <v>0</v>
      </c>
      <c r="ATH34" s="128">
        <f>IFERROR(IF(AND(ASX34&lt;SMALL(기준일시_입력!$J$21:$J$39,ATH$5),ASY34&gt;SMALL(기준일시_입력!$N$21:$N$39,ATH$5)),INDEX(기준일시_입력!$AJ$21:$AJ$39,ATH$5*2-1),IF(AND(ASX34&gt;=SMALL(기준일시_입력!$J$21:$J$39,ATH$5),ASX34&lt;SMALL(기준일시_입력!$N$21:$N$39,ATH$5)),SMALL(기준일시_입력!$N$21:$N$39,ATH$5)-ASX34,0)),0)</f>
        <v>0</v>
      </c>
      <c r="ATI34" s="128">
        <f>IFERROR(IF(AND(ASX34&lt;SMALL(기준일시_입력!$J$21:$J$39,ATI$5),ASY34&gt;SMALL(기준일시_입력!$N$21:$N$39,ATI$5)),INDEX(기준일시_입력!$AJ$21:$AJ$39,ATI$5*2-1),IF(AND(ASX34&gt;=SMALL(기준일시_입력!$J$21:$J$39,ATI$5),ASX34&lt;SMALL(기준일시_입력!$N$21:$N$39,ATI$5)),SMALL(기준일시_입력!$N$21:$N$39,ATI$5)-ASX34,0)),0)</f>
        <v>0</v>
      </c>
      <c r="ATJ34" s="125"/>
      <c r="ATK34" s="180" t="str">
        <f t="shared" si="354"/>
        <v>29일</v>
      </c>
      <c r="ATL34" s="180"/>
      <c r="ATM34" s="124" t="str">
        <f t="shared" si="355"/>
        <v>월</v>
      </c>
      <c r="ATN34" s="133" t="str">
        <f t="shared" si="417"/>
        <v/>
      </c>
      <c r="ATO34" s="184"/>
      <c r="ATP34" s="184"/>
      <c r="ATQ34" s="184"/>
      <c r="ATR34" s="184"/>
      <c r="ATS34" s="184"/>
      <c r="ATT34" s="184"/>
      <c r="ATU34" s="176"/>
      <c r="ATV34" s="177"/>
      <c r="ATW34" s="129" t="str">
        <f>IF($B34="","",IF(AND(ATM$3&lt;&gt;"",$B34-기준일시_입력!$AO$7&lt;=0,ATO34="",ATR34="",ATU34=""),"X",IF(ATU34="연차","☆",IF(ATU34="월차","★",IF(ATU34="병가","♨",IF(ATU34="출장","◎",IF(ATU34="교육","■",IF(AND(ATU34="",ATO34&lt;=기준일시_입력!$J$15,ATR34&gt;=기준일시_입력!$N$15),"○",IF(AND(ATU34="",ATO34&lt;&gt;"",ATO34&gt;기준일시_입력!$J$15),"▼",IF(AND(ATU34="",ATR34&lt;&gt;"",ATR34&lt;기준일시_입력!$N$15),"△",""))))))))))</f>
        <v/>
      </c>
      <c r="ATX34" s="128">
        <f>IFERROR(IF(OR(ATO34="",ATR34=""),0,IF(AND(ATZ34&lt;기준일시_입력!$J$17,AUA34&gt;기준일시_입력!$N$17),기준일시_입력!$N$17-기준일시_입력!$J$17,IF(AND(ATZ34&gt;=기준일시_입력!$J$17,AUA34&gt;기준일시_입력!$N$17),기준일시_입력!$N$17-ATZ34,IF(AUA34&lt;기준일시_입력!$J$17,0,IF(AND(ATZ34&lt;기준일시_입력!$J$17,AUA34&lt;=기준일시_입력!$N$17),AUA34-기준일시_입력!$J$17,IF(AND(ATZ34&gt;=기준일시_입력!$J$17,AUA34&lt;=기준일시_입력!$N$17),AUA34-ATZ34,0)))))),0)</f>
        <v>0</v>
      </c>
      <c r="ATY34" s="128">
        <f t="shared" si="357"/>
        <v>0</v>
      </c>
      <c r="ATZ34" s="128">
        <f>IF(OR(ATO34="",ATR34=""),0,IF(ATO34&lt;기준일시_입력!$J$15,기준일시_입력!$J$15,ATO34))</f>
        <v>0</v>
      </c>
      <c r="AUA34" s="128">
        <f t="shared" si="358"/>
        <v>0</v>
      </c>
      <c r="AUB34" s="128">
        <f>IFERROR(IF(AND(ATZ34&lt;SMALL(기준일시_입력!$J$21:$J$39,AUB$5),AUA34&gt;SMALL(기준일시_입력!$N$21:$N$39,AUB$5)),INDEX(기준일시_입력!$AJ$21:$AJ$39,AUB$5*2-1),IF(AND(ATZ34&gt;=SMALL(기준일시_입력!$J$21:$J$39,AUB$5),ATZ34&lt;SMALL(기준일시_입력!$N$21:$N$39,AUB$5)),SMALL(기준일시_입력!$N$21:$N$39,AUB$5)-ATZ34,0)),0)</f>
        <v>0</v>
      </c>
      <c r="AUC34" s="128">
        <f>IFERROR(IF(AND(ATZ34&lt;SMALL(기준일시_입력!$J$21:$J$39,AUC$5),AUA34&gt;SMALL(기준일시_입력!$N$21:$N$39,AUC$5)),INDEX(기준일시_입력!$AJ$21:$AJ$39,AUC$5*2-1),IF(AND(ATZ34&gt;=SMALL(기준일시_입력!$J$21:$J$39,AUC$5),ATZ34&lt;SMALL(기준일시_입력!$N$21:$N$39,AUC$5)),SMALL(기준일시_입력!$N$21:$N$39,AUC$5)-ATZ34,0)),0)</f>
        <v>0</v>
      </c>
      <c r="AUD34" s="128">
        <f>IFERROR(IF(AND(ATZ34&lt;SMALL(기준일시_입력!$J$21:$J$39,AUD$5),AUA34&gt;SMALL(기준일시_입력!$N$21:$N$39,AUD$5)),INDEX(기준일시_입력!$AJ$21:$AJ$39,AUD$5*2-1),IF(AND(ATZ34&gt;=SMALL(기준일시_입력!$J$21:$J$39,AUD$5),ATZ34&lt;SMALL(기준일시_입력!$N$21:$N$39,AUD$5)),SMALL(기준일시_입력!$N$21:$N$39,AUD$5)-ATZ34,0)),0)</f>
        <v>0</v>
      </c>
      <c r="AUE34" s="128">
        <f>IFERROR(IF(AND(ATZ34&lt;SMALL(기준일시_입력!$J$21:$J$39,AUE$5),AUA34&gt;SMALL(기준일시_입력!$N$21:$N$39,AUE$5)),INDEX(기준일시_입력!$AJ$21:$AJ$39,AUE$5*2-1),IF(AND(ATZ34&gt;=SMALL(기준일시_입력!$J$21:$J$39,AUE$5),ATZ34&lt;SMALL(기준일시_입력!$N$21:$N$39,AUE$5)),SMALL(기준일시_입력!$N$21:$N$39,AUE$5)-ATZ34,0)),0)</f>
        <v>0</v>
      </c>
      <c r="AUF34" s="128">
        <f>IFERROR(IF(AND(ATZ34&lt;SMALL(기준일시_입력!$J$21:$J$39,AUF$5),AUA34&gt;SMALL(기준일시_입력!$N$21:$N$39,AUF$5)),INDEX(기준일시_입력!$AJ$21:$AJ$39,AUF$5*2-1),IF(AND(ATZ34&gt;=SMALL(기준일시_입력!$J$21:$J$39,AUF$5),ATZ34&lt;SMALL(기준일시_입력!$N$21:$N$39,AUF$5)),SMALL(기준일시_입력!$N$21:$N$39,AUF$5)-ATZ34,0)),0)</f>
        <v>0</v>
      </c>
      <c r="AUG34" s="128">
        <f>IFERROR(IF(AND(ATZ34&lt;SMALL(기준일시_입력!$J$21:$J$39,AUG$5),AUA34&gt;SMALL(기준일시_입력!$N$21:$N$39,AUG$5)),INDEX(기준일시_입력!$AJ$21:$AJ$39,AUG$5*2-1),IF(AND(ATZ34&gt;=SMALL(기준일시_입력!$J$21:$J$39,AUG$5),ATZ34&lt;SMALL(기준일시_입력!$N$21:$N$39,AUG$5)),SMALL(기준일시_입력!$N$21:$N$39,AUG$5)-ATZ34,0)),0)</f>
        <v>0</v>
      </c>
      <c r="AUH34" s="128">
        <f>IFERROR(IF(AND(ATZ34&lt;SMALL(기준일시_입력!$J$21:$J$39,AUH$5),AUA34&gt;SMALL(기준일시_입력!$N$21:$N$39,AUH$5)),INDEX(기준일시_입력!$AJ$21:$AJ$39,AUH$5*2-1),IF(AND(ATZ34&gt;=SMALL(기준일시_입력!$J$21:$J$39,AUH$5),ATZ34&lt;SMALL(기준일시_입력!$N$21:$N$39,AUH$5)),SMALL(기준일시_입력!$N$21:$N$39,AUH$5)-ATZ34,0)),0)</f>
        <v>0</v>
      </c>
      <c r="AUI34" s="128">
        <f>IFERROR(IF(AND(ATZ34&lt;SMALL(기준일시_입력!$J$21:$J$39,AUI$5),AUA34&gt;SMALL(기준일시_입력!$N$21:$N$39,AUI$5)),INDEX(기준일시_입력!$AJ$21:$AJ$39,AUI$5*2-1),IF(AND(ATZ34&gt;=SMALL(기준일시_입력!$J$21:$J$39,AUI$5),ATZ34&lt;SMALL(기준일시_입력!$N$21:$N$39,AUI$5)),SMALL(기준일시_입력!$N$21:$N$39,AUI$5)-ATZ34,0)),0)</f>
        <v>0</v>
      </c>
      <c r="AUJ34" s="128">
        <f>IFERROR(IF(AND(ATZ34&lt;SMALL(기준일시_입력!$J$21:$J$39,AUJ$5),AUA34&gt;SMALL(기준일시_입력!$N$21:$N$39,AUJ$5)),INDEX(기준일시_입력!$AJ$21:$AJ$39,AUJ$5*2-1),IF(AND(ATZ34&gt;=SMALL(기준일시_입력!$J$21:$J$39,AUJ$5),ATZ34&lt;SMALL(기준일시_입력!$N$21:$N$39,AUJ$5)),SMALL(기준일시_입력!$N$21:$N$39,AUJ$5)-ATZ34,0)),0)</f>
        <v>0</v>
      </c>
      <c r="AUK34" s="128">
        <f>IFERROR(IF(AND(ATZ34&lt;SMALL(기준일시_입력!$J$21:$J$39,AUK$5),AUA34&gt;SMALL(기준일시_입력!$N$21:$N$39,AUK$5)),INDEX(기준일시_입력!$AJ$21:$AJ$39,AUK$5*2-1),IF(AND(ATZ34&gt;=SMALL(기준일시_입력!$J$21:$J$39,AUK$5),ATZ34&lt;SMALL(기준일시_입력!$N$21:$N$39,AUK$5)),SMALL(기준일시_입력!$N$21:$N$39,AUK$5)-ATZ34,0)),0)</f>
        <v>0</v>
      </c>
      <c r="AUL34" s="125"/>
      <c r="AUM34" s="180" t="str">
        <f t="shared" si="359"/>
        <v>29일</v>
      </c>
      <c r="AUN34" s="180"/>
      <c r="AUO34" s="124" t="str">
        <f t="shared" si="360"/>
        <v>월</v>
      </c>
      <c r="AUP34" s="133" t="str">
        <f t="shared" si="417"/>
        <v/>
      </c>
      <c r="AUQ34" s="184"/>
      <c r="AUR34" s="184"/>
      <c r="AUS34" s="184"/>
      <c r="AUT34" s="184"/>
      <c r="AUU34" s="184"/>
      <c r="AUV34" s="184"/>
      <c r="AUW34" s="176"/>
      <c r="AUX34" s="177"/>
      <c r="AUY34" s="129" t="str">
        <f>IF($B34="","",IF(AND(AUO$3&lt;&gt;"",$B34-기준일시_입력!$AO$7&lt;=0,AUQ34="",AUT34="",AUW34=""),"X",IF(AUW34="연차","☆",IF(AUW34="월차","★",IF(AUW34="병가","♨",IF(AUW34="출장","◎",IF(AUW34="교육","■",IF(AND(AUW34="",AUQ34&lt;=기준일시_입력!$J$15,AUT34&gt;=기준일시_입력!$N$15),"○",IF(AND(AUW34="",AUQ34&lt;&gt;"",AUQ34&gt;기준일시_입력!$J$15),"▼",IF(AND(AUW34="",AUT34&lt;&gt;"",AUT34&lt;기준일시_입력!$N$15),"△",""))))))))))</f>
        <v/>
      </c>
      <c r="AUZ34" s="128">
        <f>IFERROR(IF(OR(AUQ34="",AUT34=""),0,IF(AND(AVB34&lt;기준일시_입력!$J$17,AVC34&gt;기준일시_입력!$N$17),기준일시_입력!$N$17-기준일시_입력!$J$17,IF(AND(AVB34&gt;=기준일시_입력!$J$17,AVC34&gt;기준일시_입력!$N$17),기준일시_입력!$N$17-AVB34,IF(AVC34&lt;기준일시_입력!$J$17,0,IF(AND(AVB34&lt;기준일시_입력!$J$17,AVC34&lt;=기준일시_입력!$N$17),AVC34-기준일시_입력!$J$17,IF(AND(AVB34&gt;=기준일시_입력!$J$17,AVC34&lt;=기준일시_입력!$N$17),AVC34-AVB34,0)))))),0)</f>
        <v>0</v>
      </c>
      <c r="AVA34" s="128">
        <f t="shared" si="362"/>
        <v>0</v>
      </c>
      <c r="AVB34" s="128">
        <f>IF(OR(AUQ34="",AUT34=""),0,IF(AUQ34&lt;기준일시_입력!$J$15,기준일시_입력!$J$15,AUQ34))</f>
        <v>0</v>
      </c>
      <c r="AVC34" s="128">
        <f t="shared" si="363"/>
        <v>0</v>
      </c>
      <c r="AVD34" s="128">
        <f>IFERROR(IF(AND(AVB34&lt;SMALL(기준일시_입력!$J$21:$J$39,AVD$5),AVC34&gt;SMALL(기준일시_입력!$N$21:$N$39,AVD$5)),INDEX(기준일시_입력!$AJ$21:$AJ$39,AVD$5*2-1),IF(AND(AVB34&gt;=SMALL(기준일시_입력!$J$21:$J$39,AVD$5),AVB34&lt;SMALL(기준일시_입력!$N$21:$N$39,AVD$5)),SMALL(기준일시_입력!$N$21:$N$39,AVD$5)-AVB34,0)),0)</f>
        <v>0</v>
      </c>
      <c r="AVE34" s="128">
        <f>IFERROR(IF(AND(AVB34&lt;SMALL(기준일시_입력!$J$21:$J$39,AVE$5),AVC34&gt;SMALL(기준일시_입력!$N$21:$N$39,AVE$5)),INDEX(기준일시_입력!$AJ$21:$AJ$39,AVE$5*2-1),IF(AND(AVB34&gt;=SMALL(기준일시_입력!$J$21:$J$39,AVE$5),AVB34&lt;SMALL(기준일시_입력!$N$21:$N$39,AVE$5)),SMALL(기준일시_입력!$N$21:$N$39,AVE$5)-AVB34,0)),0)</f>
        <v>0</v>
      </c>
      <c r="AVF34" s="128">
        <f>IFERROR(IF(AND(AVB34&lt;SMALL(기준일시_입력!$J$21:$J$39,AVF$5),AVC34&gt;SMALL(기준일시_입력!$N$21:$N$39,AVF$5)),INDEX(기준일시_입력!$AJ$21:$AJ$39,AVF$5*2-1),IF(AND(AVB34&gt;=SMALL(기준일시_입력!$J$21:$J$39,AVF$5),AVB34&lt;SMALL(기준일시_입력!$N$21:$N$39,AVF$5)),SMALL(기준일시_입력!$N$21:$N$39,AVF$5)-AVB34,0)),0)</f>
        <v>0</v>
      </c>
      <c r="AVG34" s="128">
        <f>IFERROR(IF(AND(AVB34&lt;SMALL(기준일시_입력!$J$21:$J$39,AVG$5),AVC34&gt;SMALL(기준일시_입력!$N$21:$N$39,AVG$5)),INDEX(기준일시_입력!$AJ$21:$AJ$39,AVG$5*2-1),IF(AND(AVB34&gt;=SMALL(기준일시_입력!$J$21:$J$39,AVG$5),AVB34&lt;SMALL(기준일시_입력!$N$21:$N$39,AVG$5)),SMALL(기준일시_입력!$N$21:$N$39,AVG$5)-AVB34,0)),0)</f>
        <v>0</v>
      </c>
      <c r="AVH34" s="128">
        <f>IFERROR(IF(AND(AVB34&lt;SMALL(기준일시_입력!$J$21:$J$39,AVH$5),AVC34&gt;SMALL(기준일시_입력!$N$21:$N$39,AVH$5)),INDEX(기준일시_입력!$AJ$21:$AJ$39,AVH$5*2-1),IF(AND(AVB34&gt;=SMALL(기준일시_입력!$J$21:$J$39,AVH$5),AVB34&lt;SMALL(기준일시_입력!$N$21:$N$39,AVH$5)),SMALL(기준일시_입력!$N$21:$N$39,AVH$5)-AVB34,0)),0)</f>
        <v>0</v>
      </c>
      <c r="AVI34" s="128">
        <f>IFERROR(IF(AND(AVB34&lt;SMALL(기준일시_입력!$J$21:$J$39,AVI$5),AVC34&gt;SMALL(기준일시_입력!$N$21:$N$39,AVI$5)),INDEX(기준일시_입력!$AJ$21:$AJ$39,AVI$5*2-1),IF(AND(AVB34&gt;=SMALL(기준일시_입력!$J$21:$J$39,AVI$5),AVB34&lt;SMALL(기준일시_입력!$N$21:$N$39,AVI$5)),SMALL(기준일시_입력!$N$21:$N$39,AVI$5)-AVB34,0)),0)</f>
        <v>0</v>
      </c>
      <c r="AVJ34" s="128">
        <f>IFERROR(IF(AND(AVB34&lt;SMALL(기준일시_입력!$J$21:$J$39,AVJ$5),AVC34&gt;SMALL(기준일시_입력!$N$21:$N$39,AVJ$5)),INDEX(기준일시_입력!$AJ$21:$AJ$39,AVJ$5*2-1),IF(AND(AVB34&gt;=SMALL(기준일시_입력!$J$21:$J$39,AVJ$5),AVB34&lt;SMALL(기준일시_입력!$N$21:$N$39,AVJ$5)),SMALL(기준일시_입력!$N$21:$N$39,AVJ$5)-AVB34,0)),0)</f>
        <v>0</v>
      </c>
      <c r="AVK34" s="128">
        <f>IFERROR(IF(AND(AVB34&lt;SMALL(기준일시_입력!$J$21:$J$39,AVK$5),AVC34&gt;SMALL(기준일시_입력!$N$21:$N$39,AVK$5)),INDEX(기준일시_입력!$AJ$21:$AJ$39,AVK$5*2-1),IF(AND(AVB34&gt;=SMALL(기준일시_입력!$J$21:$J$39,AVK$5),AVB34&lt;SMALL(기준일시_입력!$N$21:$N$39,AVK$5)),SMALL(기준일시_입력!$N$21:$N$39,AVK$5)-AVB34,0)),0)</f>
        <v>0</v>
      </c>
      <c r="AVL34" s="128">
        <f>IFERROR(IF(AND(AVB34&lt;SMALL(기준일시_입력!$J$21:$J$39,AVL$5),AVC34&gt;SMALL(기준일시_입력!$N$21:$N$39,AVL$5)),INDEX(기준일시_입력!$AJ$21:$AJ$39,AVL$5*2-1),IF(AND(AVB34&gt;=SMALL(기준일시_입력!$J$21:$J$39,AVL$5),AVB34&lt;SMALL(기준일시_입력!$N$21:$N$39,AVL$5)),SMALL(기준일시_입력!$N$21:$N$39,AVL$5)-AVB34,0)),0)</f>
        <v>0</v>
      </c>
      <c r="AVM34" s="128">
        <f>IFERROR(IF(AND(AVB34&lt;SMALL(기준일시_입력!$J$21:$J$39,AVM$5),AVC34&gt;SMALL(기준일시_입력!$N$21:$N$39,AVM$5)),INDEX(기준일시_입력!$AJ$21:$AJ$39,AVM$5*2-1),IF(AND(AVB34&gt;=SMALL(기준일시_입력!$J$21:$J$39,AVM$5),AVB34&lt;SMALL(기준일시_입력!$N$21:$N$39,AVM$5)),SMALL(기준일시_입력!$N$21:$N$39,AVM$5)-AVB34,0)),0)</f>
        <v>0</v>
      </c>
      <c r="AVN34" s="125"/>
      <c r="AVO34" s="180" t="str">
        <f t="shared" si="364"/>
        <v>29일</v>
      </c>
      <c r="AVP34" s="180"/>
      <c r="AVQ34" s="124" t="str">
        <f t="shared" si="365"/>
        <v>월</v>
      </c>
      <c r="AVR34" s="133" t="str">
        <f t="shared" si="418"/>
        <v/>
      </c>
      <c r="AVS34" s="184"/>
      <c r="AVT34" s="184"/>
      <c r="AVU34" s="184"/>
      <c r="AVV34" s="184"/>
      <c r="AVW34" s="184"/>
      <c r="AVX34" s="184"/>
      <c r="AVY34" s="176"/>
      <c r="AVZ34" s="177"/>
      <c r="AWA34" s="129" t="str">
        <f>IF($B34="","",IF(AND(AVQ$3&lt;&gt;"",$B34-기준일시_입력!$AO$7&lt;=0,AVS34="",AVV34="",AVY34=""),"X",IF(AVY34="연차","☆",IF(AVY34="월차","★",IF(AVY34="병가","♨",IF(AVY34="출장","◎",IF(AVY34="교육","■",IF(AND(AVY34="",AVS34&lt;=기준일시_입력!$J$15,AVV34&gt;=기준일시_입력!$N$15),"○",IF(AND(AVY34="",AVS34&lt;&gt;"",AVS34&gt;기준일시_입력!$J$15),"▼",IF(AND(AVY34="",AVV34&lt;&gt;"",AVV34&lt;기준일시_입력!$N$15),"△",""))))))))))</f>
        <v/>
      </c>
      <c r="AWB34" s="128">
        <f>IFERROR(IF(OR(AVS34="",AVV34=""),0,IF(AND(AWD34&lt;기준일시_입력!$J$17,AWE34&gt;기준일시_입력!$N$17),기준일시_입력!$N$17-기준일시_입력!$J$17,IF(AND(AWD34&gt;=기준일시_입력!$J$17,AWE34&gt;기준일시_입력!$N$17),기준일시_입력!$N$17-AWD34,IF(AWE34&lt;기준일시_입력!$J$17,0,IF(AND(AWD34&lt;기준일시_입력!$J$17,AWE34&lt;=기준일시_입력!$N$17),AWE34-기준일시_입력!$J$17,IF(AND(AWD34&gt;=기준일시_입력!$J$17,AWE34&lt;=기준일시_입력!$N$17),AWE34-AWD34,0)))))),0)</f>
        <v>0</v>
      </c>
      <c r="AWC34" s="128">
        <f t="shared" si="367"/>
        <v>0</v>
      </c>
      <c r="AWD34" s="128">
        <f>IF(OR(AVS34="",AVV34=""),0,IF(AVS34&lt;기준일시_입력!$J$15,기준일시_입력!$J$15,AVS34))</f>
        <v>0</v>
      </c>
      <c r="AWE34" s="128">
        <f t="shared" si="368"/>
        <v>0</v>
      </c>
      <c r="AWF34" s="128">
        <f>IFERROR(IF(AND(AWD34&lt;SMALL(기준일시_입력!$J$21:$J$39,AWF$5),AWE34&gt;SMALL(기준일시_입력!$N$21:$N$39,AWF$5)),INDEX(기준일시_입력!$AJ$21:$AJ$39,AWF$5*2-1),IF(AND(AWD34&gt;=SMALL(기준일시_입력!$J$21:$J$39,AWF$5),AWD34&lt;SMALL(기준일시_입력!$N$21:$N$39,AWF$5)),SMALL(기준일시_입력!$N$21:$N$39,AWF$5)-AWD34,0)),0)</f>
        <v>0</v>
      </c>
      <c r="AWG34" s="128">
        <f>IFERROR(IF(AND(AWD34&lt;SMALL(기준일시_입력!$J$21:$J$39,AWG$5),AWE34&gt;SMALL(기준일시_입력!$N$21:$N$39,AWG$5)),INDEX(기준일시_입력!$AJ$21:$AJ$39,AWG$5*2-1),IF(AND(AWD34&gt;=SMALL(기준일시_입력!$J$21:$J$39,AWG$5),AWD34&lt;SMALL(기준일시_입력!$N$21:$N$39,AWG$5)),SMALL(기준일시_입력!$N$21:$N$39,AWG$5)-AWD34,0)),0)</f>
        <v>0</v>
      </c>
      <c r="AWH34" s="128">
        <f>IFERROR(IF(AND(AWD34&lt;SMALL(기준일시_입력!$J$21:$J$39,AWH$5),AWE34&gt;SMALL(기준일시_입력!$N$21:$N$39,AWH$5)),INDEX(기준일시_입력!$AJ$21:$AJ$39,AWH$5*2-1),IF(AND(AWD34&gt;=SMALL(기준일시_입력!$J$21:$J$39,AWH$5),AWD34&lt;SMALL(기준일시_입력!$N$21:$N$39,AWH$5)),SMALL(기준일시_입력!$N$21:$N$39,AWH$5)-AWD34,0)),0)</f>
        <v>0</v>
      </c>
      <c r="AWI34" s="128">
        <f>IFERROR(IF(AND(AWD34&lt;SMALL(기준일시_입력!$J$21:$J$39,AWI$5),AWE34&gt;SMALL(기준일시_입력!$N$21:$N$39,AWI$5)),INDEX(기준일시_입력!$AJ$21:$AJ$39,AWI$5*2-1),IF(AND(AWD34&gt;=SMALL(기준일시_입력!$J$21:$J$39,AWI$5),AWD34&lt;SMALL(기준일시_입력!$N$21:$N$39,AWI$5)),SMALL(기준일시_입력!$N$21:$N$39,AWI$5)-AWD34,0)),0)</f>
        <v>0</v>
      </c>
      <c r="AWJ34" s="128">
        <f>IFERROR(IF(AND(AWD34&lt;SMALL(기준일시_입력!$J$21:$J$39,AWJ$5),AWE34&gt;SMALL(기준일시_입력!$N$21:$N$39,AWJ$5)),INDEX(기준일시_입력!$AJ$21:$AJ$39,AWJ$5*2-1),IF(AND(AWD34&gt;=SMALL(기준일시_입력!$J$21:$J$39,AWJ$5),AWD34&lt;SMALL(기준일시_입력!$N$21:$N$39,AWJ$5)),SMALL(기준일시_입력!$N$21:$N$39,AWJ$5)-AWD34,0)),0)</f>
        <v>0</v>
      </c>
      <c r="AWK34" s="128">
        <f>IFERROR(IF(AND(AWD34&lt;SMALL(기준일시_입력!$J$21:$J$39,AWK$5),AWE34&gt;SMALL(기준일시_입력!$N$21:$N$39,AWK$5)),INDEX(기준일시_입력!$AJ$21:$AJ$39,AWK$5*2-1),IF(AND(AWD34&gt;=SMALL(기준일시_입력!$J$21:$J$39,AWK$5),AWD34&lt;SMALL(기준일시_입력!$N$21:$N$39,AWK$5)),SMALL(기준일시_입력!$N$21:$N$39,AWK$5)-AWD34,0)),0)</f>
        <v>0</v>
      </c>
      <c r="AWL34" s="128">
        <f>IFERROR(IF(AND(AWD34&lt;SMALL(기준일시_입력!$J$21:$J$39,AWL$5),AWE34&gt;SMALL(기준일시_입력!$N$21:$N$39,AWL$5)),INDEX(기준일시_입력!$AJ$21:$AJ$39,AWL$5*2-1),IF(AND(AWD34&gt;=SMALL(기준일시_입력!$J$21:$J$39,AWL$5),AWD34&lt;SMALL(기준일시_입력!$N$21:$N$39,AWL$5)),SMALL(기준일시_입력!$N$21:$N$39,AWL$5)-AWD34,0)),0)</f>
        <v>0</v>
      </c>
      <c r="AWM34" s="128">
        <f>IFERROR(IF(AND(AWD34&lt;SMALL(기준일시_입력!$J$21:$J$39,AWM$5),AWE34&gt;SMALL(기준일시_입력!$N$21:$N$39,AWM$5)),INDEX(기준일시_입력!$AJ$21:$AJ$39,AWM$5*2-1),IF(AND(AWD34&gt;=SMALL(기준일시_입력!$J$21:$J$39,AWM$5),AWD34&lt;SMALL(기준일시_입력!$N$21:$N$39,AWM$5)),SMALL(기준일시_입력!$N$21:$N$39,AWM$5)-AWD34,0)),0)</f>
        <v>0</v>
      </c>
      <c r="AWN34" s="128">
        <f>IFERROR(IF(AND(AWD34&lt;SMALL(기준일시_입력!$J$21:$J$39,AWN$5),AWE34&gt;SMALL(기준일시_입력!$N$21:$N$39,AWN$5)),INDEX(기준일시_입력!$AJ$21:$AJ$39,AWN$5*2-1),IF(AND(AWD34&gt;=SMALL(기준일시_입력!$J$21:$J$39,AWN$5),AWD34&lt;SMALL(기준일시_입력!$N$21:$N$39,AWN$5)),SMALL(기준일시_입력!$N$21:$N$39,AWN$5)-AWD34,0)),0)</f>
        <v>0</v>
      </c>
      <c r="AWO34" s="128">
        <f>IFERROR(IF(AND(AWD34&lt;SMALL(기준일시_입력!$J$21:$J$39,AWO$5),AWE34&gt;SMALL(기준일시_입력!$N$21:$N$39,AWO$5)),INDEX(기준일시_입력!$AJ$21:$AJ$39,AWO$5*2-1),IF(AND(AWD34&gt;=SMALL(기준일시_입력!$J$21:$J$39,AWO$5),AWD34&lt;SMALL(기준일시_입력!$N$21:$N$39,AWO$5)),SMALL(기준일시_입력!$N$21:$N$39,AWO$5)-AWD34,0)),0)</f>
        <v>0</v>
      </c>
      <c r="AWP34" s="125"/>
      <c r="AWQ34" s="180" t="str">
        <f t="shared" si="369"/>
        <v>29일</v>
      </c>
      <c r="AWR34" s="180"/>
      <c r="AWS34" s="124" t="str">
        <f t="shared" si="370"/>
        <v>월</v>
      </c>
      <c r="AWT34" s="133" t="str">
        <f t="shared" si="418"/>
        <v/>
      </c>
      <c r="AWU34" s="184"/>
      <c r="AWV34" s="184"/>
      <c r="AWW34" s="184"/>
      <c r="AWX34" s="184"/>
      <c r="AWY34" s="184"/>
      <c r="AWZ34" s="184"/>
      <c r="AXA34" s="176"/>
      <c r="AXB34" s="177"/>
      <c r="AXC34" s="129" t="str">
        <f>IF($B34="","",IF(AND(AWS$3&lt;&gt;"",$B34-기준일시_입력!$AO$7&lt;=0,AWU34="",AWX34="",AXA34=""),"X",IF(AXA34="연차","☆",IF(AXA34="월차","★",IF(AXA34="병가","♨",IF(AXA34="출장","◎",IF(AXA34="교육","■",IF(AND(AXA34="",AWU34&lt;=기준일시_입력!$J$15,AWX34&gt;=기준일시_입력!$N$15),"○",IF(AND(AXA34="",AWU34&lt;&gt;"",AWU34&gt;기준일시_입력!$J$15),"▼",IF(AND(AXA34="",AWX34&lt;&gt;"",AWX34&lt;기준일시_입력!$N$15),"△",""))))))))))</f>
        <v/>
      </c>
      <c r="AXD34" s="128">
        <f>IFERROR(IF(OR(AWU34="",AWX34=""),0,IF(AND(AXF34&lt;기준일시_입력!$J$17,AXG34&gt;기준일시_입력!$N$17),기준일시_입력!$N$17-기준일시_입력!$J$17,IF(AND(AXF34&gt;=기준일시_입력!$J$17,AXG34&gt;기준일시_입력!$N$17),기준일시_입력!$N$17-AXF34,IF(AXG34&lt;기준일시_입력!$J$17,0,IF(AND(AXF34&lt;기준일시_입력!$J$17,AXG34&lt;=기준일시_입력!$N$17),AXG34-기준일시_입력!$J$17,IF(AND(AXF34&gt;=기준일시_입력!$J$17,AXG34&lt;=기준일시_입력!$N$17),AXG34-AXF34,0)))))),0)</f>
        <v>0</v>
      </c>
      <c r="AXE34" s="128">
        <f t="shared" si="372"/>
        <v>0</v>
      </c>
      <c r="AXF34" s="128">
        <f>IF(OR(AWU34="",AWX34=""),0,IF(AWU34&lt;기준일시_입력!$J$15,기준일시_입력!$J$15,AWU34))</f>
        <v>0</v>
      </c>
      <c r="AXG34" s="128">
        <f t="shared" si="373"/>
        <v>0</v>
      </c>
      <c r="AXH34" s="128">
        <f>IFERROR(IF(AND(AXF34&lt;SMALL(기준일시_입력!$J$21:$J$39,AXH$5),AXG34&gt;SMALL(기준일시_입력!$N$21:$N$39,AXH$5)),INDEX(기준일시_입력!$AJ$21:$AJ$39,AXH$5*2-1),IF(AND(AXF34&gt;=SMALL(기준일시_입력!$J$21:$J$39,AXH$5),AXF34&lt;SMALL(기준일시_입력!$N$21:$N$39,AXH$5)),SMALL(기준일시_입력!$N$21:$N$39,AXH$5)-AXF34,0)),0)</f>
        <v>0</v>
      </c>
      <c r="AXI34" s="128">
        <f>IFERROR(IF(AND(AXF34&lt;SMALL(기준일시_입력!$J$21:$J$39,AXI$5),AXG34&gt;SMALL(기준일시_입력!$N$21:$N$39,AXI$5)),INDEX(기준일시_입력!$AJ$21:$AJ$39,AXI$5*2-1),IF(AND(AXF34&gt;=SMALL(기준일시_입력!$J$21:$J$39,AXI$5),AXF34&lt;SMALL(기준일시_입력!$N$21:$N$39,AXI$5)),SMALL(기준일시_입력!$N$21:$N$39,AXI$5)-AXF34,0)),0)</f>
        <v>0</v>
      </c>
      <c r="AXJ34" s="128">
        <f>IFERROR(IF(AND(AXF34&lt;SMALL(기준일시_입력!$J$21:$J$39,AXJ$5),AXG34&gt;SMALL(기준일시_입력!$N$21:$N$39,AXJ$5)),INDEX(기준일시_입력!$AJ$21:$AJ$39,AXJ$5*2-1),IF(AND(AXF34&gt;=SMALL(기준일시_입력!$J$21:$J$39,AXJ$5),AXF34&lt;SMALL(기준일시_입력!$N$21:$N$39,AXJ$5)),SMALL(기준일시_입력!$N$21:$N$39,AXJ$5)-AXF34,0)),0)</f>
        <v>0</v>
      </c>
      <c r="AXK34" s="128">
        <f>IFERROR(IF(AND(AXF34&lt;SMALL(기준일시_입력!$J$21:$J$39,AXK$5),AXG34&gt;SMALL(기준일시_입력!$N$21:$N$39,AXK$5)),INDEX(기준일시_입력!$AJ$21:$AJ$39,AXK$5*2-1),IF(AND(AXF34&gt;=SMALL(기준일시_입력!$J$21:$J$39,AXK$5),AXF34&lt;SMALL(기준일시_입력!$N$21:$N$39,AXK$5)),SMALL(기준일시_입력!$N$21:$N$39,AXK$5)-AXF34,0)),0)</f>
        <v>0</v>
      </c>
      <c r="AXL34" s="128">
        <f>IFERROR(IF(AND(AXF34&lt;SMALL(기준일시_입력!$J$21:$J$39,AXL$5),AXG34&gt;SMALL(기준일시_입력!$N$21:$N$39,AXL$5)),INDEX(기준일시_입력!$AJ$21:$AJ$39,AXL$5*2-1),IF(AND(AXF34&gt;=SMALL(기준일시_입력!$J$21:$J$39,AXL$5),AXF34&lt;SMALL(기준일시_입력!$N$21:$N$39,AXL$5)),SMALL(기준일시_입력!$N$21:$N$39,AXL$5)-AXF34,0)),0)</f>
        <v>0</v>
      </c>
      <c r="AXM34" s="128">
        <f>IFERROR(IF(AND(AXF34&lt;SMALL(기준일시_입력!$J$21:$J$39,AXM$5),AXG34&gt;SMALL(기준일시_입력!$N$21:$N$39,AXM$5)),INDEX(기준일시_입력!$AJ$21:$AJ$39,AXM$5*2-1),IF(AND(AXF34&gt;=SMALL(기준일시_입력!$J$21:$J$39,AXM$5),AXF34&lt;SMALL(기준일시_입력!$N$21:$N$39,AXM$5)),SMALL(기준일시_입력!$N$21:$N$39,AXM$5)-AXF34,0)),0)</f>
        <v>0</v>
      </c>
      <c r="AXN34" s="128">
        <f>IFERROR(IF(AND(AXF34&lt;SMALL(기준일시_입력!$J$21:$J$39,AXN$5),AXG34&gt;SMALL(기준일시_입력!$N$21:$N$39,AXN$5)),INDEX(기준일시_입력!$AJ$21:$AJ$39,AXN$5*2-1),IF(AND(AXF34&gt;=SMALL(기준일시_입력!$J$21:$J$39,AXN$5),AXF34&lt;SMALL(기준일시_입력!$N$21:$N$39,AXN$5)),SMALL(기준일시_입력!$N$21:$N$39,AXN$5)-AXF34,0)),0)</f>
        <v>0</v>
      </c>
      <c r="AXO34" s="128">
        <f>IFERROR(IF(AND(AXF34&lt;SMALL(기준일시_입력!$J$21:$J$39,AXO$5),AXG34&gt;SMALL(기준일시_입력!$N$21:$N$39,AXO$5)),INDEX(기준일시_입력!$AJ$21:$AJ$39,AXO$5*2-1),IF(AND(AXF34&gt;=SMALL(기준일시_입력!$J$21:$J$39,AXO$5),AXF34&lt;SMALL(기준일시_입력!$N$21:$N$39,AXO$5)),SMALL(기준일시_입력!$N$21:$N$39,AXO$5)-AXF34,0)),0)</f>
        <v>0</v>
      </c>
      <c r="AXP34" s="128">
        <f>IFERROR(IF(AND(AXF34&lt;SMALL(기준일시_입력!$J$21:$J$39,AXP$5),AXG34&gt;SMALL(기준일시_입력!$N$21:$N$39,AXP$5)),INDEX(기준일시_입력!$AJ$21:$AJ$39,AXP$5*2-1),IF(AND(AXF34&gt;=SMALL(기준일시_입력!$J$21:$J$39,AXP$5),AXF34&lt;SMALL(기준일시_입력!$N$21:$N$39,AXP$5)),SMALL(기준일시_입력!$N$21:$N$39,AXP$5)-AXF34,0)),0)</f>
        <v>0</v>
      </c>
      <c r="AXQ34" s="128">
        <f>IFERROR(IF(AND(AXF34&lt;SMALL(기준일시_입력!$J$21:$J$39,AXQ$5),AXG34&gt;SMALL(기준일시_입력!$N$21:$N$39,AXQ$5)),INDEX(기준일시_입력!$AJ$21:$AJ$39,AXQ$5*2-1),IF(AND(AXF34&gt;=SMALL(기준일시_입력!$J$21:$J$39,AXQ$5),AXF34&lt;SMALL(기준일시_입력!$N$21:$N$39,AXQ$5)),SMALL(기준일시_입력!$N$21:$N$39,AXQ$5)-AXF34,0)),0)</f>
        <v>0</v>
      </c>
      <c r="AXR34" s="125"/>
      <c r="AXS34" s="180" t="str">
        <f t="shared" si="374"/>
        <v>29일</v>
      </c>
      <c r="AXT34" s="180"/>
      <c r="AXU34" s="124" t="str">
        <f t="shared" si="375"/>
        <v>월</v>
      </c>
      <c r="AXV34" s="133" t="str">
        <f t="shared" si="418"/>
        <v/>
      </c>
      <c r="AXW34" s="184"/>
      <c r="AXX34" s="184"/>
      <c r="AXY34" s="184"/>
      <c r="AXZ34" s="184"/>
      <c r="AYA34" s="184"/>
      <c r="AYB34" s="184"/>
      <c r="AYC34" s="176"/>
      <c r="AYD34" s="177"/>
      <c r="AYE34" s="129" t="str">
        <f>IF($B34="","",IF(AND(AXU$3&lt;&gt;"",$B34-기준일시_입력!$AO$7&lt;=0,AXW34="",AXZ34="",AYC34=""),"X",IF(AYC34="연차","☆",IF(AYC34="월차","★",IF(AYC34="병가","♨",IF(AYC34="출장","◎",IF(AYC34="교육","■",IF(AND(AYC34="",AXW34&lt;=기준일시_입력!$J$15,AXZ34&gt;=기준일시_입력!$N$15),"○",IF(AND(AYC34="",AXW34&lt;&gt;"",AXW34&gt;기준일시_입력!$J$15),"▼",IF(AND(AYC34="",AXZ34&lt;&gt;"",AXZ34&lt;기준일시_입력!$N$15),"△",""))))))))))</f>
        <v/>
      </c>
      <c r="AYF34" s="128">
        <f>IFERROR(IF(OR(AXW34="",AXZ34=""),0,IF(AND(AYH34&lt;기준일시_입력!$J$17,AYI34&gt;기준일시_입력!$N$17),기준일시_입력!$N$17-기준일시_입력!$J$17,IF(AND(AYH34&gt;=기준일시_입력!$J$17,AYI34&gt;기준일시_입력!$N$17),기준일시_입력!$N$17-AYH34,IF(AYI34&lt;기준일시_입력!$J$17,0,IF(AND(AYH34&lt;기준일시_입력!$J$17,AYI34&lt;=기준일시_입력!$N$17),AYI34-기준일시_입력!$J$17,IF(AND(AYH34&gt;=기준일시_입력!$J$17,AYI34&lt;=기준일시_입력!$N$17),AYI34-AYH34,0)))))),0)</f>
        <v>0</v>
      </c>
      <c r="AYG34" s="128">
        <f t="shared" si="377"/>
        <v>0</v>
      </c>
      <c r="AYH34" s="128">
        <f>IF(OR(AXW34="",AXZ34=""),0,IF(AXW34&lt;기준일시_입력!$J$15,기준일시_입력!$J$15,AXW34))</f>
        <v>0</v>
      </c>
      <c r="AYI34" s="128">
        <f t="shared" si="378"/>
        <v>0</v>
      </c>
      <c r="AYJ34" s="128">
        <f>IFERROR(IF(AND(AYH34&lt;SMALL(기준일시_입력!$J$21:$J$39,AYJ$5),AYI34&gt;SMALL(기준일시_입력!$N$21:$N$39,AYJ$5)),INDEX(기준일시_입력!$AJ$21:$AJ$39,AYJ$5*2-1),IF(AND(AYH34&gt;=SMALL(기준일시_입력!$J$21:$J$39,AYJ$5),AYH34&lt;SMALL(기준일시_입력!$N$21:$N$39,AYJ$5)),SMALL(기준일시_입력!$N$21:$N$39,AYJ$5)-AYH34,0)),0)</f>
        <v>0</v>
      </c>
      <c r="AYK34" s="128">
        <f>IFERROR(IF(AND(AYH34&lt;SMALL(기준일시_입력!$J$21:$J$39,AYK$5),AYI34&gt;SMALL(기준일시_입력!$N$21:$N$39,AYK$5)),INDEX(기준일시_입력!$AJ$21:$AJ$39,AYK$5*2-1),IF(AND(AYH34&gt;=SMALL(기준일시_입력!$J$21:$J$39,AYK$5),AYH34&lt;SMALL(기준일시_입력!$N$21:$N$39,AYK$5)),SMALL(기준일시_입력!$N$21:$N$39,AYK$5)-AYH34,0)),0)</f>
        <v>0</v>
      </c>
      <c r="AYL34" s="128">
        <f>IFERROR(IF(AND(AYH34&lt;SMALL(기준일시_입력!$J$21:$J$39,AYL$5),AYI34&gt;SMALL(기준일시_입력!$N$21:$N$39,AYL$5)),INDEX(기준일시_입력!$AJ$21:$AJ$39,AYL$5*2-1),IF(AND(AYH34&gt;=SMALL(기준일시_입력!$J$21:$J$39,AYL$5),AYH34&lt;SMALL(기준일시_입력!$N$21:$N$39,AYL$5)),SMALL(기준일시_입력!$N$21:$N$39,AYL$5)-AYH34,0)),0)</f>
        <v>0</v>
      </c>
      <c r="AYM34" s="128">
        <f>IFERROR(IF(AND(AYH34&lt;SMALL(기준일시_입력!$J$21:$J$39,AYM$5),AYI34&gt;SMALL(기준일시_입력!$N$21:$N$39,AYM$5)),INDEX(기준일시_입력!$AJ$21:$AJ$39,AYM$5*2-1),IF(AND(AYH34&gt;=SMALL(기준일시_입력!$J$21:$J$39,AYM$5),AYH34&lt;SMALL(기준일시_입력!$N$21:$N$39,AYM$5)),SMALL(기준일시_입력!$N$21:$N$39,AYM$5)-AYH34,0)),0)</f>
        <v>0</v>
      </c>
      <c r="AYN34" s="128">
        <f>IFERROR(IF(AND(AYH34&lt;SMALL(기준일시_입력!$J$21:$J$39,AYN$5),AYI34&gt;SMALL(기준일시_입력!$N$21:$N$39,AYN$5)),INDEX(기준일시_입력!$AJ$21:$AJ$39,AYN$5*2-1),IF(AND(AYH34&gt;=SMALL(기준일시_입력!$J$21:$J$39,AYN$5),AYH34&lt;SMALL(기준일시_입력!$N$21:$N$39,AYN$5)),SMALL(기준일시_입력!$N$21:$N$39,AYN$5)-AYH34,0)),0)</f>
        <v>0</v>
      </c>
      <c r="AYO34" s="128">
        <f>IFERROR(IF(AND(AYH34&lt;SMALL(기준일시_입력!$J$21:$J$39,AYO$5),AYI34&gt;SMALL(기준일시_입력!$N$21:$N$39,AYO$5)),INDEX(기준일시_입력!$AJ$21:$AJ$39,AYO$5*2-1),IF(AND(AYH34&gt;=SMALL(기준일시_입력!$J$21:$J$39,AYO$5),AYH34&lt;SMALL(기준일시_입력!$N$21:$N$39,AYO$5)),SMALL(기준일시_입력!$N$21:$N$39,AYO$5)-AYH34,0)),0)</f>
        <v>0</v>
      </c>
      <c r="AYP34" s="128">
        <f>IFERROR(IF(AND(AYH34&lt;SMALL(기준일시_입력!$J$21:$J$39,AYP$5),AYI34&gt;SMALL(기준일시_입력!$N$21:$N$39,AYP$5)),INDEX(기준일시_입력!$AJ$21:$AJ$39,AYP$5*2-1),IF(AND(AYH34&gt;=SMALL(기준일시_입력!$J$21:$J$39,AYP$5),AYH34&lt;SMALL(기준일시_입력!$N$21:$N$39,AYP$5)),SMALL(기준일시_입력!$N$21:$N$39,AYP$5)-AYH34,0)),0)</f>
        <v>0</v>
      </c>
      <c r="AYQ34" s="128">
        <f>IFERROR(IF(AND(AYH34&lt;SMALL(기준일시_입력!$J$21:$J$39,AYQ$5),AYI34&gt;SMALL(기준일시_입력!$N$21:$N$39,AYQ$5)),INDEX(기준일시_입력!$AJ$21:$AJ$39,AYQ$5*2-1),IF(AND(AYH34&gt;=SMALL(기준일시_입력!$J$21:$J$39,AYQ$5),AYH34&lt;SMALL(기준일시_입력!$N$21:$N$39,AYQ$5)),SMALL(기준일시_입력!$N$21:$N$39,AYQ$5)-AYH34,0)),0)</f>
        <v>0</v>
      </c>
      <c r="AYR34" s="128">
        <f>IFERROR(IF(AND(AYH34&lt;SMALL(기준일시_입력!$J$21:$J$39,AYR$5),AYI34&gt;SMALL(기준일시_입력!$N$21:$N$39,AYR$5)),INDEX(기준일시_입력!$AJ$21:$AJ$39,AYR$5*2-1),IF(AND(AYH34&gt;=SMALL(기준일시_입력!$J$21:$J$39,AYR$5),AYH34&lt;SMALL(기준일시_입력!$N$21:$N$39,AYR$5)),SMALL(기준일시_입력!$N$21:$N$39,AYR$5)-AYH34,0)),0)</f>
        <v>0</v>
      </c>
      <c r="AYS34" s="128">
        <f>IFERROR(IF(AND(AYH34&lt;SMALL(기준일시_입력!$J$21:$J$39,AYS$5),AYI34&gt;SMALL(기준일시_입력!$N$21:$N$39,AYS$5)),INDEX(기준일시_입력!$AJ$21:$AJ$39,AYS$5*2-1),IF(AND(AYH34&gt;=SMALL(기준일시_입력!$J$21:$J$39,AYS$5),AYH34&lt;SMALL(기준일시_입력!$N$21:$N$39,AYS$5)),SMALL(기준일시_입력!$N$21:$N$39,AYS$5)-AYH34,0)),0)</f>
        <v>0</v>
      </c>
      <c r="AYT34" s="125"/>
      <c r="AYU34" s="180" t="str">
        <f t="shared" si="379"/>
        <v>29일</v>
      </c>
      <c r="AYV34" s="180"/>
      <c r="AYW34" s="124" t="str">
        <f t="shared" si="380"/>
        <v>월</v>
      </c>
      <c r="AYX34" s="133" t="str">
        <f t="shared" si="419"/>
        <v/>
      </c>
      <c r="AYY34" s="184"/>
      <c r="AYZ34" s="184"/>
      <c r="AZA34" s="184"/>
      <c r="AZB34" s="184"/>
      <c r="AZC34" s="184"/>
      <c r="AZD34" s="184"/>
      <c r="AZE34" s="176"/>
      <c r="AZF34" s="177"/>
      <c r="AZG34" s="129" t="str">
        <f>IF($B34="","",IF(AND(AYW$3&lt;&gt;"",$B34-기준일시_입력!$AO$7&lt;=0,AYY34="",AZB34="",AZE34=""),"X",IF(AZE34="연차","☆",IF(AZE34="월차","★",IF(AZE34="병가","♨",IF(AZE34="출장","◎",IF(AZE34="교육","■",IF(AND(AZE34="",AYY34&lt;=기준일시_입력!$J$15,AZB34&gt;=기준일시_입력!$N$15),"○",IF(AND(AZE34="",AYY34&lt;&gt;"",AYY34&gt;기준일시_입력!$J$15),"▼",IF(AND(AZE34="",AZB34&lt;&gt;"",AZB34&lt;기준일시_입력!$N$15),"△",""))))))))))</f>
        <v/>
      </c>
      <c r="AZH34" s="128">
        <f>IFERROR(IF(OR(AYY34="",AZB34=""),0,IF(AND(AZJ34&lt;기준일시_입력!$J$17,AZK34&gt;기준일시_입력!$N$17),기준일시_입력!$N$17-기준일시_입력!$J$17,IF(AND(AZJ34&gt;=기준일시_입력!$J$17,AZK34&gt;기준일시_입력!$N$17),기준일시_입력!$N$17-AZJ34,IF(AZK34&lt;기준일시_입력!$J$17,0,IF(AND(AZJ34&lt;기준일시_입력!$J$17,AZK34&lt;=기준일시_입력!$N$17),AZK34-기준일시_입력!$J$17,IF(AND(AZJ34&gt;=기준일시_입력!$J$17,AZK34&lt;=기준일시_입력!$N$17),AZK34-AZJ34,0)))))),0)</f>
        <v>0</v>
      </c>
      <c r="AZI34" s="128">
        <f t="shared" si="382"/>
        <v>0</v>
      </c>
      <c r="AZJ34" s="128">
        <f>IF(OR(AYY34="",AZB34=""),0,IF(AYY34&lt;기준일시_입력!$J$15,기준일시_입력!$J$15,AYY34))</f>
        <v>0</v>
      </c>
      <c r="AZK34" s="128">
        <f t="shared" si="383"/>
        <v>0</v>
      </c>
      <c r="AZL34" s="128">
        <f>IFERROR(IF(AND(AZJ34&lt;SMALL(기준일시_입력!$J$21:$J$39,AZL$5),AZK34&gt;SMALL(기준일시_입력!$N$21:$N$39,AZL$5)),INDEX(기준일시_입력!$AJ$21:$AJ$39,AZL$5*2-1),IF(AND(AZJ34&gt;=SMALL(기준일시_입력!$J$21:$J$39,AZL$5),AZJ34&lt;SMALL(기준일시_입력!$N$21:$N$39,AZL$5)),SMALL(기준일시_입력!$N$21:$N$39,AZL$5)-AZJ34,0)),0)</f>
        <v>0</v>
      </c>
      <c r="AZM34" s="128">
        <f>IFERROR(IF(AND(AZJ34&lt;SMALL(기준일시_입력!$J$21:$J$39,AZM$5),AZK34&gt;SMALL(기준일시_입력!$N$21:$N$39,AZM$5)),INDEX(기준일시_입력!$AJ$21:$AJ$39,AZM$5*2-1),IF(AND(AZJ34&gt;=SMALL(기준일시_입력!$J$21:$J$39,AZM$5),AZJ34&lt;SMALL(기준일시_입력!$N$21:$N$39,AZM$5)),SMALL(기준일시_입력!$N$21:$N$39,AZM$5)-AZJ34,0)),0)</f>
        <v>0</v>
      </c>
      <c r="AZN34" s="128">
        <f>IFERROR(IF(AND(AZJ34&lt;SMALL(기준일시_입력!$J$21:$J$39,AZN$5),AZK34&gt;SMALL(기준일시_입력!$N$21:$N$39,AZN$5)),INDEX(기준일시_입력!$AJ$21:$AJ$39,AZN$5*2-1),IF(AND(AZJ34&gt;=SMALL(기준일시_입력!$J$21:$J$39,AZN$5),AZJ34&lt;SMALL(기준일시_입력!$N$21:$N$39,AZN$5)),SMALL(기준일시_입력!$N$21:$N$39,AZN$5)-AZJ34,0)),0)</f>
        <v>0</v>
      </c>
      <c r="AZO34" s="128">
        <f>IFERROR(IF(AND(AZJ34&lt;SMALL(기준일시_입력!$J$21:$J$39,AZO$5),AZK34&gt;SMALL(기준일시_입력!$N$21:$N$39,AZO$5)),INDEX(기준일시_입력!$AJ$21:$AJ$39,AZO$5*2-1),IF(AND(AZJ34&gt;=SMALL(기준일시_입력!$J$21:$J$39,AZO$5),AZJ34&lt;SMALL(기준일시_입력!$N$21:$N$39,AZO$5)),SMALL(기준일시_입력!$N$21:$N$39,AZO$5)-AZJ34,0)),0)</f>
        <v>0</v>
      </c>
      <c r="AZP34" s="128">
        <f>IFERROR(IF(AND(AZJ34&lt;SMALL(기준일시_입력!$J$21:$J$39,AZP$5),AZK34&gt;SMALL(기준일시_입력!$N$21:$N$39,AZP$5)),INDEX(기준일시_입력!$AJ$21:$AJ$39,AZP$5*2-1),IF(AND(AZJ34&gt;=SMALL(기준일시_입력!$J$21:$J$39,AZP$5),AZJ34&lt;SMALL(기준일시_입력!$N$21:$N$39,AZP$5)),SMALL(기준일시_입력!$N$21:$N$39,AZP$5)-AZJ34,0)),0)</f>
        <v>0</v>
      </c>
      <c r="AZQ34" s="128">
        <f>IFERROR(IF(AND(AZJ34&lt;SMALL(기준일시_입력!$J$21:$J$39,AZQ$5),AZK34&gt;SMALL(기준일시_입력!$N$21:$N$39,AZQ$5)),INDEX(기준일시_입력!$AJ$21:$AJ$39,AZQ$5*2-1),IF(AND(AZJ34&gt;=SMALL(기준일시_입력!$J$21:$J$39,AZQ$5),AZJ34&lt;SMALL(기준일시_입력!$N$21:$N$39,AZQ$5)),SMALL(기준일시_입력!$N$21:$N$39,AZQ$5)-AZJ34,0)),0)</f>
        <v>0</v>
      </c>
      <c r="AZR34" s="128">
        <f>IFERROR(IF(AND(AZJ34&lt;SMALL(기준일시_입력!$J$21:$J$39,AZR$5),AZK34&gt;SMALL(기준일시_입력!$N$21:$N$39,AZR$5)),INDEX(기준일시_입력!$AJ$21:$AJ$39,AZR$5*2-1),IF(AND(AZJ34&gt;=SMALL(기준일시_입력!$J$21:$J$39,AZR$5),AZJ34&lt;SMALL(기준일시_입력!$N$21:$N$39,AZR$5)),SMALL(기준일시_입력!$N$21:$N$39,AZR$5)-AZJ34,0)),0)</f>
        <v>0</v>
      </c>
      <c r="AZS34" s="128">
        <f>IFERROR(IF(AND(AZJ34&lt;SMALL(기준일시_입력!$J$21:$J$39,AZS$5),AZK34&gt;SMALL(기준일시_입력!$N$21:$N$39,AZS$5)),INDEX(기준일시_입력!$AJ$21:$AJ$39,AZS$5*2-1),IF(AND(AZJ34&gt;=SMALL(기준일시_입력!$J$21:$J$39,AZS$5),AZJ34&lt;SMALL(기준일시_입력!$N$21:$N$39,AZS$5)),SMALL(기준일시_입력!$N$21:$N$39,AZS$5)-AZJ34,0)),0)</f>
        <v>0</v>
      </c>
      <c r="AZT34" s="128">
        <f>IFERROR(IF(AND(AZJ34&lt;SMALL(기준일시_입력!$J$21:$J$39,AZT$5),AZK34&gt;SMALL(기준일시_입력!$N$21:$N$39,AZT$5)),INDEX(기준일시_입력!$AJ$21:$AJ$39,AZT$5*2-1),IF(AND(AZJ34&gt;=SMALL(기준일시_입력!$J$21:$J$39,AZT$5),AZJ34&lt;SMALL(기준일시_입력!$N$21:$N$39,AZT$5)),SMALL(기준일시_입력!$N$21:$N$39,AZT$5)-AZJ34,0)),0)</f>
        <v>0</v>
      </c>
      <c r="AZU34" s="128">
        <f>IFERROR(IF(AND(AZJ34&lt;SMALL(기준일시_입력!$J$21:$J$39,AZU$5),AZK34&gt;SMALL(기준일시_입력!$N$21:$N$39,AZU$5)),INDEX(기준일시_입력!$AJ$21:$AJ$39,AZU$5*2-1),IF(AND(AZJ34&gt;=SMALL(기준일시_입력!$J$21:$J$39,AZU$5),AZJ34&lt;SMALL(기준일시_입력!$N$21:$N$39,AZU$5)),SMALL(기준일시_입력!$N$21:$N$39,AZU$5)-AZJ34,0)),0)</f>
        <v>0</v>
      </c>
      <c r="AZV34" s="125"/>
      <c r="AZW34" s="180" t="str">
        <f t="shared" si="384"/>
        <v>29일</v>
      </c>
      <c r="AZX34" s="180"/>
      <c r="AZY34" s="124" t="str">
        <f t="shared" si="385"/>
        <v>월</v>
      </c>
      <c r="AZZ34" s="133" t="str">
        <f t="shared" si="419"/>
        <v/>
      </c>
      <c r="BAA34" s="184"/>
      <c r="BAB34" s="184"/>
      <c r="BAC34" s="184"/>
      <c r="BAD34" s="184"/>
      <c r="BAE34" s="184"/>
      <c r="BAF34" s="184"/>
      <c r="BAG34" s="176"/>
      <c r="BAH34" s="177"/>
      <c r="BAI34" s="129" t="str">
        <f>IF($B34="","",IF(AND(AZY$3&lt;&gt;"",$B34-기준일시_입력!$AO$7&lt;=0,BAA34="",BAD34="",BAG34=""),"X",IF(BAG34="연차","☆",IF(BAG34="월차","★",IF(BAG34="병가","♨",IF(BAG34="출장","◎",IF(BAG34="교육","■",IF(AND(BAG34="",BAA34&lt;=기준일시_입력!$J$15,BAD34&gt;=기준일시_입력!$N$15),"○",IF(AND(BAG34="",BAA34&lt;&gt;"",BAA34&gt;기준일시_입력!$J$15),"▼",IF(AND(BAG34="",BAD34&lt;&gt;"",BAD34&lt;기준일시_입력!$N$15),"△",""))))))))))</f>
        <v/>
      </c>
      <c r="BAJ34" s="128">
        <f>IFERROR(IF(OR(BAA34="",BAD34=""),0,IF(AND(BAL34&lt;기준일시_입력!$J$17,BAM34&gt;기준일시_입력!$N$17),기준일시_입력!$N$17-기준일시_입력!$J$17,IF(AND(BAL34&gt;=기준일시_입력!$J$17,BAM34&gt;기준일시_입력!$N$17),기준일시_입력!$N$17-BAL34,IF(BAM34&lt;기준일시_입력!$J$17,0,IF(AND(BAL34&lt;기준일시_입력!$J$17,BAM34&lt;=기준일시_입력!$N$17),BAM34-기준일시_입력!$J$17,IF(AND(BAL34&gt;=기준일시_입력!$J$17,BAM34&lt;=기준일시_입력!$N$17),BAM34-BAL34,0)))))),0)</f>
        <v>0</v>
      </c>
      <c r="BAK34" s="128">
        <f t="shared" si="387"/>
        <v>0</v>
      </c>
      <c r="BAL34" s="128">
        <f>IF(OR(BAA34="",BAD34=""),0,IF(BAA34&lt;기준일시_입력!$J$15,기준일시_입력!$J$15,BAA34))</f>
        <v>0</v>
      </c>
      <c r="BAM34" s="128">
        <f t="shared" si="388"/>
        <v>0</v>
      </c>
      <c r="BAN34" s="128">
        <f>IFERROR(IF(AND(BAL34&lt;SMALL(기준일시_입력!$J$21:$J$39,BAN$5),BAM34&gt;SMALL(기준일시_입력!$N$21:$N$39,BAN$5)),INDEX(기준일시_입력!$AJ$21:$AJ$39,BAN$5*2-1),IF(AND(BAL34&gt;=SMALL(기준일시_입력!$J$21:$J$39,BAN$5),BAL34&lt;SMALL(기준일시_입력!$N$21:$N$39,BAN$5)),SMALL(기준일시_입력!$N$21:$N$39,BAN$5)-BAL34,0)),0)</f>
        <v>0</v>
      </c>
      <c r="BAO34" s="128">
        <f>IFERROR(IF(AND(BAL34&lt;SMALL(기준일시_입력!$J$21:$J$39,BAO$5),BAM34&gt;SMALL(기준일시_입력!$N$21:$N$39,BAO$5)),INDEX(기준일시_입력!$AJ$21:$AJ$39,BAO$5*2-1),IF(AND(BAL34&gt;=SMALL(기준일시_입력!$J$21:$J$39,BAO$5),BAL34&lt;SMALL(기준일시_입력!$N$21:$N$39,BAO$5)),SMALL(기준일시_입력!$N$21:$N$39,BAO$5)-BAL34,0)),0)</f>
        <v>0</v>
      </c>
      <c r="BAP34" s="128">
        <f>IFERROR(IF(AND(BAL34&lt;SMALL(기준일시_입력!$J$21:$J$39,BAP$5),BAM34&gt;SMALL(기준일시_입력!$N$21:$N$39,BAP$5)),INDEX(기준일시_입력!$AJ$21:$AJ$39,BAP$5*2-1),IF(AND(BAL34&gt;=SMALL(기준일시_입력!$J$21:$J$39,BAP$5),BAL34&lt;SMALL(기준일시_입력!$N$21:$N$39,BAP$5)),SMALL(기준일시_입력!$N$21:$N$39,BAP$5)-BAL34,0)),0)</f>
        <v>0</v>
      </c>
      <c r="BAQ34" s="128">
        <f>IFERROR(IF(AND(BAL34&lt;SMALL(기준일시_입력!$J$21:$J$39,BAQ$5),BAM34&gt;SMALL(기준일시_입력!$N$21:$N$39,BAQ$5)),INDEX(기준일시_입력!$AJ$21:$AJ$39,BAQ$5*2-1),IF(AND(BAL34&gt;=SMALL(기준일시_입력!$J$21:$J$39,BAQ$5),BAL34&lt;SMALL(기준일시_입력!$N$21:$N$39,BAQ$5)),SMALL(기준일시_입력!$N$21:$N$39,BAQ$5)-BAL34,0)),0)</f>
        <v>0</v>
      </c>
      <c r="BAR34" s="128">
        <f>IFERROR(IF(AND(BAL34&lt;SMALL(기준일시_입력!$J$21:$J$39,BAR$5),BAM34&gt;SMALL(기준일시_입력!$N$21:$N$39,BAR$5)),INDEX(기준일시_입력!$AJ$21:$AJ$39,BAR$5*2-1),IF(AND(BAL34&gt;=SMALL(기준일시_입력!$J$21:$J$39,BAR$5),BAL34&lt;SMALL(기준일시_입력!$N$21:$N$39,BAR$5)),SMALL(기준일시_입력!$N$21:$N$39,BAR$5)-BAL34,0)),0)</f>
        <v>0</v>
      </c>
      <c r="BAS34" s="128">
        <f>IFERROR(IF(AND(BAL34&lt;SMALL(기준일시_입력!$J$21:$J$39,BAS$5),BAM34&gt;SMALL(기준일시_입력!$N$21:$N$39,BAS$5)),INDEX(기준일시_입력!$AJ$21:$AJ$39,BAS$5*2-1),IF(AND(BAL34&gt;=SMALL(기준일시_입력!$J$21:$J$39,BAS$5),BAL34&lt;SMALL(기준일시_입력!$N$21:$N$39,BAS$5)),SMALL(기준일시_입력!$N$21:$N$39,BAS$5)-BAL34,0)),0)</f>
        <v>0</v>
      </c>
      <c r="BAT34" s="128">
        <f>IFERROR(IF(AND(BAL34&lt;SMALL(기준일시_입력!$J$21:$J$39,BAT$5),BAM34&gt;SMALL(기준일시_입력!$N$21:$N$39,BAT$5)),INDEX(기준일시_입력!$AJ$21:$AJ$39,BAT$5*2-1),IF(AND(BAL34&gt;=SMALL(기준일시_입력!$J$21:$J$39,BAT$5),BAL34&lt;SMALL(기준일시_입력!$N$21:$N$39,BAT$5)),SMALL(기준일시_입력!$N$21:$N$39,BAT$5)-BAL34,0)),0)</f>
        <v>0</v>
      </c>
      <c r="BAU34" s="128">
        <f>IFERROR(IF(AND(BAL34&lt;SMALL(기준일시_입력!$J$21:$J$39,BAU$5),BAM34&gt;SMALL(기준일시_입력!$N$21:$N$39,BAU$5)),INDEX(기준일시_입력!$AJ$21:$AJ$39,BAU$5*2-1),IF(AND(BAL34&gt;=SMALL(기준일시_입력!$J$21:$J$39,BAU$5),BAL34&lt;SMALL(기준일시_입력!$N$21:$N$39,BAU$5)),SMALL(기준일시_입력!$N$21:$N$39,BAU$5)-BAL34,0)),0)</f>
        <v>0</v>
      </c>
      <c r="BAV34" s="128">
        <f>IFERROR(IF(AND(BAL34&lt;SMALL(기준일시_입력!$J$21:$J$39,BAV$5),BAM34&gt;SMALL(기준일시_입력!$N$21:$N$39,BAV$5)),INDEX(기준일시_입력!$AJ$21:$AJ$39,BAV$5*2-1),IF(AND(BAL34&gt;=SMALL(기준일시_입력!$J$21:$J$39,BAV$5),BAL34&lt;SMALL(기준일시_입력!$N$21:$N$39,BAV$5)),SMALL(기준일시_입력!$N$21:$N$39,BAV$5)-BAL34,0)),0)</f>
        <v>0</v>
      </c>
      <c r="BAW34" s="128">
        <f>IFERROR(IF(AND(BAL34&lt;SMALL(기준일시_입력!$J$21:$J$39,BAW$5),BAM34&gt;SMALL(기준일시_입력!$N$21:$N$39,BAW$5)),INDEX(기준일시_입력!$AJ$21:$AJ$39,BAW$5*2-1),IF(AND(BAL34&gt;=SMALL(기준일시_입력!$J$21:$J$39,BAW$5),BAL34&lt;SMALL(기준일시_입력!$N$21:$N$39,BAW$5)),SMALL(기준일시_입력!$N$21:$N$39,BAW$5)-BAL34,0)),0)</f>
        <v>0</v>
      </c>
      <c r="BAX34" s="125"/>
      <c r="BAY34" s="180" t="str">
        <f t="shared" si="389"/>
        <v>29일</v>
      </c>
      <c r="BAZ34" s="180"/>
      <c r="BBA34" s="124" t="str">
        <f t="shared" si="390"/>
        <v>월</v>
      </c>
      <c r="BBB34" s="133" t="str">
        <f t="shared" si="419"/>
        <v/>
      </c>
      <c r="BBC34" s="184"/>
      <c r="BBD34" s="184"/>
      <c r="BBE34" s="184"/>
      <c r="BBF34" s="184"/>
      <c r="BBG34" s="184"/>
      <c r="BBH34" s="184"/>
      <c r="BBI34" s="176"/>
      <c r="BBJ34" s="177"/>
      <c r="BBK34" s="129" t="str">
        <f>IF($B34="","",IF(AND(BBA$3&lt;&gt;"",$B34-기준일시_입력!$AO$7&lt;=0,BBC34="",BBF34="",BBI34=""),"X",IF(BBI34="연차","☆",IF(BBI34="월차","★",IF(BBI34="병가","♨",IF(BBI34="출장","◎",IF(BBI34="교육","■",IF(AND(BBI34="",BBC34&lt;=기준일시_입력!$J$15,BBF34&gt;=기준일시_입력!$N$15),"○",IF(AND(BBI34="",BBC34&lt;&gt;"",BBC34&gt;기준일시_입력!$J$15),"▼",IF(AND(BBI34="",BBF34&lt;&gt;"",BBF34&lt;기준일시_입력!$N$15),"△",""))))))))))</f>
        <v/>
      </c>
      <c r="BBL34" s="128">
        <f>IFERROR(IF(OR(BBC34="",BBF34=""),0,IF(AND(BBN34&lt;기준일시_입력!$J$17,BBO34&gt;기준일시_입력!$N$17),기준일시_입력!$N$17-기준일시_입력!$J$17,IF(AND(BBN34&gt;=기준일시_입력!$J$17,BBO34&gt;기준일시_입력!$N$17),기준일시_입력!$N$17-BBN34,IF(BBO34&lt;기준일시_입력!$J$17,0,IF(AND(BBN34&lt;기준일시_입력!$J$17,BBO34&lt;=기준일시_입력!$N$17),BBO34-기준일시_입력!$J$17,IF(AND(BBN34&gt;=기준일시_입력!$J$17,BBO34&lt;=기준일시_입력!$N$17),BBO34-BBN34,0)))))),0)</f>
        <v>0</v>
      </c>
      <c r="BBM34" s="128">
        <f t="shared" si="392"/>
        <v>0</v>
      </c>
      <c r="BBN34" s="128">
        <f>IF(OR(BBC34="",BBF34=""),0,IF(BBC34&lt;기준일시_입력!$J$15,기준일시_입력!$J$15,BBC34))</f>
        <v>0</v>
      </c>
      <c r="BBO34" s="128">
        <f t="shared" si="393"/>
        <v>0</v>
      </c>
      <c r="BBP34" s="128">
        <f>IFERROR(IF(AND(BBN34&lt;SMALL(기준일시_입력!$J$21:$J$39,BBP$5),BBO34&gt;SMALL(기준일시_입력!$N$21:$N$39,BBP$5)),INDEX(기준일시_입력!$AJ$21:$AJ$39,BBP$5*2-1),IF(AND(BBN34&gt;=SMALL(기준일시_입력!$J$21:$J$39,BBP$5),BBN34&lt;SMALL(기준일시_입력!$N$21:$N$39,BBP$5)),SMALL(기준일시_입력!$N$21:$N$39,BBP$5)-BBN34,0)),0)</f>
        <v>0</v>
      </c>
      <c r="BBQ34" s="128">
        <f>IFERROR(IF(AND(BBN34&lt;SMALL(기준일시_입력!$J$21:$J$39,BBQ$5),BBO34&gt;SMALL(기준일시_입력!$N$21:$N$39,BBQ$5)),INDEX(기준일시_입력!$AJ$21:$AJ$39,BBQ$5*2-1),IF(AND(BBN34&gt;=SMALL(기준일시_입력!$J$21:$J$39,BBQ$5),BBN34&lt;SMALL(기준일시_입력!$N$21:$N$39,BBQ$5)),SMALL(기준일시_입력!$N$21:$N$39,BBQ$5)-BBN34,0)),0)</f>
        <v>0</v>
      </c>
      <c r="BBR34" s="128">
        <f>IFERROR(IF(AND(BBN34&lt;SMALL(기준일시_입력!$J$21:$J$39,BBR$5),BBO34&gt;SMALL(기준일시_입력!$N$21:$N$39,BBR$5)),INDEX(기준일시_입력!$AJ$21:$AJ$39,BBR$5*2-1),IF(AND(BBN34&gt;=SMALL(기준일시_입력!$J$21:$J$39,BBR$5),BBN34&lt;SMALL(기준일시_입력!$N$21:$N$39,BBR$5)),SMALL(기준일시_입력!$N$21:$N$39,BBR$5)-BBN34,0)),0)</f>
        <v>0</v>
      </c>
      <c r="BBS34" s="128">
        <f>IFERROR(IF(AND(BBN34&lt;SMALL(기준일시_입력!$J$21:$J$39,BBS$5),BBO34&gt;SMALL(기준일시_입력!$N$21:$N$39,BBS$5)),INDEX(기준일시_입력!$AJ$21:$AJ$39,BBS$5*2-1),IF(AND(BBN34&gt;=SMALL(기준일시_입력!$J$21:$J$39,BBS$5),BBN34&lt;SMALL(기준일시_입력!$N$21:$N$39,BBS$5)),SMALL(기준일시_입력!$N$21:$N$39,BBS$5)-BBN34,0)),0)</f>
        <v>0</v>
      </c>
      <c r="BBT34" s="128">
        <f>IFERROR(IF(AND(BBN34&lt;SMALL(기준일시_입력!$J$21:$J$39,BBT$5),BBO34&gt;SMALL(기준일시_입력!$N$21:$N$39,BBT$5)),INDEX(기준일시_입력!$AJ$21:$AJ$39,BBT$5*2-1),IF(AND(BBN34&gt;=SMALL(기준일시_입력!$J$21:$J$39,BBT$5),BBN34&lt;SMALL(기준일시_입력!$N$21:$N$39,BBT$5)),SMALL(기준일시_입력!$N$21:$N$39,BBT$5)-BBN34,0)),0)</f>
        <v>0</v>
      </c>
      <c r="BBU34" s="128">
        <f>IFERROR(IF(AND(BBN34&lt;SMALL(기준일시_입력!$J$21:$J$39,BBU$5),BBO34&gt;SMALL(기준일시_입력!$N$21:$N$39,BBU$5)),INDEX(기준일시_입력!$AJ$21:$AJ$39,BBU$5*2-1),IF(AND(BBN34&gt;=SMALL(기준일시_입력!$J$21:$J$39,BBU$5),BBN34&lt;SMALL(기준일시_입력!$N$21:$N$39,BBU$5)),SMALL(기준일시_입력!$N$21:$N$39,BBU$5)-BBN34,0)),0)</f>
        <v>0</v>
      </c>
      <c r="BBV34" s="128">
        <f>IFERROR(IF(AND(BBN34&lt;SMALL(기준일시_입력!$J$21:$J$39,BBV$5),BBO34&gt;SMALL(기준일시_입력!$N$21:$N$39,BBV$5)),INDEX(기준일시_입력!$AJ$21:$AJ$39,BBV$5*2-1),IF(AND(BBN34&gt;=SMALL(기준일시_입력!$J$21:$J$39,BBV$5),BBN34&lt;SMALL(기준일시_입력!$N$21:$N$39,BBV$5)),SMALL(기준일시_입력!$N$21:$N$39,BBV$5)-BBN34,0)),0)</f>
        <v>0</v>
      </c>
      <c r="BBW34" s="128">
        <f>IFERROR(IF(AND(BBN34&lt;SMALL(기준일시_입력!$J$21:$J$39,BBW$5),BBO34&gt;SMALL(기준일시_입력!$N$21:$N$39,BBW$5)),INDEX(기준일시_입력!$AJ$21:$AJ$39,BBW$5*2-1),IF(AND(BBN34&gt;=SMALL(기준일시_입력!$J$21:$J$39,BBW$5),BBN34&lt;SMALL(기준일시_입력!$N$21:$N$39,BBW$5)),SMALL(기준일시_입력!$N$21:$N$39,BBW$5)-BBN34,0)),0)</f>
        <v>0</v>
      </c>
      <c r="BBX34" s="128">
        <f>IFERROR(IF(AND(BBN34&lt;SMALL(기준일시_입력!$J$21:$J$39,BBX$5),BBO34&gt;SMALL(기준일시_입력!$N$21:$N$39,BBX$5)),INDEX(기준일시_입력!$AJ$21:$AJ$39,BBX$5*2-1),IF(AND(BBN34&gt;=SMALL(기준일시_입력!$J$21:$J$39,BBX$5),BBN34&lt;SMALL(기준일시_입력!$N$21:$N$39,BBX$5)),SMALL(기준일시_입력!$N$21:$N$39,BBX$5)-BBN34,0)),0)</f>
        <v>0</v>
      </c>
      <c r="BBY34" s="128">
        <f>IFERROR(IF(AND(BBN34&lt;SMALL(기준일시_입력!$J$21:$J$39,BBY$5),BBO34&gt;SMALL(기준일시_입력!$N$21:$N$39,BBY$5)),INDEX(기준일시_입력!$AJ$21:$AJ$39,BBY$5*2-1),IF(AND(BBN34&gt;=SMALL(기준일시_입력!$J$21:$J$39,BBY$5),BBN34&lt;SMALL(기준일시_입력!$N$21:$N$39,BBY$5)),SMALL(기준일시_입력!$N$21:$N$39,BBY$5)-BBN34,0)),0)</f>
        <v>0</v>
      </c>
      <c r="BBZ34" s="125"/>
      <c r="BCA34" s="8">
        <v>0</v>
      </c>
    </row>
    <row r="35" spans="1:1431" x14ac:dyDescent="0.2">
      <c r="A35" s="8">
        <v>30</v>
      </c>
      <c r="B35" s="4" t="str">
        <f>IF(DAY(기준일시_입력!$AM$7)-$A35&lt;0,"",기준일시_입력!$AM$7-(DAY(기준일시_입력!$AM$7)-$A35))</f>
        <v/>
      </c>
      <c r="C35" s="180" t="str">
        <f t="shared" si="394"/>
        <v/>
      </c>
      <c r="D35" s="180"/>
      <c r="E35" s="5" t="str">
        <f t="shared" si="395"/>
        <v/>
      </c>
      <c r="F35" s="20"/>
      <c r="G35" s="184"/>
      <c r="H35" s="184"/>
      <c r="I35" s="184"/>
      <c r="J35" s="184"/>
      <c r="K35" s="184"/>
      <c r="L35" s="184"/>
      <c r="M35" s="176"/>
      <c r="N35" s="177"/>
      <c r="O35" s="129" t="str">
        <f>IF($B35="","",IF(AND(E$3&lt;&gt;"",$B35-기준일시_입력!$AO$7&lt;=0,G35="",J35="",M35=""),"X",IF(M35="연차","☆",IF(M35="월차","★",IF(M35="병가","♨",IF(M35="출장","◎",IF(M35="교육","■",IF(AND(M35="",G35&lt;=기준일시_입력!$J$15,J35&gt;=기준일시_입력!$N$15),"○",IF(AND(M35="",G35&lt;&gt;"",G35&gt;기준일시_입력!$J$15),"▼",IF(AND(M35="",J35&lt;&gt;"",J35&lt;기준일시_입력!$N$15),"△",""))))))))))</f>
        <v/>
      </c>
      <c r="P35" s="15">
        <f>IFERROR(IF(OR(G35="",J35=""),0,IF(AND(R35&lt;기준일시_입력!$J$17,S35&gt;기준일시_입력!$N$17),기준일시_입력!$N$17-기준일시_입력!$J$17,IF(AND(R35&gt;=기준일시_입력!$J$17,S35&gt;기준일시_입력!$N$17),기준일시_입력!$N$17-R35,IF(S35&lt;기준일시_입력!$J$17,0,IF(AND(R35&lt;기준일시_입력!$J$17,S35&lt;=기준일시_입력!$N$17),S35-기준일시_입력!$J$17,IF(AND(R35&gt;=기준일시_입력!$J$17,S35&lt;=기준일시_입력!$N$17),S35-R35,0)))))),0)</f>
        <v>0</v>
      </c>
      <c r="Q35" s="15">
        <f t="shared" si="398"/>
        <v>0</v>
      </c>
      <c r="R35" s="15">
        <f>IF(OR(G35="",J35=""),0,IF(G35&lt;기준일시_입력!$J$15,기준일시_입력!$J$15,G35))</f>
        <v>0</v>
      </c>
      <c r="S35" s="15">
        <f t="shared" si="150"/>
        <v>0</v>
      </c>
      <c r="T35" s="15">
        <f>IFERROR(IF(AND(R35&lt;SMALL(기준일시_입력!$J$21:$J$39,T$5),S35&gt;SMALL(기준일시_입력!$N$21:$N$39,T$5)),INDEX(기준일시_입력!$AJ$21:$AJ$39,T$5*2-1),IF(AND(R35&gt;=SMALL(기준일시_입력!$J$21:$J$39,T$5),R35&lt;SMALL(기준일시_입력!$N$21:$N$39,T$5)),SMALL(기준일시_입력!$N$21:$N$39,T$5)-R35,0)),0)</f>
        <v>0</v>
      </c>
      <c r="U35" s="15">
        <f>IFERROR(IF(AND(R35&lt;SMALL(기준일시_입력!$J$21:$J$39,U$5),S35&gt;SMALL(기준일시_입력!$N$21:$N$39,U$5)),INDEX(기준일시_입력!$AJ$21:$AJ$39,U$5*2-1),IF(AND(R35&gt;=SMALL(기준일시_입력!$J$21:$J$39,U$5),R35&lt;SMALL(기준일시_입력!$N$21:$N$39,U$5)),SMALL(기준일시_입력!$N$21:$N$39,U$5)-R35,0)),0)</f>
        <v>0</v>
      </c>
      <c r="V35" s="15">
        <f>IFERROR(IF(AND(R35&lt;SMALL(기준일시_입력!$J$21:$J$39,V$5),S35&gt;SMALL(기준일시_입력!$N$21:$N$39,V$5)),INDEX(기준일시_입력!$AJ$21:$AJ$39,V$5*2-1),IF(AND(R35&gt;=SMALL(기준일시_입력!$J$21:$J$39,V$5),R35&lt;SMALL(기준일시_입력!$N$21:$N$39,V$5)),SMALL(기준일시_입력!$N$21:$N$39,V$5)-R35,0)),0)</f>
        <v>0</v>
      </c>
      <c r="W35" s="15">
        <f>IFERROR(IF(AND(R35&lt;SMALL(기준일시_입력!$J$21:$J$39,W$5),S35&gt;SMALL(기준일시_입력!$N$21:$N$39,W$5)),INDEX(기준일시_입력!$AJ$21:$AJ$39,W$5*2-1),IF(AND(R35&gt;=SMALL(기준일시_입력!$J$21:$J$39,W$5),R35&lt;SMALL(기준일시_입력!$N$21:$N$39,W$5)),SMALL(기준일시_입력!$N$21:$N$39,W$5)-R35,0)),0)</f>
        <v>0</v>
      </c>
      <c r="X35" s="15">
        <f>IFERROR(IF(AND(R35&lt;SMALL(기준일시_입력!$J$21:$J$39,X$5),S35&gt;SMALL(기준일시_입력!$N$21:$N$39,X$5)),INDEX(기준일시_입력!$AJ$21:$AJ$39,X$5*2-1),IF(AND(R35&gt;=SMALL(기준일시_입력!$J$21:$J$39,X$5),R35&lt;SMALL(기준일시_입력!$N$21:$N$39,X$5)),SMALL(기준일시_입력!$N$21:$N$39,X$5)-R35,0)),0)</f>
        <v>0</v>
      </c>
      <c r="Y35" s="15">
        <f>IFERROR(IF(AND(R35&lt;SMALL(기준일시_입력!$J$21:$J$39,Y$5),S35&gt;SMALL(기준일시_입력!$N$21:$N$39,Y$5)),INDEX(기준일시_입력!$AJ$21:$AJ$39,Y$5*2-1),IF(AND(R35&gt;=SMALL(기준일시_입력!$J$21:$J$39,Y$5),R35&lt;SMALL(기준일시_입력!$N$21:$N$39,Y$5)),SMALL(기준일시_입력!$N$21:$N$39,Y$5)-R35,0)),0)</f>
        <v>0</v>
      </c>
      <c r="Z35" s="15">
        <f>IFERROR(IF(AND(R35&lt;SMALL(기준일시_입력!$J$21:$J$39,Z$5),S35&gt;SMALL(기준일시_입력!$N$21:$N$39,Z$5)),INDEX(기준일시_입력!$AJ$21:$AJ$39,Z$5*2-1),IF(AND(R35&gt;=SMALL(기준일시_입력!$J$21:$J$39,Z$5),R35&lt;SMALL(기준일시_입력!$N$21:$N$39,Z$5)),SMALL(기준일시_입력!$N$21:$N$39,Z$5)-R35,0)),0)</f>
        <v>0</v>
      </c>
      <c r="AA35" s="15">
        <f>IFERROR(IF(AND(R35&lt;SMALL(기준일시_입력!$J$21:$J$39,AA$5),S35&gt;SMALL(기준일시_입력!$N$21:$N$39,AA$5)),INDEX(기준일시_입력!$AJ$21:$AJ$39,AA$5*2-1),IF(AND(R35&gt;=SMALL(기준일시_입력!$J$21:$J$39,AA$5),R35&lt;SMALL(기준일시_입력!$N$21:$N$39,AA$5)),SMALL(기준일시_입력!$N$21:$N$39,AA$5)-R35,0)),0)</f>
        <v>0</v>
      </c>
      <c r="AB35" s="15">
        <f>IFERROR(IF(AND(R35&lt;SMALL(기준일시_입력!$J$21:$J$39,AB$5),S35&gt;SMALL(기준일시_입력!$N$21:$N$39,AB$5)),INDEX(기준일시_입력!$AJ$21:$AJ$39,AB$5*2-1),IF(AND(R35&gt;=SMALL(기준일시_입력!$J$21:$J$39,AB$5),R35&lt;SMALL(기준일시_입력!$N$21:$N$39,AB$5)),SMALL(기준일시_입력!$N$21:$N$39,AB$5)-R35,0)),0)</f>
        <v>0</v>
      </c>
      <c r="AC35" s="15">
        <f>IFERROR(IF(AND(R35&lt;SMALL(기준일시_입력!$J$21:$J$39,AC$5),S35&gt;SMALL(기준일시_입력!$N$21:$N$39,AC$5)),INDEX(기준일시_입력!$AJ$21:$AJ$39,AC$5*2-1),IF(AND(R35&gt;=SMALL(기준일시_입력!$J$21:$J$39,AC$5),R35&lt;SMALL(기준일시_입력!$N$21:$N$39,AC$5)),SMALL(기준일시_입력!$N$21:$N$39,AC$5)-R35,0)),0)</f>
        <v>0</v>
      </c>
      <c r="AD35" s="10"/>
      <c r="AE35" s="180" t="str">
        <f t="shared" si="151"/>
        <v/>
      </c>
      <c r="AF35" s="180"/>
      <c r="AG35" s="5" t="str">
        <f t="shared" si="152"/>
        <v/>
      </c>
      <c r="AH35" s="67" t="str">
        <f t="shared" si="396"/>
        <v/>
      </c>
      <c r="AI35" s="184"/>
      <c r="AJ35" s="184"/>
      <c r="AK35" s="184"/>
      <c r="AL35" s="184"/>
      <c r="AM35" s="184"/>
      <c r="AN35" s="184"/>
      <c r="AO35" s="176"/>
      <c r="AP35" s="177"/>
      <c r="AQ35" s="129" t="str">
        <f>IF($B35="","",IF(AND(AG$3&lt;&gt;"",$B35-기준일시_입력!$AO$7&lt;=0,AI35="",AL35="",AO35=""),"X",IF(AO35="연차","☆",IF(AO35="월차","★",IF(AO35="병가","♨",IF(AO35="출장","◎",IF(AO35="교육","■",IF(AND(AO35="",AI35&lt;=기준일시_입력!$J$15,AL35&gt;=기준일시_입력!$N$15),"○",IF(AND(AO35="",AI35&lt;&gt;"",AI35&gt;기준일시_입력!$J$15),"▼",IF(AND(AO35="",AL35&lt;&gt;"",AL35&lt;기준일시_입력!$N$15),"△",""))))))))))</f>
        <v/>
      </c>
      <c r="AR35" s="15">
        <f>IFERROR(IF(OR(AI35="",AL35=""),0,IF(AND(AT35&lt;기준일시_입력!$J$17,AU35&gt;기준일시_입력!$N$17),기준일시_입력!$N$17-기준일시_입력!$J$17,IF(AND(AT35&gt;=기준일시_입력!$J$17,AU35&gt;기준일시_입력!$N$17),기준일시_입력!$N$17-AT35,IF(AU35&lt;기준일시_입력!$J$17,0,IF(AND(AT35&lt;기준일시_입력!$J$17,AU35&lt;=기준일시_입력!$N$17),AU35-기준일시_입력!$J$17,IF(AND(AT35&gt;=기준일시_입력!$J$17,AU35&lt;=기준일시_입력!$N$17),AU35-AT35,0)))))),0)</f>
        <v>0</v>
      </c>
      <c r="AS35" s="15">
        <f t="shared" si="399"/>
        <v>0</v>
      </c>
      <c r="AT35" s="15">
        <f>IF(OR(AI35="",AL35=""),0,IF(AI35&lt;기준일시_입력!$J$15,기준일시_입력!$J$15,AI35))</f>
        <v>0</v>
      </c>
      <c r="AU35" s="15">
        <f t="shared" si="153"/>
        <v>0</v>
      </c>
      <c r="AV35" s="15">
        <f>IFERROR(IF(AND(AT35&lt;SMALL(기준일시_입력!$J$21:$J$39,AV$5),AU35&gt;SMALL(기준일시_입력!$N$21:$N$39,AV$5)),INDEX(기준일시_입력!$AJ$21:$AJ$39,AV$5*2-1),IF(AND(AT35&gt;=SMALL(기준일시_입력!$J$21:$J$39,AV$5),AT35&lt;SMALL(기준일시_입력!$N$21:$N$39,AV$5)),SMALL(기준일시_입력!$N$21:$N$39,AV$5)-AT35,0)),0)</f>
        <v>0</v>
      </c>
      <c r="AW35" s="15">
        <f>IFERROR(IF(AND(AT35&lt;SMALL(기준일시_입력!$J$21:$J$39,AW$5),AU35&gt;SMALL(기준일시_입력!$N$21:$N$39,AW$5)),INDEX(기준일시_입력!$AJ$21:$AJ$39,AW$5*2-1),IF(AND(AT35&gt;=SMALL(기준일시_입력!$J$21:$J$39,AW$5),AT35&lt;SMALL(기준일시_입력!$N$21:$N$39,AW$5)),SMALL(기준일시_입력!$N$21:$N$39,AW$5)-AT35,0)),0)</f>
        <v>0</v>
      </c>
      <c r="AX35" s="15">
        <f>IFERROR(IF(AND(AT35&lt;SMALL(기준일시_입력!$J$21:$J$39,AX$5),AU35&gt;SMALL(기준일시_입력!$N$21:$N$39,AX$5)),INDEX(기준일시_입력!$AJ$21:$AJ$39,AX$5*2-1),IF(AND(AT35&gt;=SMALL(기준일시_입력!$J$21:$J$39,AX$5),AT35&lt;SMALL(기준일시_입력!$N$21:$N$39,AX$5)),SMALL(기준일시_입력!$N$21:$N$39,AX$5)-AT35,0)),0)</f>
        <v>0</v>
      </c>
      <c r="AY35" s="15">
        <f>IFERROR(IF(AND(AT35&lt;SMALL(기준일시_입력!$J$21:$J$39,AY$5),AU35&gt;SMALL(기준일시_입력!$N$21:$N$39,AY$5)),INDEX(기준일시_입력!$AJ$21:$AJ$39,AY$5*2-1),IF(AND(AT35&gt;=SMALL(기준일시_입력!$J$21:$J$39,AY$5),AT35&lt;SMALL(기준일시_입력!$N$21:$N$39,AY$5)),SMALL(기준일시_입력!$N$21:$N$39,AY$5)-AT35,0)),0)</f>
        <v>0</v>
      </c>
      <c r="AZ35" s="15">
        <f>IFERROR(IF(AND(AT35&lt;SMALL(기준일시_입력!$J$21:$J$39,AZ$5),AU35&gt;SMALL(기준일시_입력!$N$21:$N$39,AZ$5)),INDEX(기준일시_입력!$AJ$21:$AJ$39,AZ$5*2-1),IF(AND(AT35&gt;=SMALL(기준일시_입력!$J$21:$J$39,AZ$5),AT35&lt;SMALL(기준일시_입력!$N$21:$N$39,AZ$5)),SMALL(기준일시_입력!$N$21:$N$39,AZ$5)-AT35,0)),0)</f>
        <v>0</v>
      </c>
      <c r="BA35" s="15">
        <f>IFERROR(IF(AND(AT35&lt;SMALL(기준일시_입력!$J$21:$J$39,BA$5),AU35&gt;SMALL(기준일시_입력!$N$21:$N$39,BA$5)),INDEX(기준일시_입력!$AJ$21:$AJ$39,BA$5*2-1),IF(AND(AT35&gt;=SMALL(기준일시_입력!$J$21:$J$39,BA$5),AT35&lt;SMALL(기준일시_입력!$N$21:$N$39,BA$5)),SMALL(기준일시_입력!$N$21:$N$39,BA$5)-AT35,0)),0)</f>
        <v>0</v>
      </c>
      <c r="BB35" s="15">
        <f>IFERROR(IF(AND(AT35&lt;SMALL(기준일시_입력!$J$21:$J$39,BB$5),AU35&gt;SMALL(기준일시_입력!$N$21:$N$39,BB$5)),INDEX(기준일시_입력!$AJ$21:$AJ$39,BB$5*2-1),IF(AND(AT35&gt;=SMALL(기준일시_입력!$J$21:$J$39,BB$5),AT35&lt;SMALL(기준일시_입력!$N$21:$N$39,BB$5)),SMALL(기준일시_입력!$N$21:$N$39,BB$5)-AT35,0)),0)</f>
        <v>0</v>
      </c>
      <c r="BC35" s="15">
        <f>IFERROR(IF(AND(AT35&lt;SMALL(기준일시_입력!$J$21:$J$39,BC$5),AU35&gt;SMALL(기준일시_입력!$N$21:$N$39,BC$5)),INDEX(기준일시_입력!$AJ$21:$AJ$39,BC$5*2-1),IF(AND(AT35&gt;=SMALL(기준일시_입력!$J$21:$J$39,BC$5),AT35&lt;SMALL(기준일시_입력!$N$21:$N$39,BC$5)),SMALL(기준일시_입력!$N$21:$N$39,BC$5)-AT35,0)),0)</f>
        <v>0</v>
      </c>
      <c r="BD35" s="15">
        <f>IFERROR(IF(AND(AT35&lt;SMALL(기준일시_입력!$J$21:$J$39,BD$5),AU35&gt;SMALL(기준일시_입력!$N$21:$N$39,BD$5)),INDEX(기준일시_입력!$AJ$21:$AJ$39,BD$5*2-1),IF(AND(AT35&gt;=SMALL(기준일시_입력!$J$21:$J$39,BD$5),AT35&lt;SMALL(기준일시_입력!$N$21:$N$39,BD$5)),SMALL(기준일시_입력!$N$21:$N$39,BD$5)-AT35,0)),0)</f>
        <v>0</v>
      </c>
      <c r="BE35" s="15">
        <f>IFERROR(IF(AND(AT35&lt;SMALL(기준일시_입력!$J$21:$J$39,BE$5),AU35&gt;SMALL(기준일시_입력!$N$21:$N$39,BE$5)),INDEX(기준일시_입력!$AJ$21:$AJ$39,BE$5*2-1),IF(AND(AT35&gt;=SMALL(기준일시_입력!$J$21:$J$39,BE$5),AT35&lt;SMALL(기준일시_입력!$N$21:$N$39,BE$5)),SMALL(기준일시_입력!$N$21:$N$39,BE$5)-AT35,0)),0)</f>
        <v>0</v>
      </c>
      <c r="BF35" s="6"/>
      <c r="BG35" s="180" t="str">
        <f t="shared" si="154"/>
        <v/>
      </c>
      <c r="BH35" s="180"/>
      <c r="BI35" s="5" t="str">
        <f t="shared" si="155"/>
        <v/>
      </c>
      <c r="BJ35" s="67" t="str">
        <f t="shared" si="397"/>
        <v/>
      </c>
      <c r="BK35" s="184"/>
      <c r="BL35" s="184"/>
      <c r="BM35" s="184"/>
      <c r="BN35" s="184"/>
      <c r="BO35" s="184"/>
      <c r="BP35" s="184"/>
      <c r="BQ35" s="176"/>
      <c r="BR35" s="177"/>
      <c r="BS35" s="129" t="str">
        <f>IF($B35="","",IF(AND(BI$3&lt;&gt;"",$B35-기준일시_입력!$AO$7&lt;=0,BK35="",BN35="",BQ35=""),"X",IF(BQ35="연차","☆",IF(BQ35="월차","★",IF(BQ35="병가","♨",IF(BQ35="출장","◎",IF(BQ35="교육","■",IF(AND(BQ35="",BK35&lt;=기준일시_입력!$J$15,BN35&gt;=기준일시_입력!$N$15),"○",IF(AND(BQ35="",BK35&lt;&gt;"",BK35&gt;기준일시_입력!$J$15),"▼",IF(AND(BQ35="",BN35&lt;&gt;"",BN35&lt;기준일시_입력!$N$15),"△",""))))))))))</f>
        <v/>
      </c>
      <c r="BT35" s="15">
        <f>IFERROR(IF(OR(BK35="",BN35=""),0,IF(AND(BV35&lt;기준일시_입력!$J$17,BW35&gt;기준일시_입력!$N$17),기준일시_입력!$N$17-기준일시_입력!$J$17,IF(AND(BV35&gt;=기준일시_입력!$J$17,BW35&gt;기준일시_입력!$N$17),기준일시_입력!$N$17-BV35,IF(BW35&lt;기준일시_입력!$J$17,0,IF(AND(BV35&lt;기준일시_입력!$J$17,BW35&lt;=기준일시_입력!$N$17),BW35-기준일시_입력!$J$17,IF(AND(BV35&gt;=기준일시_입력!$J$17,BW35&lt;=기준일시_입력!$N$17),BW35-BV35,0)))))),0)</f>
        <v>0</v>
      </c>
      <c r="BU35" s="15">
        <f t="shared" si="400"/>
        <v>0</v>
      </c>
      <c r="BV35" s="15">
        <f>IF(OR(BK35="",BN35=""),0,IF(BK35&lt;기준일시_입력!$J$15,기준일시_입력!$J$15,BK35))</f>
        <v>0</v>
      </c>
      <c r="BW35" s="15">
        <f t="shared" si="156"/>
        <v>0</v>
      </c>
      <c r="BX35" s="15">
        <f>IFERROR(IF(AND(BV35&lt;SMALL(기준일시_입력!$J$21:$J$39,BX$5),BW35&gt;SMALL(기준일시_입력!$N$21:$N$39,BX$5)),INDEX(기준일시_입력!$AJ$21:$AJ$39,BX$5*2-1),IF(AND(BV35&gt;=SMALL(기준일시_입력!$J$21:$J$39,BX$5),BV35&lt;SMALL(기준일시_입력!$N$21:$N$39,BX$5)),SMALL(기준일시_입력!$N$21:$N$39,BX$5)-BV35,0)),0)</f>
        <v>0</v>
      </c>
      <c r="BY35" s="15">
        <f>IFERROR(IF(AND(BV35&lt;SMALL(기준일시_입력!$J$21:$J$39,BY$5),BW35&gt;SMALL(기준일시_입력!$N$21:$N$39,BY$5)),INDEX(기준일시_입력!$AJ$21:$AJ$39,BY$5*2-1),IF(AND(BV35&gt;=SMALL(기준일시_입력!$J$21:$J$39,BY$5),BV35&lt;SMALL(기준일시_입력!$N$21:$N$39,BY$5)),SMALL(기준일시_입력!$N$21:$N$39,BY$5)-BV35,0)),0)</f>
        <v>0</v>
      </c>
      <c r="BZ35" s="15">
        <f>IFERROR(IF(AND(BV35&lt;SMALL(기준일시_입력!$J$21:$J$39,BZ$5),BW35&gt;SMALL(기준일시_입력!$N$21:$N$39,BZ$5)),INDEX(기준일시_입력!$AJ$21:$AJ$39,BZ$5*2-1),IF(AND(BV35&gt;=SMALL(기준일시_입력!$J$21:$J$39,BZ$5),BV35&lt;SMALL(기준일시_입력!$N$21:$N$39,BZ$5)),SMALL(기준일시_입력!$N$21:$N$39,BZ$5)-BV35,0)),0)</f>
        <v>0</v>
      </c>
      <c r="CA35" s="15">
        <f>IFERROR(IF(AND(BV35&lt;SMALL(기준일시_입력!$J$21:$J$39,CA$5),BW35&gt;SMALL(기준일시_입력!$N$21:$N$39,CA$5)),INDEX(기준일시_입력!$AJ$21:$AJ$39,CA$5*2-1),IF(AND(BV35&gt;=SMALL(기준일시_입력!$J$21:$J$39,CA$5),BV35&lt;SMALL(기준일시_입력!$N$21:$N$39,CA$5)),SMALL(기준일시_입력!$N$21:$N$39,CA$5)-BV35,0)),0)</f>
        <v>0</v>
      </c>
      <c r="CB35" s="15">
        <f>IFERROR(IF(AND(BV35&lt;SMALL(기준일시_입력!$J$21:$J$39,CB$5),BW35&gt;SMALL(기준일시_입력!$N$21:$N$39,CB$5)),INDEX(기준일시_입력!$AJ$21:$AJ$39,CB$5*2-1),IF(AND(BV35&gt;=SMALL(기준일시_입력!$J$21:$J$39,CB$5),BV35&lt;SMALL(기준일시_입력!$N$21:$N$39,CB$5)),SMALL(기준일시_입력!$N$21:$N$39,CB$5)-BV35,0)),0)</f>
        <v>0</v>
      </c>
      <c r="CC35" s="15">
        <f>IFERROR(IF(AND(BV35&lt;SMALL(기준일시_입력!$J$21:$J$39,CC$5),BW35&gt;SMALL(기준일시_입력!$N$21:$N$39,CC$5)),INDEX(기준일시_입력!$AJ$21:$AJ$39,CC$5*2-1),IF(AND(BV35&gt;=SMALL(기준일시_입력!$J$21:$J$39,CC$5),BV35&lt;SMALL(기준일시_입력!$N$21:$N$39,CC$5)),SMALL(기준일시_입력!$N$21:$N$39,CC$5)-BV35,0)),0)</f>
        <v>0</v>
      </c>
      <c r="CD35" s="15">
        <f>IFERROR(IF(AND(BV35&lt;SMALL(기준일시_입력!$J$21:$J$39,CD$5),BW35&gt;SMALL(기준일시_입력!$N$21:$N$39,CD$5)),INDEX(기준일시_입력!$AJ$21:$AJ$39,CD$5*2-1),IF(AND(BV35&gt;=SMALL(기준일시_입력!$J$21:$J$39,CD$5),BV35&lt;SMALL(기준일시_입력!$N$21:$N$39,CD$5)),SMALL(기준일시_입력!$N$21:$N$39,CD$5)-BV35,0)),0)</f>
        <v>0</v>
      </c>
      <c r="CE35" s="15">
        <f>IFERROR(IF(AND(BV35&lt;SMALL(기준일시_입력!$J$21:$J$39,CE$5),BW35&gt;SMALL(기준일시_입력!$N$21:$N$39,CE$5)),INDEX(기준일시_입력!$AJ$21:$AJ$39,CE$5*2-1),IF(AND(BV35&gt;=SMALL(기준일시_입력!$J$21:$J$39,CE$5),BV35&lt;SMALL(기준일시_입력!$N$21:$N$39,CE$5)),SMALL(기준일시_입력!$N$21:$N$39,CE$5)-BV35,0)),0)</f>
        <v>0</v>
      </c>
      <c r="CF35" s="15">
        <f>IFERROR(IF(AND(BV35&lt;SMALL(기준일시_입력!$J$21:$J$39,CF$5),BW35&gt;SMALL(기준일시_입력!$N$21:$N$39,CF$5)),INDEX(기준일시_입력!$AJ$21:$AJ$39,CF$5*2-1),IF(AND(BV35&gt;=SMALL(기준일시_입력!$J$21:$J$39,CF$5),BV35&lt;SMALL(기준일시_입력!$N$21:$N$39,CF$5)),SMALL(기준일시_입력!$N$21:$N$39,CF$5)-BV35,0)),0)</f>
        <v>0</v>
      </c>
      <c r="CG35" s="15">
        <f>IFERROR(IF(AND(BV35&lt;SMALL(기준일시_입력!$J$21:$J$39,CG$5),BW35&gt;SMALL(기준일시_입력!$N$21:$N$39,CG$5)),INDEX(기준일시_입력!$AJ$21:$AJ$39,CG$5*2-1),IF(AND(BV35&gt;=SMALL(기준일시_입력!$J$21:$J$39,CG$5),BV35&lt;SMALL(기준일시_입력!$N$21:$N$39,CG$5)),SMALL(기준일시_입력!$N$21:$N$39,CG$5)-BV35,0)),0)</f>
        <v>0</v>
      </c>
      <c r="CH35" s="6"/>
      <c r="CI35" s="180" t="str">
        <f t="shared" si="157"/>
        <v/>
      </c>
      <c r="CJ35" s="180"/>
      <c r="CK35" s="5" t="str">
        <f t="shared" si="158"/>
        <v/>
      </c>
      <c r="CL35" s="67" t="str">
        <f t="shared" si="404"/>
        <v/>
      </c>
      <c r="CM35" s="184"/>
      <c r="CN35" s="184"/>
      <c r="CO35" s="184"/>
      <c r="CP35" s="184"/>
      <c r="CQ35" s="184"/>
      <c r="CR35" s="184"/>
      <c r="CS35" s="176"/>
      <c r="CT35" s="177"/>
      <c r="CU35" s="129" t="str">
        <f>IF($B35="","",IF(AND(CK$3&lt;&gt;"",$B35-기준일시_입력!$AO$7&lt;=0,CM35="",CP35="",CS35=""),"X",IF(CS35="연차","☆",IF(CS35="월차","★",IF(CS35="병가","♨",IF(CS35="출장","◎",IF(CS35="교육","■",IF(AND(CS35="",CM35&lt;=기준일시_입력!$J$15,CP35&gt;=기준일시_입력!$N$15),"○",IF(AND(CS35="",CM35&lt;&gt;"",CM35&gt;기준일시_입력!$J$15),"▼",IF(AND(CS35="",CP35&lt;&gt;"",CP35&lt;기준일시_입력!$N$15),"△",""))))))))))</f>
        <v/>
      </c>
      <c r="CV35" s="15">
        <f>IFERROR(IF(OR(CM35="",CP35=""),0,IF(AND(CX35&lt;기준일시_입력!$J$17,CY35&gt;기준일시_입력!$N$17),기준일시_입력!$N$17-기준일시_입력!$J$17,IF(AND(CX35&gt;=기준일시_입력!$J$17,CY35&gt;기준일시_입력!$N$17),기준일시_입력!$N$17-CX35,IF(CY35&lt;기준일시_입력!$J$17,0,IF(AND(CX35&lt;기준일시_입력!$J$17,CY35&lt;=기준일시_입력!$N$17),CY35-기준일시_입력!$J$17,IF(AND(CX35&gt;=기준일시_입력!$J$17,CY35&lt;=기준일시_입력!$N$17),CY35-CX35,0)))))),0)</f>
        <v>0</v>
      </c>
      <c r="CW35" s="15">
        <f t="shared" si="401"/>
        <v>0</v>
      </c>
      <c r="CX35" s="15">
        <f>IF(OR(CM35="",CP35=""),0,IF(CM35&lt;기준일시_입력!$J$15,기준일시_입력!$J$15,CM35))</f>
        <v>0</v>
      </c>
      <c r="CY35" s="15">
        <f t="shared" si="160"/>
        <v>0</v>
      </c>
      <c r="CZ35" s="15">
        <f>IFERROR(IF(AND(CX35&lt;SMALL(기준일시_입력!$J$21:$J$39,CZ$5),CY35&gt;SMALL(기준일시_입력!$N$21:$N$39,CZ$5)),INDEX(기준일시_입력!$AJ$21:$AJ$39,CZ$5*2-1),IF(AND(CX35&gt;=SMALL(기준일시_입력!$J$21:$J$39,CZ$5),CX35&lt;SMALL(기준일시_입력!$N$21:$N$39,CZ$5)),SMALL(기준일시_입력!$N$21:$N$39,CZ$5)-CX35,0)),0)</f>
        <v>0</v>
      </c>
      <c r="DA35" s="15">
        <f>IFERROR(IF(AND(CX35&lt;SMALL(기준일시_입력!$J$21:$J$39,DA$5),CY35&gt;SMALL(기준일시_입력!$N$21:$N$39,DA$5)),INDEX(기준일시_입력!$AJ$21:$AJ$39,DA$5*2-1),IF(AND(CX35&gt;=SMALL(기준일시_입력!$J$21:$J$39,DA$5),CX35&lt;SMALL(기준일시_입력!$N$21:$N$39,DA$5)),SMALL(기준일시_입력!$N$21:$N$39,DA$5)-CX35,0)),0)</f>
        <v>0</v>
      </c>
      <c r="DB35" s="15">
        <f>IFERROR(IF(AND(CX35&lt;SMALL(기준일시_입력!$J$21:$J$39,DB$5),CY35&gt;SMALL(기준일시_입력!$N$21:$N$39,DB$5)),INDEX(기준일시_입력!$AJ$21:$AJ$39,DB$5*2-1),IF(AND(CX35&gt;=SMALL(기준일시_입력!$J$21:$J$39,DB$5),CX35&lt;SMALL(기준일시_입력!$N$21:$N$39,DB$5)),SMALL(기준일시_입력!$N$21:$N$39,DB$5)-CX35,0)),0)</f>
        <v>0</v>
      </c>
      <c r="DC35" s="15">
        <f>IFERROR(IF(AND(CX35&lt;SMALL(기준일시_입력!$J$21:$J$39,DC$5),CY35&gt;SMALL(기준일시_입력!$N$21:$N$39,DC$5)),INDEX(기준일시_입력!$AJ$21:$AJ$39,DC$5*2-1),IF(AND(CX35&gt;=SMALL(기준일시_입력!$J$21:$J$39,DC$5),CX35&lt;SMALL(기준일시_입력!$N$21:$N$39,DC$5)),SMALL(기준일시_입력!$N$21:$N$39,DC$5)-CX35,0)),0)</f>
        <v>0</v>
      </c>
      <c r="DD35" s="15">
        <f>IFERROR(IF(AND(CX35&lt;SMALL(기준일시_입력!$J$21:$J$39,DD$5),CY35&gt;SMALL(기준일시_입력!$N$21:$N$39,DD$5)),INDEX(기준일시_입력!$AJ$21:$AJ$39,DD$5*2-1),IF(AND(CX35&gt;=SMALL(기준일시_입력!$J$21:$J$39,DD$5),CX35&lt;SMALL(기준일시_입력!$N$21:$N$39,DD$5)),SMALL(기준일시_입력!$N$21:$N$39,DD$5)-CX35,0)),0)</f>
        <v>0</v>
      </c>
      <c r="DE35" s="15">
        <f>IFERROR(IF(AND(CX35&lt;SMALL(기준일시_입력!$J$21:$J$39,DE$5),CY35&gt;SMALL(기준일시_입력!$N$21:$N$39,DE$5)),INDEX(기준일시_입력!$AJ$21:$AJ$39,DE$5*2-1),IF(AND(CX35&gt;=SMALL(기준일시_입력!$J$21:$J$39,DE$5),CX35&lt;SMALL(기준일시_입력!$N$21:$N$39,DE$5)),SMALL(기준일시_입력!$N$21:$N$39,DE$5)-CX35,0)),0)</f>
        <v>0</v>
      </c>
      <c r="DF35" s="15">
        <f>IFERROR(IF(AND(CX35&lt;SMALL(기준일시_입력!$J$21:$J$39,DF$5),CY35&gt;SMALL(기준일시_입력!$N$21:$N$39,DF$5)),INDEX(기준일시_입력!$AJ$21:$AJ$39,DF$5*2-1),IF(AND(CX35&gt;=SMALL(기준일시_입력!$J$21:$J$39,DF$5),CX35&lt;SMALL(기준일시_입력!$N$21:$N$39,DF$5)),SMALL(기준일시_입력!$N$21:$N$39,DF$5)-CX35,0)),0)</f>
        <v>0</v>
      </c>
      <c r="DG35" s="15">
        <f>IFERROR(IF(AND(CX35&lt;SMALL(기준일시_입력!$J$21:$J$39,DG$5),CY35&gt;SMALL(기준일시_입력!$N$21:$N$39,DG$5)),INDEX(기준일시_입력!$AJ$21:$AJ$39,DG$5*2-1),IF(AND(CX35&gt;=SMALL(기준일시_입력!$J$21:$J$39,DG$5),CX35&lt;SMALL(기준일시_입력!$N$21:$N$39,DG$5)),SMALL(기준일시_입력!$N$21:$N$39,DG$5)-CX35,0)),0)</f>
        <v>0</v>
      </c>
      <c r="DH35" s="15">
        <f>IFERROR(IF(AND(CX35&lt;SMALL(기준일시_입력!$J$21:$J$39,DH$5),CY35&gt;SMALL(기준일시_입력!$N$21:$N$39,DH$5)),INDEX(기준일시_입력!$AJ$21:$AJ$39,DH$5*2-1),IF(AND(CX35&gt;=SMALL(기준일시_입력!$J$21:$J$39,DH$5),CX35&lt;SMALL(기준일시_입력!$N$21:$N$39,DH$5)),SMALL(기준일시_입력!$N$21:$N$39,DH$5)-CX35,0)),0)</f>
        <v>0</v>
      </c>
      <c r="DI35" s="15">
        <f>IFERROR(IF(AND(CX35&lt;SMALL(기준일시_입력!$J$21:$J$39,DI$5),CY35&gt;SMALL(기준일시_입력!$N$21:$N$39,DI$5)),INDEX(기준일시_입력!$AJ$21:$AJ$39,DI$5*2-1),IF(AND(CX35&gt;=SMALL(기준일시_입력!$J$21:$J$39,DI$5),CX35&lt;SMALL(기준일시_입력!$N$21:$N$39,DI$5)),SMALL(기준일시_입력!$N$21:$N$39,DI$5)-CX35,0)),0)</f>
        <v>0</v>
      </c>
      <c r="DJ35" s="6"/>
      <c r="DK35" s="180" t="str">
        <f t="shared" si="161"/>
        <v/>
      </c>
      <c r="DL35" s="180"/>
      <c r="DM35" s="5" t="str">
        <f t="shared" si="162"/>
        <v/>
      </c>
      <c r="DN35" s="67" t="str">
        <f t="shared" si="404"/>
        <v/>
      </c>
      <c r="DO35" s="184"/>
      <c r="DP35" s="184"/>
      <c r="DQ35" s="184"/>
      <c r="DR35" s="184"/>
      <c r="DS35" s="184"/>
      <c r="DT35" s="184"/>
      <c r="DU35" s="176"/>
      <c r="DV35" s="177"/>
      <c r="DW35" s="129" t="str">
        <f>IF($B35="","",IF(AND(DM$3&lt;&gt;"",$B35-기준일시_입력!$AO$7&lt;=0,DO35="",DR35="",DU35=""),"X",IF(DU35="연차","☆",IF(DU35="월차","★",IF(DU35="병가","♨",IF(DU35="출장","◎",IF(DU35="교육","■",IF(AND(DU35="",DO35&lt;=기준일시_입력!$J$15,DR35&gt;=기준일시_입력!$N$15),"○",IF(AND(DU35="",DO35&lt;&gt;"",DO35&gt;기준일시_입력!$J$15),"▼",IF(AND(DU35="",DR35&lt;&gt;"",DR35&lt;기준일시_입력!$N$15),"△",""))))))))))</f>
        <v/>
      </c>
      <c r="DX35" s="15">
        <f>IFERROR(IF(OR(DO35="",DR35=""),0,IF(AND(DZ35&lt;기준일시_입력!$J$17,EA35&gt;기준일시_입력!$N$17),기준일시_입력!$N$17-기준일시_입력!$J$17,IF(AND(DZ35&gt;=기준일시_입력!$J$17,EA35&gt;기준일시_입력!$N$17),기준일시_입력!$N$17-DZ35,IF(EA35&lt;기준일시_입력!$J$17,0,IF(AND(DZ35&lt;기준일시_입력!$J$17,EA35&lt;=기준일시_입력!$N$17),EA35-기준일시_입력!$J$17,IF(AND(DZ35&gt;=기준일시_입력!$J$17,EA35&lt;=기준일시_입력!$N$17),EA35-DZ35,0)))))),0)</f>
        <v>0</v>
      </c>
      <c r="DY35" s="15">
        <f t="shared" si="402"/>
        <v>0</v>
      </c>
      <c r="DZ35" s="15">
        <f>IF(OR(DO35="",DR35=""),0,IF(DO35&lt;기준일시_입력!$J$15,기준일시_입력!$J$15,DO35))</f>
        <v>0</v>
      </c>
      <c r="EA35" s="15">
        <f t="shared" si="164"/>
        <v>0</v>
      </c>
      <c r="EB35" s="15">
        <f>IFERROR(IF(AND(DZ35&lt;SMALL(기준일시_입력!$J$21:$J$39,EB$5),EA35&gt;SMALL(기준일시_입력!$N$21:$N$39,EB$5)),INDEX(기준일시_입력!$AJ$21:$AJ$39,EB$5*2-1),IF(AND(DZ35&gt;=SMALL(기준일시_입력!$J$21:$J$39,EB$5),DZ35&lt;SMALL(기준일시_입력!$N$21:$N$39,EB$5)),SMALL(기준일시_입력!$N$21:$N$39,EB$5)-DZ35,0)),0)</f>
        <v>0</v>
      </c>
      <c r="EC35" s="15">
        <f>IFERROR(IF(AND(DZ35&lt;SMALL(기준일시_입력!$J$21:$J$39,EC$5),EA35&gt;SMALL(기준일시_입력!$N$21:$N$39,EC$5)),INDEX(기준일시_입력!$AJ$21:$AJ$39,EC$5*2-1),IF(AND(DZ35&gt;=SMALL(기준일시_입력!$J$21:$J$39,EC$5),DZ35&lt;SMALL(기준일시_입력!$N$21:$N$39,EC$5)),SMALL(기준일시_입력!$N$21:$N$39,EC$5)-DZ35,0)),0)</f>
        <v>0</v>
      </c>
      <c r="ED35" s="15">
        <f>IFERROR(IF(AND(DZ35&lt;SMALL(기준일시_입력!$J$21:$J$39,ED$5),EA35&gt;SMALL(기준일시_입력!$N$21:$N$39,ED$5)),INDEX(기준일시_입력!$AJ$21:$AJ$39,ED$5*2-1),IF(AND(DZ35&gt;=SMALL(기준일시_입력!$J$21:$J$39,ED$5),DZ35&lt;SMALL(기준일시_입력!$N$21:$N$39,ED$5)),SMALL(기준일시_입력!$N$21:$N$39,ED$5)-DZ35,0)),0)</f>
        <v>0</v>
      </c>
      <c r="EE35" s="15">
        <f>IFERROR(IF(AND(DZ35&lt;SMALL(기준일시_입력!$J$21:$J$39,EE$5),EA35&gt;SMALL(기준일시_입력!$N$21:$N$39,EE$5)),INDEX(기준일시_입력!$AJ$21:$AJ$39,EE$5*2-1),IF(AND(DZ35&gt;=SMALL(기준일시_입력!$J$21:$J$39,EE$5),DZ35&lt;SMALL(기준일시_입력!$N$21:$N$39,EE$5)),SMALL(기준일시_입력!$N$21:$N$39,EE$5)-DZ35,0)),0)</f>
        <v>0</v>
      </c>
      <c r="EF35" s="15">
        <f>IFERROR(IF(AND(DZ35&lt;SMALL(기준일시_입력!$J$21:$J$39,EF$5),EA35&gt;SMALL(기준일시_입력!$N$21:$N$39,EF$5)),INDEX(기준일시_입력!$AJ$21:$AJ$39,EF$5*2-1),IF(AND(DZ35&gt;=SMALL(기준일시_입력!$J$21:$J$39,EF$5),DZ35&lt;SMALL(기준일시_입력!$N$21:$N$39,EF$5)),SMALL(기준일시_입력!$N$21:$N$39,EF$5)-DZ35,0)),0)</f>
        <v>0</v>
      </c>
      <c r="EG35" s="15">
        <f>IFERROR(IF(AND(DZ35&lt;SMALL(기준일시_입력!$J$21:$J$39,EG$5),EA35&gt;SMALL(기준일시_입력!$N$21:$N$39,EG$5)),INDEX(기준일시_입력!$AJ$21:$AJ$39,EG$5*2-1),IF(AND(DZ35&gt;=SMALL(기준일시_입력!$J$21:$J$39,EG$5),DZ35&lt;SMALL(기준일시_입력!$N$21:$N$39,EG$5)),SMALL(기준일시_입력!$N$21:$N$39,EG$5)-DZ35,0)),0)</f>
        <v>0</v>
      </c>
      <c r="EH35" s="15">
        <f>IFERROR(IF(AND(DZ35&lt;SMALL(기준일시_입력!$J$21:$J$39,EH$5),EA35&gt;SMALL(기준일시_입력!$N$21:$N$39,EH$5)),INDEX(기준일시_입력!$AJ$21:$AJ$39,EH$5*2-1),IF(AND(DZ35&gt;=SMALL(기준일시_입력!$J$21:$J$39,EH$5),DZ35&lt;SMALL(기준일시_입력!$N$21:$N$39,EH$5)),SMALL(기준일시_입력!$N$21:$N$39,EH$5)-DZ35,0)),0)</f>
        <v>0</v>
      </c>
      <c r="EI35" s="15">
        <f>IFERROR(IF(AND(DZ35&lt;SMALL(기준일시_입력!$J$21:$J$39,EI$5),EA35&gt;SMALL(기준일시_입력!$N$21:$N$39,EI$5)),INDEX(기준일시_입력!$AJ$21:$AJ$39,EI$5*2-1),IF(AND(DZ35&gt;=SMALL(기준일시_입력!$J$21:$J$39,EI$5),DZ35&lt;SMALL(기준일시_입력!$N$21:$N$39,EI$5)),SMALL(기준일시_입력!$N$21:$N$39,EI$5)-DZ35,0)),0)</f>
        <v>0</v>
      </c>
      <c r="EJ35" s="15">
        <f>IFERROR(IF(AND(DZ35&lt;SMALL(기준일시_입력!$J$21:$J$39,EJ$5),EA35&gt;SMALL(기준일시_입력!$N$21:$N$39,EJ$5)),INDEX(기준일시_입력!$AJ$21:$AJ$39,EJ$5*2-1),IF(AND(DZ35&gt;=SMALL(기준일시_입력!$J$21:$J$39,EJ$5),DZ35&lt;SMALL(기준일시_입력!$N$21:$N$39,EJ$5)),SMALL(기준일시_입력!$N$21:$N$39,EJ$5)-DZ35,0)),0)</f>
        <v>0</v>
      </c>
      <c r="EK35" s="15">
        <f>IFERROR(IF(AND(DZ35&lt;SMALL(기준일시_입력!$J$21:$J$39,EK$5),EA35&gt;SMALL(기준일시_입력!$N$21:$N$39,EK$5)),INDEX(기준일시_입력!$AJ$21:$AJ$39,EK$5*2-1),IF(AND(DZ35&gt;=SMALL(기준일시_입력!$J$21:$J$39,EK$5),DZ35&lt;SMALL(기준일시_입력!$N$21:$N$39,EK$5)),SMALL(기준일시_입력!$N$21:$N$39,EK$5)-DZ35,0)),0)</f>
        <v>0</v>
      </c>
      <c r="EL35" s="6"/>
      <c r="EM35" s="180" t="str">
        <f t="shared" si="165"/>
        <v/>
      </c>
      <c r="EN35" s="180"/>
      <c r="EO35" s="5" t="str">
        <f t="shared" si="166"/>
        <v/>
      </c>
      <c r="EP35" s="67" t="str">
        <f t="shared" si="404"/>
        <v/>
      </c>
      <c r="EQ35" s="184"/>
      <c r="ER35" s="184"/>
      <c r="ES35" s="184"/>
      <c r="ET35" s="184"/>
      <c r="EU35" s="184"/>
      <c r="EV35" s="184"/>
      <c r="EW35" s="176"/>
      <c r="EX35" s="177"/>
      <c r="EY35" s="129" t="str">
        <f>IF($B35="","",IF(AND(EO$3&lt;&gt;"",$B35-기준일시_입력!$AO$7&lt;=0,EQ35="",ET35="",EW35=""),"X",IF(EW35="연차","☆",IF(EW35="월차","★",IF(EW35="병가","♨",IF(EW35="출장","◎",IF(EW35="교육","■",IF(AND(EW35="",EQ35&lt;=기준일시_입력!$J$15,ET35&gt;=기준일시_입력!$N$15),"○",IF(AND(EW35="",EQ35&lt;&gt;"",EQ35&gt;기준일시_입력!$J$15),"▼",IF(AND(EW35="",ET35&lt;&gt;"",ET35&lt;기준일시_입력!$N$15),"△",""))))))))))</f>
        <v/>
      </c>
      <c r="EZ35" s="15">
        <f>IFERROR(IF(OR(EQ35="",ET35=""),0,IF(AND(FB35&lt;기준일시_입력!$J$17,FC35&gt;기준일시_입력!$N$17),기준일시_입력!$N$17-기준일시_입력!$J$17,IF(AND(FB35&gt;=기준일시_입력!$J$17,FC35&gt;기준일시_입력!$N$17),기준일시_입력!$N$17-FB35,IF(FC35&lt;기준일시_입력!$J$17,0,IF(AND(FB35&lt;기준일시_입력!$J$17,FC35&lt;=기준일시_입력!$N$17),FC35-기준일시_입력!$J$17,IF(AND(FB35&gt;=기준일시_입력!$J$17,FC35&lt;=기준일시_입력!$N$17),FC35-FB35,0)))))),0)</f>
        <v>0</v>
      </c>
      <c r="FA35" s="15">
        <f t="shared" si="403"/>
        <v>0</v>
      </c>
      <c r="FB35" s="15">
        <f>IF(OR(EQ35="",ET35=""),0,IF(EQ35&lt;기준일시_입력!$J$15,기준일시_입력!$J$15,EQ35))</f>
        <v>0</v>
      </c>
      <c r="FC35" s="15">
        <f t="shared" si="168"/>
        <v>0</v>
      </c>
      <c r="FD35" s="15">
        <f>IFERROR(IF(AND(FB35&lt;SMALL(기준일시_입력!$J$21:$J$39,FD$5),FC35&gt;SMALL(기준일시_입력!$N$21:$N$39,FD$5)),INDEX(기준일시_입력!$AJ$21:$AJ$39,FD$5*2-1),IF(AND(FB35&gt;=SMALL(기준일시_입력!$J$21:$J$39,FD$5),FB35&lt;SMALL(기준일시_입력!$N$21:$N$39,FD$5)),SMALL(기준일시_입력!$N$21:$N$39,FD$5)-FB35,0)),0)</f>
        <v>0</v>
      </c>
      <c r="FE35" s="15">
        <f>IFERROR(IF(AND(FB35&lt;SMALL(기준일시_입력!$J$21:$J$39,FE$5),FC35&gt;SMALL(기준일시_입력!$N$21:$N$39,FE$5)),INDEX(기준일시_입력!$AJ$21:$AJ$39,FE$5*2-1),IF(AND(FB35&gt;=SMALL(기준일시_입력!$J$21:$J$39,FE$5),FB35&lt;SMALL(기준일시_입력!$N$21:$N$39,FE$5)),SMALL(기준일시_입력!$N$21:$N$39,FE$5)-FB35,0)),0)</f>
        <v>0</v>
      </c>
      <c r="FF35" s="15">
        <f>IFERROR(IF(AND(FB35&lt;SMALL(기준일시_입력!$J$21:$J$39,FF$5),FC35&gt;SMALL(기준일시_입력!$N$21:$N$39,FF$5)),INDEX(기준일시_입력!$AJ$21:$AJ$39,FF$5*2-1),IF(AND(FB35&gt;=SMALL(기준일시_입력!$J$21:$J$39,FF$5),FB35&lt;SMALL(기준일시_입력!$N$21:$N$39,FF$5)),SMALL(기준일시_입력!$N$21:$N$39,FF$5)-FB35,0)),0)</f>
        <v>0</v>
      </c>
      <c r="FG35" s="15">
        <f>IFERROR(IF(AND(FB35&lt;SMALL(기준일시_입력!$J$21:$J$39,FG$5),FC35&gt;SMALL(기준일시_입력!$N$21:$N$39,FG$5)),INDEX(기준일시_입력!$AJ$21:$AJ$39,FG$5*2-1),IF(AND(FB35&gt;=SMALL(기준일시_입력!$J$21:$J$39,FG$5),FB35&lt;SMALL(기준일시_입력!$N$21:$N$39,FG$5)),SMALL(기준일시_입력!$N$21:$N$39,FG$5)-FB35,0)),0)</f>
        <v>0</v>
      </c>
      <c r="FH35" s="15">
        <f>IFERROR(IF(AND(FB35&lt;SMALL(기준일시_입력!$J$21:$J$39,FH$5),FC35&gt;SMALL(기준일시_입력!$N$21:$N$39,FH$5)),INDEX(기준일시_입력!$AJ$21:$AJ$39,FH$5*2-1),IF(AND(FB35&gt;=SMALL(기준일시_입력!$J$21:$J$39,FH$5),FB35&lt;SMALL(기준일시_입력!$N$21:$N$39,FH$5)),SMALL(기준일시_입력!$N$21:$N$39,FH$5)-FB35,0)),0)</f>
        <v>0</v>
      </c>
      <c r="FI35" s="15">
        <f>IFERROR(IF(AND(FB35&lt;SMALL(기준일시_입력!$J$21:$J$39,FI$5),FC35&gt;SMALL(기준일시_입력!$N$21:$N$39,FI$5)),INDEX(기준일시_입력!$AJ$21:$AJ$39,FI$5*2-1),IF(AND(FB35&gt;=SMALL(기준일시_입력!$J$21:$J$39,FI$5),FB35&lt;SMALL(기준일시_입력!$N$21:$N$39,FI$5)),SMALL(기준일시_입력!$N$21:$N$39,FI$5)-FB35,0)),0)</f>
        <v>0</v>
      </c>
      <c r="FJ35" s="15">
        <f>IFERROR(IF(AND(FB35&lt;SMALL(기준일시_입력!$J$21:$J$39,FJ$5),FC35&gt;SMALL(기준일시_입력!$N$21:$N$39,FJ$5)),INDEX(기준일시_입력!$AJ$21:$AJ$39,FJ$5*2-1),IF(AND(FB35&gt;=SMALL(기준일시_입력!$J$21:$J$39,FJ$5),FB35&lt;SMALL(기준일시_입력!$N$21:$N$39,FJ$5)),SMALL(기준일시_입력!$N$21:$N$39,FJ$5)-FB35,0)),0)</f>
        <v>0</v>
      </c>
      <c r="FK35" s="15">
        <f>IFERROR(IF(AND(FB35&lt;SMALL(기준일시_입력!$J$21:$J$39,FK$5),FC35&gt;SMALL(기준일시_입력!$N$21:$N$39,FK$5)),INDEX(기준일시_입력!$AJ$21:$AJ$39,FK$5*2-1),IF(AND(FB35&gt;=SMALL(기준일시_입력!$J$21:$J$39,FK$5),FB35&lt;SMALL(기준일시_입력!$N$21:$N$39,FK$5)),SMALL(기준일시_입력!$N$21:$N$39,FK$5)-FB35,0)),0)</f>
        <v>0</v>
      </c>
      <c r="FL35" s="15">
        <f>IFERROR(IF(AND(FB35&lt;SMALL(기준일시_입력!$J$21:$J$39,FL$5),FC35&gt;SMALL(기준일시_입력!$N$21:$N$39,FL$5)),INDEX(기준일시_입력!$AJ$21:$AJ$39,FL$5*2-1),IF(AND(FB35&gt;=SMALL(기준일시_입력!$J$21:$J$39,FL$5),FB35&lt;SMALL(기준일시_입력!$N$21:$N$39,FL$5)),SMALL(기준일시_입력!$N$21:$N$39,FL$5)-FB35,0)),0)</f>
        <v>0</v>
      </c>
      <c r="FM35" s="15">
        <f>IFERROR(IF(AND(FB35&lt;SMALL(기준일시_입력!$J$21:$J$39,FM$5),FC35&gt;SMALL(기준일시_입력!$N$21:$N$39,FM$5)),INDEX(기준일시_입력!$AJ$21:$AJ$39,FM$5*2-1),IF(AND(FB35&gt;=SMALL(기준일시_입력!$J$21:$J$39,FM$5),FB35&lt;SMALL(기준일시_입력!$N$21:$N$39,FM$5)),SMALL(기준일시_입력!$N$21:$N$39,FM$5)-FB35,0)),0)</f>
        <v>0</v>
      </c>
      <c r="FN35" s="6"/>
      <c r="FO35" s="180" t="str">
        <f t="shared" si="169"/>
        <v/>
      </c>
      <c r="FP35" s="180"/>
      <c r="FQ35" s="124" t="str">
        <f t="shared" si="170"/>
        <v/>
      </c>
      <c r="FR35" s="133" t="str">
        <f t="shared" si="405"/>
        <v/>
      </c>
      <c r="FS35" s="184"/>
      <c r="FT35" s="184"/>
      <c r="FU35" s="184"/>
      <c r="FV35" s="184"/>
      <c r="FW35" s="184"/>
      <c r="FX35" s="184"/>
      <c r="FY35" s="176"/>
      <c r="FZ35" s="177"/>
      <c r="GA35" s="129" t="str">
        <f>IF($B35="","",IF(AND(FQ$3&lt;&gt;"",$B35-기준일시_입력!$AO$7&lt;=0,FS35="",FV35="",FY35=""),"X",IF(FY35="연차","☆",IF(FY35="월차","★",IF(FY35="병가","♨",IF(FY35="출장","◎",IF(FY35="교육","■",IF(AND(FY35="",FS35&lt;=기준일시_입력!$J$15,FV35&gt;=기준일시_입력!$N$15),"○",IF(AND(FY35="",FS35&lt;&gt;"",FS35&gt;기준일시_입력!$J$15),"▼",IF(AND(FY35="",FV35&lt;&gt;"",FV35&lt;기준일시_입력!$N$15),"△",""))))))))))</f>
        <v/>
      </c>
      <c r="GB35" s="128">
        <f>IFERROR(IF(OR(FS35="",FV35=""),0,IF(AND(GD35&lt;기준일시_입력!$J$17,GE35&gt;기준일시_입력!$N$17),기준일시_입력!$N$17-기준일시_입력!$J$17,IF(AND(GD35&gt;=기준일시_입력!$J$17,GE35&gt;기준일시_입력!$N$17),기준일시_입력!$N$17-GD35,IF(GE35&lt;기준일시_입력!$J$17,0,IF(AND(GD35&lt;기준일시_입력!$J$17,GE35&lt;=기준일시_입력!$N$17),GE35-기준일시_입력!$J$17,IF(AND(GD35&gt;=기준일시_입력!$J$17,GE35&lt;=기준일시_입력!$N$17),GE35-GD35,0)))))),0)</f>
        <v>0</v>
      </c>
      <c r="GC35" s="128">
        <f t="shared" si="172"/>
        <v>0</v>
      </c>
      <c r="GD35" s="128">
        <f>IF(OR(FS35="",FV35=""),0,IF(FS35&lt;기준일시_입력!$J$15,기준일시_입력!$J$15,FS35))</f>
        <v>0</v>
      </c>
      <c r="GE35" s="128">
        <f t="shared" si="173"/>
        <v>0</v>
      </c>
      <c r="GF35" s="128">
        <f>IFERROR(IF(AND(GD35&lt;SMALL(기준일시_입력!$J$21:$J$39,GF$5),GE35&gt;SMALL(기준일시_입력!$N$21:$N$39,GF$5)),INDEX(기준일시_입력!$AJ$21:$AJ$39,GF$5*2-1),IF(AND(GD35&gt;=SMALL(기준일시_입력!$J$21:$J$39,GF$5),GD35&lt;SMALL(기준일시_입력!$N$21:$N$39,GF$5)),SMALL(기준일시_입력!$N$21:$N$39,GF$5)-GD35,0)),0)</f>
        <v>0</v>
      </c>
      <c r="GG35" s="128">
        <f>IFERROR(IF(AND(GD35&lt;SMALL(기준일시_입력!$J$21:$J$39,GG$5),GE35&gt;SMALL(기준일시_입력!$N$21:$N$39,GG$5)),INDEX(기준일시_입력!$AJ$21:$AJ$39,GG$5*2-1),IF(AND(GD35&gt;=SMALL(기준일시_입력!$J$21:$J$39,GG$5),GD35&lt;SMALL(기준일시_입력!$N$21:$N$39,GG$5)),SMALL(기준일시_입력!$N$21:$N$39,GG$5)-GD35,0)),0)</f>
        <v>0</v>
      </c>
      <c r="GH35" s="128">
        <f>IFERROR(IF(AND(GD35&lt;SMALL(기준일시_입력!$J$21:$J$39,GH$5),GE35&gt;SMALL(기준일시_입력!$N$21:$N$39,GH$5)),INDEX(기준일시_입력!$AJ$21:$AJ$39,GH$5*2-1),IF(AND(GD35&gt;=SMALL(기준일시_입력!$J$21:$J$39,GH$5),GD35&lt;SMALL(기준일시_입력!$N$21:$N$39,GH$5)),SMALL(기준일시_입력!$N$21:$N$39,GH$5)-GD35,0)),0)</f>
        <v>0</v>
      </c>
      <c r="GI35" s="128">
        <f>IFERROR(IF(AND(GD35&lt;SMALL(기준일시_입력!$J$21:$J$39,GI$5),GE35&gt;SMALL(기준일시_입력!$N$21:$N$39,GI$5)),INDEX(기준일시_입력!$AJ$21:$AJ$39,GI$5*2-1),IF(AND(GD35&gt;=SMALL(기준일시_입력!$J$21:$J$39,GI$5),GD35&lt;SMALL(기준일시_입력!$N$21:$N$39,GI$5)),SMALL(기준일시_입력!$N$21:$N$39,GI$5)-GD35,0)),0)</f>
        <v>0</v>
      </c>
      <c r="GJ35" s="128">
        <f>IFERROR(IF(AND(GD35&lt;SMALL(기준일시_입력!$J$21:$J$39,GJ$5),GE35&gt;SMALL(기준일시_입력!$N$21:$N$39,GJ$5)),INDEX(기준일시_입력!$AJ$21:$AJ$39,GJ$5*2-1),IF(AND(GD35&gt;=SMALL(기준일시_입력!$J$21:$J$39,GJ$5),GD35&lt;SMALL(기준일시_입력!$N$21:$N$39,GJ$5)),SMALL(기준일시_입력!$N$21:$N$39,GJ$5)-GD35,0)),0)</f>
        <v>0</v>
      </c>
      <c r="GK35" s="128">
        <f>IFERROR(IF(AND(GD35&lt;SMALL(기준일시_입력!$J$21:$J$39,GK$5),GE35&gt;SMALL(기준일시_입력!$N$21:$N$39,GK$5)),INDEX(기준일시_입력!$AJ$21:$AJ$39,GK$5*2-1),IF(AND(GD35&gt;=SMALL(기준일시_입력!$J$21:$J$39,GK$5),GD35&lt;SMALL(기준일시_입력!$N$21:$N$39,GK$5)),SMALL(기준일시_입력!$N$21:$N$39,GK$5)-GD35,0)),0)</f>
        <v>0</v>
      </c>
      <c r="GL35" s="128">
        <f>IFERROR(IF(AND(GD35&lt;SMALL(기준일시_입력!$J$21:$J$39,GL$5),GE35&gt;SMALL(기준일시_입력!$N$21:$N$39,GL$5)),INDEX(기준일시_입력!$AJ$21:$AJ$39,GL$5*2-1),IF(AND(GD35&gt;=SMALL(기준일시_입력!$J$21:$J$39,GL$5),GD35&lt;SMALL(기준일시_입력!$N$21:$N$39,GL$5)),SMALL(기준일시_입력!$N$21:$N$39,GL$5)-GD35,0)),0)</f>
        <v>0</v>
      </c>
      <c r="GM35" s="128">
        <f>IFERROR(IF(AND(GD35&lt;SMALL(기준일시_입력!$J$21:$J$39,GM$5),GE35&gt;SMALL(기준일시_입력!$N$21:$N$39,GM$5)),INDEX(기준일시_입력!$AJ$21:$AJ$39,GM$5*2-1),IF(AND(GD35&gt;=SMALL(기준일시_입력!$J$21:$J$39,GM$5),GD35&lt;SMALL(기준일시_입력!$N$21:$N$39,GM$5)),SMALL(기준일시_입력!$N$21:$N$39,GM$5)-GD35,0)),0)</f>
        <v>0</v>
      </c>
      <c r="GN35" s="128">
        <f>IFERROR(IF(AND(GD35&lt;SMALL(기준일시_입력!$J$21:$J$39,GN$5),GE35&gt;SMALL(기준일시_입력!$N$21:$N$39,GN$5)),INDEX(기준일시_입력!$AJ$21:$AJ$39,GN$5*2-1),IF(AND(GD35&gt;=SMALL(기준일시_입력!$J$21:$J$39,GN$5),GD35&lt;SMALL(기준일시_입력!$N$21:$N$39,GN$5)),SMALL(기준일시_입력!$N$21:$N$39,GN$5)-GD35,0)),0)</f>
        <v>0</v>
      </c>
      <c r="GO35" s="128">
        <f>IFERROR(IF(AND(GD35&lt;SMALL(기준일시_입력!$J$21:$J$39,GO$5),GE35&gt;SMALL(기준일시_입력!$N$21:$N$39,GO$5)),INDEX(기준일시_입력!$AJ$21:$AJ$39,GO$5*2-1),IF(AND(GD35&gt;=SMALL(기준일시_입력!$J$21:$J$39,GO$5),GD35&lt;SMALL(기준일시_입력!$N$21:$N$39,GO$5)),SMALL(기준일시_입력!$N$21:$N$39,GO$5)-GD35,0)),0)</f>
        <v>0</v>
      </c>
      <c r="GP35" s="125"/>
      <c r="GQ35" s="180" t="str">
        <f t="shared" si="174"/>
        <v/>
      </c>
      <c r="GR35" s="180"/>
      <c r="GS35" s="124" t="str">
        <f t="shared" si="175"/>
        <v/>
      </c>
      <c r="GT35" s="133" t="str">
        <f t="shared" si="405"/>
        <v/>
      </c>
      <c r="GU35" s="184"/>
      <c r="GV35" s="184"/>
      <c r="GW35" s="184"/>
      <c r="GX35" s="184"/>
      <c r="GY35" s="184"/>
      <c r="GZ35" s="184"/>
      <c r="HA35" s="176"/>
      <c r="HB35" s="177"/>
      <c r="HC35" s="129" t="str">
        <f>IF($B35="","",IF(AND(GS$3&lt;&gt;"",$B35-기준일시_입력!$AO$7&lt;=0,GU35="",GX35="",HA35=""),"X",IF(HA35="연차","☆",IF(HA35="월차","★",IF(HA35="병가","♨",IF(HA35="출장","◎",IF(HA35="교육","■",IF(AND(HA35="",GU35&lt;=기준일시_입력!$J$15,GX35&gt;=기준일시_입력!$N$15),"○",IF(AND(HA35="",GU35&lt;&gt;"",GU35&gt;기준일시_입력!$J$15),"▼",IF(AND(HA35="",GX35&lt;&gt;"",GX35&lt;기준일시_입력!$N$15),"△",""))))))))))</f>
        <v/>
      </c>
      <c r="HD35" s="128">
        <f>IFERROR(IF(OR(GU35="",GX35=""),0,IF(AND(HF35&lt;기준일시_입력!$J$17,HG35&gt;기준일시_입력!$N$17),기준일시_입력!$N$17-기준일시_입력!$J$17,IF(AND(HF35&gt;=기준일시_입력!$J$17,HG35&gt;기준일시_입력!$N$17),기준일시_입력!$N$17-HF35,IF(HG35&lt;기준일시_입력!$J$17,0,IF(AND(HF35&lt;기준일시_입력!$J$17,HG35&lt;=기준일시_입력!$N$17),HG35-기준일시_입력!$J$17,IF(AND(HF35&gt;=기준일시_입력!$J$17,HG35&lt;=기준일시_입력!$N$17),HG35-HF35,0)))))),0)</f>
        <v>0</v>
      </c>
      <c r="HE35" s="128">
        <f t="shared" si="177"/>
        <v>0</v>
      </c>
      <c r="HF35" s="128">
        <f>IF(OR(GU35="",GX35=""),0,IF(GU35&lt;기준일시_입력!$J$15,기준일시_입력!$J$15,GU35))</f>
        <v>0</v>
      </c>
      <c r="HG35" s="128">
        <f t="shared" si="178"/>
        <v>0</v>
      </c>
      <c r="HH35" s="128">
        <f>IFERROR(IF(AND(HF35&lt;SMALL(기준일시_입력!$J$21:$J$39,HH$5),HG35&gt;SMALL(기준일시_입력!$N$21:$N$39,HH$5)),INDEX(기준일시_입력!$AJ$21:$AJ$39,HH$5*2-1),IF(AND(HF35&gt;=SMALL(기준일시_입력!$J$21:$J$39,HH$5),HF35&lt;SMALL(기준일시_입력!$N$21:$N$39,HH$5)),SMALL(기준일시_입력!$N$21:$N$39,HH$5)-HF35,0)),0)</f>
        <v>0</v>
      </c>
      <c r="HI35" s="128">
        <f>IFERROR(IF(AND(HF35&lt;SMALL(기준일시_입력!$J$21:$J$39,HI$5),HG35&gt;SMALL(기준일시_입력!$N$21:$N$39,HI$5)),INDEX(기준일시_입력!$AJ$21:$AJ$39,HI$5*2-1),IF(AND(HF35&gt;=SMALL(기준일시_입력!$J$21:$J$39,HI$5),HF35&lt;SMALL(기준일시_입력!$N$21:$N$39,HI$5)),SMALL(기준일시_입력!$N$21:$N$39,HI$5)-HF35,0)),0)</f>
        <v>0</v>
      </c>
      <c r="HJ35" s="128">
        <f>IFERROR(IF(AND(HF35&lt;SMALL(기준일시_입력!$J$21:$J$39,HJ$5),HG35&gt;SMALL(기준일시_입력!$N$21:$N$39,HJ$5)),INDEX(기준일시_입력!$AJ$21:$AJ$39,HJ$5*2-1),IF(AND(HF35&gt;=SMALL(기준일시_입력!$J$21:$J$39,HJ$5),HF35&lt;SMALL(기준일시_입력!$N$21:$N$39,HJ$5)),SMALL(기준일시_입력!$N$21:$N$39,HJ$5)-HF35,0)),0)</f>
        <v>0</v>
      </c>
      <c r="HK35" s="128">
        <f>IFERROR(IF(AND(HF35&lt;SMALL(기준일시_입력!$J$21:$J$39,HK$5),HG35&gt;SMALL(기준일시_입력!$N$21:$N$39,HK$5)),INDEX(기준일시_입력!$AJ$21:$AJ$39,HK$5*2-1),IF(AND(HF35&gt;=SMALL(기준일시_입력!$J$21:$J$39,HK$5),HF35&lt;SMALL(기준일시_입력!$N$21:$N$39,HK$5)),SMALL(기준일시_입력!$N$21:$N$39,HK$5)-HF35,0)),0)</f>
        <v>0</v>
      </c>
      <c r="HL35" s="128">
        <f>IFERROR(IF(AND(HF35&lt;SMALL(기준일시_입력!$J$21:$J$39,HL$5),HG35&gt;SMALL(기준일시_입력!$N$21:$N$39,HL$5)),INDEX(기준일시_입력!$AJ$21:$AJ$39,HL$5*2-1),IF(AND(HF35&gt;=SMALL(기준일시_입력!$J$21:$J$39,HL$5),HF35&lt;SMALL(기준일시_입력!$N$21:$N$39,HL$5)),SMALL(기준일시_입력!$N$21:$N$39,HL$5)-HF35,0)),0)</f>
        <v>0</v>
      </c>
      <c r="HM35" s="128">
        <f>IFERROR(IF(AND(HF35&lt;SMALL(기준일시_입력!$J$21:$J$39,HM$5),HG35&gt;SMALL(기준일시_입력!$N$21:$N$39,HM$5)),INDEX(기준일시_입력!$AJ$21:$AJ$39,HM$5*2-1),IF(AND(HF35&gt;=SMALL(기준일시_입력!$J$21:$J$39,HM$5),HF35&lt;SMALL(기준일시_입력!$N$21:$N$39,HM$5)),SMALL(기준일시_입력!$N$21:$N$39,HM$5)-HF35,0)),0)</f>
        <v>0</v>
      </c>
      <c r="HN35" s="128">
        <f>IFERROR(IF(AND(HF35&lt;SMALL(기준일시_입력!$J$21:$J$39,HN$5),HG35&gt;SMALL(기준일시_입력!$N$21:$N$39,HN$5)),INDEX(기준일시_입력!$AJ$21:$AJ$39,HN$5*2-1),IF(AND(HF35&gt;=SMALL(기준일시_입력!$J$21:$J$39,HN$5),HF35&lt;SMALL(기준일시_입력!$N$21:$N$39,HN$5)),SMALL(기준일시_입력!$N$21:$N$39,HN$5)-HF35,0)),0)</f>
        <v>0</v>
      </c>
      <c r="HO35" s="128">
        <f>IFERROR(IF(AND(HF35&lt;SMALL(기준일시_입력!$J$21:$J$39,HO$5),HG35&gt;SMALL(기준일시_입력!$N$21:$N$39,HO$5)),INDEX(기준일시_입력!$AJ$21:$AJ$39,HO$5*2-1),IF(AND(HF35&gt;=SMALL(기준일시_입력!$J$21:$J$39,HO$5),HF35&lt;SMALL(기준일시_입력!$N$21:$N$39,HO$5)),SMALL(기준일시_입력!$N$21:$N$39,HO$5)-HF35,0)),0)</f>
        <v>0</v>
      </c>
      <c r="HP35" s="128">
        <f>IFERROR(IF(AND(HF35&lt;SMALL(기준일시_입력!$J$21:$J$39,HP$5),HG35&gt;SMALL(기준일시_입력!$N$21:$N$39,HP$5)),INDEX(기준일시_입력!$AJ$21:$AJ$39,HP$5*2-1),IF(AND(HF35&gt;=SMALL(기준일시_입력!$J$21:$J$39,HP$5),HF35&lt;SMALL(기준일시_입력!$N$21:$N$39,HP$5)),SMALL(기준일시_입력!$N$21:$N$39,HP$5)-HF35,0)),0)</f>
        <v>0</v>
      </c>
      <c r="HQ35" s="128">
        <f>IFERROR(IF(AND(HF35&lt;SMALL(기준일시_입력!$J$21:$J$39,HQ$5),HG35&gt;SMALL(기준일시_입력!$N$21:$N$39,HQ$5)),INDEX(기준일시_입력!$AJ$21:$AJ$39,HQ$5*2-1),IF(AND(HF35&gt;=SMALL(기준일시_입력!$J$21:$J$39,HQ$5),HF35&lt;SMALL(기준일시_입력!$N$21:$N$39,HQ$5)),SMALL(기준일시_입력!$N$21:$N$39,HQ$5)-HF35,0)),0)</f>
        <v>0</v>
      </c>
      <c r="HR35" s="125"/>
      <c r="HS35" s="180" t="str">
        <f t="shared" si="179"/>
        <v/>
      </c>
      <c r="HT35" s="180"/>
      <c r="HU35" s="124" t="str">
        <f t="shared" si="180"/>
        <v/>
      </c>
      <c r="HV35" s="133" t="str">
        <f t="shared" si="405"/>
        <v/>
      </c>
      <c r="HW35" s="184"/>
      <c r="HX35" s="184"/>
      <c r="HY35" s="184"/>
      <c r="HZ35" s="184"/>
      <c r="IA35" s="184"/>
      <c r="IB35" s="184"/>
      <c r="IC35" s="176"/>
      <c r="ID35" s="177"/>
      <c r="IE35" s="129" t="str">
        <f>IF($B35="","",IF(AND(HU$3&lt;&gt;"",$B35-기준일시_입력!$AO$7&lt;=0,HW35="",HZ35="",IC35=""),"X",IF(IC35="연차","☆",IF(IC35="월차","★",IF(IC35="병가","♨",IF(IC35="출장","◎",IF(IC35="교육","■",IF(AND(IC35="",HW35&lt;=기준일시_입력!$J$15,HZ35&gt;=기준일시_입력!$N$15),"○",IF(AND(IC35="",HW35&lt;&gt;"",HW35&gt;기준일시_입력!$J$15),"▼",IF(AND(IC35="",HZ35&lt;&gt;"",HZ35&lt;기준일시_입력!$N$15),"△",""))))))))))</f>
        <v/>
      </c>
      <c r="IF35" s="128">
        <f>IFERROR(IF(OR(HW35="",HZ35=""),0,IF(AND(IH35&lt;기준일시_입력!$J$17,II35&gt;기준일시_입력!$N$17),기준일시_입력!$N$17-기준일시_입력!$J$17,IF(AND(IH35&gt;=기준일시_입력!$J$17,II35&gt;기준일시_입력!$N$17),기준일시_입력!$N$17-IH35,IF(II35&lt;기준일시_입력!$J$17,0,IF(AND(IH35&lt;기준일시_입력!$J$17,II35&lt;=기준일시_입력!$N$17),II35-기준일시_입력!$J$17,IF(AND(IH35&gt;=기준일시_입력!$J$17,II35&lt;=기준일시_입력!$N$17),II35-IH35,0)))))),0)</f>
        <v>0</v>
      </c>
      <c r="IG35" s="128">
        <f t="shared" si="182"/>
        <v>0</v>
      </c>
      <c r="IH35" s="128">
        <f>IF(OR(HW35="",HZ35=""),0,IF(HW35&lt;기준일시_입력!$J$15,기준일시_입력!$J$15,HW35))</f>
        <v>0</v>
      </c>
      <c r="II35" s="128">
        <f t="shared" si="183"/>
        <v>0</v>
      </c>
      <c r="IJ35" s="128">
        <f>IFERROR(IF(AND(IH35&lt;SMALL(기준일시_입력!$J$21:$J$39,IJ$5),II35&gt;SMALL(기준일시_입력!$N$21:$N$39,IJ$5)),INDEX(기준일시_입력!$AJ$21:$AJ$39,IJ$5*2-1),IF(AND(IH35&gt;=SMALL(기준일시_입력!$J$21:$J$39,IJ$5),IH35&lt;SMALL(기준일시_입력!$N$21:$N$39,IJ$5)),SMALL(기준일시_입력!$N$21:$N$39,IJ$5)-IH35,0)),0)</f>
        <v>0</v>
      </c>
      <c r="IK35" s="128">
        <f>IFERROR(IF(AND(IH35&lt;SMALL(기준일시_입력!$J$21:$J$39,IK$5),II35&gt;SMALL(기준일시_입력!$N$21:$N$39,IK$5)),INDEX(기준일시_입력!$AJ$21:$AJ$39,IK$5*2-1),IF(AND(IH35&gt;=SMALL(기준일시_입력!$J$21:$J$39,IK$5),IH35&lt;SMALL(기준일시_입력!$N$21:$N$39,IK$5)),SMALL(기준일시_입력!$N$21:$N$39,IK$5)-IH35,0)),0)</f>
        <v>0</v>
      </c>
      <c r="IL35" s="128">
        <f>IFERROR(IF(AND(IH35&lt;SMALL(기준일시_입력!$J$21:$J$39,IL$5),II35&gt;SMALL(기준일시_입력!$N$21:$N$39,IL$5)),INDEX(기준일시_입력!$AJ$21:$AJ$39,IL$5*2-1),IF(AND(IH35&gt;=SMALL(기준일시_입력!$J$21:$J$39,IL$5),IH35&lt;SMALL(기준일시_입력!$N$21:$N$39,IL$5)),SMALL(기준일시_입력!$N$21:$N$39,IL$5)-IH35,0)),0)</f>
        <v>0</v>
      </c>
      <c r="IM35" s="128">
        <f>IFERROR(IF(AND(IH35&lt;SMALL(기준일시_입력!$J$21:$J$39,IM$5),II35&gt;SMALL(기준일시_입력!$N$21:$N$39,IM$5)),INDEX(기준일시_입력!$AJ$21:$AJ$39,IM$5*2-1),IF(AND(IH35&gt;=SMALL(기준일시_입력!$J$21:$J$39,IM$5),IH35&lt;SMALL(기준일시_입력!$N$21:$N$39,IM$5)),SMALL(기준일시_입력!$N$21:$N$39,IM$5)-IH35,0)),0)</f>
        <v>0</v>
      </c>
      <c r="IN35" s="128">
        <f>IFERROR(IF(AND(IH35&lt;SMALL(기준일시_입력!$J$21:$J$39,IN$5),II35&gt;SMALL(기준일시_입력!$N$21:$N$39,IN$5)),INDEX(기준일시_입력!$AJ$21:$AJ$39,IN$5*2-1),IF(AND(IH35&gt;=SMALL(기준일시_입력!$J$21:$J$39,IN$5),IH35&lt;SMALL(기준일시_입력!$N$21:$N$39,IN$5)),SMALL(기준일시_입력!$N$21:$N$39,IN$5)-IH35,0)),0)</f>
        <v>0</v>
      </c>
      <c r="IO35" s="128">
        <f>IFERROR(IF(AND(IH35&lt;SMALL(기준일시_입력!$J$21:$J$39,IO$5),II35&gt;SMALL(기준일시_입력!$N$21:$N$39,IO$5)),INDEX(기준일시_입력!$AJ$21:$AJ$39,IO$5*2-1),IF(AND(IH35&gt;=SMALL(기준일시_입력!$J$21:$J$39,IO$5),IH35&lt;SMALL(기준일시_입력!$N$21:$N$39,IO$5)),SMALL(기준일시_입력!$N$21:$N$39,IO$5)-IH35,0)),0)</f>
        <v>0</v>
      </c>
      <c r="IP35" s="128">
        <f>IFERROR(IF(AND(IH35&lt;SMALL(기준일시_입력!$J$21:$J$39,IP$5),II35&gt;SMALL(기준일시_입력!$N$21:$N$39,IP$5)),INDEX(기준일시_입력!$AJ$21:$AJ$39,IP$5*2-1),IF(AND(IH35&gt;=SMALL(기준일시_입력!$J$21:$J$39,IP$5),IH35&lt;SMALL(기준일시_입력!$N$21:$N$39,IP$5)),SMALL(기준일시_입력!$N$21:$N$39,IP$5)-IH35,0)),0)</f>
        <v>0</v>
      </c>
      <c r="IQ35" s="128">
        <f>IFERROR(IF(AND(IH35&lt;SMALL(기준일시_입력!$J$21:$J$39,IQ$5),II35&gt;SMALL(기준일시_입력!$N$21:$N$39,IQ$5)),INDEX(기준일시_입력!$AJ$21:$AJ$39,IQ$5*2-1),IF(AND(IH35&gt;=SMALL(기준일시_입력!$J$21:$J$39,IQ$5),IH35&lt;SMALL(기준일시_입력!$N$21:$N$39,IQ$5)),SMALL(기준일시_입력!$N$21:$N$39,IQ$5)-IH35,0)),0)</f>
        <v>0</v>
      </c>
      <c r="IR35" s="128">
        <f>IFERROR(IF(AND(IH35&lt;SMALL(기준일시_입력!$J$21:$J$39,IR$5),II35&gt;SMALL(기준일시_입력!$N$21:$N$39,IR$5)),INDEX(기준일시_입력!$AJ$21:$AJ$39,IR$5*2-1),IF(AND(IH35&gt;=SMALL(기준일시_입력!$J$21:$J$39,IR$5),IH35&lt;SMALL(기준일시_입력!$N$21:$N$39,IR$5)),SMALL(기준일시_입력!$N$21:$N$39,IR$5)-IH35,0)),0)</f>
        <v>0</v>
      </c>
      <c r="IS35" s="128">
        <f>IFERROR(IF(AND(IH35&lt;SMALL(기준일시_입력!$J$21:$J$39,IS$5),II35&gt;SMALL(기준일시_입력!$N$21:$N$39,IS$5)),INDEX(기준일시_입력!$AJ$21:$AJ$39,IS$5*2-1),IF(AND(IH35&gt;=SMALL(기준일시_입력!$J$21:$J$39,IS$5),IH35&lt;SMALL(기준일시_입력!$N$21:$N$39,IS$5)),SMALL(기준일시_입력!$N$21:$N$39,IS$5)-IH35,0)),0)</f>
        <v>0</v>
      </c>
      <c r="IT35" s="125"/>
      <c r="IU35" s="180" t="str">
        <f t="shared" si="184"/>
        <v/>
      </c>
      <c r="IV35" s="180"/>
      <c r="IW35" s="124" t="str">
        <f t="shared" si="185"/>
        <v/>
      </c>
      <c r="IX35" s="133" t="str">
        <f t="shared" si="406"/>
        <v/>
      </c>
      <c r="IY35" s="184"/>
      <c r="IZ35" s="184"/>
      <c r="JA35" s="184"/>
      <c r="JB35" s="184"/>
      <c r="JC35" s="184"/>
      <c r="JD35" s="184"/>
      <c r="JE35" s="176"/>
      <c r="JF35" s="177"/>
      <c r="JG35" s="129" t="str">
        <f>IF($B35="","",IF(AND(IW$3&lt;&gt;"",$B35-기준일시_입력!$AO$7&lt;=0,IY35="",JB35="",JE35=""),"X",IF(JE35="연차","☆",IF(JE35="월차","★",IF(JE35="병가","♨",IF(JE35="출장","◎",IF(JE35="교육","■",IF(AND(JE35="",IY35&lt;=기준일시_입력!$J$15,JB35&gt;=기준일시_입력!$N$15),"○",IF(AND(JE35="",IY35&lt;&gt;"",IY35&gt;기준일시_입력!$J$15),"▼",IF(AND(JE35="",JB35&lt;&gt;"",JB35&lt;기준일시_입력!$N$15),"△",""))))))))))</f>
        <v/>
      </c>
      <c r="JH35" s="128">
        <f>IFERROR(IF(OR(IY35="",JB35=""),0,IF(AND(JJ35&lt;기준일시_입력!$J$17,JK35&gt;기준일시_입력!$N$17),기준일시_입력!$N$17-기준일시_입력!$J$17,IF(AND(JJ35&gt;=기준일시_입력!$J$17,JK35&gt;기준일시_입력!$N$17),기준일시_입력!$N$17-JJ35,IF(JK35&lt;기준일시_입력!$J$17,0,IF(AND(JJ35&lt;기준일시_입력!$J$17,JK35&lt;=기준일시_입력!$N$17),JK35-기준일시_입력!$J$17,IF(AND(JJ35&gt;=기준일시_입력!$J$17,JK35&lt;=기준일시_입력!$N$17),JK35-JJ35,0)))))),0)</f>
        <v>0</v>
      </c>
      <c r="JI35" s="128">
        <f t="shared" si="187"/>
        <v>0</v>
      </c>
      <c r="JJ35" s="128">
        <f>IF(OR(IY35="",JB35=""),0,IF(IY35&lt;기준일시_입력!$J$15,기준일시_입력!$J$15,IY35))</f>
        <v>0</v>
      </c>
      <c r="JK35" s="128">
        <f t="shared" si="188"/>
        <v>0</v>
      </c>
      <c r="JL35" s="128">
        <f>IFERROR(IF(AND(JJ35&lt;SMALL(기준일시_입력!$J$21:$J$39,JL$5),JK35&gt;SMALL(기준일시_입력!$N$21:$N$39,JL$5)),INDEX(기준일시_입력!$AJ$21:$AJ$39,JL$5*2-1),IF(AND(JJ35&gt;=SMALL(기준일시_입력!$J$21:$J$39,JL$5),JJ35&lt;SMALL(기준일시_입력!$N$21:$N$39,JL$5)),SMALL(기준일시_입력!$N$21:$N$39,JL$5)-JJ35,0)),0)</f>
        <v>0</v>
      </c>
      <c r="JM35" s="128">
        <f>IFERROR(IF(AND(JJ35&lt;SMALL(기준일시_입력!$J$21:$J$39,JM$5),JK35&gt;SMALL(기준일시_입력!$N$21:$N$39,JM$5)),INDEX(기준일시_입력!$AJ$21:$AJ$39,JM$5*2-1),IF(AND(JJ35&gt;=SMALL(기준일시_입력!$J$21:$J$39,JM$5),JJ35&lt;SMALL(기준일시_입력!$N$21:$N$39,JM$5)),SMALL(기준일시_입력!$N$21:$N$39,JM$5)-JJ35,0)),0)</f>
        <v>0</v>
      </c>
      <c r="JN35" s="128">
        <f>IFERROR(IF(AND(JJ35&lt;SMALL(기준일시_입력!$J$21:$J$39,JN$5),JK35&gt;SMALL(기준일시_입력!$N$21:$N$39,JN$5)),INDEX(기준일시_입력!$AJ$21:$AJ$39,JN$5*2-1),IF(AND(JJ35&gt;=SMALL(기준일시_입력!$J$21:$J$39,JN$5),JJ35&lt;SMALL(기준일시_입력!$N$21:$N$39,JN$5)),SMALL(기준일시_입력!$N$21:$N$39,JN$5)-JJ35,0)),0)</f>
        <v>0</v>
      </c>
      <c r="JO35" s="128">
        <f>IFERROR(IF(AND(JJ35&lt;SMALL(기준일시_입력!$J$21:$J$39,JO$5),JK35&gt;SMALL(기준일시_입력!$N$21:$N$39,JO$5)),INDEX(기준일시_입력!$AJ$21:$AJ$39,JO$5*2-1),IF(AND(JJ35&gt;=SMALL(기준일시_입력!$J$21:$J$39,JO$5),JJ35&lt;SMALL(기준일시_입력!$N$21:$N$39,JO$5)),SMALL(기준일시_입력!$N$21:$N$39,JO$5)-JJ35,0)),0)</f>
        <v>0</v>
      </c>
      <c r="JP35" s="128">
        <f>IFERROR(IF(AND(JJ35&lt;SMALL(기준일시_입력!$J$21:$J$39,JP$5),JK35&gt;SMALL(기준일시_입력!$N$21:$N$39,JP$5)),INDEX(기준일시_입력!$AJ$21:$AJ$39,JP$5*2-1),IF(AND(JJ35&gt;=SMALL(기준일시_입력!$J$21:$J$39,JP$5),JJ35&lt;SMALL(기준일시_입력!$N$21:$N$39,JP$5)),SMALL(기준일시_입력!$N$21:$N$39,JP$5)-JJ35,0)),0)</f>
        <v>0</v>
      </c>
      <c r="JQ35" s="128">
        <f>IFERROR(IF(AND(JJ35&lt;SMALL(기준일시_입력!$J$21:$J$39,JQ$5),JK35&gt;SMALL(기준일시_입력!$N$21:$N$39,JQ$5)),INDEX(기준일시_입력!$AJ$21:$AJ$39,JQ$5*2-1),IF(AND(JJ35&gt;=SMALL(기준일시_입력!$J$21:$J$39,JQ$5),JJ35&lt;SMALL(기준일시_입력!$N$21:$N$39,JQ$5)),SMALL(기준일시_입력!$N$21:$N$39,JQ$5)-JJ35,0)),0)</f>
        <v>0</v>
      </c>
      <c r="JR35" s="128">
        <f>IFERROR(IF(AND(JJ35&lt;SMALL(기준일시_입력!$J$21:$J$39,JR$5),JK35&gt;SMALL(기준일시_입력!$N$21:$N$39,JR$5)),INDEX(기준일시_입력!$AJ$21:$AJ$39,JR$5*2-1),IF(AND(JJ35&gt;=SMALL(기준일시_입력!$J$21:$J$39,JR$5),JJ35&lt;SMALL(기준일시_입력!$N$21:$N$39,JR$5)),SMALL(기준일시_입력!$N$21:$N$39,JR$5)-JJ35,0)),0)</f>
        <v>0</v>
      </c>
      <c r="JS35" s="128">
        <f>IFERROR(IF(AND(JJ35&lt;SMALL(기준일시_입력!$J$21:$J$39,JS$5),JK35&gt;SMALL(기준일시_입력!$N$21:$N$39,JS$5)),INDEX(기준일시_입력!$AJ$21:$AJ$39,JS$5*2-1),IF(AND(JJ35&gt;=SMALL(기준일시_입력!$J$21:$J$39,JS$5),JJ35&lt;SMALL(기준일시_입력!$N$21:$N$39,JS$5)),SMALL(기준일시_입력!$N$21:$N$39,JS$5)-JJ35,0)),0)</f>
        <v>0</v>
      </c>
      <c r="JT35" s="128">
        <f>IFERROR(IF(AND(JJ35&lt;SMALL(기준일시_입력!$J$21:$J$39,JT$5),JK35&gt;SMALL(기준일시_입력!$N$21:$N$39,JT$5)),INDEX(기준일시_입력!$AJ$21:$AJ$39,JT$5*2-1),IF(AND(JJ35&gt;=SMALL(기준일시_입력!$J$21:$J$39,JT$5),JJ35&lt;SMALL(기준일시_입력!$N$21:$N$39,JT$5)),SMALL(기준일시_입력!$N$21:$N$39,JT$5)-JJ35,0)),0)</f>
        <v>0</v>
      </c>
      <c r="JU35" s="128">
        <f>IFERROR(IF(AND(JJ35&lt;SMALL(기준일시_입력!$J$21:$J$39,JU$5),JK35&gt;SMALL(기준일시_입력!$N$21:$N$39,JU$5)),INDEX(기준일시_입력!$AJ$21:$AJ$39,JU$5*2-1),IF(AND(JJ35&gt;=SMALL(기준일시_입력!$J$21:$J$39,JU$5),JJ35&lt;SMALL(기준일시_입력!$N$21:$N$39,JU$5)),SMALL(기준일시_입력!$N$21:$N$39,JU$5)-JJ35,0)),0)</f>
        <v>0</v>
      </c>
      <c r="JV35" s="125"/>
      <c r="JW35" s="180" t="str">
        <f t="shared" si="189"/>
        <v/>
      </c>
      <c r="JX35" s="180"/>
      <c r="JY35" s="124" t="str">
        <f t="shared" si="190"/>
        <v/>
      </c>
      <c r="JZ35" s="133" t="str">
        <f t="shared" si="406"/>
        <v/>
      </c>
      <c r="KA35" s="184"/>
      <c r="KB35" s="184"/>
      <c r="KC35" s="184"/>
      <c r="KD35" s="184"/>
      <c r="KE35" s="184"/>
      <c r="KF35" s="184"/>
      <c r="KG35" s="176"/>
      <c r="KH35" s="177"/>
      <c r="KI35" s="129" t="str">
        <f>IF($B35="","",IF(AND(JY$3&lt;&gt;"",$B35-기준일시_입력!$AO$7&lt;=0,KA35="",KD35="",KG35=""),"X",IF(KG35="연차","☆",IF(KG35="월차","★",IF(KG35="병가","♨",IF(KG35="출장","◎",IF(KG35="교육","■",IF(AND(KG35="",KA35&lt;=기준일시_입력!$J$15,KD35&gt;=기준일시_입력!$N$15),"○",IF(AND(KG35="",KA35&lt;&gt;"",KA35&gt;기준일시_입력!$J$15),"▼",IF(AND(KG35="",KD35&lt;&gt;"",KD35&lt;기준일시_입력!$N$15),"△",""))))))))))</f>
        <v/>
      </c>
      <c r="KJ35" s="128">
        <f>IFERROR(IF(OR(KA35="",KD35=""),0,IF(AND(KL35&lt;기준일시_입력!$J$17,KM35&gt;기준일시_입력!$N$17),기준일시_입력!$N$17-기준일시_입력!$J$17,IF(AND(KL35&gt;=기준일시_입력!$J$17,KM35&gt;기준일시_입력!$N$17),기준일시_입력!$N$17-KL35,IF(KM35&lt;기준일시_입력!$J$17,0,IF(AND(KL35&lt;기준일시_입력!$J$17,KM35&lt;=기준일시_입력!$N$17),KM35-기준일시_입력!$J$17,IF(AND(KL35&gt;=기준일시_입력!$J$17,KM35&lt;=기준일시_입력!$N$17),KM35-KL35,0)))))),0)</f>
        <v>0</v>
      </c>
      <c r="KK35" s="128">
        <f t="shared" si="192"/>
        <v>0</v>
      </c>
      <c r="KL35" s="128">
        <f>IF(OR(KA35="",KD35=""),0,IF(KA35&lt;기준일시_입력!$J$15,기준일시_입력!$J$15,KA35))</f>
        <v>0</v>
      </c>
      <c r="KM35" s="128">
        <f t="shared" si="193"/>
        <v>0</v>
      </c>
      <c r="KN35" s="128">
        <f>IFERROR(IF(AND(KL35&lt;SMALL(기준일시_입력!$J$21:$J$39,KN$5),KM35&gt;SMALL(기준일시_입력!$N$21:$N$39,KN$5)),INDEX(기준일시_입력!$AJ$21:$AJ$39,KN$5*2-1),IF(AND(KL35&gt;=SMALL(기준일시_입력!$J$21:$J$39,KN$5),KL35&lt;SMALL(기준일시_입력!$N$21:$N$39,KN$5)),SMALL(기준일시_입력!$N$21:$N$39,KN$5)-KL35,0)),0)</f>
        <v>0</v>
      </c>
      <c r="KO35" s="128">
        <f>IFERROR(IF(AND(KL35&lt;SMALL(기준일시_입력!$J$21:$J$39,KO$5),KM35&gt;SMALL(기준일시_입력!$N$21:$N$39,KO$5)),INDEX(기준일시_입력!$AJ$21:$AJ$39,KO$5*2-1),IF(AND(KL35&gt;=SMALL(기준일시_입력!$J$21:$J$39,KO$5),KL35&lt;SMALL(기준일시_입력!$N$21:$N$39,KO$5)),SMALL(기준일시_입력!$N$21:$N$39,KO$5)-KL35,0)),0)</f>
        <v>0</v>
      </c>
      <c r="KP35" s="128">
        <f>IFERROR(IF(AND(KL35&lt;SMALL(기준일시_입력!$J$21:$J$39,KP$5),KM35&gt;SMALL(기준일시_입력!$N$21:$N$39,KP$5)),INDEX(기준일시_입력!$AJ$21:$AJ$39,KP$5*2-1),IF(AND(KL35&gt;=SMALL(기준일시_입력!$J$21:$J$39,KP$5),KL35&lt;SMALL(기준일시_입력!$N$21:$N$39,KP$5)),SMALL(기준일시_입력!$N$21:$N$39,KP$5)-KL35,0)),0)</f>
        <v>0</v>
      </c>
      <c r="KQ35" s="128">
        <f>IFERROR(IF(AND(KL35&lt;SMALL(기준일시_입력!$J$21:$J$39,KQ$5),KM35&gt;SMALL(기준일시_입력!$N$21:$N$39,KQ$5)),INDEX(기준일시_입력!$AJ$21:$AJ$39,KQ$5*2-1),IF(AND(KL35&gt;=SMALL(기준일시_입력!$J$21:$J$39,KQ$5),KL35&lt;SMALL(기준일시_입력!$N$21:$N$39,KQ$5)),SMALL(기준일시_입력!$N$21:$N$39,KQ$5)-KL35,0)),0)</f>
        <v>0</v>
      </c>
      <c r="KR35" s="128">
        <f>IFERROR(IF(AND(KL35&lt;SMALL(기준일시_입력!$J$21:$J$39,KR$5),KM35&gt;SMALL(기준일시_입력!$N$21:$N$39,KR$5)),INDEX(기준일시_입력!$AJ$21:$AJ$39,KR$5*2-1),IF(AND(KL35&gt;=SMALL(기준일시_입력!$J$21:$J$39,KR$5),KL35&lt;SMALL(기준일시_입력!$N$21:$N$39,KR$5)),SMALL(기준일시_입력!$N$21:$N$39,KR$5)-KL35,0)),0)</f>
        <v>0</v>
      </c>
      <c r="KS35" s="128">
        <f>IFERROR(IF(AND(KL35&lt;SMALL(기준일시_입력!$J$21:$J$39,KS$5),KM35&gt;SMALL(기준일시_입력!$N$21:$N$39,KS$5)),INDEX(기준일시_입력!$AJ$21:$AJ$39,KS$5*2-1),IF(AND(KL35&gt;=SMALL(기준일시_입력!$J$21:$J$39,KS$5),KL35&lt;SMALL(기준일시_입력!$N$21:$N$39,KS$5)),SMALL(기준일시_입력!$N$21:$N$39,KS$5)-KL35,0)),0)</f>
        <v>0</v>
      </c>
      <c r="KT35" s="128">
        <f>IFERROR(IF(AND(KL35&lt;SMALL(기준일시_입력!$J$21:$J$39,KT$5),KM35&gt;SMALL(기준일시_입력!$N$21:$N$39,KT$5)),INDEX(기준일시_입력!$AJ$21:$AJ$39,KT$5*2-1),IF(AND(KL35&gt;=SMALL(기준일시_입력!$J$21:$J$39,KT$5),KL35&lt;SMALL(기준일시_입력!$N$21:$N$39,KT$5)),SMALL(기준일시_입력!$N$21:$N$39,KT$5)-KL35,0)),0)</f>
        <v>0</v>
      </c>
      <c r="KU35" s="128">
        <f>IFERROR(IF(AND(KL35&lt;SMALL(기준일시_입력!$J$21:$J$39,KU$5),KM35&gt;SMALL(기준일시_입력!$N$21:$N$39,KU$5)),INDEX(기준일시_입력!$AJ$21:$AJ$39,KU$5*2-1),IF(AND(KL35&gt;=SMALL(기준일시_입력!$J$21:$J$39,KU$5),KL35&lt;SMALL(기준일시_입력!$N$21:$N$39,KU$5)),SMALL(기준일시_입력!$N$21:$N$39,KU$5)-KL35,0)),0)</f>
        <v>0</v>
      </c>
      <c r="KV35" s="128">
        <f>IFERROR(IF(AND(KL35&lt;SMALL(기준일시_입력!$J$21:$J$39,KV$5),KM35&gt;SMALL(기준일시_입력!$N$21:$N$39,KV$5)),INDEX(기준일시_입력!$AJ$21:$AJ$39,KV$5*2-1),IF(AND(KL35&gt;=SMALL(기준일시_입력!$J$21:$J$39,KV$5),KL35&lt;SMALL(기준일시_입력!$N$21:$N$39,KV$5)),SMALL(기준일시_입력!$N$21:$N$39,KV$5)-KL35,0)),0)</f>
        <v>0</v>
      </c>
      <c r="KW35" s="128">
        <f>IFERROR(IF(AND(KL35&lt;SMALL(기준일시_입력!$J$21:$J$39,KW$5),KM35&gt;SMALL(기준일시_입력!$N$21:$N$39,KW$5)),INDEX(기준일시_입력!$AJ$21:$AJ$39,KW$5*2-1),IF(AND(KL35&gt;=SMALL(기준일시_입력!$J$21:$J$39,KW$5),KL35&lt;SMALL(기준일시_입력!$N$21:$N$39,KW$5)),SMALL(기준일시_입력!$N$21:$N$39,KW$5)-KL35,0)),0)</f>
        <v>0</v>
      </c>
      <c r="KX35" s="125"/>
      <c r="KY35" s="180" t="str">
        <f t="shared" si="194"/>
        <v/>
      </c>
      <c r="KZ35" s="180"/>
      <c r="LA35" s="124" t="str">
        <f t="shared" si="195"/>
        <v/>
      </c>
      <c r="LB35" s="133" t="str">
        <f t="shared" si="406"/>
        <v/>
      </c>
      <c r="LC35" s="184"/>
      <c r="LD35" s="184"/>
      <c r="LE35" s="184"/>
      <c r="LF35" s="184"/>
      <c r="LG35" s="184"/>
      <c r="LH35" s="184"/>
      <c r="LI35" s="176"/>
      <c r="LJ35" s="177"/>
      <c r="LK35" s="129" t="str">
        <f>IF($B35="","",IF(AND(LA$3&lt;&gt;"",$B35-기준일시_입력!$AO$7&lt;=0,LC35="",LF35="",LI35=""),"X",IF(LI35="연차","☆",IF(LI35="월차","★",IF(LI35="병가","♨",IF(LI35="출장","◎",IF(LI35="교육","■",IF(AND(LI35="",LC35&lt;=기준일시_입력!$J$15,LF35&gt;=기준일시_입력!$N$15),"○",IF(AND(LI35="",LC35&lt;&gt;"",LC35&gt;기준일시_입력!$J$15),"▼",IF(AND(LI35="",LF35&lt;&gt;"",LF35&lt;기준일시_입력!$N$15),"△",""))))))))))</f>
        <v/>
      </c>
      <c r="LL35" s="128">
        <f>IFERROR(IF(OR(LC35="",LF35=""),0,IF(AND(LN35&lt;기준일시_입력!$J$17,LO35&gt;기준일시_입력!$N$17),기준일시_입력!$N$17-기준일시_입력!$J$17,IF(AND(LN35&gt;=기준일시_입력!$J$17,LO35&gt;기준일시_입력!$N$17),기준일시_입력!$N$17-LN35,IF(LO35&lt;기준일시_입력!$J$17,0,IF(AND(LN35&lt;기준일시_입력!$J$17,LO35&lt;=기준일시_입력!$N$17),LO35-기준일시_입력!$J$17,IF(AND(LN35&gt;=기준일시_입력!$J$17,LO35&lt;=기준일시_입력!$N$17),LO35-LN35,0)))))),0)</f>
        <v>0</v>
      </c>
      <c r="LM35" s="128">
        <f t="shared" si="197"/>
        <v>0</v>
      </c>
      <c r="LN35" s="128">
        <f>IF(OR(LC35="",LF35=""),0,IF(LC35&lt;기준일시_입력!$J$15,기준일시_입력!$J$15,LC35))</f>
        <v>0</v>
      </c>
      <c r="LO35" s="128">
        <f t="shared" si="198"/>
        <v>0</v>
      </c>
      <c r="LP35" s="128">
        <f>IFERROR(IF(AND(LN35&lt;SMALL(기준일시_입력!$J$21:$J$39,LP$5),LO35&gt;SMALL(기준일시_입력!$N$21:$N$39,LP$5)),INDEX(기준일시_입력!$AJ$21:$AJ$39,LP$5*2-1),IF(AND(LN35&gt;=SMALL(기준일시_입력!$J$21:$J$39,LP$5),LN35&lt;SMALL(기준일시_입력!$N$21:$N$39,LP$5)),SMALL(기준일시_입력!$N$21:$N$39,LP$5)-LN35,0)),0)</f>
        <v>0</v>
      </c>
      <c r="LQ35" s="128">
        <f>IFERROR(IF(AND(LN35&lt;SMALL(기준일시_입력!$J$21:$J$39,LQ$5),LO35&gt;SMALL(기준일시_입력!$N$21:$N$39,LQ$5)),INDEX(기준일시_입력!$AJ$21:$AJ$39,LQ$5*2-1),IF(AND(LN35&gt;=SMALL(기준일시_입력!$J$21:$J$39,LQ$5),LN35&lt;SMALL(기준일시_입력!$N$21:$N$39,LQ$5)),SMALL(기준일시_입력!$N$21:$N$39,LQ$5)-LN35,0)),0)</f>
        <v>0</v>
      </c>
      <c r="LR35" s="128">
        <f>IFERROR(IF(AND(LN35&lt;SMALL(기준일시_입력!$J$21:$J$39,LR$5),LO35&gt;SMALL(기준일시_입력!$N$21:$N$39,LR$5)),INDEX(기준일시_입력!$AJ$21:$AJ$39,LR$5*2-1),IF(AND(LN35&gt;=SMALL(기준일시_입력!$J$21:$J$39,LR$5),LN35&lt;SMALL(기준일시_입력!$N$21:$N$39,LR$5)),SMALL(기준일시_입력!$N$21:$N$39,LR$5)-LN35,0)),0)</f>
        <v>0</v>
      </c>
      <c r="LS35" s="128">
        <f>IFERROR(IF(AND(LN35&lt;SMALL(기준일시_입력!$J$21:$J$39,LS$5),LO35&gt;SMALL(기준일시_입력!$N$21:$N$39,LS$5)),INDEX(기준일시_입력!$AJ$21:$AJ$39,LS$5*2-1),IF(AND(LN35&gt;=SMALL(기준일시_입력!$J$21:$J$39,LS$5),LN35&lt;SMALL(기준일시_입력!$N$21:$N$39,LS$5)),SMALL(기준일시_입력!$N$21:$N$39,LS$5)-LN35,0)),0)</f>
        <v>0</v>
      </c>
      <c r="LT35" s="128">
        <f>IFERROR(IF(AND(LN35&lt;SMALL(기준일시_입력!$J$21:$J$39,LT$5),LO35&gt;SMALL(기준일시_입력!$N$21:$N$39,LT$5)),INDEX(기준일시_입력!$AJ$21:$AJ$39,LT$5*2-1),IF(AND(LN35&gt;=SMALL(기준일시_입력!$J$21:$J$39,LT$5),LN35&lt;SMALL(기준일시_입력!$N$21:$N$39,LT$5)),SMALL(기준일시_입력!$N$21:$N$39,LT$5)-LN35,0)),0)</f>
        <v>0</v>
      </c>
      <c r="LU35" s="128">
        <f>IFERROR(IF(AND(LN35&lt;SMALL(기준일시_입력!$J$21:$J$39,LU$5),LO35&gt;SMALL(기준일시_입력!$N$21:$N$39,LU$5)),INDEX(기준일시_입력!$AJ$21:$AJ$39,LU$5*2-1),IF(AND(LN35&gt;=SMALL(기준일시_입력!$J$21:$J$39,LU$5),LN35&lt;SMALL(기준일시_입력!$N$21:$N$39,LU$5)),SMALL(기준일시_입력!$N$21:$N$39,LU$5)-LN35,0)),0)</f>
        <v>0</v>
      </c>
      <c r="LV35" s="128">
        <f>IFERROR(IF(AND(LN35&lt;SMALL(기준일시_입력!$J$21:$J$39,LV$5),LO35&gt;SMALL(기준일시_입력!$N$21:$N$39,LV$5)),INDEX(기준일시_입력!$AJ$21:$AJ$39,LV$5*2-1),IF(AND(LN35&gt;=SMALL(기준일시_입력!$J$21:$J$39,LV$5),LN35&lt;SMALL(기준일시_입력!$N$21:$N$39,LV$5)),SMALL(기준일시_입력!$N$21:$N$39,LV$5)-LN35,0)),0)</f>
        <v>0</v>
      </c>
      <c r="LW35" s="128">
        <f>IFERROR(IF(AND(LN35&lt;SMALL(기준일시_입력!$J$21:$J$39,LW$5),LO35&gt;SMALL(기준일시_입력!$N$21:$N$39,LW$5)),INDEX(기준일시_입력!$AJ$21:$AJ$39,LW$5*2-1),IF(AND(LN35&gt;=SMALL(기준일시_입력!$J$21:$J$39,LW$5),LN35&lt;SMALL(기준일시_입력!$N$21:$N$39,LW$5)),SMALL(기준일시_입력!$N$21:$N$39,LW$5)-LN35,0)),0)</f>
        <v>0</v>
      </c>
      <c r="LX35" s="128">
        <f>IFERROR(IF(AND(LN35&lt;SMALL(기준일시_입력!$J$21:$J$39,LX$5),LO35&gt;SMALL(기준일시_입력!$N$21:$N$39,LX$5)),INDEX(기준일시_입력!$AJ$21:$AJ$39,LX$5*2-1),IF(AND(LN35&gt;=SMALL(기준일시_입력!$J$21:$J$39,LX$5),LN35&lt;SMALL(기준일시_입력!$N$21:$N$39,LX$5)),SMALL(기준일시_입력!$N$21:$N$39,LX$5)-LN35,0)),0)</f>
        <v>0</v>
      </c>
      <c r="LY35" s="128">
        <f>IFERROR(IF(AND(LN35&lt;SMALL(기준일시_입력!$J$21:$J$39,LY$5),LO35&gt;SMALL(기준일시_입력!$N$21:$N$39,LY$5)),INDEX(기준일시_입력!$AJ$21:$AJ$39,LY$5*2-1),IF(AND(LN35&gt;=SMALL(기준일시_입력!$J$21:$J$39,LY$5),LN35&lt;SMALL(기준일시_입력!$N$21:$N$39,LY$5)),SMALL(기준일시_입력!$N$21:$N$39,LY$5)-LN35,0)),0)</f>
        <v>0</v>
      </c>
      <c r="LZ35" s="125"/>
      <c r="MA35" s="180" t="str">
        <f t="shared" si="199"/>
        <v/>
      </c>
      <c r="MB35" s="180"/>
      <c r="MC35" s="124" t="str">
        <f t="shared" si="200"/>
        <v/>
      </c>
      <c r="MD35" s="133" t="str">
        <f t="shared" si="407"/>
        <v/>
      </c>
      <c r="ME35" s="184"/>
      <c r="MF35" s="184"/>
      <c r="MG35" s="184"/>
      <c r="MH35" s="184"/>
      <c r="MI35" s="184"/>
      <c r="MJ35" s="184"/>
      <c r="MK35" s="176"/>
      <c r="ML35" s="177"/>
      <c r="MM35" s="129" t="str">
        <f>IF($B35="","",IF(AND(MC$3&lt;&gt;"",$B35-기준일시_입력!$AO$7&lt;=0,ME35="",MH35="",MK35=""),"X",IF(MK35="연차","☆",IF(MK35="월차","★",IF(MK35="병가","♨",IF(MK35="출장","◎",IF(MK35="교육","■",IF(AND(MK35="",ME35&lt;=기준일시_입력!$J$15,MH35&gt;=기준일시_입력!$N$15),"○",IF(AND(MK35="",ME35&lt;&gt;"",ME35&gt;기준일시_입력!$J$15),"▼",IF(AND(MK35="",MH35&lt;&gt;"",MH35&lt;기준일시_입력!$N$15),"△",""))))))))))</f>
        <v/>
      </c>
      <c r="MN35" s="128">
        <f>IFERROR(IF(OR(ME35="",MH35=""),0,IF(AND(MP35&lt;기준일시_입력!$J$17,MQ35&gt;기준일시_입력!$N$17),기준일시_입력!$N$17-기준일시_입력!$J$17,IF(AND(MP35&gt;=기준일시_입력!$J$17,MQ35&gt;기준일시_입력!$N$17),기준일시_입력!$N$17-MP35,IF(MQ35&lt;기준일시_입력!$J$17,0,IF(AND(MP35&lt;기준일시_입력!$J$17,MQ35&lt;=기준일시_입력!$N$17),MQ35-기준일시_입력!$J$17,IF(AND(MP35&gt;=기준일시_입력!$J$17,MQ35&lt;=기준일시_입력!$N$17),MQ35-MP35,0)))))),0)</f>
        <v>0</v>
      </c>
      <c r="MO35" s="128">
        <f t="shared" si="202"/>
        <v>0</v>
      </c>
      <c r="MP35" s="128">
        <f>IF(OR(ME35="",MH35=""),0,IF(ME35&lt;기준일시_입력!$J$15,기준일시_입력!$J$15,ME35))</f>
        <v>0</v>
      </c>
      <c r="MQ35" s="128">
        <f t="shared" si="203"/>
        <v>0</v>
      </c>
      <c r="MR35" s="128">
        <f>IFERROR(IF(AND(MP35&lt;SMALL(기준일시_입력!$J$21:$J$39,MR$5),MQ35&gt;SMALL(기준일시_입력!$N$21:$N$39,MR$5)),INDEX(기준일시_입력!$AJ$21:$AJ$39,MR$5*2-1),IF(AND(MP35&gt;=SMALL(기준일시_입력!$J$21:$J$39,MR$5),MP35&lt;SMALL(기준일시_입력!$N$21:$N$39,MR$5)),SMALL(기준일시_입력!$N$21:$N$39,MR$5)-MP35,0)),0)</f>
        <v>0</v>
      </c>
      <c r="MS35" s="128">
        <f>IFERROR(IF(AND(MP35&lt;SMALL(기준일시_입력!$J$21:$J$39,MS$5),MQ35&gt;SMALL(기준일시_입력!$N$21:$N$39,MS$5)),INDEX(기준일시_입력!$AJ$21:$AJ$39,MS$5*2-1),IF(AND(MP35&gt;=SMALL(기준일시_입력!$J$21:$J$39,MS$5),MP35&lt;SMALL(기준일시_입력!$N$21:$N$39,MS$5)),SMALL(기준일시_입력!$N$21:$N$39,MS$5)-MP35,0)),0)</f>
        <v>0</v>
      </c>
      <c r="MT35" s="128">
        <f>IFERROR(IF(AND(MP35&lt;SMALL(기준일시_입력!$J$21:$J$39,MT$5),MQ35&gt;SMALL(기준일시_입력!$N$21:$N$39,MT$5)),INDEX(기준일시_입력!$AJ$21:$AJ$39,MT$5*2-1),IF(AND(MP35&gt;=SMALL(기준일시_입력!$J$21:$J$39,MT$5),MP35&lt;SMALL(기준일시_입력!$N$21:$N$39,MT$5)),SMALL(기준일시_입력!$N$21:$N$39,MT$5)-MP35,0)),0)</f>
        <v>0</v>
      </c>
      <c r="MU35" s="128">
        <f>IFERROR(IF(AND(MP35&lt;SMALL(기준일시_입력!$J$21:$J$39,MU$5),MQ35&gt;SMALL(기준일시_입력!$N$21:$N$39,MU$5)),INDEX(기준일시_입력!$AJ$21:$AJ$39,MU$5*2-1),IF(AND(MP35&gt;=SMALL(기준일시_입력!$J$21:$J$39,MU$5),MP35&lt;SMALL(기준일시_입력!$N$21:$N$39,MU$5)),SMALL(기준일시_입력!$N$21:$N$39,MU$5)-MP35,0)),0)</f>
        <v>0</v>
      </c>
      <c r="MV35" s="128">
        <f>IFERROR(IF(AND(MP35&lt;SMALL(기준일시_입력!$J$21:$J$39,MV$5),MQ35&gt;SMALL(기준일시_입력!$N$21:$N$39,MV$5)),INDEX(기준일시_입력!$AJ$21:$AJ$39,MV$5*2-1),IF(AND(MP35&gt;=SMALL(기준일시_입력!$J$21:$J$39,MV$5),MP35&lt;SMALL(기준일시_입력!$N$21:$N$39,MV$5)),SMALL(기준일시_입력!$N$21:$N$39,MV$5)-MP35,0)),0)</f>
        <v>0</v>
      </c>
      <c r="MW35" s="128">
        <f>IFERROR(IF(AND(MP35&lt;SMALL(기준일시_입력!$J$21:$J$39,MW$5),MQ35&gt;SMALL(기준일시_입력!$N$21:$N$39,MW$5)),INDEX(기준일시_입력!$AJ$21:$AJ$39,MW$5*2-1),IF(AND(MP35&gt;=SMALL(기준일시_입력!$J$21:$J$39,MW$5),MP35&lt;SMALL(기준일시_입력!$N$21:$N$39,MW$5)),SMALL(기준일시_입력!$N$21:$N$39,MW$5)-MP35,0)),0)</f>
        <v>0</v>
      </c>
      <c r="MX35" s="128">
        <f>IFERROR(IF(AND(MP35&lt;SMALL(기준일시_입력!$J$21:$J$39,MX$5),MQ35&gt;SMALL(기준일시_입력!$N$21:$N$39,MX$5)),INDEX(기준일시_입력!$AJ$21:$AJ$39,MX$5*2-1),IF(AND(MP35&gt;=SMALL(기준일시_입력!$J$21:$J$39,MX$5),MP35&lt;SMALL(기준일시_입력!$N$21:$N$39,MX$5)),SMALL(기준일시_입력!$N$21:$N$39,MX$5)-MP35,0)),0)</f>
        <v>0</v>
      </c>
      <c r="MY35" s="128">
        <f>IFERROR(IF(AND(MP35&lt;SMALL(기준일시_입력!$J$21:$J$39,MY$5),MQ35&gt;SMALL(기준일시_입력!$N$21:$N$39,MY$5)),INDEX(기준일시_입력!$AJ$21:$AJ$39,MY$5*2-1),IF(AND(MP35&gt;=SMALL(기준일시_입력!$J$21:$J$39,MY$5),MP35&lt;SMALL(기준일시_입력!$N$21:$N$39,MY$5)),SMALL(기준일시_입력!$N$21:$N$39,MY$5)-MP35,0)),0)</f>
        <v>0</v>
      </c>
      <c r="MZ35" s="128">
        <f>IFERROR(IF(AND(MP35&lt;SMALL(기준일시_입력!$J$21:$J$39,MZ$5),MQ35&gt;SMALL(기준일시_입력!$N$21:$N$39,MZ$5)),INDEX(기준일시_입력!$AJ$21:$AJ$39,MZ$5*2-1),IF(AND(MP35&gt;=SMALL(기준일시_입력!$J$21:$J$39,MZ$5),MP35&lt;SMALL(기준일시_입력!$N$21:$N$39,MZ$5)),SMALL(기준일시_입력!$N$21:$N$39,MZ$5)-MP35,0)),0)</f>
        <v>0</v>
      </c>
      <c r="NA35" s="128">
        <f>IFERROR(IF(AND(MP35&lt;SMALL(기준일시_입력!$J$21:$J$39,NA$5),MQ35&gt;SMALL(기준일시_입력!$N$21:$N$39,NA$5)),INDEX(기준일시_입력!$AJ$21:$AJ$39,NA$5*2-1),IF(AND(MP35&gt;=SMALL(기준일시_입력!$J$21:$J$39,NA$5),MP35&lt;SMALL(기준일시_입력!$N$21:$N$39,NA$5)),SMALL(기준일시_입력!$N$21:$N$39,NA$5)-MP35,0)),0)</f>
        <v>0</v>
      </c>
      <c r="NB35" s="125"/>
      <c r="NC35" s="180" t="str">
        <f t="shared" si="204"/>
        <v/>
      </c>
      <c r="ND35" s="180"/>
      <c r="NE35" s="124" t="str">
        <f t="shared" si="205"/>
        <v/>
      </c>
      <c r="NF35" s="133" t="str">
        <f t="shared" si="407"/>
        <v/>
      </c>
      <c r="NG35" s="184"/>
      <c r="NH35" s="184"/>
      <c r="NI35" s="184"/>
      <c r="NJ35" s="184"/>
      <c r="NK35" s="184"/>
      <c r="NL35" s="184"/>
      <c r="NM35" s="176"/>
      <c r="NN35" s="177"/>
      <c r="NO35" s="129" t="str">
        <f>IF($B35="","",IF(AND(NE$3&lt;&gt;"",$B35-기준일시_입력!$AO$7&lt;=0,NG35="",NJ35="",NM35=""),"X",IF(NM35="연차","☆",IF(NM35="월차","★",IF(NM35="병가","♨",IF(NM35="출장","◎",IF(NM35="교육","■",IF(AND(NM35="",NG35&lt;=기준일시_입력!$J$15,NJ35&gt;=기준일시_입력!$N$15),"○",IF(AND(NM35="",NG35&lt;&gt;"",NG35&gt;기준일시_입력!$J$15),"▼",IF(AND(NM35="",NJ35&lt;&gt;"",NJ35&lt;기준일시_입력!$N$15),"△",""))))))))))</f>
        <v/>
      </c>
      <c r="NP35" s="128">
        <f>IFERROR(IF(OR(NG35="",NJ35=""),0,IF(AND(NR35&lt;기준일시_입력!$J$17,NS35&gt;기준일시_입력!$N$17),기준일시_입력!$N$17-기준일시_입력!$J$17,IF(AND(NR35&gt;=기준일시_입력!$J$17,NS35&gt;기준일시_입력!$N$17),기준일시_입력!$N$17-NR35,IF(NS35&lt;기준일시_입력!$J$17,0,IF(AND(NR35&lt;기준일시_입력!$J$17,NS35&lt;=기준일시_입력!$N$17),NS35-기준일시_입력!$J$17,IF(AND(NR35&gt;=기준일시_입력!$J$17,NS35&lt;=기준일시_입력!$N$17),NS35-NR35,0)))))),0)</f>
        <v>0</v>
      </c>
      <c r="NQ35" s="128">
        <f t="shared" si="207"/>
        <v>0</v>
      </c>
      <c r="NR35" s="128">
        <f>IF(OR(NG35="",NJ35=""),0,IF(NG35&lt;기준일시_입력!$J$15,기준일시_입력!$J$15,NG35))</f>
        <v>0</v>
      </c>
      <c r="NS35" s="128">
        <f t="shared" si="208"/>
        <v>0</v>
      </c>
      <c r="NT35" s="128">
        <f>IFERROR(IF(AND(NR35&lt;SMALL(기준일시_입력!$J$21:$J$39,NT$5),NS35&gt;SMALL(기준일시_입력!$N$21:$N$39,NT$5)),INDEX(기준일시_입력!$AJ$21:$AJ$39,NT$5*2-1),IF(AND(NR35&gt;=SMALL(기준일시_입력!$J$21:$J$39,NT$5),NR35&lt;SMALL(기준일시_입력!$N$21:$N$39,NT$5)),SMALL(기준일시_입력!$N$21:$N$39,NT$5)-NR35,0)),0)</f>
        <v>0</v>
      </c>
      <c r="NU35" s="128">
        <f>IFERROR(IF(AND(NR35&lt;SMALL(기준일시_입력!$J$21:$J$39,NU$5),NS35&gt;SMALL(기준일시_입력!$N$21:$N$39,NU$5)),INDEX(기준일시_입력!$AJ$21:$AJ$39,NU$5*2-1),IF(AND(NR35&gt;=SMALL(기준일시_입력!$J$21:$J$39,NU$5),NR35&lt;SMALL(기준일시_입력!$N$21:$N$39,NU$5)),SMALL(기준일시_입력!$N$21:$N$39,NU$5)-NR35,0)),0)</f>
        <v>0</v>
      </c>
      <c r="NV35" s="128">
        <f>IFERROR(IF(AND(NR35&lt;SMALL(기준일시_입력!$J$21:$J$39,NV$5),NS35&gt;SMALL(기준일시_입력!$N$21:$N$39,NV$5)),INDEX(기준일시_입력!$AJ$21:$AJ$39,NV$5*2-1),IF(AND(NR35&gt;=SMALL(기준일시_입력!$J$21:$J$39,NV$5),NR35&lt;SMALL(기준일시_입력!$N$21:$N$39,NV$5)),SMALL(기준일시_입력!$N$21:$N$39,NV$5)-NR35,0)),0)</f>
        <v>0</v>
      </c>
      <c r="NW35" s="128">
        <f>IFERROR(IF(AND(NR35&lt;SMALL(기준일시_입력!$J$21:$J$39,NW$5),NS35&gt;SMALL(기준일시_입력!$N$21:$N$39,NW$5)),INDEX(기준일시_입력!$AJ$21:$AJ$39,NW$5*2-1),IF(AND(NR35&gt;=SMALL(기준일시_입력!$J$21:$J$39,NW$5),NR35&lt;SMALL(기준일시_입력!$N$21:$N$39,NW$5)),SMALL(기준일시_입력!$N$21:$N$39,NW$5)-NR35,0)),0)</f>
        <v>0</v>
      </c>
      <c r="NX35" s="128">
        <f>IFERROR(IF(AND(NR35&lt;SMALL(기준일시_입력!$J$21:$J$39,NX$5),NS35&gt;SMALL(기준일시_입력!$N$21:$N$39,NX$5)),INDEX(기준일시_입력!$AJ$21:$AJ$39,NX$5*2-1),IF(AND(NR35&gt;=SMALL(기준일시_입력!$J$21:$J$39,NX$5),NR35&lt;SMALL(기준일시_입력!$N$21:$N$39,NX$5)),SMALL(기준일시_입력!$N$21:$N$39,NX$5)-NR35,0)),0)</f>
        <v>0</v>
      </c>
      <c r="NY35" s="128">
        <f>IFERROR(IF(AND(NR35&lt;SMALL(기준일시_입력!$J$21:$J$39,NY$5),NS35&gt;SMALL(기준일시_입력!$N$21:$N$39,NY$5)),INDEX(기준일시_입력!$AJ$21:$AJ$39,NY$5*2-1),IF(AND(NR35&gt;=SMALL(기준일시_입력!$J$21:$J$39,NY$5),NR35&lt;SMALL(기준일시_입력!$N$21:$N$39,NY$5)),SMALL(기준일시_입력!$N$21:$N$39,NY$5)-NR35,0)),0)</f>
        <v>0</v>
      </c>
      <c r="NZ35" s="128">
        <f>IFERROR(IF(AND(NR35&lt;SMALL(기준일시_입력!$J$21:$J$39,NZ$5),NS35&gt;SMALL(기준일시_입력!$N$21:$N$39,NZ$5)),INDEX(기준일시_입력!$AJ$21:$AJ$39,NZ$5*2-1),IF(AND(NR35&gt;=SMALL(기준일시_입력!$J$21:$J$39,NZ$5),NR35&lt;SMALL(기준일시_입력!$N$21:$N$39,NZ$5)),SMALL(기준일시_입력!$N$21:$N$39,NZ$5)-NR35,0)),0)</f>
        <v>0</v>
      </c>
      <c r="OA35" s="128">
        <f>IFERROR(IF(AND(NR35&lt;SMALL(기준일시_입력!$J$21:$J$39,OA$5),NS35&gt;SMALL(기준일시_입력!$N$21:$N$39,OA$5)),INDEX(기준일시_입력!$AJ$21:$AJ$39,OA$5*2-1),IF(AND(NR35&gt;=SMALL(기준일시_입력!$J$21:$J$39,OA$5),NR35&lt;SMALL(기준일시_입력!$N$21:$N$39,OA$5)),SMALL(기준일시_입력!$N$21:$N$39,OA$5)-NR35,0)),0)</f>
        <v>0</v>
      </c>
      <c r="OB35" s="128">
        <f>IFERROR(IF(AND(NR35&lt;SMALL(기준일시_입력!$J$21:$J$39,OB$5),NS35&gt;SMALL(기준일시_입력!$N$21:$N$39,OB$5)),INDEX(기준일시_입력!$AJ$21:$AJ$39,OB$5*2-1),IF(AND(NR35&gt;=SMALL(기준일시_입력!$J$21:$J$39,OB$5),NR35&lt;SMALL(기준일시_입력!$N$21:$N$39,OB$5)),SMALL(기준일시_입력!$N$21:$N$39,OB$5)-NR35,0)),0)</f>
        <v>0</v>
      </c>
      <c r="OC35" s="128">
        <f>IFERROR(IF(AND(NR35&lt;SMALL(기준일시_입력!$J$21:$J$39,OC$5),NS35&gt;SMALL(기준일시_입력!$N$21:$N$39,OC$5)),INDEX(기준일시_입력!$AJ$21:$AJ$39,OC$5*2-1),IF(AND(NR35&gt;=SMALL(기준일시_입력!$J$21:$J$39,OC$5),NR35&lt;SMALL(기준일시_입력!$N$21:$N$39,OC$5)),SMALL(기준일시_입력!$N$21:$N$39,OC$5)-NR35,0)),0)</f>
        <v>0</v>
      </c>
      <c r="OD35" s="125"/>
      <c r="OE35" s="180" t="str">
        <f t="shared" si="209"/>
        <v/>
      </c>
      <c r="OF35" s="180"/>
      <c r="OG35" s="124" t="str">
        <f t="shared" si="210"/>
        <v/>
      </c>
      <c r="OH35" s="133" t="str">
        <f t="shared" si="407"/>
        <v/>
      </c>
      <c r="OI35" s="184"/>
      <c r="OJ35" s="184"/>
      <c r="OK35" s="184"/>
      <c r="OL35" s="184"/>
      <c r="OM35" s="184"/>
      <c r="ON35" s="184"/>
      <c r="OO35" s="176"/>
      <c r="OP35" s="177"/>
      <c r="OQ35" s="129" t="str">
        <f>IF($B35="","",IF(AND(OG$3&lt;&gt;"",$B35-기준일시_입력!$AO$7&lt;=0,OI35="",OL35="",OO35=""),"X",IF(OO35="연차","☆",IF(OO35="월차","★",IF(OO35="병가","♨",IF(OO35="출장","◎",IF(OO35="교육","■",IF(AND(OO35="",OI35&lt;=기준일시_입력!$J$15,OL35&gt;=기준일시_입력!$N$15),"○",IF(AND(OO35="",OI35&lt;&gt;"",OI35&gt;기준일시_입력!$J$15),"▼",IF(AND(OO35="",OL35&lt;&gt;"",OL35&lt;기준일시_입력!$N$15),"△",""))))))))))</f>
        <v/>
      </c>
      <c r="OR35" s="128">
        <f>IFERROR(IF(OR(OI35="",OL35=""),0,IF(AND(OT35&lt;기준일시_입력!$J$17,OU35&gt;기준일시_입력!$N$17),기준일시_입력!$N$17-기준일시_입력!$J$17,IF(AND(OT35&gt;=기준일시_입력!$J$17,OU35&gt;기준일시_입력!$N$17),기준일시_입력!$N$17-OT35,IF(OU35&lt;기준일시_입력!$J$17,0,IF(AND(OT35&lt;기준일시_입력!$J$17,OU35&lt;=기준일시_입력!$N$17),OU35-기준일시_입력!$J$17,IF(AND(OT35&gt;=기준일시_입력!$J$17,OU35&lt;=기준일시_입력!$N$17),OU35-OT35,0)))))),0)</f>
        <v>0</v>
      </c>
      <c r="OS35" s="128">
        <f t="shared" si="212"/>
        <v>0</v>
      </c>
      <c r="OT35" s="128">
        <f>IF(OR(OI35="",OL35=""),0,IF(OI35&lt;기준일시_입력!$J$15,기준일시_입력!$J$15,OI35))</f>
        <v>0</v>
      </c>
      <c r="OU35" s="128">
        <f t="shared" si="213"/>
        <v>0</v>
      </c>
      <c r="OV35" s="128">
        <f>IFERROR(IF(AND(OT35&lt;SMALL(기준일시_입력!$J$21:$J$39,OV$5),OU35&gt;SMALL(기준일시_입력!$N$21:$N$39,OV$5)),INDEX(기준일시_입력!$AJ$21:$AJ$39,OV$5*2-1),IF(AND(OT35&gt;=SMALL(기준일시_입력!$J$21:$J$39,OV$5),OT35&lt;SMALL(기준일시_입력!$N$21:$N$39,OV$5)),SMALL(기준일시_입력!$N$21:$N$39,OV$5)-OT35,0)),0)</f>
        <v>0</v>
      </c>
      <c r="OW35" s="128">
        <f>IFERROR(IF(AND(OT35&lt;SMALL(기준일시_입력!$J$21:$J$39,OW$5),OU35&gt;SMALL(기준일시_입력!$N$21:$N$39,OW$5)),INDEX(기준일시_입력!$AJ$21:$AJ$39,OW$5*2-1),IF(AND(OT35&gt;=SMALL(기준일시_입력!$J$21:$J$39,OW$5),OT35&lt;SMALL(기준일시_입력!$N$21:$N$39,OW$5)),SMALL(기준일시_입력!$N$21:$N$39,OW$5)-OT35,0)),0)</f>
        <v>0</v>
      </c>
      <c r="OX35" s="128">
        <f>IFERROR(IF(AND(OT35&lt;SMALL(기준일시_입력!$J$21:$J$39,OX$5),OU35&gt;SMALL(기준일시_입력!$N$21:$N$39,OX$5)),INDEX(기준일시_입력!$AJ$21:$AJ$39,OX$5*2-1),IF(AND(OT35&gt;=SMALL(기준일시_입력!$J$21:$J$39,OX$5),OT35&lt;SMALL(기준일시_입력!$N$21:$N$39,OX$5)),SMALL(기준일시_입력!$N$21:$N$39,OX$5)-OT35,0)),0)</f>
        <v>0</v>
      </c>
      <c r="OY35" s="128">
        <f>IFERROR(IF(AND(OT35&lt;SMALL(기준일시_입력!$J$21:$J$39,OY$5),OU35&gt;SMALL(기준일시_입력!$N$21:$N$39,OY$5)),INDEX(기준일시_입력!$AJ$21:$AJ$39,OY$5*2-1),IF(AND(OT35&gt;=SMALL(기준일시_입력!$J$21:$J$39,OY$5),OT35&lt;SMALL(기준일시_입력!$N$21:$N$39,OY$5)),SMALL(기준일시_입력!$N$21:$N$39,OY$5)-OT35,0)),0)</f>
        <v>0</v>
      </c>
      <c r="OZ35" s="128">
        <f>IFERROR(IF(AND(OT35&lt;SMALL(기준일시_입력!$J$21:$J$39,OZ$5),OU35&gt;SMALL(기준일시_입력!$N$21:$N$39,OZ$5)),INDEX(기준일시_입력!$AJ$21:$AJ$39,OZ$5*2-1),IF(AND(OT35&gt;=SMALL(기준일시_입력!$J$21:$J$39,OZ$5),OT35&lt;SMALL(기준일시_입력!$N$21:$N$39,OZ$5)),SMALL(기준일시_입력!$N$21:$N$39,OZ$5)-OT35,0)),0)</f>
        <v>0</v>
      </c>
      <c r="PA35" s="128">
        <f>IFERROR(IF(AND(OT35&lt;SMALL(기준일시_입력!$J$21:$J$39,PA$5),OU35&gt;SMALL(기준일시_입력!$N$21:$N$39,PA$5)),INDEX(기준일시_입력!$AJ$21:$AJ$39,PA$5*2-1),IF(AND(OT35&gt;=SMALL(기준일시_입력!$J$21:$J$39,PA$5),OT35&lt;SMALL(기준일시_입력!$N$21:$N$39,PA$5)),SMALL(기준일시_입력!$N$21:$N$39,PA$5)-OT35,0)),0)</f>
        <v>0</v>
      </c>
      <c r="PB35" s="128">
        <f>IFERROR(IF(AND(OT35&lt;SMALL(기준일시_입력!$J$21:$J$39,PB$5),OU35&gt;SMALL(기준일시_입력!$N$21:$N$39,PB$5)),INDEX(기준일시_입력!$AJ$21:$AJ$39,PB$5*2-1),IF(AND(OT35&gt;=SMALL(기준일시_입력!$J$21:$J$39,PB$5),OT35&lt;SMALL(기준일시_입력!$N$21:$N$39,PB$5)),SMALL(기준일시_입력!$N$21:$N$39,PB$5)-OT35,0)),0)</f>
        <v>0</v>
      </c>
      <c r="PC35" s="128">
        <f>IFERROR(IF(AND(OT35&lt;SMALL(기준일시_입력!$J$21:$J$39,PC$5),OU35&gt;SMALL(기준일시_입력!$N$21:$N$39,PC$5)),INDEX(기준일시_입력!$AJ$21:$AJ$39,PC$5*2-1),IF(AND(OT35&gt;=SMALL(기준일시_입력!$J$21:$J$39,PC$5),OT35&lt;SMALL(기준일시_입력!$N$21:$N$39,PC$5)),SMALL(기준일시_입력!$N$21:$N$39,PC$5)-OT35,0)),0)</f>
        <v>0</v>
      </c>
      <c r="PD35" s="128">
        <f>IFERROR(IF(AND(OT35&lt;SMALL(기준일시_입력!$J$21:$J$39,PD$5),OU35&gt;SMALL(기준일시_입력!$N$21:$N$39,PD$5)),INDEX(기준일시_입력!$AJ$21:$AJ$39,PD$5*2-1),IF(AND(OT35&gt;=SMALL(기준일시_입력!$J$21:$J$39,PD$5),OT35&lt;SMALL(기준일시_입력!$N$21:$N$39,PD$5)),SMALL(기준일시_입력!$N$21:$N$39,PD$5)-OT35,0)),0)</f>
        <v>0</v>
      </c>
      <c r="PE35" s="128">
        <f>IFERROR(IF(AND(OT35&lt;SMALL(기준일시_입력!$J$21:$J$39,PE$5),OU35&gt;SMALL(기준일시_입력!$N$21:$N$39,PE$5)),INDEX(기준일시_입력!$AJ$21:$AJ$39,PE$5*2-1),IF(AND(OT35&gt;=SMALL(기준일시_입력!$J$21:$J$39,PE$5),OT35&lt;SMALL(기준일시_입력!$N$21:$N$39,PE$5)),SMALL(기준일시_입력!$N$21:$N$39,PE$5)-OT35,0)),0)</f>
        <v>0</v>
      </c>
      <c r="PF35" s="125"/>
      <c r="PG35" s="180" t="str">
        <f t="shared" si="214"/>
        <v/>
      </c>
      <c r="PH35" s="180"/>
      <c r="PI35" s="124" t="str">
        <f t="shared" si="215"/>
        <v/>
      </c>
      <c r="PJ35" s="133" t="str">
        <f t="shared" si="408"/>
        <v/>
      </c>
      <c r="PK35" s="184"/>
      <c r="PL35" s="184"/>
      <c r="PM35" s="184"/>
      <c r="PN35" s="184"/>
      <c r="PO35" s="184"/>
      <c r="PP35" s="184"/>
      <c r="PQ35" s="176"/>
      <c r="PR35" s="177"/>
      <c r="PS35" s="129" t="str">
        <f>IF($B35="","",IF(AND(PI$3&lt;&gt;"",$B35-기준일시_입력!$AO$7&lt;=0,PK35="",PN35="",PQ35=""),"X",IF(PQ35="연차","☆",IF(PQ35="월차","★",IF(PQ35="병가","♨",IF(PQ35="출장","◎",IF(PQ35="교육","■",IF(AND(PQ35="",PK35&lt;=기준일시_입력!$J$15,PN35&gt;=기준일시_입력!$N$15),"○",IF(AND(PQ35="",PK35&lt;&gt;"",PK35&gt;기준일시_입력!$J$15),"▼",IF(AND(PQ35="",PN35&lt;&gt;"",PN35&lt;기준일시_입력!$N$15),"△",""))))))))))</f>
        <v/>
      </c>
      <c r="PT35" s="128">
        <f>IFERROR(IF(OR(PK35="",PN35=""),0,IF(AND(PV35&lt;기준일시_입력!$J$17,PW35&gt;기준일시_입력!$N$17),기준일시_입력!$N$17-기준일시_입력!$J$17,IF(AND(PV35&gt;=기준일시_입력!$J$17,PW35&gt;기준일시_입력!$N$17),기준일시_입력!$N$17-PV35,IF(PW35&lt;기준일시_입력!$J$17,0,IF(AND(PV35&lt;기준일시_입력!$J$17,PW35&lt;=기준일시_입력!$N$17),PW35-기준일시_입력!$J$17,IF(AND(PV35&gt;=기준일시_입력!$J$17,PW35&lt;=기준일시_입력!$N$17),PW35-PV35,0)))))),0)</f>
        <v>0</v>
      </c>
      <c r="PU35" s="128">
        <f t="shared" si="217"/>
        <v>0</v>
      </c>
      <c r="PV35" s="128">
        <f>IF(OR(PK35="",PN35=""),0,IF(PK35&lt;기준일시_입력!$J$15,기준일시_입력!$J$15,PK35))</f>
        <v>0</v>
      </c>
      <c r="PW35" s="128">
        <f t="shared" si="218"/>
        <v>0</v>
      </c>
      <c r="PX35" s="128">
        <f>IFERROR(IF(AND(PV35&lt;SMALL(기준일시_입력!$J$21:$J$39,PX$5),PW35&gt;SMALL(기준일시_입력!$N$21:$N$39,PX$5)),INDEX(기준일시_입력!$AJ$21:$AJ$39,PX$5*2-1),IF(AND(PV35&gt;=SMALL(기준일시_입력!$J$21:$J$39,PX$5),PV35&lt;SMALL(기준일시_입력!$N$21:$N$39,PX$5)),SMALL(기준일시_입력!$N$21:$N$39,PX$5)-PV35,0)),0)</f>
        <v>0</v>
      </c>
      <c r="PY35" s="128">
        <f>IFERROR(IF(AND(PV35&lt;SMALL(기준일시_입력!$J$21:$J$39,PY$5),PW35&gt;SMALL(기준일시_입력!$N$21:$N$39,PY$5)),INDEX(기준일시_입력!$AJ$21:$AJ$39,PY$5*2-1),IF(AND(PV35&gt;=SMALL(기준일시_입력!$J$21:$J$39,PY$5),PV35&lt;SMALL(기준일시_입력!$N$21:$N$39,PY$5)),SMALL(기준일시_입력!$N$21:$N$39,PY$5)-PV35,0)),0)</f>
        <v>0</v>
      </c>
      <c r="PZ35" s="128">
        <f>IFERROR(IF(AND(PV35&lt;SMALL(기준일시_입력!$J$21:$J$39,PZ$5),PW35&gt;SMALL(기준일시_입력!$N$21:$N$39,PZ$5)),INDEX(기준일시_입력!$AJ$21:$AJ$39,PZ$5*2-1),IF(AND(PV35&gt;=SMALL(기준일시_입력!$J$21:$J$39,PZ$5),PV35&lt;SMALL(기준일시_입력!$N$21:$N$39,PZ$5)),SMALL(기준일시_입력!$N$21:$N$39,PZ$5)-PV35,0)),0)</f>
        <v>0</v>
      </c>
      <c r="QA35" s="128">
        <f>IFERROR(IF(AND(PV35&lt;SMALL(기준일시_입력!$J$21:$J$39,QA$5),PW35&gt;SMALL(기준일시_입력!$N$21:$N$39,QA$5)),INDEX(기준일시_입력!$AJ$21:$AJ$39,QA$5*2-1),IF(AND(PV35&gt;=SMALL(기준일시_입력!$J$21:$J$39,QA$5),PV35&lt;SMALL(기준일시_입력!$N$21:$N$39,QA$5)),SMALL(기준일시_입력!$N$21:$N$39,QA$5)-PV35,0)),0)</f>
        <v>0</v>
      </c>
      <c r="QB35" s="128">
        <f>IFERROR(IF(AND(PV35&lt;SMALL(기준일시_입력!$J$21:$J$39,QB$5),PW35&gt;SMALL(기준일시_입력!$N$21:$N$39,QB$5)),INDEX(기준일시_입력!$AJ$21:$AJ$39,QB$5*2-1),IF(AND(PV35&gt;=SMALL(기준일시_입력!$J$21:$J$39,QB$5),PV35&lt;SMALL(기준일시_입력!$N$21:$N$39,QB$5)),SMALL(기준일시_입력!$N$21:$N$39,QB$5)-PV35,0)),0)</f>
        <v>0</v>
      </c>
      <c r="QC35" s="128">
        <f>IFERROR(IF(AND(PV35&lt;SMALL(기준일시_입력!$J$21:$J$39,QC$5),PW35&gt;SMALL(기준일시_입력!$N$21:$N$39,QC$5)),INDEX(기준일시_입력!$AJ$21:$AJ$39,QC$5*2-1),IF(AND(PV35&gt;=SMALL(기준일시_입력!$J$21:$J$39,QC$5),PV35&lt;SMALL(기준일시_입력!$N$21:$N$39,QC$5)),SMALL(기준일시_입력!$N$21:$N$39,QC$5)-PV35,0)),0)</f>
        <v>0</v>
      </c>
      <c r="QD35" s="128">
        <f>IFERROR(IF(AND(PV35&lt;SMALL(기준일시_입력!$J$21:$J$39,QD$5),PW35&gt;SMALL(기준일시_입력!$N$21:$N$39,QD$5)),INDEX(기준일시_입력!$AJ$21:$AJ$39,QD$5*2-1),IF(AND(PV35&gt;=SMALL(기준일시_입력!$J$21:$J$39,QD$5),PV35&lt;SMALL(기준일시_입력!$N$21:$N$39,QD$5)),SMALL(기준일시_입력!$N$21:$N$39,QD$5)-PV35,0)),0)</f>
        <v>0</v>
      </c>
      <c r="QE35" s="128">
        <f>IFERROR(IF(AND(PV35&lt;SMALL(기준일시_입력!$J$21:$J$39,QE$5),PW35&gt;SMALL(기준일시_입력!$N$21:$N$39,QE$5)),INDEX(기준일시_입력!$AJ$21:$AJ$39,QE$5*2-1),IF(AND(PV35&gt;=SMALL(기준일시_입력!$J$21:$J$39,QE$5),PV35&lt;SMALL(기준일시_입력!$N$21:$N$39,QE$5)),SMALL(기준일시_입력!$N$21:$N$39,QE$5)-PV35,0)),0)</f>
        <v>0</v>
      </c>
      <c r="QF35" s="128">
        <f>IFERROR(IF(AND(PV35&lt;SMALL(기준일시_입력!$J$21:$J$39,QF$5),PW35&gt;SMALL(기준일시_입력!$N$21:$N$39,QF$5)),INDEX(기준일시_입력!$AJ$21:$AJ$39,QF$5*2-1),IF(AND(PV35&gt;=SMALL(기준일시_입력!$J$21:$J$39,QF$5),PV35&lt;SMALL(기준일시_입력!$N$21:$N$39,QF$5)),SMALL(기준일시_입력!$N$21:$N$39,QF$5)-PV35,0)),0)</f>
        <v>0</v>
      </c>
      <c r="QG35" s="128">
        <f>IFERROR(IF(AND(PV35&lt;SMALL(기준일시_입력!$J$21:$J$39,QG$5),PW35&gt;SMALL(기준일시_입력!$N$21:$N$39,QG$5)),INDEX(기준일시_입력!$AJ$21:$AJ$39,QG$5*2-1),IF(AND(PV35&gt;=SMALL(기준일시_입력!$J$21:$J$39,QG$5),PV35&lt;SMALL(기준일시_입력!$N$21:$N$39,QG$5)),SMALL(기준일시_입력!$N$21:$N$39,QG$5)-PV35,0)),0)</f>
        <v>0</v>
      </c>
      <c r="QH35" s="125"/>
      <c r="QI35" s="180" t="str">
        <f t="shared" si="219"/>
        <v/>
      </c>
      <c r="QJ35" s="180"/>
      <c r="QK35" s="124" t="str">
        <f t="shared" si="220"/>
        <v/>
      </c>
      <c r="QL35" s="133" t="str">
        <f t="shared" si="408"/>
        <v/>
      </c>
      <c r="QM35" s="184"/>
      <c r="QN35" s="184"/>
      <c r="QO35" s="184"/>
      <c r="QP35" s="184"/>
      <c r="QQ35" s="184"/>
      <c r="QR35" s="184"/>
      <c r="QS35" s="176"/>
      <c r="QT35" s="177"/>
      <c r="QU35" s="129" t="str">
        <f>IF($B35="","",IF(AND(QK$3&lt;&gt;"",$B35-기준일시_입력!$AO$7&lt;=0,QM35="",QP35="",QS35=""),"X",IF(QS35="연차","☆",IF(QS35="월차","★",IF(QS35="병가","♨",IF(QS35="출장","◎",IF(QS35="교육","■",IF(AND(QS35="",QM35&lt;=기준일시_입력!$J$15,QP35&gt;=기준일시_입력!$N$15),"○",IF(AND(QS35="",QM35&lt;&gt;"",QM35&gt;기준일시_입력!$J$15),"▼",IF(AND(QS35="",QP35&lt;&gt;"",QP35&lt;기준일시_입력!$N$15),"△",""))))))))))</f>
        <v/>
      </c>
      <c r="QV35" s="128">
        <f>IFERROR(IF(OR(QM35="",QP35=""),0,IF(AND(QX35&lt;기준일시_입력!$J$17,QY35&gt;기준일시_입력!$N$17),기준일시_입력!$N$17-기준일시_입력!$J$17,IF(AND(QX35&gt;=기준일시_입력!$J$17,QY35&gt;기준일시_입력!$N$17),기준일시_입력!$N$17-QX35,IF(QY35&lt;기준일시_입력!$J$17,0,IF(AND(QX35&lt;기준일시_입력!$J$17,QY35&lt;=기준일시_입력!$N$17),QY35-기준일시_입력!$J$17,IF(AND(QX35&gt;=기준일시_입력!$J$17,QY35&lt;=기준일시_입력!$N$17),QY35-QX35,0)))))),0)</f>
        <v>0</v>
      </c>
      <c r="QW35" s="128">
        <f t="shared" si="222"/>
        <v>0</v>
      </c>
      <c r="QX35" s="128">
        <f>IF(OR(QM35="",QP35=""),0,IF(QM35&lt;기준일시_입력!$J$15,기준일시_입력!$J$15,QM35))</f>
        <v>0</v>
      </c>
      <c r="QY35" s="128">
        <f t="shared" si="223"/>
        <v>0</v>
      </c>
      <c r="QZ35" s="128">
        <f>IFERROR(IF(AND(QX35&lt;SMALL(기준일시_입력!$J$21:$J$39,QZ$5),QY35&gt;SMALL(기준일시_입력!$N$21:$N$39,QZ$5)),INDEX(기준일시_입력!$AJ$21:$AJ$39,QZ$5*2-1),IF(AND(QX35&gt;=SMALL(기준일시_입력!$J$21:$J$39,QZ$5),QX35&lt;SMALL(기준일시_입력!$N$21:$N$39,QZ$5)),SMALL(기준일시_입력!$N$21:$N$39,QZ$5)-QX35,0)),0)</f>
        <v>0</v>
      </c>
      <c r="RA35" s="128">
        <f>IFERROR(IF(AND(QX35&lt;SMALL(기준일시_입력!$J$21:$J$39,RA$5),QY35&gt;SMALL(기준일시_입력!$N$21:$N$39,RA$5)),INDEX(기준일시_입력!$AJ$21:$AJ$39,RA$5*2-1),IF(AND(QX35&gt;=SMALL(기준일시_입력!$J$21:$J$39,RA$5),QX35&lt;SMALL(기준일시_입력!$N$21:$N$39,RA$5)),SMALL(기준일시_입력!$N$21:$N$39,RA$5)-QX35,0)),0)</f>
        <v>0</v>
      </c>
      <c r="RB35" s="128">
        <f>IFERROR(IF(AND(QX35&lt;SMALL(기준일시_입력!$J$21:$J$39,RB$5),QY35&gt;SMALL(기준일시_입력!$N$21:$N$39,RB$5)),INDEX(기준일시_입력!$AJ$21:$AJ$39,RB$5*2-1),IF(AND(QX35&gt;=SMALL(기준일시_입력!$J$21:$J$39,RB$5),QX35&lt;SMALL(기준일시_입력!$N$21:$N$39,RB$5)),SMALL(기준일시_입력!$N$21:$N$39,RB$5)-QX35,0)),0)</f>
        <v>0</v>
      </c>
      <c r="RC35" s="128">
        <f>IFERROR(IF(AND(QX35&lt;SMALL(기준일시_입력!$J$21:$J$39,RC$5),QY35&gt;SMALL(기준일시_입력!$N$21:$N$39,RC$5)),INDEX(기준일시_입력!$AJ$21:$AJ$39,RC$5*2-1),IF(AND(QX35&gt;=SMALL(기준일시_입력!$J$21:$J$39,RC$5),QX35&lt;SMALL(기준일시_입력!$N$21:$N$39,RC$5)),SMALL(기준일시_입력!$N$21:$N$39,RC$5)-QX35,0)),0)</f>
        <v>0</v>
      </c>
      <c r="RD35" s="128">
        <f>IFERROR(IF(AND(QX35&lt;SMALL(기준일시_입력!$J$21:$J$39,RD$5),QY35&gt;SMALL(기준일시_입력!$N$21:$N$39,RD$5)),INDEX(기준일시_입력!$AJ$21:$AJ$39,RD$5*2-1),IF(AND(QX35&gt;=SMALL(기준일시_입력!$J$21:$J$39,RD$5),QX35&lt;SMALL(기준일시_입력!$N$21:$N$39,RD$5)),SMALL(기준일시_입력!$N$21:$N$39,RD$5)-QX35,0)),0)</f>
        <v>0</v>
      </c>
      <c r="RE35" s="128">
        <f>IFERROR(IF(AND(QX35&lt;SMALL(기준일시_입력!$J$21:$J$39,RE$5),QY35&gt;SMALL(기준일시_입력!$N$21:$N$39,RE$5)),INDEX(기준일시_입력!$AJ$21:$AJ$39,RE$5*2-1),IF(AND(QX35&gt;=SMALL(기준일시_입력!$J$21:$J$39,RE$5),QX35&lt;SMALL(기준일시_입력!$N$21:$N$39,RE$5)),SMALL(기준일시_입력!$N$21:$N$39,RE$5)-QX35,0)),0)</f>
        <v>0</v>
      </c>
      <c r="RF35" s="128">
        <f>IFERROR(IF(AND(QX35&lt;SMALL(기준일시_입력!$J$21:$J$39,RF$5),QY35&gt;SMALL(기준일시_입력!$N$21:$N$39,RF$5)),INDEX(기준일시_입력!$AJ$21:$AJ$39,RF$5*2-1),IF(AND(QX35&gt;=SMALL(기준일시_입력!$J$21:$J$39,RF$5),QX35&lt;SMALL(기준일시_입력!$N$21:$N$39,RF$5)),SMALL(기준일시_입력!$N$21:$N$39,RF$5)-QX35,0)),0)</f>
        <v>0</v>
      </c>
      <c r="RG35" s="128">
        <f>IFERROR(IF(AND(QX35&lt;SMALL(기준일시_입력!$J$21:$J$39,RG$5),QY35&gt;SMALL(기준일시_입력!$N$21:$N$39,RG$5)),INDEX(기준일시_입력!$AJ$21:$AJ$39,RG$5*2-1),IF(AND(QX35&gt;=SMALL(기준일시_입력!$J$21:$J$39,RG$5),QX35&lt;SMALL(기준일시_입력!$N$21:$N$39,RG$5)),SMALL(기준일시_입력!$N$21:$N$39,RG$5)-QX35,0)),0)</f>
        <v>0</v>
      </c>
      <c r="RH35" s="128">
        <f>IFERROR(IF(AND(QX35&lt;SMALL(기준일시_입력!$J$21:$J$39,RH$5),QY35&gt;SMALL(기준일시_입력!$N$21:$N$39,RH$5)),INDEX(기준일시_입력!$AJ$21:$AJ$39,RH$5*2-1),IF(AND(QX35&gt;=SMALL(기준일시_입력!$J$21:$J$39,RH$5),QX35&lt;SMALL(기준일시_입력!$N$21:$N$39,RH$5)),SMALL(기준일시_입력!$N$21:$N$39,RH$5)-QX35,0)),0)</f>
        <v>0</v>
      </c>
      <c r="RI35" s="128">
        <f>IFERROR(IF(AND(QX35&lt;SMALL(기준일시_입력!$J$21:$J$39,RI$5),QY35&gt;SMALL(기준일시_입력!$N$21:$N$39,RI$5)),INDEX(기준일시_입력!$AJ$21:$AJ$39,RI$5*2-1),IF(AND(QX35&gt;=SMALL(기준일시_입력!$J$21:$J$39,RI$5),QX35&lt;SMALL(기준일시_입력!$N$21:$N$39,RI$5)),SMALL(기준일시_입력!$N$21:$N$39,RI$5)-QX35,0)),0)</f>
        <v>0</v>
      </c>
      <c r="RJ35" s="125"/>
      <c r="RK35" s="180" t="str">
        <f t="shared" si="224"/>
        <v/>
      </c>
      <c r="RL35" s="180"/>
      <c r="RM35" s="124" t="str">
        <f t="shared" si="225"/>
        <v/>
      </c>
      <c r="RN35" s="133" t="str">
        <f t="shared" si="408"/>
        <v/>
      </c>
      <c r="RO35" s="184"/>
      <c r="RP35" s="184"/>
      <c r="RQ35" s="184"/>
      <c r="RR35" s="184"/>
      <c r="RS35" s="184"/>
      <c r="RT35" s="184"/>
      <c r="RU35" s="176"/>
      <c r="RV35" s="177"/>
      <c r="RW35" s="129" t="str">
        <f>IF($B35="","",IF(AND(RM$3&lt;&gt;"",$B35-기준일시_입력!$AO$7&lt;=0,RO35="",RR35="",RU35=""),"X",IF(RU35="연차","☆",IF(RU35="월차","★",IF(RU35="병가","♨",IF(RU35="출장","◎",IF(RU35="교육","■",IF(AND(RU35="",RO35&lt;=기준일시_입력!$J$15,RR35&gt;=기준일시_입력!$N$15),"○",IF(AND(RU35="",RO35&lt;&gt;"",RO35&gt;기준일시_입력!$J$15),"▼",IF(AND(RU35="",RR35&lt;&gt;"",RR35&lt;기준일시_입력!$N$15),"△",""))))))))))</f>
        <v/>
      </c>
      <c r="RX35" s="128">
        <f>IFERROR(IF(OR(RO35="",RR35=""),0,IF(AND(RZ35&lt;기준일시_입력!$J$17,SA35&gt;기준일시_입력!$N$17),기준일시_입력!$N$17-기준일시_입력!$J$17,IF(AND(RZ35&gt;=기준일시_입력!$J$17,SA35&gt;기준일시_입력!$N$17),기준일시_입력!$N$17-RZ35,IF(SA35&lt;기준일시_입력!$J$17,0,IF(AND(RZ35&lt;기준일시_입력!$J$17,SA35&lt;=기준일시_입력!$N$17),SA35-기준일시_입력!$J$17,IF(AND(RZ35&gt;=기준일시_입력!$J$17,SA35&lt;=기준일시_입력!$N$17),SA35-RZ35,0)))))),0)</f>
        <v>0</v>
      </c>
      <c r="RY35" s="128">
        <f t="shared" si="227"/>
        <v>0</v>
      </c>
      <c r="RZ35" s="128">
        <f>IF(OR(RO35="",RR35=""),0,IF(RO35&lt;기준일시_입력!$J$15,기준일시_입력!$J$15,RO35))</f>
        <v>0</v>
      </c>
      <c r="SA35" s="128">
        <f t="shared" si="228"/>
        <v>0</v>
      </c>
      <c r="SB35" s="128">
        <f>IFERROR(IF(AND(RZ35&lt;SMALL(기준일시_입력!$J$21:$J$39,SB$5),SA35&gt;SMALL(기준일시_입력!$N$21:$N$39,SB$5)),INDEX(기준일시_입력!$AJ$21:$AJ$39,SB$5*2-1),IF(AND(RZ35&gt;=SMALL(기준일시_입력!$J$21:$J$39,SB$5),RZ35&lt;SMALL(기준일시_입력!$N$21:$N$39,SB$5)),SMALL(기준일시_입력!$N$21:$N$39,SB$5)-RZ35,0)),0)</f>
        <v>0</v>
      </c>
      <c r="SC35" s="128">
        <f>IFERROR(IF(AND(RZ35&lt;SMALL(기준일시_입력!$J$21:$J$39,SC$5),SA35&gt;SMALL(기준일시_입력!$N$21:$N$39,SC$5)),INDEX(기준일시_입력!$AJ$21:$AJ$39,SC$5*2-1),IF(AND(RZ35&gt;=SMALL(기준일시_입력!$J$21:$J$39,SC$5),RZ35&lt;SMALL(기준일시_입력!$N$21:$N$39,SC$5)),SMALL(기준일시_입력!$N$21:$N$39,SC$5)-RZ35,0)),0)</f>
        <v>0</v>
      </c>
      <c r="SD35" s="128">
        <f>IFERROR(IF(AND(RZ35&lt;SMALL(기준일시_입력!$J$21:$J$39,SD$5),SA35&gt;SMALL(기준일시_입력!$N$21:$N$39,SD$5)),INDEX(기준일시_입력!$AJ$21:$AJ$39,SD$5*2-1),IF(AND(RZ35&gt;=SMALL(기준일시_입력!$J$21:$J$39,SD$5),RZ35&lt;SMALL(기준일시_입력!$N$21:$N$39,SD$5)),SMALL(기준일시_입력!$N$21:$N$39,SD$5)-RZ35,0)),0)</f>
        <v>0</v>
      </c>
      <c r="SE35" s="128">
        <f>IFERROR(IF(AND(RZ35&lt;SMALL(기준일시_입력!$J$21:$J$39,SE$5),SA35&gt;SMALL(기준일시_입력!$N$21:$N$39,SE$5)),INDEX(기준일시_입력!$AJ$21:$AJ$39,SE$5*2-1),IF(AND(RZ35&gt;=SMALL(기준일시_입력!$J$21:$J$39,SE$5),RZ35&lt;SMALL(기준일시_입력!$N$21:$N$39,SE$5)),SMALL(기준일시_입력!$N$21:$N$39,SE$5)-RZ35,0)),0)</f>
        <v>0</v>
      </c>
      <c r="SF35" s="128">
        <f>IFERROR(IF(AND(RZ35&lt;SMALL(기준일시_입력!$J$21:$J$39,SF$5),SA35&gt;SMALL(기준일시_입력!$N$21:$N$39,SF$5)),INDEX(기준일시_입력!$AJ$21:$AJ$39,SF$5*2-1),IF(AND(RZ35&gt;=SMALL(기준일시_입력!$J$21:$J$39,SF$5),RZ35&lt;SMALL(기준일시_입력!$N$21:$N$39,SF$5)),SMALL(기준일시_입력!$N$21:$N$39,SF$5)-RZ35,0)),0)</f>
        <v>0</v>
      </c>
      <c r="SG35" s="128">
        <f>IFERROR(IF(AND(RZ35&lt;SMALL(기준일시_입력!$J$21:$J$39,SG$5),SA35&gt;SMALL(기준일시_입력!$N$21:$N$39,SG$5)),INDEX(기준일시_입력!$AJ$21:$AJ$39,SG$5*2-1),IF(AND(RZ35&gt;=SMALL(기준일시_입력!$J$21:$J$39,SG$5),RZ35&lt;SMALL(기준일시_입력!$N$21:$N$39,SG$5)),SMALL(기준일시_입력!$N$21:$N$39,SG$5)-RZ35,0)),0)</f>
        <v>0</v>
      </c>
      <c r="SH35" s="128">
        <f>IFERROR(IF(AND(RZ35&lt;SMALL(기준일시_입력!$J$21:$J$39,SH$5),SA35&gt;SMALL(기준일시_입력!$N$21:$N$39,SH$5)),INDEX(기준일시_입력!$AJ$21:$AJ$39,SH$5*2-1),IF(AND(RZ35&gt;=SMALL(기준일시_입력!$J$21:$J$39,SH$5),RZ35&lt;SMALL(기준일시_입력!$N$21:$N$39,SH$5)),SMALL(기준일시_입력!$N$21:$N$39,SH$5)-RZ35,0)),0)</f>
        <v>0</v>
      </c>
      <c r="SI35" s="128">
        <f>IFERROR(IF(AND(RZ35&lt;SMALL(기준일시_입력!$J$21:$J$39,SI$5),SA35&gt;SMALL(기준일시_입력!$N$21:$N$39,SI$5)),INDEX(기준일시_입력!$AJ$21:$AJ$39,SI$5*2-1),IF(AND(RZ35&gt;=SMALL(기준일시_입력!$J$21:$J$39,SI$5),RZ35&lt;SMALL(기준일시_입력!$N$21:$N$39,SI$5)),SMALL(기준일시_입력!$N$21:$N$39,SI$5)-RZ35,0)),0)</f>
        <v>0</v>
      </c>
      <c r="SJ35" s="128">
        <f>IFERROR(IF(AND(RZ35&lt;SMALL(기준일시_입력!$J$21:$J$39,SJ$5),SA35&gt;SMALL(기준일시_입력!$N$21:$N$39,SJ$5)),INDEX(기준일시_입력!$AJ$21:$AJ$39,SJ$5*2-1),IF(AND(RZ35&gt;=SMALL(기준일시_입력!$J$21:$J$39,SJ$5),RZ35&lt;SMALL(기준일시_입력!$N$21:$N$39,SJ$5)),SMALL(기준일시_입력!$N$21:$N$39,SJ$5)-RZ35,0)),0)</f>
        <v>0</v>
      </c>
      <c r="SK35" s="128">
        <f>IFERROR(IF(AND(RZ35&lt;SMALL(기준일시_입력!$J$21:$J$39,SK$5),SA35&gt;SMALL(기준일시_입력!$N$21:$N$39,SK$5)),INDEX(기준일시_입력!$AJ$21:$AJ$39,SK$5*2-1),IF(AND(RZ35&gt;=SMALL(기준일시_입력!$J$21:$J$39,SK$5),RZ35&lt;SMALL(기준일시_입력!$N$21:$N$39,SK$5)),SMALL(기준일시_입력!$N$21:$N$39,SK$5)-RZ35,0)),0)</f>
        <v>0</v>
      </c>
      <c r="SL35" s="125"/>
      <c r="SM35" s="180" t="str">
        <f t="shared" si="229"/>
        <v/>
      </c>
      <c r="SN35" s="180"/>
      <c r="SO35" s="124" t="str">
        <f t="shared" si="230"/>
        <v/>
      </c>
      <c r="SP35" s="133" t="str">
        <f t="shared" si="409"/>
        <v/>
      </c>
      <c r="SQ35" s="184"/>
      <c r="SR35" s="184"/>
      <c r="SS35" s="184"/>
      <c r="ST35" s="184"/>
      <c r="SU35" s="184"/>
      <c r="SV35" s="184"/>
      <c r="SW35" s="176"/>
      <c r="SX35" s="177"/>
      <c r="SY35" s="129" t="str">
        <f>IF($B35="","",IF(AND(SO$3&lt;&gt;"",$B35-기준일시_입력!$AO$7&lt;=0,SQ35="",ST35="",SW35=""),"X",IF(SW35="연차","☆",IF(SW35="월차","★",IF(SW35="병가","♨",IF(SW35="출장","◎",IF(SW35="교육","■",IF(AND(SW35="",SQ35&lt;=기준일시_입력!$J$15,ST35&gt;=기준일시_입력!$N$15),"○",IF(AND(SW35="",SQ35&lt;&gt;"",SQ35&gt;기준일시_입력!$J$15),"▼",IF(AND(SW35="",ST35&lt;&gt;"",ST35&lt;기준일시_입력!$N$15),"△",""))))))))))</f>
        <v/>
      </c>
      <c r="SZ35" s="128">
        <f>IFERROR(IF(OR(SQ35="",ST35=""),0,IF(AND(TB35&lt;기준일시_입력!$J$17,TC35&gt;기준일시_입력!$N$17),기준일시_입력!$N$17-기준일시_입력!$J$17,IF(AND(TB35&gt;=기준일시_입력!$J$17,TC35&gt;기준일시_입력!$N$17),기준일시_입력!$N$17-TB35,IF(TC35&lt;기준일시_입력!$J$17,0,IF(AND(TB35&lt;기준일시_입력!$J$17,TC35&lt;=기준일시_입력!$N$17),TC35-기준일시_입력!$J$17,IF(AND(TB35&gt;=기준일시_입력!$J$17,TC35&lt;=기준일시_입력!$N$17),TC35-TB35,0)))))),0)</f>
        <v>0</v>
      </c>
      <c r="TA35" s="128">
        <f t="shared" si="232"/>
        <v>0</v>
      </c>
      <c r="TB35" s="128">
        <f>IF(OR(SQ35="",ST35=""),0,IF(SQ35&lt;기준일시_입력!$J$15,기준일시_입력!$J$15,SQ35))</f>
        <v>0</v>
      </c>
      <c r="TC35" s="128">
        <f t="shared" si="233"/>
        <v>0</v>
      </c>
      <c r="TD35" s="128">
        <f>IFERROR(IF(AND(TB35&lt;SMALL(기준일시_입력!$J$21:$J$39,TD$5),TC35&gt;SMALL(기준일시_입력!$N$21:$N$39,TD$5)),INDEX(기준일시_입력!$AJ$21:$AJ$39,TD$5*2-1),IF(AND(TB35&gt;=SMALL(기준일시_입력!$J$21:$J$39,TD$5),TB35&lt;SMALL(기준일시_입력!$N$21:$N$39,TD$5)),SMALL(기준일시_입력!$N$21:$N$39,TD$5)-TB35,0)),0)</f>
        <v>0</v>
      </c>
      <c r="TE35" s="128">
        <f>IFERROR(IF(AND(TB35&lt;SMALL(기준일시_입력!$J$21:$J$39,TE$5),TC35&gt;SMALL(기준일시_입력!$N$21:$N$39,TE$5)),INDEX(기준일시_입력!$AJ$21:$AJ$39,TE$5*2-1),IF(AND(TB35&gt;=SMALL(기준일시_입력!$J$21:$J$39,TE$5),TB35&lt;SMALL(기준일시_입력!$N$21:$N$39,TE$5)),SMALL(기준일시_입력!$N$21:$N$39,TE$5)-TB35,0)),0)</f>
        <v>0</v>
      </c>
      <c r="TF35" s="128">
        <f>IFERROR(IF(AND(TB35&lt;SMALL(기준일시_입력!$J$21:$J$39,TF$5),TC35&gt;SMALL(기준일시_입력!$N$21:$N$39,TF$5)),INDEX(기준일시_입력!$AJ$21:$AJ$39,TF$5*2-1),IF(AND(TB35&gt;=SMALL(기준일시_입력!$J$21:$J$39,TF$5),TB35&lt;SMALL(기준일시_입력!$N$21:$N$39,TF$5)),SMALL(기준일시_입력!$N$21:$N$39,TF$5)-TB35,0)),0)</f>
        <v>0</v>
      </c>
      <c r="TG35" s="128">
        <f>IFERROR(IF(AND(TB35&lt;SMALL(기준일시_입력!$J$21:$J$39,TG$5),TC35&gt;SMALL(기준일시_입력!$N$21:$N$39,TG$5)),INDEX(기준일시_입력!$AJ$21:$AJ$39,TG$5*2-1),IF(AND(TB35&gt;=SMALL(기준일시_입력!$J$21:$J$39,TG$5),TB35&lt;SMALL(기준일시_입력!$N$21:$N$39,TG$5)),SMALL(기준일시_입력!$N$21:$N$39,TG$5)-TB35,0)),0)</f>
        <v>0</v>
      </c>
      <c r="TH35" s="128">
        <f>IFERROR(IF(AND(TB35&lt;SMALL(기준일시_입력!$J$21:$J$39,TH$5),TC35&gt;SMALL(기준일시_입력!$N$21:$N$39,TH$5)),INDEX(기준일시_입력!$AJ$21:$AJ$39,TH$5*2-1),IF(AND(TB35&gt;=SMALL(기준일시_입력!$J$21:$J$39,TH$5),TB35&lt;SMALL(기준일시_입력!$N$21:$N$39,TH$5)),SMALL(기준일시_입력!$N$21:$N$39,TH$5)-TB35,0)),0)</f>
        <v>0</v>
      </c>
      <c r="TI35" s="128">
        <f>IFERROR(IF(AND(TB35&lt;SMALL(기준일시_입력!$J$21:$J$39,TI$5),TC35&gt;SMALL(기준일시_입력!$N$21:$N$39,TI$5)),INDEX(기준일시_입력!$AJ$21:$AJ$39,TI$5*2-1),IF(AND(TB35&gt;=SMALL(기준일시_입력!$J$21:$J$39,TI$5),TB35&lt;SMALL(기준일시_입력!$N$21:$N$39,TI$5)),SMALL(기준일시_입력!$N$21:$N$39,TI$5)-TB35,0)),0)</f>
        <v>0</v>
      </c>
      <c r="TJ35" s="128">
        <f>IFERROR(IF(AND(TB35&lt;SMALL(기준일시_입력!$J$21:$J$39,TJ$5),TC35&gt;SMALL(기준일시_입력!$N$21:$N$39,TJ$5)),INDEX(기준일시_입력!$AJ$21:$AJ$39,TJ$5*2-1),IF(AND(TB35&gt;=SMALL(기준일시_입력!$J$21:$J$39,TJ$5),TB35&lt;SMALL(기준일시_입력!$N$21:$N$39,TJ$5)),SMALL(기준일시_입력!$N$21:$N$39,TJ$5)-TB35,0)),0)</f>
        <v>0</v>
      </c>
      <c r="TK35" s="128">
        <f>IFERROR(IF(AND(TB35&lt;SMALL(기준일시_입력!$J$21:$J$39,TK$5),TC35&gt;SMALL(기준일시_입력!$N$21:$N$39,TK$5)),INDEX(기준일시_입력!$AJ$21:$AJ$39,TK$5*2-1),IF(AND(TB35&gt;=SMALL(기준일시_입력!$J$21:$J$39,TK$5),TB35&lt;SMALL(기준일시_입력!$N$21:$N$39,TK$5)),SMALL(기준일시_입력!$N$21:$N$39,TK$5)-TB35,0)),0)</f>
        <v>0</v>
      </c>
      <c r="TL35" s="128">
        <f>IFERROR(IF(AND(TB35&lt;SMALL(기준일시_입력!$J$21:$J$39,TL$5),TC35&gt;SMALL(기준일시_입력!$N$21:$N$39,TL$5)),INDEX(기준일시_입력!$AJ$21:$AJ$39,TL$5*2-1),IF(AND(TB35&gt;=SMALL(기준일시_입력!$J$21:$J$39,TL$5),TB35&lt;SMALL(기준일시_입력!$N$21:$N$39,TL$5)),SMALL(기준일시_입력!$N$21:$N$39,TL$5)-TB35,0)),0)</f>
        <v>0</v>
      </c>
      <c r="TM35" s="128">
        <f>IFERROR(IF(AND(TB35&lt;SMALL(기준일시_입력!$J$21:$J$39,TM$5),TC35&gt;SMALL(기준일시_입력!$N$21:$N$39,TM$5)),INDEX(기준일시_입력!$AJ$21:$AJ$39,TM$5*2-1),IF(AND(TB35&gt;=SMALL(기준일시_입력!$J$21:$J$39,TM$5),TB35&lt;SMALL(기준일시_입력!$N$21:$N$39,TM$5)),SMALL(기준일시_입력!$N$21:$N$39,TM$5)-TB35,0)),0)</f>
        <v>0</v>
      </c>
      <c r="TN35" s="125"/>
      <c r="TO35" s="180" t="str">
        <f t="shared" si="234"/>
        <v/>
      </c>
      <c r="TP35" s="180"/>
      <c r="TQ35" s="124" t="str">
        <f t="shared" si="235"/>
        <v/>
      </c>
      <c r="TR35" s="133" t="str">
        <f t="shared" si="409"/>
        <v/>
      </c>
      <c r="TS35" s="184"/>
      <c r="TT35" s="184"/>
      <c r="TU35" s="184"/>
      <c r="TV35" s="184"/>
      <c r="TW35" s="184"/>
      <c r="TX35" s="184"/>
      <c r="TY35" s="176"/>
      <c r="TZ35" s="177"/>
      <c r="UA35" s="129" t="str">
        <f>IF($B35="","",IF(AND(TQ$3&lt;&gt;"",$B35-기준일시_입력!$AO$7&lt;=0,TS35="",TV35="",TY35=""),"X",IF(TY35="연차","☆",IF(TY35="월차","★",IF(TY35="병가","♨",IF(TY35="출장","◎",IF(TY35="교육","■",IF(AND(TY35="",TS35&lt;=기준일시_입력!$J$15,TV35&gt;=기준일시_입력!$N$15),"○",IF(AND(TY35="",TS35&lt;&gt;"",TS35&gt;기준일시_입력!$J$15),"▼",IF(AND(TY35="",TV35&lt;&gt;"",TV35&lt;기준일시_입력!$N$15),"△",""))))))))))</f>
        <v/>
      </c>
      <c r="UB35" s="128">
        <f>IFERROR(IF(OR(TS35="",TV35=""),0,IF(AND(UD35&lt;기준일시_입력!$J$17,UE35&gt;기준일시_입력!$N$17),기준일시_입력!$N$17-기준일시_입력!$J$17,IF(AND(UD35&gt;=기준일시_입력!$J$17,UE35&gt;기준일시_입력!$N$17),기준일시_입력!$N$17-UD35,IF(UE35&lt;기준일시_입력!$J$17,0,IF(AND(UD35&lt;기준일시_입력!$J$17,UE35&lt;=기준일시_입력!$N$17),UE35-기준일시_입력!$J$17,IF(AND(UD35&gt;=기준일시_입력!$J$17,UE35&lt;=기준일시_입력!$N$17),UE35-UD35,0)))))),0)</f>
        <v>0</v>
      </c>
      <c r="UC35" s="128">
        <f t="shared" si="237"/>
        <v>0</v>
      </c>
      <c r="UD35" s="128">
        <f>IF(OR(TS35="",TV35=""),0,IF(TS35&lt;기준일시_입력!$J$15,기준일시_입력!$J$15,TS35))</f>
        <v>0</v>
      </c>
      <c r="UE35" s="128">
        <f t="shared" si="238"/>
        <v>0</v>
      </c>
      <c r="UF35" s="128">
        <f>IFERROR(IF(AND(UD35&lt;SMALL(기준일시_입력!$J$21:$J$39,UF$5),UE35&gt;SMALL(기준일시_입력!$N$21:$N$39,UF$5)),INDEX(기준일시_입력!$AJ$21:$AJ$39,UF$5*2-1),IF(AND(UD35&gt;=SMALL(기준일시_입력!$J$21:$J$39,UF$5),UD35&lt;SMALL(기준일시_입력!$N$21:$N$39,UF$5)),SMALL(기준일시_입력!$N$21:$N$39,UF$5)-UD35,0)),0)</f>
        <v>0</v>
      </c>
      <c r="UG35" s="128">
        <f>IFERROR(IF(AND(UD35&lt;SMALL(기준일시_입력!$J$21:$J$39,UG$5),UE35&gt;SMALL(기준일시_입력!$N$21:$N$39,UG$5)),INDEX(기준일시_입력!$AJ$21:$AJ$39,UG$5*2-1),IF(AND(UD35&gt;=SMALL(기준일시_입력!$J$21:$J$39,UG$5),UD35&lt;SMALL(기준일시_입력!$N$21:$N$39,UG$5)),SMALL(기준일시_입력!$N$21:$N$39,UG$5)-UD35,0)),0)</f>
        <v>0</v>
      </c>
      <c r="UH35" s="128">
        <f>IFERROR(IF(AND(UD35&lt;SMALL(기준일시_입력!$J$21:$J$39,UH$5),UE35&gt;SMALL(기준일시_입력!$N$21:$N$39,UH$5)),INDEX(기준일시_입력!$AJ$21:$AJ$39,UH$5*2-1),IF(AND(UD35&gt;=SMALL(기준일시_입력!$J$21:$J$39,UH$5),UD35&lt;SMALL(기준일시_입력!$N$21:$N$39,UH$5)),SMALL(기준일시_입력!$N$21:$N$39,UH$5)-UD35,0)),0)</f>
        <v>0</v>
      </c>
      <c r="UI35" s="128">
        <f>IFERROR(IF(AND(UD35&lt;SMALL(기준일시_입력!$J$21:$J$39,UI$5),UE35&gt;SMALL(기준일시_입력!$N$21:$N$39,UI$5)),INDEX(기준일시_입력!$AJ$21:$AJ$39,UI$5*2-1),IF(AND(UD35&gt;=SMALL(기준일시_입력!$J$21:$J$39,UI$5),UD35&lt;SMALL(기준일시_입력!$N$21:$N$39,UI$5)),SMALL(기준일시_입력!$N$21:$N$39,UI$5)-UD35,0)),0)</f>
        <v>0</v>
      </c>
      <c r="UJ35" s="128">
        <f>IFERROR(IF(AND(UD35&lt;SMALL(기준일시_입력!$J$21:$J$39,UJ$5),UE35&gt;SMALL(기준일시_입력!$N$21:$N$39,UJ$5)),INDEX(기준일시_입력!$AJ$21:$AJ$39,UJ$5*2-1),IF(AND(UD35&gt;=SMALL(기준일시_입력!$J$21:$J$39,UJ$5),UD35&lt;SMALL(기준일시_입력!$N$21:$N$39,UJ$5)),SMALL(기준일시_입력!$N$21:$N$39,UJ$5)-UD35,0)),0)</f>
        <v>0</v>
      </c>
      <c r="UK35" s="128">
        <f>IFERROR(IF(AND(UD35&lt;SMALL(기준일시_입력!$J$21:$J$39,UK$5),UE35&gt;SMALL(기준일시_입력!$N$21:$N$39,UK$5)),INDEX(기준일시_입력!$AJ$21:$AJ$39,UK$5*2-1),IF(AND(UD35&gt;=SMALL(기준일시_입력!$J$21:$J$39,UK$5),UD35&lt;SMALL(기준일시_입력!$N$21:$N$39,UK$5)),SMALL(기준일시_입력!$N$21:$N$39,UK$5)-UD35,0)),0)</f>
        <v>0</v>
      </c>
      <c r="UL35" s="128">
        <f>IFERROR(IF(AND(UD35&lt;SMALL(기준일시_입력!$J$21:$J$39,UL$5),UE35&gt;SMALL(기준일시_입력!$N$21:$N$39,UL$5)),INDEX(기준일시_입력!$AJ$21:$AJ$39,UL$5*2-1),IF(AND(UD35&gt;=SMALL(기준일시_입력!$J$21:$J$39,UL$5),UD35&lt;SMALL(기준일시_입력!$N$21:$N$39,UL$5)),SMALL(기준일시_입력!$N$21:$N$39,UL$5)-UD35,0)),0)</f>
        <v>0</v>
      </c>
      <c r="UM35" s="128">
        <f>IFERROR(IF(AND(UD35&lt;SMALL(기준일시_입력!$J$21:$J$39,UM$5),UE35&gt;SMALL(기준일시_입력!$N$21:$N$39,UM$5)),INDEX(기준일시_입력!$AJ$21:$AJ$39,UM$5*2-1),IF(AND(UD35&gt;=SMALL(기준일시_입력!$J$21:$J$39,UM$5),UD35&lt;SMALL(기준일시_입력!$N$21:$N$39,UM$5)),SMALL(기준일시_입력!$N$21:$N$39,UM$5)-UD35,0)),0)</f>
        <v>0</v>
      </c>
      <c r="UN35" s="128">
        <f>IFERROR(IF(AND(UD35&lt;SMALL(기준일시_입력!$J$21:$J$39,UN$5),UE35&gt;SMALL(기준일시_입력!$N$21:$N$39,UN$5)),INDEX(기준일시_입력!$AJ$21:$AJ$39,UN$5*2-1),IF(AND(UD35&gt;=SMALL(기준일시_입력!$J$21:$J$39,UN$5),UD35&lt;SMALL(기준일시_입력!$N$21:$N$39,UN$5)),SMALL(기준일시_입력!$N$21:$N$39,UN$5)-UD35,0)),0)</f>
        <v>0</v>
      </c>
      <c r="UO35" s="128">
        <f>IFERROR(IF(AND(UD35&lt;SMALL(기준일시_입력!$J$21:$J$39,UO$5),UE35&gt;SMALL(기준일시_입력!$N$21:$N$39,UO$5)),INDEX(기준일시_입력!$AJ$21:$AJ$39,UO$5*2-1),IF(AND(UD35&gt;=SMALL(기준일시_입력!$J$21:$J$39,UO$5),UD35&lt;SMALL(기준일시_입력!$N$21:$N$39,UO$5)),SMALL(기준일시_입력!$N$21:$N$39,UO$5)-UD35,0)),0)</f>
        <v>0</v>
      </c>
      <c r="UP35" s="125"/>
      <c r="UQ35" s="180" t="str">
        <f t="shared" si="239"/>
        <v/>
      </c>
      <c r="UR35" s="180"/>
      <c r="US35" s="124" t="str">
        <f t="shared" si="240"/>
        <v/>
      </c>
      <c r="UT35" s="133" t="str">
        <f t="shared" si="409"/>
        <v/>
      </c>
      <c r="UU35" s="184"/>
      <c r="UV35" s="184"/>
      <c r="UW35" s="184"/>
      <c r="UX35" s="184"/>
      <c r="UY35" s="184"/>
      <c r="UZ35" s="184"/>
      <c r="VA35" s="176"/>
      <c r="VB35" s="177"/>
      <c r="VC35" s="129" t="str">
        <f>IF($B35="","",IF(AND(US$3&lt;&gt;"",$B35-기준일시_입력!$AO$7&lt;=0,UU35="",UX35="",VA35=""),"X",IF(VA35="연차","☆",IF(VA35="월차","★",IF(VA35="병가","♨",IF(VA35="출장","◎",IF(VA35="교육","■",IF(AND(VA35="",UU35&lt;=기준일시_입력!$J$15,UX35&gt;=기준일시_입력!$N$15),"○",IF(AND(VA35="",UU35&lt;&gt;"",UU35&gt;기준일시_입력!$J$15),"▼",IF(AND(VA35="",UX35&lt;&gt;"",UX35&lt;기준일시_입력!$N$15),"△",""))))))))))</f>
        <v/>
      </c>
      <c r="VD35" s="128">
        <f>IFERROR(IF(OR(UU35="",UX35=""),0,IF(AND(VF35&lt;기준일시_입력!$J$17,VG35&gt;기준일시_입력!$N$17),기준일시_입력!$N$17-기준일시_입력!$J$17,IF(AND(VF35&gt;=기준일시_입력!$J$17,VG35&gt;기준일시_입력!$N$17),기준일시_입력!$N$17-VF35,IF(VG35&lt;기준일시_입력!$J$17,0,IF(AND(VF35&lt;기준일시_입력!$J$17,VG35&lt;=기준일시_입력!$N$17),VG35-기준일시_입력!$J$17,IF(AND(VF35&gt;=기준일시_입력!$J$17,VG35&lt;=기준일시_입력!$N$17),VG35-VF35,0)))))),0)</f>
        <v>0</v>
      </c>
      <c r="VE35" s="128">
        <f t="shared" si="242"/>
        <v>0</v>
      </c>
      <c r="VF35" s="128">
        <f>IF(OR(UU35="",UX35=""),0,IF(UU35&lt;기준일시_입력!$J$15,기준일시_입력!$J$15,UU35))</f>
        <v>0</v>
      </c>
      <c r="VG35" s="128">
        <f t="shared" si="243"/>
        <v>0</v>
      </c>
      <c r="VH35" s="128">
        <f>IFERROR(IF(AND(VF35&lt;SMALL(기준일시_입력!$J$21:$J$39,VH$5),VG35&gt;SMALL(기준일시_입력!$N$21:$N$39,VH$5)),INDEX(기준일시_입력!$AJ$21:$AJ$39,VH$5*2-1),IF(AND(VF35&gt;=SMALL(기준일시_입력!$J$21:$J$39,VH$5),VF35&lt;SMALL(기준일시_입력!$N$21:$N$39,VH$5)),SMALL(기준일시_입력!$N$21:$N$39,VH$5)-VF35,0)),0)</f>
        <v>0</v>
      </c>
      <c r="VI35" s="128">
        <f>IFERROR(IF(AND(VF35&lt;SMALL(기준일시_입력!$J$21:$J$39,VI$5),VG35&gt;SMALL(기준일시_입력!$N$21:$N$39,VI$5)),INDEX(기준일시_입력!$AJ$21:$AJ$39,VI$5*2-1),IF(AND(VF35&gt;=SMALL(기준일시_입력!$J$21:$J$39,VI$5),VF35&lt;SMALL(기준일시_입력!$N$21:$N$39,VI$5)),SMALL(기준일시_입력!$N$21:$N$39,VI$5)-VF35,0)),0)</f>
        <v>0</v>
      </c>
      <c r="VJ35" s="128">
        <f>IFERROR(IF(AND(VF35&lt;SMALL(기준일시_입력!$J$21:$J$39,VJ$5),VG35&gt;SMALL(기준일시_입력!$N$21:$N$39,VJ$5)),INDEX(기준일시_입력!$AJ$21:$AJ$39,VJ$5*2-1),IF(AND(VF35&gt;=SMALL(기준일시_입력!$J$21:$J$39,VJ$5),VF35&lt;SMALL(기준일시_입력!$N$21:$N$39,VJ$5)),SMALL(기준일시_입력!$N$21:$N$39,VJ$5)-VF35,0)),0)</f>
        <v>0</v>
      </c>
      <c r="VK35" s="128">
        <f>IFERROR(IF(AND(VF35&lt;SMALL(기준일시_입력!$J$21:$J$39,VK$5),VG35&gt;SMALL(기준일시_입력!$N$21:$N$39,VK$5)),INDEX(기준일시_입력!$AJ$21:$AJ$39,VK$5*2-1),IF(AND(VF35&gt;=SMALL(기준일시_입력!$J$21:$J$39,VK$5),VF35&lt;SMALL(기준일시_입력!$N$21:$N$39,VK$5)),SMALL(기준일시_입력!$N$21:$N$39,VK$5)-VF35,0)),0)</f>
        <v>0</v>
      </c>
      <c r="VL35" s="128">
        <f>IFERROR(IF(AND(VF35&lt;SMALL(기준일시_입력!$J$21:$J$39,VL$5),VG35&gt;SMALL(기준일시_입력!$N$21:$N$39,VL$5)),INDEX(기준일시_입력!$AJ$21:$AJ$39,VL$5*2-1),IF(AND(VF35&gt;=SMALL(기준일시_입력!$J$21:$J$39,VL$5),VF35&lt;SMALL(기준일시_입력!$N$21:$N$39,VL$5)),SMALL(기준일시_입력!$N$21:$N$39,VL$5)-VF35,0)),0)</f>
        <v>0</v>
      </c>
      <c r="VM35" s="128">
        <f>IFERROR(IF(AND(VF35&lt;SMALL(기준일시_입력!$J$21:$J$39,VM$5),VG35&gt;SMALL(기준일시_입력!$N$21:$N$39,VM$5)),INDEX(기준일시_입력!$AJ$21:$AJ$39,VM$5*2-1),IF(AND(VF35&gt;=SMALL(기준일시_입력!$J$21:$J$39,VM$5),VF35&lt;SMALL(기준일시_입력!$N$21:$N$39,VM$5)),SMALL(기준일시_입력!$N$21:$N$39,VM$5)-VF35,0)),0)</f>
        <v>0</v>
      </c>
      <c r="VN35" s="128">
        <f>IFERROR(IF(AND(VF35&lt;SMALL(기준일시_입력!$J$21:$J$39,VN$5),VG35&gt;SMALL(기준일시_입력!$N$21:$N$39,VN$5)),INDEX(기준일시_입력!$AJ$21:$AJ$39,VN$5*2-1),IF(AND(VF35&gt;=SMALL(기준일시_입력!$J$21:$J$39,VN$5),VF35&lt;SMALL(기준일시_입력!$N$21:$N$39,VN$5)),SMALL(기준일시_입력!$N$21:$N$39,VN$5)-VF35,0)),0)</f>
        <v>0</v>
      </c>
      <c r="VO35" s="128">
        <f>IFERROR(IF(AND(VF35&lt;SMALL(기준일시_입력!$J$21:$J$39,VO$5),VG35&gt;SMALL(기준일시_입력!$N$21:$N$39,VO$5)),INDEX(기준일시_입력!$AJ$21:$AJ$39,VO$5*2-1),IF(AND(VF35&gt;=SMALL(기준일시_입력!$J$21:$J$39,VO$5),VF35&lt;SMALL(기준일시_입력!$N$21:$N$39,VO$5)),SMALL(기준일시_입력!$N$21:$N$39,VO$5)-VF35,0)),0)</f>
        <v>0</v>
      </c>
      <c r="VP35" s="128">
        <f>IFERROR(IF(AND(VF35&lt;SMALL(기준일시_입력!$J$21:$J$39,VP$5),VG35&gt;SMALL(기준일시_입력!$N$21:$N$39,VP$5)),INDEX(기준일시_입력!$AJ$21:$AJ$39,VP$5*2-1),IF(AND(VF35&gt;=SMALL(기준일시_입력!$J$21:$J$39,VP$5),VF35&lt;SMALL(기준일시_입력!$N$21:$N$39,VP$5)),SMALL(기준일시_입력!$N$21:$N$39,VP$5)-VF35,0)),0)</f>
        <v>0</v>
      </c>
      <c r="VQ35" s="128">
        <f>IFERROR(IF(AND(VF35&lt;SMALL(기준일시_입력!$J$21:$J$39,VQ$5),VG35&gt;SMALL(기준일시_입력!$N$21:$N$39,VQ$5)),INDEX(기준일시_입력!$AJ$21:$AJ$39,VQ$5*2-1),IF(AND(VF35&gt;=SMALL(기준일시_입력!$J$21:$J$39,VQ$5),VF35&lt;SMALL(기준일시_입력!$N$21:$N$39,VQ$5)),SMALL(기준일시_입력!$N$21:$N$39,VQ$5)-VF35,0)),0)</f>
        <v>0</v>
      </c>
      <c r="VR35" s="125"/>
      <c r="VS35" s="180" t="str">
        <f t="shared" si="244"/>
        <v/>
      </c>
      <c r="VT35" s="180"/>
      <c r="VU35" s="124" t="str">
        <f t="shared" si="245"/>
        <v/>
      </c>
      <c r="VV35" s="133" t="str">
        <f t="shared" si="410"/>
        <v/>
      </c>
      <c r="VW35" s="184"/>
      <c r="VX35" s="184"/>
      <c r="VY35" s="184"/>
      <c r="VZ35" s="184"/>
      <c r="WA35" s="184"/>
      <c r="WB35" s="184"/>
      <c r="WC35" s="176"/>
      <c r="WD35" s="177"/>
      <c r="WE35" s="129" t="str">
        <f>IF($B35="","",IF(AND(VU$3&lt;&gt;"",$B35-기준일시_입력!$AO$7&lt;=0,VW35="",VZ35="",WC35=""),"X",IF(WC35="연차","☆",IF(WC35="월차","★",IF(WC35="병가","♨",IF(WC35="출장","◎",IF(WC35="교육","■",IF(AND(WC35="",VW35&lt;=기준일시_입력!$J$15,VZ35&gt;=기준일시_입력!$N$15),"○",IF(AND(WC35="",VW35&lt;&gt;"",VW35&gt;기준일시_입력!$J$15),"▼",IF(AND(WC35="",VZ35&lt;&gt;"",VZ35&lt;기준일시_입력!$N$15),"△",""))))))))))</f>
        <v/>
      </c>
      <c r="WF35" s="128">
        <f>IFERROR(IF(OR(VW35="",VZ35=""),0,IF(AND(WH35&lt;기준일시_입력!$J$17,WI35&gt;기준일시_입력!$N$17),기준일시_입력!$N$17-기준일시_입력!$J$17,IF(AND(WH35&gt;=기준일시_입력!$J$17,WI35&gt;기준일시_입력!$N$17),기준일시_입력!$N$17-WH35,IF(WI35&lt;기준일시_입력!$J$17,0,IF(AND(WH35&lt;기준일시_입력!$J$17,WI35&lt;=기준일시_입력!$N$17),WI35-기준일시_입력!$J$17,IF(AND(WH35&gt;=기준일시_입력!$J$17,WI35&lt;=기준일시_입력!$N$17),WI35-WH35,0)))))),0)</f>
        <v>0</v>
      </c>
      <c r="WG35" s="128">
        <f t="shared" si="247"/>
        <v>0</v>
      </c>
      <c r="WH35" s="128">
        <f>IF(OR(VW35="",VZ35=""),0,IF(VW35&lt;기준일시_입력!$J$15,기준일시_입력!$J$15,VW35))</f>
        <v>0</v>
      </c>
      <c r="WI35" s="128">
        <f t="shared" si="248"/>
        <v>0</v>
      </c>
      <c r="WJ35" s="128">
        <f>IFERROR(IF(AND(WH35&lt;SMALL(기준일시_입력!$J$21:$J$39,WJ$5),WI35&gt;SMALL(기준일시_입력!$N$21:$N$39,WJ$5)),INDEX(기준일시_입력!$AJ$21:$AJ$39,WJ$5*2-1),IF(AND(WH35&gt;=SMALL(기준일시_입력!$J$21:$J$39,WJ$5),WH35&lt;SMALL(기준일시_입력!$N$21:$N$39,WJ$5)),SMALL(기준일시_입력!$N$21:$N$39,WJ$5)-WH35,0)),0)</f>
        <v>0</v>
      </c>
      <c r="WK35" s="128">
        <f>IFERROR(IF(AND(WH35&lt;SMALL(기준일시_입력!$J$21:$J$39,WK$5),WI35&gt;SMALL(기준일시_입력!$N$21:$N$39,WK$5)),INDEX(기준일시_입력!$AJ$21:$AJ$39,WK$5*2-1),IF(AND(WH35&gt;=SMALL(기준일시_입력!$J$21:$J$39,WK$5),WH35&lt;SMALL(기준일시_입력!$N$21:$N$39,WK$5)),SMALL(기준일시_입력!$N$21:$N$39,WK$5)-WH35,0)),0)</f>
        <v>0</v>
      </c>
      <c r="WL35" s="128">
        <f>IFERROR(IF(AND(WH35&lt;SMALL(기준일시_입력!$J$21:$J$39,WL$5),WI35&gt;SMALL(기준일시_입력!$N$21:$N$39,WL$5)),INDEX(기준일시_입력!$AJ$21:$AJ$39,WL$5*2-1),IF(AND(WH35&gt;=SMALL(기준일시_입력!$J$21:$J$39,WL$5),WH35&lt;SMALL(기준일시_입력!$N$21:$N$39,WL$5)),SMALL(기준일시_입력!$N$21:$N$39,WL$5)-WH35,0)),0)</f>
        <v>0</v>
      </c>
      <c r="WM35" s="128">
        <f>IFERROR(IF(AND(WH35&lt;SMALL(기준일시_입력!$J$21:$J$39,WM$5),WI35&gt;SMALL(기준일시_입력!$N$21:$N$39,WM$5)),INDEX(기준일시_입력!$AJ$21:$AJ$39,WM$5*2-1),IF(AND(WH35&gt;=SMALL(기준일시_입력!$J$21:$J$39,WM$5),WH35&lt;SMALL(기준일시_입력!$N$21:$N$39,WM$5)),SMALL(기준일시_입력!$N$21:$N$39,WM$5)-WH35,0)),0)</f>
        <v>0</v>
      </c>
      <c r="WN35" s="128">
        <f>IFERROR(IF(AND(WH35&lt;SMALL(기준일시_입력!$J$21:$J$39,WN$5),WI35&gt;SMALL(기준일시_입력!$N$21:$N$39,WN$5)),INDEX(기준일시_입력!$AJ$21:$AJ$39,WN$5*2-1),IF(AND(WH35&gt;=SMALL(기준일시_입력!$J$21:$J$39,WN$5),WH35&lt;SMALL(기준일시_입력!$N$21:$N$39,WN$5)),SMALL(기준일시_입력!$N$21:$N$39,WN$5)-WH35,0)),0)</f>
        <v>0</v>
      </c>
      <c r="WO35" s="128">
        <f>IFERROR(IF(AND(WH35&lt;SMALL(기준일시_입력!$J$21:$J$39,WO$5),WI35&gt;SMALL(기준일시_입력!$N$21:$N$39,WO$5)),INDEX(기준일시_입력!$AJ$21:$AJ$39,WO$5*2-1),IF(AND(WH35&gt;=SMALL(기준일시_입력!$J$21:$J$39,WO$5),WH35&lt;SMALL(기준일시_입력!$N$21:$N$39,WO$5)),SMALL(기준일시_입력!$N$21:$N$39,WO$5)-WH35,0)),0)</f>
        <v>0</v>
      </c>
      <c r="WP35" s="128">
        <f>IFERROR(IF(AND(WH35&lt;SMALL(기준일시_입력!$J$21:$J$39,WP$5),WI35&gt;SMALL(기준일시_입력!$N$21:$N$39,WP$5)),INDEX(기준일시_입력!$AJ$21:$AJ$39,WP$5*2-1),IF(AND(WH35&gt;=SMALL(기준일시_입력!$J$21:$J$39,WP$5),WH35&lt;SMALL(기준일시_입력!$N$21:$N$39,WP$5)),SMALL(기준일시_입력!$N$21:$N$39,WP$5)-WH35,0)),0)</f>
        <v>0</v>
      </c>
      <c r="WQ35" s="128">
        <f>IFERROR(IF(AND(WH35&lt;SMALL(기준일시_입력!$J$21:$J$39,WQ$5),WI35&gt;SMALL(기준일시_입력!$N$21:$N$39,WQ$5)),INDEX(기준일시_입력!$AJ$21:$AJ$39,WQ$5*2-1),IF(AND(WH35&gt;=SMALL(기준일시_입력!$J$21:$J$39,WQ$5),WH35&lt;SMALL(기준일시_입력!$N$21:$N$39,WQ$5)),SMALL(기준일시_입력!$N$21:$N$39,WQ$5)-WH35,0)),0)</f>
        <v>0</v>
      </c>
      <c r="WR35" s="128">
        <f>IFERROR(IF(AND(WH35&lt;SMALL(기준일시_입력!$J$21:$J$39,WR$5),WI35&gt;SMALL(기준일시_입력!$N$21:$N$39,WR$5)),INDEX(기준일시_입력!$AJ$21:$AJ$39,WR$5*2-1),IF(AND(WH35&gt;=SMALL(기준일시_입력!$J$21:$J$39,WR$5),WH35&lt;SMALL(기준일시_입력!$N$21:$N$39,WR$5)),SMALL(기준일시_입력!$N$21:$N$39,WR$5)-WH35,0)),0)</f>
        <v>0</v>
      </c>
      <c r="WS35" s="128">
        <f>IFERROR(IF(AND(WH35&lt;SMALL(기준일시_입력!$J$21:$J$39,WS$5),WI35&gt;SMALL(기준일시_입력!$N$21:$N$39,WS$5)),INDEX(기준일시_입력!$AJ$21:$AJ$39,WS$5*2-1),IF(AND(WH35&gt;=SMALL(기준일시_입력!$J$21:$J$39,WS$5),WH35&lt;SMALL(기준일시_입력!$N$21:$N$39,WS$5)),SMALL(기준일시_입력!$N$21:$N$39,WS$5)-WH35,0)),0)</f>
        <v>0</v>
      </c>
      <c r="WT35" s="125"/>
      <c r="WU35" s="180" t="str">
        <f t="shared" si="249"/>
        <v/>
      </c>
      <c r="WV35" s="180"/>
      <c r="WW35" s="124" t="str">
        <f t="shared" si="250"/>
        <v/>
      </c>
      <c r="WX35" s="133" t="str">
        <f t="shared" si="410"/>
        <v/>
      </c>
      <c r="WY35" s="184"/>
      <c r="WZ35" s="184"/>
      <c r="XA35" s="184"/>
      <c r="XB35" s="184"/>
      <c r="XC35" s="184"/>
      <c r="XD35" s="184"/>
      <c r="XE35" s="176"/>
      <c r="XF35" s="177"/>
      <c r="XG35" s="129" t="str">
        <f>IF($B35="","",IF(AND(WW$3&lt;&gt;"",$B35-기준일시_입력!$AO$7&lt;=0,WY35="",XB35="",XE35=""),"X",IF(XE35="연차","☆",IF(XE35="월차","★",IF(XE35="병가","♨",IF(XE35="출장","◎",IF(XE35="교육","■",IF(AND(XE35="",WY35&lt;=기준일시_입력!$J$15,XB35&gt;=기준일시_입력!$N$15),"○",IF(AND(XE35="",WY35&lt;&gt;"",WY35&gt;기준일시_입력!$J$15),"▼",IF(AND(XE35="",XB35&lt;&gt;"",XB35&lt;기준일시_입력!$N$15),"△",""))))))))))</f>
        <v/>
      </c>
      <c r="XH35" s="128">
        <f>IFERROR(IF(OR(WY35="",XB35=""),0,IF(AND(XJ35&lt;기준일시_입력!$J$17,XK35&gt;기준일시_입력!$N$17),기준일시_입력!$N$17-기준일시_입력!$J$17,IF(AND(XJ35&gt;=기준일시_입력!$J$17,XK35&gt;기준일시_입력!$N$17),기준일시_입력!$N$17-XJ35,IF(XK35&lt;기준일시_입력!$J$17,0,IF(AND(XJ35&lt;기준일시_입력!$J$17,XK35&lt;=기준일시_입력!$N$17),XK35-기준일시_입력!$J$17,IF(AND(XJ35&gt;=기준일시_입력!$J$17,XK35&lt;=기준일시_입력!$N$17),XK35-XJ35,0)))))),0)</f>
        <v>0</v>
      </c>
      <c r="XI35" s="128">
        <f t="shared" si="252"/>
        <v>0</v>
      </c>
      <c r="XJ35" s="128">
        <f>IF(OR(WY35="",XB35=""),0,IF(WY35&lt;기준일시_입력!$J$15,기준일시_입력!$J$15,WY35))</f>
        <v>0</v>
      </c>
      <c r="XK35" s="128">
        <f t="shared" si="253"/>
        <v>0</v>
      </c>
      <c r="XL35" s="128">
        <f>IFERROR(IF(AND(XJ35&lt;SMALL(기준일시_입력!$J$21:$J$39,XL$5),XK35&gt;SMALL(기준일시_입력!$N$21:$N$39,XL$5)),INDEX(기준일시_입력!$AJ$21:$AJ$39,XL$5*2-1),IF(AND(XJ35&gt;=SMALL(기준일시_입력!$J$21:$J$39,XL$5),XJ35&lt;SMALL(기준일시_입력!$N$21:$N$39,XL$5)),SMALL(기준일시_입력!$N$21:$N$39,XL$5)-XJ35,0)),0)</f>
        <v>0</v>
      </c>
      <c r="XM35" s="128">
        <f>IFERROR(IF(AND(XJ35&lt;SMALL(기준일시_입력!$J$21:$J$39,XM$5),XK35&gt;SMALL(기준일시_입력!$N$21:$N$39,XM$5)),INDEX(기준일시_입력!$AJ$21:$AJ$39,XM$5*2-1),IF(AND(XJ35&gt;=SMALL(기준일시_입력!$J$21:$J$39,XM$5),XJ35&lt;SMALL(기준일시_입력!$N$21:$N$39,XM$5)),SMALL(기준일시_입력!$N$21:$N$39,XM$5)-XJ35,0)),0)</f>
        <v>0</v>
      </c>
      <c r="XN35" s="128">
        <f>IFERROR(IF(AND(XJ35&lt;SMALL(기준일시_입력!$J$21:$J$39,XN$5),XK35&gt;SMALL(기준일시_입력!$N$21:$N$39,XN$5)),INDEX(기준일시_입력!$AJ$21:$AJ$39,XN$5*2-1),IF(AND(XJ35&gt;=SMALL(기준일시_입력!$J$21:$J$39,XN$5),XJ35&lt;SMALL(기준일시_입력!$N$21:$N$39,XN$5)),SMALL(기준일시_입력!$N$21:$N$39,XN$5)-XJ35,0)),0)</f>
        <v>0</v>
      </c>
      <c r="XO35" s="128">
        <f>IFERROR(IF(AND(XJ35&lt;SMALL(기준일시_입력!$J$21:$J$39,XO$5),XK35&gt;SMALL(기준일시_입력!$N$21:$N$39,XO$5)),INDEX(기준일시_입력!$AJ$21:$AJ$39,XO$5*2-1),IF(AND(XJ35&gt;=SMALL(기준일시_입력!$J$21:$J$39,XO$5),XJ35&lt;SMALL(기준일시_입력!$N$21:$N$39,XO$5)),SMALL(기준일시_입력!$N$21:$N$39,XO$5)-XJ35,0)),0)</f>
        <v>0</v>
      </c>
      <c r="XP35" s="128">
        <f>IFERROR(IF(AND(XJ35&lt;SMALL(기준일시_입력!$J$21:$J$39,XP$5),XK35&gt;SMALL(기준일시_입력!$N$21:$N$39,XP$5)),INDEX(기준일시_입력!$AJ$21:$AJ$39,XP$5*2-1),IF(AND(XJ35&gt;=SMALL(기준일시_입력!$J$21:$J$39,XP$5),XJ35&lt;SMALL(기준일시_입력!$N$21:$N$39,XP$5)),SMALL(기준일시_입력!$N$21:$N$39,XP$5)-XJ35,0)),0)</f>
        <v>0</v>
      </c>
      <c r="XQ35" s="128">
        <f>IFERROR(IF(AND(XJ35&lt;SMALL(기준일시_입력!$J$21:$J$39,XQ$5),XK35&gt;SMALL(기준일시_입력!$N$21:$N$39,XQ$5)),INDEX(기준일시_입력!$AJ$21:$AJ$39,XQ$5*2-1),IF(AND(XJ35&gt;=SMALL(기준일시_입력!$J$21:$J$39,XQ$5),XJ35&lt;SMALL(기준일시_입력!$N$21:$N$39,XQ$5)),SMALL(기준일시_입력!$N$21:$N$39,XQ$5)-XJ35,0)),0)</f>
        <v>0</v>
      </c>
      <c r="XR35" s="128">
        <f>IFERROR(IF(AND(XJ35&lt;SMALL(기준일시_입력!$J$21:$J$39,XR$5),XK35&gt;SMALL(기준일시_입력!$N$21:$N$39,XR$5)),INDEX(기준일시_입력!$AJ$21:$AJ$39,XR$5*2-1),IF(AND(XJ35&gt;=SMALL(기준일시_입력!$J$21:$J$39,XR$5),XJ35&lt;SMALL(기준일시_입력!$N$21:$N$39,XR$5)),SMALL(기준일시_입력!$N$21:$N$39,XR$5)-XJ35,0)),0)</f>
        <v>0</v>
      </c>
      <c r="XS35" s="128">
        <f>IFERROR(IF(AND(XJ35&lt;SMALL(기준일시_입력!$J$21:$J$39,XS$5),XK35&gt;SMALL(기준일시_입력!$N$21:$N$39,XS$5)),INDEX(기준일시_입력!$AJ$21:$AJ$39,XS$5*2-1),IF(AND(XJ35&gt;=SMALL(기준일시_입력!$J$21:$J$39,XS$5),XJ35&lt;SMALL(기준일시_입력!$N$21:$N$39,XS$5)),SMALL(기준일시_입력!$N$21:$N$39,XS$5)-XJ35,0)),0)</f>
        <v>0</v>
      </c>
      <c r="XT35" s="128">
        <f>IFERROR(IF(AND(XJ35&lt;SMALL(기준일시_입력!$J$21:$J$39,XT$5),XK35&gt;SMALL(기준일시_입력!$N$21:$N$39,XT$5)),INDEX(기준일시_입력!$AJ$21:$AJ$39,XT$5*2-1),IF(AND(XJ35&gt;=SMALL(기준일시_입력!$J$21:$J$39,XT$5),XJ35&lt;SMALL(기준일시_입력!$N$21:$N$39,XT$5)),SMALL(기준일시_입력!$N$21:$N$39,XT$5)-XJ35,0)),0)</f>
        <v>0</v>
      </c>
      <c r="XU35" s="128">
        <f>IFERROR(IF(AND(XJ35&lt;SMALL(기준일시_입력!$J$21:$J$39,XU$5),XK35&gt;SMALL(기준일시_입력!$N$21:$N$39,XU$5)),INDEX(기준일시_입력!$AJ$21:$AJ$39,XU$5*2-1),IF(AND(XJ35&gt;=SMALL(기준일시_입력!$J$21:$J$39,XU$5),XJ35&lt;SMALL(기준일시_입력!$N$21:$N$39,XU$5)),SMALL(기준일시_입력!$N$21:$N$39,XU$5)-XJ35,0)),0)</f>
        <v>0</v>
      </c>
      <c r="XV35" s="125"/>
      <c r="XW35" s="180" t="str">
        <f t="shared" si="254"/>
        <v/>
      </c>
      <c r="XX35" s="180"/>
      <c r="XY35" s="124" t="str">
        <f t="shared" si="255"/>
        <v/>
      </c>
      <c r="XZ35" s="133" t="str">
        <f t="shared" si="410"/>
        <v/>
      </c>
      <c r="YA35" s="184"/>
      <c r="YB35" s="184"/>
      <c r="YC35" s="184"/>
      <c r="YD35" s="184"/>
      <c r="YE35" s="184"/>
      <c r="YF35" s="184"/>
      <c r="YG35" s="176"/>
      <c r="YH35" s="177"/>
      <c r="YI35" s="129" t="str">
        <f>IF($B35="","",IF(AND(XY$3&lt;&gt;"",$B35-기준일시_입력!$AO$7&lt;=0,YA35="",YD35="",YG35=""),"X",IF(YG35="연차","☆",IF(YG35="월차","★",IF(YG35="병가","♨",IF(YG35="출장","◎",IF(YG35="교육","■",IF(AND(YG35="",YA35&lt;=기준일시_입력!$J$15,YD35&gt;=기준일시_입력!$N$15),"○",IF(AND(YG35="",YA35&lt;&gt;"",YA35&gt;기준일시_입력!$J$15),"▼",IF(AND(YG35="",YD35&lt;&gt;"",YD35&lt;기준일시_입력!$N$15),"△",""))))))))))</f>
        <v/>
      </c>
      <c r="YJ35" s="128">
        <f>IFERROR(IF(OR(YA35="",YD35=""),0,IF(AND(YL35&lt;기준일시_입력!$J$17,YM35&gt;기준일시_입력!$N$17),기준일시_입력!$N$17-기준일시_입력!$J$17,IF(AND(YL35&gt;=기준일시_입력!$J$17,YM35&gt;기준일시_입력!$N$17),기준일시_입력!$N$17-YL35,IF(YM35&lt;기준일시_입력!$J$17,0,IF(AND(YL35&lt;기준일시_입력!$J$17,YM35&lt;=기준일시_입력!$N$17),YM35-기준일시_입력!$J$17,IF(AND(YL35&gt;=기준일시_입력!$J$17,YM35&lt;=기준일시_입력!$N$17),YM35-YL35,0)))))),0)</f>
        <v>0</v>
      </c>
      <c r="YK35" s="128">
        <f t="shared" si="257"/>
        <v>0</v>
      </c>
      <c r="YL35" s="128">
        <f>IF(OR(YA35="",YD35=""),0,IF(YA35&lt;기준일시_입력!$J$15,기준일시_입력!$J$15,YA35))</f>
        <v>0</v>
      </c>
      <c r="YM35" s="128">
        <f t="shared" si="258"/>
        <v>0</v>
      </c>
      <c r="YN35" s="128">
        <f>IFERROR(IF(AND(YL35&lt;SMALL(기준일시_입력!$J$21:$J$39,YN$5),YM35&gt;SMALL(기준일시_입력!$N$21:$N$39,YN$5)),INDEX(기준일시_입력!$AJ$21:$AJ$39,YN$5*2-1),IF(AND(YL35&gt;=SMALL(기준일시_입력!$J$21:$J$39,YN$5),YL35&lt;SMALL(기준일시_입력!$N$21:$N$39,YN$5)),SMALL(기준일시_입력!$N$21:$N$39,YN$5)-YL35,0)),0)</f>
        <v>0</v>
      </c>
      <c r="YO35" s="128">
        <f>IFERROR(IF(AND(YL35&lt;SMALL(기준일시_입력!$J$21:$J$39,YO$5),YM35&gt;SMALL(기준일시_입력!$N$21:$N$39,YO$5)),INDEX(기준일시_입력!$AJ$21:$AJ$39,YO$5*2-1),IF(AND(YL35&gt;=SMALL(기준일시_입력!$J$21:$J$39,YO$5),YL35&lt;SMALL(기준일시_입력!$N$21:$N$39,YO$5)),SMALL(기준일시_입력!$N$21:$N$39,YO$5)-YL35,0)),0)</f>
        <v>0</v>
      </c>
      <c r="YP35" s="128">
        <f>IFERROR(IF(AND(YL35&lt;SMALL(기준일시_입력!$J$21:$J$39,YP$5),YM35&gt;SMALL(기준일시_입력!$N$21:$N$39,YP$5)),INDEX(기준일시_입력!$AJ$21:$AJ$39,YP$5*2-1),IF(AND(YL35&gt;=SMALL(기준일시_입력!$J$21:$J$39,YP$5),YL35&lt;SMALL(기준일시_입력!$N$21:$N$39,YP$5)),SMALL(기준일시_입력!$N$21:$N$39,YP$5)-YL35,0)),0)</f>
        <v>0</v>
      </c>
      <c r="YQ35" s="128">
        <f>IFERROR(IF(AND(YL35&lt;SMALL(기준일시_입력!$J$21:$J$39,YQ$5),YM35&gt;SMALL(기준일시_입력!$N$21:$N$39,YQ$5)),INDEX(기준일시_입력!$AJ$21:$AJ$39,YQ$5*2-1),IF(AND(YL35&gt;=SMALL(기준일시_입력!$J$21:$J$39,YQ$5),YL35&lt;SMALL(기준일시_입력!$N$21:$N$39,YQ$5)),SMALL(기준일시_입력!$N$21:$N$39,YQ$5)-YL35,0)),0)</f>
        <v>0</v>
      </c>
      <c r="YR35" s="128">
        <f>IFERROR(IF(AND(YL35&lt;SMALL(기준일시_입력!$J$21:$J$39,YR$5),YM35&gt;SMALL(기준일시_입력!$N$21:$N$39,YR$5)),INDEX(기준일시_입력!$AJ$21:$AJ$39,YR$5*2-1),IF(AND(YL35&gt;=SMALL(기준일시_입력!$J$21:$J$39,YR$5),YL35&lt;SMALL(기준일시_입력!$N$21:$N$39,YR$5)),SMALL(기준일시_입력!$N$21:$N$39,YR$5)-YL35,0)),0)</f>
        <v>0</v>
      </c>
      <c r="YS35" s="128">
        <f>IFERROR(IF(AND(YL35&lt;SMALL(기준일시_입력!$J$21:$J$39,YS$5),YM35&gt;SMALL(기준일시_입력!$N$21:$N$39,YS$5)),INDEX(기준일시_입력!$AJ$21:$AJ$39,YS$5*2-1),IF(AND(YL35&gt;=SMALL(기준일시_입력!$J$21:$J$39,YS$5),YL35&lt;SMALL(기준일시_입력!$N$21:$N$39,YS$5)),SMALL(기준일시_입력!$N$21:$N$39,YS$5)-YL35,0)),0)</f>
        <v>0</v>
      </c>
      <c r="YT35" s="128">
        <f>IFERROR(IF(AND(YL35&lt;SMALL(기준일시_입력!$J$21:$J$39,YT$5),YM35&gt;SMALL(기준일시_입력!$N$21:$N$39,YT$5)),INDEX(기준일시_입력!$AJ$21:$AJ$39,YT$5*2-1),IF(AND(YL35&gt;=SMALL(기준일시_입력!$J$21:$J$39,YT$5),YL35&lt;SMALL(기준일시_입력!$N$21:$N$39,YT$5)),SMALL(기준일시_입력!$N$21:$N$39,YT$5)-YL35,0)),0)</f>
        <v>0</v>
      </c>
      <c r="YU35" s="128">
        <f>IFERROR(IF(AND(YL35&lt;SMALL(기준일시_입력!$J$21:$J$39,YU$5),YM35&gt;SMALL(기준일시_입력!$N$21:$N$39,YU$5)),INDEX(기준일시_입력!$AJ$21:$AJ$39,YU$5*2-1),IF(AND(YL35&gt;=SMALL(기준일시_입력!$J$21:$J$39,YU$5),YL35&lt;SMALL(기준일시_입력!$N$21:$N$39,YU$5)),SMALL(기준일시_입력!$N$21:$N$39,YU$5)-YL35,0)),0)</f>
        <v>0</v>
      </c>
      <c r="YV35" s="128">
        <f>IFERROR(IF(AND(YL35&lt;SMALL(기준일시_입력!$J$21:$J$39,YV$5),YM35&gt;SMALL(기준일시_입력!$N$21:$N$39,YV$5)),INDEX(기준일시_입력!$AJ$21:$AJ$39,YV$5*2-1),IF(AND(YL35&gt;=SMALL(기준일시_입력!$J$21:$J$39,YV$5),YL35&lt;SMALL(기준일시_입력!$N$21:$N$39,YV$5)),SMALL(기준일시_입력!$N$21:$N$39,YV$5)-YL35,0)),0)</f>
        <v>0</v>
      </c>
      <c r="YW35" s="128">
        <f>IFERROR(IF(AND(YL35&lt;SMALL(기준일시_입력!$J$21:$J$39,YW$5),YM35&gt;SMALL(기준일시_입력!$N$21:$N$39,YW$5)),INDEX(기준일시_입력!$AJ$21:$AJ$39,YW$5*2-1),IF(AND(YL35&gt;=SMALL(기준일시_입력!$J$21:$J$39,YW$5),YL35&lt;SMALL(기준일시_입력!$N$21:$N$39,YW$5)),SMALL(기준일시_입력!$N$21:$N$39,YW$5)-YL35,0)),0)</f>
        <v>0</v>
      </c>
      <c r="YX35" s="125"/>
      <c r="YY35" s="180" t="str">
        <f t="shared" si="259"/>
        <v/>
      </c>
      <c r="YZ35" s="180"/>
      <c r="ZA35" s="124" t="str">
        <f t="shared" si="260"/>
        <v/>
      </c>
      <c r="ZB35" s="133" t="str">
        <f t="shared" si="411"/>
        <v/>
      </c>
      <c r="ZC35" s="184"/>
      <c r="ZD35" s="184"/>
      <c r="ZE35" s="184"/>
      <c r="ZF35" s="184"/>
      <c r="ZG35" s="184"/>
      <c r="ZH35" s="184"/>
      <c r="ZI35" s="176"/>
      <c r="ZJ35" s="177"/>
      <c r="ZK35" s="129" t="str">
        <f>IF($B35="","",IF(AND(ZA$3&lt;&gt;"",$B35-기준일시_입력!$AO$7&lt;=0,ZC35="",ZF35="",ZI35=""),"X",IF(ZI35="연차","☆",IF(ZI35="월차","★",IF(ZI35="병가","♨",IF(ZI35="출장","◎",IF(ZI35="교육","■",IF(AND(ZI35="",ZC35&lt;=기준일시_입력!$J$15,ZF35&gt;=기준일시_입력!$N$15),"○",IF(AND(ZI35="",ZC35&lt;&gt;"",ZC35&gt;기준일시_입력!$J$15),"▼",IF(AND(ZI35="",ZF35&lt;&gt;"",ZF35&lt;기준일시_입력!$N$15),"△",""))))))))))</f>
        <v/>
      </c>
      <c r="ZL35" s="128">
        <f>IFERROR(IF(OR(ZC35="",ZF35=""),0,IF(AND(ZN35&lt;기준일시_입력!$J$17,ZO35&gt;기준일시_입력!$N$17),기준일시_입력!$N$17-기준일시_입력!$J$17,IF(AND(ZN35&gt;=기준일시_입력!$J$17,ZO35&gt;기준일시_입력!$N$17),기준일시_입력!$N$17-ZN35,IF(ZO35&lt;기준일시_입력!$J$17,0,IF(AND(ZN35&lt;기준일시_입력!$J$17,ZO35&lt;=기준일시_입력!$N$17),ZO35-기준일시_입력!$J$17,IF(AND(ZN35&gt;=기준일시_입력!$J$17,ZO35&lt;=기준일시_입력!$N$17),ZO35-ZN35,0)))))),0)</f>
        <v>0</v>
      </c>
      <c r="ZM35" s="128">
        <f t="shared" si="262"/>
        <v>0</v>
      </c>
      <c r="ZN35" s="128">
        <f>IF(OR(ZC35="",ZF35=""),0,IF(ZC35&lt;기준일시_입력!$J$15,기준일시_입력!$J$15,ZC35))</f>
        <v>0</v>
      </c>
      <c r="ZO35" s="128">
        <f t="shared" si="263"/>
        <v>0</v>
      </c>
      <c r="ZP35" s="128">
        <f>IFERROR(IF(AND(ZN35&lt;SMALL(기준일시_입력!$J$21:$J$39,ZP$5),ZO35&gt;SMALL(기준일시_입력!$N$21:$N$39,ZP$5)),INDEX(기준일시_입력!$AJ$21:$AJ$39,ZP$5*2-1),IF(AND(ZN35&gt;=SMALL(기준일시_입력!$J$21:$J$39,ZP$5),ZN35&lt;SMALL(기준일시_입력!$N$21:$N$39,ZP$5)),SMALL(기준일시_입력!$N$21:$N$39,ZP$5)-ZN35,0)),0)</f>
        <v>0</v>
      </c>
      <c r="ZQ35" s="128">
        <f>IFERROR(IF(AND(ZN35&lt;SMALL(기준일시_입력!$J$21:$J$39,ZQ$5),ZO35&gt;SMALL(기준일시_입력!$N$21:$N$39,ZQ$5)),INDEX(기준일시_입력!$AJ$21:$AJ$39,ZQ$5*2-1),IF(AND(ZN35&gt;=SMALL(기준일시_입력!$J$21:$J$39,ZQ$5),ZN35&lt;SMALL(기준일시_입력!$N$21:$N$39,ZQ$5)),SMALL(기준일시_입력!$N$21:$N$39,ZQ$5)-ZN35,0)),0)</f>
        <v>0</v>
      </c>
      <c r="ZR35" s="128">
        <f>IFERROR(IF(AND(ZN35&lt;SMALL(기준일시_입력!$J$21:$J$39,ZR$5),ZO35&gt;SMALL(기준일시_입력!$N$21:$N$39,ZR$5)),INDEX(기준일시_입력!$AJ$21:$AJ$39,ZR$5*2-1),IF(AND(ZN35&gt;=SMALL(기준일시_입력!$J$21:$J$39,ZR$5),ZN35&lt;SMALL(기준일시_입력!$N$21:$N$39,ZR$5)),SMALL(기준일시_입력!$N$21:$N$39,ZR$5)-ZN35,0)),0)</f>
        <v>0</v>
      </c>
      <c r="ZS35" s="128">
        <f>IFERROR(IF(AND(ZN35&lt;SMALL(기준일시_입력!$J$21:$J$39,ZS$5),ZO35&gt;SMALL(기준일시_입력!$N$21:$N$39,ZS$5)),INDEX(기준일시_입력!$AJ$21:$AJ$39,ZS$5*2-1),IF(AND(ZN35&gt;=SMALL(기준일시_입력!$J$21:$J$39,ZS$5),ZN35&lt;SMALL(기준일시_입력!$N$21:$N$39,ZS$5)),SMALL(기준일시_입력!$N$21:$N$39,ZS$5)-ZN35,0)),0)</f>
        <v>0</v>
      </c>
      <c r="ZT35" s="128">
        <f>IFERROR(IF(AND(ZN35&lt;SMALL(기준일시_입력!$J$21:$J$39,ZT$5),ZO35&gt;SMALL(기준일시_입력!$N$21:$N$39,ZT$5)),INDEX(기준일시_입력!$AJ$21:$AJ$39,ZT$5*2-1),IF(AND(ZN35&gt;=SMALL(기준일시_입력!$J$21:$J$39,ZT$5),ZN35&lt;SMALL(기준일시_입력!$N$21:$N$39,ZT$5)),SMALL(기준일시_입력!$N$21:$N$39,ZT$5)-ZN35,0)),0)</f>
        <v>0</v>
      </c>
      <c r="ZU35" s="128">
        <f>IFERROR(IF(AND(ZN35&lt;SMALL(기준일시_입력!$J$21:$J$39,ZU$5),ZO35&gt;SMALL(기준일시_입력!$N$21:$N$39,ZU$5)),INDEX(기준일시_입력!$AJ$21:$AJ$39,ZU$5*2-1),IF(AND(ZN35&gt;=SMALL(기준일시_입력!$J$21:$J$39,ZU$5),ZN35&lt;SMALL(기준일시_입력!$N$21:$N$39,ZU$5)),SMALL(기준일시_입력!$N$21:$N$39,ZU$5)-ZN35,0)),0)</f>
        <v>0</v>
      </c>
      <c r="ZV35" s="128">
        <f>IFERROR(IF(AND(ZN35&lt;SMALL(기준일시_입력!$J$21:$J$39,ZV$5),ZO35&gt;SMALL(기준일시_입력!$N$21:$N$39,ZV$5)),INDEX(기준일시_입력!$AJ$21:$AJ$39,ZV$5*2-1),IF(AND(ZN35&gt;=SMALL(기준일시_입력!$J$21:$J$39,ZV$5),ZN35&lt;SMALL(기준일시_입력!$N$21:$N$39,ZV$5)),SMALL(기준일시_입력!$N$21:$N$39,ZV$5)-ZN35,0)),0)</f>
        <v>0</v>
      </c>
      <c r="ZW35" s="128">
        <f>IFERROR(IF(AND(ZN35&lt;SMALL(기준일시_입력!$J$21:$J$39,ZW$5),ZO35&gt;SMALL(기준일시_입력!$N$21:$N$39,ZW$5)),INDEX(기준일시_입력!$AJ$21:$AJ$39,ZW$5*2-1),IF(AND(ZN35&gt;=SMALL(기준일시_입력!$J$21:$J$39,ZW$5),ZN35&lt;SMALL(기준일시_입력!$N$21:$N$39,ZW$5)),SMALL(기준일시_입력!$N$21:$N$39,ZW$5)-ZN35,0)),0)</f>
        <v>0</v>
      </c>
      <c r="ZX35" s="128">
        <f>IFERROR(IF(AND(ZN35&lt;SMALL(기준일시_입력!$J$21:$J$39,ZX$5),ZO35&gt;SMALL(기준일시_입력!$N$21:$N$39,ZX$5)),INDEX(기준일시_입력!$AJ$21:$AJ$39,ZX$5*2-1),IF(AND(ZN35&gt;=SMALL(기준일시_입력!$J$21:$J$39,ZX$5),ZN35&lt;SMALL(기준일시_입력!$N$21:$N$39,ZX$5)),SMALL(기준일시_입력!$N$21:$N$39,ZX$5)-ZN35,0)),0)</f>
        <v>0</v>
      </c>
      <c r="ZY35" s="128">
        <f>IFERROR(IF(AND(ZN35&lt;SMALL(기준일시_입력!$J$21:$J$39,ZY$5),ZO35&gt;SMALL(기준일시_입력!$N$21:$N$39,ZY$5)),INDEX(기준일시_입력!$AJ$21:$AJ$39,ZY$5*2-1),IF(AND(ZN35&gt;=SMALL(기준일시_입력!$J$21:$J$39,ZY$5),ZN35&lt;SMALL(기준일시_입력!$N$21:$N$39,ZY$5)),SMALL(기준일시_입력!$N$21:$N$39,ZY$5)-ZN35,0)),0)</f>
        <v>0</v>
      </c>
      <c r="ZZ35" s="125"/>
      <c r="AAA35" s="180" t="str">
        <f t="shared" si="264"/>
        <v/>
      </c>
      <c r="AAB35" s="180"/>
      <c r="AAC35" s="124" t="str">
        <f t="shared" si="265"/>
        <v/>
      </c>
      <c r="AAD35" s="133" t="str">
        <f t="shared" si="411"/>
        <v/>
      </c>
      <c r="AAE35" s="184"/>
      <c r="AAF35" s="184"/>
      <c r="AAG35" s="184"/>
      <c r="AAH35" s="184"/>
      <c r="AAI35" s="184"/>
      <c r="AAJ35" s="184"/>
      <c r="AAK35" s="176"/>
      <c r="AAL35" s="177"/>
      <c r="AAM35" s="129" t="str">
        <f>IF($B35="","",IF(AND(AAC$3&lt;&gt;"",$B35-기준일시_입력!$AO$7&lt;=0,AAE35="",AAH35="",AAK35=""),"X",IF(AAK35="연차","☆",IF(AAK35="월차","★",IF(AAK35="병가","♨",IF(AAK35="출장","◎",IF(AAK35="교육","■",IF(AND(AAK35="",AAE35&lt;=기준일시_입력!$J$15,AAH35&gt;=기준일시_입력!$N$15),"○",IF(AND(AAK35="",AAE35&lt;&gt;"",AAE35&gt;기준일시_입력!$J$15),"▼",IF(AND(AAK35="",AAH35&lt;&gt;"",AAH35&lt;기준일시_입력!$N$15),"△",""))))))))))</f>
        <v/>
      </c>
      <c r="AAN35" s="128">
        <f>IFERROR(IF(OR(AAE35="",AAH35=""),0,IF(AND(AAP35&lt;기준일시_입력!$J$17,AAQ35&gt;기준일시_입력!$N$17),기준일시_입력!$N$17-기준일시_입력!$J$17,IF(AND(AAP35&gt;=기준일시_입력!$J$17,AAQ35&gt;기준일시_입력!$N$17),기준일시_입력!$N$17-AAP35,IF(AAQ35&lt;기준일시_입력!$J$17,0,IF(AND(AAP35&lt;기준일시_입력!$J$17,AAQ35&lt;=기준일시_입력!$N$17),AAQ35-기준일시_입력!$J$17,IF(AND(AAP35&gt;=기준일시_입력!$J$17,AAQ35&lt;=기준일시_입력!$N$17),AAQ35-AAP35,0)))))),0)</f>
        <v>0</v>
      </c>
      <c r="AAO35" s="128">
        <f t="shared" si="267"/>
        <v>0</v>
      </c>
      <c r="AAP35" s="128">
        <f>IF(OR(AAE35="",AAH35=""),0,IF(AAE35&lt;기준일시_입력!$J$15,기준일시_입력!$J$15,AAE35))</f>
        <v>0</v>
      </c>
      <c r="AAQ35" s="128">
        <f t="shared" si="268"/>
        <v>0</v>
      </c>
      <c r="AAR35" s="128">
        <f>IFERROR(IF(AND(AAP35&lt;SMALL(기준일시_입력!$J$21:$J$39,AAR$5),AAQ35&gt;SMALL(기준일시_입력!$N$21:$N$39,AAR$5)),INDEX(기준일시_입력!$AJ$21:$AJ$39,AAR$5*2-1),IF(AND(AAP35&gt;=SMALL(기준일시_입력!$J$21:$J$39,AAR$5),AAP35&lt;SMALL(기준일시_입력!$N$21:$N$39,AAR$5)),SMALL(기준일시_입력!$N$21:$N$39,AAR$5)-AAP35,0)),0)</f>
        <v>0</v>
      </c>
      <c r="AAS35" s="128">
        <f>IFERROR(IF(AND(AAP35&lt;SMALL(기준일시_입력!$J$21:$J$39,AAS$5),AAQ35&gt;SMALL(기준일시_입력!$N$21:$N$39,AAS$5)),INDEX(기준일시_입력!$AJ$21:$AJ$39,AAS$5*2-1),IF(AND(AAP35&gt;=SMALL(기준일시_입력!$J$21:$J$39,AAS$5),AAP35&lt;SMALL(기준일시_입력!$N$21:$N$39,AAS$5)),SMALL(기준일시_입력!$N$21:$N$39,AAS$5)-AAP35,0)),0)</f>
        <v>0</v>
      </c>
      <c r="AAT35" s="128">
        <f>IFERROR(IF(AND(AAP35&lt;SMALL(기준일시_입력!$J$21:$J$39,AAT$5),AAQ35&gt;SMALL(기준일시_입력!$N$21:$N$39,AAT$5)),INDEX(기준일시_입력!$AJ$21:$AJ$39,AAT$5*2-1),IF(AND(AAP35&gt;=SMALL(기준일시_입력!$J$21:$J$39,AAT$5),AAP35&lt;SMALL(기준일시_입력!$N$21:$N$39,AAT$5)),SMALL(기준일시_입력!$N$21:$N$39,AAT$5)-AAP35,0)),0)</f>
        <v>0</v>
      </c>
      <c r="AAU35" s="128">
        <f>IFERROR(IF(AND(AAP35&lt;SMALL(기준일시_입력!$J$21:$J$39,AAU$5),AAQ35&gt;SMALL(기준일시_입력!$N$21:$N$39,AAU$5)),INDEX(기준일시_입력!$AJ$21:$AJ$39,AAU$5*2-1),IF(AND(AAP35&gt;=SMALL(기준일시_입력!$J$21:$J$39,AAU$5),AAP35&lt;SMALL(기준일시_입력!$N$21:$N$39,AAU$5)),SMALL(기준일시_입력!$N$21:$N$39,AAU$5)-AAP35,0)),0)</f>
        <v>0</v>
      </c>
      <c r="AAV35" s="128">
        <f>IFERROR(IF(AND(AAP35&lt;SMALL(기준일시_입력!$J$21:$J$39,AAV$5),AAQ35&gt;SMALL(기준일시_입력!$N$21:$N$39,AAV$5)),INDEX(기준일시_입력!$AJ$21:$AJ$39,AAV$5*2-1),IF(AND(AAP35&gt;=SMALL(기준일시_입력!$J$21:$J$39,AAV$5),AAP35&lt;SMALL(기준일시_입력!$N$21:$N$39,AAV$5)),SMALL(기준일시_입력!$N$21:$N$39,AAV$5)-AAP35,0)),0)</f>
        <v>0</v>
      </c>
      <c r="AAW35" s="128">
        <f>IFERROR(IF(AND(AAP35&lt;SMALL(기준일시_입력!$J$21:$J$39,AAW$5),AAQ35&gt;SMALL(기준일시_입력!$N$21:$N$39,AAW$5)),INDEX(기준일시_입력!$AJ$21:$AJ$39,AAW$5*2-1),IF(AND(AAP35&gt;=SMALL(기준일시_입력!$J$21:$J$39,AAW$5),AAP35&lt;SMALL(기준일시_입력!$N$21:$N$39,AAW$5)),SMALL(기준일시_입력!$N$21:$N$39,AAW$5)-AAP35,0)),0)</f>
        <v>0</v>
      </c>
      <c r="AAX35" s="128">
        <f>IFERROR(IF(AND(AAP35&lt;SMALL(기준일시_입력!$J$21:$J$39,AAX$5),AAQ35&gt;SMALL(기준일시_입력!$N$21:$N$39,AAX$5)),INDEX(기준일시_입력!$AJ$21:$AJ$39,AAX$5*2-1),IF(AND(AAP35&gt;=SMALL(기준일시_입력!$J$21:$J$39,AAX$5),AAP35&lt;SMALL(기준일시_입력!$N$21:$N$39,AAX$5)),SMALL(기준일시_입력!$N$21:$N$39,AAX$5)-AAP35,0)),0)</f>
        <v>0</v>
      </c>
      <c r="AAY35" s="128">
        <f>IFERROR(IF(AND(AAP35&lt;SMALL(기준일시_입력!$J$21:$J$39,AAY$5),AAQ35&gt;SMALL(기준일시_입력!$N$21:$N$39,AAY$5)),INDEX(기준일시_입력!$AJ$21:$AJ$39,AAY$5*2-1),IF(AND(AAP35&gt;=SMALL(기준일시_입력!$J$21:$J$39,AAY$5),AAP35&lt;SMALL(기준일시_입력!$N$21:$N$39,AAY$5)),SMALL(기준일시_입력!$N$21:$N$39,AAY$5)-AAP35,0)),0)</f>
        <v>0</v>
      </c>
      <c r="AAZ35" s="128">
        <f>IFERROR(IF(AND(AAP35&lt;SMALL(기준일시_입력!$J$21:$J$39,AAZ$5),AAQ35&gt;SMALL(기준일시_입력!$N$21:$N$39,AAZ$5)),INDEX(기준일시_입력!$AJ$21:$AJ$39,AAZ$5*2-1),IF(AND(AAP35&gt;=SMALL(기준일시_입력!$J$21:$J$39,AAZ$5),AAP35&lt;SMALL(기준일시_입력!$N$21:$N$39,AAZ$5)),SMALL(기준일시_입력!$N$21:$N$39,AAZ$5)-AAP35,0)),0)</f>
        <v>0</v>
      </c>
      <c r="ABA35" s="128">
        <f>IFERROR(IF(AND(AAP35&lt;SMALL(기준일시_입력!$J$21:$J$39,ABA$5),AAQ35&gt;SMALL(기준일시_입력!$N$21:$N$39,ABA$5)),INDEX(기준일시_입력!$AJ$21:$AJ$39,ABA$5*2-1),IF(AND(AAP35&gt;=SMALL(기준일시_입력!$J$21:$J$39,ABA$5),AAP35&lt;SMALL(기준일시_입력!$N$21:$N$39,ABA$5)),SMALL(기준일시_입력!$N$21:$N$39,ABA$5)-AAP35,0)),0)</f>
        <v>0</v>
      </c>
      <c r="ABB35" s="125"/>
      <c r="ABC35" s="180" t="str">
        <f t="shared" si="269"/>
        <v/>
      </c>
      <c r="ABD35" s="180"/>
      <c r="ABE35" s="124" t="str">
        <f t="shared" si="270"/>
        <v/>
      </c>
      <c r="ABF35" s="133" t="str">
        <f t="shared" si="411"/>
        <v/>
      </c>
      <c r="ABG35" s="184"/>
      <c r="ABH35" s="184"/>
      <c r="ABI35" s="184"/>
      <c r="ABJ35" s="184"/>
      <c r="ABK35" s="184"/>
      <c r="ABL35" s="184"/>
      <c r="ABM35" s="176"/>
      <c r="ABN35" s="177"/>
      <c r="ABO35" s="129" t="str">
        <f>IF($B35="","",IF(AND(ABE$3&lt;&gt;"",$B35-기준일시_입력!$AO$7&lt;=0,ABG35="",ABJ35="",ABM35=""),"X",IF(ABM35="연차","☆",IF(ABM35="월차","★",IF(ABM35="병가","♨",IF(ABM35="출장","◎",IF(ABM35="교육","■",IF(AND(ABM35="",ABG35&lt;=기준일시_입력!$J$15,ABJ35&gt;=기준일시_입력!$N$15),"○",IF(AND(ABM35="",ABG35&lt;&gt;"",ABG35&gt;기준일시_입력!$J$15),"▼",IF(AND(ABM35="",ABJ35&lt;&gt;"",ABJ35&lt;기준일시_입력!$N$15),"△",""))))))))))</f>
        <v/>
      </c>
      <c r="ABP35" s="128">
        <f>IFERROR(IF(OR(ABG35="",ABJ35=""),0,IF(AND(ABR35&lt;기준일시_입력!$J$17,ABS35&gt;기준일시_입력!$N$17),기준일시_입력!$N$17-기준일시_입력!$J$17,IF(AND(ABR35&gt;=기준일시_입력!$J$17,ABS35&gt;기준일시_입력!$N$17),기준일시_입력!$N$17-ABR35,IF(ABS35&lt;기준일시_입력!$J$17,0,IF(AND(ABR35&lt;기준일시_입력!$J$17,ABS35&lt;=기준일시_입력!$N$17),ABS35-기준일시_입력!$J$17,IF(AND(ABR35&gt;=기준일시_입력!$J$17,ABS35&lt;=기준일시_입력!$N$17),ABS35-ABR35,0)))))),0)</f>
        <v>0</v>
      </c>
      <c r="ABQ35" s="128">
        <f t="shared" si="272"/>
        <v>0</v>
      </c>
      <c r="ABR35" s="128">
        <f>IF(OR(ABG35="",ABJ35=""),0,IF(ABG35&lt;기준일시_입력!$J$15,기준일시_입력!$J$15,ABG35))</f>
        <v>0</v>
      </c>
      <c r="ABS35" s="128">
        <f t="shared" si="273"/>
        <v>0</v>
      </c>
      <c r="ABT35" s="128">
        <f>IFERROR(IF(AND(ABR35&lt;SMALL(기준일시_입력!$J$21:$J$39,ABT$5),ABS35&gt;SMALL(기준일시_입력!$N$21:$N$39,ABT$5)),INDEX(기준일시_입력!$AJ$21:$AJ$39,ABT$5*2-1),IF(AND(ABR35&gt;=SMALL(기준일시_입력!$J$21:$J$39,ABT$5),ABR35&lt;SMALL(기준일시_입력!$N$21:$N$39,ABT$5)),SMALL(기준일시_입력!$N$21:$N$39,ABT$5)-ABR35,0)),0)</f>
        <v>0</v>
      </c>
      <c r="ABU35" s="128">
        <f>IFERROR(IF(AND(ABR35&lt;SMALL(기준일시_입력!$J$21:$J$39,ABU$5),ABS35&gt;SMALL(기준일시_입력!$N$21:$N$39,ABU$5)),INDEX(기준일시_입력!$AJ$21:$AJ$39,ABU$5*2-1),IF(AND(ABR35&gt;=SMALL(기준일시_입력!$J$21:$J$39,ABU$5),ABR35&lt;SMALL(기준일시_입력!$N$21:$N$39,ABU$5)),SMALL(기준일시_입력!$N$21:$N$39,ABU$5)-ABR35,0)),0)</f>
        <v>0</v>
      </c>
      <c r="ABV35" s="128">
        <f>IFERROR(IF(AND(ABR35&lt;SMALL(기준일시_입력!$J$21:$J$39,ABV$5),ABS35&gt;SMALL(기준일시_입력!$N$21:$N$39,ABV$5)),INDEX(기준일시_입력!$AJ$21:$AJ$39,ABV$5*2-1),IF(AND(ABR35&gt;=SMALL(기준일시_입력!$J$21:$J$39,ABV$5),ABR35&lt;SMALL(기준일시_입력!$N$21:$N$39,ABV$5)),SMALL(기준일시_입력!$N$21:$N$39,ABV$5)-ABR35,0)),0)</f>
        <v>0</v>
      </c>
      <c r="ABW35" s="128">
        <f>IFERROR(IF(AND(ABR35&lt;SMALL(기준일시_입력!$J$21:$J$39,ABW$5),ABS35&gt;SMALL(기준일시_입력!$N$21:$N$39,ABW$5)),INDEX(기준일시_입력!$AJ$21:$AJ$39,ABW$5*2-1),IF(AND(ABR35&gt;=SMALL(기준일시_입력!$J$21:$J$39,ABW$5),ABR35&lt;SMALL(기준일시_입력!$N$21:$N$39,ABW$5)),SMALL(기준일시_입력!$N$21:$N$39,ABW$5)-ABR35,0)),0)</f>
        <v>0</v>
      </c>
      <c r="ABX35" s="128">
        <f>IFERROR(IF(AND(ABR35&lt;SMALL(기준일시_입력!$J$21:$J$39,ABX$5),ABS35&gt;SMALL(기준일시_입력!$N$21:$N$39,ABX$5)),INDEX(기준일시_입력!$AJ$21:$AJ$39,ABX$5*2-1),IF(AND(ABR35&gt;=SMALL(기준일시_입력!$J$21:$J$39,ABX$5),ABR35&lt;SMALL(기준일시_입력!$N$21:$N$39,ABX$5)),SMALL(기준일시_입력!$N$21:$N$39,ABX$5)-ABR35,0)),0)</f>
        <v>0</v>
      </c>
      <c r="ABY35" s="128">
        <f>IFERROR(IF(AND(ABR35&lt;SMALL(기준일시_입력!$J$21:$J$39,ABY$5),ABS35&gt;SMALL(기준일시_입력!$N$21:$N$39,ABY$5)),INDEX(기준일시_입력!$AJ$21:$AJ$39,ABY$5*2-1),IF(AND(ABR35&gt;=SMALL(기준일시_입력!$J$21:$J$39,ABY$5),ABR35&lt;SMALL(기준일시_입력!$N$21:$N$39,ABY$5)),SMALL(기준일시_입력!$N$21:$N$39,ABY$5)-ABR35,0)),0)</f>
        <v>0</v>
      </c>
      <c r="ABZ35" s="128">
        <f>IFERROR(IF(AND(ABR35&lt;SMALL(기준일시_입력!$J$21:$J$39,ABZ$5),ABS35&gt;SMALL(기준일시_입력!$N$21:$N$39,ABZ$5)),INDEX(기준일시_입력!$AJ$21:$AJ$39,ABZ$5*2-1),IF(AND(ABR35&gt;=SMALL(기준일시_입력!$J$21:$J$39,ABZ$5),ABR35&lt;SMALL(기준일시_입력!$N$21:$N$39,ABZ$5)),SMALL(기준일시_입력!$N$21:$N$39,ABZ$5)-ABR35,0)),0)</f>
        <v>0</v>
      </c>
      <c r="ACA35" s="128">
        <f>IFERROR(IF(AND(ABR35&lt;SMALL(기준일시_입력!$J$21:$J$39,ACA$5),ABS35&gt;SMALL(기준일시_입력!$N$21:$N$39,ACA$5)),INDEX(기준일시_입력!$AJ$21:$AJ$39,ACA$5*2-1),IF(AND(ABR35&gt;=SMALL(기준일시_입력!$J$21:$J$39,ACA$5),ABR35&lt;SMALL(기준일시_입력!$N$21:$N$39,ACA$5)),SMALL(기준일시_입력!$N$21:$N$39,ACA$5)-ABR35,0)),0)</f>
        <v>0</v>
      </c>
      <c r="ACB35" s="128">
        <f>IFERROR(IF(AND(ABR35&lt;SMALL(기준일시_입력!$J$21:$J$39,ACB$5),ABS35&gt;SMALL(기준일시_입력!$N$21:$N$39,ACB$5)),INDEX(기준일시_입력!$AJ$21:$AJ$39,ACB$5*2-1),IF(AND(ABR35&gt;=SMALL(기준일시_입력!$J$21:$J$39,ACB$5),ABR35&lt;SMALL(기준일시_입력!$N$21:$N$39,ACB$5)),SMALL(기준일시_입력!$N$21:$N$39,ACB$5)-ABR35,0)),0)</f>
        <v>0</v>
      </c>
      <c r="ACC35" s="128">
        <f>IFERROR(IF(AND(ABR35&lt;SMALL(기준일시_입력!$J$21:$J$39,ACC$5),ABS35&gt;SMALL(기준일시_입력!$N$21:$N$39,ACC$5)),INDEX(기준일시_입력!$AJ$21:$AJ$39,ACC$5*2-1),IF(AND(ABR35&gt;=SMALL(기준일시_입력!$J$21:$J$39,ACC$5),ABR35&lt;SMALL(기준일시_입력!$N$21:$N$39,ACC$5)),SMALL(기준일시_입력!$N$21:$N$39,ACC$5)-ABR35,0)),0)</f>
        <v>0</v>
      </c>
      <c r="ACD35" s="125"/>
      <c r="ACE35" s="180" t="str">
        <f t="shared" si="274"/>
        <v/>
      </c>
      <c r="ACF35" s="180"/>
      <c r="ACG35" s="124" t="str">
        <f t="shared" si="275"/>
        <v/>
      </c>
      <c r="ACH35" s="133" t="str">
        <f t="shared" si="412"/>
        <v/>
      </c>
      <c r="ACI35" s="184"/>
      <c r="ACJ35" s="184"/>
      <c r="ACK35" s="184"/>
      <c r="ACL35" s="184"/>
      <c r="ACM35" s="184"/>
      <c r="ACN35" s="184"/>
      <c r="ACO35" s="176"/>
      <c r="ACP35" s="177"/>
      <c r="ACQ35" s="129" t="str">
        <f>IF($B35="","",IF(AND(ACG$3&lt;&gt;"",$B35-기준일시_입력!$AO$7&lt;=0,ACI35="",ACL35="",ACO35=""),"X",IF(ACO35="연차","☆",IF(ACO35="월차","★",IF(ACO35="병가","♨",IF(ACO35="출장","◎",IF(ACO35="교육","■",IF(AND(ACO35="",ACI35&lt;=기준일시_입력!$J$15,ACL35&gt;=기준일시_입력!$N$15),"○",IF(AND(ACO35="",ACI35&lt;&gt;"",ACI35&gt;기준일시_입력!$J$15),"▼",IF(AND(ACO35="",ACL35&lt;&gt;"",ACL35&lt;기준일시_입력!$N$15),"△",""))))))))))</f>
        <v/>
      </c>
      <c r="ACR35" s="128">
        <f>IFERROR(IF(OR(ACI35="",ACL35=""),0,IF(AND(ACT35&lt;기준일시_입력!$J$17,ACU35&gt;기준일시_입력!$N$17),기준일시_입력!$N$17-기준일시_입력!$J$17,IF(AND(ACT35&gt;=기준일시_입력!$J$17,ACU35&gt;기준일시_입력!$N$17),기준일시_입력!$N$17-ACT35,IF(ACU35&lt;기준일시_입력!$J$17,0,IF(AND(ACT35&lt;기준일시_입력!$J$17,ACU35&lt;=기준일시_입력!$N$17),ACU35-기준일시_입력!$J$17,IF(AND(ACT35&gt;=기준일시_입력!$J$17,ACU35&lt;=기준일시_입력!$N$17),ACU35-ACT35,0)))))),0)</f>
        <v>0</v>
      </c>
      <c r="ACS35" s="128">
        <f t="shared" si="277"/>
        <v>0</v>
      </c>
      <c r="ACT35" s="128">
        <f>IF(OR(ACI35="",ACL35=""),0,IF(ACI35&lt;기준일시_입력!$J$15,기준일시_입력!$J$15,ACI35))</f>
        <v>0</v>
      </c>
      <c r="ACU35" s="128">
        <f t="shared" si="278"/>
        <v>0</v>
      </c>
      <c r="ACV35" s="128">
        <f>IFERROR(IF(AND(ACT35&lt;SMALL(기준일시_입력!$J$21:$J$39,ACV$5),ACU35&gt;SMALL(기준일시_입력!$N$21:$N$39,ACV$5)),INDEX(기준일시_입력!$AJ$21:$AJ$39,ACV$5*2-1),IF(AND(ACT35&gt;=SMALL(기준일시_입력!$J$21:$J$39,ACV$5),ACT35&lt;SMALL(기준일시_입력!$N$21:$N$39,ACV$5)),SMALL(기준일시_입력!$N$21:$N$39,ACV$5)-ACT35,0)),0)</f>
        <v>0</v>
      </c>
      <c r="ACW35" s="128">
        <f>IFERROR(IF(AND(ACT35&lt;SMALL(기준일시_입력!$J$21:$J$39,ACW$5),ACU35&gt;SMALL(기준일시_입력!$N$21:$N$39,ACW$5)),INDEX(기준일시_입력!$AJ$21:$AJ$39,ACW$5*2-1),IF(AND(ACT35&gt;=SMALL(기준일시_입력!$J$21:$J$39,ACW$5),ACT35&lt;SMALL(기준일시_입력!$N$21:$N$39,ACW$5)),SMALL(기준일시_입력!$N$21:$N$39,ACW$5)-ACT35,0)),0)</f>
        <v>0</v>
      </c>
      <c r="ACX35" s="128">
        <f>IFERROR(IF(AND(ACT35&lt;SMALL(기준일시_입력!$J$21:$J$39,ACX$5),ACU35&gt;SMALL(기준일시_입력!$N$21:$N$39,ACX$5)),INDEX(기준일시_입력!$AJ$21:$AJ$39,ACX$5*2-1),IF(AND(ACT35&gt;=SMALL(기준일시_입력!$J$21:$J$39,ACX$5),ACT35&lt;SMALL(기준일시_입력!$N$21:$N$39,ACX$5)),SMALL(기준일시_입력!$N$21:$N$39,ACX$5)-ACT35,0)),0)</f>
        <v>0</v>
      </c>
      <c r="ACY35" s="128">
        <f>IFERROR(IF(AND(ACT35&lt;SMALL(기준일시_입력!$J$21:$J$39,ACY$5),ACU35&gt;SMALL(기준일시_입력!$N$21:$N$39,ACY$5)),INDEX(기준일시_입력!$AJ$21:$AJ$39,ACY$5*2-1),IF(AND(ACT35&gt;=SMALL(기준일시_입력!$J$21:$J$39,ACY$5),ACT35&lt;SMALL(기준일시_입력!$N$21:$N$39,ACY$5)),SMALL(기준일시_입력!$N$21:$N$39,ACY$5)-ACT35,0)),0)</f>
        <v>0</v>
      </c>
      <c r="ACZ35" s="128">
        <f>IFERROR(IF(AND(ACT35&lt;SMALL(기준일시_입력!$J$21:$J$39,ACZ$5),ACU35&gt;SMALL(기준일시_입력!$N$21:$N$39,ACZ$5)),INDEX(기준일시_입력!$AJ$21:$AJ$39,ACZ$5*2-1),IF(AND(ACT35&gt;=SMALL(기준일시_입력!$J$21:$J$39,ACZ$5),ACT35&lt;SMALL(기준일시_입력!$N$21:$N$39,ACZ$5)),SMALL(기준일시_입력!$N$21:$N$39,ACZ$5)-ACT35,0)),0)</f>
        <v>0</v>
      </c>
      <c r="ADA35" s="128">
        <f>IFERROR(IF(AND(ACT35&lt;SMALL(기준일시_입력!$J$21:$J$39,ADA$5),ACU35&gt;SMALL(기준일시_입력!$N$21:$N$39,ADA$5)),INDEX(기준일시_입력!$AJ$21:$AJ$39,ADA$5*2-1),IF(AND(ACT35&gt;=SMALL(기준일시_입력!$J$21:$J$39,ADA$5),ACT35&lt;SMALL(기준일시_입력!$N$21:$N$39,ADA$5)),SMALL(기준일시_입력!$N$21:$N$39,ADA$5)-ACT35,0)),0)</f>
        <v>0</v>
      </c>
      <c r="ADB35" s="128">
        <f>IFERROR(IF(AND(ACT35&lt;SMALL(기준일시_입력!$J$21:$J$39,ADB$5),ACU35&gt;SMALL(기준일시_입력!$N$21:$N$39,ADB$5)),INDEX(기준일시_입력!$AJ$21:$AJ$39,ADB$5*2-1),IF(AND(ACT35&gt;=SMALL(기준일시_입력!$J$21:$J$39,ADB$5),ACT35&lt;SMALL(기준일시_입력!$N$21:$N$39,ADB$5)),SMALL(기준일시_입력!$N$21:$N$39,ADB$5)-ACT35,0)),0)</f>
        <v>0</v>
      </c>
      <c r="ADC35" s="128">
        <f>IFERROR(IF(AND(ACT35&lt;SMALL(기준일시_입력!$J$21:$J$39,ADC$5),ACU35&gt;SMALL(기준일시_입력!$N$21:$N$39,ADC$5)),INDEX(기준일시_입력!$AJ$21:$AJ$39,ADC$5*2-1),IF(AND(ACT35&gt;=SMALL(기준일시_입력!$J$21:$J$39,ADC$5),ACT35&lt;SMALL(기준일시_입력!$N$21:$N$39,ADC$5)),SMALL(기준일시_입력!$N$21:$N$39,ADC$5)-ACT35,0)),0)</f>
        <v>0</v>
      </c>
      <c r="ADD35" s="128">
        <f>IFERROR(IF(AND(ACT35&lt;SMALL(기준일시_입력!$J$21:$J$39,ADD$5),ACU35&gt;SMALL(기준일시_입력!$N$21:$N$39,ADD$5)),INDEX(기준일시_입력!$AJ$21:$AJ$39,ADD$5*2-1),IF(AND(ACT35&gt;=SMALL(기준일시_입력!$J$21:$J$39,ADD$5),ACT35&lt;SMALL(기준일시_입력!$N$21:$N$39,ADD$5)),SMALL(기준일시_입력!$N$21:$N$39,ADD$5)-ACT35,0)),0)</f>
        <v>0</v>
      </c>
      <c r="ADE35" s="128">
        <f>IFERROR(IF(AND(ACT35&lt;SMALL(기준일시_입력!$J$21:$J$39,ADE$5),ACU35&gt;SMALL(기준일시_입력!$N$21:$N$39,ADE$5)),INDEX(기준일시_입력!$AJ$21:$AJ$39,ADE$5*2-1),IF(AND(ACT35&gt;=SMALL(기준일시_입력!$J$21:$J$39,ADE$5),ACT35&lt;SMALL(기준일시_입력!$N$21:$N$39,ADE$5)),SMALL(기준일시_입력!$N$21:$N$39,ADE$5)-ACT35,0)),0)</f>
        <v>0</v>
      </c>
      <c r="ADF35" s="125"/>
      <c r="ADG35" s="180" t="str">
        <f t="shared" si="279"/>
        <v/>
      </c>
      <c r="ADH35" s="180"/>
      <c r="ADI35" s="124" t="str">
        <f t="shared" si="280"/>
        <v/>
      </c>
      <c r="ADJ35" s="133" t="str">
        <f t="shared" si="412"/>
        <v/>
      </c>
      <c r="ADK35" s="184"/>
      <c r="ADL35" s="184"/>
      <c r="ADM35" s="184"/>
      <c r="ADN35" s="184"/>
      <c r="ADO35" s="184"/>
      <c r="ADP35" s="184"/>
      <c r="ADQ35" s="176"/>
      <c r="ADR35" s="177"/>
      <c r="ADS35" s="129" t="str">
        <f>IF($B35="","",IF(AND(ADI$3&lt;&gt;"",$B35-기준일시_입력!$AO$7&lt;=0,ADK35="",ADN35="",ADQ35=""),"X",IF(ADQ35="연차","☆",IF(ADQ35="월차","★",IF(ADQ35="병가","♨",IF(ADQ35="출장","◎",IF(ADQ35="교육","■",IF(AND(ADQ35="",ADK35&lt;=기준일시_입력!$J$15,ADN35&gt;=기준일시_입력!$N$15),"○",IF(AND(ADQ35="",ADK35&lt;&gt;"",ADK35&gt;기준일시_입력!$J$15),"▼",IF(AND(ADQ35="",ADN35&lt;&gt;"",ADN35&lt;기준일시_입력!$N$15),"△",""))))))))))</f>
        <v/>
      </c>
      <c r="ADT35" s="128">
        <f>IFERROR(IF(OR(ADK35="",ADN35=""),0,IF(AND(ADV35&lt;기준일시_입력!$J$17,ADW35&gt;기준일시_입력!$N$17),기준일시_입력!$N$17-기준일시_입력!$J$17,IF(AND(ADV35&gt;=기준일시_입력!$J$17,ADW35&gt;기준일시_입력!$N$17),기준일시_입력!$N$17-ADV35,IF(ADW35&lt;기준일시_입력!$J$17,0,IF(AND(ADV35&lt;기준일시_입력!$J$17,ADW35&lt;=기준일시_입력!$N$17),ADW35-기준일시_입력!$J$17,IF(AND(ADV35&gt;=기준일시_입력!$J$17,ADW35&lt;=기준일시_입력!$N$17),ADW35-ADV35,0)))))),0)</f>
        <v>0</v>
      </c>
      <c r="ADU35" s="128">
        <f t="shared" si="282"/>
        <v>0</v>
      </c>
      <c r="ADV35" s="128">
        <f>IF(OR(ADK35="",ADN35=""),0,IF(ADK35&lt;기준일시_입력!$J$15,기준일시_입력!$J$15,ADK35))</f>
        <v>0</v>
      </c>
      <c r="ADW35" s="128">
        <f t="shared" si="283"/>
        <v>0</v>
      </c>
      <c r="ADX35" s="128">
        <f>IFERROR(IF(AND(ADV35&lt;SMALL(기준일시_입력!$J$21:$J$39,ADX$5),ADW35&gt;SMALL(기준일시_입력!$N$21:$N$39,ADX$5)),INDEX(기준일시_입력!$AJ$21:$AJ$39,ADX$5*2-1),IF(AND(ADV35&gt;=SMALL(기준일시_입력!$J$21:$J$39,ADX$5),ADV35&lt;SMALL(기준일시_입력!$N$21:$N$39,ADX$5)),SMALL(기준일시_입력!$N$21:$N$39,ADX$5)-ADV35,0)),0)</f>
        <v>0</v>
      </c>
      <c r="ADY35" s="128">
        <f>IFERROR(IF(AND(ADV35&lt;SMALL(기준일시_입력!$J$21:$J$39,ADY$5),ADW35&gt;SMALL(기준일시_입력!$N$21:$N$39,ADY$5)),INDEX(기준일시_입력!$AJ$21:$AJ$39,ADY$5*2-1),IF(AND(ADV35&gt;=SMALL(기준일시_입력!$J$21:$J$39,ADY$5),ADV35&lt;SMALL(기준일시_입력!$N$21:$N$39,ADY$5)),SMALL(기준일시_입력!$N$21:$N$39,ADY$5)-ADV35,0)),0)</f>
        <v>0</v>
      </c>
      <c r="ADZ35" s="128">
        <f>IFERROR(IF(AND(ADV35&lt;SMALL(기준일시_입력!$J$21:$J$39,ADZ$5),ADW35&gt;SMALL(기준일시_입력!$N$21:$N$39,ADZ$5)),INDEX(기준일시_입력!$AJ$21:$AJ$39,ADZ$5*2-1),IF(AND(ADV35&gt;=SMALL(기준일시_입력!$J$21:$J$39,ADZ$5),ADV35&lt;SMALL(기준일시_입력!$N$21:$N$39,ADZ$5)),SMALL(기준일시_입력!$N$21:$N$39,ADZ$5)-ADV35,0)),0)</f>
        <v>0</v>
      </c>
      <c r="AEA35" s="128">
        <f>IFERROR(IF(AND(ADV35&lt;SMALL(기준일시_입력!$J$21:$J$39,AEA$5),ADW35&gt;SMALL(기준일시_입력!$N$21:$N$39,AEA$5)),INDEX(기준일시_입력!$AJ$21:$AJ$39,AEA$5*2-1),IF(AND(ADV35&gt;=SMALL(기준일시_입력!$J$21:$J$39,AEA$5),ADV35&lt;SMALL(기준일시_입력!$N$21:$N$39,AEA$5)),SMALL(기준일시_입력!$N$21:$N$39,AEA$5)-ADV35,0)),0)</f>
        <v>0</v>
      </c>
      <c r="AEB35" s="128">
        <f>IFERROR(IF(AND(ADV35&lt;SMALL(기준일시_입력!$J$21:$J$39,AEB$5),ADW35&gt;SMALL(기준일시_입력!$N$21:$N$39,AEB$5)),INDEX(기준일시_입력!$AJ$21:$AJ$39,AEB$5*2-1),IF(AND(ADV35&gt;=SMALL(기준일시_입력!$J$21:$J$39,AEB$5),ADV35&lt;SMALL(기준일시_입력!$N$21:$N$39,AEB$5)),SMALL(기준일시_입력!$N$21:$N$39,AEB$5)-ADV35,0)),0)</f>
        <v>0</v>
      </c>
      <c r="AEC35" s="128">
        <f>IFERROR(IF(AND(ADV35&lt;SMALL(기준일시_입력!$J$21:$J$39,AEC$5),ADW35&gt;SMALL(기준일시_입력!$N$21:$N$39,AEC$5)),INDEX(기준일시_입력!$AJ$21:$AJ$39,AEC$5*2-1),IF(AND(ADV35&gt;=SMALL(기준일시_입력!$J$21:$J$39,AEC$5),ADV35&lt;SMALL(기준일시_입력!$N$21:$N$39,AEC$5)),SMALL(기준일시_입력!$N$21:$N$39,AEC$5)-ADV35,0)),0)</f>
        <v>0</v>
      </c>
      <c r="AED35" s="128">
        <f>IFERROR(IF(AND(ADV35&lt;SMALL(기준일시_입력!$J$21:$J$39,AED$5),ADW35&gt;SMALL(기준일시_입력!$N$21:$N$39,AED$5)),INDEX(기준일시_입력!$AJ$21:$AJ$39,AED$5*2-1),IF(AND(ADV35&gt;=SMALL(기준일시_입력!$J$21:$J$39,AED$5),ADV35&lt;SMALL(기준일시_입력!$N$21:$N$39,AED$5)),SMALL(기준일시_입력!$N$21:$N$39,AED$5)-ADV35,0)),0)</f>
        <v>0</v>
      </c>
      <c r="AEE35" s="128">
        <f>IFERROR(IF(AND(ADV35&lt;SMALL(기준일시_입력!$J$21:$J$39,AEE$5),ADW35&gt;SMALL(기준일시_입력!$N$21:$N$39,AEE$5)),INDEX(기준일시_입력!$AJ$21:$AJ$39,AEE$5*2-1),IF(AND(ADV35&gt;=SMALL(기준일시_입력!$J$21:$J$39,AEE$5),ADV35&lt;SMALL(기준일시_입력!$N$21:$N$39,AEE$5)),SMALL(기준일시_입력!$N$21:$N$39,AEE$5)-ADV35,0)),0)</f>
        <v>0</v>
      </c>
      <c r="AEF35" s="128">
        <f>IFERROR(IF(AND(ADV35&lt;SMALL(기준일시_입력!$J$21:$J$39,AEF$5),ADW35&gt;SMALL(기준일시_입력!$N$21:$N$39,AEF$5)),INDEX(기준일시_입력!$AJ$21:$AJ$39,AEF$5*2-1),IF(AND(ADV35&gt;=SMALL(기준일시_입력!$J$21:$J$39,AEF$5),ADV35&lt;SMALL(기준일시_입력!$N$21:$N$39,AEF$5)),SMALL(기준일시_입력!$N$21:$N$39,AEF$5)-ADV35,0)),0)</f>
        <v>0</v>
      </c>
      <c r="AEG35" s="128">
        <f>IFERROR(IF(AND(ADV35&lt;SMALL(기준일시_입력!$J$21:$J$39,AEG$5),ADW35&gt;SMALL(기준일시_입력!$N$21:$N$39,AEG$5)),INDEX(기준일시_입력!$AJ$21:$AJ$39,AEG$5*2-1),IF(AND(ADV35&gt;=SMALL(기준일시_입력!$J$21:$J$39,AEG$5),ADV35&lt;SMALL(기준일시_입력!$N$21:$N$39,AEG$5)),SMALL(기준일시_입력!$N$21:$N$39,AEG$5)-ADV35,0)),0)</f>
        <v>0</v>
      </c>
      <c r="AEH35" s="125"/>
      <c r="AEI35" s="180" t="str">
        <f t="shared" si="284"/>
        <v/>
      </c>
      <c r="AEJ35" s="180"/>
      <c r="AEK35" s="124" t="str">
        <f t="shared" si="285"/>
        <v/>
      </c>
      <c r="AEL35" s="133" t="str">
        <f t="shared" si="412"/>
        <v/>
      </c>
      <c r="AEM35" s="184"/>
      <c r="AEN35" s="184"/>
      <c r="AEO35" s="184"/>
      <c r="AEP35" s="184"/>
      <c r="AEQ35" s="184"/>
      <c r="AER35" s="184"/>
      <c r="AES35" s="176"/>
      <c r="AET35" s="177"/>
      <c r="AEU35" s="129" t="str">
        <f>IF($B35="","",IF(AND(AEK$3&lt;&gt;"",$B35-기준일시_입력!$AO$7&lt;=0,AEM35="",AEP35="",AES35=""),"X",IF(AES35="연차","☆",IF(AES35="월차","★",IF(AES35="병가","♨",IF(AES35="출장","◎",IF(AES35="교육","■",IF(AND(AES35="",AEM35&lt;=기준일시_입력!$J$15,AEP35&gt;=기준일시_입력!$N$15),"○",IF(AND(AES35="",AEM35&lt;&gt;"",AEM35&gt;기준일시_입력!$J$15),"▼",IF(AND(AES35="",AEP35&lt;&gt;"",AEP35&lt;기준일시_입력!$N$15),"△",""))))))))))</f>
        <v/>
      </c>
      <c r="AEV35" s="128">
        <f>IFERROR(IF(OR(AEM35="",AEP35=""),0,IF(AND(AEX35&lt;기준일시_입력!$J$17,AEY35&gt;기준일시_입력!$N$17),기준일시_입력!$N$17-기준일시_입력!$J$17,IF(AND(AEX35&gt;=기준일시_입력!$J$17,AEY35&gt;기준일시_입력!$N$17),기준일시_입력!$N$17-AEX35,IF(AEY35&lt;기준일시_입력!$J$17,0,IF(AND(AEX35&lt;기준일시_입력!$J$17,AEY35&lt;=기준일시_입력!$N$17),AEY35-기준일시_입력!$J$17,IF(AND(AEX35&gt;=기준일시_입력!$J$17,AEY35&lt;=기준일시_입력!$N$17),AEY35-AEX35,0)))))),0)</f>
        <v>0</v>
      </c>
      <c r="AEW35" s="128">
        <f t="shared" si="287"/>
        <v>0</v>
      </c>
      <c r="AEX35" s="128">
        <f>IF(OR(AEM35="",AEP35=""),0,IF(AEM35&lt;기준일시_입력!$J$15,기준일시_입력!$J$15,AEM35))</f>
        <v>0</v>
      </c>
      <c r="AEY35" s="128">
        <f t="shared" si="288"/>
        <v>0</v>
      </c>
      <c r="AEZ35" s="128">
        <f>IFERROR(IF(AND(AEX35&lt;SMALL(기준일시_입력!$J$21:$J$39,AEZ$5),AEY35&gt;SMALL(기준일시_입력!$N$21:$N$39,AEZ$5)),INDEX(기준일시_입력!$AJ$21:$AJ$39,AEZ$5*2-1),IF(AND(AEX35&gt;=SMALL(기준일시_입력!$J$21:$J$39,AEZ$5),AEX35&lt;SMALL(기준일시_입력!$N$21:$N$39,AEZ$5)),SMALL(기준일시_입력!$N$21:$N$39,AEZ$5)-AEX35,0)),0)</f>
        <v>0</v>
      </c>
      <c r="AFA35" s="128">
        <f>IFERROR(IF(AND(AEX35&lt;SMALL(기준일시_입력!$J$21:$J$39,AFA$5),AEY35&gt;SMALL(기준일시_입력!$N$21:$N$39,AFA$5)),INDEX(기준일시_입력!$AJ$21:$AJ$39,AFA$5*2-1),IF(AND(AEX35&gt;=SMALL(기준일시_입력!$J$21:$J$39,AFA$5),AEX35&lt;SMALL(기준일시_입력!$N$21:$N$39,AFA$5)),SMALL(기준일시_입력!$N$21:$N$39,AFA$5)-AEX35,0)),0)</f>
        <v>0</v>
      </c>
      <c r="AFB35" s="128">
        <f>IFERROR(IF(AND(AEX35&lt;SMALL(기준일시_입력!$J$21:$J$39,AFB$5),AEY35&gt;SMALL(기준일시_입력!$N$21:$N$39,AFB$5)),INDEX(기준일시_입력!$AJ$21:$AJ$39,AFB$5*2-1),IF(AND(AEX35&gt;=SMALL(기준일시_입력!$J$21:$J$39,AFB$5),AEX35&lt;SMALL(기준일시_입력!$N$21:$N$39,AFB$5)),SMALL(기준일시_입력!$N$21:$N$39,AFB$5)-AEX35,0)),0)</f>
        <v>0</v>
      </c>
      <c r="AFC35" s="128">
        <f>IFERROR(IF(AND(AEX35&lt;SMALL(기준일시_입력!$J$21:$J$39,AFC$5),AEY35&gt;SMALL(기준일시_입력!$N$21:$N$39,AFC$5)),INDEX(기준일시_입력!$AJ$21:$AJ$39,AFC$5*2-1),IF(AND(AEX35&gt;=SMALL(기준일시_입력!$J$21:$J$39,AFC$5),AEX35&lt;SMALL(기준일시_입력!$N$21:$N$39,AFC$5)),SMALL(기준일시_입력!$N$21:$N$39,AFC$5)-AEX35,0)),0)</f>
        <v>0</v>
      </c>
      <c r="AFD35" s="128">
        <f>IFERROR(IF(AND(AEX35&lt;SMALL(기준일시_입력!$J$21:$J$39,AFD$5),AEY35&gt;SMALL(기준일시_입력!$N$21:$N$39,AFD$5)),INDEX(기준일시_입력!$AJ$21:$AJ$39,AFD$5*2-1),IF(AND(AEX35&gt;=SMALL(기준일시_입력!$J$21:$J$39,AFD$5),AEX35&lt;SMALL(기준일시_입력!$N$21:$N$39,AFD$5)),SMALL(기준일시_입력!$N$21:$N$39,AFD$5)-AEX35,0)),0)</f>
        <v>0</v>
      </c>
      <c r="AFE35" s="128">
        <f>IFERROR(IF(AND(AEX35&lt;SMALL(기준일시_입력!$J$21:$J$39,AFE$5),AEY35&gt;SMALL(기준일시_입력!$N$21:$N$39,AFE$5)),INDEX(기준일시_입력!$AJ$21:$AJ$39,AFE$5*2-1),IF(AND(AEX35&gt;=SMALL(기준일시_입력!$J$21:$J$39,AFE$5),AEX35&lt;SMALL(기준일시_입력!$N$21:$N$39,AFE$5)),SMALL(기준일시_입력!$N$21:$N$39,AFE$5)-AEX35,0)),0)</f>
        <v>0</v>
      </c>
      <c r="AFF35" s="128">
        <f>IFERROR(IF(AND(AEX35&lt;SMALL(기준일시_입력!$J$21:$J$39,AFF$5),AEY35&gt;SMALL(기준일시_입력!$N$21:$N$39,AFF$5)),INDEX(기준일시_입력!$AJ$21:$AJ$39,AFF$5*2-1),IF(AND(AEX35&gt;=SMALL(기준일시_입력!$J$21:$J$39,AFF$5),AEX35&lt;SMALL(기준일시_입력!$N$21:$N$39,AFF$5)),SMALL(기준일시_입력!$N$21:$N$39,AFF$5)-AEX35,0)),0)</f>
        <v>0</v>
      </c>
      <c r="AFG35" s="128">
        <f>IFERROR(IF(AND(AEX35&lt;SMALL(기준일시_입력!$J$21:$J$39,AFG$5),AEY35&gt;SMALL(기준일시_입력!$N$21:$N$39,AFG$5)),INDEX(기준일시_입력!$AJ$21:$AJ$39,AFG$5*2-1),IF(AND(AEX35&gt;=SMALL(기준일시_입력!$J$21:$J$39,AFG$5),AEX35&lt;SMALL(기준일시_입력!$N$21:$N$39,AFG$5)),SMALL(기준일시_입력!$N$21:$N$39,AFG$5)-AEX35,0)),0)</f>
        <v>0</v>
      </c>
      <c r="AFH35" s="128">
        <f>IFERROR(IF(AND(AEX35&lt;SMALL(기준일시_입력!$J$21:$J$39,AFH$5),AEY35&gt;SMALL(기준일시_입력!$N$21:$N$39,AFH$5)),INDEX(기준일시_입력!$AJ$21:$AJ$39,AFH$5*2-1),IF(AND(AEX35&gt;=SMALL(기준일시_입력!$J$21:$J$39,AFH$5),AEX35&lt;SMALL(기준일시_입력!$N$21:$N$39,AFH$5)),SMALL(기준일시_입력!$N$21:$N$39,AFH$5)-AEX35,0)),0)</f>
        <v>0</v>
      </c>
      <c r="AFI35" s="128">
        <f>IFERROR(IF(AND(AEX35&lt;SMALL(기준일시_입력!$J$21:$J$39,AFI$5),AEY35&gt;SMALL(기준일시_입력!$N$21:$N$39,AFI$5)),INDEX(기준일시_입력!$AJ$21:$AJ$39,AFI$5*2-1),IF(AND(AEX35&gt;=SMALL(기준일시_입력!$J$21:$J$39,AFI$5),AEX35&lt;SMALL(기준일시_입력!$N$21:$N$39,AFI$5)),SMALL(기준일시_입력!$N$21:$N$39,AFI$5)-AEX35,0)),0)</f>
        <v>0</v>
      </c>
      <c r="AFJ35" s="125"/>
      <c r="AFK35" s="180" t="str">
        <f t="shared" si="289"/>
        <v/>
      </c>
      <c r="AFL35" s="180"/>
      <c r="AFM35" s="124" t="str">
        <f t="shared" si="290"/>
        <v/>
      </c>
      <c r="AFN35" s="133" t="str">
        <f t="shared" si="413"/>
        <v/>
      </c>
      <c r="AFO35" s="184"/>
      <c r="AFP35" s="184"/>
      <c r="AFQ35" s="184"/>
      <c r="AFR35" s="184"/>
      <c r="AFS35" s="184"/>
      <c r="AFT35" s="184"/>
      <c r="AFU35" s="176"/>
      <c r="AFV35" s="177"/>
      <c r="AFW35" s="129" t="str">
        <f>IF($B35="","",IF(AND(AFM$3&lt;&gt;"",$B35-기준일시_입력!$AO$7&lt;=0,AFO35="",AFR35="",AFU35=""),"X",IF(AFU35="연차","☆",IF(AFU35="월차","★",IF(AFU35="병가","♨",IF(AFU35="출장","◎",IF(AFU35="교육","■",IF(AND(AFU35="",AFO35&lt;=기준일시_입력!$J$15,AFR35&gt;=기준일시_입력!$N$15),"○",IF(AND(AFU35="",AFO35&lt;&gt;"",AFO35&gt;기준일시_입력!$J$15),"▼",IF(AND(AFU35="",AFR35&lt;&gt;"",AFR35&lt;기준일시_입력!$N$15),"△",""))))))))))</f>
        <v/>
      </c>
      <c r="AFX35" s="128">
        <f>IFERROR(IF(OR(AFO35="",AFR35=""),0,IF(AND(AFZ35&lt;기준일시_입력!$J$17,AGA35&gt;기준일시_입력!$N$17),기준일시_입력!$N$17-기준일시_입력!$J$17,IF(AND(AFZ35&gt;=기준일시_입력!$J$17,AGA35&gt;기준일시_입력!$N$17),기준일시_입력!$N$17-AFZ35,IF(AGA35&lt;기준일시_입력!$J$17,0,IF(AND(AFZ35&lt;기준일시_입력!$J$17,AGA35&lt;=기준일시_입력!$N$17),AGA35-기준일시_입력!$J$17,IF(AND(AFZ35&gt;=기준일시_입력!$J$17,AGA35&lt;=기준일시_입력!$N$17),AGA35-AFZ35,0)))))),0)</f>
        <v>0</v>
      </c>
      <c r="AFY35" s="128">
        <f t="shared" si="292"/>
        <v>0</v>
      </c>
      <c r="AFZ35" s="128">
        <f>IF(OR(AFO35="",AFR35=""),0,IF(AFO35&lt;기준일시_입력!$J$15,기준일시_입력!$J$15,AFO35))</f>
        <v>0</v>
      </c>
      <c r="AGA35" s="128">
        <f t="shared" si="293"/>
        <v>0</v>
      </c>
      <c r="AGB35" s="128">
        <f>IFERROR(IF(AND(AFZ35&lt;SMALL(기준일시_입력!$J$21:$J$39,AGB$5),AGA35&gt;SMALL(기준일시_입력!$N$21:$N$39,AGB$5)),INDEX(기준일시_입력!$AJ$21:$AJ$39,AGB$5*2-1),IF(AND(AFZ35&gt;=SMALL(기준일시_입력!$J$21:$J$39,AGB$5),AFZ35&lt;SMALL(기준일시_입력!$N$21:$N$39,AGB$5)),SMALL(기준일시_입력!$N$21:$N$39,AGB$5)-AFZ35,0)),0)</f>
        <v>0</v>
      </c>
      <c r="AGC35" s="128">
        <f>IFERROR(IF(AND(AFZ35&lt;SMALL(기준일시_입력!$J$21:$J$39,AGC$5),AGA35&gt;SMALL(기준일시_입력!$N$21:$N$39,AGC$5)),INDEX(기준일시_입력!$AJ$21:$AJ$39,AGC$5*2-1),IF(AND(AFZ35&gt;=SMALL(기준일시_입력!$J$21:$J$39,AGC$5),AFZ35&lt;SMALL(기준일시_입력!$N$21:$N$39,AGC$5)),SMALL(기준일시_입력!$N$21:$N$39,AGC$5)-AFZ35,0)),0)</f>
        <v>0</v>
      </c>
      <c r="AGD35" s="128">
        <f>IFERROR(IF(AND(AFZ35&lt;SMALL(기준일시_입력!$J$21:$J$39,AGD$5),AGA35&gt;SMALL(기준일시_입력!$N$21:$N$39,AGD$5)),INDEX(기준일시_입력!$AJ$21:$AJ$39,AGD$5*2-1),IF(AND(AFZ35&gt;=SMALL(기준일시_입력!$J$21:$J$39,AGD$5),AFZ35&lt;SMALL(기준일시_입력!$N$21:$N$39,AGD$5)),SMALL(기준일시_입력!$N$21:$N$39,AGD$5)-AFZ35,0)),0)</f>
        <v>0</v>
      </c>
      <c r="AGE35" s="128">
        <f>IFERROR(IF(AND(AFZ35&lt;SMALL(기준일시_입력!$J$21:$J$39,AGE$5),AGA35&gt;SMALL(기준일시_입력!$N$21:$N$39,AGE$5)),INDEX(기준일시_입력!$AJ$21:$AJ$39,AGE$5*2-1),IF(AND(AFZ35&gt;=SMALL(기준일시_입력!$J$21:$J$39,AGE$5),AFZ35&lt;SMALL(기준일시_입력!$N$21:$N$39,AGE$5)),SMALL(기준일시_입력!$N$21:$N$39,AGE$5)-AFZ35,0)),0)</f>
        <v>0</v>
      </c>
      <c r="AGF35" s="128">
        <f>IFERROR(IF(AND(AFZ35&lt;SMALL(기준일시_입력!$J$21:$J$39,AGF$5),AGA35&gt;SMALL(기준일시_입력!$N$21:$N$39,AGF$5)),INDEX(기준일시_입력!$AJ$21:$AJ$39,AGF$5*2-1),IF(AND(AFZ35&gt;=SMALL(기준일시_입력!$J$21:$J$39,AGF$5),AFZ35&lt;SMALL(기준일시_입력!$N$21:$N$39,AGF$5)),SMALL(기준일시_입력!$N$21:$N$39,AGF$5)-AFZ35,0)),0)</f>
        <v>0</v>
      </c>
      <c r="AGG35" s="128">
        <f>IFERROR(IF(AND(AFZ35&lt;SMALL(기준일시_입력!$J$21:$J$39,AGG$5),AGA35&gt;SMALL(기준일시_입력!$N$21:$N$39,AGG$5)),INDEX(기준일시_입력!$AJ$21:$AJ$39,AGG$5*2-1),IF(AND(AFZ35&gt;=SMALL(기준일시_입력!$J$21:$J$39,AGG$5),AFZ35&lt;SMALL(기준일시_입력!$N$21:$N$39,AGG$5)),SMALL(기준일시_입력!$N$21:$N$39,AGG$5)-AFZ35,0)),0)</f>
        <v>0</v>
      </c>
      <c r="AGH35" s="128">
        <f>IFERROR(IF(AND(AFZ35&lt;SMALL(기준일시_입력!$J$21:$J$39,AGH$5),AGA35&gt;SMALL(기준일시_입력!$N$21:$N$39,AGH$5)),INDEX(기준일시_입력!$AJ$21:$AJ$39,AGH$5*2-1),IF(AND(AFZ35&gt;=SMALL(기준일시_입력!$J$21:$J$39,AGH$5),AFZ35&lt;SMALL(기준일시_입력!$N$21:$N$39,AGH$5)),SMALL(기준일시_입력!$N$21:$N$39,AGH$5)-AFZ35,0)),0)</f>
        <v>0</v>
      </c>
      <c r="AGI35" s="128">
        <f>IFERROR(IF(AND(AFZ35&lt;SMALL(기준일시_입력!$J$21:$J$39,AGI$5),AGA35&gt;SMALL(기준일시_입력!$N$21:$N$39,AGI$5)),INDEX(기준일시_입력!$AJ$21:$AJ$39,AGI$5*2-1),IF(AND(AFZ35&gt;=SMALL(기준일시_입력!$J$21:$J$39,AGI$5),AFZ35&lt;SMALL(기준일시_입력!$N$21:$N$39,AGI$5)),SMALL(기준일시_입력!$N$21:$N$39,AGI$5)-AFZ35,0)),0)</f>
        <v>0</v>
      </c>
      <c r="AGJ35" s="128">
        <f>IFERROR(IF(AND(AFZ35&lt;SMALL(기준일시_입력!$J$21:$J$39,AGJ$5),AGA35&gt;SMALL(기준일시_입력!$N$21:$N$39,AGJ$5)),INDEX(기준일시_입력!$AJ$21:$AJ$39,AGJ$5*2-1),IF(AND(AFZ35&gt;=SMALL(기준일시_입력!$J$21:$J$39,AGJ$5),AFZ35&lt;SMALL(기준일시_입력!$N$21:$N$39,AGJ$5)),SMALL(기준일시_입력!$N$21:$N$39,AGJ$5)-AFZ35,0)),0)</f>
        <v>0</v>
      </c>
      <c r="AGK35" s="128">
        <f>IFERROR(IF(AND(AFZ35&lt;SMALL(기준일시_입력!$J$21:$J$39,AGK$5),AGA35&gt;SMALL(기준일시_입력!$N$21:$N$39,AGK$5)),INDEX(기준일시_입력!$AJ$21:$AJ$39,AGK$5*2-1),IF(AND(AFZ35&gt;=SMALL(기준일시_입력!$J$21:$J$39,AGK$5),AFZ35&lt;SMALL(기준일시_입력!$N$21:$N$39,AGK$5)),SMALL(기준일시_입력!$N$21:$N$39,AGK$5)-AFZ35,0)),0)</f>
        <v>0</v>
      </c>
      <c r="AGL35" s="125"/>
      <c r="AGM35" s="180" t="str">
        <f t="shared" si="294"/>
        <v/>
      </c>
      <c r="AGN35" s="180"/>
      <c r="AGO35" s="124" t="str">
        <f t="shared" si="295"/>
        <v/>
      </c>
      <c r="AGP35" s="133" t="str">
        <f t="shared" si="413"/>
        <v/>
      </c>
      <c r="AGQ35" s="184"/>
      <c r="AGR35" s="184"/>
      <c r="AGS35" s="184"/>
      <c r="AGT35" s="184"/>
      <c r="AGU35" s="184"/>
      <c r="AGV35" s="184"/>
      <c r="AGW35" s="176"/>
      <c r="AGX35" s="177"/>
      <c r="AGY35" s="129" t="str">
        <f>IF($B35="","",IF(AND(AGO$3&lt;&gt;"",$B35-기준일시_입력!$AO$7&lt;=0,AGQ35="",AGT35="",AGW35=""),"X",IF(AGW35="연차","☆",IF(AGW35="월차","★",IF(AGW35="병가","♨",IF(AGW35="출장","◎",IF(AGW35="교육","■",IF(AND(AGW35="",AGQ35&lt;=기준일시_입력!$J$15,AGT35&gt;=기준일시_입력!$N$15),"○",IF(AND(AGW35="",AGQ35&lt;&gt;"",AGQ35&gt;기준일시_입력!$J$15),"▼",IF(AND(AGW35="",AGT35&lt;&gt;"",AGT35&lt;기준일시_입력!$N$15),"△",""))))))))))</f>
        <v/>
      </c>
      <c r="AGZ35" s="128">
        <f>IFERROR(IF(OR(AGQ35="",AGT35=""),0,IF(AND(AHB35&lt;기준일시_입력!$J$17,AHC35&gt;기준일시_입력!$N$17),기준일시_입력!$N$17-기준일시_입력!$J$17,IF(AND(AHB35&gt;=기준일시_입력!$J$17,AHC35&gt;기준일시_입력!$N$17),기준일시_입력!$N$17-AHB35,IF(AHC35&lt;기준일시_입력!$J$17,0,IF(AND(AHB35&lt;기준일시_입력!$J$17,AHC35&lt;=기준일시_입력!$N$17),AHC35-기준일시_입력!$J$17,IF(AND(AHB35&gt;=기준일시_입력!$J$17,AHC35&lt;=기준일시_입력!$N$17),AHC35-AHB35,0)))))),0)</f>
        <v>0</v>
      </c>
      <c r="AHA35" s="128">
        <f t="shared" si="297"/>
        <v>0</v>
      </c>
      <c r="AHB35" s="128">
        <f>IF(OR(AGQ35="",AGT35=""),0,IF(AGQ35&lt;기준일시_입력!$J$15,기준일시_입력!$J$15,AGQ35))</f>
        <v>0</v>
      </c>
      <c r="AHC35" s="128">
        <f t="shared" si="298"/>
        <v>0</v>
      </c>
      <c r="AHD35" s="128">
        <f>IFERROR(IF(AND(AHB35&lt;SMALL(기준일시_입력!$J$21:$J$39,AHD$5),AHC35&gt;SMALL(기준일시_입력!$N$21:$N$39,AHD$5)),INDEX(기준일시_입력!$AJ$21:$AJ$39,AHD$5*2-1),IF(AND(AHB35&gt;=SMALL(기준일시_입력!$J$21:$J$39,AHD$5),AHB35&lt;SMALL(기준일시_입력!$N$21:$N$39,AHD$5)),SMALL(기준일시_입력!$N$21:$N$39,AHD$5)-AHB35,0)),0)</f>
        <v>0</v>
      </c>
      <c r="AHE35" s="128">
        <f>IFERROR(IF(AND(AHB35&lt;SMALL(기준일시_입력!$J$21:$J$39,AHE$5),AHC35&gt;SMALL(기준일시_입력!$N$21:$N$39,AHE$5)),INDEX(기준일시_입력!$AJ$21:$AJ$39,AHE$5*2-1),IF(AND(AHB35&gt;=SMALL(기준일시_입력!$J$21:$J$39,AHE$5),AHB35&lt;SMALL(기준일시_입력!$N$21:$N$39,AHE$5)),SMALL(기준일시_입력!$N$21:$N$39,AHE$5)-AHB35,0)),0)</f>
        <v>0</v>
      </c>
      <c r="AHF35" s="128">
        <f>IFERROR(IF(AND(AHB35&lt;SMALL(기준일시_입력!$J$21:$J$39,AHF$5),AHC35&gt;SMALL(기준일시_입력!$N$21:$N$39,AHF$5)),INDEX(기준일시_입력!$AJ$21:$AJ$39,AHF$5*2-1),IF(AND(AHB35&gt;=SMALL(기준일시_입력!$J$21:$J$39,AHF$5),AHB35&lt;SMALL(기준일시_입력!$N$21:$N$39,AHF$5)),SMALL(기준일시_입력!$N$21:$N$39,AHF$5)-AHB35,0)),0)</f>
        <v>0</v>
      </c>
      <c r="AHG35" s="128">
        <f>IFERROR(IF(AND(AHB35&lt;SMALL(기준일시_입력!$J$21:$J$39,AHG$5),AHC35&gt;SMALL(기준일시_입력!$N$21:$N$39,AHG$5)),INDEX(기준일시_입력!$AJ$21:$AJ$39,AHG$5*2-1),IF(AND(AHB35&gt;=SMALL(기준일시_입력!$J$21:$J$39,AHG$5),AHB35&lt;SMALL(기준일시_입력!$N$21:$N$39,AHG$5)),SMALL(기준일시_입력!$N$21:$N$39,AHG$5)-AHB35,0)),0)</f>
        <v>0</v>
      </c>
      <c r="AHH35" s="128">
        <f>IFERROR(IF(AND(AHB35&lt;SMALL(기준일시_입력!$J$21:$J$39,AHH$5),AHC35&gt;SMALL(기준일시_입력!$N$21:$N$39,AHH$5)),INDEX(기준일시_입력!$AJ$21:$AJ$39,AHH$5*2-1),IF(AND(AHB35&gt;=SMALL(기준일시_입력!$J$21:$J$39,AHH$5),AHB35&lt;SMALL(기준일시_입력!$N$21:$N$39,AHH$5)),SMALL(기준일시_입력!$N$21:$N$39,AHH$5)-AHB35,0)),0)</f>
        <v>0</v>
      </c>
      <c r="AHI35" s="128">
        <f>IFERROR(IF(AND(AHB35&lt;SMALL(기준일시_입력!$J$21:$J$39,AHI$5),AHC35&gt;SMALL(기준일시_입력!$N$21:$N$39,AHI$5)),INDEX(기준일시_입력!$AJ$21:$AJ$39,AHI$5*2-1),IF(AND(AHB35&gt;=SMALL(기준일시_입력!$J$21:$J$39,AHI$5),AHB35&lt;SMALL(기준일시_입력!$N$21:$N$39,AHI$5)),SMALL(기준일시_입력!$N$21:$N$39,AHI$5)-AHB35,0)),0)</f>
        <v>0</v>
      </c>
      <c r="AHJ35" s="128">
        <f>IFERROR(IF(AND(AHB35&lt;SMALL(기준일시_입력!$J$21:$J$39,AHJ$5),AHC35&gt;SMALL(기준일시_입력!$N$21:$N$39,AHJ$5)),INDEX(기준일시_입력!$AJ$21:$AJ$39,AHJ$5*2-1),IF(AND(AHB35&gt;=SMALL(기준일시_입력!$J$21:$J$39,AHJ$5),AHB35&lt;SMALL(기준일시_입력!$N$21:$N$39,AHJ$5)),SMALL(기준일시_입력!$N$21:$N$39,AHJ$5)-AHB35,0)),0)</f>
        <v>0</v>
      </c>
      <c r="AHK35" s="128">
        <f>IFERROR(IF(AND(AHB35&lt;SMALL(기준일시_입력!$J$21:$J$39,AHK$5),AHC35&gt;SMALL(기준일시_입력!$N$21:$N$39,AHK$5)),INDEX(기준일시_입력!$AJ$21:$AJ$39,AHK$5*2-1),IF(AND(AHB35&gt;=SMALL(기준일시_입력!$J$21:$J$39,AHK$5),AHB35&lt;SMALL(기준일시_입력!$N$21:$N$39,AHK$5)),SMALL(기준일시_입력!$N$21:$N$39,AHK$5)-AHB35,0)),0)</f>
        <v>0</v>
      </c>
      <c r="AHL35" s="128">
        <f>IFERROR(IF(AND(AHB35&lt;SMALL(기준일시_입력!$J$21:$J$39,AHL$5),AHC35&gt;SMALL(기준일시_입력!$N$21:$N$39,AHL$5)),INDEX(기준일시_입력!$AJ$21:$AJ$39,AHL$5*2-1),IF(AND(AHB35&gt;=SMALL(기준일시_입력!$J$21:$J$39,AHL$5),AHB35&lt;SMALL(기준일시_입력!$N$21:$N$39,AHL$5)),SMALL(기준일시_입력!$N$21:$N$39,AHL$5)-AHB35,0)),0)</f>
        <v>0</v>
      </c>
      <c r="AHM35" s="128">
        <f>IFERROR(IF(AND(AHB35&lt;SMALL(기준일시_입력!$J$21:$J$39,AHM$5),AHC35&gt;SMALL(기준일시_입력!$N$21:$N$39,AHM$5)),INDEX(기준일시_입력!$AJ$21:$AJ$39,AHM$5*2-1),IF(AND(AHB35&gt;=SMALL(기준일시_입력!$J$21:$J$39,AHM$5),AHB35&lt;SMALL(기준일시_입력!$N$21:$N$39,AHM$5)),SMALL(기준일시_입력!$N$21:$N$39,AHM$5)-AHB35,0)),0)</f>
        <v>0</v>
      </c>
      <c r="AHN35" s="125"/>
      <c r="AHO35" s="180" t="str">
        <f t="shared" si="299"/>
        <v/>
      </c>
      <c r="AHP35" s="180"/>
      <c r="AHQ35" s="124" t="str">
        <f t="shared" si="300"/>
        <v/>
      </c>
      <c r="AHR35" s="133" t="str">
        <f t="shared" si="413"/>
        <v/>
      </c>
      <c r="AHS35" s="184"/>
      <c r="AHT35" s="184"/>
      <c r="AHU35" s="184"/>
      <c r="AHV35" s="184"/>
      <c r="AHW35" s="184"/>
      <c r="AHX35" s="184"/>
      <c r="AHY35" s="176"/>
      <c r="AHZ35" s="177"/>
      <c r="AIA35" s="129" t="str">
        <f>IF($B35="","",IF(AND(AHQ$3&lt;&gt;"",$B35-기준일시_입력!$AO$7&lt;=0,AHS35="",AHV35="",AHY35=""),"X",IF(AHY35="연차","☆",IF(AHY35="월차","★",IF(AHY35="병가","♨",IF(AHY35="출장","◎",IF(AHY35="교육","■",IF(AND(AHY35="",AHS35&lt;=기준일시_입력!$J$15,AHV35&gt;=기준일시_입력!$N$15),"○",IF(AND(AHY35="",AHS35&lt;&gt;"",AHS35&gt;기준일시_입력!$J$15),"▼",IF(AND(AHY35="",AHV35&lt;&gt;"",AHV35&lt;기준일시_입력!$N$15),"△",""))))))))))</f>
        <v/>
      </c>
      <c r="AIB35" s="128">
        <f>IFERROR(IF(OR(AHS35="",AHV35=""),0,IF(AND(AID35&lt;기준일시_입력!$J$17,AIE35&gt;기준일시_입력!$N$17),기준일시_입력!$N$17-기준일시_입력!$J$17,IF(AND(AID35&gt;=기준일시_입력!$J$17,AIE35&gt;기준일시_입력!$N$17),기준일시_입력!$N$17-AID35,IF(AIE35&lt;기준일시_입력!$J$17,0,IF(AND(AID35&lt;기준일시_입력!$J$17,AIE35&lt;=기준일시_입력!$N$17),AIE35-기준일시_입력!$J$17,IF(AND(AID35&gt;=기준일시_입력!$J$17,AIE35&lt;=기준일시_입력!$N$17),AIE35-AID35,0)))))),0)</f>
        <v>0</v>
      </c>
      <c r="AIC35" s="128">
        <f t="shared" si="302"/>
        <v>0</v>
      </c>
      <c r="AID35" s="128">
        <f>IF(OR(AHS35="",AHV35=""),0,IF(AHS35&lt;기준일시_입력!$J$15,기준일시_입력!$J$15,AHS35))</f>
        <v>0</v>
      </c>
      <c r="AIE35" s="128">
        <f t="shared" si="303"/>
        <v>0</v>
      </c>
      <c r="AIF35" s="128">
        <f>IFERROR(IF(AND(AID35&lt;SMALL(기준일시_입력!$J$21:$J$39,AIF$5),AIE35&gt;SMALL(기준일시_입력!$N$21:$N$39,AIF$5)),INDEX(기준일시_입력!$AJ$21:$AJ$39,AIF$5*2-1),IF(AND(AID35&gt;=SMALL(기준일시_입력!$J$21:$J$39,AIF$5),AID35&lt;SMALL(기준일시_입력!$N$21:$N$39,AIF$5)),SMALL(기준일시_입력!$N$21:$N$39,AIF$5)-AID35,0)),0)</f>
        <v>0</v>
      </c>
      <c r="AIG35" s="128">
        <f>IFERROR(IF(AND(AID35&lt;SMALL(기준일시_입력!$J$21:$J$39,AIG$5),AIE35&gt;SMALL(기준일시_입력!$N$21:$N$39,AIG$5)),INDEX(기준일시_입력!$AJ$21:$AJ$39,AIG$5*2-1),IF(AND(AID35&gt;=SMALL(기준일시_입력!$J$21:$J$39,AIG$5),AID35&lt;SMALL(기준일시_입력!$N$21:$N$39,AIG$5)),SMALL(기준일시_입력!$N$21:$N$39,AIG$5)-AID35,0)),0)</f>
        <v>0</v>
      </c>
      <c r="AIH35" s="128">
        <f>IFERROR(IF(AND(AID35&lt;SMALL(기준일시_입력!$J$21:$J$39,AIH$5),AIE35&gt;SMALL(기준일시_입력!$N$21:$N$39,AIH$5)),INDEX(기준일시_입력!$AJ$21:$AJ$39,AIH$5*2-1),IF(AND(AID35&gt;=SMALL(기준일시_입력!$J$21:$J$39,AIH$5),AID35&lt;SMALL(기준일시_입력!$N$21:$N$39,AIH$5)),SMALL(기준일시_입력!$N$21:$N$39,AIH$5)-AID35,0)),0)</f>
        <v>0</v>
      </c>
      <c r="AII35" s="128">
        <f>IFERROR(IF(AND(AID35&lt;SMALL(기준일시_입력!$J$21:$J$39,AII$5),AIE35&gt;SMALL(기준일시_입력!$N$21:$N$39,AII$5)),INDEX(기준일시_입력!$AJ$21:$AJ$39,AII$5*2-1),IF(AND(AID35&gt;=SMALL(기준일시_입력!$J$21:$J$39,AII$5),AID35&lt;SMALL(기준일시_입력!$N$21:$N$39,AII$5)),SMALL(기준일시_입력!$N$21:$N$39,AII$5)-AID35,0)),0)</f>
        <v>0</v>
      </c>
      <c r="AIJ35" s="128">
        <f>IFERROR(IF(AND(AID35&lt;SMALL(기준일시_입력!$J$21:$J$39,AIJ$5),AIE35&gt;SMALL(기준일시_입력!$N$21:$N$39,AIJ$5)),INDEX(기준일시_입력!$AJ$21:$AJ$39,AIJ$5*2-1),IF(AND(AID35&gt;=SMALL(기준일시_입력!$J$21:$J$39,AIJ$5),AID35&lt;SMALL(기준일시_입력!$N$21:$N$39,AIJ$5)),SMALL(기준일시_입력!$N$21:$N$39,AIJ$5)-AID35,0)),0)</f>
        <v>0</v>
      </c>
      <c r="AIK35" s="128">
        <f>IFERROR(IF(AND(AID35&lt;SMALL(기준일시_입력!$J$21:$J$39,AIK$5),AIE35&gt;SMALL(기준일시_입력!$N$21:$N$39,AIK$5)),INDEX(기준일시_입력!$AJ$21:$AJ$39,AIK$5*2-1),IF(AND(AID35&gt;=SMALL(기준일시_입력!$J$21:$J$39,AIK$5),AID35&lt;SMALL(기준일시_입력!$N$21:$N$39,AIK$5)),SMALL(기준일시_입력!$N$21:$N$39,AIK$5)-AID35,0)),0)</f>
        <v>0</v>
      </c>
      <c r="AIL35" s="128">
        <f>IFERROR(IF(AND(AID35&lt;SMALL(기준일시_입력!$J$21:$J$39,AIL$5),AIE35&gt;SMALL(기준일시_입력!$N$21:$N$39,AIL$5)),INDEX(기준일시_입력!$AJ$21:$AJ$39,AIL$5*2-1),IF(AND(AID35&gt;=SMALL(기준일시_입력!$J$21:$J$39,AIL$5),AID35&lt;SMALL(기준일시_입력!$N$21:$N$39,AIL$5)),SMALL(기준일시_입력!$N$21:$N$39,AIL$5)-AID35,0)),0)</f>
        <v>0</v>
      </c>
      <c r="AIM35" s="128">
        <f>IFERROR(IF(AND(AID35&lt;SMALL(기준일시_입력!$J$21:$J$39,AIM$5),AIE35&gt;SMALL(기준일시_입력!$N$21:$N$39,AIM$5)),INDEX(기준일시_입력!$AJ$21:$AJ$39,AIM$5*2-1),IF(AND(AID35&gt;=SMALL(기준일시_입력!$J$21:$J$39,AIM$5),AID35&lt;SMALL(기준일시_입력!$N$21:$N$39,AIM$5)),SMALL(기준일시_입력!$N$21:$N$39,AIM$5)-AID35,0)),0)</f>
        <v>0</v>
      </c>
      <c r="AIN35" s="128">
        <f>IFERROR(IF(AND(AID35&lt;SMALL(기준일시_입력!$J$21:$J$39,AIN$5),AIE35&gt;SMALL(기준일시_입력!$N$21:$N$39,AIN$5)),INDEX(기준일시_입력!$AJ$21:$AJ$39,AIN$5*2-1),IF(AND(AID35&gt;=SMALL(기준일시_입력!$J$21:$J$39,AIN$5),AID35&lt;SMALL(기준일시_입력!$N$21:$N$39,AIN$5)),SMALL(기준일시_입력!$N$21:$N$39,AIN$5)-AID35,0)),0)</f>
        <v>0</v>
      </c>
      <c r="AIO35" s="128">
        <f>IFERROR(IF(AND(AID35&lt;SMALL(기준일시_입력!$J$21:$J$39,AIO$5),AIE35&gt;SMALL(기준일시_입력!$N$21:$N$39,AIO$5)),INDEX(기준일시_입력!$AJ$21:$AJ$39,AIO$5*2-1),IF(AND(AID35&gt;=SMALL(기준일시_입력!$J$21:$J$39,AIO$5),AID35&lt;SMALL(기준일시_입력!$N$21:$N$39,AIO$5)),SMALL(기준일시_입력!$N$21:$N$39,AIO$5)-AID35,0)),0)</f>
        <v>0</v>
      </c>
      <c r="AIP35" s="125"/>
      <c r="AIQ35" s="180" t="str">
        <f t="shared" si="304"/>
        <v/>
      </c>
      <c r="AIR35" s="180"/>
      <c r="AIS35" s="124" t="str">
        <f t="shared" si="305"/>
        <v/>
      </c>
      <c r="AIT35" s="133" t="str">
        <f t="shared" si="414"/>
        <v/>
      </c>
      <c r="AIU35" s="184"/>
      <c r="AIV35" s="184"/>
      <c r="AIW35" s="184"/>
      <c r="AIX35" s="184"/>
      <c r="AIY35" s="184"/>
      <c r="AIZ35" s="184"/>
      <c r="AJA35" s="176"/>
      <c r="AJB35" s="177"/>
      <c r="AJC35" s="129" t="str">
        <f>IF($B35="","",IF(AND(AIS$3&lt;&gt;"",$B35-기준일시_입력!$AO$7&lt;=0,AIU35="",AIX35="",AJA35=""),"X",IF(AJA35="연차","☆",IF(AJA35="월차","★",IF(AJA35="병가","♨",IF(AJA35="출장","◎",IF(AJA35="교육","■",IF(AND(AJA35="",AIU35&lt;=기준일시_입력!$J$15,AIX35&gt;=기준일시_입력!$N$15),"○",IF(AND(AJA35="",AIU35&lt;&gt;"",AIU35&gt;기준일시_입력!$J$15),"▼",IF(AND(AJA35="",AIX35&lt;&gt;"",AIX35&lt;기준일시_입력!$N$15),"△",""))))))))))</f>
        <v/>
      </c>
      <c r="AJD35" s="128">
        <f>IFERROR(IF(OR(AIU35="",AIX35=""),0,IF(AND(AJF35&lt;기준일시_입력!$J$17,AJG35&gt;기준일시_입력!$N$17),기준일시_입력!$N$17-기준일시_입력!$J$17,IF(AND(AJF35&gt;=기준일시_입력!$J$17,AJG35&gt;기준일시_입력!$N$17),기준일시_입력!$N$17-AJF35,IF(AJG35&lt;기준일시_입력!$J$17,0,IF(AND(AJF35&lt;기준일시_입력!$J$17,AJG35&lt;=기준일시_입력!$N$17),AJG35-기준일시_입력!$J$17,IF(AND(AJF35&gt;=기준일시_입력!$J$17,AJG35&lt;=기준일시_입력!$N$17),AJG35-AJF35,0)))))),0)</f>
        <v>0</v>
      </c>
      <c r="AJE35" s="128">
        <f t="shared" si="307"/>
        <v>0</v>
      </c>
      <c r="AJF35" s="128">
        <f>IF(OR(AIU35="",AIX35=""),0,IF(AIU35&lt;기준일시_입력!$J$15,기준일시_입력!$J$15,AIU35))</f>
        <v>0</v>
      </c>
      <c r="AJG35" s="128">
        <f t="shared" si="308"/>
        <v>0</v>
      </c>
      <c r="AJH35" s="128">
        <f>IFERROR(IF(AND(AJF35&lt;SMALL(기준일시_입력!$J$21:$J$39,AJH$5),AJG35&gt;SMALL(기준일시_입력!$N$21:$N$39,AJH$5)),INDEX(기준일시_입력!$AJ$21:$AJ$39,AJH$5*2-1),IF(AND(AJF35&gt;=SMALL(기준일시_입력!$J$21:$J$39,AJH$5),AJF35&lt;SMALL(기준일시_입력!$N$21:$N$39,AJH$5)),SMALL(기준일시_입력!$N$21:$N$39,AJH$5)-AJF35,0)),0)</f>
        <v>0</v>
      </c>
      <c r="AJI35" s="128">
        <f>IFERROR(IF(AND(AJF35&lt;SMALL(기준일시_입력!$J$21:$J$39,AJI$5),AJG35&gt;SMALL(기준일시_입력!$N$21:$N$39,AJI$5)),INDEX(기준일시_입력!$AJ$21:$AJ$39,AJI$5*2-1),IF(AND(AJF35&gt;=SMALL(기준일시_입력!$J$21:$J$39,AJI$5),AJF35&lt;SMALL(기준일시_입력!$N$21:$N$39,AJI$5)),SMALL(기준일시_입력!$N$21:$N$39,AJI$5)-AJF35,0)),0)</f>
        <v>0</v>
      </c>
      <c r="AJJ35" s="128">
        <f>IFERROR(IF(AND(AJF35&lt;SMALL(기준일시_입력!$J$21:$J$39,AJJ$5),AJG35&gt;SMALL(기준일시_입력!$N$21:$N$39,AJJ$5)),INDEX(기준일시_입력!$AJ$21:$AJ$39,AJJ$5*2-1),IF(AND(AJF35&gt;=SMALL(기준일시_입력!$J$21:$J$39,AJJ$5),AJF35&lt;SMALL(기준일시_입력!$N$21:$N$39,AJJ$5)),SMALL(기준일시_입력!$N$21:$N$39,AJJ$5)-AJF35,0)),0)</f>
        <v>0</v>
      </c>
      <c r="AJK35" s="128">
        <f>IFERROR(IF(AND(AJF35&lt;SMALL(기준일시_입력!$J$21:$J$39,AJK$5),AJG35&gt;SMALL(기준일시_입력!$N$21:$N$39,AJK$5)),INDEX(기준일시_입력!$AJ$21:$AJ$39,AJK$5*2-1),IF(AND(AJF35&gt;=SMALL(기준일시_입력!$J$21:$J$39,AJK$5),AJF35&lt;SMALL(기준일시_입력!$N$21:$N$39,AJK$5)),SMALL(기준일시_입력!$N$21:$N$39,AJK$5)-AJF35,0)),0)</f>
        <v>0</v>
      </c>
      <c r="AJL35" s="128">
        <f>IFERROR(IF(AND(AJF35&lt;SMALL(기준일시_입력!$J$21:$J$39,AJL$5),AJG35&gt;SMALL(기준일시_입력!$N$21:$N$39,AJL$5)),INDEX(기준일시_입력!$AJ$21:$AJ$39,AJL$5*2-1),IF(AND(AJF35&gt;=SMALL(기준일시_입력!$J$21:$J$39,AJL$5),AJF35&lt;SMALL(기준일시_입력!$N$21:$N$39,AJL$5)),SMALL(기준일시_입력!$N$21:$N$39,AJL$5)-AJF35,0)),0)</f>
        <v>0</v>
      </c>
      <c r="AJM35" s="128">
        <f>IFERROR(IF(AND(AJF35&lt;SMALL(기준일시_입력!$J$21:$J$39,AJM$5),AJG35&gt;SMALL(기준일시_입력!$N$21:$N$39,AJM$5)),INDEX(기준일시_입력!$AJ$21:$AJ$39,AJM$5*2-1),IF(AND(AJF35&gt;=SMALL(기준일시_입력!$J$21:$J$39,AJM$5),AJF35&lt;SMALL(기준일시_입력!$N$21:$N$39,AJM$5)),SMALL(기준일시_입력!$N$21:$N$39,AJM$5)-AJF35,0)),0)</f>
        <v>0</v>
      </c>
      <c r="AJN35" s="128">
        <f>IFERROR(IF(AND(AJF35&lt;SMALL(기준일시_입력!$J$21:$J$39,AJN$5),AJG35&gt;SMALL(기준일시_입력!$N$21:$N$39,AJN$5)),INDEX(기준일시_입력!$AJ$21:$AJ$39,AJN$5*2-1),IF(AND(AJF35&gt;=SMALL(기준일시_입력!$J$21:$J$39,AJN$5),AJF35&lt;SMALL(기준일시_입력!$N$21:$N$39,AJN$5)),SMALL(기준일시_입력!$N$21:$N$39,AJN$5)-AJF35,0)),0)</f>
        <v>0</v>
      </c>
      <c r="AJO35" s="128">
        <f>IFERROR(IF(AND(AJF35&lt;SMALL(기준일시_입력!$J$21:$J$39,AJO$5),AJG35&gt;SMALL(기준일시_입력!$N$21:$N$39,AJO$5)),INDEX(기준일시_입력!$AJ$21:$AJ$39,AJO$5*2-1),IF(AND(AJF35&gt;=SMALL(기준일시_입력!$J$21:$J$39,AJO$5),AJF35&lt;SMALL(기준일시_입력!$N$21:$N$39,AJO$5)),SMALL(기준일시_입력!$N$21:$N$39,AJO$5)-AJF35,0)),0)</f>
        <v>0</v>
      </c>
      <c r="AJP35" s="128">
        <f>IFERROR(IF(AND(AJF35&lt;SMALL(기준일시_입력!$J$21:$J$39,AJP$5),AJG35&gt;SMALL(기준일시_입력!$N$21:$N$39,AJP$5)),INDEX(기준일시_입력!$AJ$21:$AJ$39,AJP$5*2-1),IF(AND(AJF35&gt;=SMALL(기준일시_입력!$J$21:$J$39,AJP$5),AJF35&lt;SMALL(기준일시_입력!$N$21:$N$39,AJP$5)),SMALL(기준일시_입력!$N$21:$N$39,AJP$5)-AJF35,0)),0)</f>
        <v>0</v>
      </c>
      <c r="AJQ35" s="128">
        <f>IFERROR(IF(AND(AJF35&lt;SMALL(기준일시_입력!$J$21:$J$39,AJQ$5),AJG35&gt;SMALL(기준일시_입력!$N$21:$N$39,AJQ$5)),INDEX(기준일시_입력!$AJ$21:$AJ$39,AJQ$5*2-1),IF(AND(AJF35&gt;=SMALL(기준일시_입력!$J$21:$J$39,AJQ$5),AJF35&lt;SMALL(기준일시_입력!$N$21:$N$39,AJQ$5)),SMALL(기준일시_입력!$N$21:$N$39,AJQ$5)-AJF35,0)),0)</f>
        <v>0</v>
      </c>
      <c r="AJR35" s="125"/>
      <c r="AJS35" s="180" t="str">
        <f t="shared" si="309"/>
        <v/>
      </c>
      <c r="AJT35" s="180"/>
      <c r="AJU35" s="124" t="str">
        <f t="shared" si="310"/>
        <v/>
      </c>
      <c r="AJV35" s="133" t="str">
        <f t="shared" si="414"/>
        <v/>
      </c>
      <c r="AJW35" s="184"/>
      <c r="AJX35" s="184"/>
      <c r="AJY35" s="184"/>
      <c r="AJZ35" s="184"/>
      <c r="AKA35" s="184"/>
      <c r="AKB35" s="184"/>
      <c r="AKC35" s="176"/>
      <c r="AKD35" s="177"/>
      <c r="AKE35" s="129" t="str">
        <f>IF($B35="","",IF(AND(AJU$3&lt;&gt;"",$B35-기준일시_입력!$AO$7&lt;=0,AJW35="",AJZ35="",AKC35=""),"X",IF(AKC35="연차","☆",IF(AKC35="월차","★",IF(AKC35="병가","♨",IF(AKC35="출장","◎",IF(AKC35="교육","■",IF(AND(AKC35="",AJW35&lt;=기준일시_입력!$J$15,AJZ35&gt;=기준일시_입력!$N$15),"○",IF(AND(AKC35="",AJW35&lt;&gt;"",AJW35&gt;기준일시_입력!$J$15),"▼",IF(AND(AKC35="",AJZ35&lt;&gt;"",AJZ35&lt;기준일시_입력!$N$15),"△",""))))))))))</f>
        <v/>
      </c>
      <c r="AKF35" s="128">
        <f>IFERROR(IF(OR(AJW35="",AJZ35=""),0,IF(AND(AKH35&lt;기준일시_입력!$J$17,AKI35&gt;기준일시_입력!$N$17),기준일시_입력!$N$17-기준일시_입력!$J$17,IF(AND(AKH35&gt;=기준일시_입력!$J$17,AKI35&gt;기준일시_입력!$N$17),기준일시_입력!$N$17-AKH35,IF(AKI35&lt;기준일시_입력!$J$17,0,IF(AND(AKH35&lt;기준일시_입력!$J$17,AKI35&lt;=기준일시_입력!$N$17),AKI35-기준일시_입력!$J$17,IF(AND(AKH35&gt;=기준일시_입력!$J$17,AKI35&lt;=기준일시_입력!$N$17),AKI35-AKH35,0)))))),0)</f>
        <v>0</v>
      </c>
      <c r="AKG35" s="128">
        <f t="shared" si="312"/>
        <v>0</v>
      </c>
      <c r="AKH35" s="128">
        <f>IF(OR(AJW35="",AJZ35=""),0,IF(AJW35&lt;기준일시_입력!$J$15,기준일시_입력!$J$15,AJW35))</f>
        <v>0</v>
      </c>
      <c r="AKI35" s="128">
        <f t="shared" si="313"/>
        <v>0</v>
      </c>
      <c r="AKJ35" s="128">
        <f>IFERROR(IF(AND(AKH35&lt;SMALL(기준일시_입력!$J$21:$J$39,AKJ$5),AKI35&gt;SMALL(기준일시_입력!$N$21:$N$39,AKJ$5)),INDEX(기준일시_입력!$AJ$21:$AJ$39,AKJ$5*2-1),IF(AND(AKH35&gt;=SMALL(기준일시_입력!$J$21:$J$39,AKJ$5),AKH35&lt;SMALL(기준일시_입력!$N$21:$N$39,AKJ$5)),SMALL(기준일시_입력!$N$21:$N$39,AKJ$5)-AKH35,0)),0)</f>
        <v>0</v>
      </c>
      <c r="AKK35" s="128">
        <f>IFERROR(IF(AND(AKH35&lt;SMALL(기준일시_입력!$J$21:$J$39,AKK$5),AKI35&gt;SMALL(기준일시_입력!$N$21:$N$39,AKK$5)),INDEX(기준일시_입력!$AJ$21:$AJ$39,AKK$5*2-1),IF(AND(AKH35&gt;=SMALL(기준일시_입력!$J$21:$J$39,AKK$5),AKH35&lt;SMALL(기준일시_입력!$N$21:$N$39,AKK$5)),SMALL(기준일시_입력!$N$21:$N$39,AKK$5)-AKH35,0)),0)</f>
        <v>0</v>
      </c>
      <c r="AKL35" s="128">
        <f>IFERROR(IF(AND(AKH35&lt;SMALL(기준일시_입력!$J$21:$J$39,AKL$5),AKI35&gt;SMALL(기준일시_입력!$N$21:$N$39,AKL$5)),INDEX(기준일시_입력!$AJ$21:$AJ$39,AKL$5*2-1),IF(AND(AKH35&gt;=SMALL(기준일시_입력!$J$21:$J$39,AKL$5),AKH35&lt;SMALL(기준일시_입력!$N$21:$N$39,AKL$5)),SMALL(기준일시_입력!$N$21:$N$39,AKL$5)-AKH35,0)),0)</f>
        <v>0</v>
      </c>
      <c r="AKM35" s="128">
        <f>IFERROR(IF(AND(AKH35&lt;SMALL(기준일시_입력!$J$21:$J$39,AKM$5),AKI35&gt;SMALL(기준일시_입력!$N$21:$N$39,AKM$5)),INDEX(기준일시_입력!$AJ$21:$AJ$39,AKM$5*2-1),IF(AND(AKH35&gt;=SMALL(기준일시_입력!$J$21:$J$39,AKM$5),AKH35&lt;SMALL(기준일시_입력!$N$21:$N$39,AKM$5)),SMALL(기준일시_입력!$N$21:$N$39,AKM$5)-AKH35,0)),0)</f>
        <v>0</v>
      </c>
      <c r="AKN35" s="128">
        <f>IFERROR(IF(AND(AKH35&lt;SMALL(기준일시_입력!$J$21:$J$39,AKN$5),AKI35&gt;SMALL(기준일시_입력!$N$21:$N$39,AKN$5)),INDEX(기준일시_입력!$AJ$21:$AJ$39,AKN$5*2-1),IF(AND(AKH35&gt;=SMALL(기준일시_입력!$J$21:$J$39,AKN$5),AKH35&lt;SMALL(기준일시_입력!$N$21:$N$39,AKN$5)),SMALL(기준일시_입력!$N$21:$N$39,AKN$5)-AKH35,0)),0)</f>
        <v>0</v>
      </c>
      <c r="AKO35" s="128">
        <f>IFERROR(IF(AND(AKH35&lt;SMALL(기준일시_입력!$J$21:$J$39,AKO$5),AKI35&gt;SMALL(기준일시_입력!$N$21:$N$39,AKO$5)),INDEX(기준일시_입력!$AJ$21:$AJ$39,AKO$5*2-1),IF(AND(AKH35&gt;=SMALL(기준일시_입력!$J$21:$J$39,AKO$5),AKH35&lt;SMALL(기준일시_입력!$N$21:$N$39,AKO$5)),SMALL(기준일시_입력!$N$21:$N$39,AKO$5)-AKH35,0)),0)</f>
        <v>0</v>
      </c>
      <c r="AKP35" s="128">
        <f>IFERROR(IF(AND(AKH35&lt;SMALL(기준일시_입력!$J$21:$J$39,AKP$5),AKI35&gt;SMALL(기준일시_입력!$N$21:$N$39,AKP$5)),INDEX(기준일시_입력!$AJ$21:$AJ$39,AKP$5*2-1),IF(AND(AKH35&gt;=SMALL(기준일시_입력!$J$21:$J$39,AKP$5),AKH35&lt;SMALL(기준일시_입력!$N$21:$N$39,AKP$5)),SMALL(기준일시_입력!$N$21:$N$39,AKP$5)-AKH35,0)),0)</f>
        <v>0</v>
      </c>
      <c r="AKQ35" s="128">
        <f>IFERROR(IF(AND(AKH35&lt;SMALL(기준일시_입력!$J$21:$J$39,AKQ$5),AKI35&gt;SMALL(기준일시_입력!$N$21:$N$39,AKQ$5)),INDEX(기준일시_입력!$AJ$21:$AJ$39,AKQ$5*2-1),IF(AND(AKH35&gt;=SMALL(기준일시_입력!$J$21:$J$39,AKQ$5),AKH35&lt;SMALL(기준일시_입력!$N$21:$N$39,AKQ$5)),SMALL(기준일시_입력!$N$21:$N$39,AKQ$5)-AKH35,0)),0)</f>
        <v>0</v>
      </c>
      <c r="AKR35" s="128">
        <f>IFERROR(IF(AND(AKH35&lt;SMALL(기준일시_입력!$J$21:$J$39,AKR$5),AKI35&gt;SMALL(기준일시_입력!$N$21:$N$39,AKR$5)),INDEX(기준일시_입력!$AJ$21:$AJ$39,AKR$5*2-1),IF(AND(AKH35&gt;=SMALL(기준일시_입력!$J$21:$J$39,AKR$5),AKH35&lt;SMALL(기준일시_입력!$N$21:$N$39,AKR$5)),SMALL(기준일시_입력!$N$21:$N$39,AKR$5)-AKH35,0)),0)</f>
        <v>0</v>
      </c>
      <c r="AKS35" s="128">
        <f>IFERROR(IF(AND(AKH35&lt;SMALL(기준일시_입력!$J$21:$J$39,AKS$5),AKI35&gt;SMALL(기준일시_입력!$N$21:$N$39,AKS$5)),INDEX(기준일시_입력!$AJ$21:$AJ$39,AKS$5*2-1),IF(AND(AKH35&gt;=SMALL(기준일시_입력!$J$21:$J$39,AKS$5),AKH35&lt;SMALL(기준일시_입력!$N$21:$N$39,AKS$5)),SMALL(기준일시_입력!$N$21:$N$39,AKS$5)-AKH35,0)),0)</f>
        <v>0</v>
      </c>
      <c r="AKT35" s="125"/>
      <c r="AKU35" s="180" t="str">
        <f t="shared" si="314"/>
        <v/>
      </c>
      <c r="AKV35" s="180"/>
      <c r="AKW35" s="124" t="str">
        <f t="shared" si="315"/>
        <v/>
      </c>
      <c r="AKX35" s="133" t="str">
        <f t="shared" si="414"/>
        <v/>
      </c>
      <c r="AKY35" s="184"/>
      <c r="AKZ35" s="184"/>
      <c r="ALA35" s="184"/>
      <c r="ALB35" s="184"/>
      <c r="ALC35" s="184"/>
      <c r="ALD35" s="184"/>
      <c r="ALE35" s="176"/>
      <c r="ALF35" s="177"/>
      <c r="ALG35" s="129" t="str">
        <f>IF($B35="","",IF(AND(AKW$3&lt;&gt;"",$B35-기준일시_입력!$AO$7&lt;=0,AKY35="",ALB35="",ALE35=""),"X",IF(ALE35="연차","☆",IF(ALE35="월차","★",IF(ALE35="병가","♨",IF(ALE35="출장","◎",IF(ALE35="교육","■",IF(AND(ALE35="",AKY35&lt;=기준일시_입력!$J$15,ALB35&gt;=기준일시_입력!$N$15),"○",IF(AND(ALE35="",AKY35&lt;&gt;"",AKY35&gt;기준일시_입력!$J$15),"▼",IF(AND(ALE35="",ALB35&lt;&gt;"",ALB35&lt;기준일시_입력!$N$15),"△",""))))))))))</f>
        <v/>
      </c>
      <c r="ALH35" s="128">
        <f>IFERROR(IF(OR(AKY35="",ALB35=""),0,IF(AND(ALJ35&lt;기준일시_입력!$J$17,ALK35&gt;기준일시_입력!$N$17),기준일시_입력!$N$17-기준일시_입력!$J$17,IF(AND(ALJ35&gt;=기준일시_입력!$J$17,ALK35&gt;기준일시_입력!$N$17),기준일시_입력!$N$17-ALJ35,IF(ALK35&lt;기준일시_입력!$J$17,0,IF(AND(ALJ35&lt;기준일시_입력!$J$17,ALK35&lt;=기준일시_입력!$N$17),ALK35-기준일시_입력!$J$17,IF(AND(ALJ35&gt;=기준일시_입력!$J$17,ALK35&lt;=기준일시_입력!$N$17),ALK35-ALJ35,0)))))),0)</f>
        <v>0</v>
      </c>
      <c r="ALI35" s="128">
        <f t="shared" si="317"/>
        <v>0</v>
      </c>
      <c r="ALJ35" s="128">
        <f>IF(OR(AKY35="",ALB35=""),0,IF(AKY35&lt;기준일시_입력!$J$15,기준일시_입력!$J$15,AKY35))</f>
        <v>0</v>
      </c>
      <c r="ALK35" s="128">
        <f t="shared" si="318"/>
        <v>0</v>
      </c>
      <c r="ALL35" s="128">
        <f>IFERROR(IF(AND(ALJ35&lt;SMALL(기준일시_입력!$J$21:$J$39,ALL$5),ALK35&gt;SMALL(기준일시_입력!$N$21:$N$39,ALL$5)),INDEX(기준일시_입력!$AJ$21:$AJ$39,ALL$5*2-1),IF(AND(ALJ35&gt;=SMALL(기준일시_입력!$J$21:$J$39,ALL$5),ALJ35&lt;SMALL(기준일시_입력!$N$21:$N$39,ALL$5)),SMALL(기준일시_입력!$N$21:$N$39,ALL$5)-ALJ35,0)),0)</f>
        <v>0</v>
      </c>
      <c r="ALM35" s="128">
        <f>IFERROR(IF(AND(ALJ35&lt;SMALL(기준일시_입력!$J$21:$J$39,ALM$5),ALK35&gt;SMALL(기준일시_입력!$N$21:$N$39,ALM$5)),INDEX(기준일시_입력!$AJ$21:$AJ$39,ALM$5*2-1),IF(AND(ALJ35&gt;=SMALL(기준일시_입력!$J$21:$J$39,ALM$5),ALJ35&lt;SMALL(기준일시_입력!$N$21:$N$39,ALM$5)),SMALL(기준일시_입력!$N$21:$N$39,ALM$5)-ALJ35,0)),0)</f>
        <v>0</v>
      </c>
      <c r="ALN35" s="128">
        <f>IFERROR(IF(AND(ALJ35&lt;SMALL(기준일시_입력!$J$21:$J$39,ALN$5),ALK35&gt;SMALL(기준일시_입력!$N$21:$N$39,ALN$5)),INDEX(기준일시_입력!$AJ$21:$AJ$39,ALN$5*2-1),IF(AND(ALJ35&gt;=SMALL(기준일시_입력!$J$21:$J$39,ALN$5),ALJ35&lt;SMALL(기준일시_입력!$N$21:$N$39,ALN$5)),SMALL(기준일시_입력!$N$21:$N$39,ALN$5)-ALJ35,0)),0)</f>
        <v>0</v>
      </c>
      <c r="ALO35" s="128">
        <f>IFERROR(IF(AND(ALJ35&lt;SMALL(기준일시_입력!$J$21:$J$39,ALO$5),ALK35&gt;SMALL(기준일시_입력!$N$21:$N$39,ALO$5)),INDEX(기준일시_입력!$AJ$21:$AJ$39,ALO$5*2-1),IF(AND(ALJ35&gt;=SMALL(기준일시_입력!$J$21:$J$39,ALO$5),ALJ35&lt;SMALL(기준일시_입력!$N$21:$N$39,ALO$5)),SMALL(기준일시_입력!$N$21:$N$39,ALO$5)-ALJ35,0)),0)</f>
        <v>0</v>
      </c>
      <c r="ALP35" s="128">
        <f>IFERROR(IF(AND(ALJ35&lt;SMALL(기준일시_입력!$J$21:$J$39,ALP$5),ALK35&gt;SMALL(기준일시_입력!$N$21:$N$39,ALP$5)),INDEX(기준일시_입력!$AJ$21:$AJ$39,ALP$5*2-1),IF(AND(ALJ35&gt;=SMALL(기준일시_입력!$J$21:$J$39,ALP$5),ALJ35&lt;SMALL(기준일시_입력!$N$21:$N$39,ALP$5)),SMALL(기준일시_입력!$N$21:$N$39,ALP$5)-ALJ35,0)),0)</f>
        <v>0</v>
      </c>
      <c r="ALQ35" s="128">
        <f>IFERROR(IF(AND(ALJ35&lt;SMALL(기준일시_입력!$J$21:$J$39,ALQ$5),ALK35&gt;SMALL(기준일시_입력!$N$21:$N$39,ALQ$5)),INDEX(기준일시_입력!$AJ$21:$AJ$39,ALQ$5*2-1),IF(AND(ALJ35&gt;=SMALL(기준일시_입력!$J$21:$J$39,ALQ$5),ALJ35&lt;SMALL(기준일시_입력!$N$21:$N$39,ALQ$5)),SMALL(기준일시_입력!$N$21:$N$39,ALQ$5)-ALJ35,0)),0)</f>
        <v>0</v>
      </c>
      <c r="ALR35" s="128">
        <f>IFERROR(IF(AND(ALJ35&lt;SMALL(기준일시_입력!$J$21:$J$39,ALR$5),ALK35&gt;SMALL(기준일시_입력!$N$21:$N$39,ALR$5)),INDEX(기준일시_입력!$AJ$21:$AJ$39,ALR$5*2-1),IF(AND(ALJ35&gt;=SMALL(기준일시_입력!$J$21:$J$39,ALR$5),ALJ35&lt;SMALL(기준일시_입력!$N$21:$N$39,ALR$5)),SMALL(기준일시_입력!$N$21:$N$39,ALR$5)-ALJ35,0)),0)</f>
        <v>0</v>
      </c>
      <c r="ALS35" s="128">
        <f>IFERROR(IF(AND(ALJ35&lt;SMALL(기준일시_입력!$J$21:$J$39,ALS$5),ALK35&gt;SMALL(기준일시_입력!$N$21:$N$39,ALS$5)),INDEX(기준일시_입력!$AJ$21:$AJ$39,ALS$5*2-1),IF(AND(ALJ35&gt;=SMALL(기준일시_입력!$J$21:$J$39,ALS$5),ALJ35&lt;SMALL(기준일시_입력!$N$21:$N$39,ALS$5)),SMALL(기준일시_입력!$N$21:$N$39,ALS$5)-ALJ35,0)),0)</f>
        <v>0</v>
      </c>
      <c r="ALT35" s="128">
        <f>IFERROR(IF(AND(ALJ35&lt;SMALL(기준일시_입력!$J$21:$J$39,ALT$5),ALK35&gt;SMALL(기준일시_입력!$N$21:$N$39,ALT$5)),INDEX(기준일시_입력!$AJ$21:$AJ$39,ALT$5*2-1),IF(AND(ALJ35&gt;=SMALL(기준일시_입력!$J$21:$J$39,ALT$5),ALJ35&lt;SMALL(기준일시_입력!$N$21:$N$39,ALT$5)),SMALL(기준일시_입력!$N$21:$N$39,ALT$5)-ALJ35,0)),0)</f>
        <v>0</v>
      </c>
      <c r="ALU35" s="128">
        <f>IFERROR(IF(AND(ALJ35&lt;SMALL(기준일시_입력!$J$21:$J$39,ALU$5),ALK35&gt;SMALL(기준일시_입력!$N$21:$N$39,ALU$5)),INDEX(기준일시_입력!$AJ$21:$AJ$39,ALU$5*2-1),IF(AND(ALJ35&gt;=SMALL(기준일시_입력!$J$21:$J$39,ALU$5),ALJ35&lt;SMALL(기준일시_입력!$N$21:$N$39,ALU$5)),SMALL(기준일시_입력!$N$21:$N$39,ALU$5)-ALJ35,0)),0)</f>
        <v>0</v>
      </c>
      <c r="ALV35" s="125"/>
      <c r="ALW35" s="180" t="str">
        <f t="shared" si="319"/>
        <v/>
      </c>
      <c r="ALX35" s="180"/>
      <c r="ALY35" s="124" t="str">
        <f t="shared" si="320"/>
        <v/>
      </c>
      <c r="ALZ35" s="133" t="str">
        <f t="shared" si="415"/>
        <v/>
      </c>
      <c r="AMA35" s="184"/>
      <c r="AMB35" s="184"/>
      <c r="AMC35" s="184"/>
      <c r="AMD35" s="184"/>
      <c r="AME35" s="184"/>
      <c r="AMF35" s="184"/>
      <c r="AMG35" s="176"/>
      <c r="AMH35" s="177"/>
      <c r="AMI35" s="129" t="str">
        <f>IF($B35="","",IF(AND(ALY$3&lt;&gt;"",$B35-기준일시_입력!$AO$7&lt;=0,AMA35="",AMD35="",AMG35=""),"X",IF(AMG35="연차","☆",IF(AMG35="월차","★",IF(AMG35="병가","♨",IF(AMG35="출장","◎",IF(AMG35="교육","■",IF(AND(AMG35="",AMA35&lt;=기준일시_입력!$J$15,AMD35&gt;=기준일시_입력!$N$15),"○",IF(AND(AMG35="",AMA35&lt;&gt;"",AMA35&gt;기준일시_입력!$J$15),"▼",IF(AND(AMG35="",AMD35&lt;&gt;"",AMD35&lt;기준일시_입력!$N$15),"△",""))))))))))</f>
        <v/>
      </c>
      <c r="AMJ35" s="128">
        <f>IFERROR(IF(OR(AMA35="",AMD35=""),0,IF(AND(AML35&lt;기준일시_입력!$J$17,AMM35&gt;기준일시_입력!$N$17),기준일시_입력!$N$17-기준일시_입력!$J$17,IF(AND(AML35&gt;=기준일시_입력!$J$17,AMM35&gt;기준일시_입력!$N$17),기준일시_입력!$N$17-AML35,IF(AMM35&lt;기준일시_입력!$J$17,0,IF(AND(AML35&lt;기준일시_입력!$J$17,AMM35&lt;=기준일시_입력!$N$17),AMM35-기준일시_입력!$J$17,IF(AND(AML35&gt;=기준일시_입력!$J$17,AMM35&lt;=기준일시_입력!$N$17),AMM35-AML35,0)))))),0)</f>
        <v>0</v>
      </c>
      <c r="AMK35" s="128">
        <f t="shared" si="322"/>
        <v>0</v>
      </c>
      <c r="AML35" s="128">
        <f>IF(OR(AMA35="",AMD35=""),0,IF(AMA35&lt;기준일시_입력!$J$15,기준일시_입력!$J$15,AMA35))</f>
        <v>0</v>
      </c>
      <c r="AMM35" s="128">
        <f t="shared" si="323"/>
        <v>0</v>
      </c>
      <c r="AMN35" s="128">
        <f>IFERROR(IF(AND(AML35&lt;SMALL(기준일시_입력!$J$21:$J$39,AMN$5),AMM35&gt;SMALL(기준일시_입력!$N$21:$N$39,AMN$5)),INDEX(기준일시_입력!$AJ$21:$AJ$39,AMN$5*2-1),IF(AND(AML35&gt;=SMALL(기준일시_입력!$J$21:$J$39,AMN$5),AML35&lt;SMALL(기준일시_입력!$N$21:$N$39,AMN$5)),SMALL(기준일시_입력!$N$21:$N$39,AMN$5)-AML35,0)),0)</f>
        <v>0</v>
      </c>
      <c r="AMO35" s="128">
        <f>IFERROR(IF(AND(AML35&lt;SMALL(기준일시_입력!$J$21:$J$39,AMO$5),AMM35&gt;SMALL(기준일시_입력!$N$21:$N$39,AMO$5)),INDEX(기준일시_입력!$AJ$21:$AJ$39,AMO$5*2-1),IF(AND(AML35&gt;=SMALL(기준일시_입력!$J$21:$J$39,AMO$5),AML35&lt;SMALL(기준일시_입력!$N$21:$N$39,AMO$5)),SMALL(기준일시_입력!$N$21:$N$39,AMO$5)-AML35,0)),0)</f>
        <v>0</v>
      </c>
      <c r="AMP35" s="128">
        <f>IFERROR(IF(AND(AML35&lt;SMALL(기준일시_입력!$J$21:$J$39,AMP$5),AMM35&gt;SMALL(기준일시_입력!$N$21:$N$39,AMP$5)),INDEX(기준일시_입력!$AJ$21:$AJ$39,AMP$5*2-1),IF(AND(AML35&gt;=SMALL(기준일시_입력!$J$21:$J$39,AMP$5),AML35&lt;SMALL(기준일시_입력!$N$21:$N$39,AMP$5)),SMALL(기준일시_입력!$N$21:$N$39,AMP$5)-AML35,0)),0)</f>
        <v>0</v>
      </c>
      <c r="AMQ35" s="128">
        <f>IFERROR(IF(AND(AML35&lt;SMALL(기준일시_입력!$J$21:$J$39,AMQ$5),AMM35&gt;SMALL(기준일시_입력!$N$21:$N$39,AMQ$5)),INDEX(기준일시_입력!$AJ$21:$AJ$39,AMQ$5*2-1),IF(AND(AML35&gt;=SMALL(기준일시_입력!$J$21:$J$39,AMQ$5),AML35&lt;SMALL(기준일시_입력!$N$21:$N$39,AMQ$5)),SMALL(기준일시_입력!$N$21:$N$39,AMQ$5)-AML35,0)),0)</f>
        <v>0</v>
      </c>
      <c r="AMR35" s="128">
        <f>IFERROR(IF(AND(AML35&lt;SMALL(기준일시_입력!$J$21:$J$39,AMR$5),AMM35&gt;SMALL(기준일시_입력!$N$21:$N$39,AMR$5)),INDEX(기준일시_입력!$AJ$21:$AJ$39,AMR$5*2-1),IF(AND(AML35&gt;=SMALL(기준일시_입력!$J$21:$J$39,AMR$5),AML35&lt;SMALL(기준일시_입력!$N$21:$N$39,AMR$5)),SMALL(기준일시_입력!$N$21:$N$39,AMR$5)-AML35,0)),0)</f>
        <v>0</v>
      </c>
      <c r="AMS35" s="128">
        <f>IFERROR(IF(AND(AML35&lt;SMALL(기준일시_입력!$J$21:$J$39,AMS$5),AMM35&gt;SMALL(기준일시_입력!$N$21:$N$39,AMS$5)),INDEX(기준일시_입력!$AJ$21:$AJ$39,AMS$5*2-1),IF(AND(AML35&gt;=SMALL(기준일시_입력!$J$21:$J$39,AMS$5),AML35&lt;SMALL(기준일시_입력!$N$21:$N$39,AMS$5)),SMALL(기준일시_입력!$N$21:$N$39,AMS$5)-AML35,0)),0)</f>
        <v>0</v>
      </c>
      <c r="AMT35" s="128">
        <f>IFERROR(IF(AND(AML35&lt;SMALL(기준일시_입력!$J$21:$J$39,AMT$5),AMM35&gt;SMALL(기준일시_입력!$N$21:$N$39,AMT$5)),INDEX(기준일시_입력!$AJ$21:$AJ$39,AMT$5*2-1),IF(AND(AML35&gt;=SMALL(기준일시_입력!$J$21:$J$39,AMT$5),AML35&lt;SMALL(기준일시_입력!$N$21:$N$39,AMT$5)),SMALL(기준일시_입력!$N$21:$N$39,AMT$5)-AML35,0)),0)</f>
        <v>0</v>
      </c>
      <c r="AMU35" s="128">
        <f>IFERROR(IF(AND(AML35&lt;SMALL(기준일시_입력!$J$21:$J$39,AMU$5),AMM35&gt;SMALL(기준일시_입력!$N$21:$N$39,AMU$5)),INDEX(기준일시_입력!$AJ$21:$AJ$39,AMU$5*2-1),IF(AND(AML35&gt;=SMALL(기준일시_입력!$J$21:$J$39,AMU$5),AML35&lt;SMALL(기준일시_입력!$N$21:$N$39,AMU$5)),SMALL(기준일시_입력!$N$21:$N$39,AMU$5)-AML35,0)),0)</f>
        <v>0</v>
      </c>
      <c r="AMV35" s="128">
        <f>IFERROR(IF(AND(AML35&lt;SMALL(기준일시_입력!$J$21:$J$39,AMV$5),AMM35&gt;SMALL(기준일시_입력!$N$21:$N$39,AMV$5)),INDEX(기준일시_입력!$AJ$21:$AJ$39,AMV$5*2-1),IF(AND(AML35&gt;=SMALL(기준일시_입력!$J$21:$J$39,AMV$5),AML35&lt;SMALL(기준일시_입력!$N$21:$N$39,AMV$5)),SMALL(기준일시_입력!$N$21:$N$39,AMV$5)-AML35,0)),0)</f>
        <v>0</v>
      </c>
      <c r="AMW35" s="128">
        <f>IFERROR(IF(AND(AML35&lt;SMALL(기준일시_입력!$J$21:$J$39,AMW$5),AMM35&gt;SMALL(기준일시_입력!$N$21:$N$39,AMW$5)),INDEX(기준일시_입력!$AJ$21:$AJ$39,AMW$5*2-1),IF(AND(AML35&gt;=SMALL(기준일시_입력!$J$21:$J$39,AMW$5),AML35&lt;SMALL(기준일시_입력!$N$21:$N$39,AMW$5)),SMALL(기준일시_입력!$N$21:$N$39,AMW$5)-AML35,0)),0)</f>
        <v>0</v>
      </c>
      <c r="AMX35" s="125"/>
      <c r="AMY35" s="180" t="str">
        <f t="shared" si="324"/>
        <v/>
      </c>
      <c r="AMZ35" s="180"/>
      <c r="ANA35" s="124" t="str">
        <f t="shared" si="325"/>
        <v/>
      </c>
      <c r="ANB35" s="133" t="str">
        <f t="shared" si="415"/>
        <v/>
      </c>
      <c r="ANC35" s="184"/>
      <c r="AND35" s="184"/>
      <c r="ANE35" s="184"/>
      <c r="ANF35" s="184"/>
      <c r="ANG35" s="184"/>
      <c r="ANH35" s="184"/>
      <c r="ANI35" s="176"/>
      <c r="ANJ35" s="177"/>
      <c r="ANK35" s="129" t="str">
        <f>IF($B35="","",IF(AND(ANA$3&lt;&gt;"",$B35-기준일시_입력!$AO$7&lt;=0,ANC35="",ANF35="",ANI35=""),"X",IF(ANI35="연차","☆",IF(ANI35="월차","★",IF(ANI35="병가","♨",IF(ANI35="출장","◎",IF(ANI35="교육","■",IF(AND(ANI35="",ANC35&lt;=기준일시_입력!$J$15,ANF35&gt;=기준일시_입력!$N$15),"○",IF(AND(ANI35="",ANC35&lt;&gt;"",ANC35&gt;기준일시_입력!$J$15),"▼",IF(AND(ANI35="",ANF35&lt;&gt;"",ANF35&lt;기준일시_입력!$N$15),"△",""))))))))))</f>
        <v/>
      </c>
      <c r="ANL35" s="128">
        <f>IFERROR(IF(OR(ANC35="",ANF35=""),0,IF(AND(ANN35&lt;기준일시_입력!$J$17,ANO35&gt;기준일시_입력!$N$17),기준일시_입력!$N$17-기준일시_입력!$J$17,IF(AND(ANN35&gt;=기준일시_입력!$J$17,ANO35&gt;기준일시_입력!$N$17),기준일시_입력!$N$17-ANN35,IF(ANO35&lt;기준일시_입력!$J$17,0,IF(AND(ANN35&lt;기준일시_입력!$J$17,ANO35&lt;=기준일시_입력!$N$17),ANO35-기준일시_입력!$J$17,IF(AND(ANN35&gt;=기준일시_입력!$J$17,ANO35&lt;=기준일시_입력!$N$17),ANO35-ANN35,0)))))),0)</f>
        <v>0</v>
      </c>
      <c r="ANM35" s="128">
        <f t="shared" si="327"/>
        <v>0</v>
      </c>
      <c r="ANN35" s="128">
        <f>IF(OR(ANC35="",ANF35=""),0,IF(ANC35&lt;기준일시_입력!$J$15,기준일시_입력!$J$15,ANC35))</f>
        <v>0</v>
      </c>
      <c r="ANO35" s="128">
        <f t="shared" si="328"/>
        <v>0</v>
      </c>
      <c r="ANP35" s="128">
        <f>IFERROR(IF(AND(ANN35&lt;SMALL(기준일시_입력!$J$21:$J$39,ANP$5),ANO35&gt;SMALL(기준일시_입력!$N$21:$N$39,ANP$5)),INDEX(기준일시_입력!$AJ$21:$AJ$39,ANP$5*2-1),IF(AND(ANN35&gt;=SMALL(기준일시_입력!$J$21:$J$39,ANP$5),ANN35&lt;SMALL(기준일시_입력!$N$21:$N$39,ANP$5)),SMALL(기준일시_입력!$N$21:$N$39,ANP$5)-ANN35,0)),0)</f>
        <v>0</v>
      </c>
      <c r="ANQ35" s="128">
        <f>IFERROR(IF(AND(ANN35&lt;SMALL(기준일시_입력!$J$21:$J$39,ANQ$5),ANO35&gt;SMALL(기준일시_입력!$N$21:$N$39,ANQ$5)),INDEX(기준일시_입력!$AJ$21:$AJ$39,ANQ$5*2-1),IF(AND(ANN35&gt;=SMALL(기준일시_입력!$J$21:$J$39,ANQ$5),ANN35&lt;SMALL(기준일시_입력!$N$21:$N$39,ANQ$5)),SMALL(기준일시_입력!$N$21:$N$39,ANQ$5)-ANN35,0)),0)</f>
        <v>0</v>
      </c>
      <c r="ANR35" s="128">
        <f>IFERROR(IF(AND(ANN35&lt;SMALL(기준일시_입력!$J$21:$J$39,ANR$5),ANO35&gt;SMALL(기준일시_입력!$N$21:$N$39,ANR$5)),INDEX(기준일시_입력!$AJ$21:$AJ$39,ANR$5*2-1),IF(AND(ANN35&gt;=SMALL(기준일시_입력!$J$21:$J$39,ANR$5),ANN35&lt;SMALL(기준일시_입력!$N$21:$N$39,ANR$5)),SMALL(기준일시_입력!$N$21:$N$39,ANR$5)-ANN35,0)),0)</f>
        <v>0</v>
      </c>
      <c r="ANS35" s="128">
        <f>IFERROR(IF(AND(ANN35&lt;SMALL(기준일시_입력!$J$21:$J$39,ANS$5),ANO35&gt;SMALL(기준일시_입력!$N$21:$N$39,ANS$5)),INDEX(기준일시_입력!$AJ$21:$AJ$39,ANS$5*2-1),IF(AND(ANN35&gt;=SMALL(기준일시_입력!$J$21:$J$39,ANS$5),ANN35&lt;SMALL(기준일시_입력!$N$21:$N$39,ANS$5)),SMALL(기준일시_입력!$N$21:$N$39,ANS$5)-ANN35,0)),0)</f>
        <v>0</v>
      </c>
      <c r="ANT35" s="128">
        <f>IFERROR(IF(AND(ANN35&lt;SMALL(기준일시_입력!$J$21:$J$39,ANT$5),ANO35&gt;SMALL(기준일시_입력!$N$21:$N$39,ANT$5)),INDEX(기준일시_입력!$AJ$21:$AJ$39,ANT$5*2-1),IF(AND(ANN35&gt;=SMALL(기준일시_입력!$J$21:$J$39,ANT$5),ANN35&lt;SMALL(기준일시_입력!$N$21:$N$39,ANT$5)),SMALL(기준일시_입력!$N$21:$N$39,ANT$5)-ANN35,0)),0)</f>
        <v>0</v>
      </c>
      <c r="ANU35" s="128">
        <f>IFERROR(IF(AND(ANN35&lt;SMALL(기준일시_입력!$J$21:$J$39,ANU$5),ANO35&gt;SMALL(기준일시_입력!$N$21:$N$39,ANU$5)),INDEX(기준일시_입력!$AJ$21:$AJ$39,ANU$5*2-1),IF(AND(ANN35&gt;=SMALL(기준일시_입력!$J$21:$J$39,ANU$5),ANN35&lt;SMALL(기준일시_입력!$N$21:$N$39,ANU$5)),SMALL(기준일시_입력!$N$21:$N$39,ANU$5)-ANN35,0)),0)</f>
        <v>0</v>
      </c>
      <c r="ANV35" s="128">
        <f>IFERROR(IF(AND(ANN35&lt;SMALL(기준일시_입력!$J$21:$J$39,ANV$5),ANO35&gt;SMALL(기준일시_입력!$N$21:$N$39,ANV$5)),INDEX(기준일시_입력!$AJ$21:$AJ$39,ANV$5*2-1),IF(AND(ANN35&gt;=SMALL(기준일시_입력!$J$21:$J$39,ANV$5),ANN35&lt;SMALL(기준일시_입력!$N$21:$N$39,ANV$5)),SMALL(기준일시_입력!$N$21:$N$39,ANV$5)-ANN35,0)),0)</f>
        <v>0</v>
      </c>
      <c r="ANW35" s="128">
        <f>IFERROR(IF(AND(ANN35&lt;SMALL(기준일시_입력!$J$21:$J$39,ANW$5),ANO35&gt;SMALL(기준일시_입력!$N$21:$N$39,ANW$5)),INDEX(기준일시_입력!$AJ$21:$AJ$39,ANW$5*2-1),IF(AND(ANN35&gt;=SMALL(기준일시_입력!$J$21:$J$39,ANW$5),ANN35&lt;SMALL(기준일시_입력!$N$21:$N$39,ANW$5)),SMALL(기준일시_입력!$N$21:$N$39,ANW$5)-ANN35,0)),0)</f>
        <v>0</v>
      </c>
      <c r="ANX35" s="128">
        <f>IFERROR(IF(AND(ANN35&lt;SMALL(기준일시_입력!$J$21:$J$39,ANX$5),ANO35&gt;SMALL(기준일시_입력!$N$21:$N$39,ANX$5)),INDEX(기준일시_입력!$AJ$21:$AJ$39,ANX$5*2-1),IF(AND(ANN35&gt;=SMALL(기준일시_입력!$J$21:$J$39,ANX$5),ANN35&lt;SMALL(기준일시_입력!$N$21:$N$39,ANX$5)),SMALL(기준일시_입력!$N$21:$N$39,ANX$5)-ANN35,0)),0)</f>
        <v>0</v>
      </c>
      <c r="ANY35" s="128">
        <f>IFERROR(IF(AND(ANN35&lt;SMALL(기준일시_입력!$J$21:$J$39,ANY$5),ANO35&gt;SMALL(기준일시_입력!$N$21:$N$39,ANY$5)),INDEX(기준일시_입력!$AJ$21:$AJ$39,ANY$5*2-1),IF(AND(ANN35&gt;=SMALL(기준일시_입력!$J$21:$J$39,ANY$5),ANN35&lt;SMALL(기준일시_입력!$N$21:$N$39,ANY$5)),SMALL(기준일시_입력!$N$21:$N$39,ANY$5)-ANN35,0)),0)</f>
        <v>0</v>
      </c>
      <c r="ANZ35" s="125"/>
      <c r="AOA35" s="180" t="str">
        <f t="shared" si="329"/>
        <v/>
      </c>
      <c r="AOB35" s="180"/>
      <c r="AOC35" s="124" t="str">
        <f t="shared" si="330"/>
        <v/>
      </c>
      <c r="AOD35" s="133" t="str">
        <f t="shared" si="415"/>
        <v/>
      </c>
      <c r="AOE35" s="184"/>
      <c r="AOF35" s="184"/>
      <c r="AOG35" s="184"/>
      <c r="AOH35" s="184"/>
      <c r="AOI35" s="184"/>
      <c r="AOJ35" s="184"/>
      <c r="AOK35" s="176"/>
      <c r="AOL35" s="177"/>
      <c r="AOM35" s="129" t="str">
        <f>IF($B35="","",IF(AND(AOC$3&lt;&gt;"",$B35-기준일시_입력!$AO$7&lt;=0,AOE35="",AOH35="",AOK35=""),"X",IF(AOK35="연차","☆",IF(AOK35="월차","★",IF(AOK35="병가","♨",IF(AOK35="출장","◎",IF(AOK35="교육","■",IF(AND(AOK35="",AOE35&lt;=기준일시_입력!$J$15,AOH35&gt;=기준일시_입력!$N$15),"○",IF(AND(AOK35="",AOE35&lt;&gt;"",AOE35&gt;기준일시_입력!$J$15),"▼",IF(AND(AOK35="",AOH35&lt;&gt;"",AOH35&lt;기준일시_입력!$N$15),"△",""))))))))))</f>
        <v/>
      </c>
      <c r="AON35" s="128">
        <f>IFERROR(IF(OR(AOE35="",AOH35=""),0,IF(AND(AOP35&lt;기준일시_입력!$J$17,AOQ35&gt;기준일시_입력!$N$17),기준일시_입력!$N$17-기준일시_입력!$J$17,IF(AND(AOP35&gt;=기준일시_입력!$J$17,AOQ35&gt;기준일시_입력!$N$17),기준일시_입력!$N$17-AOP35,IF(AOQ35&lt;기준일시_입력!$J$17,0,IF(AND(AOP35&lt;기준일시_입력!$J$17,AOQ35&lt;=기준일시_입력!$N$17),AOQ35-기준일시_입력!$J$17,IF(AND(AOP35&gt;=기준일시_입력!$J$17,AOQ35&lt;=기준일시_입력!$N$17),AOQ35-AOP35,0)))))),0)</f>
        <v>0</v>
      </c>
      <c r="AOO35" s="128">
        <f t="shared" si="332"/>
        <v>0</v>
      </c>
      <c r="AOP35" s="128">
        <f>IF(OR(AOE35="",AOH35=""),0,IF(AOE35&lt;기준일시_입력!$J$15,기준일시_입력!$J$15,AOE35))</f>
        <v>0</v>
      </c>
      <c r="AOQ35" s="128">
        <f t="shared" si="333"/>
        <v>0</v>
      </c>
      <c r="AOR35" s="128">
        <f>IFERROR(IF(AND(AOP35&lt;SMALL(기준일시_입력!$J$21:$J$39,AOR$5),AOQ35&gt;SMALL(기준일시_입력!$N$21:$N$39,AOR$5)),INDEX(기준일시_입력!$AJ$21:$AJ$39,AOR$5*2-1),IF(AND(AOP35&gt;=SMALL(기준일시_입력!$J$21:$J$39,AOR$5),AOP35&lt;SMALL(기준일시_입력!$N$21:$N$39,AOR$5)),SMALL(기준일시_입력!$N$21:$N$39,AOR$5)-AOP35,0)),0)</f>
        <v>0</v>
      </c>
      <c r="AOS35" s="128">
        <f>IFERROR(IF(AND(AOP35&lt;SMALL(기준일시_입력!$J$21:$J$39,AOS$5),AOQ35&gt;SMALL(기준일시_입력!$N$21:$N$39,AOS$5)),INDEX(기준일시_입력!$AJ$21:$AJ$39,AOS$5*2-1),IF(AND(AOP35&gt;=SMALL(기준일시_입력!$J$21:$J$39,AOS$5),AOP35&lt;SMALL(기준일시_입력!$N$21:$N$39,AOS$5)),SMALL(기준일시_입력!$N$21:$N$39,AOS$5)-AOP35,0)),0)</f>
        <v>0</v>
      </c>
      <c r="AOT35" s="128">
        <f>IFERROR(IF(AND(AOP35&lt;SMALL(기준일시_입력!$J$21:$J$39,AOT$5),AOQ35&gt;SMALL(기준일시_입력!$N$21:$N$39,AOT$5)),INDEX(기준일시_입력!$AJ$21:$AJ$39,AOT$5*2-1),IF(AND(AOP35&gt;=SMALL(기준일시_입력!$J$21:$J$39,AOT$5),AOP35&lt;SMALL(기준일시_입력!$N$21:$N$39,AOT$5)),SMALL(기준일시_입력!$N$21:$N$39,AOT$5)-AOP35,0)),0)</f>
        <v>0</v>
      </c>
      <c r="AOU35" s="128">
        <f>IFERROR(IF(AND(AOP35&lt;SMALL(기준일시_입력!$J$21:$J$39,AOU$5),AOQ35&gt;SMALL(기준일시_입력!$N$21:$N$39,AOU$5)),INDEX(기준일시_입력!$AJ$21:$AJ$39,AOU$5*2-1),IF(AND(AOP35&gt;=SMALL(기준일시_입력!$J$21:$J$39,AOU$5),AOP35&lt;SMALL(기준일시_입력!$N$21:$N$39,AOU$5)),SMALL(기준일시_입력!$N$21:$N$39,AOU$5)-AOP35,0)),0)</f>
        <v>0</v>
      </c>
      <c r="AOV35" s="128">
        <f>IFERROR(IF(AND(AOP35&lt;SMALL(기준일시_입력!$J$21:$J$39,AOV$5),AOQ35&gt;SMALL(기준일시_입력!$N$21:$N$39,AOV$5)),INDEX(기준일시_입력!$AJ$21:$AJ$39,AOV$5*2-1),IF(AND(AOP35&gt;=SMALL(기준일시_입력!$J$21:$J$39,AOV$5),AOP35&lt;SMALL(기준일시_입력!$N$21:$N$39,AOV$5)),SMALL(기준일시_입력!$N$21:$N$39,AOV$5)-AOP35,0)),0)</f>
        <v>0</v>
      </c>
      <c r="AOW35" s="128">
        <f>IFERROR(IF(AND(AOP35&lt;SMALL(기준일시_입력!$J$21:$J$39,AOW$5),AOQ35&gt;SMALL(기준일시_입력!$N$21:$N$39,AOW$5)),INDEX(기준일시_입력!$AJ$21:$AJ$39,AOW$5*2-1),IF(AND(AOP35&gt;=SMALL(기준일시_입력!$J$21:$J$39,AOW$5),AOP35&lt;SMALL(기준일시_입력!$N$21:$N$39,AOW$5)),SMALL(기준일시_입력!$N$21:$N$39,AOW$5)-AOP35,0)),0)</f>
        <v>0</v>
      </c>
      <c r="AOX35" s="128">
        <f>IFERROR(IF(AND(AOP35&lt;SMALL(기준일시_입력!$J$21:$J$39,AOX$5),AOQ35&gt;SMALL(기준일시_입력!$N$21:$N$39,AOX$5)),INDEX(기준일시_입력!$AJ$21:$AJ$39,AOX$5*2-1),IF(AND(AOP35&gt;=SMALL(기준일시_입력!$J$21:$J$39,AOX$5),AOP35&lt;SMALL(기준일시_입력!$N$21:$N$39,AOX$5)),SMALL(기준일시_입력!$N$21:$N$39,AOX$5)-AOP35,0)),0)</f>
        <v>0</v>
      </c>
      <c r="AOY35" s="128">
        <f>IFERROR(IF(AND(AOP35&lt;SMALL(기준일시_입력!$J$21:$J$39,AOY$5),AOQ35&gt;SMALL(기준일시_입력!$N$21:$N$39,AOY$5)),INDEX(기준일시_입력!$AJ$21:$AJ$39,AOY$5*2-1),IF(AND(AOP35&gt;=SMALL(기준일시_입력!$J$21:$J$39,AOY$5),AOP35&lt;SMALL(기준일시_입력!$N$21:$N$39,AOY$5)),SMALL(기준일시_입력!$N$21:$N$39,AOY$5)-AOP35,0)),0)</f>
        <v>0</v>
      </c>
      <c r="AOZ35" s="128">
        <f>IFERROR(IF(AND(AOP35&lt;SMALL(기준일시_입력!$J$21:$J$39,AOZ$5),AOQ35&gt;SMALL(기준일시_입력!$N$21:$N$39,AOZ$5)),INDEX(기준일시_입력!$AJ$21:$AJ$39,AOZ$5*2-1),IF(AND(AOP35&gt;=SMALL(기준일시_입력!$J$21:$J$39,AOZ$5),AOP35&lt;SMALL(기준일시_입력!$N$21:$N$39,AOZ$5)),SMALL(기준일시_입력!$N$21:$N$39,AOZ$5)-AOP35,0)),0)</f>
        <v>0</v>
      </c>
      <c r="APA35" s="128">
        <f>IFERROR(IF(AND(AOP35&lt;SMALL(기준일시_입력!$J$21:$J$39,APA$5),AOQ35&gt;SMALL(기준일시_입력!$N$21:$N$39,APA$5)),INDEX(기준일시_입력!$AJ$21:$AJ$39,APA$5*2-1),IF(AND(AOP35&gt;=SMALL(기준일시_입력!$J$21:$J$39,APA$5),AOP35&lt;SMALL(기준일시_입력!$N$21:$N$39,APA$5)),SMALL(기준일시_입력!$N$21:$N$39,APA$5)-AOP35,0)),0)</f>
        <v>0</v>
      </c>
      <c r="APB35" s="125"/>
      <c r="APC35" s="180" t="str">
        <f t="shared" si="334"/>
        <v/>
      </c>
      <c r="APD35" s="180"/>
      <c r="APE35" s="124" t="str">
        <f t="shared" si="335"/>
        <v/>
      </c>
      <c r="APF35" s="133" t="str">
        <f t="shared" si="416"/>
        <v/>
      </c>
      <c r="APG35" s="184"/>
      <c r="APH35" s="184"/>
      <c r="API35" s="184"/>
      <c r="APJ35" s="184"/>
      <c r="APK35" s="184"/>
      <c r="APL35" s="184"/>
      <c r="APM35" s="176"/>
      <c r="APN35" s="177"/>
      <c r="APO35" s="129" t="str">
        <f>IF($B35="","",IF(AND(APE$3&lt;&gt;"",$B35-기준일시_입력!$AO$7&lt;=0,APG35="",APJ35="",APM35=""),"X",IF(APM35="연차","☆",IF(APM35="월차","★",IF(APM35="병가","♨",IF(APM35="출장","◎",IF(APM35="교육","■",IF(AND(APM35="",APG35&lt;=기준일시_입력!$J$15,APJ35&gt;=기준일시_입력!$N$15),"○",IF(AND(APM35="",APG35&lt;&gt;"",APG35&gt;기준일시_입력!$J$15),"▼",IF(AND(APM35="",APJ35&lt;&gt;"",APJ35&lt;기준일시_입력!$N$15),"△",""))))))))))</f>
        <v/>
      </c>
      <c r="APP35" s="128">
        <f>IFERROR(IF(OR(APG35="",APJ35=""),0,IF(AND(APR35&lt;기준일시_입력!$J$17,APS35&gt;기준일시_입력!$N$17),기준일시_입력!$N$17-기준일시_입력!$J$17,IF(AND(APR35&gt;=기준일시_입력!$J$17,APS35&gt;기준일시_입력!$N$17),기준일시_입력!$N$17-APR35,IF(APS35&lt;기준일시_입력!$J$17,0,IF(AND(APR35&lt;기준일시_입력!$J$17,APS35&lt;=기준일시_입력!$N$17),APS35-기준일시_입력!$J$17,IF(AND(APR35&gt;=기준일시_입력!$J$17,APS35&lt;=기준일시_입력!$N$17),APS35-APR35,0)))))),0)</f>
        <v>0</v>
      </c>
      <c r="APQ35" s="128">
        <f t="shared" si="337"/>
        <v>0</v>
      </c>
      <c r="APR35" s="128">
        <f>IF(OR(APG35="",APJ35=""),0,IF(APG35&lt;기준일시_입력!$J$15,기준일시_입력!$J$15,APG35))</f>
        <v>0</v>
      </c>
      <c r="APS35" s="128">
        <f t="shared" si="338"/>
        <v>0</v>
      </c>
      <c r="APT35" s="128">
        <f>IFERROR(IF(AND(APR35&lt;SMALL(기준일시_입력!$J$21:$J$39,APT$5),APS35&gt;SMALL(기준일시_입력!$N$21:$N$39,APT$5)),INDEX(기준일시_입력!$AJ$21:$AJ$39,APT$5*2-1),IF(AND(APR35&gt;=SMALL(기준일시_입력!$J$21:$J$39,APT$5),APR35&lt;SMALL(기준일시_입력!$N$21:$N$39,APT$5)),SMALL(기준일시_입력!$N$21:$N$39,APT$5)-APR35,0)),0)</f>
        <v>0</v>
      </c>
      <c r="APU35" s="128">
        <f>IFERROR(IF(AND(APR35&lt;SMALL(기준일시_입력!$J$21:$J$39,APU$5),APS35&gt;SMALL(기준일시_입력!$N$21:$N$39,APU$5)),INDEX(기준일시_입력!$AJ$21:$AJ$39,APU$5*2-1),IF(AND(APR35&gt;=SMALL(기준일시_입력!$J$21:$J$39,APU$5),APR35&lt;SMALL(기준일시_입력!$N$21:$N$39,APU$5)),SMALL(기준일시_입력!$N$21:$N$39,APU$5)-APR35,0)),0)</f>
        <v>0</v>
      </c>
      <c r="APV35" s="128">
        <f>IFERROR(IF(AND(APR35&lt;SMALL(기준일시_입력!$J$21:$J$39,APV$5),APS35&gt;SMALL(기준일시_입력!$N$21:$N$39,APV$5)),INDEX(기준일시_입력!$AJ$21:$AJ$39,APV$5*2-1),IF(AND(APR35&gt;=SMALL(기준일시_입력!$J$21:$J$39,APV$5),APR35&lt;SMALL(기준일시_입력!$N$21:$N$39,APV$5)),SMALL(기준일시_입력!$N$21:$N$39,APV$5)-APR35,0)),0)</f>
        <v>0</v>
      </c>
      <c r="APW35" s="128">
        <f>IFERROR(IF(AND(APR35&lt;SMALL(기준일시_입력!$J$21:$J$39,APW$5),APS35&gt;SMALL(기준일시_입력!$N$21:$N$39,APW$5)),INDEX(기준일시_입력!$AJ$21:$AJ$39,APW$5*2-1),IF(AND(APR35&gt;=SMALL(기준일시_입력!$J$21:$J$39,APW$5),APR35&lt;SMALL(기준일시_입력!$N$21:$N$39,APW$5)),SMALL(기준일시_입력!$N$21:$N$39,APW$5)-APR35,0)),0)</f>
        <v>0</v>
      </c>
      <c r="APX35" s="128">
        <f>IFERROR(IF(AND(APR35&lt;SMALL(기준일시_입력!$J$21:$J$39,APX$5),APS35&gt;SMALL(기준일시_입력!$N$21:$N$39,APX$5)),INDEX(기준일시_입력!$AJ$21:$AJ$39,APX$5*2-1),IF(AND(APR35&gt;=SMALL(기준일시_입력!$J$21:$J$39,APX$5),APR35&lt;SMALL(기준일시_입력!$N$21:$N$39,APX$5)),SMALL(기준일시_입력!$N$21:$N$39,APX$5)-APR35,0)),0)</f>
        <v>0</v>
      </c>
      <c r="APY35" s="128">
        <f>IFERROR(IF(AND(APR35&lt;SMALL(기준일시_입력!$J$21:$J$39,APY$5),APS35&gt;SMALL(기준일시_입력!$N$21:$N$39,APY$5)),INDEX(기준일시_입력!$AJ$21:$AJ$39,APY$5*2-1),IF(AND(APR35&gt;=SMALL(기준일시_입력!$J$21:$J$39,APY$5),APR35&lt;SMALL(기준일시_입력!$N$21:$N$39,APY$5)),SMALL(기준일시_입력!$N$21:$N$39,APY$5)-APR35,0)),0)</f>
        <v>0</v>
      </c>
      <c r="APZ35" s="128">
        <f>IFERROR(IF(AND(APR35&lt;SMALL(기준일시_입력!$J$21:$J$39,APZ$5),APS35&gt;SMALL(기준일시_입력!$N$21:$N$39,APZ$5)),INDEX(기준일시_입력!$AJ$21:$AJ$39,APZ$5*2-1),IF(AND(APR35&gt;=SMALL(기준일시_입력!$J$21:$J$39,APZ$5),APR35&lt;SMALL(기준일시_입력!$N$21:$N$39,APZ$5)),SMALL(기준일시_입력!$N$21:$N$39,APZ$5)-APR35,0)),0)</f>
        <v>0</v>
      </c>
      <c r="AQA35" s="128">
        <f>IFERROR(IF(AND(APR35&lt;SMALL(기준일시_입력!$J$21:$J$39,AQA$5),APS35&gt;SMALL(기준일시_입력!$N$21:$N$39,AQA$5)),INDEX(기준일시_입력!$AJ$21:$AJ$39,AQA$5*2-1),IF(AND(APR35&gt;=SMALL(기준일시_입력!$J$21:$J$39,AQA$5),APR35&lt;SMALL(기준일시_입력!$N$21:$N$39,AQA$5)),SMALL(기준일시_입력!$N$21:$N$39,AQA$5)-APR35,0)),0)</f>
        <v>0</v>
      </c>
      <c r="AQB35" s="128">
        <f>IFERROR(IF(AND(APR35&lt;SMALL(기준일시_입력!$J$21:$J$39,AQB$5),APS35&gt;SMALL(기준일시_입력!$N$21:$N$39,AQB$5)),INDEX(기준일시_입력!$AJ$21:$AJ$39,AQB$5*2-1),IF(AND(APR35&gt;=SMALL(기준일시_입력!$J$21:$J$39,AQB$5),APR35&lt;SMALL(기준일시_입력!$N$21:$N$39,AQB$5)),SMALL(기준일시_입력!$N$21:$N$39,AQB$5)-APR35,0)),0)</f>
        <v>0</v>
      </c>
      <c r="AQC35" s="128">
        <f>IFERROR(IF(AND(APR35&lt;SMALL(기준일시_입력!$J$21:$J$39,AQC$5),APS35&gt;SMALL(기준일시_입력!$N$21:$N$39,AQC$5)),INDEX(기준일시_입력!$AJ$21:$AJ$39,AQC$5*2-1),IF(AND(APR35&gt;=SMALL(기준일시_입력!$J$21:$J$39,AQC$5),APR35&lt;SMALL(기준일시_입력!$N$21:$N$39,AQC$5)),SMALL(기준일시_입력!$N$21:$N$39,AQC$5)-APR35,0)),0)</f>
        <v>0</v>
      </c>
      <c r="AQD35" s="125"/>
      <c r="AQE35" s="180" t="str">
        <f t="shared" si="339"/>
        <v/>
      </c>
      <c r="AQF35" s="180"/>
      <c r="AQG35" s="124" t="str">
        <f t="shared" si="340"/>
        <v/>
      </c>
      <c r="AQH35" s="133" t="str">
        <f t="shared" si="416"/>
        <v/>
      </c>
      <c r="AQI35" s="184"/>
      <c r="AQJ35" s="184"/>
      <c r="AQK35" s="184"/>
      <c r="AQL35" s="184"/>
      <c r="AQM35" s="184"/>
      <c r="AQN35" s="184"/>
      <c r="AQO35" s="176"/>
      <c r="AQP35" s="177"/>
      <c r="AQQ35" s="129" t="str">
        <f>IF($B35="","",IF(AND(AQG$3&lt;&gt;"",$B35-기준일시_입력!$AO$7&lt;=0,AQI35="",AQL35="",AQO35=""),"X",IF(AQO35="연차","☆",IF(AQO35="월차","★",IF(AQO35="병가","♨",IF(AQO35="출장","◎",IF(AQO35="교육","■",IF(AND(AQO35="",AQI35&lt;=기준일시_입력!$J$15,AQL35&gt;=기준일시_입력!$N$15),"○",IF(AND(AQO35="",AQI35&lt;&gt;"",AQI35&gt;기준일시_입력!$J$15),"▼",IF(AND(AQO35="",AQL35&lt;&gt;"",AQL35&lt;기준일시_입력!$N$15),"△",""))))))))))</f>
        <v/>
      </c>
      <c r="AQR35" s="128">
        <f>IFERROR(IF(OR(AQI35="",AQL35=""),0,IF(AND(AQT35&lt;기준일시_입력!$J$17,AQU35&gt;기준일시_입력!$N$17),기준일시_입력!$N$17-기준일시_입력!$J$17,IF(AND(AQT35&gt;=기준일시_입력!$J$17,AQU35&gt;기준일시_입력!$N$17),기준일시_입력!$N$17-AQT35,IF(AQU35&lt;기준일시_입력!$J$17,0,IF(AND(AQT35&lt;기준일시_입력!$J$17,AQU35&lt;=기준일시_입력!$N$17),AQU35-기준일시_입력!$J$17,IF(AND(AQT35&gt;=기준일시_입력!$J$17,AQU35&lt;=기준일시_입력!$N$17),AQU35-AQT35,0)))))),0)</f>
        <v>0</v>
      </c>
      <c r="AQS35" s="128">
        <f t="shared" si="342"/>
        <v>0</v>
      </c>
      <c r="AQT35" s="128">
        <f>IF(OR(AQI35="",AQL35=""),0,IF(AQI35&lt;기준일시_입력!$J$15,기준일시_입력!$J$15,AQI35))</f>
        <v>0</v>
      </c>
      <c r="AQU35" s="128">
        <f t="shared" si="343"/>
        <v>0</v>
      </c>
      <c r="AQV35" s="128">
        <f>IFERROR(IF(AND(AQT35&lt;SMALL(기준일시_입력!$J$21:$J$39,AQV$5),AQU35&gt;SMALL(기준일시_입력!$N$21:$N$39,AQV$5)),INDEX(기준일시_입력!$AJ$21:$AJ$39,AQV$5*2-1),IF(AND(AQT35&gt;=SMALL(기준일시_입력!$J$21:$J$39,AQV$5),AQT35&lt;SMALL(기준일시_입력!$N$21:$N$39,AQV$5)),SMALL(기준일시_입력!$N$21:$N$39,AQV$5)-AQT35,0)),0)</f>
        <v>0</v>
      </c>
      <c r="AQW35" s="128">
        <f>IFERROR(IF(AND(AQT35&lt;SMALL(기준일시_입력!$J$21:$J$39,AQW$5),AQU35&gt;SMALL(기준일시_입력!$N$21:$N$39,AQW$5)),INDEX(기준일시_입력!$AJ$21:$AJ$39,AQW$5*2-1),IF(AND(AQT35&gt;=SMALL(기준일시_입력!$J$21:$J$39,AQW$5),AQT35&lt;SMALL(기준일시_입력!$N$21:$N$39,AQW$5)),SMALL(기준일시_입력!$N$21:$N$39,AQW$5)-AQT35,0)),0)</f>
        <v>0</v>
      </c>
      <c r="AQX35" s="128">
        <f>IFERROR(IF(AND(AQT35&lt;SMALL(기준일시_입력!$J$21:$J$39,AQX$5),AQU35&gt;SMALL(기준일시_입력!$N$21:$N$39,AQX$5)),INDEX(기준일시_입력!$AJ$21:$AJ$39,AQX$5*2-1),IF(AND(AQT35&gt;=SMALL(기준일시_입력!$J$21:$J$39,AQX$5),AQT35&lt;SMALL(기준일시_입력!$N$21:$N$39,AQX$5)),SMALL(기준일시_입력!$N$21:$N$39,AQX$5)-AQT35,0)),0)</f>
        <v>0</v>
      </c>
      <c r="AQY35" s="128">
        <f>IFERROR(IF(AND(AQT35&lt;SMALL(기준일시_입력!$J$21:$J$39,AQY$5),AQU35&gt;SMALL(기준일시_입력!$N$21:$N$39,AQY$5)),INDEX(기준일시_입력!$AJ$21:$AJ$39,AQY$5*2-1),IF(AND(AQT35&gt;=SMALL(기준일시_입력!$J$21:$J$39,AQY$5),AQT35&lt;SMALL(기준일시_입력!$N$21:$N$39,AQY$5)),SMALL(기준일시_입력!$N$21:$N$39,AQY$5)-AQT35,0)),0)</f>
        <v>0</v>
      </c>
      <c r="AQZ35" s="128">
        <f>IFERROR(IF(AND(AQT35&lt;SMALL(기준일시_입력!$J$21:$J$39,AQZ$5),AQU35&gt;SMALL(기준일시_입력!$N$21:$N$39,AQZ$5)),INDEX(기준일시_입력!$AJ$21:$AJ$39,AQZ$5*2-1),IF(AND(AQT35&gt;=SMALL(기준일시_입력!$J$21:$J$39,AQZ$5),AQT35&lt;SMALL(기준일시_입력!$N$21:$N$39,AQZ$5)),SMALL(기준일시_입력!$N$21:$N$39,AQZ$5)-AQT35,0)),0)</f>
        <v>0</v>
      </c>
      <c r="ARA35" s="128">
        <f>IFERROR(IF(AND(AQT35&lt;SMALL(기준일시_입력!$J$21:$J$39,ARA$5),AQU35&gt;SMALL(기준일시_입력!$N$21:$N$39,ARA$5)),INDEX(기준일시_입력!$AJ$21:$AJ$39,ARA$5*2-1),IF(AND(AQT35&gt;=SMALL(기준일시_입력!$J$21:$J$39,ARA$5),AQT35&lt;SMALL(기준일시_입력!$N$21:$N$39,ARA$5)),SMALL(기준일시_입력!$N$21:$N$39,ARA$5)-AQT35,0)),0)</f>
        <v>0</v>
      </c>
      <c r="ARB35" s="128">
        <f>IFERROR(IF(AND(AQT35&lt;SMALL(기준일시_입력!$J$21:$J$39,ARB$5),AQU35&gt;SMALL(기준일시_입력!$N$21:$N$39,ARB$5)),INDEX(기준일시_입력!$AJ$21:$AJ$39,ARB$5*2-1),IF(AND(AQT35&gt;=SMALL(기준일시_입력!$J$21:$J$39,ARB$5),AQT35&lt;SMALL(기준일시_입력!$N$21:$N$39,ARB$5)),SMALL(기준일시_입력!$N$21:$N$39,ARB$5)-AQT35,0)),0)</f>
        <v>0</v>
      </c>
      <c r="ARC35" s="128">
        <f>IFERROR(IF(AND(AQT35&lt;SMALL(기준일시_입력!$J$21:$J$39,ARC$5),AQU35&gt;SMALL(기준일시_입력!$N$21:$N$39,ARC$5)),INDEX(기준일시_입력!$AJ$21:$AJ$39,ARC$5*2-1),IF(AND(AQT35&gt;=SMALL(기준일시_입력!$J$21:$J$39,ARC$5),AQT35&lt;SMALL(기준일시_입력!$N$21:$N$39,ARC$5)),SMALL(기준일시_입력!$N$21:$N$39,ARC$5)-AQT35,0)),0)</f>
        <v>0</v>
      </c>
      <c r="ARD35" s="128">
        <f>IFERROR(IF(AND(AQT35&lt;SMALL(기준일시_입력!$J$21:$J$39,ARD$5),AQU35&gt;SMALL(기준일시_입력!$N$21:$N$39,ARD$5)),INDEX(기준일시_입력!$AJ$21:$AJ$39,ARD$5*2-1),IF(AND(AQT35&gt;=SMALL(기준일시_입력!$J$21:$J$39,ARD$5),AQT35&lt;SMALL(기준일시_입력!$N$21:$N$39,ARD$5)),SMALL(기준일시_입력!$N$21:$N$39,ARD$5)-AQT35,0)),0)</f>
        <v>0</v>
      </c>
      <c r="ARE35" s="128">
        <f>IFERROR(IF(AND(AQT35&lt;SMALL(기준일시_입력!$J$21:$J$39,ARE$5),AQU35&gt;SMALL(기준일시_입력!$N$21:$N$39,ARE$5)),INDEX(기준일시_입력!$AJ$21:$AJ$39,ARE$5*2-1),IF(AND(AQT35&gt;=SMALL(기준일시_입력!$J$21:$J$39,ARE$5),AQT35&lt;SMALL(기준일시_입력!$N$21:$N$39,ARE$5)),SMALL(기준일시_입력!$N$21:$N$39,ARE$5)-AQT35,0)),0)</f>
        <v>0</v>
      </c>
      <c r="ARF35" s="125"/>
      <c r="ARG35" s="180" t="str">
        <f t="shared" si="344"/>
        <v/>
      </c>
      <c r="ARH35" s="180"/>
      <c r="ARI35" s="124" t="str">
        <f t="shared" si="345"/>
        <v/>
      </c>
      <c r="ARJ35" s="133" t="str">
        <f t="shared" si="416"/>
        <v/>
      </c>
      <c r="ARK35" s="184"/>
      <c r="ARL35" s="184"/>
      <c r="ARM35" s="184"/>
      <c r="ARN35" s="184"/>
      <c r="ARO35" s="184"/>
      <c r="ARP35" s="184"/>
      <c r="ARQ35" s="176"/>
      <c r="ARR35" s="177"/>
      <c r="ARS35" s="129" t="str">
        <f>IF($B35="","",IF(AND(ARI$3&lt;&gt;"",$B35-기준일시_입력!$AO$7&lt;=0,ARK35="",ARN35="",ARQ35=""),"X",IF(ARQ35="연차","☆",IF(ARQ35="월차","★",IF(ARQ35="병가","♨",IF(ARQ35="출장","◎",IF(ARQ35="교육","■",IF(AND(ARQ35="",ARK35&lt;=기준일시_입력!$J$15,ARN35&gt;=기준일시_입력!$N$15),"○",IF(AND(ARQ35="",ARK35&lt;&gt;"",ARK35&gt;기준일시_입력!$J$15),"▼",IF(AND(ARQ35="",ARN35&lt;&gt;"",ARN35&lt;기준일시_입력!$N$15),"△",""))))))))))</f>
        <v/>
      </c>
      <c r="ART35" s="128">
        <f>IFERROR(IF(OR(ARK35="",ARN35=""),0,IF(AND(ARV35&lt;기준일시_입력!$J$17,ARW35&gt;기준일시_입력!$N$17),기준일시_입력!$N$17-기준일시_입력!$J$17,IF(AND(ARV35&gt;=기준일시_입력!$J$17,ARW35&gt;기준일시_입력!$N$17),기준일시_입력!$N$17-ARV35,IF(ARW35&lt;기준일시_입력!$J$17,0,IF(AND(ARV35&lt;기준일시_입력!$J$17,ARW35&lt;=기준일시_입력!$N$17),ARW35-기준일시_입력!$J$17,IF(AND(ARV35&gt;=기준일시_입력!$J$17,ARW35&lt;=기준일시_입력!$N$17),ARW35-ARV35,0)))))),0)</f>
        <v>0</v>
      </c>
      <c r="ARU35" s="128">
        <f t="shared" si="347"/>
        <v>0</v>
      </c>
      <c r="ARV35" s="128">
        <f>IF(OR(ARK35="",ARN35=""),0,IF(ARK35&lt;기준일시_입력!$J$15,기준일시_입력!$J$15,ARK35))</f>
        <v>0</v>
      </c>
      <c r="ARW35" s="128">
        <f t="shared" si="348"/>
        <v>0</v>
      </c>
      <c r="ARX35" s="128">
        <f>IFERROR(IF(AND(ARV35&lt;SMALL(기준일시_입력!$J$21:$J$39,ARX$5),ARW35&gt;SMALL(기준일시_입력!$N$21:$N$39,ARX$5)),INDEX(기준일시_입력!$AJ$21:$AJ$39,ARX$5*2-1),IF(AND(ARV35&gt;=SMALL(기준일시_입력!$J$21:$J$39,ARX$5),ARV35&lt;SMALL(기준일시_입력!$N$21:$N$39,ARX$5)),SMALL(기준일시_입력!$N$21:$N$39,ARX$5)-ARV35,0)),0)</f>
        <v>0</v>
      </c>
      <c r="ARY35" s="128">
        <f>IFERROR(IF(AND(ARV35&lt;SMALL(기준일시_입력!$J$21:$J$39,ARY$5),ARW35&gt;SMALL(기준일시_입력!$N$21:$N$39,ARY$5)),INDEX(기준일시_입력!$AJ$21:$AJ$39,ARY$5*2-1),IF(AND(ARV35&gt;=SMALL(기준일시_입력!$J$21:$J$39,ARY$5),ARV35&lt;SMALL(기준일시_입력!$N$21:$N$39,ARY$5)),SMALL(기준일시_입력!$N$21:$N$39,ARY$5)-ARV35,0)),0)</f>
        <v>0</v>
      </c>
      <c r="ARZ35" s="128">
        <f>IFERROR(IF(AND(ARV35&lt;SMALL(기준일시_입력!$J$21:$J$39,ARZ$5),ARW35&gt;SMALL(기준일시_입력!$N$21:$N$39,ARZ$5)),INDEX(기준일시_입력!$AJ$21:$AJ$39,ARZ$5*2-1),IF(AND(ARV35&gt;=SMALL(기준일시_입력!$J$21:$J$39,ARZ$5),ARV35&lt;SMALL(기준일시_입력!$N$21:$N$39,ARZ$5)),SMALL(기준일시_입력!$N$21:$N$39,ARZ$5)-ARV35,0)),0)</f>
        <v>0</v>
      </c>
      <c r="ASA35" s="128">
        <f>IFERROR(IF(AND(ARV35&lt;SMALL(기준일시_입력!$J$21:$J$39,ASA$5),ARW35&gt;SMALL(기준일시_입력!$N$21:$N$39,ASA$5)),INDEX(기준일시_입력!$AJ$21:$AJ$39,ASA$5*2-1),IF(AND(ARV35&gt;=SMALL(기준일시_입력!$J$21:$J$39,ASA$5),ARV35&lt;SMALL(기준일시_입력!$N$21:$N$39,ASA$5)),SMALL(기준일시_입력!$N$21:$N$39,ASA$5)-ARV35,0)),0)</f>
        <v>0</v>
      </c>
      <c r="ASB35" s="128">
        <f>IFERROR(IF(AND(ARV35&lt;SMALL(기준일시_입력!$J$21:$J$39,ASB$5),ARW35&gt;SMALL(기준일시_입력!$N$21:$N$39,ASB$5)),INDEX(기준일시_입력!$AJ$21:$AJ$39,ASB$5*2-1),IF(AND(ARV35&gt;=SMALL(기준일시_입력!$J$21:$J$39,ASB$5),ARV35&lt;SMALL(기준일시_입력!$N$21:$N$39,ASB$5)),SMALL(기준일시_입력!$N$21:$N$39,ASB$5)-ARV35,0)),0)</f>
        <v>0</v>
      </c>
      <c r="ASC35" s="128">
        <f>IFERROR(IF(AND(ARV35&lt;SMALL(기준일시_입력!$J$21:$J$39,ASC$5),ARW35&gt;SMALL(기준일시_입력!$N$21:$N$39,ASC$5)),INDEX(기준일시_입력!$AJ$21:$AJ$39,ASC$5*2-1),IF(AND(ARV35&gt;=SMALL(기준일시_입력!$J$21:$J$39,ASC$5),ARV35&lt;SMALL(기준일시_입력!$N$21:$N$39,ASC$5)),SMALL(기준일시_입력!$N$21:$N$39,ASC$5)-ARV35,0)),0)</f>
        <v>0</v>
      </c>
      <c r="ASD35" s="128">
        <f>IFERROR(IF(AND(ARV35&lt;SMALL(기준일시_입력!$J$21:$J$39,ASD$5),ARW35&gt;SMALL(기준일시_입력!$N$21:$N$39,ASD$5)),INDEX(기준일시_입력!$AJ$21:$AJ$39,ASD$5*2-1),IF(AND(ARV35&gt;=SMALL(기준일시_입력!$J$21:$J$39,ASD$5),ARV35&lt;SMALL(기준일시_입력!$N$21:$N$39,ASD$5)),SMALL(기준일시_입력!$N$21:$N$39,ASD$5)-ARV35,0)),0)</f>
        <v>0</v>
      </c>
      <c r="ASE35" s="128">
        <f>IFERROR(IF(AND(ARV35&lt;SMALL(기준일시_입력!$J$21:$J$39,ASE$5),ARW35&gt;SMALL(기준일시_입력!$N$21:$N$39,ASE$5)),INDEX(기준일시_입력!$AJ$21:$AJ$39,ASE$5*2-1),IF(AND(ARV35&gt;=SMALL(기준일시_입력!$J$21:$J$39,ASE$5),ARV35&lt;SMALL(기준일시_입력!$N$21:$N$39,ASE$5)),SMALL(기준일시_입력!$N$21:$N$39,ASE$5)-ARV35,0)),0)</f>
        <v>0</v>
      </c>
      <c r="ASF35" s="128">
        <f>IFERROR(IF(AND(ARV35&lt;SMALL(기준일시_입력!$J$21:$J$39,ASF$5),ARW35&gt;SMALL(기준일시_입력!$N$21:$N$39,ASF$5)),INDEX(기준일시_입력!$AJ$21:$AJ$39,ASF$5*2-1),IF(AND(ARV35&gt;=SMALL(기준일시_입력!$J$21:$J$39,ASF$5),ARV35&lt;SMALL(기준일시_입력!$N$21:$N$39,ASF$5)),SMALL(기준일시_입력!$N$21:$N$39,ASF$5)-ARV35,0)),0)</f>
        <v>0</v>
      </c>
      <c r="ASG35" s="128">
        <f>IFERROR(IF(AND(ARV35&lt;SMALL(기준일시_입력!$J$21:$J$39,ASG$5),ARW35&gt;SMALL(기준일시_입력!$N$21:$N$39,ASG$5)),INDEX(기준일시_입력!$AJ$21:$AJ$39,ASG$5*2-1),IF(AND(ARV35&gt;=SMALL(기준일시_입력!$J$21:$J$39,ASG$5),ARV35&lt;SMALL(기준일시_입력!$N$21:$N$39,ASG$5)),SMALL(기준일시_입력!$N$21:$N$39,ASG$5)-ARV35,0)),0)</f>
        <v>0</v>
      </c>
      <c r="ASH35" s="125"/>
      <c r="ASI35" s="180" t="str">
        <f t="shared" si="349"/>
        <v/>
      </c>
      <c r="ASJ35" s="180"/>
      <c r="ASK35" s="124" t="str">
        <f t="shared" si="350"/>
        <v/>
      </c>
      <c r="ASL35" s="133" t="str">
        <f t="shared" si="417"/>
        <v/>
      </c>
      <c r="ASM35" s="184"/>
      <c r="ASN35" s="184"/>
      <c r="ASO35" s="184"/>
      <c r="ASP35" s="184"/>
      <c r="ASQ35" s="184"/>
      <c r="ASR35" s="184"/>
      <c r="ASS35" s="176"/>
      <c r="AST35" s="177"/>
      <c r="ASU35" s="129" t="str">
        <f>IF($B35="","",IF(AND(ASK$3&lt;&gt;"",$B35-기준일시_입력!$AO$7&lt;=0,ASM35="",ASP35="",ASS35=""),"X",IF(ASS35="연차","☆",IF(ASS35="월차","★",IF(ASS35="병가","♨",IF(ASS35="출장","◎",IF(ASS35="교육","■",IF(AND(ASS35="",ASM35&lt;=기준일시_입력!$J$15,ASP35&gt;=기준일시_입력!$N$15),"○",IF(AND(ASS35="",ASM35&lt;&gt;"",ASM35&gt;기준일시_입력!$J$15),"▼",IF(AND(ASS35="",ASP35&lt;&gt;"",ASP35&lt;기준일시_입력!$N$15),"△",""))))))))))</f>
        <v/>
      </c>
      <c r="ASV35" s="128">
        <f>IFERROR(IF(OR(ASM35="",ASP35=""),0,IF(AND(ASX35&lt;기준일시_입력!$J$17,ASY35&gt;기준일시_입력!$N$17),기준일시_입력!$N$17-기준일시_입력!$J$17,IF(AND(ASX35&gt;=기준일시_입력!$J$17,ASY35&gt;기준일시_입력!$N$17),기준일시_입력!$N$17-ASX35,IF(ASY35&lt;기준일시_입력!$J$17,0,IF(AND(ASX35&lt;기준일시_입력!$J$17,ASY35&lt;=기준일시_입력!$N$17),ASY35-기준일시_입력!$J$17,IF(AND(ASX35&gt;=기준일시_입력!$J$17,ASY35&lt;=기준일시_입력!$N$17),ASY35-ASX35,0)))))),0)</f>
        <v>0</v>
      </c>
      <c r="ASW35" s="128">
        <f t="shared" si="352"/>
        <v>0</v>
      </c>
      <c r="ASX35" s="128">
        <f>IF(OR(ASM35="",ASP35=""),0,IF(ASM35&lt;기준일시_입력!$J$15,기준일시_입력!$J$15,ASM35))</f>
        <v>0</v>
      </c>
      <c r="ASY35" s="128">
        <f t="shared" si="353"/>
        <v>0</v>
      </c>
      <c r="ASZ35" s="128">
        <f>IFERROR(IF(AND(ASX35&lt;SMALL(기준일시_입력!$J$21:$J$39,ASZ$5),ASY35&gt;SMALL(기준일시_입력!$N$21:$N$39,ASZ$5)),INDEX(기준일시_입력!$AJ$21:$AJ$39,ASZ$5*2-1),IF(AND(ASX35&gt;=SMALL(기준일시_입력!$J$21:$J$39,ASZ$5),ASX35&lt;SMALL(기준일시_입력!$N$21:$N$39,ASZ$5)),SMALL(기준일시_입력!$N$21:$N$39,ASZ$5)-ASX35,0)),0)</f>
        <v>0</v>
      </c>
      <c r="ATA35" s="128">
        <f>IFERROR(IF(AND(ASX35&lt;SMALL(기준일시_입력!$J$21:$J$39,ATA$5),ASY35&gt;SMALL(기준일시_입력!$N$21:$N$39,ATA$5)),INDEX(기준일시_입력!$AJ$21:$AJ$39,ATA$5*2-1),IF(AND(ASX35&gt;=SMALL(기준일시_입력!$J$21:$J$39,ATA$5),ASX35&lt;SMALL(기준일시_입력!$N$21:$N$39,ATA$5)),SMALL(기준일시_입력!$N$21:$N$39,ATA$5)-ASX35,0)),0)</f>
        <v>0</v>
      </c>
      <c r="ATB35" s="128">
        <f>IFERROR(IF(AND(ASX35&lt;SMALL(기준일시_입력!$J$21:$J$39,ATB$5),ASY35&gt;SMALL(기준일시_입력!$N$21:$N$39,ATB$5)),INDEX(기준일시_입력!$AJ$21:$AJ$39,ATB$5*2-1),IF(AND(ASX35&gt;=SMALL(기준일시_입력!$J$21:$J$39,ATB$5),ASX35&lt;SMALL(기준일시_입력!$N$21:$N$39,ATB$5)),SMALL(기준일시_입력!$N$21:$N$39,ATB$5)-ASX35,0)),0)</f>
        <v>0</v>
      </c>
      <c r="ATC35" s="128">
        <f>IFERROR(IF(AND(ASX35&lt;SMALL(기준일시_입력!$J$21:$J$39,ATC$5),ASY35&gt;SMALL(기준일시_입력!$N$21:$N$39,ATC$5)),INDEX(기준일시_입력!$AJ$21:$AJ$39,ATC$5*2-1),IF(AND(ASX35&gt;=SMALL(기준일시_입력!$J$21:$J$39,ATC$5),ASX35&lt;SMALL(기준일시_입력!$N$21:$N$39,ATC$5)),SMALL(기준일시_입력!$N$21:$N$39,ATC$5)-ASX35,0)),0)</f>
        <v>0</v>
      </c>
      <c r="ATD35" s="128">
        <f>IFERROR(IF(AND(ASX35&lt;SMALL(기준일시_입력!$J$21:$J$39,ATD$5),ASY35&gt;SMALL(기준일시_입력!$N$21:$N$39,ATD$5)),INDEX(기준일시_입력!$AJ$21:$AJ$39,ATD$5*2-1),IF(AND(ASX35&gt;=SMALL(기준일시_입력!$J$21:$J$39,ATD$5),ASX35&lt;SMALL(기준일시_입력!$N$21:$N$39,ATD$5)),SMALL(기준일시_입력!$N$21:$N$39,ATD$5)-ASX35,0)),0)</f>
        <v>0</v>
      </c>
      <c r="ATE35" s="128">
        <f>IFERROR(IF(AND(ASX35&lt;SMALL(기준일시_입력!$J$21:$J$39,ATE$5),ASY35&gt;SMALL(기준일시_입력!$N$21:$N$39,ATE$5)),INDEX(기준일시_입력!$AJ$21:$AJ$39,ATE$5*2-1),IF(AND(ASX35&gt;=SMALL(기준일시_입력!$J$21:$J$39,ATE$5),ASX35&lt;SMALL(기준일시_입력!$N$21:$N$39,ATE$5)),SMALL(기준일시_입력!$N$21:$N$39,ATE$5)-ASX35,0)),0)</f>
        <v>0</v>
      </c>
      <c r="ATF35" s="128">
        <f>IFERROR(IF(AND(ASX35&lt;SMALL(기준일시_입력!$J$21:$J$39,ATF$5),ASY35&gt;SMALL(기준일시_입력!$N$21:$N$39,ATF$5)),INDEX(기준일시_입력!$AJ$21:$AJ$39,ATF$5*2-1),IF(AND(ASX35&gt;=SMALL(기준일시_입력!$J$21:$J$39,ATF$5),ASX35&lt;SMALL(기준일시_입력!$N$21:$N$39,ATF$5)),SMALL(기준일시_입력!$N$21:$N$39,ATF$5)-ASX35,0)),0)</f>
        <v>0</v>
      </c>
      <c r="ATG35" s="128">
        <f>IFERROR(IF(AND(ASX35&lt;SMALL(기준일시_입력!$J$21:$J$39,ATG$5),ASY35&gt;SMALL(기준일시_입력!$N$21:$N$39,ATG$5)),INDEX(기준일시_입력!$AJ$21:$AJ$39,ATG$5*2-1),IF(AND(ASX35&gt;=SMALL(기준일시_입력!$J$21:$J$39,ATG$5),ASX35&lt;SMALL(기준일시_입력!$N$21:$N$39,ATG$5)),SMALL(기준일시_입력!$N$21:$N$39,ATG$5)-ASX35,0)),0)</f>
        <v>0</v>
      </c>
      <c r="ATH35" s="128">
        <f>IFERROR(IF(AND(ASX35&lt;SMALL(기준일시_입력!$J$21:$J$39,ATH$5),ASY35&gt;SMALL(기준일시_입력!$N$21:$N$39,ATH$5)),INDEX(기준일시_입력!$AJ$21:$AJ$39,ATH$5*2-1),IF(AND(ASX35&gt;=SMALL(기준일시_입력!$J$21:$J$39,ATH$5),ASX35&lt;SMALL(기준일시_입력!$N$21:$N$39,ATH$5)),SMALL(기준일시_입력!$N$21:$N$39,ATH$5)-ASX35,0)),0)</f>
        <v>0</v>
      </c>
      <c r="ATI35" s="128">
        <f>IFERROR(IF(AND(ASX35&lt;SMALL(기준일시_입력!$J$21:$J$39,ATI$5),ASY35&gt;SMALL(기준일시_입력!$N$21:$N$39,ATI$5)),INDEX(기준일시_입력!$AJ$21:$AJ$39,ATI$5*2-1),IF(AND(ASX35&gt;=SMALL(기준일시_입력!$J$21:$J$39,ATI$5),ASX35&lt;SMALL(기준일시_입력!$N$21:$N$39,ATI$5)),SMALL(기준일시_입력!$N$21:$N$39,ATI$5)-ASX35,0)),0)</f>
        <v>0</v>
      </c>
      <c r="ATJ35" s="125"/>
      <c r="ATK35" s="180" t="str">
        <f t="shared" si="354"/>
        <v/>
      </c>
      <c r="ATL35" s="180"/>
      <c r="ATM35" s="124" t="str">
        <f t="shared" si="355"/>
        <v/>
      </c>
      <c r="ATN35" s="133" t="str">
        <f t="shared" si="417"/>
        <v/>
      </c>
      <c r="ATO35" s="184"/>
      <c r="ATP35" s="184"/>
      <c r="ATQ35" s="184"/>
      <c r="ATR35" s="184"/>
      <c r="ATS35" s="184"/>
      <c r="ATT35" s="184"/>
      <c r="ATU35" s="176"/>
      <c r="ATV35" s="177"/>
      <c r="ATW35" s="129" t="str">
        <f>IF($B35="","",IF(AND(ATM$3&lt;&gt;"",$B35-기준일시_입력!$AO$7&lt;=0,ATO35="",ATR35="",ATU35=""),"X",IF(ATU35="연차","☆",IF(ATU35="월차","★",IF(ATU35="병가","♨",IF(ATU35="출장","◎",IF(ATU35="교육","■",IF(AND(ATU35="",ATO35&lt;=기준일시_입력!$J$15,ATR35&gt;=기준일시_입력!$N$15),"○",IF(AND(ATU35="",ATO35&lt;&gt;"",ATO35&gt;기준일시_입력!$J$15),"▼",IF(AND(ATU35="",ATR35&lt;&gt;"",ATR35&lt;기준일시_입력!$N$15),"△",""))))))))))</f>
        <v/>
      </c>
      <c r="ATX35" s="128">
        <f>IFERROR(IF(OR(ATO35="",ATR35=""),0,IF(AND(ATZ35&lt;기준일시_입력!$J$17,AUA35&gt;기준일시_입력!$N$17),기준일시_입력!$N$17-기준일시_입력!$J$17,IF(AND(ATZ35&gt;=기준일시_입력!$J$17,AUA35&gt;기준일시_입력!$N$17),기준일시_입력!$N$17-ATZ35,IF(AUA35&lt;기준일시_입력!$J$17,0,IF(AND(ATZ35&lt;기준일시_입력!$J$17,AUA35&lt;=기준일시_입력!$N$17),AUA35-기준일시_입력!$J$17,IF(AND(ATZ35&gt;=기준일시_입력!$J$17,AUA35&lt;=기준일시_입력!$N$17),AUA35-ATZ35,0)))))),0)</f>
        <v>0</v>
      </c>
      <c r="ATY35" s="128">
        <f t="shared" si="357"/>
        <v>0</v>
      </c>
      <c r="ATZ35" s="128">
        <f>IF(OR(ATO35="",ATR35=""),0,IF(ATO35&lt;기준일시_입력!$J$15,기준일시_입력!$J$15,ATO35))</f>
        <v>0</v>
      </c>
      <c r="AUA35" s="128">
        <f t="shared" si="358"/>
        <v>0</v>
      </c>
      <c r="AUB35" s="128">
        <f>IFERROR(IF(AND(ATZ35&lt;SMALL(기준일시_입력!$J$21:$J$39,AUB$5),AUA35&gt;SMALL(기준일시_입력!$N$21:$N$39,AUB$5)),INDEX(기준일시_입력!$AJ$21:$AJ$39,AUB$5*2-1),IF(AND(ATZ35&gt;=SMALL(기준일시_입력!$J$21:$J$39,AUB$5),ATZ35&lt;SMALL(기준일시_입력!$N$21:$N$39,AUB$5)),SMALL(기준일시_입력!$N$21:$N$39,AUB$5)-ATZ35,0)),0)</f>
        <v>0</v>
      </c>
      <c r="AUC35" s="128">
        <f>IFERROR(IF(AND(ATZ35&lt;SMALL(기준일시_입력!$J$21:$J$39,AUC$5),AUA35&gt;SMALL(기준일시_입력!$N$21:$N$39,AUC$5)),INDEX(기준일시_입력!$AJ$21:$AJ$39,AUC$5*2-1),IF(AND(ATZ35&gt;=SMALL(기준일시_입력!$J$21:$J$39,AUC$5),ATZ35&lt;SMALL(기준일시_입력!$N$21:$N$39,AUC$5)),SMALL(기준일시_입력!$N$21:$N$39,AUC$5)-ATZ35,0)),0)</f>
        <v>0</v>
      </c>
      <c r="AUD35" s="128">
        <f>IFERROR(IF(AND(ATZ35&lt;SMALL(기준일시_입력!$J$21:$J$39,AUD$5),AUA35&gt;SMALL(기준일시_입력!$N$21:$N$39,AUD$5)),INDEX(기준일시_입력!$AJ$21:$AJ$39,AUD$5*2-1),IF(AND(ATZ35&gt;=SMALL(기준일시_입력!$J$21:$J$39,AUD$5),ATZ35&lt;SMALL(기준일시_입력!$N$21:$N$39,AUD$5)),SMALL(기준일시_입력!$N$21:$N$39,AUD$5)-ATZ35,0)),0)</f>
        <v>0</v>
      </c>
      <c r="AUE35" s="128">
        <f>IFERROR(IF(AND(ATZ35&lt;SMALL(기준일시_입력!$J$21:$J$39,AUE$5),AUA35&gt;SMALL(기준일시_입력!$N$21:$N$39,AUE$5)),INDEX(기준일시_입력!$AJ$21:$AJ$39,AUE$5*2-1),IF(AND(ATZ35&gt;=SMALL(기준일시_입력!$J$21:$J$39,AUE$5),ATZ35&lt;SMALL(기준일시_입력!$N$21:$N$39,AUE$5)),SMALL(기준일시_입력!$N$21:$N$39,AUE$5)-ATZ35,0)),0)</f>
        <v>0</v>
      </c>
      <c r="AUF35" s="128">
        <f>IFERROR(IF(AND(ATZ35&lt;SMALL(기준일시_입력!$J$21:$J$39,AUF$5),AUA35&gt;SMALL(기준일시_입력!$N$21:$N$39,AUF$5)),INDEX(기준일시_입력!$AJ$21:$AJ$39,AUF$5*2-1),IF(AND(ATZ35&gt;=SMALL(기준일시_입력!$J$21:$J$39,AUF$5),ATZ35&lt;SMALL(기준일시_입력!$N$21:$N$39,AUF$5)),SMALL(기준일시_입력!$N$21:$N$39,AUF$5)-ATZ35,0)),0)</f>
        <v>0</v>
      </c>
      <c r="AUG35" s="128">
        <f>IFERROR(IF(AND(ATZ35&lt;SMALL(기준일시_입력!$J$21:$J$39,AUG$5),AUA35&gt;SMALL(기준일시_입력!$N$21:$N$39,AUG$5)),INDEX(기준일시_입력!$AJ$21:$AJ$39,AUG$5*2-1),IF(AND(ATZ35&gt;=SMALL(기준일시_입력!$J$21:$J$39,AUG$5),ATZ35&lt;SMALL(기준일시_입력!$N$21:$N$39,AUG$5)),SMALL(기준일시_입력!$N$21:$N$39,AUG$5)-ATZ35,0)),0)</f>
        <v>0</v>
      </c>
      <c r="AUH35" s="128">
        <f>IFERROR(IF(AND(ATZ35&lt;SMALL(기준일시_입력!$J$21:$J$39,AUH$5),AUA35&gt;SMALL(기준일시_입력!$N$21:$N$39,AUH$5)),INDEX(기준일시_입력!$AJ$21:$AJ$39,AUH$5*2-1),IF(AND(ATZ35&gt;=SMALL(기준일시_입력!$J$21:$J$39,AUH$5),ATZ35&lt;SMALL(기준일시_입력!$N$21:$N$39,AUH$5)),SMALL(기준일시_입력!$N$21:$N$39,AUH$5)-ATZ35,0)),0)</f>
        <v>0</v>
      </c>
      <c r="AUI35" s="128">
        <f>IFERROR(IF(AND(ATZ35&lt;SMALL(기준일시_입력!$J$21:$J$39,AUI$5),AUA35&gt;SMALL(기준일시_입력!$N$21:$N$39,AUI$5)),INDEX(기준일시_입력!$AJ$21:$AJ$39,AUI$5*2-1),IF(AND(ATZ35&gt;=SMALL(기준일시_입력!$J$21:$J$39,AUI$5),ATZ35&lt;SMALL(기준일시_입력!$N$21:$N$39,AUI$5)),SMALL(기준일시_입력!$N$21:$N$39,AUI$5)-ATZ35,0)),0)</f>
        <v>0</v>
      </c>
      <c r="AUJ35" s="128">
        <f>IFERROR(IF(AND(ATZ35&lt;SMALL(기준일시_입력!$J$21:$J$39,AUJ$5),AUA35&gt;SMALL(기준일시_입력!$N$21:$N$39,AUJ$5)),INDEX(기준일시_입력!$AJ$21:$AJ$39,AUJ$5*2-1),IF(AND(ATZ35&gt;=SMALL(기준일시_입력!$J$21:$J$39,AUJ$5),ATZ35&lt;SMALL(기준일시_입력!$N$21:$N$39,AUJ$5)),SMALL(기준일시_입력!$N$21:$N$39,AUJ$5)-ATZ35,0)),0)</f>
        <v>0</v>
      </c>
      <c r="AUK35" s="128">
        <f>IFERROR(IF(AND(ATZ35&lt;SMALL(기준일시_입력!$J$21:$J$39,AUK$5),AUA35&gt;SMALL(기준일시_입력!$N$21:$N$39,AUK$5)),INDEX(기준일시_입력!$AJ$21:$AJ$39,AUK$5*2-1),IF(AND(ATZ35&gt;=SMALL(기준일시_입력!$J$21:$J$39,AUK$5),ATZ35&lt;SMALL(기준일시_입력!$N$21:$N$39,AUK$5)),SMALL(기준일시_입력!$N$21:$N$39,AUK$5)-ATZ35,0)),0)</f>
        <v>0</v>
      </c>
      <c r="AUL35" s="125"/>
      <c r="AUM35" s="180" t="str">
        <f t="shared" si="359"/>
        <v/>
      </c>
      <c r="AUN35" s="180"/>
      <c r="AUO35" s="124" t="str">
        <f t="shared" si="360"/>
        <v/>
      </c>
      <c r="AUP35" s="133" t="str">
        <f t="shared" si="417"/>
        <v/>
      </c>
      <c r="AUQ35" s="184"/>
      <c r="AUR35" s="184"/>
      <c r="AUS35" s="184"/>
      <c r="AUT35" s="184"/>
      <c r="AUU35" s="184"/>
      <c r="AUV35" s="184"/>
      <c r="AUW35" s="176"/>
      <c r="AUX35" s="177"/>
      <c r="AUY35" s="129" t="str">
        <f>IF($B35="","",IF(AND(AUO$3&lt;&gt;"",$B35-기준일시_입력!$AO$7&lt;=0,AUQ35="",AUT35="",AUW35=""),"X",IF(AUW35="연차","☆",IF(AUW35="월차","★",IF(AUW35="병가","♨",IF(AUW35="출장","◎",IF(AUW35="교육","■",IF(AND(AUW35="",AUQ35&lt;=기준일시_입력!$J$15,AUT35&gt;=기준일시_입력!$N$15),"○",IF(AND(AUW35="",AUQ35&lt;&gt;"",AUQ35&gt;기준일시_입력!$J$15),"▼",IF(AND(AUW35="",AUT35&lt;&gt;"",AUT35&lt;기준일시_입력!$N$15),"△",""))))))))))</f>
        <v/>
      </c>
      <c r="AUZ35" s="128">
        <f>IFERROR(IF(OR(AUQ35="",AUT35=""),0,IF(AND(AVB35&lt;기준일시_입력!$J$17,AVC35&gt;기준일시_입력!$N$17),기준일시_입력!$N$17-기준일시_입력!$J$17,IF(AND(AVB35&gt;=기준일시_입력!$J$17,AVC35&gt;기준일시_입력!$N$17),기준일시_입력!$N$17-AVB35,IF(AVC35&lt;기준일시_입력!$J$17,0,IF(AND(AVB35&lt;기준일시_입력!$J$17,AVC35&lt;=기준일시_입력!$N$17),AVC35-기준일시_입력!$J$17,IF(AND(AVB35&gt;=기준일시_입력!$J$17,AVC35&lt;=기준일시_입력!$N$17),AVC35-AVB35,0)))))),0)</f>
        <v>0</v>
      </c>
      <c r="AVA35" s="128">
        <f t="shared" si="362"/>
        <v>0</v>
      </c>
      <c r="AVB35" s="128">
        <f>IF(OR(AUQ35="",AUT35=""),0,IF(AUQ35&lt;기준일시_입력!$J$15,기준일시_입력!$J$15,AUQ35))</f>
        <v>0</v>
      </c>
      <c r="AVC35" s="128">
        <f t="shared" si="363"/>
        <v>0</v>
      </c>
      <c r="AVD35" s="128">
        <f>IFERROR(IF(AND(AVB35&lt;SMALL(기준일시_입력!$J$21:$J$39,AVD$5),AVC35&gt;SMALL(기준일시_입력!$N$21:$N$39,AVD$5)),INDEX(기준일시_입력!$AJ$21:$AJ$39,AVD$5*2-1),IF(AND(AVB35&gt;=SMALL(기준일시_입력!$J$21:$J$39,AVD$5),AVB35&lt;SMALL(기준일시_입력!$N$21:$N$39,AVD$5)),SMALL(기준일시_입력!$N$21:$N$39,AVD$5)-AVB35,0)),0)</f>
        <v>0</v>
      </c>
      <c r="AVE35" s="128">
        <f>IFERROR(IF(AND(AVB35&lt;SMALL(기준일시_입력!$J$21:$J$39,AVE$5),AVC35&gt;SMALL(기준일시_입력!$N$21:$N$39,AVE$5)),INDEX(기준일시_입력!$AJ$21:$AJ$39,AVE$5*2-1),IF(AND(AVB35&gt;=SMALL(기준일시_입력!$J$21:$J$39,AVE$5),AVB35&lt;SMALL(기준일시_입력!$N$21:$N$39,AVE$5)),SMALL(기준일시_입력!$N$21:$N$39,AVE$5)-AVB35,0)),0)</f>
        <v>0</v>
      </c>
      <c r="AVF35" s="128">
        <f>IFERROR(IF(AND(AVB35&lt;SMALL(기준일시_입력!$J$21:$J$39,AVF$5),AVC35&gt;SMALL(기준일시_입력!$N$21:$N$39,AVF$5)),INDEX(기준일시_입력!$AJ$21:$AJ$39,AVF$5*2-1),IF(AND(AVB35&gt;=SMALL(기준일시_입력!$J$21:$J$39,AVF$5),AVB35&lt;SMALL(기준일시_입력!$N$21:$N$39,AVF$5)),SMALL(기준일시_입력!$N$21:$N$39,AVF$5)-AVB35,0)),0)</f>
        <v>0</v>
      </c>
      <c r="AVG35" s="128">
        <f>IFERROR(IF(AND(AVB35&lt;SMALL(기준일시_입력!$J$21:$J$39,AVG$5),AVC35&gt;SMALL(기준일시_입력!$N$21:$N$39,AVG$5)),INDEX(기준일시_입력!$AJ$21:$AJ$39,AVG$5*2-1),IF(AND(AVB35&gt;=SMALL(기준일시_입력!$J$21:$J$39,AVG$5),AVB35&lt;SMALL(기준일시_입력!$N$21:$N$39,AVG$5)),SMALL(기준일시_입력!$N$21:$N$39,AVG$5)-AVB35,0)),0)</f>
        <v>0</v>
      </c>
      <c r="AVH35" s="128">
        <f>IFERROR(IF(AND(AVB35&lt;SMALL(기준일시_입력!$J$21:$J$39,AVH$5),AVC35&gt;SMALL(기준일시_입력!$N$21:$N$39,AVH$5)),INDEX(기준일시_입력!$AJ$21:$AJ$39,AVH$5*2-1),IF(AND(AVB35&gt;=SMALL(기준일시_입력!$J$21:$J$39,AVH$5),AVB35&lt;SMALL(기준일시_입력!$N$21:$N$39,AVH$5)),SMALL(기준일시_입력!$N$21:$N$39,AVH$5)-AVB35,0)),0)</f>
        <v>0</v>
      </c>
      <c r="AVI35" s="128">
        <f>IFERROR(IF(AND(AVB35&lt;SMALL(기준일시_입력!$J$21:$J$39,AVI$5),AVC35&gt;SMALL(기준일시_입력!$N$21:$N$39,AVI$5)),INDEX(기준일시_입력!$AJ$21:$AJ$39,AVI$5*2-1),IF(AND(AVB35&gt;=SMALL(기준일시_입력!$J$21:$J$39,AVI$5),AVB35&lt;SMALL(기준일시_입력!$N$21:$N$39,AVI$5)),SMALL(기준일시_입력!$N$21:$N$39,AVI$5)-AVB35,0)),0)</f>
        <v>0</v>
      </c>
      <c r="AVJ35" s="128">
        <f>IFERROR(IF(AND(AVB35&lt;SMALL(기준일시_입력!$J$21:$J$39,AVJ$5),AVC35&gt;SMALL(기준일시_입력!$N$21:$N$39,AVJ$5)),INDEX(기준일시_입력!$AJ$21:$AJ$39,AVJ$5*2-1),IF(AND(AVB35&gt;=SMALL(기준일시_입력!$J$21:$J$39,AVJ$5),AVB35&lt;SMALL(기준일시_입력!$N$21:$N$39,AVJ$5)),SMALL(기준일시_입력!$N$21:$N$39,AVJ$5)-AVB35,0)),0)</f>
        <v>0</v>
      </c>
      <c r="AVK35" s="128">
        <f>IFERROR(IF(AND(AVB35&lt;SMALL(기준일시_입력!$J$21:$J$39,AVK$5),AVC35&gt;SMALL(기준일시_입력!$N$21:$N$39,AVK$5)),INDEX(기준일시_입력!$AJ$21:$AJ$39,AVK$5*2-1),IF(AND(AVB35&gt;=SMALL(기준일시_입력!$J$21:$J$39,AVK$5),AVB35&lt;SMALL(기준일시_입력!$N$21:$N$39,AVK$5)),SMALL(기준일시_입력!$N$21:$N$39,AVK$5)-AVB35,0)),0)</f>
        <v>0</v>
      </c>
      <c r="AVL35" s="128">
        <f>IFERROR(IF(AND(AVB35&lt;SMALL(기준일시_입력!$J$21:$J$39,AVL$5),AVC35&gt;SMALL(기준일시_입력!$N$21:$N$39,AVL$5)),INDEX(기준일시_입력!$AJ$21:$AJ$39,AVL$5*2-1),IF(AND(AVB35&gt;=SMALL(기준일시_입력!$J$21:$J$39,AVL$5),AVB35&lt;SMALL(기준일시_입력!$N$21:$N$39,AVL$5)),SMALL(기준일시_입력!$N$21:$N$39,AVL$5)-AVB35,0)),0)</f>
        <v>0</v>
      </c>
      <c r="AVM35" s="128">
        <f>IFERROR(IF(AND(AVB35&lt;SMALL(기준일시_입력!$J$21:$J$39,AVM$5),AVC35&gt;SMALL(기준일시_입력!$N$21:$N$39,AVM$5)),INDEX(기준일시_입력!$AJ$21:$AJ$39,AVM$5*2-1),IF(AND(AVB35&gt;=SMALL(기준일시_입력!$J$21:$J$39,AVM$5),AVB35&lt;SMALL(기준일시_입력!$N$21:$N$39,AVM$5)),SMALL(기준일시_입력!$N$21:$N$39,AVM$5)-AVB35,0)),0)</f>
        <v>0</v>
      </c>
      <c r="AVN35" s="125"/>
      <c r="AVO35" s="180" t="str">
        <f t="shared" si="364"/>
        <v/>
      </c>
      <c r="AVP35" s="180"/>
      <c r="AVQ35" s="124" t="str">
        <f t="shared" si="365"/>
        <v/>
      </c>
      <c r="AVR35" s="133" t="str">
        <f t="shared" si="418"/>
        <v/>
      </c>
      <c r="AVS35" s="184"/>
      <c r="AVT35" s="184"/>
      <c r="AVU35" s="184"/>
      <c r="AVV35" s="184"/>
      <c r="AVW35" s="184"/>
      <c r="AVX35" s="184"/>
      <c r="AVY35" s="176"/>
      <c r="AVZ35" s="177"/>
      <c r="AWA35" s="129" t="str">
        <f>IF($B35="","",IF(AND(AVQ$3&lt;&gt;"",$B35-기준일시_입력!$AO$7&lt;=0,AVS35="",AVV35="",AVY35=""),"X",IF(AVY35="연차","☆",IF(AVY35="월차","★",IF(AVY35="병가","♨",IF(AVY35="출장","◎",IF(AVY35="교육","■",IF(AND(AVY35="",AVS35&lt;=기준일시_입력!$J$15,AVV35&gt;=기준일시_입력!$N$15),"○",IF(AND(AVY35="",AVS35&lt;&gt;"",AVS35&gt;기준일시_입력!$J$15),"▼",IF(AND(AVY35="",AVV35&lt;&gt;"",AVV35&lt;기준일시_입력!$N$15),"△",""))))))))))</f>
        <v/>
      </c>
      <c r="AWB35" s="128">
        <f>IFERROR(IF(OR(AVS35="",AVV35=""),0,IF(AND(AWD35&lt;기준일시_입력!$J$17,AWE35&gt;기준일시_입력!$N$17),기준일시_입력!$N$17-기준일시_입력!$J$17,IF(AND(AWD35&gt;=기준일시_입력!$J$17,AWE35&gt;기준일시_입력!$N$17),기준일시_입력!$N$17-AWD35,IF(AWE35&lt;기준일시_입력!$J$17,0,IF(AND(AWD35&lt;기준일시_입력!$J$17,AWE35&lt;=기준일시_입력!$N$17),AWE35-기준일시_입력!$J$17,IF(AND(AWD35&gt;=기준일시_입력!$J$17,AWE35&lt;=기준일시_입력!$N$17),AWE35-AWD35,0)))))),0)</f>
        <v>0</v>
      </c>
      <c r="AWC35" s="128">
        <f t="shared" si="367"/>
        <v>0</v>
      </c>
      <c r="AWD35" s="128">
        <f>IF(OR(AVS35="",AVV35=""),0,IF(AVS35&lt;기준일시_입력!$J$15,기준일시_입력!$J$15,AVS35))</f>
        <v>0</v>
      </c>
      <c r="AWE35" s="128">
        <f t="shared" si="368"/>
        <v>0</v>
      </c>
      <c r="AWF35" s="128">
        <f>IFERROR(IF(AND(AWD35&lt;SMALL(기준일시_입력!$J$21:$J$39,AWF$5),AWE35&gt;SMALL(기준일시_입력!$N$21:$N$39,AWF$5)),INDEX(기준일시_입력!$AJ$21:$AJ$39,AWF$5*2-1),IF(AND(AWD35&gt;=SMALL(기준일시_입력!$J$21:$J$39,AWF$5),AWD35&lt;SMALL(기준일시_입력!$N$21:$N$39,AWF$5)),SMALL(기준일시_입력!$N$21:$N$39,AWF$5)-AWD35,0)),0)</f>
        <v>0</v>
      </c>
      <c r="AWG35" s="128">
        <f>IFERROR(IF(AND(AWD35&lt;SMALL(기준일시_입력!$J$21:$J$39,AWG$5),AWE35&gt;SMALL(기준일시_입력!$N$21:$N$39,AWG$5)),INDEX(기준일시_입력!$AJ$21:$AJ$39,AWG$5*2-1),IF(AND(AWD35&gt;=SMALL(기준일시_입력!$J$21:$J$39,AWG$5),AWD35&lt;SMALL(기준일시_입력!$N$21:$N$39,AWG$5)),SMALL(기준일시_입력!$N$21:$N$39,AWG$5)-AWD35,0)),0)</f>
        <v>0</v>
      </c>
      <c r="AWH35" s="128">
        <f>IFERROR(IF(AND(AWD35&lt;SMALL(기준일시_입력!$J$21:$J$39,AWH$5),AWE35&gt;SMALL(기준일시_입력!$N$21:$N$39,AWH$5)),INDEX(기준일시_입력!$AJ$21:$AJ$39,AWH$5*2-1),IF(AND(AWD35&gt;=SMALL(기준일시_입력!$J$21:$J$39,AWH$5),AWD35&lt;SMALL(기준일시_입력!$N$21:$N$39,AWH$5)),SMALL(기준일시_입력!$N$21:$N$39,AWH$5)-AWD35,0)),0)</f>
        <v>0</v>
      </c>
      <c r="AWI35" s="128">
        <f>IFERROR(IF(AND(AWD35&lt;SMALL(기준일시_입력!$J$21:$J$39,AWI$5),AWE35&gt;SMALL(기준일시_입력!$N$21:$N$39,AWI$5)),INDEX(기준일시_입력!$AJ$21:$AJ$39,AWI$5*2-1),IF(AND(AWD35&gt;=SMALL(기준일시_입력!$J$21:$J$39,AWI$5),AWD35&lt;SMALL(기준일시_입력!$N$21:$N$39,AWI$5)),SMALL(기준일시_입력!$N$21:$N$39,AWI$5)-AWD35,0)),0)</f>
        <v>0</v>
      </c>
      <c r="AWJ35" s="128">
        <f>IFERROR(IF(AND(AWD35&lt;SMALL(기준일시_입력!$J$21:$J$39,AWJ$5),AWE35&gt;SMALL(기준일시_입력!$N$21:$N$39,AWJ$5)),INDEX(기준일시_입력!$AJ$21:$AJ$39,AWJ$5*2-1),IF(AND(AWD35&gt;=SMALL(기준일시_입력!$J$21:$J$39,AWJ$5),AWD35&lt;SMALL(기준일시_입력!$N$21:$N$39,AWJ$5)),SMALL(기준일시_입력!$N$21:$N$39,AWJ$5)-AWD35,0)),0)</f>
        <v>0</v>
      </c>
      <c r="AWK35" s="128">
        <f>IFERROR(IF(AND(AWD35&lt;SMALL(기준일시_입력!$J$21:$J$39,AWK$5),AWE35&gt;SMALL(기준일시_입력!$N$21:$N$39,AWK$5)),INDEX(기준일시_입력!$AJ$21:$AJ$39,AWK$5*2-1),IF(AND(AWD35&gt;=SMALL(기준일시_입력!$J$21:$J$39,AWK$5),AWD35&lt;SMALL(기준일시_입력!$N$21:$N$39,AWK$5)),SMALL(기준일시_입력!$N$21:$N$39,AWK$5)-AWD35,0)),0)</f>
        <v>0</v>
      </c>
      <c r="AWL35" s="128">
        <f>IFERROR(IF(AND(AWD35&lt;SMALL(기준일시_입력!$J$21:$J$39,AWL$5),AWE35&gt;SMALL(기준일시_입력!$N$21:$N$39,AWL$5)),INDEX(기준일시_입력!$AJ$21:$AJ$39,AWL$5*2-1),IF(AND(AWD35&gt;=SMALL(기준일시_입력!$J$21:$J$39,AWL$5),AWD35&lt;SMALL(기준일시_입력!$N$21:$N$39,AWL$5)),SMALL(기준일시_입력!$N$21:$N$39,AWL$5)-AWD35,0)),0)</f>
        <v>0</v>
      </c>
      <c r="AWM35" s="128">
        <f>IFERROR(IF(AND(AWD35&lt;SMALL(기준일시_입력!$J$21:$J$39,AWM$5),AWE35&gt;SMALL(기준일시_입력!$N$21:$N$39,AWM$5)),INDEX(기준일시_입력!$AJ$21:$AJ$39,AWM$5*2-1),IF(AND(AWD35&gt;=SMALL(기준일시_입력!$J$21:$J$39,AWM$5),AWD35&lt;SMALL(기준일시_입력!$N$21:$N$39,AWM$5)),SMALL(기준일시_입력!$N$21:$N$39,AWM$5)-AWD35,0)),0)</f>
        <v>0</v>
      </c>
      <c r="AWN35" s="128">
        <f>IFERROR(IF(AND(AWD35&lt;SMALL(기준일시_입력!$J$21:$J$39,AWN$5),AWE35&gt;SMALL(기준일시_입력!$N$21:$N$39,AWN$5)),INDEX(기준일시_입력!$AJ$21:$AJ$39,AWN$5*2-1),IF(AND(AWD35&gt;=SMALL(기준일시_입력!$J$21:$J$39,AWN$5),AWD35&lt;SMALL(기준일시_입력!$N$21:$N$39,AWN$5)),SMALL(기준일시_입력!$N$21:$N$39,AWN$5)-AWD35,0)),0)</f>
        <v>0</v>
      </c>
      <c r="AWO35" s="128">
        <f>IFERROR(IF(AND(AWD35&lt;SMALL(기준일시_입력!$J$21:$J$39,AWO$5),AWE35&gt;SMALL(기준일시_입력!$N$21:$N$39,AWO$5)),INDEX(기준일시_입력!$AJ$21:$AJ$39,AWO$5*2-1),IF(AND(AWD35&gt;=SMALL(기준일시_입력!$J$21:$J$39,AWO$5),AWD35&lt;SMALL(기준일시_입력!$N$21:$N$39,AWO$5)),SMALL(기준일시_입력!$N$21:$N$39,AWO$5)-AWD35,0)),0)</f>
        <v>0</v>
      </c>
      <c r="AWP35" s="125"/>
      <c r="AWQ35" s="180" t="str">
        <f t="shared" si="369"/>
        <v/>
      </c>
      <c r="AWR35" s="180"/>
      <c r="AWS35" s="124" t="str">
        <f t="shared" si="370"/>
        <v/>
      </c>
      <c r="AWT35" s="133" t="str">
        <f t="shared" si="418"/>
        <v/>
      </c>
      <c r="AWU35" s="184"/>
      <c r="AWV35" s="184"/>
      <c r="AWW35" s="184"/>
      <c r="AWX35" s="184"/>
      <c r="AWY35" s="184"/>
      <c r="AWZ35" s="184"/>
      <c r="AXA35" s="176"/>
      <c r="AXB35" s="177"/>
      <c r="AXC35" s="129" t="str">
        <f>IF($B35="","",IF(AND(AWS$3&lt;&gt;"",$B35-기준일시_입력!$AO$7&lt;=0,AWU35="",AWX35="",AXA35=""),"X",IF(AXA35="연차","☆",IF(AXA35="월차","★",IF(AXA35="병가","♨",IF(AXA35="출장","◎",IF(AXA35="교육","■",IF(AND(AXA35="",AWU35&lt;=기준일시_입력!$J$15,AWX35&gt;=기준일시_입력!$N$15),"○",IF(AND(AXA35="",AWU35&lt;&gt;"",AWU35&gt;기준일시_입력!$J$15),"▼",IF(AND(AXA35="",AWX35&lt;&gt;"",AWX35&lt;기준일시_입력!$N$15),"△",""))))))))))</f>
        <v/>
      </c>
      <c r="AXD35" s="128">
        <f>IFERROR(IF(OR(AWU35="",AWX35=""),0,IF(AND(AXF35&lt;기준일시_입력!$J$17,AXG35&gt;기준일시_입력!$N$17),기준일시_입력!$N$17-기준일시_입력!$J$17,IF(AND(AXF35&gt;=기준일시_입력!$J$17,AXG35&gt;기준일시_입력!$N$17),기준일시_입력!$N$17-AXF35,IF(AXG35&lt;기준일시_입력!$J$17,0,IF(AND(AXF35&lt;기준일시_입력!$J$17,AXG35&lt;=기준일시_입력!$N$17),AXG35-기준일시_입력!$J$17,IF(AND(AXF35&gt;=기준일시_입력!$J$17,AXG35&lt;=기준일시_입력!$N$17),AXG35-AXF35,0)))))),0)</f>
        <v>0</v>
      </c>
      <c r="AXE35" s="128">
        <f t="shared" si="372"/>
        <v>0</v>
      </c>
      <c r="AXF35" s="128">
        <f>IF(OR(AWU35="",AWX35=""),0,IF(AWU35&lt;기준일시_입력!$J$15,기준일시_입력!$J$15,AWU35))</f>
        <v>0</v>
      </c>
      <c r="AXG35" s="128">
        <f t="shared" si="373"/>
        <v>0</v>
      </c>
      <c r="AXH35" s="128">
        <f>IFERROR(IF(AND(AXF35&lt;SMALL(기준일시_입력!$J$21:$J$39,AXH$5),AXG35&gt;SMALL(기준일시_입력!$N$21:$N$39,AXH$5)),INDEX(기준일시_입력!$AJ$21:$AJ$39,AXH$5*2-1),IF(AND(AXF35&gt;=SMALL(기준일시_입력!$J$21:$J$39,AXH$5),AXF35&lt;SMALL(기준일시_입력!$N$21:$N$39,AXH$5)),SMALL(기준일시_입력!$N$21:$N$39,AXH$5)-AXF35,0)),0)</f>
        <v>0</v>
      </c>
      <c r="AXI35" s="128">
        <f>IFERROR(IF(AND(AXF35&lt;SMALL(기준일시_입력!$J$21:$J$39,AXI$5),AXG35&gt;SMALL(기준일시_입력!$N$21:$N$39,AXI$5)),INDEX(기준일시_입력!$AJ$21:$AJ$39,AXI$5*2-1),IF(AND(AXF35&gt;=SMALL(기준일시_입력!$J$21:$J$39,AXI$5),AXF35&lt;SMALL(기준일시_입력!$N$21:$N$39,AXI$5)),SMALL(기준일시_입력!$N$21:$N$39,AXI$5)-AXF35,0)),0)</f>
        <v>0</v>
      </c>
      <c r="AXJ35" s="128">
        <f>IFERROR(IF(AND(AXF35&lt;SMALL(기준일시_입력!$J$21:$J$39,AXJ$5),AXG35&gt;SMALL(기준일시_입력!$N$21:$N$39,AXJ$5)),INDEX(기준일시_입력!$AJ$21:$AJ$39,AXJ$5*2-1),IF(AND(AXF35&gt;=SMALL(기준일시_입력!$J$21:$J$39,AXJ$5),AXF35&lt;SMALL(기준일시_입력!$N$21:$N$39,AXJ$5)),SMALL(기준일시_입력!$N$21:$N$39,AXJ$5)-AXF35,0)),0)</f>
        <v>0</v>
      </c>
      <c r="AXK35" s="128">
        <f>IFERROR(IF(AND(AXF35&lt;SMALL(기준일시_입력!$J$21:$J$39,AXK$5),AXG35&gt;SMALL(기준일시_입력!$N$21:$N$39,AXK$5)),INDEX(기준일시_입력!$AJ$21:$AJ$39,AXK$5*2-1),IF(AND(AXF35&gt;=SMALL(기준일시_입력!$J$21:$J$39,AXK$5),AXF35&lt;SMALL(기준일시_입력!$N$21:$N$39,AXK$5)),SMALL(기준일시_입력!$N$21:$N$39,AXK$5)-AXF35,0)),0)</f>
        <v>0</v>
      </c>
      <c r="AXL35" s="128">
        <f>IFERROR(IF(AND(AXF35&lt;SMALL(기준일시_입력!$J$21:$J$39,AXL$5),AXG35&gt;SMALL(기준일시_입력!$N$21:$N$39,AXL$5)),INDEX(기준일시_입력!$AJ$21:$AJ$39,AXL$5*2-1),IF(AND(AXF35&gt;=SMALL(기준일시_입력!$J$21:$J$39,AXL$5),AXF35&lt;SMALL(기준일시_입력!$N$21:$N$39,AXL$5)),SMALL(기준일시_입력!$N$21:$N$39,AXL$5)-AXF35,0)),0)</f>
        <v>0</v>
      </c>
      <c r="AXM35" s="128">
        <f>IFERROR(IF(AND(AXF35&lt;SMALL(기준일시_입력!$J$21:$J$39,AXM$5),AXG35&gt;SMALL(기준일시_입력!$N$21:$N$39,AXM$5)),INDEX(기준일시_입력!$AJ$21:$AJ$39,AXM$5*2-1),IF(AND(AXF35&gt;=SMALL(기준일시_입력!$J$21:$J$39,AXM$5),AXF35&lt;SMALL(기준일시_입력!$N$21:$N$39,AXM$5)),SMALL(기준일시_입력!$N$21:$N$39,AXM$5)-AXF35,0)),0)</f>
        <v>0</v>
      </c>
      <c r="AXN35" s="128">
        <f>IFERROR(IF(AND(AXF35&lt;SMALL(기준일시_입력!$J$21:$J$39,AXN$5),AXG35&gt;SMALL(기준일시_입력!$N$21:$N$39,AXN$5)),INDEX(기준일시_입력!$AJ$21:$AJ$39,AXN$5*2-1),IF(AND(AXF35&gt;=SMALL(기준일시_입력!$J$21:$J$39,AXN$5),AXF35&lt;SMALL(기준일시_입력!$N$21:$N$39,AXN$5)),SMALL(기준일시_입력!$N$21:$N$39,AXN$5)-AXF35,0)),0)</f>
        <v>0</v>
      </c>
      <c r="AXO35" s="128">
        <f>IFERROR(IF(AND(AXF35&lt;SMALL(기준일시_입력!$J$21:$J$39,AXO$5),AXG35&gt;SMALL(기준일시_입력!$N$21:$N$39,AXO$5)),INDEX(기준일시_입력!$AJ$21:$AJ$39,AXO$5*2-1),IF(AND(AXF35&gt;=SMALL(기준일시_입력!$J$21:$J$39,AXO$5),AXF35&lt;SMALL(기준일시_입력!$N$21:$N$39,AXO$5)),SMALL(기준일시_입력!$N$21:$N$39,AXO$5)-AXF35,0)),0)</f>
        <v>0</v>
      </c>
      <c r="AXP35" s="128">
        <f>IFERROR(IF(AND(AXF35&lt;SMALL(기준일시_입력!$J$21:$J$39,AXP$5),AXG35&gt;SMALL(기준일시_입력!$N$21:$N$39,AXP$5)),INDEX(기준일시_입력!$AJ$21:$AJ$39,AXP$5*2-1),IF(AND(AXF35&gt;=SMALL(기준일시_입력!$J$21:$J$39,AXP$5),AXF35&lt;SMALL(기준일시_입력!$N$21:$N$39,AXP$5)),SMALL(기준일시_입력!$N$21:$N$39,AXP$5)-AXF35,0)),0)</f>
        <v>0</v>
      </c>
      <c r="AXQ35" s="128">
        <f>IFERROR(IF(AND(AXF35&lt;SMALL(기준일시_입력!$J$21:$J$39,AXQ$5),AXG35&gt;SMALL(기준일시_입력!$N$21:$N$39,AXQ$5)),INDEX(기준일시_입력!$AJ$21:$AJ$39,AXQ$5*2-1),IF(AND(AXF35&gt;=SMALL(기준일시_입력!$J$21:$J$39,AXQ$5),AXF35&lt;SMALL(기준일시_입력!$N$21:$N$39,AXQ$5)),SMALL(기준일시_입력!$N$21:$N$39,AXQ$5)-AXF35,0)),0)</f>
        <v>0</v>
      </c>
      <c r="AXR35" s="125"/>
      <c r="AXS35" s="180" t="str">
        <f t="shared" si="374"/>
        <v/>
      </c>
      <c r="AXT35" s="180"/>
      <c r="AXU35" s="124" t="str">
        <f t="shared" si="375"/>
        <v/>
      </c>
      <c r="AXV35" s="133" t="str">
        <f t="shared" si="418"/>
        <v/>
      </c>
      <c r="AXW35" s="184"/>
      <c r="AXX35" s="184"/>
      <c r="AXY35" s="184"/>
      <c r="AXZ35" s="184"/>
      <c r="AYA35" s="184"/>
      <c r="AYB35" s="184"/>
      <c r="AYC35" s="176"/>
      <c r="AYD35" s="177"/>
      <c r="AYE35" s="129" t="str">
        <f>IF($B35="","",IF(AND(AXU$3&lt;&gt;"",$B35-기준일시_입력!$AO$7&lt;=0,AXW35="",AXZ35="",AYC35=""),"X",IF(AYC35="연차","☆",IF(AYC35="월차","★",IF(AYC35="병가","♨",IF(AYC35="출장","◎",IF(AYC35="교육","■",IF(AND(AYC35="",AXW35&lt;=기준일시_입력!$J$15,AXZ35&gt;=기준일시_입력!$N$15),"○",IF(AND(AYC35="",AXW35&lt;&gt;"",AXW35&gt;기준일시_입력!$J$15),"▼",IF(AND(AYC35="",AXZ35&lt;&gt;"",AXZ35&lt;기준일시_입력!$N$15),"△",""))))))))))</f>
        <v/>
      </c>
      <c r="AYF35" s="128">
        <f>IFERROR(IF(OR(AXW35="",AXZ35=""),0,IF(AND(AYH35&lt;기준일시_입력!$J$17,AYI35&gt;기준일시_입력!$N$17),기준일시_입력!$N$17-기준일시_입력!$J$17,IF(AND(AYH35&gt;=기준일시_입력!$J$17,AYI35&gt;기준일시_입력!$N$17),기준일시_입력!$N$17-AYH35,IF(AYI35&lt;기준일시_입력!$J$17,0,IF(AND(AYH35&lt;기준일시_입력!$J$17,AYI35&lt;=기준일시_입력!$N$17),AYI35-기준일시_입력!$J$17,IF(AND(AYH35&gt;=기준일시_입력!$J$17,AYI35&lt;=기준일시_입력!$N$17),AYI35-AYH35,0)))))),0)</f>
        <v>0</v>
      </c>
      <c r="AYG35" s="128">
        <f t="shared" si="377"/>
        <v>0</v>
      </c>
      <c r="AYH35" s="128">
        <f>IF(OR(AXW35="",AXZ35=""),0,IF(AXW35&lt;기준일시_입력!$J$15,기준일시_입력!$J$15,AXW35))</f>
        <v>0</v>
      </c>
      <c r="AYI35" s="128">
        <f t="shared" si="378"/>
        <v>0</v>
      </c>
      <c r="AYJ35" s="128">
        <f>IFERROR(IF(AND(AYH35&lt;SMALL(기준일시_입력!$J$21:$J$39,AYJ$5),AYI35&gt;SMALL(기준일시_입력!$N$21:$N$39,AYJ$5)),INDEX(기준일시_입력!$AJ$21:$AJ$39,AYJ$5*2-1),IF(AND(AYH35&gt;=SMALL(기준일시_입력!$J$21:$J$39,AYJ$5),AYH35&lt;SMALL(기준일시_입력!$N$21:$N$39,AYJ$5)),SMALL(기준일시_입력!$N$21:$N$39,AYJ$5)-AYH35,0)),0)</f>
        <v>0</v>
      </c>
      <c r="AYK35" s="128">
        <f>IFERROR(IF(AND(AYH35&lt;SMALL(기준일시_입력!$J$21:$J$39,AYK$5),AYI35&gt;SMALL(기준일시_입력!$N$21:$N$39,AYK$5)),INDEX(기준일시_입력!$AJ$21:$AJ$39,AYK$5*2-1),IF(AND(AYH35&gt;=SMALL(기준일시_입력!$J$21:$J$39,AYK$5),AYH35&lt;SMALL(기준일시_입력!$N$21:$N$39,AYK$5)),SMALL(기준일시_입력!$N$21:$N$39,AYK$5)-AYH35,0)),0)</f>
        <v>0</v>
      </c>
      <c r="AYL35" s="128">
        <f>IFERROR(IF(AND(AYH35&lt;SMALL(기준일시_입력!$J$21:$J$39,AYL$5),AYI35&gt;SMALL(기준일시_입력!$N$21:$N$39,AYL$5)),INDEX(기준일시_입력!$AJ$21:$AJ$39,AYL$5*2-1),IF(AND(AYH35&gt;=SMALL(기준일시_입력!$J$21:$J$39,AYL$5),AYH35&lt;SMALL(기준일시_입력!$N$21:$N$39,AYL$5)),SMALL(기준일시_입력!$N$21:$N$39,AYL$5)-AYH35,0)),0)</f>
        <v>0</v>
      </c>
      <c r="AYM35" s="128">
        <f>IFERROR(IF(AND(AYH35&lt;SMALL(기준일시_입력!$J$21:$J$39,AYM$5),AYI35&gt;SMALL(기준일시_입력!$N$21:$N$39,AYM$5)),INDEX(기준일시_입력!$AJ$21:$AJ$39,AYM$5*2-1),IF(AND(AYH35&gt;=SMALL(기준일시_입력!$J$21:$J$39,AYM$5),AYH35&lt;SMALL(기준일시_입력!$N$21:$N$39,AYM$5)),SMALL(기준일시_입력!$N$21:$N$39,AYM$5)-AYH35,0)),0)</f>
        <v>0</v>
      </c>
      <c r="AYN35" s="128">
        <f>IFERROR(IF(AND(AYH35&lt;SMALL(기준일시_입력!$J$21:$J$39,AYN$5),AYI35&gt;SMALL(기준일시_입력!$N$21:$N$39,AYN$5)),INDEX(기준일시_입력!$AJ$21:$AJ$39,AYN$5*2-1),IF(AND(AYH35&gt;=SMALL(기준일시_입력!$J$21:$J$39,AYN$5),AYH35&lt;SMALL(기준일시_입력!$N$21:$N$39,AYN$5)),SMALL(기준일시_입력!$N$21:$N$39,AYN$5)-AYH35,0)),0)</f>
        <v>0</v>
      </c>
      <c r="AYO35" s="128">
        <f>IFERROR(IF(AND(AYH35&lt;SMALL(기준일시_입력!$J$21:$J$39,AYO$5),AYI35&gt;SMALL(기준일시_입력!$N$21:$N$39,AYO$5)),INDEX(기준일시_입력!$AJ$21:$AJ$39,AYO$5*2-1),IF(AND(AYH35&gt;=SMALL(기준일시_입력!$J$21:$J$39,AYO$5),AYH35&lt;SMALL(기준일시_입력!$N$21:$N$39,AYO$5)),SMALL(기준일시_입력!$N$21:$N$39,AYO$5)-AYH35,0)),0)</f>
        <v>0</v>
      </c>
      <c r="AYP35" s="128">
        <f>IFERROR(IF(AND(AYH35&lt;SMALL(기준일시_입력!$J$21:$J$39,AYP$5),AYI35&gt;SMALL(기준일시_입력!$N$21:$N$39,AYP$5)),INDEX(기준일시_입력!$AJ$21:$AJ$39,AYP$5*2-1),IF(AND(AYH35&gt;=SMALL(기준일시_입력!$J$21:$J$39,AYP$5),AYH35&lt;SMALL(기준일시_입력!$N$21:$N$39,AYP$5)),SMALL(기준일시_입력!$N$21:$N$39,AYP$5)-AYH35,0)),0)</f>
        <v>0</v>
      </c>
      <c r="AYQ35" s="128">
        <f>IFERROR(IF(AND(AYH35&lt;SMALL(기준일시_입력!$J$21:$J$39,AYQ$5),AYI35&gt;SMALL(기준일시_입력!$N$21:$N$39,AYQ$5)),INDEX(기준일시_입력!$AJ$21:$AJ$39,AYQ$5*2-1),IF(AND(AYH35&gt;=SMALL(기준일시_입력!$J$21:$J$39,AYQ$5),AYH35&lt;SMALL(기준일시_입력!$N$21:$N$39,AYQ$5)),SMALL(기준일시_입력!$N$21:$N$39,AYQ$5)-AYH35,0)),0)</f>
        <v>0</v>
      </c>
      <c r="AYR35" s="128">
        <f>IFERROR(IF(AND(AYH35&lt;SMALL(기준일시_입력!$J$21:$J$39,AYR$5),AYI35&gt;SMALL(기준일시_입력!$N$21:$N$39,AYR$5)),INDEX(기준일시_입력!$AJ$21:$AJ$39,AYR$5*2-1),IF(AND(AYH35&gt;=SMALL(기준일시_입력!$J$21:$J$39,AYR$5),AYH35&lt;SMALL(기준일시_입력!$N$21:$N$39,AYR$5)),SMALL(기준일시_입력!$N$21:$N$39,AYR$5)-AYH35,0)),0)</f>
        <v>0</v>
      </c>
      <c r="AYS35" s="128">
        <f>IFERROR(IF(AND(AYH35&lt;SMALL(기준일시_입력!$J$21:$J$39,AYS$5),AYI35&gt;SMALL(기준일시_입력!$N$21:$N$39,AYS$5)),INDEX(기준일시_입력!$AJ$21:$AJ$39,AYS$5*2-1),IF(AND(AYH35&gt;=SMALL(기준일시_입력!$J$21:$J$39,AYS$5),AYH35&lt;SMALL(기준일시_입력!$N$21:$N$39,AYS$5)),SMALL(기준일시_입력!$N$21:$N$39,AYS$5)-AYH35,0)),0)</f>
        <v>0</v>
      </c>
      <c r="AYT35" s="125"/>
      <c r="AYU35" s="180" t="str">
        <f t="shared" si="379"/>
        <v/>
      </c>
      <c r="AYV35" s="180"/>
      <c r="AYW35" s="124" t="str">
        <f t="shared" si="380"/>
        <v/>
      </c>
      <c r="AYX35" s="133" t="str">
        <f t="shared" si="419"/>
        <v/>
      </c>
      <c r="AYY35" s="184"/>
      <c r="AYZ35" s="184"/>
      <c r="AZA35" s="184"/>
      <c r="AZB35" s="184"/>
      <c r="AZC35" s="184"/>
      <c r="AZD35" s="184"/>
      <c r="AZE35" s="176"/>
      <c r="AZF35" s="177"/>
      <c r="AZG35" s="129" t="str">
        <f>IF($B35="","",IF(AND(AYW$3&lt;&gt;"",$B35-기준일시_입력!$AO$7&lt;=0,AYY35="",AZB35="",AZE35=""),"X",IF(AZE35="연차","☆",IF(AZE35="월차","★",IF(AZE35="병가","♨",IF(AZE35="출장","◎",IF(AZE35="교육","■",IF(AND(AZE35="",AYY35&lt;=기준일시_입력!$J$15,AZB35&gt;=기준일시_입력!$N$15),"○",IF(AND(AZE35="",AYY35&lt;&gt;"",AYY35&gt;기준일시_입력!$J$15),"▼",IF(AND(AZE35="",AZB35&lt;&gt;"",AZB35&lt;기준일시_입력!$N$15),"△",""))))))))))</f>
        <v/>
      </c>
      <c r="AZH35" s="128">
        <f>IFERROR(IF(OR(AYY35="",AZB35=""),0,IF(AND(AZJ35&lt;기준일시_입력!$J$17,AZK35&gt;기준일시_입력!$N$17),기준일시_입력!$N$17-기준일시_입력!$J$17,IF(AND(AZJ35&gt;=기준일시_입력!$J$17,AZK35&gt;기준일시_입력!$N$17),기준일시_입력!$N$17-AZJ35,IF(AZK35&lt;기준일시_입력!$J$17,0,IF(AND(AZJ35&lt;기준일시_입력!$J$17,AZK35&lt;=기준일시_입력!$N$17),AZK35-기준일시_입력!$J$17,IF(AND(AZJ35&gt;=기준일시_입력!$J$17,AZK35&lt;=기준일시_입력!$N$17),AZK35-AZJ35,0)))))),0)</f>
        <v>0</v>
      </c>
      <c r="AZI35" s="128">
        <f t="shared" si="382"/>
        <v>0</v>
      </c>
      <c r="AZJ35" s="128">
        <f>IF(OR(AYY35="",AZB35=""),0,IF(AYY35&lt;기준일시_입력!$J$15,기준일시_입력!$J$15,AYY35))</f>
        <v>0</v>
      </c>
      <c r="AZK35" s="128">
        <f t="shared" si="383"/>
        <v>0</v>
      </c>
      <c r="AZL35" s="128">
        <f>IFERROR(IF(AND(AZJ35&lt;SMALL(기준일시_입력!$J$21:$J$39,AZL$5),AZK35&gt;SMALL(기준일시_입력!$N$21:$N$39,AZL$5)),INDEX(기준일시_입력!$AJ$21:$AJ$39,AZL$5*2-1),IF(AND(AZJ35&gt;=SMALL(기준일시_입력!$J$21:$J$39,AZL$5),AZJ35&lt;SMALL(기준일시_입력!$N$21:$N$39,AZL$5)),SMALL(기준일시_입력!$N$21:$N$39,AZL$5)-AZJ35,0)),0)</f>
        <v>0</v>
      </c>
      <c r="AZM35" s="128">
        <f>IFERROR(IF(AND(AZJ35&lt;SMALL(기준일시_입력!$J$21:$J$39,AZM$5),AZK35&gt;SMALL(기준일시_입력!$N$21:$N$39,AZM$5)),INDEX(기준일시_입력!$AJ$21:$AJ$39,AZM$5*2-1),IF(AND(AZJ35&gt;=SMALL(기준일시_입력!$J$21:$J$39,AZM$5),AZJ35&lt;SMALL(기준일시_입력!$N$21:$N$39,AZM$5)),SMALL(기준일시_입력!$N$21:$N$39,AZM$5)-AZJ35,0)),0)</f>
        <v>0</v>
      </c>
      <c r="AZN35" s="128">
        <f>IFERROR(IF(AND(AZJ35&lt;SMALL(기준일시_입력!$J$21:$J$39,AZN$5),AZK35&gt;SMALL(기준일시_입력!$N$21:$N$39,AZN$5)),INDEX(기준일시_입력!$AJ$21:$AJ$39,AZN$5*2-1),IF(AND(AZJ35&gt;=SMALL(기준일시_입력!$J$21:$J$39,AZN$5),AZJ35&lt;SMALL(기준일시_입력!$N$21:$N$39,AZN$5)),SMALL(기준일시_입력!$N$21:$N$39,AZN$5)-AZJ35,0)),0)</f>
        <v>0</v>
      </c>
      <c r="AZO35" s="128">
        <f>IFERROR(IF(AND(AZJ35&lt;SMALL(기준일시_입력!$J$21:$J$39,AZO$5),AZK35&gt;SMALL(기준일시_입력!$N$21:$N$39,AZO$5)),INDEX(기준일시_입력!$AJ$21:$AJ$39,AZO$5*2-1),IF(AND(AZJ35&gt;=SMALL(기준일시_입력!$J$21:$J$39,AZO$5),AZJ35&lt;SMALL(기준일시_입력!$N$21:$N$39,AZO$5)),SMALL(기준일시_입력!$N$21:$N$39,AZO$5)-AZJ35,0)),0)</f>
        <v>0</v>
      </c>
      <c r="AZP35" s="128">
        <f>IFERROR(IF(AND(AZJ35&lt;SMALL(기준일시_입력!$J$21:$J$39,AZP$5),AZK35&gt;SMALL(기준일시_입력!$N$21:$N$39,AZP$5)),INDEX(기준일시_입력!$AJ$21:$AJ$39,AZP$5*2-1),IF(AND(AZJ35&gt;=SMALL(기준일시_입력!$J$21:$J$39,AZP$5),AZJ35&lt;SMALL(기준일시_입력!$N$21:$N$39,AZP$5)),SMALL(기준일시_입력!$N$21:$N$39,AZP$5)-AZJ35,0)),0)</f>
        <v>0</v>
      </c>
      <c r="AZQ35" s="128">
        <f>IFERROR(IF(AND(AZJ35&lt;SMALL(기준일시_입력!$J$21:$J$39,AZQ$5),AZK35&gt;SMALL(기준일시_입력!$N$21:$N$39,AZQ$5)),INDEX(기준일시_입력!$AJ$21:$AJ$39,AZQ$5*2-1),IF(AND(AZJ35&gt;=SMALL(기준일시_입력!$J$21:$J$39,AZQ$5),AZJ35&lt;SMALL(기준일시_입력!$N$21:$N$39,AZQ$5)),SMALL(기준일시_입력!$N$21:$N$39,AZQ$5)-AZJ35,0)),0)</f>
        <v>0</v>
      </c>
      <c r="AZR35" s="128">
        <f>IFERROR(IF(AND(AZJ35&lt;SMALL(기준일시_입력!$J$21:$J$39,AZR$5),AZK35&gt;SMALL(기준일시_입력!$N$21:$N$39,AZR$5)),INDEX(기준일시_입력!$AJ$21:$AJ$39,AZR$5*2-1),IF(AND(AZJ35&gt;=SMALL(기준일시_입력!$J$21:$J$39,AZR$5),AZJ35&lt;SMALL(기준일시_입력!$N$21:$N$39,AZR$5)),SMALL(기준일시_입력!$N$21:$N$39,AZR$5)-AZJ35,0)),0)</f>
        <v>0</v>
      </c>
      <c r="AZS35" s="128">
        <f>IFERROR(IF(AND(AZJ35&lt;SMALL(기준일시_입력!$J$21:$J$39,AZS$5),AZK35&gt;SMALL(기준일시_입력!$N$21:$N$39,AZS$5)),INDEX(기준일시_입력!$AJ$21:$AJ$39,AZS$5*2-1),IF(AND(AZJ35&gt;=SMALL(기준일시_입력!$J$21:$J$39,AZS$5),AZJ35&lt;SMALL(기준일시_입력!$N$21:$N$39,AZS$5)),SMALL(기준일시_입력!$N$21:$N$39,AZS$5)-AZJ35,0)),0)</f>
        <v>0</v>
      </c>
      <c r="AZT35" s="128">
        <f>IFERROR(IF(AND(AZJ35&lt;SMALL(기준일시_입력!$J$21:$J$39,AZT$5),AZK35&gt;SMALL(기준일시_입력!$N$21:$N$39,AZT$5)),INDEX(기준일시_입력!$AJ$21:$AJ$39,AZT$5*2-1),IF(AND(AZJ35&gt;=SMALL(기준일시_입력!$J$21:$J$39,AZT$5),AZJ35&lt;SMALL(기준일시_입력!$N$21:$N$39,AZT$5)),SMALL(기준일시_입력!$N$21:$N$39,AZT$5)-AZJ35,0)),0)</f>
        <v>0</v>
      </c>
      <c r="AZU35" s="128">
        <f>IFERROR(IF(AND(AZJ35&lt;SMALL(기준일시_입력!$J$21:$J$39,AZU$5),AZK35&gt;SMALL(기준일시_입력!$N$21:$N$39,AZU$5)),INDEX(기준일시_입력!$AJ$21:$AJ$39,AZU$5*2-1),IF(AND(AZJ35&gt;=SMALL(기준일시_입력!$J$21:$J$39,AZU$5),AZJ35&lt;SMALL(기준일시_입력!$N$21:$N$39,AZU$5)),SMALL(기준일시_입력!$N$21:$N$39,AZU$5)-AZJ35,0)),0)</f>
        <v>0</v>
      </c>
      <c r="AZV35" s="125"/>
      <c r="AZW35" s="180" t="str">
        <f t="shared" si="384"/>
        <v/>
      </c>
      <c r="AZX35" s="180"/>
      <c r="AZY35" s="124" t="str">
        <f t="shared" si="385"/>
        <v/>
      </c>
      <c r="AZZ35" s="133" t="str">
        <f t="shared" si="419"/>
        <v/>
      </c>
      <c r="BAA35" s="184"/>
      <c r="BAB35" s="184"/>
      <c r="BAC35" s="184"/>
      <c r="BAD35" s="184"/>
      <c r="BAE35" s="184"/>
      <c r="BAF35" s="184"/>
      <c r="BAG35" s="176"/>
      <c r="BAH35" s="177"/>
      <c r="BAI35" s="129" t="str">
        <f>IF($B35="","",IF(AND(AZY$3&lt;&gt;"",$B35-기준일시_입력!$AO$7&lt;=0,BAA35="",BAD35="",BAG35=""),"X",IF(BAG35="연차","☆",IF(BAG35="월차","★",IF(BAG35="병가","♨",IF(BAG35="출장","◎",IF(BAG35="교육","■",IF(AND(BAG35="",BAA35&lt;=기준일시_입력!$J$15,BAD35&gt;=기준일시_입력!$N$15),"○",IF(AND(BAG35="",BAA35&lt;&gt;"",BAA35&gt;기준일시_입력!$J$15),"▼",IF(AND(BAG35="",BAD35&lt;&gt;"",BAD35&lt;기준일시_입력!$N$15),"△",""))))))))))</f>
        <v/>
      </c>
      <c r="BAJ35" s="128">
        <f>IFERROR(IF(OR(BAA35="",BAD35=""),0,IF(AND(BAL35&lt;기준일시_입력!$J$17,BAM35&gt;기준일시_입력!$N$17),기준일시_입력!$N$17-기준일시_입력!$J$17,IF(AND(BAL35&gt;=기준일시_입력!$J$17,BAM35&gt;기준일시_입력!$N$17),기준일시_입력!$N$17-BAL35,IF(BAM35&lt;기준일시_입력!$J$17,0,IF(AND(BAL35&lt;기준일시_입력!$J$17,BAM35&lt;=기준일시_입력!$N$17),BAM35-기준일시_입력!$J$17,IF(AND(BAL35&gt;=기준일시_입력!$J$17,BAM35&lt;=기준일시_입력!$N$17),BAM35-BAL35,0)))))),0)</f>
        <v>0</v>
      </c>
      <c r="BAK35" s="128">
        <f t="shared" si="387"/>
        <v>0</v>
      </c>
      <c r="BAL35" s="128">
        <f>IF(OR(BAA35="",BAD35=""),0,IF(BAA35&lt;기준일시_입력!$J$15,기준일시_입력!$J$15,BAA35))</f>
        <v>0</v>
      </c>
      <c r="BAM35" s="128">
        <f t="shared" si="388"/>
        <v>0</v>
      </c>
      <c r="BAN35" s="128">
        <f>IFERROR(IF(AND(BAL35&lt;SMALL(기준일시_입력!$J$21:$J$39,BAN$5),BAM35&gt;SMALL(기준일시_입력!$N$21:$N$39,BAN$5)),INDEX(기준일시_입력!$AJ$21:$AJ$39,BAN$5*2-1),IF(AND(BAL35&gt;=SMALL(기준일시_입력!$J$21:$J$39,BAN$5),BAL35&lt;SMALL(기준일시_입력!$N$21:$N$39,BAN$5)),SMALL(기준일시_입력!$N$21:$N$39,BAN$5)-BAL35,0)),0)</f>
        <v>0</v>
      </c>
      <c r="BAO35" s="128">
        <f>IFERROR(IF(AND(BAL35&lt;SMALL(기준일시_입력!$J$21:$J$39,BAO$5),BAM35&gt;SMALL(기준일시_입력!$N$21:$N$39,BAO$5)),INDEX(기준일시_입력!$AJ$21:$AJ$39,BAO$5*2-1),IF(AND(BAL35&gt;=SMALL(기준일시_입력!$J$21:$J$39,BAO$5),BAL35&lt;SMALL(기준일시_입력!$N$21:$N$39,BAO$5)),SMALL(기준일시_입력!$N$21:$N$39,BAO$5)-BAL35,0)),0)</f>
        <v>0</v>
      </c>
      <c r="BAP35" s="128">
        <f>IFERROR(IF(AND(BAL35&lt;SMALL(기준일시_입력!$J$21:$J$39,BAP$5),BAM35&gt;SMALL(기준일시_입력!$N$21:$N$39,BAP$5)),INDEX(기준일시_입력!$AJ$21:$AJ$39,BAP$5*2-1),IF(AND(BAL35&gt;=SMALL(기준일시_입력!$J$21:$J$39,BAP$5),BAL35&lt;SMALL(기준일시_입력!$N$21:$N$39,BAP$5)),SMALL(기준일시_입력!$N$21:$N$39,BAP$5)-BAL35,0)),0)</f>
        <v>0</v>
      </c>
      <c r="BAQ35" s="128">
        <f>IFERROR(IF(AND(BAL35&lt;SMALL(기준일시_입력!$J$21:$J$39,BAQ$5),BAM35&gt;SMALL(기준일시_입력!$N$21:$N$39,BAQ$5)),INDEX(기준일시_입력!$AJ$21:$AJ$39,BAQ$5*2-1),IF(AND(BAL35&gt;=SMALL(기준일시_입력!$J$21:$J$39,BAQ$5),BAL35&lt;SMALL(기준일시_입력!$N$21:$N$39,BAQ$5)),SMALL(기준일시_입력!$N$21:$N$39,BAQ$5)-BAL35,0)),0)</f>
        <v>0</v>
      </c>
      <c r="BAR35" s="128">
        <f>IFERROR(IF(AND(BAL35&lt;SMALL(기준일시_입력!$J$21:$J$39,BAR$5),BAM35&gt;SMALL(기준일시_입력!$N$21:$N$39,BAR$5)),INDEX(기준일시_입력!$AJ$21:$AJ$39,BAR$5*2-1),IF(AND(BAL35&gt;=SMALL(기준일시_입력!$J$21:$J$39,BAR$5),BAL35&lt;SMALL(기준일시_입력!$N$21:$N$39,BAR$5)),SMALL(기준일시_입력!$N$21:$N$39,BAR$5)-BAL35,0)),0)</f>
        <v>0</v>
      </c>
      <c r="BAS35" s="128">
        <f>IFERROR(IF(AND(BAL35&lt;SMALL(기준일시_입력!$J$21:$J$39,BAS$5),BAM35&gt;SMALL(기준일시_입력!$N$21:$N$39,BAS$5)),INDEX(기준일시_입력!$AJ$21:$AJ$39,BAS$5*2-1),IF(AND(BAL35&gt;=SMALL(기준일시_입력!$J$21:$J$39,BAS$5),BAL35&lt;SMALL(기준일시_입력!$N$21:$N$39,BAS$5)),SMALL(기준일시_입력!$N$21:$N$39,BAS$5)-BAL35,0)),0)</f>
        <v>0</v>
      </c>
      <c r="BAT35" s="128">
        <f>IFERROR(IF(AND(BAL35&lt;SMALL(기준일시_입력!$J$21:$J$39,BAT$5),BAM35&gt;SMALL(기준일시_입력!$N$21:$N$39,BAT$5)),INDEX(기준일시_입력!$AJ$21:$AJ$39,BAT$5*2-1),IF(AND(BAL35&gt;=SMALL(기준일시_입력!$J$21:$J$39,BAT$5),BAL35&lt;SMALL(기준일시_입력!$N$21:$N$39,BAT$5)),SMALL(기준일시_입력!$N$21:$N$39,BAT$5)-BAL35,0)),0)</f>
        <v>0</v>
      </c>
      <c r="BAU35" s="128">
        <f>IFERROR(IF(AND(BAL35&lt;SMALL(기준일시_입력!$J$21:$J$39,BAU$5),BAM35&gt;SMALL(기준일시_입력!$N$21:$N$39,BAU$5)),INDEX(기준일시_입력!$AJ$21:$AJ$39,BAU$5*2-1),IF(AND(BAL35&gt;=SMALL(기준일시_입력!$J$21:$J$39,BAU$5),BAL35&lt;SMALL(기준일시_입력!$N$21:$N$39,BAU$5)),SMALL(기준일시_입력!$N$21:$N$39,BAU$5)-BAL35,0)),0)</f>
        <v>0</v>
      </c>
      <c r="BAV35" s="128">
        <f>IFERROR(IF(AND(BAL35&lt;SMALL(기준일시_입력!$J$21:$J$39,BAV$5),BAM35&gt;SMALL(기준일시_입력!$N$21:$N$39,BAV$5)),INDEX(기준일시_입력!$AJ$21:$AJ$39,BAV$5*2-1),IF(AND(BAL35&gt;=SMALL(기준일시_입력!$J$21:$J$39,BAV$5),BAL35&lt;SMALL(기준일시_입력!$N$21:$N$39,BAV$5)),SMALL(기준일시_입력!$N$21:$N$39,BAV$5)-BAL35,0)),0)</f>
        <v>0</v>
      </c>
      <c r="BAW35" s="128">
        <f>IFERROR(IF(AND(BAL35&lt;SMALL(기준일시_입력!$J$21:$J$39,BAW$5),BAM35&gt;SMALL(기준일시_입력!$N$21:$N$39,BAW$5)),INDEX(기준일시_입력!$AJ$21:$AJ$39,BAW$5*2-1),IF(AND(BAL35&gt;=SMALL(기준일시_입력!$J$21:$J$39,BAW$5),BAL35&lt;SMALL(기준일시_입력!$N$21:$N$39,BAW$5)),SMALL(기준일시_입력!$N$21:$N$39,BAW$5)-BAL35,0)),0)</f>
        <v>0</v>
      </c>
      <c r="BAX35" s="125"/>
      <c r="BAY35" s="180" t="str">
        <f t="shared" si="389"/>
        <v/>
      </c>
      <c r="BAZ35" s="180"/>
      <c r="BBA35" s="124" t="str">
        <f t="shared" si="390"/>
        <v/>
      </c>
      <c r="BBB35" s="133" t="str">
        <f t="shared" si="419"/>
        <v/>
      </c>
      <c r="BBC35" s="184"/>
      <c r="BBD35" s="184"/>
      <c r="BBE35" s="184"/>
      <c r="BBF35" s="184"/>
      <c r="BBG35" s="184"/>
      <c r="BBH35" s="184"/>
      <c r="BBI35" s="176"/>
      <c r="BBJ35" s="177"/>
      <c r="BBK35" s="129" t="str">
        <f>IF($B35="","",IF(AND(BBA$3&lt;&gt;"",$B35-기준일시_입력!$AO$7&lt;=0,BBC35="",BBF35="",BBI35=""),"X",IF(BBI35="연차","☆",IF(BBI35="월차","★",IF(BBI35="병가","♨",IF(BBI35="출장","◎",IF(BBI35="교육","■",IF(AND(BBI35="",BBC35&lt;=기준일시_입력!$J$15,BBF35&gt;=기준일시_입력!$N$15),"○",IF(AND(BBI35="",BBC35&lt;&gt;"",BBC35&gt;기준일시_입력!$J$15),"▼",IF(AND(BBI35="",BBF35&lt;&gt;"",BBF35&lt;기준일시_입력!$N$15),"△",""))))))))))</f>
        <v/>
      </c>
      <c r="BBL35" s="128">
        <f>IFERROR(IF(OR(BBC35="",BBF35=""),0,IF(AND(BBN35&lt;기준일시_입력!$J$17,BBO35&gt;기준일시_입력!$N$17),기준일시_입력!$N$17-기준일시_입력!$J$17,IF(AND(BBN35&gt;=기준일시_입력!$J$17,BBO35&gt;기준일시_입력!$N$17),기준일시_입력!$N$17-BBN35,IF(BBO35&lt;기준일시_입력!$J$17,0,IF(AND(BBN35&lt;기준일시_입력!$J$17,BBO35&lt;=기준일시_입력!$N$17),BBO35-기준일시_입력!$J$17,IF(AND(BBN35&gt;=기준일시_입력!$J$17,BBO35&lt;=기준일시_입력!$N$17),BBO35-BBN35,0)))))),0)</f>
        <v>0</v>
      </c>
      <c r="BBM35" s="128">
        <f t="shared" si="392"/>
        <v>0</v>
      </c>
      <c r="BBN35" s="128">
        <f>IF(OR(BBC35="",BBF35=""),0,IF(BBC35&lt;기준일시_입력!$J$15,기준일시_입력!$J$15,BBC35))</f>
        <v>0</v>
      </c>
      <c r="BBO35" s="128">
        <f t="shared" si="393"/>
        <v>0</v>
      </c>
      <c r="BBP35" s="128">
        <f>IFERROR(IF(AND(BBN35&lt;SMALL(기준일시_입력!$J$21:$J$39,BBP$5),BBO35&gt;SMALL(기준일시_입력!$N$21:$N$39,BBP$5)),INDEX(기준일시_입력!$AJ$21:$AJ$39,BBP$5*2-1),IF(AND(BBN35&gt;=SMALL(기준일시_입력!$J$21:$J$39,BBP$5),BBN35&lt;SMALL(기준일시_입력!$N$21:$N$39,BBP$5)),SMALL(기준일시_입력!$N$21:$N$39,BBP$5)-BBN35,0)),0)</f>
        <v>0</v>
      </c>
      <c r="BBQ35" s="128">
        <f>IFERROR(IF(AND(BBN35&lt;SMALL(기준일시_입력!$J$21:$J$39,BBQ$5),BBO35&gt;SMALL(기준일시_입력!$N$21:$N$39,BBQ$5)),INDEX(기준일시_입력!$AJ$21:$AJ$39,BBQ$5*2-1),IF(AND(BBN35&gt;=SMALL(기준일시_입력!$J$21:$J$39,BBQ$5),BBN35&lt;SMALL(기준일시_입력!$N$21:$N$39,BBQ$5)),SMALL(기준일시_입력!$N$21:$N$39,BBQ$5)-BBN35,0)),0)</f>
        <v>0</v>
      </c>
      <c r="BBR35" s="128">
        <f>IFERROR(IF(AND(BBN35&lt;SMALL(기준일시_입력!$J$21:$J$39,BBR$5),BBO35&gt;SMALL(기준일시_입력!$N$21:$N$39,BBR$5)),INDEX(기준일시_입력!$AJ$21:$AJ$39,BBR$5*2-1),IF(AND(BBN35&gt;=SMALL(기준일시_입력!$J$21:$J$39,BBR$5),BBN35&lt;SMALL(기준일시_입력!$N$21:$N$39,BBR$5)),SMALL(기준일시_입력!$N$21:$N$39,BBR$5)-BBN35,0)),0)</f>
        <v>0</v>
      </c>
      <c r="BBS35" s="128">
        <f>IFERROR(IF(AND(BBN35&lt;SMALL(기준일시_입력!$J$21:$J$39,BBS$5),BBO35&gt;SMALL(기준일시_입력!$N$21:$N$39,BBS$5)),INDEX(기준일시_입력!$AJ$21:$AJ$39,BBS$5*2-1),IF(AND(BBN35&gt;=SMALL(기준일시_입력!$J$21:$J$39,BBS$5),BBN35&lt;SMALL(기준일시_입력!$N$21:$N$39,BBS$5)),SMALL(기준일시_입력!$N$21:$N$39,BBS$5)-BBN35,0)),0)</f>
        <v>0</v>
      </c>
      <c r="BBT35" s="128">
        <f>IFERROR(IF(AND(BBN35&lt;SMALL(기준일시_입력!$J$21:$J$39,BBT$5),BBO35&gt;SMALL(기준일시_입력!$N$21:$N$39,BBT$5)),INDEX(기준일시_입력!$AJ$21:$AJ$39,BBT$5*2-1),IF(AND(BBN35&gt;=SMALL(기준일시_입력!$J$21:$J$39,BBT$5),BBN35&lt;SMALL(기준일시_입력!$N$21:$N$39,BBT$5)),SMALL(기준일시_입력!$N$21:$N$39,BBT$5)-BBN35,0)),0)</f>
        <v>0</v>
      </c>
      <c r="BBU35" s="128">
        <f>IFERROR(IF(AND(BBN35&lt;SMALL(기준일시_입력!$J$21:$J$39,BBU$5),BBO35&gt;SMALL(기준일시_입력!$N$21:$N$39,BBU$5)),INDEX(기준일시_입력!$AJ$21:$AJ$39,BBU$5*2-1),IF(AND(BBN35&gt;=SMALL(기준일시_입력!$J$21:$J$39,BBU$5),BBN35&lt;SMALL(기준일시_입력!$N$21:$N$39,BBU$5)),SMALL(기준일시_입력!$N$21:$N$39,BBU$5)-BBN35,0)),0)</f>
        <v>0</v>
      </c>
      <c r="BBV35" s="128">
        <f>IFERROR(IF(AND(BBN35&lt;SMALL(기준일시_입력!$J$21:$J$39,BBV$5),BBO35&gt;SMALL(기준일시_입력!$N$21:$N$39,BBV$5)),INDEX(기준일시_입력!$AJ$21:$AJ$39,BBV$5*2-1),IF(AND(BBN35&gt;=SMALL(기준일시_입력!$J$21:$J$39,BBV$5),BBN35&lt;SMALL(기준일시_입력!$N$21:$N$39,BBV$5)),SMALL(기준일시_입력!$N$21:$N$39,BBV$5)-BBN35,0)),0)</f>
        <v>0</v>
      </c>
      <c r="BBW35" s="128">
        <f>IFERROR(IF(AND(BBN35&lt;SMALL(기준일시_입력!$J$21:$J$39,BBW$5),BBO35&gt;SMALL(기준일시_입력!$N$21:$N$39,BBW$5)),INDEX(기준일시_입력!$AJ$21:$AJ$39,BBW$5*2-1),IF(AND(BBN35&gt;=SMALL(기준일시_입력!$J$21:$J$39,BBW$5),BBN35&lt;SMALL(기준일시_입력!$N$21:$N$39,BBW$5)),SMALL(기준일시_입력!$N$21:$N$39,BBW$5)-BBN35,0)),0)</f>
        <v>0</v>
      </c>
      <c r="BBX35" s="128">
        <f>IFERROR(IF(AND(BBN35&lt;SMALL(기준일시_입력!$J$21:$J$39,BBX$5),BBO35&gt;SMALL(기준일시_입력!$N$21:$N$39,BBX$5)),INDEX(기준일시_입력!$AJ$21:$AJ$39,BBX$5*2-1),IF(AND(BBN35&gt;=SMALL(기준일시_입력!$J$21:$J$39,BBX$5),BBN35&lt;SMALL(기준일시_입력!$N$21:$N$39,BBX$5)),SMALL(기준일시_입력!$N$21:$N$39,BBX$5)-BBN35,0)),0)</f>
        <v>0</v>
      </c>
      <c r="BBY35" s="128">
        <f>IFERROR(IF(AND(BBN35&lt;SMALL(기준일시_입력!$J$21:$J$39,BBY$5),BBO35&gt;SMALL(기준일시_입력!$N$21:$N$39,BBY$5)),INDEX(기준일시_입력!$AJ$21:$AJ$39,BBY$5*2-1),IF(AND(BBN35&gt;=SMALL(기준일시_입력!$J$21:$J$39,BBY$5),BBN35&lt;SMALL(기준일시_입력!$N$21:$N$39,BBY$5)),SMALL(기준일시_입력!$N$21:$N$39,BBY$5)-BBN35,0)),0)</f>
        <v>0</v>
      </c>
      <c r="BBZ35" s="125"/>
      <c r="BCA35" s="8">
        <v>0</v>
      </c>
    </row>
    <row r="36" spans="1:1431" x14ac:dyDescent="0.2">
      <c r="A36" s="8">
        <v>31</v>
      </c>
      <c r="B36" s="4" t="str">
        <f>IF(DAY(기준일시_입력!$AM$7)-$A36&lt;0,"",기준일시_입력!$AM$7-(DAY(기준일시_입력!$AM$7)-$A36))</f>
        <v/>
      </c>
      <c r="C36" s="180" t="str">
        <f t="shared" si="394"/>
        <v/>
      </c>
      <c r="D36" s="180"/>
      <c r="E36" s="5" t="str">
        <f t="shared" si="395"/>
        <v/>
      </c>
      <c r="F36" s="20"/>
      <c r="G36" s="184"/>
      <c r="H36" s="184"/>
      <c r="I36" s="184"/>
      <c r="J36" s="184"/>
      <c r="K36" s="184"/>
      <c r="L36" s="184"/>
      <c r="M36" s="176"/>
      <c r="N36" s="177"/>
      <c r="O36" s="129" t="str">
        <f>IF($B36="","",IF(AND(E$3&lt;&gt;"",$B36-기준일시_입력!$AO$7&lt;=0,G36="",J36="",M36=""),"X",IF(M36="연차","☆",IF(M36="월차","★",IF(M36="병가","♨",IF(M36="출장","◎",IF(M36="교육","■",IF(AND(M36="",G36&lt;=기준일시_입력!$J$15,J36&gt;=기준일시_입력!$N$15),"○",IF(AND(M36="",G36&lt;&gt;"",G36&gt;기준일시_입력!$J$15),"▼",IF(AND(M36="",J36&lt;&gt;"",J36&lt;기준일시_입력!$N$15),"△",""))))))))))</f>
        <v/>
      </c>
      <c r="P36" s="15">
        <f>IFERROR(IF(OR(G36="",J36=""),0,IF(AND(R36&lt;기준일시_입력!$J$17,S36&gt;기준일시_입력!$N$17),기준일시_입력!$N$17-기준일시_입력!$J$17,IF(AND(R36&gt;=기준일시_입력!$J$17,S36&gt;기준일시_입력!$N$17),기준일시_입력!$N$17-R36,IF(S36&lt;기준일시_입력!$J$17,0,IF(AND(R36&lt;기준일시_입력!$J$17,S36&lt;=기준일시_입력!$N$17),S36-기준일시_입력!$J$17,IF(AND(R36&gt;=기준일시_입력!$J$17,S36&lt;=기준일시_입력!$N$17),S36-R36,0)))))),0)</f>
        <v>0</v>
      </c>
      <c r="Q36" s="15">
        <f t="shared" si="398"/>
        <v>0</v>
      </c>
      <c r="R36" s="15">
        <f>IF(OR(G36="",J36=""),0,IF(G36&lt;기준일시_입력!$J$15,기준일시_입력!$J$15,G36))</f>
        <v>0</v>
      </c>
      <c r="S36" s="15">
        <f t="shared" si="150"/>
        <v>0</v>
      </c>
      <c r="T36" s="15">
        <f>IFERROR(IF(AND(R36&lt;SMALL(기준일시_입력!$J$21:$J$39,T$5),S36&gt;SMALL(기준일시_입력!$N$21:$N$39,T$5)),INDEX(기준일시_입력!$AJ$21:$AJ$39,T$5*2-1),IF(AND(R36&gt;=SMALL(기준일시_입력!$J$21:$J$39,T$5),R36&lt;SMALL(기준일시_입력!$N$21:$N$39,T$5)),SMALL(기준일시_입력!$N$21:$N$39,T$5)-R36,0)),0)</f>
        <v>0</v>
      </c>
      <c r="U36" s="15">
        <f>IFERROR(IF(AND(R36&lt;SMALL(기준일시_입력!$J$21:$J$39,U$5),S36&gt;SMALL(기준일시_입력!$N$21:$N$39,U$5)),INDEX(기준일시_입력!$AJ$21:$AJ$39,U$5*2-1),IF(AND(R36&gt;=SMALL(기준일시_입력!$J$21:$J$39,U$5),R36&lt;SMALL(기준일시_입력!$N$21:$N$39,U$5)),SMALL(기준일시_입력!$N$21:$N$39,U$5)-R36,0)),0)</f>
        <v>0</v>
      </c>
      <c r="V36" s="15">
        <f>IFERROR(IF(AND(R36&lt;SMALL(기준일시_입력!$J$21:$J$39,V$5),S36&gt;SMALL(기준일시_입력!$N$21:$N$39,V$5)),INDEX(기준일시_입력!$AJ$21:$AJ$39,V$5*2-1),IF(AND(R36&gt;=SMALL(기준일시_입력!$J$21:$J$39,V$5),R36&lt;SMALL(기준일시_입력!$N$21:$N$39,V$5)),SMALL(기준일시_입력!$N$21:$N$39,V$5)-R36,0)),0)</f>
        <v>0</v>
      </c>
      <c r="W36" s="15">
        <f>IFERROR(IF(AND(R36&lt;SMALL(기준일시_입력!$J$21:$J$39,W$5),S36&gt;SMALL(기준일시_입력!$N$21:$N$39,W$5)),INDEX(기준일시_입력!$AJ$21:$AJ$39,W$5*2-1),IF(AND(R36&gt;=SMALL(기준일시_입력!$J$21:$J$39,W$5),R36&lt;SMALL(기준일시_입력!$N$21:$N$39,W$5)),SMALL(기준일시_입력!$N$21:$N$39,W$5)-R36,0)),0)</f>
        <v>0</v>
      </c>
      <c r="X36" s="15">
        <f>IFERROR(IF(AND(R36&lt;SMALL(기준일시_입력!$J$21:$J$39,X$5),S36&gt;SMALL(기준일시_입력!$N$21:$N$39,X$5)),INDEX(기준일시_입력!$AJ$21:$AJ$39,X$5*2-1),IF(AND(R36&gt;=SMALL(기준일시_입력!$J$21:$J$39,X$5),R36&lt;SMALL(기준일시_입력!$N$21:$N$39,X$5)),SMALL(기준일시_입력!$N$21:$N$39,X$5)-R36,0)),0)</f>
        <v>0</v>
      </c>
      <c r="Y36" s="15">
        <f>IFERROR(IF(AND(R36&lt;SMALL(기준일시_입력!$J$21:$J$39,Y$5),S36&gt;SMALL(기준일시_입력!$N$21:$N$39,Y$5)),INDEX(기준일시_입력!$AJ$21:$AJ$39,Y$5*2-1),IF(AND(R36&gt;=SMALL(기준일시_입력!$J$21:$J$39,Y$5),R36&lt;SMALL(기준일시_입력!$N$21:$N$39,Y$5)),SMALL(기준일시_입력!$N$21:$N$39,Y$5)-R36,0)),0)</f>
        <v>0</v>
      </c>
      <c r="Z36" s="15">
        <f>IFERROR(IF(AND(R36&lt;SMALL(기준일시_입력!$J$21:$J$39,Z$5),S36&gt;SMALL(기준일시_입력!$N$21:$N$39,Z$5)),INDEX(기준일시_입력!$AJ$21:$AJ$39,Z$5*2-1),IF(AND(R36&gt;=SMALL(기준일시_입력!$J$21:$J$39,Z$5),R36&lt;SMALL(기준일시_입력!$N$21:$N$39,Z$5)),SMALL(기준일시_입력!$N$21:$N$39,Z$5)-R36,0)),0)</f>
        <v>0</v>
      </c>
      <c r="AA36" s="15">
        <f>IFERROR(IF(AND(R36&lt;SMALL(기준일시_입력!$J$21:$J$39,AA$5),S36&gt;SMALL(기준일시_입력!$N$21:$N$39,AA$5)),INDEX(기준일시_입력!$AJ$21:$AJ$39,AA$5*2-1),IF(AND(R36&gt;=SMALL(기준일시_입력!$J$21:$J$39,AA$5),R36&lt;SMALL(기준일시_입력!$N$21:$N$39,AA$5)),SMALL(기준일시_입력!$N$21:$N$39,AA$5)-R36,0)),0)</f>
        <v>0</v>
      </c>
      <c r="AB36" s="15">
        <f>IFERROR(IF(AND(R36&lt;SMALL(기준일시_입력!$J$21:$J$39,AB$5),S36&gt;SMALL(기준일시_입력!$N$21:$N$39,AB$5)),INDEX(기준일시_입력!$AJ$21:$AJ$39,AB$5*2-1),IF(AND(R36&gt;=SMALL(기준일시_입력!$J$21:$J$39,AB$5),R36&lt;SMALL(기준일시_입력!$N$21:$N$39,AB$5)),SMALL(기준일시_입력!$N$21:$N$39,AB$5)-R36,0)),0)</f>
        <v>0</v>
      </c>
      <c r="AC36" s="15">
        <f>IFERROR(IF(AND(R36&lt;SMALL(기준일시_입력!$J$21:$J$39,AC$5),S36&gt;SMALL(기준일시_입력!$N$21:$N$39,AC$5)),INDEX(기준일시_입력!$AJ$21:$AJ$39,AC$5*2-1),IF(AND(R36&gt;=SMALL(기준일시_입력!$J$21:$J$39,AC$5),R36&lt;SMALL(기준일시_입력!$N$21:$N$39,AC$5)),SMALL(기준일시_입력!$N$21:$N$39,AC$5)-R36,0)),0)</f>
        <v>0</v>
      </c>
      <c r="AD36" s="10"/>
      <c r="AE36" s="180" t="str">
        <f t="shared" si="151"/>
        <v/>
      </c>
      <c r="AF36" s="180"/>
      <c r="AG36" s="5" t="str">
        <f t="shared" si="152"/>
        <v/>
      </c>
      <c r="AH36" s="67" t="str">
        <f t="shared" si="396"/>
        <v/>
      </c>
      <c r="AI36" s="184"/>
      <c r="AJ36" s="184"/>
      <c r="AK36" s="184"/>
      <c r="AL36" s="184"/>
      <c r="AM36" s="184"/>
      <c r="AN36" s="184"/>
      <c r="AO36" s="176"/>
      <c r="AP36" s="177"/>
      <c r="AQ36" s="129" t="str">
        <f>IF($B36="","",IF(AND(AG$3&lt;&gt;"",$B36-기준일시_입력!$AO$7&lt;=0,AI36="",AL36="",AO36=""),"X",IF(AO36="연차","☆",IF(AO36="월차","★",IF(AO36="병가","♨",IF(AO36="출장","◎",IF(AO36="교육","■",IF(AND(AO36="",AI36&lt;=기준일시_입력!$J$15,AL36&gt;=기준일시_입력!$N$15),"○",IF(AND(AO36="",AI36&lt;&gt;"",AI36&gt;기준일시_입력!$J$15),"▼",IF(AND(AO36="",AL36&lt;&gt;"",AL36&lt;기준일시_입력!$N$15),"△",""))))))))))</f>
        <v/>
      </c>
      <c r="AR36" s="15">
        <f>IFERROR(IF(OR(AI36="",AL36=""),0,IF(AND(AT36&lt;기준일시_입력!$J$17,AU36&gt;기준일시_입력!$N$17),기준일시_입력!$N$17-기준일시_입력!$J$17,IF(AND(AT36&gt;=기준일시_입력!$J$17,AU36&gt;기준일시_입력!$N$17),기준일시_입력!$N$17-AT36,IF(AU36&lt;기준일시_입력!$J$17,0,IF(AND(AT36&lt;기준일시_입력!$J$17,AU36&lt;=기준일시_입력!$N$17),AU36-기준일시_입력!$J$17,IF(AND(AT36&gt;=기준일시_입력!$J$17,AU36&lt;=기준일시_입력!$N$17),AU36-AT36,0)))))),0)</f>
        <v>0</v>
      </c>
      <c r="AS36" s="15">
        <f t="shared" si="399"/>
        <v>0</v>
      </c>
      <c r="AT36" s="15">
        <f>IF(OR(AI36="",AL36=""),0,IF(AI36&lt;기준일시_입력!$J$15,기준일시_입력!$J$15,AI36))</f>
        <v>0</v>
      </c>
      <c r="AU36" s="15">
        <f t="shared" si="153"/>
        <v>0</v>
      </c>
      <c r="AV36" s="15">
        <f>IFERROR(IF(AND(AT36&lt;SMALL(기준일시_입력!$J$21:$J$39,AV$5),AU36&gt;SMALL(기준일시_입력!$N$21:$N$39,AV$5)),INDEX(기준일시_입력!$AJ$21:$AJ$39,AV$5*2-1),IF(AND(AT36&gt;=SMALL(기준일시_입력!$J$21:$J$39,AV$5),AT36&lt;SMALL(기준일시_입력!$N$21:$N$39,AV$5)),SMALL(기준일시_입력!$N$21:$N$39,AV$5)-AT36,0)),0)</f>
        <v>0</v>
      </c>
      <c r="AW36" s="15">
        <f>IFERROR(IF(AND(AT36&lt;SMALL(기준일시_입력!$J$21:$J$39,AW$5),AU36&gt;SMALL(기준일시_입력!$N$21:$N$39,AW$5)),INDEX(기준일시_입력!$AJ$21:$AJ$39,AW$5*2-1),IF(AND(AT36&gt;=SMALL(기준일시_입력!$J$21:$J$39,AW$5),AT36&lt;SMALL(기준일시_입력!$N$21:$N$39,AW$5)),SMALL(기준일시_입력!$N$21:$N$39,AW$5)-AT36,0)),0)</f>
        <v>0</v>
      </c>
      <c r="AX36" s="15">
        <f>IFERROR(IF(AND(AT36&lt;SMALL(기준일시_입력!$J$21:$J$39,AX$5),AU36&gt;SMALL(기준일시_입력!$N$21:$N$39,AX$5)),INDEX(기준일시_입력!$AJ$21:$AJ$39,AX$5*2-1),IF(AND(AT36&gt;=SMALL(기준일시_입력!$J$21:$J$39,AX$5),AT36&lt;SMALL(기준일시_입력!$N$21:$N$39,AX$5)),SMALL(기준일시_입력!$N$21:$N$39,AX$5)-AT36,0)),0)</f>
        <v>0</v>
      </c>
      <c r="AY36" s="15">
        <f>IFERROR(IF(AND(AT36&lt;SMALL(기준일시_입력!$J$21:$J$39,AY$5),AU36&gt;SMALL(기준일시_입력!$N$21:$N$39,AY$5)),INDEX(기준일시_입력!$AJ$21:$AJ$39,AY$5*2-1),IF(AND(AT36&gt;=SMALL(기준일시_입력!$J$21:$J$39,AY$5),AT36&lt;SMALL(기준일시_입력!$N$21:$N$39,AY$5)),SMALL(기준일시_입력!$N$21:$N$39,AY$5)-AT36,0)),0)</f>
        <v>0</v>
      </c>
      <c r="AZ36" s="15">
        <f>IFERROR(IF(AND(AT36&lt;SMALL(기준일시_입력!$J$21:$J$39,AZ$5),AU36&gt;SMALL(기준일시_입력!$N$21:$N$39,AZ$5)),INDEX(기준일시_입력!$AJ$21:$AJ$39,AZ$5*2-1),IF(AND(AT36&gt;=SMALL(기준일시_입력!$J$21:$J$39,AZ$5),AT36&lt;SMALL(기준일시_입력!$N$21:$N$39,AZ$5)),SMALL(기준일시_입력!$N$21:$N$39,AZ$5)-AT36,0)),0)</f>
        <v>0</v>
      </c>
      <c r="BA36" s="15">
        <f>IFERROR(IF(AND(AT36&lt;SMALL(기준일시_입력!$J$21:$J$39,BA$5),AU36&gt;SMALL(기준일시_입력!$N$21:$N$39,BA$5)),INDEX(기준일시_입력!$AJ$21:$AJ$39,BA$5*2-1),IF(AND(AT36&gt;=SMALL(기준일시_입력!$J$21:$J$39,BA$5),AT36&lt;SMALL(기준일시_입력!$N$21:$N$39,BA$5)),SMALL(기준일시_입력!$N$21:$N$39,BA$5)-AT36,0)),0)</f>
        <v>0</v>
      </c>
      <c r="BB36" s="15">
        <f>IFERROR(IF(AND(AT36&lt;SMALL(기준일시_입력!$J$21:$J$39,BB$5),AU36&gt;SMALL(기준일시_입력!$N$21:$N$39,BB$5)),INDEX(기준일시_입력!$AJ$21:$AJ$39,BB$5*2-1),IF(AND(AT36&gt;=SMALL(기준일시_입력!$J$21:$J$39,BB$5),AT36&lt;SMALL(기준일시_입력!$N$21:$N$39,BB$5)),SMALL(기준일시_입력!$N$21:$N$39,BB$5)-AT36,0)),0)</f>
        <v>0</v>
      </c>
      <c r="BC36" s="15">
        <f>IFERROR(IF(AND(AT36&lt;SMALL(기준일시_입력!$J$21:$J$39,BC$5),AU36&gt;SMALL(기준일시_입력!$N$21:$N$39,BC$5)),INDEX(기준일시_입력!$AJ$21:$AJ$39,BC$5*2-1),IF(AND(AT36&gt;=SMALL(기준일시_입력!$J$21:$J$39,BC$5),AT36&lt;SMALL(기준일시_입력!$N$21:$N$39,BC$5)),SMALL(기준일시_입력!$N$21:$N$39,BC$5)-AT36,0)),0)</f>
        <v>0</v>
      </c>
      <c r="BD36" s="15">
        <f>IFERROR(IF(AND(AT36&lt;SMALL(기준일시_입력!$J$21:$J$39,BD$5),AU36&gt;SMALL(기준일시_입력!$N$21:$N$39,BD$5)),INDEX(기준일시_입력!$AJ$21:$AJ$39,BD$5*2-1),IF(AND(AT36&gt;=SMALL(기준일시_입력!$J$21:$J$39,BD$5),AT36&lt;SMALL(기준일시_입력!$N$21:$N$39,BD$5)),SMALL(기준일시_입력!$N$21:$N$39,BD$5)-AT36,0)),0)</f>
        <v>0</v>
      </c>
      <c r="BE36" s="15">
        <f>IFERROR(IF(AND(AT36&lt;SMALL(기준일시_입력!$J$21:$J$39,BE$5),AU36&gt;SMALL(기준일시_입력!$N$21:$N$39,BE$5)),INDEX(기준일시_입력!$AJ$21:$AJ$39,BE$5*2-1),IF(AND(AT36&gt;=SMALL(기준일시_입력!$J$21:$J$39,BE$5),AT36&lt;SMALL(기준일시_입력!$N$21:$N$39,BE$5)),SMALL(기준일시_입력!$N$21:$N$39,BE$5)-AT36,0)),0)</f>
        <v>0</v>
      </c>
      <c r="BF36" s="6"/>
      <c r="BG36" s="180" t="str">
        <f t="shared" si="154"/>
        <v/>
      </c>
      <c r="BH36" s="180"/>
      <c r="BI36" s="5" t="str">
        <f t="shared" si="155"/>
        <v/>
      </c>
      <c r="BJ36" s="67" t="str">
        <f t="shared" si="397"/>
        <v/>
      </c>
      <c r="BK36" s="184"/>
      <c r="BL36" s="184"/>
      <c r="BM36" s="184"/>
      <c r="BN36" s="184"/>
      <c r="BO36" s="184"/>
      <c r="BP36" s="184"/>
      <c r="BQ36" s="176"/>
      <c r="BR36" s="177"/>
      <c r="BS36" s="129" t="str">
        <f>IF($B36="","",IF(AND(BI$3&lt;&gt;"",$B36-기준일시_입력!$AO$7&lt;=0,BK36="",BN36="",BQ36=""),"X",IF(BQ36="연차","☆",IF(BQ36="월차","★",IF(BQ36="병가","♨",IF(BQ36="출장","◎",IF(BQ36="교육","■",IF(AND(BQ36="",BK36&lt;=기준일시_입력!$J$15,BN36&gt;=기준일시_입력!$N$15),"○",IF(AND(BQ36="",BK36&lt;&gt;"",BK36&gt;기준일시_입력!$J$15),"▼",IF(AND(BQ36="",BN36&lt;&gt;"",BN36&lt;기준일시_입력!$N$15),"△",""))))))))))</f>
        <v/>
      </c>
      <c r="BT36" s="15">
        <f>IFERROR(IF(OR(BK36="",BN36=""),0,IF(AND(BV36&lt;기준일시_입력!$J$17,BW36&gt;기준일시_입력!$N$17),기준일시_입력!$N$17-기준일시_입력!$J$17,IF(AND(BV36&gt;=기준일시_입력!$J$17,BW36&gt;기준일시_입력!$N$17),기준일시_입력!$N$17-BV36,IF(BW36&lt;기준일시_입력!$J$17,0,IF(AND(BV36&lt;기준일시_입력!$J$17,BW36&lt;=기준일시_입력!$N$17),BW36-기준일시_입력!$J$17,IF(AND(BV36&gt;=기준일시_입력!$J$17,BW36&lt;=기준일시_입력!$N$17),BW36-BV36,0)))))),0)</f>
        <v>0</v>
      </c>
      <c r="BU36" s="15">
        <f t="shared" si="400"/>
        <v>0</v>
      </c>
      <c r="BV36" s="15">
        <f>IF(OR(BK36="",BN36=""),0,IF(BK36&lt;기준일시_입력!$J$15,기준일시_입력!$J$15,BK36))</f>
        <v>0</v>
      </c>
      <c r="BW36" s="15">
        <f t="shared" si="156"/>
        <v>0</v>
      </c>
      <c r="BX36" s="15">
        <f>IFERROR(IF(AND(BV36&lt;SMALL(기준일시_입력!$J$21:$J$39,BX$5),BW36&gt;SMALL(기준일시_입력!$N$21:$N$39,BX$5)),INDEX(기준일시_입력!$AJ$21:$AJ$39,BX$5*2-1),IF(AND(BV36&gt;=SMALL(기준일시_입력!$J$21:$J$39,BX$5),BV36&lt;SMALL(기준일시_입력!$N$21:$N$39,BX$5)),SMALL(기준일시_입력!$N$21:$N$39,BX$5)-BV36,0)),0)</f>
        <v>0</v>
      </c>
      <c r="BY36" s="15">
        <f>IFERROR(IF(AND(BV36&lt;SMALL(기준일시_입력!$J$21:$J$39,BY$5),BW36&gt;SMALL(기준일시_입력!$N$21:$N$39,BY$5)),INDEX(기준일시_입력!$AJ$21:$AJ$39,BY$5*2-1),IF(AND(BV36&gt;=SMALL(기준일시_입력!$J$21:$J$39,BY$5),BV36&lt;SMALL(기준일시_입력!$N$21:$N$39,BY$5)),SMALL(기준일시_입력!$N$21:$N$39,BY$5)-BV36,0)),0)</f>
        <v>0</v>
      </c>
      <c r="BZ36" s="15">
        <f>IFERROR(IF(AND(BV36&lt;SMALL(기준일시_입력!$J$21:$J$39,BZ$5),BW36&gt;SMALL(기준일시_입력!$N$21:$N$39,BZ$5)),INDEX(기준일시_입력!$AJ$21:$AJ$39,BZ$5*2-1),IF(AND(BV36&gt;=SMALL(기준일시_입력!$J$21:$J$39,BZ$5),BV36&lt;SMALL(기준일시_입력!$N$21:$N$39,BZ$5)),SMALL(기준일시_입력!$N$21:$N$39,BZ$5)-BV36,0)),0)</f>
        <v>0</v>
      </c>
      <c r="CA36" s="15">
        <f>IFERROR(IF(AND(BV36&lt;SMALL(기준일시_입력!$J$21:$J$39,CA$5),BW36&gt;SMALL(기준일시_입력!$N$21:$N$39,CA$5)),INDEX(기준일시_입력!$AJ$21:$AJ$39,CA$5*2-1),IF(AND(BV36&gt;=SMALL(기준일시_입력!$J$21:$J$39,CA$5),BV36&lt;SMALL(기준일시_입력!$N$21:$N$39,CA$5)),SMALL(기준일시_입력!$N$21:$N$39,CA$5)-BV36,0)),0)</f>
        <v>0</v>
      </c>
      <c r="CB36" s="15">
        <f>IFERROR(IF(AND(BV36&lt;SMALL(기준일시_입력!$J$21:$J$39,CB$5),BW36&gt;SMALL(기준일시_입력!$N$21:$N$39,CB$5)),INDEX(기준일시_입력!$AJ$21:$AJ$39,CB$5*2-1),IF(AND(BV36&gt;=SMALL(기준일시_입력!$J$21:$J$39,CB$5),BV36&lt;SMALL(기준일시_입력!$N$21:$N$39,CB$5)),SMALL(기준일시_입력!$N$21:$N$39,CB$5)-BV36,0)),0)</f>
        <v>0</v>
      </c>
      <c r="CC36" s="15">
        <f>IFERROR(IF(AND(BV36&lt;SMALL(기준일시_입력!$J$21:$J$39,CC$5),BW36&gt;SMALL(기준일시_입력!$N$21:$N$39,CC$5)),INDEX(기준일시_입력!$AJ$21:$AJ$39,CC$5*2-1),IF(AND(BV36&gt;=SMALL(기준일시_입력!$J$21:$J$39,CC$5),BV36&lt;SMALL(기준일시_입력!$N$21:$N$39,CC$5)),SMALL(기준일시_입력!$N$21:$N$39,CC$5)-BV36,0)),0)</f>
        <v>0</v>
      </c>
      <c r="CD36" s="15">
        <f>IFERROR(IF(AND(BV36&lt;SMALL(기준일시_입력!$J$21:$J$39,CD$5),BW36&gt;SMALL(기준일시_입력!$N$21:$N$39,CD$5)),INDEX(기준일시_입력!$AJ$21:$AJ$39,CD$5*2-1),IF(AND(BV36&gt;=SMALL(기준일시_입력!$J$21:$J$39,CD$5),BV36&lt;SMALL(기준일시_입력!$N$21:$N$39,CD$5)),SMALL(기준일시_입력!$N$21:$N$39,CD$5)-BV36,0)),0)</f>
        <v>0</v>
      </c>
      <c r="CE36" s="15">
        <f>IFERROR(IF(AND(BV36&lt;SMALL(기준일시_입력!$J$21:$J$39,CE$5),BW36&gt;SMALL(기준일시_입력!$N$21:$N$39,CE$5)),INDEX(기준일시_입력!$AJ$21:$AJ$39,CE$5*2-1),IF(AND(BV36&gt;=SMALL(기준일시_입력!$J$21:$J$39,CE$5),BV36&lt;SMALL(기준일시_입력!$N$21:$N$39,CE$5)),SMALL(기준일시_입력!$N$21:$N$39,CE$5)-BV36,0)),0)</f>
        <v>0</v>
      </c>
      <c r="CF36" s="15">
        <f>IFERROR(IF(AND(BV36&lt;SMALL(기준일시_입력!$J$21:$J$39,CF$5),BW36&gt;SMALL(기준일시_입력!$N$21:$N$39,CF$5)),INDEX(기준일시_입력!$AJ$21:$AJ$39,CF$5*2-1),IF(AND(BV36&gt;=SMALL(기준일시_입력!$J$21:$J$39,CF$5),BV36&lt;SMALL(기준일시_입력!$N$21:$N$39,CF$5)),SMALL(기준일시_입력!$N$21:$N$39,CF$5)-BV36,0)),0)</f>
        <v>0</v>
      </c>
      <c r="CG36" s="15">
        <f>IFERROR(IF(AND(BV36&lt;SMALL(기준일시_입력!$J$21:$J$39,CG$5),BW36&gt;SMALL(기준일시_입력!$N$21:$N$39,CG$5)),INDEX(기준일시_입력!$AJ$21:$AJ$39,CG$5*2-1),IF(AND(BV36&gt;=SMALL(기준일시_입력!$J$21:$J$39,CG$5),BV36&lt;SMALL(기준일시_입력!$N$21:$N$39,CG$5)),SMALL(기준일시_입력!$N$21:$N$39,CG$5)-BV36,0)),0)</f>
        <v>0</v>
      </c>
      <c r="CH36" s="6"/>
      <c r="CI36" s="180" t="str">
        <f t="shared" si="157"/>
        <v/>
      </c>
      <c r="CJ36" s="180"/>
      <c r="CK36" s="5" t="str">
        <f t="shared" si="158"/>
        <v/>
      </c>
      <c r="CL36" s="67" t="str">
        <f t="shared" si="404"/>
        <v/>
      </c>
      <c r="CM36" s="184"/>
      <c r="CN36" s="184"/>
      <c r="CO36" s="184"/>
      <c r="CP36" s="184"/>
      <c r="CQ36" s="184"/>
      <c r="CR36" s="184"/>
      <c r="CS36" s="176"/>
      <c r="CT36" s="177"/>
      <c r="CU36" s="129" t="str">
        <f>IF($B36="","",IF(AND(CK$3&lt;&gt;"",$B36-기준일시_입력!$AO$7&lt;=0,CM36="",CP36="",CS36=""),"X",IF(CS36="연차","☆",IF(CS36="월차","★",IF(CS36="병가","♨",IF(CS36="출장","◎",IF(CS36="교육","■",IF(AND(CS36="",CM36&lt;=기준일시_입력!$J$15,CP36&gt;=기준일시_입력!$N$15),"○",IF(AND(CS36="",CM36&lt;&gt;"",CM36&gt;기준일시_입력!$J$15),"▼",IF(AND(CS36="",CP36&lt;&gt;"",CP36&lt;기준일시_입력!$N$15),"△",""))))))))))</f>
        <v/>
      </c>
      <c r="CV36" s="15">
        <f>IFERROR(IF(OR(CM36="",CP36=""),0,IF(AND(CX36&lt;기준일시_입력!$J$17,CY36&gt;기준일시_입력!$N$17),기준일시_입력!$N$17-기준일시_입력!$J$17,IF(AND(CX36&gt;=기준일시_입력!$J$17,CY36&gt;기준일시_입력!$N$17),기준일시_입력!$N$17-CX36,IF(CY36&lt;기준일시_입력!$J$17,0,IF(AND(CX36&lt;기준일시_입력!$J$17,CY36&lt;=기준일시_입력!$N$17),CY36-기준일시_입력!$J$17,IF(AND(CX36&gt;=기준일시_입력!$J$17,CY36&lt;=기준일시_입력!$N$17),CY36-CX36,0)))))),0)</f>
        <v>0</v>
      </c>
      <c r="CW36" s="15">
        <f t="shared" si="401"/>
        <v>0</v>
      </c>
      <c r="CX36" s="15">
        <f>IF(OR(CM36="",CP36=""),0,IF(CM36&lt;기준일시_입력!$J$15,기준일시_입력!$J$15,CM36))</f>
        <v>0</v>
      </c>
      <c r="CY36" s="15">
        <f t="shared" si="160"/>
        <v>0</v>
      </c>
      <c r="CZ36" s="15">
        <f>IFERROR(IF(AND(CX36&lt;SMALL(기준일시_입력!$J$21:$J$39,CZ$5),CY36&gt;SMALL(기준일시_입력!$N$21:$N$39,CZ$5)),INDEX(기준일시_입력!$AJ$21:$AJ$39,CZ$5*2-1),IF(AND(CX36&gt;=SMALL(기준일시_입력!$J$21:$J$39,CZ$5),CX36&lt;SMALL(기준일시_입력!$N$21:$N$39,CZ$5)),SMALL(기준일시_입력!$N$21:$N$39,CZ$5)-CX36,0)),0)</f>
        <v>0</v>
      </c>
      <c r="DA36" s="15">
        <f>IFERROR(IF(AND(CX36&lt;SMALL(기준일시_입력!$J$21:$J$39,DA$5),CY36&gt;SMALL(기준일시_입력!$N$21:$N$39,DA$5)),INDEX(기준일시_입력!$AJ$21:$AJ$39,DA$5*2-1),IF(AND(CX36&gt;=SMALL(기준일시_입력!$J$21:$J$39,DA$5),CX36&lt;SMALL(기준일시_입력!$N$21:$N$39,DA$5)),SMALL(기준일시_입력!$N$21:$N$39,DA$5)-CX36,0)),0)</f>
        <v>0</v>
      </c>
      <c r="DB36" s="15">
        <f>IFERROR(IF(AND(CX36&lt;SMALL(기준일시_입력!$J$21:$J$39,DB$5),CY36&gt;SMALL(기준일시_입력!$N$21:$N$39,DB$5)),INDEX(기준일시_입력!$AJ$21:$AJ$39,DB$5*2-1),IF(AND(CX36&gt;=SMALL(기준일시_입력!$J$21:$J$39,DB$5),CX36&lt;SMALL(기준일시_입력!$N$21:$N$39,DB$5)),SMALL(기준일시_입력!$N$21:$N$39,DB$5)-CX36,0)),0)</f>
        <v>0</v>
      </c>
      <c r="DC36" s="15">
        <f>IFERROR(IF(AND(CX36&lt;SMALL(기준일시_입력!$J$21:$J$39,DC$5),CY36&gt;SMALL(기준일시_입력!$N$21:$N$39,DC$5)),INDEX(기준일시_입력!$AJ$21:$AJ$39,DC$5*2-1),IF(AND(CX36&gt;=SMALL(기준일시_입력!$J$21:$J$39,DC$5),CX36&lt;SMALL(기준일시_입력!$N$21:$N$39,DC$5)),SMALL(기준일시_입력!$N$21:$N$39,DC$5)-CX36,0)),0)</f>
        <v>0</v>
      </c>
      <c r="DD36" s="15">
        <f>IFERROR(IF(AND(CX36&lt;SMALL(기준일시_입력!$J$21:$J$39,DD$5),CY36&gt;SMALL(기준일시_입력!$N$21:$N$39,DD$5)),INDEX(기준일시_입력!$AJ$21:$AJ$39,DD$5*2-1),IF(AND(CX36&gt;=SMALL(기준일시_입력!$J$21:$J$39,DD$5),CX36&lt;SMALL(기준일시_입력!$N$21:$N$39,DD$5)),SMALL(기준일시_입력!$N$21:$N$39,DD$5)-CX36,0)),0)</f>
        <v>0</v>
      </c>
      <c r="DE36" s="15">
        <f>IFERROR(IF(AND(CX36&lt;SMALL(기준일시_입력!$J$21:$J$39,DE$5),CY36&gt;SMALL(기준일시_입력!$N$21:$N$39,DE$5)),INDEX(기준일시_입력!$AJ$21:$AJ$39,DE$5*2-1),IF(AND(CX36&gt;=SMALL(기준일시_입력!$J$21:$J$39,DE$5),CX36&lt;SMALL(기준일시_입력!$N$21:$N$39,DE$5)),SMALL(기준일시_입력!$N$21:$N$39,DE$5)-CX36,0)),0)</f>
        <v>0</v>
      </c>
      <c r="DF36" s="15">
        <f>IFERROR(IF(AND(CX36&lt;SMALL(기준일시_입력!$J$21:$J$39,DF$5),CY36&gt;SMALL(기준일시_입력!$N$21:$N$39,DF$5)),INDEX(기준일시_입력!$AJ$21:$AJ$39,DF$5*2-1),IF(AND(CX36&gt;=SMALL(기준일시_입력!$J$21:$J$39,DF$5),CX36&lt;SMALL(기준일시_입력!$N$21:$N$39,DF$5)),SMALL(기준일시_입력!$N$21:$N$39,DF$5)-CX36,0)),0)</f>
        <v>0</v>
      </c>
      <c r="DG36" s="15">
        <f>IFERROR(IF(AND(CX36&lt;SMALL(기준일시_입력!$J$21:$J$39,DG$5),CY36&gt;SMALL(기준일시_입력!$N$21:$N$39,DG$5)),INDEX(기준일시_입력!$AJ$21:$AJ$39,DG$5*2-1),IF(AND(CX36&gt;=SMALL(기준일시_입력!$J$21:$J$39,DG$5),CX36&lt;SMALL(기준일시_입력!$N$21:$N$39,DG$5)),SMALL(기준일시_입력!$N$21:$N$39,DG$5)-CX36,0)),0)</f>
        <v>0</v>
      </c>
      <c r="DH36" s="15">
        <f>IFERROR(IF(AND(CX36&lt;SMALL(기준일시_입력!$J$21:$J$39,DH$5),CY36&gt;SMALL(기준일시_입력!$N$21:$N$39,DH$5)),INDEX(기준일시_입력!$AJ$21:$AJ$39,DH$5*2-1),IF(AND(CX36&gt;=SMALL(기준일시_입력!$J$21:$J$39,DH$5),CX36&lt;SMALL(기준일시_입력!$N$21:$N$39,DH$5)),SMALL(기준일시_입력!$N$21:$N$39,DH$5)-CX36,0)),0)</f>
        <v>0</v>
      </c>
      <c r="DI36" s="15">
        <f>IFERROR(IF(AND(CX36&lt;SMALL(기준일시_입력!$J$21:$J$39,DI$5),CY36&gt;SMALL(기준일시_입력!$N$21:$N$39,DI$5)),INDEX(기준일시_입력!$AJ$21:$AJ$39,DI$5*2-1),IF(AND(CX36&gt;=SMALL(기준일시_입력!$J$21:$J$39,DI$5),CX36&lt;SMALL(기준일시_입력!$N$21:$N$39,DI$5)),SMALL(기준일시_입력!$N$21:$N$39,DI$5)-CX36,0)),0)</f>
        <v>0</v>
      </c>
      <c r="DJ36" s="6"/>
      <c r="DK36" s="180" t="str">
        <f t="shared" si="161"/>
        <v/>
      </c>
      <c r="DL36" s="180"/>
      <c r="DM36" s="5" t="str">
        <f t="shared" si="162"/>
        <v/>
      </c>
      <c r="DN36" s="67" t="str">
        <f t="shared" si="404"/>
        <v/>
      </c>
      <c r="DO36" s="184"/>
      <c r="DP36" s="184"/>
      <c r="DQ36" s="184"/>
      <c r="DR36" s="184"/>
      <c r="DS36" s="184"/>
      <c r="DT36" s="184"/>
      <c r="DU36" s="176"/>
      <c r="DV36" s="177"/>
      <c r="DW36" s="129" t="str">
        <f>IF($B36="","",IF(AND(DM$3&lt;&gt;"",$B36-기준일시_입력!$AO$7&lt;=0,DO36="",DR36="",DU36=""),"X",IF(DU36="연차","☆",IF(DU36="월차","★",IF(DU36="병가","♨",IF(DU36="출장","◎",IF(DU36="교육","■",IF(AND(DU36="",DO36&lt;=기준일시_입력!$J$15,DR36&gt;=기준일시_입력!$N$15),"○",IF(AND(DU36="",DO36&lt;&gt;"",DO36&gt;기준일시_입력!$J$15),"▼",IF(AND(DU36="",DR36&lt;&gt;"",DR36&lt;기준일시_입력!$N$15),"△",""))))))))))</f>
        <v/>
      </c>
      <c r="DX36" s="15">
        <f>IFERROR(IF(OR(DO36="",DR36=""),0,IF(AND(DZ36&lt;기준일시_입력!$J$17,EA36&gt;기준일시_입력!$N$17),기준일시_입력!$N$17-기준일시_입력!$J$17,IF(AND(DZ36&gt;=기준일시_입력!$J$17,EA36&gt;기준일시_입력!$N$17),기준일시_입력!$N$17-DZ36,IF(EA36&lt;기준일시_입력!$J$17,0,IF(AND(DZ36&lt;기준일시_입력!$J$17,EA36&lt;=기준일시_입력!$N$17),EA36-기준일시_입력!$J$17,IF(AND(DZ36&gt;=기준일시_입력!$J$17,EA36&lt;=기준일시_입력!$N$17),EA36-DZ36,0)))))),0)</f>
        <v>0</v>
      </c>
      <c r="DY36" s="15">
        <f t="shared" si="402"/>
        <v>0</v>
      </c>
      <c r="DZ36" s="15">
        <f>IF(OR(DO36="",DR36=""),0,IF(DO36&lt;기준일시_입력!$J$15,기준일시_입력!$J$15,DO36))</f>
        <v>0</v>
      </c>
      <c r="EA36" s="15">
        <f t="shared" si="164"/>
        <v>0</v>
      </c>
      <c r="EB36" s="15">
        <f>IFERROR(IF(AND(DZ36&lt;SMALL(기준일시_입력!$J$21:$J$39,EB$5),EA36&gt;SMALL(기준일시_입력!$N$21:$N$39,EB$5)),INDEX(기준일시_입력!$AJ$21:$AJ$39,EB$5*2-1),IF(AND(DZ36&gt;=SMALL(기준일시_입력!$J$21:$J$39,EB$5),DZ36&lt;SMALL(기준일시_입력!$N$21:$N$39,EB$5)),SMALL(기준일시_입력!$N$21:$N$39,EB$5)-DZ36,0)),0)</f>
        <v>0</v>
      </c>
      <c r="EC36" s="15">
        <f>IFERROR(IF(AND(DZ36&lt;SMALL(기준일시_입력!$J$21:$J$39,EC$5),EA36&gt;SMALL(기준일시_입력!$N$21:$N$39,EC$5)),INDEX(기준일시_입력!$AJ$21:$AJ$39,EC$5*2-1),IF(AND(DZ36&gt;=SMALL(기준일시_입력!$J$21:$J$39,EC$5),DZ36&lt;SMALL(기준일시_입력!$N$21:$N$39,EC$5)),SMALL(기준일시_입력!$N$21:$N$39,EC$5)-DZ36,0)),0)</f>
        <v>0</v>
      </c>
      <c r="ED36" s="15">
        <f>IFERROR(IF(AND(DZ36&lt;SMALL(기준일시_입력!$J$21:$J$39,ED$5),EA36&gt;SMALL(기준일시_입력!$N$21:$N$39,ED$5)),INDEX(기준일시_입력!$AJ$21:$AJ$39,ED$5*2-1),IF(AND(DZ36&gt;=SMALL(기준일시_입력!$J$21:$J$39,ED$5),DZ36&lt;SMALL(기준일시_입력!$N$21:$N$39,ED$5)),SMALL(기준일시_입력!$N$21:$N$39,ED$5)-DZ36,0)),0)</f>
        <v>0</v>
      </c>
      <c r="EE36" s="15">
        <f>IFERROR(IF(AND(DZ36&lt;SMALL(기준일시_입력!$J$21:$J$39,EE$5),EA36&gt;SMALL(기준일시_입력!$N$21:$N$39,EE$5)),INDEX(기준일시_입력!$AJ$21:$AJ$39,EE$5*2-1),IF(AND(DZ36&gt;=SMALL(기준일시_입력!$J$21:$J$39,EE$5),DZ36&lt;SMALL(기준일시_입력!$N$21:$N$39,EE$5)),SMALL(기준일시_입력!$N$21:$N$39,EE$5)-DZ36,0)),0)</f>
        <v>0</v>
      </c>
      <c r="EF36" s="15">
        <f>IFERROR(IF(AND(DZ36&lt;SMALL(기준일시_입력!$J$21:$J$39,EF$5),EA36&gt;SMALL(기준일시_입력!$N$21:$N$39,EF$5)),INDEX(기준일시_입력!$AJ$21:$AJ$39,EF$5*2-1),IF(AND(DZ36&gt;=SMALL(기준일시_입력!$J$21:$J$39,EF$5),DZ36&lt;SMALL(기준일시_입력!$N$21:$N$39,EF$5)),SMALL(기준일시_입력!$N$21:$N$39,EF$5)-DZ36,0)),0)</f>
        <v>0</v>
      </c>
      <c r="EG36" s="15">
        <f>IFERROR(IF(AND(DZ36&lt;SMALL(기준일시_입력!$J$21:$J$39,EG$5),EA36&gt;SMALL(기준일시_입력!$N$21:$N$39,EG$5)),INDEX(기준일시_입력!$AJ$21:$AJ$39,EG$5*2-1),IF(AND(DZ36&gt;=SMALL(기준일시_입력!$J$21:$J$39,EG$5),DZ36&lt;SMALL(기준일시_입력!$N$21:$N$39,EG$5)),SMALL(기준일시_입력!$N$21:$N$39,EG$5)-DZ36,0)),0)</f>
        <v>0</v>
      </c>
      <c r="EH36" s="15">
        <f>IFERROR(IF(AND(DZ36&lt;SMALL(기준일시_입력!$J$21:$J$39,EH$5),EA36&gt;SMALL(기준일시_입력!$N$21:$N$39,EH$5)),INDEX(기준일시_입력!$AJ$21:$AJ$39,EH$5*2-1),IF(AND(DZ36&gt;=SMALL(기준일시_입력!$J$21:$J$39,EH$5),DZ36&lt;SMALL(기준일시_입력!$N$21:$N$39,EH$5)),SMALL(기준일시_입력!$N$21:$N$39,EH$5)-DZ36,0)),0)</f>
        <v>0</v>
      </c>
      <c r="EI36" s="15">
        <f>IFERROR(IF(AND(DZ36&lt;SMALL(기준일시_입력!$J$21:$J$39,EI$5),EA36&gt;SMALL(기준일시_입력!$N$21:$N$39,EI$5)),INDEX(기준일시_입력!$AJ$21:$AJ$39,EI$5*2-1),IF(AND(DZ36&gt;=SMALL(기준일시_입력!$J$21:$J$39,EI$5),DZ36&lt;SMALL(기준일시_입력!$N$21:$N$39,EI$5)),SMALL(기준일시_입력!$N$21:$N$39,EI$5)-DZ36,0)),0)</f>
        <v>0</v>
      </c>
      <c r="EJ36" s="15">
        <f>IFERROR(IF(AND(DZ36&lt;SMALL(기준일시_입력!$J$21:$J$39,EJ$5),EA36&gt;SMALL(기준일시_입력!$N$21:$N$39,EJ$5)),INDEX(기준일시_입력!$AJ$21:$AJ$39,EJ$5*2-1),IF(AND(DZ36&gt;=SMALL(기준일시_입력!$J$21:$J$39,EJ$5),DZ36&lt;SMALL(기준일시_입력!$N$21:$N$39,EJ$5)),SMALL(기준일시_입력!$N$21:$N$39,EJ$5)-DZ36,0)),0)</f>
        <v>0</v>
      </c>
      <c r="EK36" s="15">
        <f>IFERROR(IF(AND(DZ36&lt;SMALL(기준일시_입력!$J$21:$J$39,EK$5),EA36&gt;SMALL(기준일시_입력!$N$21:$N$39,EK$5)),INDEX(기준일시_입력!$AJ$21:$AJ$39,EK$5*2-1),IF(AND(DZ36&gt;=SMALL(기준일시_입력!$J$21:$J$39,EK$5),DZ36&lt;SMALL(기준일시_입력!$N$21:$N$39,EK$5)),SMALL(기준일시_입력!$N$21:$N$39,EK$5)-DZ36,0)),0)</f>
        <v>0</v>
      </c>
      <c r="EL36" s="6"/>
      <c r="EM36" s="180" t="str">
        <f t="shared" si="165"/>
        <v/>
      </c>
      <c r="EN36" s="180"/>
      <c r="EO36" s="5" t="str">
        <f t="shared" si="166"/>
        <v/>
      </c>
      <c r="EP36" s="67" t="str">
        <f t="shared" si="404"/>
        <v/>
      </c>
      <c r="EQ36" s="184"/>
      <c r="ER36" s="184"/>
      <c r="ES36" s="184"/>
      <c r="ET36" s="184"/>
      <c r="EU36" s="184"/>
      <c r="EV36" s="184"/>
      <c r="EW36" s="176"/>
      <c r="EX36" s="177"/>
      <c r="EY36" s="129" t="str">
        <f>IF($B36="","",IF(AND(EO$3&lt;&gt;"",$B36-기준일시_입력!$AO$7&lt;=0,EQ36="",ET36="",EW36=""),"X",IF(EW36="연차","☆",IF(EW36="월차","★",IF(EW36="병가","♨",IF(EW36="출장","◎",IF(EW36="교육","■",IF(AND(EW36="",EQ36&lt;=기준일시_입력!$J$15,ET36&gt;=기준일시_입력!$N$15),"○",IF(AND(EW36="",EQ36&lt;&gt;"",EQ36&gt;기준일시_입력!$J$15),"▼",IF(AND(EW36="",ET36&lt;&gt;"",ET36&lt;기준일시_입력!$N$15),"△",""))))))))))</f>
        <v/>
      </c>
      <c r="EZ36" s="15">
        <f>IFERROR(IF(OR(EQ36="",ET36=""),0,IF(AND(FB36&lt;기준일시_입력!$J$17,FC36&gt;기준일시_입력!$N$17),기준일시_입력!$N$17-기준일시_입력!$J$17,IF(AND(FB36&gt;=기준일시_입력!$J$17,FC36&gt;기준일시_입력!$N$17),기준일시_입력!$N$17-FB36,IF(FC36&lt;기준일시_입력!$J$17,0,IF(AND(FB36&lt;기준일시_입력!$J$17,FC36&lt;=기준일시_입력!$N$17),FC36-기준일시_입력!$J$17,IF(AND(FB36&gt;=기준일시_입력!$J$17,FC36&lt;=기준일시_입력!$N$17),FC36-FB36,0)))))),0)</f>
        <v>0</v>
      </c>
      <c r="FA36" s="15">
        <f t="shared" si="403"/>
        <v>0</v>
      </c>
      <c r="FB36" s="15">
        <f>IF(OR(EQ36="",ET36=""),0,IF(EQ36&lt;기준일시_입력!$J$15,기준일시_입력!$J$15,EQ36))</f>
        <v>0</v>
      </c>
      <c r="FC36" s="15">
        <f t="shared" si="168"/>
        <v>0</v>
      </c>
      <c r="FD36" s="15">
        <f>IFERROR(IF(AND(FB36&lt;SMALL(기준일시_입력!$J$21:$J$39,FD$5),FC36&gt;SMALL(기준일시_입력!$N$21:$N$39,FD$5)),INDEX(기준일시_입력!$AJ$21:$AJ$39,FD$5*2-1),IF(AND(FB36&gt;=SMALL(기준일시_입력!$J$21:$J$39,FD$5),FB36&lt;SMALL(기준일시_입력!$N$21:$N$39,FD$5)),SMALL(기준일시_입력!$N$21:$N$39,FD$5)-FB36,0)),0)</f>
        <v>0</v>
      </c>
      <c r="FE36" s="15">
        <f>IFERROR(IF(AND(FB36&lt;SMALL(기준일시_입력!$J$21:$J$39,FE$5),FC36&gt;SMALL(기준일시_입력!$N$21:$N$39,FE$5)),INDEX(기준일시_입력!$AJ$21:$AJ$39,FE$5*2-1),IF(AND(FB36&gt;=SMALL(기준일시_입력!$J$21:$J$39,FE$5),FB36&lt;SMALL(기준일시_입력!$N$21:$N$39,FE$5)),SMALL(기준일시_입력!$N$21:$N$39,FE$5)-FB36,0)),0)</f>
        <v>0</v>
      </c>
      <c r="FF36" s="15">
        <f>IFERROR(IF(AND(FB36&lt;SMALL(기준일시_입력!$J$21:$J$39,FF$5),FC36&gt;SMALL(기준일시_입력!$N$21:$N$39,FF$5)),INDEX(기준일시_입력!$AJ$21:$AJ$39,FF$5*2-1),IF(AND(FB36&gt;=SMALL(기준일시_입력!$J$21:$J$39,FF$5),FB36&lt;SMALL(기준일시_입력!$N$21:$N$39,FF$5)),SMALL(기준일시_입력!$N$21:$N$39,FF$5)-FB36,0)),0)</f>
        <v>0</v>
      </c>
      <c r="FG36" s="15">
        <f>IFERROR(IF(AND(FB36&lt;SMALL(기준일시_입력!$J$21:$J$39,FG$5),FC36&gt;SMALL(기준일시_입력!$N$21:$N$39,FG$5)),INDEX(기준일시_입력!$AJ$21:$AJ$39,FG$5*2-1),IF(AND(FB36&gt;=SMALL(기준일시_입력!$J$21:$J$39,FG$5),FB36&lt;SMALL(기준일시_입력!$N$21:$N$39,FG$5)),SMALL(기준일시_입력!$N$21:$N$39,FG$5)-FB36,0)),0)</f>
        <v>0</v>
      </c>
      <c r="FH36" s="15">
        <f>IFERROR(IF(AND(FB36&lt;SMALL(기준일시_입력!$J$21:$J$39,FH$5),FC36&gt;SMALL(기준일시_입력!$N$21:$N$39,FH$5)),INDEX(기준일시_입력!$AJ$21:$AJ$39,FH$5*2-1),IF(AND(FB36&gt;=SMALL(기준일시_입력!$J$21:$J$39,FH$5),FB36&lt;SMALL(기준일시_입력!$N$21:$N$39,FH$5)),SMALL(기준일시_입력!$N$21:$N$39,FH$5)-FB36,0)),0)</f>
        <v>0</v>
      </c>
      <c r="FI36" s="15">
        <f>IFERROR(IF(AND(FB36&lt;SMALL(기준일시_입력!$J$21:$J$39,FI$5),FC36&gt;SMALL(기준일시_입력!$N$21:$N$39,FI$5)),INDEX(기준일시_입력!$AJ$21:$AJ$39,FI$5*2-1),IF(AND(FB36&gt;=SMALL(기준일시_입력!$J$21:$J$39,FI$5),FB36&lt;SMALL(기준일시_입력!$N$21:$N$39,FI$5)),SMALL(기준일시_입력!$N$21:$N$39,FI$5)-FB36,0)),0)</f>
        <v>0</v>
      </c>
      <c r="FJ36" s="15">
        <f>IFERROR(IF(AND(FB36&lt;SMALL(기준일시_입력!$J$21:$J$39,FJ$5),FC36&gt;SMALL(기준일시_입력!$N$21:$N$39,FJ$5)),INDEX(기준일시_입력!$AJ$21:$AJ$39,FJ$5*2-1),IF(AND(FB36&gt;=SMALL(기준일시_입력!$J$21:$J$39,FJ$5),FB36&lt;SMALL(기준일시_입력!$N$21:$N$39,FJ$5)),SMALL(기준일시_입력!$N$21:$N$39,FJ$5)-FB36,0)),0)</f>
        <v>0</v>
      </c>
      <c r="FK36" s="15">
        <f>IFERROR(IF(AND(FB36&lt;SMALL(기준일시_입력!$J$21:$J$39,FK$5),FC36&gt;SMALL(기준일시_입력!$N$21:$N$39,FK$5)),INDEX(기준일시_입력!$AJ$21:$AJ$39,FK$5*2-1),IF(AND(FB36&gt;=SMALL(기준일시_입력!$J$21:$J$39,FK$5),FB36&lt;SMALL(기준일시_입력!$N$21:$N$39,FK$5)),SMALL(기준일시_입력!$N$21:$N$39,FK$5)-FB36,0)),0)</f>
        <v>0</v>
      </c>
      <c r="FL36" s="15">
        <f>IFERROR(IF(AND(FB36&lt;SMALL(기준일시_입력!$J$21:$J$39,FL$5),FC36&gt;SMALL(기준일시_입력!$N$21:$N$39,FL$5)),INDEX(기준일시_입력!$AJ$21:$AJ$39,FL$5*2-1),IF(AND(FB36&gt;=SMALL(기준일시_입력!$J$21:$J$39,FL$5),FB36&lt;SMALL(기준일시_입력!$N$21:$N$39,FL$5)),SMALL(기준일시_입력!$N$21:$N$39,FL$5)-FB36,0)),0)</f>
        <v>0</v>
      </c>
      <c r="FM36" s="15">
        <f>IFERROR(IF(AND(FB36&lt;SMALL(기준일시_입력!$J$21:$J$39,FM$5),FC36&gt;SMALL(기준일시_입력!$N$21:$N$39,FM$5)),INDEX(기준일시_입력!$AJ$21:$AJ$39,FM$5*2-1),IF(AND(FB36&gt;=SMALL(기준일시_입력!$J$21:$J$39,FM$5),FB36&lt;SMALL(기준일시_입력!$N$21:$N$39,FM$5)),SMALL(기준일시_입력!$N$21:$N$39,FM$5)-FB36,0)),0)</f>
        <v>0</v>
      </c>
      <c r="FN36" s="6"/>
      <c r="FO36" s="180" t="str">
        <f t="shared" si="169"/>
        <v/>
      </c>
      <c r="FP36" s="180"/>
      <c r="FQ36" s="124" t="str">
        <f t="shared" si="170"/>
        <v/>
      </c>
      <c r="FR36" s="133" t="str">
        <f t="shared" si="405"/>
        <v/>
      </c>
      <c r="FS36" s="184"/>
      <c r="FT36" s="184"/>
      <c r="FU36" s="184"/>
      <c r="FV36" s="184"/>
      <c r="FW36" s="184"/>
      <c r="FX36" s="184"/>
      <c r="FY36" s="176"/>
      <c r="FZ36" s="177"/>
      <c r="GA36" s="129" t="str">
        <f>IF($B36="","",IF(AND(FQ$3&lt;&gt;"",$B36-기준일시_입력!$AO$7&lt;=0,FS36="",FV36="",FY36=""),"X",IF(FY36="연차","☆",IF(FY36="월차","★",IF(FY36="병가","♨",IF(FY36="출장","◎",IF(FY36="교육","■",IF(AND(FY36="",FS36&lt;=기준일시_입력!$J$15,FV36&gt;=기준일시_입력!$N$15),"○",IF(AND(FY36="",FS36&lt;&gt;"",FS36&gt;기준일시_입력!$J$15),"▼",IF(AND(FY36="",FV36&lt;&gt;"",FV36&lt;기준일시_입력!$N$15),"△",""))))))))))</f>
        <v/>
      </c>
      <c r="GB36" s="128">
        <f>IFERROR(IF(OR(FS36="",FV36=""),0,IF(AND(GD36&lt;기준일시_입력!$J$17,GE36&gt;기준일시_입력!$N$17),기준일시_입력!$N$17-기준일시_입력!$J$17,IF(AND(GD36&gt;=기준일시_입력!$J$17,GE36&gt;기준일시_입력!$N$17),기준일시_입력!$N$17-GD36,IF(GE36&lt;기준일시_입력!$J$17,0,IF(AND(GD36&lt;기준일시_입력!$J$17,GE36&lt;=기준일시_입력!$N$17),GE36-기준일시_입력!$J$17,IF(AND(GD36&gt;=기준일시_입력!$J$17,GE36&lt;=기준일시_입력!$N$17),GE36-GD36,0)))))),0)</f>
        <v>0</v>
      </c>
      <c r="GC36" s="128">
        <f t="shared" si="172"/>
        <v>0</v>
      </c>
      <c r="GD36" s="128">
        <f>IF(OR(FS36="",FV36=""),0,IF(FS36&lt;기준일시_입력!$J$15,기준일시_입력!$J$15,FS36))</f>
        <v>0</v>
      </c>
      <c r="GE36" s="128">
        <f t="shared" si="173"/>
        <v>0</v>
      </c>
      <c r="GF36" s="128">
        <f>IFERROR(IF(AND(GD36&lt;SMALL(기준일시_입력!$J$21:$J$39,GF$5),GE36&gt;SMALL(기준일시_입력!$N$21:$N$39,GF$5)),INDEX(기준일시_입력!$AJ$21:$AJ$39,GF$5*2-1),IF(AND(GD36&gt;=SMALL(기준일시_입력!$J$21:$J$39,GF$5),GD36&lt;SMALL(기준일시_입력!$N$21:$N$39,GF$5)),SMALL(기준일시_입력!$N$21:$N$39,GF$5)-GD36,0)),0)</f>
        <v>0</v>
      </c>
      <c r="GG36" s="128">
        <f>IFERROR(IF(AND(GD36&lt;SMALL(기준일시_입력!$J$21:$J$39,GG$5),GE36&gt;SMALL(기준일시_입력!$N$21:$N$39,GG$5)),INDEX(기준일시_입력!$AJ$21:$AJ$39,GG$5*2-1),IF(AND(GD36&gt;=SMALL(기준일시_입력!$J$21:$J$39,GG$5),GD36&lt;SMALL(기준일시_입력!$N$21:$N$39,GG$5)),SMALL(기준일시_입력!$N$21:$N$39,GG$5)-GD36,0)),0)</f>
        <v>0</v>
      </c>
      <c r="GH36" s="128">
        <f>IFERROR(IF(AND(GD36&lt;SMALL(기준일시_입력!$J$21:$J$39,GH$5),GE36&gt;SMALL(기준일시_입력!$N$21:$N$39,GH$5)),INDEX(기준일시_입력!$AJ$21:$AJ$39,GH$5*2-1),IF(AND(GD36&gt;=SMALL(기준일시_입력!$J$21:$J$39,GH$5),GD36&lt;SMALL(기준일시_입력!$N$21:$N$39,GH$5)),SMALL(기준일시_입력!$N$21:$N$39,GH$5)-GD36,0)),0)</f>
        <v>0</v>
      </c>
      <c r="GI36" s="128">
        <f>IFERROR(IF(AND(GD36&lt;SMALL(기준일시_입력!$J$21:$J$39,GI$5),GE36&gt;SMALL(기준일시_입력!$N$21:$N$39,GI$5)),INDEX(기준일시_입력!$AJ$21:$AJ$39,GI$5*2-1),IF(AND(GD36&gt;=SMALL(기준일시_입력!$J$21:$J$39,GI$5),GD36&lt;SMALL(기준일시_입력!$N$21:$N$39,GI$5)),SMALL(기준일시_입력!$N$21:$N$39,GI$5)-GD36,0)),0)</f>
        <v>0</v>
      </c>
      <c r="GJ36" s="128">
        <f>IFERROR(IF(AND(GD36&lt;SMALL(기준일시_입력!$J$21:$J$39,GJ$5),GE36&gt;SMALL(기준일시_입력!$N$21:$N$39,GJ$5)),INDEX(기준일시_입력!$AJ$21:$AJ$39,GJ$5*2-1),IF(AND(GD36&gt;=SMALL(기준일시_입력!$J$21:$J$39,GJ$5),GD36&lt;SMALL(기준일시_입력!$N$21:$N$39,GJ$5)),SMALL(기준일시_입력!$N$21:$N$39,GJ$5)-GD36,0)),0)</f>
        <v>0</v>
      </c>
      <c r="GK36" s="128">
        <f>IFERROR(IF(AND(GD36&lt;SMALL(기준일시_입력!$J$21:$J$39,GK$5),GE36&gt;SMALL(기준일시_입력!$N$21:$N$39,GK$5)),INDEX(기준일시_입력!$AJ$21:$AJ$39,GK$5*2-1),IF(AND(GD36&gt;=SMALL(기준일시_입력!$J$21:$J$39,GK$5),GD36&lt;SMALL(기준일시_입력!$N$21:$N$39,GK$5)),SMALL(기준일시_입력!$N$21:$N$39,GK$5)-GD36,0)),0)</f>
        <v>0</v>
      </c>
      <c r="GL36" s="128">
        <f>IFERROR(IF(AND(GD36&lt;SMALL(기준일시_입력!$J$21:$J$39,GL$5),GE36&gt;SMALL(기준일시_입력!$N$21:$N$39,GL$5)),INDEX(기준일시_입력!$AJ$21:$AJ$39,GL$5*2-1),IF(AND(GD36&gt;=SMALL(기준일시_입력!$J$21:$J$39,GL$5),GD36&lt;SMALL(기준일시_입력!$N$21:$N$39,GL$5)),SMALL(기준일시_입력!$N$21:$N$39,GL$5)-GD36,0)),0)</f>
        <v>0</v>
      </c>
      <c r="GM36" s="128">
        <f>IFERROR(IF(AND(GD36&lt;SMALL(기준일시_입력!$J$21:$J$39,GM$5),GE36&gt;SMALL(기준일시_입력!$N$21:$N$39,GM$5)),INDEX(기준일시_입력!$AJ$21:$AJ$39,GM$5*2-1),IF(AND(GD36&gt;=SMALL(기준일시_입력!$J$21:$J$39,GM$5),GD36&lt;SMALL(기준일시_입력!$N$21:$N$39,GM$5)),SMALL(기준일시_입력!$N$21:$N$39,GM$5)-GD36,0)),0)</f>
        <v>0</v>
      </c>
      <c r="GN36" s="128">
        <f>IFERROR(IF(AND(GD36&lt;SMALL(기준일시_입력!$J$21:$J$39,GN$5),GE36&gt;SMALL(기준일시_입력!$N$21:$N$39,GN$5)),INDEX(기준일시_입력!$AJ$21:$AJ$39,GN$5*2-1),IF(AND(GD36&gt;=SMALL(기준일시_입력!$J$21:$J$39,GN$5),GD36&lt;SMALL(기준일시_입력!$N$21:$N$39,GN$5)),SMALL(기준일시_입력!$N$21:$N$39,GN$5)-GD36,0)),0)</f>
        <v>0</v>
      </c>
      <c r="GO36" s="128">
        <f>IFERROR(IF(AND(GD36&lt;SMALL(기준일시_입력!$J$21:$J$39,GO$5),GE36&gt;SMALL(기준일시_입력!$N$21:$N$39,GO$5)),INDEX(기준일시_입력!$AJ$21:$AJ$39,GO$5*2-1),IF(AND(GD36&gt;=SMALL(기준일시_입력!$J$21:$J$39,GO$5),GD36&lt;SMALL(기준일시_입력!$N$21:$N$39,GO$5)),SMALL(기준일시_입력!$N$21:$N$39,GO$5)-GD36,0)),0)</f>
        <v>0</v>
      </c>
      <c r="GP36" s="125"/>
      <c r="GQ36" s="180" t="str">
        <f t="shared" si="174"/>
        <v/>
      </c>
      <c r="GR36" s="180"/>
      <c r="GS36" s="124" t="str">
        <f t="shared" si="175"/>
        <v/>
      </c>
      <c r="GT36" s="133" t="str">
        <f t="shared" si="405"/>
        <v/>
      </c>
      <c r="GU36" s="184"/>
      <c r="GV36" s="184"/>
      <c r="GW36" s="184"/>
      <c r="GX36" s="184"/>
      <c r="GY36" s="184"/>
      <c r="GZ36" s="184"/>
      <c r="HA36" s="176"/>
      <c r="HB36" s="177"/>
      <c r="HC36" s="129" t="str">
        <f>IF($B36="","",IF(AND(GS$3&lt;&gt;"",$B36-기준일시_입력!$AO$7&lt;=0,GU36="",GX36="",HA36=""),"X",IF(HA36="연차","☆",IF(HA36="월차","★",IF(HA36="병가","♨",IF(HA36="출장","◎",IF(HA36="교육","■",IF(AND(HA36="",GU36&lt;=기준일시_입력!$J$15,GX36&gt;=기준일시_입력!$N$15),"○",IF(AND(HA36="",GU36&lt;&gt;"",GU36&gt;기준일시_입력!$J$15),"▼",IF(AND(HA36="",GX36&lt;&gt;"",GX36&lt;기준일시_입력!$N$15),"△",""))))))))))</f>
        <v/>
      </c>
      <c r="HD36" s="128">
        <f>IFERROR(IF(OR(GU36="",GX36=""),0,IF(AND(HF36&lt;기준일시_입력!$J$17,HG36&gt;기준일시_입력!$N$17),기준일시_입력!$N$17-기준일시_입력!$J$17,IF(AND(HF36&gt;=기준일시_입력!$J$17,HG36&gt;기준일시_입력!$N$17),기준일시_입력!$N$17-HF36,IF(HG36&lt;기준일시_입력!$J$17,0,IF(AND(HF36&lt;기준일시_입력!$J$17,HG36&lt;=기준일시_입력!$N$17),HG36-기준일시_입력!$J$17,IF(AND(HF36&gt;=기준일시_입력!$J$17,HG36&lt;=기준일시_입력!$N$17),HG36-HF36,0)))))),0)</f>
        <v>0</v>
      </c>
      <c r="HE36" s="128">
        <f t="shared" si="177"/>
        <v>0</v>
      </c>
      <c r="HF36" s="128">
        <f>IF(OR(GU36="",GX36=""),0,IF(GU36&lt;기준일시_입력!$J$15,기준일시_입력!$J$15,GU36))</f>
        <v>0</v>
      </c>
      <c r="HG36" s="128">
        <f t="shared" si="178"/>
        <v>0</v>
      </c>
      <c r="HH36" s="128">
        <f>IFERROR(IF(AND(HF36&lt;SMALL(기준일시_입력!$J$21:$J$39,HH$5),HG36&gt;SMALL(기준일시_입력!$N$21:$N$39,HH$5)),INDEX(기준일시_입력!$AJ$21:$AJ$39,HH$5*2-1),IF(AND(HF36&gt;=SMALL(기준일시_입력!$J$21:$J$39,HH$5),HF36&lt;SMALL(기준일시_입력!$N$21:$N$39,HH$5)),SMALL(기준일시_입력!$N$21:$N$39,HH$5)-HF36,0)),0)</f>
        <v>0</v>
      </c>
      <c r="HI36" s="128">
        <f>IFERROR(IF(AND(HF36&lt;SMALL(기준일시_입력!$J$21:$J$39,HI$5),HG36&gt;SMALL(기준일시_입력!$N$21:$N$39,HI$5)),INDEX(기준일시_입력!$AJ$21:$AJ$39,HI$5*2-1),IF(AND(HF36&gt;=SMALL(기준일시_입력!$J$21:$J$39,HI$5),HF36&lt;SMALL(기준일시_입력!$N$21:$N$39,HI$5)),SMALL(기준일시_입력!$N$21:$N$39,HI$5)-HF36,0)),0)</f>
        <v>0</v>
      </c>
      <c r="HJ36" s="128">
        <f>IFERROR(IF(AND(HF36&lt;SMALL(기준일시_입력!$J$21:$J$39,HJ$5),HG36&gt;SMALL(기준일시_입력!$N$21:$N$39,HJ$5)),INDEX(기준일시_입력!$AJ$21:$AJ$39,HJ$5*2-1),IF(AND(HF36&gt;=SMALL(기준일시_입력!$J$21:$J$39,HJ$5),HF36&lt;SMALL(기준일시_입력!$N$21:$N$39,HJ$5)),SMALL(기준일시_입력!$N$21:$N$39,HJ$5)-HF36,0)),0)</f>
        <v>0</v>
      </c>
      <c r="HK36" s="128">
        <f>IFERROR(IF(AND(HF36&lt;SMALL(기준일시_입력!$J$21:$J$39,HK$5),HG36&gt;SMALL(기준일시_입력!$N$21:$N$39,HK$5)),INDEX(기준일시_입력!$AJ$21:$AJ$39,HK$5*2-1),IF(AND(HF36&gt;=SMALL(기준일시_입력!$J$21:$J$39,HK$5),HF36&lt;SMALL(기준일시_입력!$N$21:$N$39,HK$5)),SMALL(기준일시_입력!$N$21:$N$39,HK$5)-HF36,0)),0)</f>
        <v>0</v>
      </c>
      <c r="HL36" s="128">
        <f>IFERROR(IF(AND(HF36&lt;SMALL(기준일시_입력!$J$21:$J$39,HL$5),HG36&gt;SMALL(기준일시_입력!$N$21:$N$39,HL$5)),INDEX(기준일시_입력!$AJ$21:$AJ$39,HL$5*2-1),IF(AND(HF36&gt;=SMALL(기준일시_입력!$J$21:$J$39,HL$5),HF36&lt;SMALL(기준일시_입력!$N$21:$N$39,HL$5)),SMALL(기준일시_입력!$N$21:$N$39,HL$5)-HF36,0)),0)</f>
        <v>0</v>
      </c>
      <c r="HM36" s="128">
        <f>IFERROR(IF(AND(HF36&lt;SMALL(기준일시_입력!$J$21:$J$39,HM$5),HG36&gt;SMALL(기준일시_입력!$N$21:$N$39,HM$5)),INDEX(기준일시_입력!$AJ$21:$AJ$39,HM$5*2-1),IF(AND(HF36&gt;=SMALL(기준일시_입력!$J$21:$J$39,HM$5),HF36&lt;SMALL(기준일시_입력!$N$21:$N$39,HM$5)),SMALL(기준일시_입력!$N$21:$N$39,HM$5)-HF36,0)),0)</f>
        <v>0</v>
      </c>
      <c r="HN36" s="128">
        <f>IFERROR(IF(AND(HF36&lt;SMALL(기준일시_입력!$J$21:$J$39,HN$5),HG36&gt;SMALL(기준일시_입력!$N$21:$N$39,HN$5)),INDEX(기준일시_입력!$AJ$21:$AJ$39,HN$5*2-1),IF(AND(HF36&gt;=SMALL(기준일시_입력!$J$21:$J$39,HN$5),HF36&lt;SMALL(기준일시_입력!$N$21:$N$39,HN$5)),SMALL(기준일시_입력!$N$21:$N$39,HN$5)-HF36,0)),0)</f>
        <v>0</v>
      </c>
      <c r="HO36" s="128">
        <f>IFERROR(IF(AND(HF36&lt;SMALL(기준일시_입력!$J$21:$J$39,HO$5),HG36&gt;SMALL(기준일시_입력!$N$21:$N$39,HO$5)),INDEX(기준일시_입력!$AJ$21:$AJ$39,HO$5*2-1),IF(AND(HF36&gt;=SMALL(기준일시_입력!$J$21:$J$39,HO$5),HF36&lt;SMALL(기준일시_입력!$N$21:$N$39,HO$5)),SMALL(기준일시_입력!$N$21:$N$39,HO$5)-HF36,0)),0)</f>
        <v>0</v>
      </c>
      <c r="HP36" s="128">
        <f>IFERROR(IF(AND(HF36&lt;SMALL(기준일시_입력!$J$21:$J$39,HP$5),HG36&gt;SMALL(기준일시_입력!$N$21:$N$39,HP$5)),INDEX(기준일시_입력!$AJ$21:$AJ$39,HP$5*2-1),IF(AND(HF36&gt;=SMALL(기준일시_입력!$J$21:$J$39,HP$5),HF36&lt;SMALL(기준일시_입력!$N$21:$N$39,HP$5)),SMALL(기준일시_입력!$N$21:$N$39,HP$5)-HF36,0)),0)</f>
        <v>0</v>
      </c>
      <c r="HQ36" s="128">
        <f>IFERROR(IF(AND(HF36&lt;SMALL(기준일시_입력!$J$21:$J$39,HQ$5),HG36&gt;SMALL(기준일시_입력!$N$21:$N$39,HQ$5)),INDEX(기준일시_입력!$AJ$21:$AJ$39,HQ$5*2-1),IF(AND(HF36&gt;=SMALL(기준일시_입력!$J$21:$J$39,HQ$5),HF36&lt;SMALL(기준일시_입력!$N$21:$N$39,HQ$5)),SMALL(기준일시_입력!$N$21:$N$39,HQ$5)-HF36,0)),0)</f>
        <v>0</v>
      </c>
      <c r="HR36" s="125"/>
      <c r="HS36" s="180" t="str">
        <f t="shared" si="179"/>
        <v/>
      </c>
      <c r="HT36" s="180"/>
      <c r="HU36" s="124" t="str">
        <f t="shared" si="180"/>
        <v/>
      </c>
      <c r="HV36" s="133" t="str">
        <f t="shared" si="405"/>
        <v/>
      </c>
      <c r="HW36" s="184"/>
      <c r="HX36" s="184"/>
      <c r="HY36" s="184"/>
      <c r="HZ36" s="184"/>
      <c r="IA36" s="184"/>
      <c r="IB36" s="184"/>
      <c r="IC36" s="176"/>
      <c r="ID36" s="177"/>
      <c r="IE36" s="129" t="str">
        <f>IF($B36="","",IF(AND(HU$3&lt;&gt;"",$B36-기준일시_입력!$AO$7&lt;=0,HW36="",HZ36="",IC36=""),"X",IF(IC36="연차","☆",IF(IC36="월차","★",IF(IC36="병가","♨",IF(IC36="출장","◎",IF(IC36="교육","■",IF(AND(IC36="",HW36&lt;=기준일시_입력!$J$15,HZ36&gt;=기준일시_입력!$N$15),"○",IF(AND(IC36="",HW36&lt;&gt;"",HW36&gt;기준일시_입력!$J$15),"▼",IF(AND(IC36="",HZ36&lt;&gt;"",HZ36&lt;기준일시_입력!$N$15),"△",""))))))))))</f>
        <v/>
      </c>
      <c r="IF36" s="128">
        <f>IFERROR(IF(OR(HW36="",HZ36=""),0,IF(AND(IH36&lt;기준일시_입력!$J$17,II36&gt;기준일시_입력!$N$17),기준일시_입력!$N$17-기준일시_입력!$J$17,IF(AND(IH36&gt;=기준일시_입력!$J$17,II36&gt;기준일시_입력!$N$17),기준일시_입력!$N$17-IH36,IF(II36&lt;기준일시_입력!$J$17,0,IF(AND(IH36&lt;기준일시_입력!$J$17,II36&lt;=기준일시_입력!$N$17),II36-기준일시_입력!$J$17,IF(AND(IH36&gt;=기준일시_입력!$J$17,II36&lt;=기준일시_입력!$N$17),II36-IH36,0)))))),0)</f>
        <v>0</v>
      </c>
      <c r="IG36" s="128">
        <f t="shared" si="182"/>
        <v>0</v>
      </c>
      <c r="IH36" s="128">
        <f>IF(OR(HW36="",HZ36=""),0,IF(HW36&lt;기준일시_입력!$J$15,기준일시_입력!$J$15,HW36))</f>
        <v>0</v>
      </c>
      <c r="II36" s="128">
        <f t="shared" si="183"/>
        <v>0</v>
      </c>
      <c r="IJ36" s="128">
        <f>IFERROR(IF(AND(IH36&lt;SMALL(기준일시_입력!$J$21:$J$39,IJ$5),II36&gt;SMALL(기준일시_입력!$N$21:$N$39,IJ$5)),INDEX(기준일시_입력!$AJ$21:$AJ$39,IJ$5*2-1),IF(AND(IH36&gt;=SMALL(기준일시_입력!$J$21:$J$39,IJ$5),IH36&lt;SMALL(기준일시_입력!$N$21:$N$39,IJ$5)),SMALL(기준일시_입력!$N$21:$N$39,IJ$5)-IH36,0)),0)</f>
        <v>0</v>
      </c>
      <c r="IK36" s="128">
        <f>IFERROR(IF(AND(IH36&lt;SMALL(기준일시_입력!$J$21:$J$39,IK$5),II36&gt;SMALL(기준일시_입력!$N$21:$N$39,IK$5)),INDEX(기준일시_입력!$AJ$21:$AJ$39,IK$5*2-1),IF(AND(IH36&gt;=SMALL(기준일시_입력!$J$21:$J$39,IK$5),IH36&lt;SMALL(기준일시_입력!$N$21:$N$39,IK$5)),SMALL(기준일시_입력!$N$21:$N$39,IK$5)-IH36,0)),0)</f>
        <v>0</v>
      </c>
      <c r="IL36" s="128">
        <f>IFERROR(IF(AND(IH36&lt;SMALL(기준일시_입력!$J$21:$J$39,IL$5),II36&gt;SMALL(기준일시_입력!$N$21:$N$39,IL$5)),INDEX(기준일시_입력!$AJ$21:$AJ$39,IL$5*2-1),IF(AND(IH36&gt;=SMALL(기준일시_입력!$J$21:$J$39,IL$5),IH36&lt;SMALL(기준일시_입력!$N$21:$N$39,IL$5)),SMALL(기준일시_입력!$N$21:$N$39,IL$5)-IH36,0)),0)</f>
        <v>0</v>
      </c>
      <c r="IM36" s="128">
        <f>IFERROR(IF(AND(IH36&lt;SMALL(기준일시_입력!$J$21:$J$39,IM$5),II36&gt;SMALL(기준일시_입력!$N$21:$N$39,IM$5)),INDEX(기준일시_입력!$AJ$21:$AJ$39,IM$5*2-1),IF(AND(IH36&gt;=SMALL(기준일시_입력!$J$21:$J$39,IM$5),IH36&lt;SMALL(기준일시_입력!$N$21:$N$39,IM$5)),SMALL(기준일시_입력!$N$21:$N$39,IM$5)-IH36,0)),0)</f>
        <v>0</v>
      </c>
      <c r="IN36" s="128">
        <f>IFERROR(IF(AND(IH36&lt;SMALL(기준일시_입력!$J$21:$J$39,IN$5),II36&gt;SMALL(기준일시_입력!$N$21:$N$39,IN$5)),INDEX(기준일시_입력!$AJ$21:$AJ$39,IN$5*2-1),IF(AND(IH36&gt;=SMALL(기준일시_입력!$J$21:$J$39,IN$5),IH36&lt;SMALL(기준일시_입력!$N$21:$N$39,IN$5)),SMALL(기준일시_입력!$N$21:$N$39,IN$5)-IH36,0)),0)</f>
        <v>0</v>
      </c>
      <c r="IO36" s="128">
        <f>IFERROR(IF(AND(IH36&lt;SMALL(기준일시_입력!$J$21:$J$39,IO$5),II36&gt;SMALL(기준일시_입력!$N$21:$N$39,IO$5)),INDEX(기준일시_입력!$AJ$21:$AJ$39,IO$5*2-1),IF(AND(IH36&gt;=SMALL(기준일시_입력!$J$21:$J$39,IO$5),IH36&lt;SMALL(기준일시_입력!$N$21:$N$39,IO$5)),SMALL(기준일시_입력!$N$21:$N$39,IO$5)-IH36,0)),0)</f>
        <v>0</v>
      </c>
      <c r="IP36" s="128">
        <f>IFERROR(IF(AND(IH36&lt;SMALL(기준일시_입력!$J$21:$J$39,IP$5),II36&gt;SMALL(기준일시_입력!$N$21:$N$39,IP$5)),INDEX(기준일시_입력!$AJ$21:$AJ$39,IP$5*2-1),IF(AND(IH36&gt;=SMALL(기준일시_입력!$J$21:$J$39,IP$5),IH36&lt;SMALL(기준일시_입력!$N$21:$N$39,IP$5)),SMALL(기준일시_입력!$N$21:$N$39,IP$5)-IH36,0)),0)</f>
        <v>0</v>
      </c>
      <c r="IQ36" s="128">
        <f>IFERROR(IF(AND(IH36&lt;SMALL(기준일시_입력!$J$21:$J$39,IQ$5),II36&gt;SMALL(기준일시_입력!$N$21:$N$39,IQ$5)),INDEX(기준일시_입력!$AJ$21:$AJ$39,IQ$5*2-1),IF(AND(IH36&gt;=SMALL(기준일시_입력!$J$21:$J$39,IQ$5),IH36&lt;SMALL(기준일시_입력!$N$21:$N$39,IQ$5)),SMALL(기준일시_입력!$N$21:$N$39,IQ$5)-IH36,0)),0)</f>
        <v>0</v>
      </c>
      <c r="IR36" s="128">
        <f>IFERROR(IF(AND(IH36&lt;SMALL(기준일시_입력!$J$21:$J$39,IR$5),II36&gt;SMALL(기준일시_입력!$N$21:$N$39,IR$5)),INDEX(기준일시_입력!$AJ$21:$AJ$39,IR$5*2-1),IF(AND(IH36&gt;=SMALL(기준일시_입력!$J$21:$J$39,IR$5),IH36&lt;SMALL(기준일시_입력!$N$21:$N$39,IR$5)),SMALL(기준일시_입력!$N$21:$N$39,IR$5)-IH36,0)),0)</f>
        <v>0</v>
      </c>
      <c r="IS36" s="128">
        <f>IFERROR(IF(AND(IH36&lt;SMALL(기준일시_입력!$J$21:$J$39,IS$5),II36&gt;SMALL(기준일시_입력!$N$21:$N$39,IS$5)),INDEX(기준일시_입력!$AJ$21:$AJ$39,IS$5*2-1),IF(AND(IH36&gt;=SMALL(기준일시_입력!$J$21:$J$39,IS$5),IH36&lt;SMALL(기준일시_입력!$N$21:$N$39,IS$5)),SMALL(기준일시_입력!$N$21:$N$39,IS$5)-IH36,0)),0)</f>
        <v>0</v>
      </c>
      <c r="IT36" s="125"/>
      <c r="IU36" s="180" t="str">
        <f t="shared" si="184"/>
        <v/>
      </c>
      <c r="IV36" s="180"/>
      <c r="IW36" s="124" t="str">
        <f t="shared" si="185"/>
        <v/>
      </c>
      <c r="IX36" s="133" t="str">
        <f t="shared" si="406"/>
        <v/>
      </c>
      <c r="IY36" s="184"/>
      <c r="IZ36" s="184"/>
      <c r="JA36" s="184"/>
      <c r="JB36" s="184"/>
      <c r="JC36" s="184"/>
      <c r="JD36" s="184"/>
      <c r="JE36" s="176"/>
      <c r="JF36" s="177"/>
      <c r="JG36" s="129" t="str">
        <f>IF($B36="","",IF(AND(IW$3&lt;&gt;"",$B36-기준일시_입력!$AO$7&lt;=0,IY36="",JB36="",JE36=""),"X",IF(JE36="연차","☆",IF(JE36="월차","★",IF(JE36="병가","♨",IF(JE36="출장","◎",IF(JE36="교육","■",IF(AND(JE36="",IY36&lt;=기준일시_입력!$J$15,JB36&gt;=기준일시_입력!$N$15),"○",IF(AND(JE36="",IY36&lt;&gt;"",IY36&gt;기준일시_입력!$J$15),"▼",IF(AND(JE36="",JB36&lt;&gt;"",JB36&lt;기준일시_입력!$N$15),"△",""))))))))))</f>
        <v/>
      </c>
      <c r="JH36" s="128">
        <f>IFERROR(IF(OR(IY36="",JB36=""),0,IF(AND(JJ36&lt;기준일시_입력!$J$17,JK36&gt;기준일시_입력!$N$17),기준일시_입력!$N$17-기준일시_입력!$J$17,IF(AND(JJ36&gt;=기준일시_입력!$J$17,JK36&gt;기준일시_입력!$N$17),기준일시_입력!$N$17-JJ36,IF(JK36&lt;기준일시_입력!$J$17,0,IF(AND(JJ36&lt;기준일시_입력!$J$17,JK36&lt;=기준일시_입력!$N$17),JK36-기준일시_입력!$J$17,IF(AND(JJ36&gt;=기준일시_입력!$J$17,JK36&lt;=기준일시_입력!$N$17),JK36-JJ36,0)))))),0)</f>
        <v>0</v>
      </c>
      <c r="JI36" s="128">
        <f t="shared" si="187"/>
        <v>0</v>
      </c>
      <c r="JJ36" s="128">
        <f>IF(OR(IY36="",JB36=""),0,IF(IY36&lt;기준일시_입력!$J$15,기준일시_입력!$J$15,IY36))</f>
        <v>0</v>
      </c>
      <c r="JK36" s="128">
        <f t="shared" si="188"/>
        <v>0</v>
      </c>
      <c r="JL36" s="128">
        <f>IFERROR(IF(AND(JJ36&lt;SMALL(기준일시_입력!$J$21:$J$39,JL$5),JK36&gt;SMALL(기준일시_입력!$N$21:$N$39,JL$5)),INDEX(기준일시_입력!$AJ$21:$AJ$39,JL$5*2-1),IF(AND(JJ36&gt;=SMALL(기준일시_입력!$J$21:$J$39,JL$5),JJ36&lt;SMALL(기준일시_입력!$N$21:$N$39,JL$5)),SMALL(기준일시_입력!$N$21:$N$39,JL$5)-JJ36,0)),0)</f>
        <v>0</v>
      </c>
      <c r="JM36" s="128">
        <f>IFERROR(IF(AND(JJ36&lt;SMALL(기준일시_입력!$J$21:$J$39,JM$5),JK36&gt;SMALL(기준일시_입력!$N$21:$N$39,JM$5)),INDEX(기준일시_입력!$AJ$21:$AJ$39,JM$5*2-1),IF(AND(JJ36&gt;=SMALL(기준일시_입력!$J$21:$J$39,JM$5),JJ36&lt;SMALL(기준일시_입력!$N$21:$N$39,JM$5)),SMALL(기준일시_입력!$N$21:$N$39,JM$5)-JJ36,0)),0)</f>
        <v>0</v>
      </c>
      <c r="JN36" s="128">
        <f>IFERROR(IF(AND(JJ36&lt;SMALL(기준일시_입력!$J$21:$J$39,JN$5),JK36&gt;SMALL(기준일시_입력!$N$21:$N$39,JN$5)),INDEX(기준일시_입력!$AJ$21:$AJ$39,JN$5*2-1),IF(AND(JJ36&gt;=SMALL(기준일시_입력!$J$21:$J$39,JN$5),JJ36&lt;SMALL(기준일시_입력!$N$21:$N$39,JN$5)),SMALL(기준일시_입력!$N$21:$N$39,JN$5)-JJ36,0)),0)</f>
        <v>0</v>
      </c>
      <c r="JO36" s="128">
        <f>IFERROR(IF(AND(JJ36&lt;SMALL(기준일시_입력!$J$21:$J$39,JO$5),JK36&gt;SMALL(기준일시_입력!$N$21:$N$39,JO$5)),INDEX(기준일시_입력!$AJ$21:$AJ$39,JO$5*2-1),IF(AND(JJ36&gt;=SMALL(기준일시_입력!$J$21:$J$39,JO$5),JJ36&lt;SMALL(기준일시_입력!$N$21:$N$39,JO$5)),SMALL(기준일시_입력!$N$21:$N$39,JO$5)-JJ36,0)),0)</f>
        <v>0</v>
      </c>
      <c r="JP36" s="128">
        <f>IFERROR(IF(AND(JJ36&lt;SMALL(기준일시_입력!$J$21:$J$39,JP$5),JK36&gt;SMALL(기준일시_입력!$N$21:$N$39,JP$5)),INDEX(기준일시_입력!$AJ$21:$AJ$39,JP$5*2-1),IF(AND(JJ36&gt;=SMALL(기준일시_입력!$J$21:$J$39,JP$5),JJ36&lt;SMALL(기준일시_입력!$N$21:$N$39,JP$5)),SMALL(기준일시_입력!$N$21:$N$39,JP$5)-JJ36,0)),0)</f>
        <v>0</v>
      </c>
      <c r="JQ36" s="128">
        <f>IFERROR(IF(AND(JJ36&lt;SMALL(기준일시_입력!$J$21:$J$39,JQ$5),JK36&gt;SMALL(기준일시_입력!$N$21:$N$39,JQ$5)),INDEX(기준일시_입력!$AJ$21:$AJ$39,JQ$5*2-1),IF(AND(JJ36&gt;=SMALL(기준일시_입력!$J$21:$J$39,JQ$5),JJ36&lt;SMALL(기준일시_입력!$N$21:$N$39,JQ$5)),SMALL(기준일시_입력!$N$21:$N$39,JQ$5)-JJ36,0)),0)</f>
        <v>0</v>
      </c>
      <c r="JR36" s="128">
        <f>IFERROR(IF(AND(JJ36&lt;SMALL(기준일시_입력!$J$21:$J$39,JR$5),JK36&gt;SMALL(기준일시_입력!$N$21:$N$39,JR$5)),INDEX(기준일시_입력!$AJ$21:$AJ$39,JR$5*2-1),IF(AND(JJ36&gt;=SMALL(기준일시_입력!$J$21:$J$39,JR$5),JJ36&lt;SMALL(기준일시_입력!$N$21:$N$39,JR$5)),SMALL(기준일시_입력!$N$21:$N$39,JR$5)-JJ36,0)),0)</f>
        <v>0</v>
      </c>
      <c r="JS36" s="128">
        <f>IFERROR(IF(AND(JJ36&lt;SMALL(기준일시_입력!$J$21:$J$39,JS$5),JK36&gt;SMALL(기준일시_입력!$N$21:$N$39,JS$5)),INDEX(기준일시_입력!$AJ$21:$AJ$39,JS$5*2-1),IF(AND(JJ36&gt;=SMALL(기준일시_입력!$J$21:$J$39,JS$5),JJ36&lt;SMALL(기준일시_입력!$N$21:$N$39,JS$5)),SMALL(기준일시_입력!$N$21:$N$39,JS$5)-JJ36,0)),0)</f>
        <v>0</v>
      </c>
      <c r="JT36" s="128">
        <f>IFERROR(IF(AND(JJ36&lt;SMALL(기준일시_입력!$J$21:$J$39,JT$5),JK36&gt;SMALL(기준일시_입력!$N$21:$N$39,JT$5)),INDEX(기준일시_입력!$AJ$21:$AJ$39,JT$5*2-1),IF(AND(JJ36&gt;=SMALL(기준일시_입력!$J$21:$J$39,JT$5),JJ36&lt;SMALL(기준일시_입력!$N$21:$N$39,JT$5)),SMALL(기준일시_입력!$N$21:$N$39,JT$5)-JJ36,0)),0)</f>
        <v>0</v>
      </c>
      <c r="JU36" s="128">
        <f>IFERROR(IF(AND(JJ36&lt;SMALL(기준일시_입력!$J$21:$J$39,JU$5),JK36&gt;SMALL(기준일시_입력!$N$21:$N$39,JU$5)),INDEX(기준일시_입력!$AJ$21:$AJ$39,JU$5*2-1),IF(AND(JJ36&gt;=SMALL(기준일시_입력!$J$21:$J$39,JU$5),JJ36&lt;SMALL(기준일시_입력!$N$21:$N$39,JU$5)),SMALL(기준일시_입력!$N$21:$N$39,JU$5)-JJ36,0)),0)</f>
        <v>0</v>
      </c>
      <c r="JV36" s="125"/>
      <c r="JW36" s="180" t="str">
        <f t="shared" si="189"/>
        <v/>
      </c>
      <c r="JX36" s="180"/>
      <c r="JY36" s="124" t="str">
        <f t="shared" si="190"/>
        <v/>
      </c>
      <c r="JZ36" s="133" t="str">
        <f t="shared" si="406"/>
        <v/>
      </c>
      <c r="KA36" s="184"/>
      <c r="KB36" s="184"/>
      <c r="KC36" s="184"/>
      <c r="KD36" s="184"/>
      <c r="KE36" s="184"/>
      <c r="KF36" s="184"/>
      <c r="KG36" s="176"/>
      <c r="KH36" s="177"/>
      <c r="KI36" s="129" t="str">
        <f>IF($B36="","",IF(AND(JY$3&lt;&gt;"",$B36-기준일시_입력!$AO$7&lt;=0,KA36="",KD36="",KG36=""),"X",IF(KG36="연차","☆",IF(KG36="월차","★",IF(KG36="병가","♨",IF(KG36="출장","◎",IF(KG36="교육","■",IF(AND(KG36="",KA36&lt;=기준일시_입력!$J$15,KD36&gt;=기준일시_입력!$N$15),"○",IF(AND(KG36="",KA36&lt;&gt;"",KA36&gt;기준일시_입력!$J$15),"▼",IF(AND(KG36="",KD36&lt;&gt;"",KD36&lt;기준일시_입력!$N$15),"△",""))))))))))</f>
        <v/>
      </c>
      <c r="KJ36" s="128">
        <f>IFERROR(IF(OR(KA36="",KD36=""),0,IF(AND(KL36&lt;기준일시_입력!$J$17,KM36&gt;기준일시_입력!$N$17),기준일시_입력!$N$17-기준일시_입력!$J$17,IF(AND(KL36&gt;=기준일시_입력!$J$17,KM36&gt;기준일시_입력!$N$17),기준일시_입력!$N$17-KL36,IF(KM36&lt;기준일시_입력!$J$17,0,IF(AND(KL36&lt;기준일시_입력!$J$17,KM36&lt;=기준일시_입력!$N$17),KM36-기준일시_입력!$J$17,IF(AND(KL36&gt;=기준일시_입력!$J$17,KM36&lt;=기준일시_입력!$N$17),KM36-KL36,0)))))),0)</f>
        <v>0</v>
      </c>
      <c r="KK36" s="128">
        <f t="shared" si="192"/>
        <v>0</v>
      </c>
      <c r="KL36" s="128">
        <f>IF(OR(KA36="",KD36=""),0,IF(KA36&lt;기준일시_입력!$J$15,기준일시_입력!$J$15,KA36))</f>
        <v>0</v>
      </c>
      <c r="KM36" s="128">
        <f t="shared" si="193"/>
        <v>0</v>
      </c>
      <c r="KN36" s="128">
        <f>IFERROR(IF(AND(KL36&lt;SMALL(기준일시_입력!$J$21:$J$39,KN$5),KM36&gt;SMALL(기준일시_입력!$N$21:$N$39,KN$5)),INDEX(기준일시_입력!$AJ$21:$AJ$39,KN$5*2-1),IF(AND(KL36&gt;=SMALL(기준일시_입력!$J$21:$J$39,KN$5),KL36&lt;SMALL(기준일시_입력!$N$21:$N$39,KN$5)),SMALL(기준일시_입력!$N$21:$N$39,KN$5)-KL36,0)),0)</f>
        <v>0</v>
      </c>
      <c r="KO36" s="128">
        <f>IFERROR(IF(AND(KL36&lt;SMALL(기준일시_입력!$J$21:$J$39,KO$5),KM36&gt;SMALL(기준일시_입력!$N$21:$N$39,KO$5)),INDEX(기준일시_입력!$AJ$21:$AJ$39,KO$5*2-1),IF(AND(KL36&gt;=SMALL(기준일시_입력!$J$21:$J$39,KO$5),KL36&lt;SMALL(기준일시_입력!$N$21:$N$39,KO$5)),SMALL(기준일시_입력!$N$21:$N$39,KO$5)-KL36,0)),0)</f>
        <v>0</v>
      </c>
      <c r="KP36" s="128">
        <f>IFERROR(IF(AND(KL36&lt;SMALL(기준일시_입력!$J$21:$J$39,KP$5),KM36&gt;SMALL(기준일시_입력!$N$21:$N$39,KP$5)),INDEX(기준일시_입력!$AJ$21:$AJ$39,KP$5*2-1),IF(AND(KL36&gt;=SMALL(기준일시_입력!$J$21:$J$39,KP$5),KL36&lt;SMALL(기준일시_입력!$N$21:$N$39,KP$5)),SMALL(기준일시_입력!$N$21:$N$39,KP$5)-KL36,0)),0)</f>
        <v>0</v>
      </c>
      <c r="KQ36" s="128">
        <f>IFERROR(IF(AND(KL36&lt;SMALL(기준일시_입력!$J$21:$J$39,KQ$5),KM36&gt;SMALL(기준일시_입력!$N$21:$N$39,KQ$5)),INDEX(기준일시_입력!$AJ$21:$AJ$39,KQ$5*2-1),IF(AND(KL36&gt;=SMALL(기준일시_입력!$J$21:$J$39,KQ$5),KL36&lt;SMALL(기준일시_입력!$N$21:$N$39,KQ$5)),SMALL(기준일시_입력!$N$21:$N$39,KQ$5)-KL36,0)),0)</f>
        <v>0</v>
      </c>
      <c r="KR36" s="128">
        <f>IFERROR(IF(AND(KL36&lt;SMALL(기준일시_입력!$J$21:$J$39,KR$5),KM36&gt;SMALL(기준일시_입력!$N$21:$N$39,KR$5)),INDEX(기준일시_입력!$AJ$21:$AJ$39,KR$5*2-1),IF(AND(KL36&gt;=SMALL(기준일시_입력!$J$21:$J$39,KR$5),KL36&lt;SMALL(기준일시_입력!$N$21:$N$39,KR$5)),SMALL(기준일시_입력!$N$21:$N$39,KR$5)-KL36,0)),0)</f>
        <v>0</v>
      </c>
      <c r="KS36" s="128">
        <f>IFERROR(IF(AND(KL36&lt;SMALL(기준일시_입력!$J$21:$J$39,KS$5),KM36&gt;SMALL(기준일시_입력!$N$21:$N$39,KS$5)),INDEX(기준일시_입력!$AJ$21:$AJ$39,KS$5*2-1),IF(AND(KL36&gt;=SMALL(기준일시_입력!$J$21:$J$39,KS$5),KL36&lt;SMALL(기준일시_입력!$N$21:$N$39,KS$5)),SMALL(기준일시_입력!$N$21:$N$39,KS$5)-KL36,0)),0)</f>
        <v>0</v>
      </c>
      <c r="KT36" s="128">
        <f>IFERROR(IF(AND(KL36&lt;SMALL(기준일시_입력!$J$21:$J$39,KT$5),KM36&gt;SMALL(기준일시_입력!$N$21:$N$39,KT$5)),INDEX(기준일시_입력!$AJ$21:$AJ$39,KT$5*2-1),IF(AND(KL36&gt;=SMALL(기준일시_입력!$J$21:$J$39,KT$5),KL36&lt;SMALL(기준일시_입력!$N$21:$N$39,KT$5)),SMALL(기준일시_입력!$N$21:$N$39,KT$5)-KL36,0)),0)</f>
        <v>0</v>
      </c>
      <c r="KU36" s="128">
        <f>IFERROR(IF(AND(KL36&lt;SMALL(기준일시_입력!$J$21:$J$39,KU$5),KM36&gt;SMALL(기준일시_입력!$N$21:$N$39,KU$5)),INDEX(기준일시_입력!$AJ$21:$AJ$39,KU$5*2-1),IF(AND(KL36&gt;=SMALL(기준일시_입력!$J$21:$J$39,KU$5),KL36&lt;SMALL(기준일시_입력!$N$21:$N$39,KU$5)),SMALL(기준일시_입력!$N$21:$N$39,KU$5)-KL36,0)),0)</f>
        <v>0</v>
      </c>
      <c r="KV36" s="128">
        <f>IFERROR(IF(AND(KL36&lt;SMALL(기준일시_입력!$J$21:$J$39,KV$5),KM36&gt;SMALL(기준일시_입력!$N$21:$N$39,KV$5)),INDEX(기준일시_입력!$AJ$21:$AJ$39,KV$5*2-1),IF(AND(KL36&gt;=SMALL(기준일시_입력!$J$21:$J$39,KV$5),KL36&lt;SMALL(기준일시_입력!$N$21:$N$39,KV$5)),SMALL(기준일시_입력!$N$21:$N$39,KV$5)-KL36,0)),0)</f>
        <v>0</v>
      </c>
      <c r="KW36" s="128">
        <f>IFERROR(IF(AND(KL36&lt;SMALL(기준일시_입력!$J$21:$J$39,KW$5),KM36&gt;SMALL(기준일시_입력!$N$21:$N$39,KW$5)),INDEX(기준일시_입력!$AJ$21:$AJ$39,KW$5*2-1),IF(AND(KL36&gt;=SMALL(기준일시_입력!$J$21:$J$39,KW$5),KL36&lt;SMALL(기준일시_입력!$N$21:$N$39,KW$5)),SMALL(기준일시_입력!$N$21:$N$39,KW$5)-KL36,0)),0)</f>
        <v>0</v>
      </c>
      <c r="KX36" s="125"/>
      <c r="KY36" s="180" t="str">
        <f t="shared" si="194"/>
        <v/>
      </c>
      <c r="KZ36" s="180"/>
      <c r="LA36" s="124" t="str">
        <f t="shared" si="195"/>
        <v/>
      </c>
      <c r="LB36" s="133" t="str">
        <f t="shared" si="406"/>
        <v/>
      </c>
      <c r="LC36" s="184"/>
      <c r="LD36" s="184"/>
      <c r="LE36" s="184"/>
      <c r="LF36" s="184"/>
      <c r="LG36" s="184"/>
      <c r="LH36" s="184"/>
      <c r="LI36" s="176"/>
      <c r="LJ36" s="177"/>
      <c r="LK36" s="129" t="str">
        <f>IF($B36="","",IF(AND(LA$3&lt;&gt;"",$B36-기준일시_입력!$AO$7&lt;=0,LC36="",LF36="",LI36=""),"X",IF(LI36="연차","☆",IF(LI36="월차","★",IF(LI36="병가","♨",IF(LI36="출장","◎",IF(LI36="교육","■",IF(AND(LI36="",LC36&lt;=기준일시_입력!$J$15,LF36&gt;=기준일시_입력!$N$15),"○",IF(AND(LI36="",LC36&lt;&gt;"",LC36&gt;기준일시_입력!$J$15),"▼",IF(AND(LI36="",LF36&lt;&gt;"",LF36&lt;기준일시_입력!$N$15),"△",""))))))))))</f>
        <v/>
      </c>
      <c r="LL36" s="128">
        <f>IFERROR(IF(OR(LC36="",LF36=""),0,IF(AND(LN36&lt;기준일시_입력!$J$17,LO36&gt;기준일시_입력!$N$17),기준일시_입력!$N$17-기준일시_입력!$J$17,IF(AND(LN36&gt;=기준일시_입력!$J$17,LO36&gt;기준일시_입력!$N$17),기준일시_입력!$N$17-LN36,IF(LO36&lt;기준일시_입력!$J$17,0,IF(AND(LN36&lt;기준일시_입력!$J$17,LO36&lt;=기준일시_입력!$N$17),LO36-기준일시_입력!$J$17,IF(AND(LN36&gt;=기준일시_입력!$J$17,LO36&lt;=기준일시_입력!$N$17),LO36-LN36,0)))))),0)</f>
        <v>0</v>
      </c>
      <c r="LM36" s="128">
        <f t="shared" si="197"/>
        <v>0</v>
      </c>
      <c r="LN36" s="128">
        <f>IF(OR(LC36="",LF36=""),0,IF(LC36&lt;기준일시_입력!$J$15,기준일시_입력!$J$15,LC36))</f>
        <v>0</v>
      </c>
      <c r="LO36" s="128">
        <f t="shared" si="198"/>
        <v>0</v>
      </c>
      <c r="LP36" s="128">
        <f>IFERROR(IF(AND(LN36&lt;SMALL(기준일시_입력!$J$21:$J$39,LP$5),LO36&gt;SMALL(기준일시_입력!$N$21:$N$39,LP$5)),INDEX(기준일시_입력!$AJ$21:$AJ$39,LP$5*2-1),IF(AND(LN36&gt;=SMALL(기준일시_입력!$J$21:$J$39,LP$5),LN36&lt;SMALL(기준일시_입력!$N$21:$N$39,LP$5)),SMALL(기준일시_입력!$N$21:$N$39,LP$5)-LN36,0)),0)</f>
        <v>0</v>
      </c>
      <c r="LQ36" s="128">
        <f>IFERROR(IF(AND(LN36&lt;SMALL(기준일시_입력!$J$21:$J$39,LQ$5),LO36&gt;SMALL(기준일시_입력!$N$21:$N$39,LQ$5)),INDEX(기준일시_입력!$AJ$21:$AJ$39,LQ$5*2-1),IF(AND(LN36&gt;=SMALL(기준일시_입력!$J$21:$J$39,LQ$5),LN36&lt;SMALL(기준일시_입력!$N$21:$N$39,LQ$5)),SMALL(기준일시_입력!$N$21:$N$39,LQ$5)-LN36,0)),0)</f>
        <v>0</v>
      </c>
      <c r="LR36" s="128">
        <f>IFERROR(IF(AND(LN36&lt;SMALL(기준일시_입력!$J$21:$J$39,LR$5),LO36&gt;SMALL(기준일시_입력!$N$21:$N$39,LR$5)),INDEX(기준일시_입력!$AJ$21:$AJ$39,LR$5*2-1),IF(AND(LN36&gt;=SMALL(기준일시_입력!$J$21:$J$39,LR$5),LN36&lt;SMALL(기준일시_입력!$N$21:$N$39,LR$5)),SMALL(기준일시_입력!$N$21:$N$39,LR$5)-LN36,0)),0)</f>
        <v>0</v>
      </c>
      <c r="LS36" s="128">
        <f>IFERROR(IF(AND(LN36&lt;SMALL(기준일시_입력!$J$21:$J$39,LS$5),LO36&gt;SMALL(기준일시_입력!$N$21:$N$39,LS$5)),INDEX(기준일시_입력!$AJ$21:$AJ$39,LS$5*2-1),IF(AND(LN36&gt;=SMALL(기준일시_입력!$J$21:$J$39,LS$5),LN36&lt;SMALL(기준일시_입력!$N$21:$N$39,LS$5)),SMALL(기준일시_입력!$N$21:$N$39,LS$5)-LN36,0)),0)</f>
        <v>0</v>
      </c>
      <c r="LT36" s="128">
        <f>IFERROR(IF(AND(LN36&lt;SMALL(기준일시_입력!$J$21:$J$39,LT$5),LO36&gt;SMALL(기준일시_입력!$N$21:$N$39,LT$5)),INDEX(기준일시_입력!$AJ$21:$AJ$39,LT$5*2-1),IF(AND(LN36&gt;=SMALL(기준일시_입력!$J$21:$J$39,LT$5),LN36&lt;SMALL(기준일시_입력!$N$21:$N$39,LT$5)),SMALL(기준일시_입력!$N$21:$N$39,LT$5)-LN36,0)),0)</f>
        <v>0</v>
      </c>
      <c r="LU36" s="128">
        <f>IFERROR(IF(AND(LN36&lt;SMALL(기준일시_입력!$J$21:$J$39,LU$5),LO36&gt;SMALL(기준일시_입력!$N$21:$N$39,LU$5)),INDEX(기준일시_입력!$AJ$21:$AJ$39,LU$5*2-1),IF(AND(LN36&gt;=SMALL(기준일시_입력!$J$21:$J$39,LU$5),LN36&lt;SMALL(기준일시_입력!$N$21:$N$39,LU$5)),SMALL(기준일시_입력!$N$21:$N$39,LU$5)-LN36,0)),0)</f>
        <v>0</v>
      </c>
      <c r="LV36" s="128">
        <f>IFERROR(IF(AND(LN36&lt;SMALL(기준일시_입력!$J$21:$J$39,LV$5),LO36&gt;SMALL(기준일시_입력!$N$21:$N$39,LV$5)),INDEX(기준일시_입력!$AJ$21:$AJ$39,LV$5*2-1),IF(AND(LN36&gt;=SMALL(기준일시_입력!$J$21:$J$39,LV$5),LN36&lt;SMALL(기준일시_입력!$N$21:$N$39,LV$5)),SMALL(기준일시_입력!$N$21:$N$39,LV$5)-LN36,0)),0)</f>
        <v>0</v>
      </c>
      <c r="LW36" s="128">
        <f>IFERROR(IF(AND(LN36&lt;SMALL(기준일시_입력!$J$21:$J$39,LW$5),LO36&gt;SMALL(기준일시_입력!$N$21:$N$39,LW$5)),INDEX(기준일시_입력!$AJ$21:$AJ$39,LW$5*2-1),IF(AND(LN36&gt;=SMALL(기준일시_입력!$J$21:$J$39,LW$5),LN36&lt;SMALL(기준일시_입력!$N$21:$N$39,LW$5)),SMALL(기준일시_입력!$N$21:$N$39,LW$5)-LN36,0)),0)</f>
        <v>0</v>
      </c>
      <c r="LX36" s="128">
        <f>IFERROR(IF(AND(LN36&lt;SMALL(기준일시_입력!$J$21:$J$39,LX$5),LO36&gt;SMALL(기준일시_입력!$N$21:$N$39,LX$5)),INDEX(기준일시_입력!$AJ$21:$AJ$39,LX$5*2-1),IF(AND(LN36&gt;=SMALL(기준일시_입력!$J$21:$J$39,LX$5),LN36&lt;SMALL(기준일시_입력!$N$21:$N$39,LX$5)),SMALL(기준일시_입력!$N$21:$N$39,LX$5)-LN36,0)),0)</f>
        <v>0</v>
      </c>
      <c r="LY36" s="128">
        <f>IFERROR(IF(AND(LN36&lt;SMALL(기준일시_입력!$J$21:$J$39,LY$5),LO36&gt;SMALL(기준일시_입력!$N$21:$N$39,LY$5)),INDEX(기준일시_입력!$AJ$21:$AJ$39,LY$5*2-1),IF(AND(LN36&gt;=SMALL(기준일시_입력!$J$21:$J$39,LY$5),LN36&lt;SMALL(기준일시_입력!$N$21:$N$39,LY$5)),SMALL(기준일시_입력!$N$21:$N$39,LY$5)-LN36,0)),0)</f>
        <v>0</v>
      </c>
      <c r="LZ36" s="125"/>
      <c r="MA36" s="180" t="str">
        <f t="shared" si="199"/>
        <v/>
      </c>
      <c r="MB36" s="180"/>
      <c r="MC36" s="124" t="str">
        <f t="shared" si="200"/>
        <v/>
      </c>
      <c r="MD36" s="133" t="str">
        <f t="shared" si="407"/>
        <v/>
      </c>
      <c r="ME36" s="184"/>
      <c r="MF36" s="184"/>
      <c r="MG36" s="184"/>
      <c r="MH36" s="184"/>
      <c r="MI36" s="184"/>
      <c r="MJ36" s="184"/>
      <c r="MK36" s="176"/>
      <c r="ML36" s="177"/>
      <c r="MM36" s="129" t="str">
        <f>IF($B36="","",IF(AND(MC$3&lt;&gt;"",$B36-기준일시_입력!$AO$7&lt;=0,ME36="",MH36="",MK36=""),"X",IF(MK36="연차","☆",IF(MK36="월차","★",IF(MK36="병가","♨",IF(MK36="출장","◎",IF(MK36="교육","■",IF(AND(MK36="",ME36&lt;=기준일시_입력!$J$15,MH36&gt;=기준일시_입력!$N$15),"○",IF(AND(MK36="",ME36&lt;&gt;"",ME36&gt;기준일시_입력!$J$15),"▼",IF(AND(MK36="",MH36&lt;&gt;"",MH36&lt;기준일시_입력!$N$15),"△",""))))))))))</f>
        <v/>
      </c>
      <c r="MN36" s="128">
        <f>IFERROR(IF(OR(ME36="",MH36=""),0,IF(AND(MP36&lt;기준일시_입력!$J$17,MQ36&gt;기준일시_입력!$N$17),기준일시_입력!$N$17-기준일시_입력!$J$17,IF(AND(MP36&gt;=기준일시_입력!$J$17,MQ36&gt;기준일시_입력!$N$17),기준일시_입력!$N$17-MP36,IF(MQ36&lt;기준일시_입력!$J$17,0,IF(AND(MP36&lt;기준일시_입력!$J$17,MQ36&lt;=기준일시_입력!$N$17),MQ36-기준일시_입력!$J$17,IF(AND(MP36&gt;=기준일시_입력!$J$17,MQ36&lt;=기준일시_입력!$N$17),MQ36-MP36,0)))))),0)</f>
        <v>0</v>
      </c>
      <c r="MO36" s="128">
        <f t="shared" si="202"/>
        <v>0</v>
      </c>
      <c r="MP36" s="128">
        <f>IF(OR(ME36="",MH36=""),0,IF(ME36&lt;기준일시_입력!$J$15,기준일시_입력!$J$15,ME36))</f>
        <v>0</v>
      </c>
      <c r="MQ36" s="128">
        <f t="shared" si="203"/>
        <v>0</v>
      </c>
      <c r="MR36" s="128">
        <f>IFERROR(IF(AND(MP36&lt;SMALL(기준일시_입력!$J$21:$J$39,MR$5),MQ36&gt;SMALL(기준일시_입력!$N$21:$N$39,MR$5)),INDEX(기준일시_입력!$AJ$21:$AJ$39,MR$5*2-1),IF(AND(MP36&gt;=SMALL(기준일시_입력!$J$21:$J$39,MR$5),MP36&lt;SMALL(기준일시_입력!$N$21:$N$39,MR$5)),SMALL(기준일시_입력!$N$21:$N$39,MR$5)-MP36,0)),0)</f>
        <v>0</v>
      </c>
      <c r="MS36" s="128">
        <f>IFERROR(IF(AND(MP36&lt;SMALL(기준일시_입력!$J$21:$J$39,MS$5),MQ36&gt;SMALL(기준일시_입력!$N$21:$N$39,MS$5)),INDEX(기준일시_입력!$AJ$21:$AJ$39,MS$5*2-1),IF(AND(MP36&gt;=SMALL(기준일시_입력!$J$21:$J$39,MS$5),MP36&lt;SMALL(기준일시_입력!$N$21:$N$39,MS$5)),SMALL(기준일시_입력!$N$21:$N$39,MS$5)-MP36,0)),0)</f>
        <v>0</v>
      </c>
      <c r="MT36" s="128">
        <f>IFERROR(IF(AND(MP36&lt;SMALL(기준일시_입력!$J$21:$J$39,MT$5),MQ36&gt;SMALL(기준일시_입력!$N$21:$N$39,MT$5)),INDEX(기준일시_입력!$AJ$21:$AJ$39,MT$5*2-1),IF(AND(MP36&gt;=SMALL(기준일시_입력!$J$21:$J$39,MT$5),MP36&lt;SMALL(기준일시_입력!$N$21:$N$39,MT$5)),SMALL(기준일시_입력!$N$21:$N$39,MT$5)-MP36,0)),0)</f>
        <v>0</v>
      </c>
      <c r="MU36" s="128">
        <f>IFERROR(IF(AND(MP36&lt;SMALL(기준일시_입력!$J$21:$J$39,MU$5),MQ36&gt;SMALL(기준일시_입력!$N$21:$N$39,MU$5)),INDEX(기준일시_입력!$AJ$21:$AJ$39,MU$5*2-1),IF(AND(MP36&gt;=SMALL(기준일시_입력!$J$21:$J$39,MU$5),MP36&lt;SMALL(기준일시_입력!$N$21:$N$39,MU$5)),SMALL(기준일시_입력!$N$21:$N$39,MU$5)-MP36,0)),0)</f>
        <v>0</v>
      </c>
      <c r="MV36" s="128">
        <f>IFERROR(IF(AND(MP36&lt;SMALL(기준일시_입력!$J$21:$J$39,MV$5),MQ36&gt;SMALL(기준일시_입력!$N$21:$N$39,MV$5)),INDEX(기준일시_입력!$AJ$21:$AJ$39,MV$5*2-1),IF(AND(MP36&gt;=SMALL(기준일시_입력!$J$21:$J$39,MV$5),MP36&lt;SMALL(기준일시_입력!$N$21:$N$39,MV$5)),SMALL(기준일시_입력!$N$21:$N$39,MV$5)-MP36,0)),0)</f>
        <v>0</v>
      </c>
      <c r="MW36" s="128">
        <f>IFERROR(IF(AND(MP36&lt;SMALL(기준일시_입력!$J$21:$J$39,MW$5),MQ36&gt;SMALL(기준일시_입력!$N$21:$N$39,MW$5)),INDEX(기준일시_입력!$AJ$21:$AJ$39,MW$5*2-1),IF(AND(MP36&gt;=SMALL(기준일시_입력!$J$21:$J$39,MW$5),MP36&lt;SMALL(기준일시_입력!$N$21:$N$39,MW$5)),SMALL(기준일시_입력!$N$21:$N$39,MW$5)-MP36,0)),0)</f>
        <v>0</v>
      </c>
      <c r="MX36" s="128">
        <f>IFERROR(IF(AND(MP36&lt;SMALL(기준일시_입력!$J$21:$J$39,MX$5),MQ36&gt;SMALL(기준일시_입력!$N$21:$N$39,MX$5)),INDEX(기준일시_입력!$AJ$21:$AJ$39,MX$5*2-1),IF(AND(MP36&gt;=SMALL(기준일시_입력!$J$21:$J$39,MX$5),MP36&lt;SMALL(기준일시_입력!$N$21:$N$39,MX$5)),SMALL(기준일시_입력!$N$21:$N$39,MX$5)-MP36,0)),0)</f>
        <v>0</v>
      </c>
      <c r="MY36" s="128">
        <f>IFERROR(IF(AND(MP36&lt;SMALL(기준일시_입력!$J$21:$J$39,MY$5),MQ36&gt;SMALL(기준일시_입력!$N$21:$N$39,MY$5)),INDEX(기준일시_입력!$AJ$21:$AJ$39,MY$5*2-1),IF(AND(MP36&gt;=SMALL(기준일시_입력!$J$21:$J$39,MY$5),MP36&lt;SMALL(기준일시_입력!$N$21:$N$39,MY$5)),SMALL(기준일시_입력!$N$21:$N$39,MY$5)-MP36,0)),0)</f>
        <v>0</v>
      </c>
      <c r="MZ36" s="128">
        <f>IFERROR(IF(AND(MP36&lt;SMALL(기준일시_입력!$J$21:$J$39,MZ$5),MQ36&gt;SMALL(기준일시_입력!$N$21:$N$39,MZ$5)),INDEX(기준일시_입력!$AJ$21:$AJ$39,MZ$5*2-1),IF(AND(MP36&gt;=SMALL(기준일시_입력!$J$21:$J$39,MZ$5),MP36&lt;SMALL(기준일시_입력!$N$21:$N$39,MZ$5)),SMALL(기준일시_입력!$N$21:$N$39,MZ$5)-MP36,0)),0)</f>
        <v>0</v>
      </c>
      <c r="NA36" s="128">
        <f>IFERROR(IF(AND(MP36&lt;SMALL(기준일시_입력!$J$21:$J$39,NA$5),MQ36&gt;SMALL(기준일시_입력!$N$21:$N$39,NA$5)),INDEX(기준일시_입력!$AJ$21:$AJ$39,NA$5*2-1),IF(AND(MP36&gt;=SMALL(기준일시_입력!$J$21:$J$39,NA$5),MP36&lt;SMALL(기준일시_입력!$N$21:$N$39,NA$5)),SMALL(기준일시_입력!$N$21:$N$39,NA$5)-MP36,0)),0)</f>
        <v>0</v>
      </c>
      <c r="NB36" s="125"/>
      <c r="NC36" s="180" t="str">
        <f t="shared" si="204"/>
        <v/>
      </c>
      <c r="ND36" s="180"/>
      <c r="NE36" s="124" t="str">
        <f t="shared" si="205"/>
        <v/>
      </c>
      <c r="NF36" s="133" t="str">
        <f t="shared" si="407"/>
        <v/>
      </c>
      <c r="NG36" s="184"/>
      <c r="NH36" s="184"/>
      <c r="NI36" s="184"/>
      <c r="NJ36" s="184"/>
      <c r="NK36" s="184"/>
      <c r="NL36" s="184"/>
      <c r="NM36" s="176"/>
      <c r="NN36" s="177"/>
      <c r="NO36" s="129" t="str">
        <f>IF($B36="","",IF(AND(NE$3&lt;&gt;"",$B36-기준일시_입력!$AO$7&lt;=0,NG36="",NJ36="",NM36=""),"X",IF(NM36="연차","☆",IF(NM36="월차","★",IF(NM36="병가","♨",IF(NM36="출장","◎",IF(NM36="교육","■",IF(AND(NM36="",NG36&lt;=기준일시_입력!$J$15,NJ36&gt;=기준일시_입력!$N$15),"○",IF(AND(NM36="",NG36&lt;&gt;"",NG36&gt;기준일시_입력!$J$15),"▼",IF(AND(NM36="",NJ36&lt;&gt;"",NJ36&lt;기준일시_입력!$N$15),"△",""))))))))))</f>
        <v/>
      </c>
      <c r="NP36" s="128">
        <f>IFERROR(IF(OR(NG36="",NJ36=""),0,IF(AND(NR36&lt;기준일시_입력!$J$17,NS36&gt;기준일시_입력!$N$17),기준일시_입력!$N$17-기준일시_입력!$J$17,IF(AND(NR36&gt;=기준일시_입력!$J$17,NS36&gt;기준일시_입력!$N$17),기준일시_입력!$N$17-NR36,IF(NS36&lt;기준일시_입력!$J$17,0,IF(AND(NR36&lt;기준일시_입력!$J$17,NS36&lt;=기준일시_입력!$N$17),NS36-기준일시_입력!$J$17,IF(AND(NR36&gt;=기준일시_입력!$J$17,NS36&lt;=기준일시_입력!$N$17),NS36-NR36,0)))))),0)</f>
        <v>0</v>
      </c>
      <c r="NQ36" s="128">
        <f t="shared" si="207"/>
        <v>0</v>
      </c>
      <c r="NR36" s="128">
        <f>IF(OR(NG36="",NJ36=""),0,IF(NG36&lt;기준일시_입력!$J$15,기준일시_입력!$J$15,NG36))</f>
        <v>0</v>
      </c>
      <c r="NS36" s="128">
        <f t="shared" si="208"/>
        <v>0</v>
      </c>
      <c r="NT36" s="128">
        <f>IFERROR(IF(AND(NR36&lt;SMALL(기준일시_입력!$J$21:$J$39,NT$5),NS36&gt;SMALL(기준일시_입력!$N$21:$N$39,NT$5)),INDEX(기준일시_입력!$AJ$21:$AJ$39,NT$5*2-1),IF(AND(NR36&gt;=SMALL(기준일시_입력!$J$21:$J$39,NT$5),NR36&lt;SMALL(기준일시_입력!$N$21:$N$39,NT$5)),SMALL(기준일시_입력!$N$21:$N$39,NT$5)-NR36,0)),0)</f>
        <v>0</v>
      </c>
      <c r="NU36" s="128">
        <f>IFERROR(IF(AND(NR36&lt;SMALL(기준일시_입력!$J$21:$J$39,NU$5),NS36&gt;SMALL(기준일시_입력!$N$21:$N$39,NU$5)),INDEX(기준일시_입력!$AJ$21:$AJ$39,NU$5*2-1),IF(AND(NR36&gt;=SMALL(기준일시_입력!$J$21:$J$39,NU$5),NR36&lt;SMALL(기준일시_입력!$N$21:$N$39,NU$5)),SMALL(기준일시_입력!$N$21:$N$39,NU$5)-NR36,0)),0)</f>
        <v>0</v>
      </c>
      <c r="NV36" s="128">
        <f>IFERROR(IF(AND(NR36&lt;SMALL(기준일시_입력!$J$21:$J$39,NV$5),NS36&gt;SMALL(기준일시_입력!$N$21:$N$39,NV$5)),INDEX(기준일시_입력!$AJ$21:$AJ$39,NV$5*2-1),IF(AND(NR36&gt;=SMALL(기준일시_입력!$J$21:$J$39,NV$5),NR36&lt;SMALL(기준일시_입력!$N$21:$N$39,NV$5)),SMALL(기준일시_입력!$N$21:$N$39,NV$5)-NR36,0)),0)</f>
        <v>0</v>
      </c>
      <c r="NW36" s="128">
        <f>IFERROR(IF(AND(NR36&lt;SMALL(기준일시_입력!$J$21:$J$39,NW$5),NS36&gt;SMALL(기준일시_입력!$N$21:$N$39,NW$5)),INDEX(기준일시_입력!$AJ$21:$AJ$39,NW$5*2-1),IF(AND(NR36&gt;=SMALL(기준일시_입력!$J$21:$J$39,NW$5),NR36&lt;SMALL(기준일시_입력!$N$21:$N$39,NW$5)),SMALL(기준일시_입력!$N$21:$N$39,NW$5)-NR36,0)),0)</f>
        <v>0</v>
      </c>
      <c r="NX36" s="128">
        <f>IFERROR(IF(AND(NR36&lt;SMALL(기준일시_입력!$J$21:$J$39,NX$5),NS36&gt;SMALL(기준일시_입력!$N$21:$N$39,NX$5)),INDEX(기준일시_입력!$AJ$21:$AJ$39,NX$5*2-1),IF(AND(NR36&gt;=SMALL(기준일시_입력!$J$21:$J$39,NX$5),NR36&lt;SMALL(기준일시_입력!$N$21:$N$39,NX$5)),SMALL(기준일시_입력!$N$21:$N$39,NX$5)-NR36,0)),0)</f>
        <v>0</v>
      </c>
      <c r="NY36" s="128">
        <f>IFERROR(IF(AND(NR36&lt;SMALL(기준일시_입력!$J$21:$J$39,NY$5),NS36&gt;SMALL(기준일시_입력!$N$21:$N$39,NY$5)),INDEX(기준일시_입력!$AJ$21:$AJ$39,NY$5*2-1),IF(AND(NR36&gt;=SMALL(기준일시_입력!$J$21:$J$39,NY$5),NR36&lt;SMALL(기준일시_입력!$N$21:$N$39,NY$5)),SMALL(기준일시_입력!$N$21:$N$39,NY$5)-NR36,0)),0)</f>
        <v>0</v>
      </c>
      <c r="NZ36" s="128">
        <f>IFERROR(IF(AND(NR36&lt;SMALL(기준일시_입력!$J$21:$J$39,NZ$5),NS36&gt;SMALL(기준일시_입력!$N$21:$N$39,NZ$5)),INDEX(기준일시_입력!$AJ$21:$AJ$39,NZ$5*2-1),IF(AND(NR36&gt;=SMALL(기준일시_입력!$J$21:$J$39,NZ$5),NR36&lt;SMALL(기준일시_입력!$N$21:$N$39,NZ$5)),SMALL(기준일시_입력!$N$21:$N$39,NZ$5)-NR36,0)),0)</f>
        <v>0</v>
      </c>
      <c r="OA36" s="128">
        <f>IFERROR(IF(AND(NR36&lt;SMALL(기준일시_입력!$J$21:$J$39,OA$5),NS36&gt;SMALL(기준일시_입력!$N$21:$N$39,OA$5)),INDEX(기준일시_입력!$AJ$21:$AJ$39,OA$5*2-1),IF(AND(NR36&gt;=SMALL(기준일시_입력!$J$21:$J$39,OA$5),NR36&lt;SMALL(기준일시_입력!$N$21:$N$39,OA$5)),SMALL(기준일시_입력!$N$21:$N$39,OA$5)-NR36,0)),0)</f>
        <v>0</v>
      </c>
      <c r="OB36" s="128">
        <f>IFERROR(IF(AND(NR36&lt;SMALL(기준일시_입력!$J$21:$J$39,OB$5),NS36&gt;SMALL(기준일시_입력!$N$21:$N$39,OB$5)),INDEX(기준일시_입력!$AJ$21:$AJ$39,OB$5*2-1),IF(AND(NR36&gt;=SMALL(기준일시_입력!$J$21:$J$39,OB$5),NR36&lt;SMALL(기준일시_입력!$N$21:$N$39,OB$5)),SMALL(기준일시_입력!$N$21:$N$39,OB$5)-NR36,0)),0)</f>
        <v>0</v>
      </c>
      <c r="OC36" s="128">
        <f>IFERROR(IF(AND(NR36&lt;SMALL(기준일시_입력!$J$21:$J$39,OC$5),NS36&gt;SMALL(기준일시_입력!$N$21:$N$39,OC$5)),INDEX(기준일시_입력!$AJ$21:$AJ$39,OC$5*2-1),IF(AND(NR36&gt;=SMALL(기준일시_입력!$J$21:$J$39,OC$5),NR36&lt;SMALL(기준일시_입력!$N$21:$N$39,OC$5)),SMALL(기준일시_입력!$N$21:$N$39,OC$5)-NR36,0)),0)</f>
        <v>0</v>
      </c>
      <c r="OD36" s="125"/>
      <c r="OE36" s="180" t="str">
        <f t="shared" si="209"/>
        <v/>
      </c>
      <c r="OF36" s="180"/>
      <c r="OG36" s="124" t="str">
        <f t="shared" si="210"/>
        <v/>
      </c>
      <c r="OH36" s="133" t="str">
        <f t="shared" si="407"/>
        <v/>
      </c>
      <c r="OI36" s="184"/>
      <c r="OJ36" s="184"/>
      <c r="OK36" s="184"/>
      <c r="OL36" s="184"/>
      <c r="OM36" s="184"/>
      <c r="ON36" s="184"/>
      <c r="OO36" s="176"/>
      <c r="OP36" s="177"/>
      <c r="OQ36" s="129" t="str">
        <f>IF($B36="","",IF(AND(OG$3&lt;&gt;"",$B36-기준일시_입력!$AO$7&lt;=0,OI36="",OL36="",OO36=""),"X",IF(OO36="연차","☆",IF(OO36="월차","★",IF(OO36="병가","♨",IF(OO36="출장","◎",IF(OO36="교육","■",IF(AND(OO36="",OI36&lt;=기준일시_입력!$J$15,OL36&gt;=기준일시_입력!$N$15),"○",IF(AND(OO36="",OI36&lt;&gt;"",OI36&gt;기준일시_입력!$J$15),"▼",IF(AND(OO36="",OL36&lt;&gt;"",OL36&lt;기준일시_입력!$N$15),"△",""))))))))))</f>
        <v/>
      </c>
      <c r="OR36" s="128">
        <f>IFERROR(IF(OR(OI36="",OL36=""),0,IF(AND(OT36&lt;기준일시_입력!$J$17,OU36&gt;기준일시_입력!$N$17),기준일시_입력!$N$17-기준일시_입력!$J$17,IF(AND(OT36&gt;=기준일시_입력!$J$17,OU36&gt;기준일시_입력!$N$17),기준일시_입력!$N$17-OT36,IF(OU36&lt;기준일시_입력!$J$17,0,IF(AND(OT36&lt;기준일시_입력!$J$17,OU36&lt;=기준일시_입력!$N$17),OU36-기준일시_입력!$J$17,IF(AND(OT36&gt;=기준일시_입력!$J$17,OU36&lt;=기준일시_입력!$N$17),OU36-OT36,0)))))),0)</f>
        <v>0</v>
      </c>
      <c r="OS36" s="128">
        <f t="shared" si="212"/>
        <v>0</v>
      </c>
      <c r="OT36" s="128">
        <f>IF(OR(OI36="",OL36=""),0,IF(OI36&lt;기준일시_입력!$J$15,기준일시_입력!$J$15,OI36))</f>
        <v>0</v>
      </c>
      <c r="OU36" s="128">
        <f t="shared" si="213"/>
        <v>0</v>
      </c>
      <c r="OV36" s="128">
        <f>IFERROR(IF(AND(OT36&lt;SMALL(기준일시_입력!$J$21:$J$39,OV$5),OU36&gt;SMALL(기준일시_입력!$N$21:$N$39,OV$5)),INDEX(기준일시_입력!$AJ$21:$AJ$39,OV$5*2-1),IF(AND(OT36&gt;=SMALL(기준일시_입력!$J$21:$J$39,OV$5),OT36&lt;SMALL(기준일시_입력!$N$21:$N$39,OV$5)),SMALL(기준일시_입력!$N$21:$N$39,OV$5)-OT36,0)),0)</f>
        <v>0</v>
      </c>
      <c r="OW36" s="128">
        <f>IFERROR(IF(AND(OT36&lt;SMALL(기준일시_입력!$J$21:$J$39,OW$5),OU36&gt;SMALL(기준일시_입력!$N$21:$N$39,OW$5)),INDEX(기준일시_입력!$AJ$21:$AJ$39,OW$5*2-1),IF(AND(OT36&gt;=SMALL(기준일시_입력!$J$21:$J$39,OW$5),OT36&lt;SMALL(기준일시_입력!$N$21:$N$39,OW$5)),SMALL(기준일시_입력!$N$21:$N$39,OW$5)-OT36,0)),0)</f>
        <v>0</v>
      </c>
      <c r="OX36" s="128">
        <f>IFERROR(IF(AND(OT36&lt;SMALL(기준일시_입력!$J$21:$J$39,OX$5),OU36&gt;SMALL(기준일시_입력!$N$21:$N$39,OX$5)),INDEX(기준일시_입력!$AJ$21:$AJ$39,OX$5*2-1),IF(AND(OT36&gt;=SMALL(기준일시_입력!$J$21:$J$39,OX$5),OT36&lt;SMALL(기준일시_입력!$N$21:$N$39,OX$5)),SMALL(기준일시_입력!$N$21:$N$39,OX$5)-OT36,0)),0)</f>
        <v>0</v>
      </c>
      <c r="OY36" s="128">
        <f>IFERROR(IF(AND(OT36&lt;SMALL(기준일시_입력!$J$21:$J$39,OY$5),OU36&gt;SMALL(기준일시_입력!$N$21:$N$39,OY$5)),INDEX(기준일시_입력!$AJ$21:$AJ$39,OY$5*2-1),IF(AND(OT36&gt;=SMALL(기준일시_입력!$J$21:$J$39,OY$5),OT36&lt;SMALL(기준일시_입력!$N$21:$N$39,OY$5)),SMALL(기준일시_입력!$N$21:$N$39,OY$5)-OT36,0)),0)</f>
        <v>0</v>
      </c>
      <c r="OZ36" s="128">
        <f>IFERROR(IF(AND(OT36&lt;SMALL(기준일시_입력!$J$21:$J$39,OZ$5),OU36&gt;SMALL(기준일시_입력!$N$21:$N$39,OZ$5)),INDEX(기준일시_입력!$AJ$21:$AJ$39,OZ$5*2-1),IF(AND(OT36&gt;=SMALL(기준일시_입력!$J$21:$J$39,OZ$5),OT36&lt;SMALL(기준일시_입력!$N$21:$N$39,OZ$5)),SMALL(기준일시_입력!$N$21:$N$39,OZ$5)-OT36,0)),0)</f>
        <v>0</v>
      </c>
      <c r="PA36" s="128">
        <f>IFERROR(IF(AND(OT36&lt;SMALL(기준일시_입력!$J$21:$J$39,PA$5),OU36&gt;SMALL(기준일시_입력!$N$21:$N$39,PA$5)),INDEX(기준일시_입력!$AJ$21:$AJ$39,PA$5*2-1),IF(AND(OT36&gt;=SMALL(기준일시_입력!$J$21:$J$39,PA$5),OT36&lt;SMALL(기준일시_입력!$N$21:$N$39,PA$5)),SMALL(기준일시_입력!$N$21:$N$39,PA$5)-OT36,0)),0)</f>
        <v>0</v>
      </c>
      <c r="PB36" s="128">
        <f>IFERROR(IF(AND(OT36&lt;SMALL(기준일시_입력!$J$21:$J$39,PB$5),OU36&gt;SMALL(기준일시_입력!$N$21:$N$39,PB$5)),INDEX(기준일시_입력!$AJ$21:$AJ$39,PB$5*2-1),IF(AND(OT36&gt;=SMALL(기준일시_입력!$J$21:$J$39,PB$5),OT36&lt;SMALL(기준일시_입력!$N$21:$N$39,PB$5)),SMALL(기준일시_입력!$N$21:$N$39,PB$5)-OT36,0)),0)</f>
        <v>0</v>
      </c>
      <c r="PC36" s="128">
        <f>IFERROR(IF(AND(OT36&lt;SMALL(기준일시_입력!$J$21:$J$39,PC$5),OU36&gt;SMALL(기준일시_입력!$N$21:$N$39,PC$5)),INDEX(기준일시_입력!$AJ$21:$AJ$39,PC$5*2-1),IF(AND(OT36&gt;=SMALL(기준일시_입력!$J$21:$J$39,PC$5),OT36&lt;SMALL(기준일시_입력!$N$21:$N$39,PC$5)),SMALL(기준일시_입력!$N$21:$N$39,PC$5)-OT36,0)),0)</f>
        <v>0</v>
      </c>
      <c r="PD36" s="128">
        <f>IFERROR(IF(AND(OT36&lt;SMALL(기준일시_입력!$J$21:$J$39,PD$5),OU36&gt;SMALL(기준일시_입력!$N$21:$N$39,PD$5)),INDEX(기준일시_입력!$AJ$21:$AJ$39,PD$5*2-1),IF(AND(OT36&gt;=SMALL(기준일시_입력!$J$21:$J$39,PD$5),OT36&lt;SMALL(기준일시_입력!$N$21:$N$39,PD$5)),SMALL(기준일시_입력!$N$21:$N$39,PD$5)-OT36,0)),0)</f>
        <v>0</v>
      </c>
      <c r="PE36" s="128">
        <f>IFERROR(IF(AND(OT36&lt;SMALL(기준일시_입력!$J$21:$J$39,PE$5),OU36&gt;SMALL(기준일시_입력!$N$21:$N$39,PE$5)),INDEX(기준일시_입력!$AJ$21:$AJ$39,PE$5*2-1),IF(AND(OT36&gt;=SMALL(기준일시_입력!$J$21:$J$39,PE$5),OT36&lt;SMALL(기준일시_입력!$N$21:$N$39,PE$5)),SMALL(기준일시_입력!$N$21:$N$39,PE$5)-OT36,0)),0)</f>
        <v>0</v>
      </c>
      <c r="PF36" s="125"/>
      <c r="PG36" s="180" t="str">
        <f t="shared" si="214"/>
        <v/>
      </c>
      <c r="PH36" s="180"/>
      <c r="PI36" s="124" t="str">
        <f t="shared" si="215"/>
        <v/>
      </c>
      <c r="PJ36" s="133" t="str">
        <f t="shared" si="408"/>
        <v/>
      </c>
      <c r="PK36" s="184"/>
      <c r="PL36" s="184"/>
      <c r="PM36" s="184"/>
      <c r="PN36" s="184"/>
      <c r="PO36" s="184"/>
      <c r="PP36" s="184"/>
      <c r="PQ36" s="176"/>
      <c r="PR36" s="177"/>
      <c r="PS36" s="129" t="str">
        <f>IF($B36="","",IF(AND(PI$3&lt;&gt;"",$B36-기준일시_입력!$AO$7&lt;=0,PK36="",PN36="",PQ36=""),"X",IF(PQ36="연차","☆",IF(PQ36="월차","★",IF(PQ36="병가","♨",IF(PQ36="출장","◎",IF(PQ36="교육","■",IF(AND(PQ36="",PK36&lt;=기준일시_입력!$J$15,PN36&gt;=기준일시_입력!$N$15),"○",IF(AND(PQ36="",PK36&lt;&gt;"",PK36&gt;기준일시_입력!$J$15),"▼",IF(AND(PQ36="",PN36&lt;&gt;"",PN36&lt;기준일시_입력!$N$15),"△",""))))))))))</f>
        <v/>
      </c>
      <c r="PT36" s="128">
        <f>IFERROR(IF(OR(PK36="",PN36=""),0,IF(AND(PV36&lt;기준일시_입력!$J$17,PW36&gt;기준일시_입력!$N$17),기준일시_입력!$N$17-기준일시_입력!$J$17,IF(AND(PV36&gt;=기준일시_입력!$J$17,PW36&gt;기준일시_입력!$N$17),기준일시_입력!$N$17-PV36,IF(PW36&lt;기준일시_입력!$J$17,0,IF(AND(PV36&lt;기준일시_입력!$J$17,PW36&lt;=기준일시_입력!$N$17),PW36-기준일시_입력!$J$17,IF(AND(PV36&gt;=기준일시_입력!$J$17,PW36&lt;=기준일시_입력!$N$17),PW36-PV36,0)))))),0)</f>
        <v>0</v>
      </c>
      <c r="PU36" s="128">
        <f t="shared" si="217"/>
        <v>0</v>
      </c>
      <c r="PV36" s="128">
        <f>IF(OR(PK36="",PN36=""),0,IF(PK36&lt;기준일시_입력!$J$15,기준일시_입력!$J$15,PK36))</f>
        <v>0</v>
      </c>
      <c r="PW36" s="128">
        <f t="shared" si="218"/>
        <v>0</v>
      </c>
      <c r="PX36" s="128">
        <f>IFERROR(IF(AND(PV36&lt;SMALL(기준일시_입력!$J$21:$J$39,PX$5),PW36&gt;SMALL(기준일시_입력!$N$21:$N$39,PX$5)),INDEX(기준일시_입력!$AJ$21:$AJ$39,PX$5*2-1),IF(AND(PV36&gt;=SMALL(기준일시_입력!$J$21:$J$39,PX$5),PV36&lt;SMALL(기준일시_입력!$N$21:$N$39,PX$5)),SMALL(기준일시_입력!$N$21:$N$39,PX$5)-PV36,0)),0)</f>
        <v>0</v>
      </c>
      <c r="PY36" s="128">
        <f>IFERROR(IF(AND(PV36&lt;SMALL(기준일시_입력!$J$21:$J$39,PY$5),PW36&gt;SMALL(기준일시_입력!$N$21:$N$39,PY$5)),INDEX(기준일시_입력!$AJ$21:$AJ$39,PY$5*2-1),IF(AND(PV36&gt;=SMALL(기준일시_입력!$J$21:$J$39,PY$5),PV36&lt;SMALL(기준일시_입력!$N$21:$N$39,PY$5)),SMALL(기준일시_입력!$N$21:$N$39,PY$5)-PV36,0)),0)</f>
        <v>0</v>
      </c>
      <c r="PZ36" s="128">
        <f>IFERROR(IF(AND(PV36&lt;SMALL(기준일시_입력!$J$21:$J$39,PZ$5),PW36&gt;SMALL(기준일시_입력!$N$21:$N$39,PZ$5)),INDEX(기준일시_입력!$AJ$21:$AJ$39,PZ$5*2-1),IF(AND(PV36&gt;=SMALL(기준일시_입력!$J$21:$J$39,PZ$5),PV36&lt;SMALL(기준일시_입력!$N$21:$N$39,PZ$5)),SMALL(기준일시_입력!$N$21:$N$39,PZ$5)-PV36,0)),0)</f>
        <v>0</v>
      </c>
      <c r="QA36" s="128">
        <f>IFERROR(IF(AND(PV36&lt;SMALL(기준일시_입력!$J$21:$J$39,QA$5),PW36&gt;SMALL(기준일시_입력!$N$21:$N$39,QA$5)),INDEX(기준일시_입력!$AJ$21:$AJ$39,QA$5*2-1),IF(AND(PV36&gt;=SMALL(기준일시_입력!$J$21:$J$39,QA$5),PV36&lt;SMALL(기준일시_입력!$N$21:$N$39,QA$5)),SMALL(기준일시_입력!$N$21:$N$39,QA$5)-PV36,0)),0)</f>
        <v>0</v>
      </c>
      <c r="QB36" s="128">
        <f>IFERROR(IF(AND(PV36&lt;SMALL(기준일시_입력!$J$21:$J$39,QB$5),PW36&gt;SMALL(기준일시_입력!$N$21:$N$39,QB$5)),INDEX(기준일시_입력!$AJ$21:$AJ$39,QB$5*2-1),IF(AND(PV36&gt;=SMALL(기준일시_입력!$J$21:$J$39,QB$5),PV36&lt;SMALL(기준일시_입력!$N$21:$N$39,QB$5)),SMALL(기준일시_입력!$N$21:$N$39,QB$5)-PV36,0)),0)</f>
        <v>0</v>
      </c>
      <c r="QC36" s="128">
        <f>IFERROR(IF(AND(PV36&lt;SMALL(기준일시_입력!$J$21:$J$39,QC$5),PW36&gt;SMALL(기준일시_입력!$N$21:$N$39,QC$5)),INDEX(기준일시_입력!$AJ$21:$AJ$39,QC$5*2-1),IF(AND(PV36&gt;=SMALL(기준일시_입력!$J$21:$J$39,QC$5),PV36&lt;SMALL(기준일시_입력!$N$21:$N$39,QC$5)),SMALL(기준일시_입력!$N$21:$N$39,QC$5)-PV36,0)),0)</f>
        <v>0</v>
      </c>
      <c r="QD36" s="128">
        <f>IFERROR(IF(AND(PV36&lt;SMALL(기준일시_입력!$J$21:$J$39,QD$5),PW36&gt;SMALL(기준일시_입력!$N$21:$N$39,QD$5)),INDEX(기준일시_입력!$AJ$21:$AJ$39,QD$5*2-1),IF(AND(PV36&gt;=SMALL(기준일시_입력!$J$21:$J$39,QD$5),PV36&lt;SMALL(기준일시_입력!$N$21:$N$39,QD$5)),SMALL(기준일시_입력!$N$21:$N$39,QD$5)-PV36,0)),0)</f>
        <v>0</v>
      </c>
      <c r="QE36" s="128">
        <f>IFERROR(IF(AND(PV36&lt;SMALL(기준일시_입력!$J$21:$J$39,QE$5),PW36&gt;SMALL(기준일시_입력!$N$21:$N$39,QE$5)),INDEX(기준일시_입력!$AJ$21:$AJ$39,QE$5*2-1),IF(AND(PV36&gt;=SMALL(기준일시_입력!$J$21:$J$39,QE$5),PV36&lt;SMALL(기준일시_입력!$N$21:$N$39,QE$5)),SMALL(기준일시_입력!$N$21:$N$39,QE$5)-PV36,0)),0)</f>
        <v>0</v>
      </c>
      <c r="QF36" s="128">
        <f>IFERROR(IF(AND(PV36&lt;SMALL(기준일시_입력!$J$21:$J$39,QF$5),PW36&gt;SMALL(기준일시_입력!$N$21:$N$39,QF$5)),INDEX(기준일시_입력!$AJ$21:$AJ$39,QF$5*2-1),IF(AND(PV36&gt;=SMALL(기준일시_입력!$J$21:$J$39,QF$5),PV36&lt;SMALL(기준일시_입력!$N$21:$N$39,QF$5)),SMALL(기준일시_입력!$N$21:$N$39,QF$5)-PV36,0)),0)</f>
        <v>0</v>
      </c>
      <c r="QG36" s="128">
        <f>IFERROR(IF(AND(PV36&lt;SMALL(기준일시_입력!$J$21:$J$39,QG$5),PW36&gt;SMALL(기준일시_입력!$N$21:$N$39,QG$5)),INDEX(기준일시_입력!$AJ$21:$AJ$39,QG$5*2-1),IF(AND(PV36&gt;=SMALL(기준일시_입력!$J$21:$J$39,QG$5),PV36&lt;SMALL(기준일시_입력!$N$21:$N$39,QG$5)),SMALL(기준일시_입력!$N$21:$N$39,QG$5)-PV36,0)),0)</f>
        <v>0</v>
      </c>
      <c r="QH36" s="125"/>
      <c r="QI36" s="180" t="str">
        <f t="shared" si="219"/>
        <v/>
      </c>
      <c r="QJ36" s="180"/>
      <c r="QK36" s="124" t="str">
        <f t="shared" si="220"/>
        <v/>
      </c>
      <c r="QL36" s="133" t="str">
        <f t="shared" si="408"/>
        <v/>
      </c>
      <c r="QM36" s="184"/>
      <c r="QN36" s="184"/>
      <c r="QO36" s="184"/>
      <c r="QP36" s="184"/>
      <c r="QQ36" s="184"/>
      <c r="QR36" s="184"/>
      <c r="QS36" s="176"/>
      <c r="QT36" s="177"/>
      <c r="QU36" s="129" t="str">
        <f>IF($B36="","",IF(AND(QK$3&lt;&gt;"",$B36-기준일시_입력!$AO$7&lt;=0,QM36="",QP36="",QS36=""),"X",IF(QS36="연차","☆",IF(QS36="월차","★",IF(QS36="병가","♨",IF(QS36="출장","◎",IF(QS36="교육","■",IF(AND(QS36="",QM36&lt;=기준일시_입력!$J$15,QP36&gt;=기준일시_입력!$N$15),"○",IF(AND(QS36="",QM36&lt;&gt;"",QM36&gt;기준일시_입력!$J$15),"▼",IF(AND(QS36="",QP36&lt;&gt;"",QP36&lt;기준일시_입력!$N$15),"△",""))))))))))</f>
        <v/>
      </c>
      <c r="QV36" s="128">
        <f>IFERROR(IF(OR(QM36="",QP36=""),0,IF(AND(QX36&lt;기준일시_입력!$J$17,QY36&gt;기준일시_입력!$N$17),기준일시_입력!$N$17-기준일시_입력!$J$17,IF(AND(QX36&gt;=기준일시_입력!$J$17,QY36&gt;기준일시_입력!$N$17),기준일시_입력!$N$17-QX36,IF(QY36&lt;기준일시_입력!$J$17,0,IF(AND(QX36&lt;기준일시_입력!$J$17,QY36&lt;=기준일시_입력!$N$17),QY36-기준일시_입력!$J$17,IF(AND(QX36&gt;=기준일시_입력!$J$17,QY36&lt;=기준일시_입력!$N$17),QY36-QX36,0)))))),0)</f>
        <v>0</v>
      </c>
      <c r="QW36" s="128">
        <f t="shared" si="222"/>
        <v>0</v>
      </c>
      <c r="QX36" s="128">
        <f>IF(OR(QM36="",QP36=""),0,IF(QM36&lt;기준일시_입력!$J$15,기준일시_입력!$J$15,QM36))</f>
        <v>0</v>
      </c>
      <c r="QY36" s="128">
        <f t="shared" si="223"/>
        <v>0</v>
      </c>
      <c r="QZ36" s="128">
        <f>IFERROR(IF(AND(QX36&lt;SMALL(기준일시_입력!$J$21:$J$39,QZ$5),QY36&gt;SMALL(기준일시_입력!$N$21:$N$39,QZ$5)),INDEX(기준일시_입력!$AJ$21:$AJ$39,QZ$5*2-1),IF(AND(QX36&gt;=SMALL(기준일시_입력!$J$21:$J$39,QZ$5),QX36&lt;SMALL(기준일시_입력!$N$21:$N$39,QZ$5)),SMALL(기준일시_입력!$N$21:$N$39,QZ$5)-QX36,0)),0)</f>
        <v>0</v>
      </c>
      <c r="RA36" s="128">
        <f>IFERROR(IF(AND(QX36&lt;SMALL(기준일시_입력!$J$21:$J$39,RA$5),QY36&gt;SMALL(기준일시_입력!$N$21:$N$39,RA$5)),INDEX(기준일시_입력!$AJ$21:$AJ$39,RA$5*2-1),IF(AND(QX36&gt;=SMALL(기준일시_입력!$J$21:$J$39,RA$5),QX36&lt;SMALL(기준일시_입력!$N$21:$N$39,RA$5)),SMALL(기준일시_입력!$N$21:$N$39,RA$5)-QX36,0)),0)</f>
        <v>0</v>
      </c>
      <c r="RB36" s="128">
        <f>IFERROR(IF(AND(QX36&lt;SMALL(기준일시_입력!$J$21:$J$39,RB$5),QY36&gt;SMALL(기준일시_입력!$N$21:$N$39,RB$5)),INDEX(기준일시_입력!$AJ$21:$AJ$39,RB$5*2-1),IF(AND(QX36&gt;=SMALL(기준일시_입력!$J$21:$J$39,RB$5),QX36&lt;SMALL(기준일시_입력!$N$21:$N$39,RB$5)),SMALL(기준일시_입력!$N$21:$N$39,RB$5)-QX36,0)),0)</f>
        <v>0</v>
      </c>
      <c r="RC36" s="128">
        <f>IFERROR(IF(AND(QX36&lt;SMALL(기준일시_입력!$J$21:$J$39,RC$5),QY36&gt;SMALL(기준일시_입력!$N$21:$N$39,RC$5)),INDEX(기준일시_입력!$AJ$21:$AJ$39,RC$5*2-1),IF(AND(QX36&gt;=SMALL(기준일시_입력!$J$21:$J$39,RC$5),QX36&lt;SMALL(기준일시_입력!$N$21:$N$39,RC$5)),SMALL(기준일시_입력!$N$21:$N$39,RC$5)-QX36,0)),0)</f>
        <v>0</v>
      </c>
      <c r="RD36" s="128">
        <f>IFERROR(IF(AND(QX36&lt;SMALL(기준일시_입력!$J$21:$J$39,RD$5),QY36&gt;SMALL(기준일시_입력!$N$21:$N$39,RD$5)),INDEX(기준일시_입력!$AJ$21:$AJ$39,RD$5*2-1),IF(AND(QX36&gt;=SMALL(기준일시_입력!$J$21:$J$39,RD$5),QX36&lt;SMALL(기준일시_입력!$N$21:$N$39,RD$5)),SMALL(기준일시_입력!$N$21:$N$39,RD$5)-QX36,0)),0)</f>
        <v>0</v>
      </c>
      <c r="RE36" s="128">
        <f>IFERROR(IF(AND(QX36&lt;SMALL(기준일시_입력!$J$21:$J$39,RE$5),QY36&gt;SMALL(기준일시_입력!$N$21:$N$39,RE$5)),INDEX(기준일시_입력!$AJ$21:$AJ$39,RE$5*2-1),IF(AND(QX36&gt;=SMALL(기준일시_입력!$J$21:$J$39,RE$5),QX36&lt;SMALL(기준일시_입력!$N$21:$N$39,RE$5)),SMALL(기준일시_입력!$N$21:$N$39,RE$5)-QX36,0)),0)</f>
        <v>0</v>
      </c>
      <c r="RF36" s="128">
        <f>IFERROR(IF(AND(QX36&lt;SMALL(기준일시_입력!$J$21:$J$39,RF$5),QY36&gt;SMALL(기준일시_입력!$N$21:$N$39,RF$5)),INDEX(기준일시_입력!$AJ$21:$AJ$39,RF$5*2-1),IF(AND(QX36&gt;=SMALL(기준일시_입력!$J$21:$J$39,RF$5),QX36&lt;SMALL(기준일시_입력!$N$21:$N$39,RF$5)),SMALL(기준일시_입력!$N$21:$N$39,RF$5)-QX36,0)),0)</f>
        <v>0</v>
      </c>
      <c r="RG36" s="128">
        <f>IFERROR(IF(AND(QX36&lt;SMALL(기준일시_입력!$J$21:$J$39,RG$5),QY36&gt;SMALL(기준일시_입력!$N$21:$N$39,RG$5)),INDEX(기준일시_입력!$AJ$21:$AJ$39,RG$5*2-1),IF(AND(QX36&gt;=SMALL(기준일시_입력!$J$21:$J$39,RG$5),QX36&lt;SMALL(기준일시_입력!$N$21:$N$39,RG$5)),SMALL(기준일시_입력!$N$21:$N$39,RG$5)-QX36,0)),0)</f>
        <v>0</v>
      </c>
      <c r="RH36" s="128">
        <f>IFERROR(IF(AND(QX36&lt;SMALL(기준일시_입력!$J$21:$J$39,RH$5),QY36&gt;SMALL(기준일시_입력!$N$21:$N$39,RH$5)),INDEX(기준일시_입력!$AJ$21:$AJ$39,RH$5*2-1),IF(AND(QX36&gt;=SMALL(기준일시_입력!$J$21:$J$39,RH$5),QX36&lt;SMALL(기준일시_입력!$N$21:$N$39,RH$5)),SMALL(기준일시_입력!$N$21:$N$39,RH$5)-QX36,0)),0)</f>
        <v>0</v>
      </c>
      <c r="RI36" s="128">
        <f>IFERROR(IF(AND(QX36&lt;SMALL(기준일시_입력!$J$21:$J$39,RI$5),QY36&gt;SMALL(기준일시_입력!$N$21:$N$39,RI$5)),INDEX(기준일시_입력!$AJ$21:$AJ$39,RI$5*2-1),IF(AND(QX36&gt;=SMALL(기준일시_입력!$J$21:$J$39,RI$5),QX36&lt;SMALL(기준일시_입력!$N$21:$N$39,RI$5)),SMALL(기준일시_입력!$N$21:$N$39,RI$5)-QX36,0)),0)</f>
        <v>0</v>
      </c>
      <c r="RJ36" s="125"/>
      <c r="RK36" s="180" t="str">
        <f t="shared" si="224"/>
        <v/>
      </c>
      <c r="RL36" s="180"/>
      <c r="RM36" s="124" t="str">
        <f t="shared" si="225"/>
        <v/>
      </c>
      <c r="RN36" s="133" t="str">
        <f t="shared" si="408"/>
        <v/>
      </c>
      <c r="RO36" s="184"/>
      <c r="RP36" s="184"/>
      <c r="RQ36" s="184"/>
      <c r="RR36" s="184"/>
      <c r="RS36" s="184"/>
      <c r="RT36" s="184"/>
      <c r="RU36" s="176"/>
      <c r="RV36" s="177"/>
      <c r="RW36" s="129" t="str">
        <f>IF($B36="","",IF(AND(RM$3&lt;&gt;"",$B36-기준일시_입력!$AO$7&lt;=0,RO36="",RR36="",RU36=""),"X",IF(RU36="연차","☆",IF(RU36="월차","★",IF(RU36="병가","♨",IF(RU36="출장","◎",IF(RU36="교육","■",IF(AND(RU36="",RO36&lt;=기준일시_입력!$J$15,RR36&gt;=기준일시_입력!$N$15),"○",IF(AND(RU36="",RO36&lt;&gt;"",RO36&gt;기준일시_입력!$J$15),"▼",IF(AND(RU36="",RR36&lt;&gt;"",RR36&lt;기준일시_입력!$N$15),"△",""))))))))))</f>
        <v/>
      </c>
      <c r="RX36" s="128">
        <f>IFERROR(IF(OR(RO36="",RR36=""),0,IF(AND(RZ36&lt;기준일시_입력!$J$17,SA36&gt;기준일시_입력!$N$17),기준일시_입력!$N$17-기준일시_입력!$J$17,IF(AND(RZ36&gt;=기준일시_입력!$J$17,SA36&gt;기준일시_입력!$N$17),기준일시_입력!$N$17-RZ36,IF(SA36&lt;기준일시_입력!$J$17,0,IF(AND(RZ36&lt;기준일시_입력!$J$17,SA36&lt;=기준일시_입력!$N$17),SA36-기준일시_입력!$J$17,IF(AND(RZ36&gt;=기준일시_입력!$J$17,SA36&lt;=기준일시_입력!$N$17),SA36-RZ36,0)))))),0)</f>
        <v>0</v>
      </c>
      <c r="RY36" s="128">
        <f t="shared" si="227"/>
        <v>0</v>
      </c>
      <c r="RZ36" s="128">
        <f>IF(OR(RO36="",RR36=""),0,IF(RO36&lt;기준일시_입력!$J$15,기준일시_입력!$J$15,RO36))</f>
        <v>0</v>
      </c>
      <c r="SA36" s="128">
        <f t="shared" si="228"/>
        <v>0</v>
      </c>
      <c r="SB36" s="128">
        <f>IFERROR(IF(AND(RZ36&lt;SMALL(기준일시_입력!$J$21:$J$39,SB$5),SA36&gt;SMALL(기준일시_입력!$N$21:$N$39,SB$5)),INDEX(기준일시_입력!$AJ$21:$AJ$39,SB$5*2-1),IF(AND(RZ36&gt;=SMALL(기준일시_입력!$J$21:$J$39,SB$5),RZ36&lt;SMALL(기준일시_입력!$N$21:$N$39,SB$5)),SMALL(기준일시_입력!$N$21:$N$39,SB$5)-RZ36,0)),0)</f>
        <v>0</v>
      </c>
      <c r="SC36" s="128">
        <f>IFERROR(IF(AND(RZ36&lt;SMALL(기준일시_입력!$J$21:$J$39,SC$5),SA36&gt;SMALL(기준일시_입력!$N$21:$N$39,SC$5)),INDEX(기준일시_입력!$AJ$21:$AJ$39,SC$5*2-1),IF(AND(RZ36&gt;=SMALL(기준일시_입력!$J$21:$J$39,SC$5),RZ36&lt;SMALL(기준일시_입력!$N$21:$N$39,SC$5)),SMALL(기준일시_입력!$N$21:$N$39,SC$5)-RZ36,0)),0)</f>
        <v>0</v>
      </c>
      <c r="SD36" s="128">
        <f>IFERROR(IF(AND(RZ36&lt;SMALL(기준일시_입력!$J$21:$J$39,SD$5),SA36&gt;SMALL(기준일시_입력!$N$21:$N$39,SD$5)),INDEX(기준일시_입력!$AJ$21:$AJ$39,SD$5*2-1),IF(AND(RZ36&gt;=SMALL(기준일시_입력!$J$21:$J$39,SD$5),RZ36&lt;SMALL(기준일시_입력!$N$21:$N$39,SD$5)),SMALL(기준일시_입력!$N$21:$N$39,SD$5)-RZ36,0)),0)</f>
        <v>0</v>
      </c>
      <c r="SE36" s="128">
        <f>IFERROR(IF(AND(RZ36&lt;SMALL(기준일시_입력!$J$21:$J$39,SE$5),SA36&gt;SMALL(기준일시_입력!$N$21:$N$39,SE$5)),INDEX(기준일시_입력!$AJ$21:$AJ$39,SE$5*2-1),IF(AND(RZ36&gt;=SMALL(기준일시_입력!$J$21:$J$39,SE$5),RZ36&lt;SMALL(기준일시_입력!$N$21:$N$39,SE$5)),SMALL(기준일시_입력!$N$21:$N$39,SE$5)-RZ36,0)),0)</f>
        <v>0</v>
      </c>
      <c r="SF36" s="128">
        <f>IFERROR(IF(AND(RZ36&lt;SMALL(기준일시_입력!$J$21:$J$39,SF$5),SA36&gt;SMALL(기준일시_입력!$N$21:$N$39,SF$5)),INDEX(기준일시_입력!$AJ$21:$AJ$39,SF$5*2-1),IF(AND(RZ36&gt;=SMALL(기준일시_입력!$J$21:$J$39,SF$5),RZ36&lt;SMALL(기준일시_입력!$N$21:$N$39,SF$5)),SMALL(기준일시_입력!$N$21:$N$39,SF$5)-RZ36,0)),0)</f>
        <v>0</v>
      </c>
      <c r="SG36" s="128">
        <f>IFERROR(IF(AND(RZ36&lt;SMALL(기준일시_입력!$J$21:$J$39,SG$5),SA36&gt;SMALL(기준일시_입력!$N$21:$N$39,SG$5)),INDEX(기준일시_입력!$AJ$21:$AJ$39,SG$5*2-1),IF(AND(RZ36&gt;=SMALL(기준일시_입력!$J$21:$J$39,SG$5),RZ36&lt;SMALL(기준일시_입력!$N$21:$N$39,SG$5)),SMALL(기준일시_입력!$N$21:$N$39,SG$5)-RZ36,0)),0)</f>
        <v>0</v>
      </c>
      <c r="SH36" s="128">
        <f>IFERROR(IF(AND(RZ36&lt;SMALL(기준일시_입력!$J$21:$J$39,SH$5),SA36&gt;SMALL(기준일시_입력!$N$21:$N$39,SH$5)),INDEX(기준일시_입력!$AJ$21:$AJ$39,SH$5*2-1),IF(AND(RZ36&gt;=SMALL(기준일시_입력!$J$21:$J$39,SH$5),RZ36&lt;SMALL(기준일시_입력!$N$21:$N$39,SH$5)),SMALL(기준일시_입력!$N$21:$N$39,SH$5)-RZ36,0)),0)</f>
        <v>0</v>
      </c>
      <c r="SI36" s="128">
        <f>IFERROR(IF(AND(RZ36&lt;SMALL(기준일시_입력!$J$21:$J$39,SI$5),SA36&gt;SMALL(기준일시_입력!$N$21:$N$39,SI$5)),INDEX(기준일시_입력!$AJ$21:$AJ$39,SI$5*2-1),IF(AND(RZ36&gt;=SMALL(기준일시_입력!$J$21:$J$39,SI$5),RZ36&lt;SMALL(기준일시_입력!$N$21:$N$39,SI$5)),SMALL(기준일시_입력!$N$21:$N$39,SI$5)-RZ36,0)),0)</f>
        <v>0</v>
      </c>
      <c r="SJ36" s="128">
        <f>IFERROR(IF(AND(RZ36&lt;SMALL(기준일시_입력!$J$21:$J$39,SJ$5),SA36&gt;SMALL(기준일시_입력!$N$21:$N$39,SJ$5)),INDEX(기준일시_입력!$AJ$21:$AJ$39,SJ$5*2-1),IF(AND(RZ36&gt;=SMALL(기준일시_입력!$J$21:$J$39,SJ$5),RZ36&lt;SMALL(기준일시_입력!$N$21:$N$39,SJ$5)),SMALL(기준일시_입력!$N$21:$N$39,SJ$5)-RZ36,0)),0)</f>
        <v>0</v>
      </c>
      <c r="SK36" s="128">
        <f>IFERROR(IF(AND(RZ36&lt;SMALL(기준일시_입력!$J$21:$J$39,SK$5),SA36&gt;SMALL(기준일시_입력!$N$21:$N$39,SK$5)),INDEX(기준일시_입력!$AJ$21:$AJ$39,SK$5*2-1),IF(AND(RZ36&gt;=SMALL(기준일시_입력!$J$21:$J$39,SK$5),RZ36&lt;SMALL(기준일시_입력!$N$21:$N$39,SK$5)),SMALL(기준일시_입력!$N$21:$N$39,SK$5)-RZ36,0)),0)</f>
        <v>0</v>
      </c>
      <c r="SL36" s="125"/>
      <c r="SM36" s="180" t="str">
        <f t="shared" si="229"/>
        <v/>
      </c>
      <c r="SN36" s="180"/>
      <c r="SO36" s="124" t="str">
        <f t="shared" si="230"/>
        <v/>
      </c>
      <c r="SP36" s="133" t="str">
        <f t="shared" si="409"/>
        <v/>
      </c>
      <c r="SQ36" s="184"/>
      <c r="SR36" s="184"/>
      <c r="SS36" s="184"/>
      <c r="ST36" s="184"/>
      <c r="SU36" s="184"/>
      <c r="SV36" s="184"/>
      <c r="SW36" s="176"/>
      <c r="SX36" s="177"/>
      <c r="SY36" s="129" t="str">
        <f>IF($B36="","",IF(AND(SO$3&lt;&gt;"",$B36-기준일시_입력!$AO$7&lt;=0,SQ36="",ST36="",SW36=""),"X",IF(SW36="연차","☆",IF(SW36="월차","★",IF(SW36="병가","♨",IF(SW36="출장","◎",IF(SW36="교육","■",IF(AND(SW36="",SQ36&lt;=기준일시_입력!$J$15,ST36&gt;=기준일시_입력!$N$15),"○",IF(AND(SW36="",SQ36&lt;&gt;"",SQ36&gt;기준일시_입력!$J$15),"▼",IF(AND(SW36="",ST36&lt;&gt;"",ST36&lt;기준일시_입력!$N$15),"△",""))))))))))</f>
        <v/>
      </c>
      <c r="SZ36" s="128">
        <f>IFERROR(IF(OR(SQ36="",ST36=""),0,IF(AND(TB36&lt;기준일시_입력!$J$17,TC36&gt;기준일시_입력!$N$17),기준일시_입력!$N$17-기준일시_입력!$J$17,IF(AND(TB36&gt;=기준일시_입력!$J$17,TC36&gt;기준일시_입력!$N$17),기준일시_입력!$N$17-TB36,IF(TC36&lt;기준일시_입력!$J$17,0,IF(AND(TB36&lt;기준일시_입력!$J$17,TC36&lt;=기준일시_입력!$N$17),TC36-기준일시_입력!$J$17,IF(AND(TB36&gt;=기준일시_입력!$J$17,TC36&lt;=기준일시_입력!$N$17),TC36-TB36,0)))))),0)</f>
        <v>0</v>
      </c>
      <c r="TA36" s="128">
        <f t="shared" si="232"/>
        <v>0</v>
      </c>
      <c r="TB36" s="128">
        <f>IF(OR(SQ36="",ST36=""),0,IF(SQ36&lt;기준일시_입력!$J$15,기준일시_입력!$J$15,SQ36))</f>
        <v>0</v>
      </c>
      <c r="TC36" s="128">
        <f t="shared" si="233"/>
        <v>0</v>
      </c>
      <c r="TD36" s="128">
        <f>IFERROR(IF(AND(TB36&lt;SMALL(기준일시_입력!$J$21:$J$39,TD$5),TC36&gt;SMALL(기준일시_입력!$N$21:$N$39,TD$5)),INDEX(기준일시_입력!$AJ$21:$AJ$39,TD$5*2-1),IF(AND(TB36&gt;=SMALL(기준일시_입력!$J$21:$J$39,TD$5),TB36&lt;SMALL(기준일시_입력!$N$21:$N$39,TD$5)),SMALL(기준일시_입력!$N$21:$N$39,TD$5)-TB36,0)),0)</f>
        <v>0</v>
      </c>
      <c r="TE36" s="128">
        <f>IFERROR(IF(AND(TB36&lt;SMALL(기준일시_입력!$J$21:$J$39,TE$5),TC36&gt;SMALL(기준일시_입력!$N$21:$N$39,TE$5)),INDEX(기준일시_입력!$AJ$21:$AJ$39,TE$5*2-1),IF(AND(TB36&gt;=SMALL(기준일시_입력!$J$21:$J$39,TE$5),TB36&lt;SMALL(기준일시_입력!$N$21:$N$39,TE$5)),SMALL(기준일시_입력!$N$21:$N$39,TE$5)-TB36,0)),0)</f>
        <v>0</v>
      </c>
      <c r="TF36" s="128">
        <f>IFERROR(IF(AND(TB36&lt;SMALL(기준일시_입력!$J$21:$J$39,TF$5),TC36&gt;SMALL(기준일시_입력!$N$21:$N$39,TF$5)),INDEX(기준일시_입력!$AJ$21:$AJ$39,TF$5*2-1),IF(AND(TB36&gt;=SMALL(기준일시_입력!$J$21:$J$39,TF$5),TB36&lt;SMALL(기준일시_입력!$N$21:$N$39,TF$5)),SMALL(기준일시_입력!$N$21:$N$39,TF$5)-TB36,0)),0)</f>
        <v>0</v>
      </c>
      <c r="TG36" s="128">
        <f>IFERROR(IF(AND(TB36&lt;SMALL(기준일시_입력!$J$21:$J$39,TG$5),TC36&gt;SMALL(기준일시_입력!$N$21:$N$39,TG$5)),INDEX(기준일시_입력!$AJ$21:$AJ$39,TG$5*2-1),IF(AND(TB36&gt;=SMALL(기준일시_입력!$J$21:$J$39,TG$5),TB36&lt;SMALL(기준일시_입력!$N$21:$N$39,TG$5)),SMALL(기준일시_입력!$N$21:$N$39,TG$5)-TB36,0)),0)</f>
        <v>0</v>
      </c>
      <c r="TH36" s="128">
        <f>IFERROR(IF(AND(TB36&lt;SMALL(기준일시_입력!$J$21:$J$39,TH$5),TC36&gt;SMALL(기준일시_입력!$N$21:$N$39,TH$5)),INDEX(기준일시_입력!$AJ$21:$AJ$39,TH$5*2-1),IF(AND(TB36&gt;=SMALL(기준일시_입력!$J$21:$J$39,TH$5),TB36&lt;SMALL(기준일시_입력!$N$21:$N$39,TH$5)),SMALL(기준일시_입력!$N$21:$N$39,TH$5)-TB36,0)),0)</f>
        <v>0</v>
      </c>
      <c r="TI36" s="128">
        <f>IFERROR(IF(AND(TB36&lt;SMALL(기준일시_입력!$J$21:$J$39,TI$5),TC36&gt;SMALL(기준일시_입력!$N$21:$N$39,TI$5)),INDEX(기준일시_입력!$AJ$21:$AJ$39,TI$5*2-1),IF(AND(TB36&gt;=SMALL(기준일시_입력!$J$21:$J$39,TI$5),TB36&lt;SMALL(기준일시_입력!$N$21:$N$39,TI$5)),SMALL(기준일시_입력!$N$21:$N$39,TI$5)-TB36,0)),0)</f>
        <v>0</v>
      </c>
      <c r="TJ36" s="128">
        <f>IFERROR(IF(AND(TB36&lt;SMALL(기준일시_입력!$J$21:$J$39,TJ$5),TC36&gt;SMALL(기준일시_입력!$N$21:$N$39,TJ$5)),INDEX(기준일시_입력!$AJ$21:$AJ$39,TJ$5*2-1),IF(AND(TB36&gt;=SMALL(기준일시_입력!$J$21:$J$39,TJ$5),TB36&lt;SMALL(기준일시_입력!$N$21:$N$39,TJ$5)),SMALL(기준일시_입력!$N$21:$N$39,TJ$5)-TB36,0)),0)</f>
        <v>0</v>
      </c>
      <c r="TK36" s="128">
        <f>IFERROR(IF(AND(TB36&lt;SMALL(기준일시_입력!$J$21:$J$39,TK$5),TC36&gt;SMALL(기준일시_입력!$N$21:$N$39,TK$5)),INDEX(기준일시_입력!$AJ$21:$AJ$39,TK$5*2-1),IF(AND(TB36&gt;=SMALL(기준일시_입력!$J$21:$J$39,TK$5),TB36&lt;SMALL(기준일시_입력!$N$21:$N$39,TK$5)),SMALL(기준일시_입력!$N$21:$N$39,TK$5)-TB36,0)),0)</f>
        <v>0</v>
      </c>
      <c r="TL36" s="128">
        <f>IFERROR(IF(AND(TB36&lt;SMALL(기준일시_입력!$J$21:$J$39,TL$5),TC36&gt;SMALL(기준일시_입력!$N$21:$N$39,TL$5)),INDEX(기준일시_입력!$AJ$21:$AJ$39,TL$5*2-1),IF(AND(TB36&gt;=SMALL(기준일시_입력!$J$21:$J$39,TL$5),TB36&lt;SMALL(기준일시_입력!$N$21:$N$39,TL$5)),SMALL(기준일시_입력!$N$21:$N$39,TL$5)-TB36,0)),0)</f>
        <v>0</v>
      </c>
      <c r="TM36" s="128">
        <f>IFERROR(IF(AND(TB36&lt;SMALL(기준일시_입력!$J$21:$J$39,TM$5),TC36&gt;SMALL(기준일시_입력!$N$21:$N$39,TM$5)),INDEX(기준일시_입력!$AJ$21:$AJ$39,TM$5*2-1),IF(AND(TB36&gt;=SMALL(기준일시_입력!$J$21:$J$39,TM$5),TB36&lt;SMALL(기준일시_입력!$N$21:$N$39,TM$5)),SMALL(기준일시_입력!$N$21:$N$39,TM$5)-TB36,0)),0)</f>
        <v>0</v>
      </c>
      <c r="TN36" s="125"/>
      <c r="TO36" s="180" t="str">
        <f t="shared" si="234"/>
        <v/>
      </c>
      <c r="TP36" s="180"/>
      <c r="TQ36" s="124" t="str">
        <f t="shared" si="235"/>
        <v/>
      </c>
      <c r="TR36" s="133" t="str">
        <f t="shared" si="409"/>
        <v/>
      </c>
      <c r="TS36" s="184"/>
      <c r="TT36" s="184"/>
      <c r="TU36" s="184"/>
      <c r="TV36" s="184"/>
      <c r="TW36" s="184"/>
      <c r="TX36" s="184"/>
      <c r="TY36" s="176"/>
      <c r="TZ36" s="177"/>
      <c r="UA36" s="129" t="str">
        <f>IF($B36="","",IF(AND(TQ$3&lt;&gt;"",$B36-기준일시_입력!$AO$7&lt;=0,TS36="",TV36="",TY36=""),"X",IF(TY36="연차","☆",IF(TY36="월차","★",IF(TY36="병가","♨",IF(TY36="출장","◎",IF(TY36="교육","■",IF(AND(TY36="",TS36&lt;=기준일시_입력!$J$15,TV36&gt;=기준일시_입력!$N$15),"○",IF(AND(TY36="",TS36&lt;&gt;"",TS36&gt;기준일시_입력!$J$15),"▼",IF(AND(TY36="",TV36&lt;&gt;"",TV36&lt;기준일시_입력!$N$15),"△",""))))))))))</f>
        <v/>
      </c>
      <c r="UB36" s="128">
        <f>IFERROR(IF(OR(TS36="",TV36=""),0,IF(AND(UD36&lt;기준일시_입력!$J$17,UE36&gt;기준일시_입력!$N$17),기준일시_입력!$N$17-기준일시_입력!$J$17,IF(AND(UD36&gt;=기준일시_입력!$J$17,UE36&gt;기준일시_입력!$N$17),기준일시_입력!$N$17-UD36,IF(UE36&lt;기준일시_입력!$J$17,0,IF(AND(UD36&lt;기준일시_입력!$J$17,UE36&lt;=기준일시_입력!$N$17),UE36-기준일시_입력!$J$17,IF(AND(UD36&gt;=기준일시_입력!$J$17,UE36&lt;=기준일시_입력!$N$17),UE36-UD36,0)))))),0)</f>
        <v>0</v>
      </c>
      <c r="UC36" s="128">
        <f t="shared" si="237"/>
        <v>0</v>
      </c>
      <c r="UD36" s="128">
        <f>IF(OR(TS36="",TV36=""),0,IF(TS36&lt;기준일시_입력!$J$15,기준일시_입력!$J$15,TS36))</f>
        <v>0</v>
      </c>
      <c r="UE36" s="128">
        <f t="shared" si="238"/>
        <v>0</v>
      </c>
      <c r="UF36" s="128">
        <f>IFERROR(IF(AND(UD36&lt;SMALL(기준일시_입력!$J$21:$J$39,UF$5),UE36&gt;SMALL(기준일시_입력!$N$21:$N$39,UF$5)),INDEX(기준일시_입력!$AJ$21:$AJ$39,UF$5*2-1),IF(AND(UD36&gt;=SMALL(기준일시_입력!$J$21:$J$39,UF$5),UD36&lt;SMALL(기준일시_입력!$N$21:$N$39,UF$5)),SMALL(기준일시_입력!$N$21:$N$39,UF$5)-UD36,0)),0)</f>
        <v>0</v>
      </c>
      <c r="UG36" s="128">
        <f>IFERROR(IF(AND(UD36&lt;SMALL(기준일시_입력!$J$21:$J$39,UG$5),UE36&gt;SMALL(기준일시_입력!$N$21:$N$39,UG$5)),INDEX(기준일시_입력!$AJ$21:$AJ$39,UG$5*2-1),IF(AND(UD36&gt;=SMALL(기준일시_입력!$J$21:$J$39,UG$5),UD36&lt;SMALL(기준일시_입력!$N$21:$N$39,UG$5)),SMALL(기준일시_입력!$N$21:$N$39,UG$5)-UD36,0)),0)</f>
        <v>0</v>
      </c>
      <c r="UH36" s="128">
        <f>IFERROR(IF(AND(UD36&lt;SMALL(기준일시_입력!$J$21:$J$39,UH$5),UE36&gt;SMALL(기준일시_입력!$N$21:$N$39,UH$5)),INDEX(기준일시_입력!$AJ$21:$AJ$39,UH$5*2-1),IF(AND(UD36&gt;=SMALL(기준일시_입력!$J$21:$J$39,UH$5),UD36&lt;SMALL(기준일시_입력!$N$21:$N$39,UH$5)),SMALL(기준일시_입력!$N$21:$N$39,UH$5)-UD36,0)),0)</f>
        <v>0</v>
      </c>
      <c r="UI36" s="128">
        <f>IFERROR(IF(AND(UD36&lt;SMALL(기준일시_입력!$J$21:$J$39,UI$5),UE36&gt;SMALL(기준일시_입력!$N$21:$N$39,UI$5)),INDEX(기준일시_입력!$AJ$21:$AJ$39,UI$5*2-1),IF(AND(UD36&gt;=SMALL(기준일시_입력!$J$21:$J$39,UI$5),UD36&lt;SMALL(기준일시_입력!$N$21:$N$39,UI$5)),SMALL(기준일시_입력!$N$21:$N$39,UI$5)-UD36,0)),0)</f>
        <v>0</v>
      </c>
      <c r="UJ36" s="128">
        <f>IFERROR(IF(AND(UD36&lt;SMALL(기준일시_입력!$J$21:$J$39,UJ$5),UE36&gt;SMALL(기준일시_입력!$N$21:$N$39,UJ$5)),INDEX(기준일시_입력!$AJ$21:$AJ$39,UJ$5*2-1),IF(AND(UD36&gt;=SMALL(기준일시_입력!$J$21:$J$39,UJ$5),UD36&lt;SMALL(기준일시_입력!$N$21:$N$39,UJ$5)),SMALL(기준일시_입력!$N$21:$N$39,UJ$5)-UD36,0)),0)</f>
        <v>0</v>
      </c>
      <c r="UK36" s="128">
        <f>IFERROR(IF(AND(UD36&lt;SMALL(기준일시_입력!$J$21:$J$39,UK$5),UE36&gt;SMALL(기준일시_입력!$N$21:$N$39,UK$5)),INDEX(기준일시_입력!$AJ$21:$AJ$39,UK$5*2-1),IF(AND(UD36&gt;=SMALL(기준일시_입력!$J$21:$J$39,UK$5),UD36&lt;SMALL(기준일시_입력!$N$21:$N$39,UK$5)),SMALL(기준일시_입력!$N$21:$N$39,UK$5)-UD36,0)),0)</f>
        <v>0</v>
      </c>
      <c r="UL36" s="128">
        <f>IFERROR(IF(AND(UD36&lt;SMALL(기준일시_입력!$J$21:$J$39,UL$5),UE36&gt;SMALL(기준일시_입력!$N$21:$N$39,UL$5)),INDEX(기준일시_입력!$AJ$21:$AJ$39,UL$5*2-1),IF(AND(UD36&gt;=SMALL(기준일시_입력!$J$21:$J$39,UL$5),UD36&lt;SMALL(기준일시_입력!$N$21:$N$39,UL$5)),SMALL(기준일시_입력!$N$21:$N$39,UL$5)-UD36,0)),0)</f>
        <v>0</v>
      </c>
      <c r="UM36" s="128">
        <f>IFERROR(IF(AND(UD36&lt;SMALL(기준일시_입력!$J$21:$J$39,UM$5),UE36&gt;SMALL(기준일시_입력!$N$21:$N$39,UM$5)),INDEX(기준일시_입력!$AJ$21:$AJ$39,UM$5*2-1),IF(AND(UD36&gt;=SMALL(기준일시_입력!$J$21:$J$39,UM$5),UD36&lt;SMALL(기준일시_입력!$N$21:$N$39,UM$5)),SMALL(기준일시_입력!$N$21:$N$39,UM$5)-UD36,0)),0)</f>
        <v>0</v>
      </c>
      <c r="UN36" s="128">
        <f>IFERROR(IF(AND(UD36&lt;SMALL(기준일시_입력!$J$21:$J$39,UN$5),UE36&gt;SMALL(기준일시_입력!$N$21:$N$39,UN$5)),INDEX(기준일시_입력!$AJ$21:$AJ$39,UN$5*2-1),IF(AND(UD36&gt;=SMALL(기준일시_입력!$J$21:$J$39,UN$5),UD36&lt;SMALL(기준일시_입력!$N$21:$N$39,UN$5)),SMALL(기준일시_입력!$N$21:$N$39,UN$5)-UD36,0)),0)</f>
        <v>0</v>
      </c>
      <c r="UO36" s="128">
        <f>IFERROR(IF(AND(UD36&lt;SMALL(기준일시_입력!$J$21:$J$39,UO$5),UE36&gt;SMALL(기준일시_입력!$N$21:$N$39,UO$5)),INDEX(기준일시_입력!$AJ$21:$AJ$39,UO$5*2-1),IF(AND(UD36&gt;=SMALL(기준일시_입력!$J$21:$J$39,UO$5),UD36&lt;SMALL(기준일시_입력!$N$21:$N$39,UO$5)),SMALL(기준일시_입력!$N$21:$N$39,UO$5)-UD36,0)),0)</f>
        <v>0</v>
      </c>
      <c r="UP36" s="125"/>
      <c r="UQ36" s="180" t="str">
        <f t="shared" si="239"/>
        <v/>
      </c>
      <c r="UR36" s="180"/>
      <c r="US36" s="124" t="str">
        <f t="shared" si="240"/>
        <v/>
      </c>
      <c r="UT36" s="133" t="str">
        <f t="shared" si="409"/>
        <v/>
      </c>
      <c r="UU36" s="184"/>
      <c r="UV36" s="184"/>
      <c r="UW36" s="184"/>
      <c r="UX36" s="184"/>
      <c r="UY36" s="184"/>
      <c r="UZ36" s="184"/>
      <c r="VA36" s="176"/>
      <c r="VB36" s="177"/>
      <c r="VC36" s="129" t="str">
        <f>IF($B36="","",IF(AND(US$3&lt;&gt;"",$B36-기준일시_입력!$AO$7&lt;=0,UU36="",UX36="",VA36=""),"X",IF(VA36="연차","☆",IF(VA36="월차","★",IF(VA36="병가","♨",IF(VA36="출장","◎",IF(VA36="교육","■",IF(AND(VA36="",UU36&lt;=기준일시_입력!$J$15,UX36&gt;=기준일시_입력!$N$15),"○",IF(AND(VA36="",UU36&lt;&gt;"",UU36&gt;기준일시_입력!$J$15),"▼",IF(AND(VA36="",UX36&lt;&gt;"",UX36&lt;기준일시_입력!$N$15),"△",""))))))))))</f>
        <v/>
      </c>
      <c r="VD36" s="128">
        <f>IFERROR(IF(OR(UU36="",UX36=""),0,IF(AND(VF36&lt;기준일시_입력!$J$17,VG36&gt;기준일시_입력!$N$17),기준일시_입력!$N$17-기준일시_입력!$J$17,IF(AND(VF36&gt;=기준일시_입력!$J$17,VG36&gt;기준일시_입력!$N$17),기준일시_입력!$N$17-VF36,IF(VG36&lt;기준일시_입력!$J$17,0,IF(AND(VF36&lt;기준일시_입력!$J$17,VG36&lt;=기준일시_입력!$N$17),VG36-기준일시_입력!$J$17,IF(AND(VF36&gt;=기준일시_입력!$J$17,VG36&lt;=기준일시_입력!$N$17),VG36-VF36,0)))))),0)</f>
        <v>0</v>
      </c>
      <c r="VE36" s="128">
        <f t="shared" si="242"/>
        <v>0</v>
      </c>
      <c r="VF36" s="128">
        <f>IF(OR(UU36="",UX36=""),0,IF(UU36&lt;기준일시_입력!$J$15,기준일시_입력!$J$15,UU36))</f>
        <v>0</v>
      </c>
      <c r="VG36" s="128">
        <f t="shared" si="243"/>
        <v>0</v>
      </c>
      <c r="VH36" s="128">
        <f>IFERROR(IF(AND(VF36&lt;SMALL(기준일시_입력!$J$21:$J$39,VH$5),VG36&gt;SMALL(기준일시_입력!$N$21:$N$39,VH$5)),INDEX(기준일시_입력!$AJ$21:$AJ$39,VH$5*2-1),IF(AND(VF36&gt;=SMALL(기준일시_입력!$J$21:$J$39,VH$5),VF36&lt;SMALL(기준일시_입력!$N$21:$N$39,VH$5)),SMALL(기준일시_입력!$N$21:$N$39,VH$5)-VF36,0)),0)</f>
        <v>0</v>
      </c>
      <c r="VI36" s="128">
        <f>IFERROR(IF(AND(VF36&lt;SMALL(기준일시_입력!$J$21:$J$39,VI$5),VG36&gt;SMALL(기준일시_입력!$N$21:$N$39,VI$5)),INDEX(기준일시_입력!$AJ$21:$AJ$39,VI$5*2-1),IF(AND(VF36&gt;=SMALL(기준일시_입력!$J$21:$J$39,VI$5),VF36&lt;SMALL(기준일시_입력!$N$21:$N$39,VI$5)),SMALL(기준일시_입력!$N$21:$N$39,VI$5)-VF36,0)),0)</f>
        <v>0</v>
      </c>
      <c r="VJ36" s="128">
        <f>IFERROR(IF(AND(VF36&lt;SMALL(기준일시_입력!$J$21:$J$39,VJ$5),VG36&gt;SMALL(기준일시_입력!$N$21:$N$39,VJ$5)),INDEX(기준일시_입력!$AJ$21:$AJ$39,VJ$5*2-1),IF(AND(VF36&gt;=SMALL(기준일시_입력!$J$21:$J$39,VJ$5),VF36&lt;SMALL(기준일시_입력!$N$21:$N$39,VJ$5)),SMALL(기준일시_입력!$N$21:$N$39,VJ$5)-VF36,0)),0)</f>
        <v>0</v>
      </c>
      <c r="VK36" s="128">
        <f>IFERROR(IF(AND(VF36&lt;SMALL(기준일시_입력!$J$21:$J$39,VK$5),VG36&gt;SMALL(기준일시_입력!$N$21:$N$39,VK$5)),INDEX(기준일시_입력!$AJ$21:$AJ$39,VK$5*2-1),IF(AND(VF36&gt;=SMALL(기준일시_입력!$J$21:$J$39,VK$5),VF36&lt;SMALL(기준일시_입력!$N$21:$N$39,VK$5)),SMALL(기준일시_입력!$N$21:$N$39,VK$5)-VF36,0)),0)</f>
        <v>0</v>
      </c>
      <c r="VL36" s="128">
        <f>IFERROR(IF(AND(VF36&lt;SMALL(기준일시_입력!$J$21:$J$39,VL$5),VG36&gt;SMALL(기준일시_입력!$N$21:$N$39,VL$5)),INDEX(기준일시_입력!$AJ$21:$AJ$39,VL$5*2-1),IF(AND(VF36&gt;=SMALL(기준일시_입력!$J$21:$J$39,VL$5),VF36&lt;SMALL(기준일시_입력!$N$21:$N$39,VL$5)),SMALL(기준일시_입력!$N$21:$N$39,VL$5)-VF36,0)),0)</f>
        <v>0</v>
      </c>
      <c r="VM36" s="128">
        <f>IFERROR(IF(AND(VF36&lt;SMALL(기준일시_입력!$J$21:$J$39,VM$5),VG36&gt;SMALL(기준일시_입력!$N$21:$N$39,VM$5)),INDEX(기준일시_입력!$AJ$21:$AJ$39,VM$5*2-1),IF(AND(VF36&gt;=SMALL(기준일시_입력!$J$21:$J$39,VM$5),VF36&lt;SMALL(기준일시_입력!$N$21:$N$39,VM$5)),SMALL(기준일시_입력!$N$21:$N$39,VM$5)-VF36,0)),0)</f>
        <v>0</v>
      </c>
      <c r="VN36" s="128">
        <f>IFERROR(IF(AND(VF36&lt;SMALL(기준일시_입력!$J$21:$J$39,VN$5),VG36&gt;SMALL(기준일시_입력!$N$21:$N$39,VN$5)),INDEX(기준일시_입력!$AJ$21:$AJ$39,VN$5*2-1),IF(AND(VF36&gt;=SMALL(기준일시_입력!$J$21:$J$39,VN$5),VF36&lt;SMALL(기준일시_입력!$N$21:$N$39,VN$5)),SMALL(기준일시_입력!$N$21:$N$39,VN$5)-VF36,0)),0)</f>
        <v>0</v>
      </c>
      <c r="VO36" s="128">
        <f>IFERROR(IF(AND(VF36&lt;SMALL(기준일시_입력!$J$21:$J$39,VO$5),VG36&gt;SMALL(기준일시_입력!$N$21:$N$39,VO$5)),INDEX(기준일시_입력!$AJ$21:$AJ$39,VO$5*2-1),IF(AND(VF36&gt;=SMALL(기준일시_입력!$J$21:$J$39,VO$5),VF36&lt;SMALL(기준일시_입력!$N$21:$N$39,VO$5)),SMALL(기준일시_입력!$N$21:$N$39,VO$5)-VF36,0)),0)</f>
        <v>0</v>
      </c>
      <c r="VP36" s="128">
        <f>IFERROR(IF(AND(VF36&lt;SMALL(기준일시_입력!$J$21:$J$39,VP$5),VG36&gt;SMALL(기준일시_입력!$N$21:$N$39,VP$5)),INDEX(기준일시_입력!$AJ$21:$AJ$39,VP$5*2-1),IF(AND(VF36&gt;=SMALL(기준일시_입력!$J$21:$J$39,VP$5),VF36&lt;SMALL(기준일시_입력!$N$21:$N$39,VP$5)),SMALL(기준일시_입력!$N$21:$N$39,VP$5)-VF36,0)),0)</f>
        <v>0</v>
      </c>
      <c r="VQ36" s="128">
        <f>IFERROR(IF(AND(VF36&lt;SMALL(기준일시_입력!$J$21:$J$39,VQ$5),VG36&gt;SMALL(기준일시_입력!$N$21:$N$39,VQ$5)),INDEX(기준일시_입력!$AJ$21:$AJ$39,VQ$5*2-1),IF(AND(VF36&gt;=SMALL(기준일시_입력!$J$21:$J$39,VQ$5),VF36&lt;SMALL(기준일시_입력!$N$21:$N$39,VQ$5)),SMALL(기준일시_입력!$N$21:$N$39,VQ$5)-VF36,0)),0)</f>
        <v>0</v>
      </c>
      <c r="VR36" s="125"/>
      <c r="VS36" s="180" t="str">
        <f t="shared" si="244"/>
        <v/>
      </c>
      <c r="VT36" s="180"/>
      <c r="VU36" s="124" t="str">
        <f t="shared" si="245"/>
        <v/>
      </c>
      <c r="VV36" s="133" t="str">
        <f t="shared" si="410"/>
        <v/>
      </c>
      <c r="VW36" s="184"/>
      <c r="VX36" s="184"/>
      <c r="VY36" s="184"/>
      <c r="VZ36" s="184"/>
      <c r="WA36" s="184"/>
      <c r="WB36" s="184"/>
      <c r="WC36" s="176"/>
      <c r="WD36" s="177"/>
      <c r="WE36" s="129" t="str">
        <f>IF($B36="","",IF(AND(VU$3&lt;&gt;"",$B36-기준일시_입력!$AO$7&lt;=0,VW36="",VZ36="",WC36=""),"X",IF(WC36="연차","☆",IF(WC36="월차","★",IF(WC36="병가","♨",IF(WC36="출장","◎",IF(WC36="교육","■",IF(AND(WC36="",VW36&lt;=기준일시_입력!$J$15,VZ36&gt;=기준일시_입력!$N$15),"○",IF(AND(WC36="",VW36&lt;&gt;"",VW36&gt;기준일시_입력!$J$15),"▼",IF(AND(WC36="",VZ36&lt;&gt;"",VZ36&lt;기준일시_입력!$N$15),"△",""))))))))))</f>
        <v/>
      </c>
      <c r="WF36" s="128">
        <f>IFERROR(IF(OR(VW36="",VZ36=""),0,IF(AND(WH36&lt;기준일시_입력!$J$17,WI36&gt;기준일시_입력!$N$17),기준일시_입력!$N$17-기준일시_입력!$J$17,IF(AND(WH36&gt;=기준일시_입력!$J$17,WI36&gt;기준일시_입력!$N$17),기준일시_입력!$N$17-WH36,IF(WI36&lt;기준일시_입력!$J$17,0,IF(AND(WH36&lt;기준일시_입력!$J$17,WI36&lt;=기준일시_입력!$N$17),WI36-기준일시_입력!$J$17,IF(AND(WH36&gt;=기준일시_입력!$J$17,WI36&lt;=기준일시_입력!$N$17),WI36-WH36,0)))))),0)</f>
        <v>0</v>
      </c>
      <c r="WG36" s="128">
        <f t="shared" si="247"/>
        <v>0</v>
      </c>
      <c r="WH36" s="128">
        <f>IF(OR(VW36="",VZ36=""),0,IF(VW36&lt;기준일시_입력!$J$15,기준일시_입력!$J$15,VW36))</f>
        <v>0</v>
      </c>
      <c r="WI36" s="128">
        <f t="shared" si="248"/>
        <v>0</v>
      </c>
      <c r="WJ36" s="128">
        <f>IFERROR(IF(AND(WH36&lt;SMALL(기준일시_입력!$J$21:$J$39,WJ$5),WI36&gt;SMALL(기준일시_입력!$N$21:$N$39,WJ$5)),INDEX(기준일시_입력!$AJ$21:$AJ$39,WJ$5*2-1),IF(AND(WH36&gt;=SMALL(기준일시_입력!$J$21:$J$39,WJ$5),WH36&lt;SMALL(기준일시_입력!$N$21:$N$39,WJ$5)),SMALL(기준일시_입력!$N$21:$N$39,WJ$5)-WH36,0)),0)</f>
        <v>0</v>
      </c>
      <c r="WK36" s="128">
        <f>IFERROR(IF(AND(WH36&lt;SMALL(기준일시_입력!$J$21:$J$39,WK$5),WI36&gt;SMALL(기준일시_입력!$N$21:$N$39,WK$5)),INDEX(기준일시_입력!$AJ$21:$AJ$39,WK$5*2-1),IF(AND(WH36&gt;=SMALL(기준일시_입력!$J$21:$J$39,WK$5),WH36&lt;SMALL(기준일시_입력!$N$21:$N$39,WK$5)),SMALL(기준일시_입력!$N$21:$N$39,WK$5)-WH36,0)),0)</f>
        <v>0</v>
      </c>
      <c r="WL36" s="128">
        <f>IFERROR(IF(AND(WH36&lt;SMALL(기준일시_입력!$J$21:$J$39,WL$5),WI36&gt;SMALL(기준일시_입력!$N$21:$N$39,WL$5)),INDEX(기준일시_입력!$AJ$21:$AJ$39,WL$5*2-1),IF(AND(WH36&gt;=SMALL(기준일시_입력!$J$21:$J$39,WL$5),WH36&lt;SMALL(기준일시_입력!$N$21:$N$39,WL$5)),SMALL(기준일시_입력!$N$21:$N$39,WL$5)-WH36,0)),0)</f>
        <v>0</v>
      </c>
      <c r="WM36" s="128">
        <f>IFERROR(IF(AND(WH36&lt;SMALL(기준일시_입력!$J$21:$J$39,WM$5),WI36&gt;SMALL(기준일시_입력!$N$21:$N$39,WM$5)),INDEX(기준일시_입력!$AJ$21:$AJ$39,WM$5*2-1),IF(AND(WH36&gt;=SMALL(기준일시_입력!$J$21:$J$39,WM$5),WH36&lt;SMALL(기준일시_입력!$N$21:$N$39,WM$5)),SMALL(기준일시_입력!$N$21:$N$39,WM$5)-WH36,0)),0)</f>
        <v>0</v>
      </c>
      <c r="WN36" s="128">
        <f>IFERROR(IF(AND(WH36&lt;SMALL(기준일시_입력!$J$21:$J$39,WN$5),WI36&gt;SMALL(기준일시_입력!$N$21:$N$39,WN$5)),INDEX(기준일시_입력!$AJ$21:$AJ$39,WN$5*2-1),IF(AND(WH36&gt;=SMALL(기준일시_입력!$J$21:$J$39,WN$5),WH36&lt;SMALL(기준일시_입력!$N$21:$N$39,WN$5)),SMALL(기준일시_입력!$N$21:$N$39,WN$5)-WH36,0)),0)</f>
        <v>0</v>
      </c>
      <c r="WO36" s="128">
        <f>IFERROR(IF(AND(WH36&lt;SMALL(기준일시_입력!$J$21:$J$39,WO$5),WI36&gt;SMALL(기준일시_입력!$N$21:$N$39,WO$5)),INDEX(기준일시_입력!$AJ$21:$AJ$39,WO$5*2-1),IF(AND(WH36&gt;=SMALL(기준일시_입력!$J$21:$J$39,WO$5),WH36&lt;SMALL(기준일시_입력!$N$21:$N$39,WO$5)),SMALL(기준일시_입력!$N$21:$N$39,WO$5)-WH36,0)),0)</f>
        <v>0</v>
      </c>
      <c r="WP36" s="128">
        <f>IFERROR(IF(AND(WH36&lt;SMALL(기준일시_입력!$J$21:$J$39,WP$5),WI36&gt;SMALL(기준일시_입력!$N$21:$N$39,WP$5)),INDEX(기준일시_입력!$AJ$21:$AJ$39,WP$5*2-1),IF(AND(WH36&gt;=SMALL(기준일시_입력!$J$21:$J$39,WP$5),WH36&lt;SMALL(기준일시_입력!$N$21:$N$39,WP$5)),SMALL(기준일시_입력!$N$21:$N$39,WP$5)-WH36,0)),0)</f>
        <v>0</v>
      </c>
      <c r="WQ36" s="128">
        <f>IFERROR(IF(AND(WH36&lt;SMALL(기준일시_입력!$J$21:$J$39,WQ$5),WI36&gt;SMALL(기준일시_입력!$N$21:$N$39,WQ$5)),INDEX(기준일시_입력!$AJ$21:$AJ$39,WQ$5*2-1),IF(AND(WH36&gt;=SMALL(기준일시_입력!$J$21:$J$39,WQ$5),WH36&lt;SMALL(기준일시_입력!$N$21:$N$39,WQ$5)),SMALL(기준일시_입력!$N$21:$N$39,WQ$5)-WH36,0)),0)</f>
        <v>0</v>
      </c>
      <c r="WR36" s="128">
        <f>IFERROR(IF(AND(WH36&lt;SMALL(기준일시_입력!$J$21:$J$39,WR$5),WI36&gt;SMALL(기준일시_입력!$N$21:$N$39,WR$5)),INDEX(기준일시_입력!$AJ$21:$AJ$39,WR$5*2-1),IF(AND(WH36&gt;=SMALL(기준일시_입력!$J$21:$J$39,WR$5),WH36&lt;SMALL(기준일시_입력!$N$21:$N$39,WR$5)),SMALL(기준일시_입력!$N$21:$N$39,WR$5)-WH36,0)),0)</f>
        <v>0</v>
      </c>
      <c r="WS36" s="128">
        <f>IFERROR(IF(AND(WH36&lt;SMALL(기준일시_입력!$J$21:$J$39,WS$5),WI36&gt;SMALL(기준일시_입력!$N$21:$N$39,WS$5)),INDEX(기준일시_입력!$AJ$21:$AJ$39,WS$5*2-1),IF(AND(WH36&gt;=SMALL(기준일시_입력!$J$21:$J$39,WS$5),WH36&lt;SMALL(기준일시_입력!$N$21:$N$39,WS$5)),SMALL(기준일시_입력!$N$21:$N$39,WS$5)-WH36,0)),0)</f>
        <v>0</v>
      </c>
      <c r="WT36" s="125"/>
      <c r="WU36" s="180" t="str">
        <f t="shared" si="249"/>
        <v/>
      </c>
      <c r="WV36" s="180"/>
      <c r="WW36" s="124" t="str">
        <f t="shared" si="250"/>
        <v/>
      </c>
      <c r="WX36" s="133" t="str">
        <f t="shared" si="410"/>
        <v/>
      </c>
      <c r="WY36" s="184"/>
      <c r="WZ36" s="184"/>
      <c r="XA36" s="184"/>
      <c r="XB36" s="184"/>
      <c r="XC36" s="184"/>
      <c r="XD36" s="184"/>
      <c r="XE36" s="176"/>
      <c r="XF36" s="177"/>
      <c r="XG36" s="129" t="str">
        <f>IF($B36="","",IF(AND(WW$3&lt;&gt;"",$B36-기준일시_입력!$AO$7&lt;=0,WY36="",XB36="",XE36=""),"X",IF(XE36="연차","☆",IF(XE36="월차","★",IF(XE36="병가","♨",IF(XE36="출장","◎",IF(XE36="교육","■",IF(AND(XE36="",WY36&lt;=기준일시_입력!$J$15,XB36&gt;=기준일시_입력!$N$15),"○",IF(AND(XE36="",WY36&lt;&gt;"",WY36&gt;기준일시_입력!$J$15),"▼",IF(AND(XE36="",XB36&lt;&gt;"",XB36&lt;기준일시_입력!$N$15),"△",""))))))))))</f>
        <v/>
      </c>
      <c r="XH36" s="128">
        <f>IFERROR(IF(OR(WY36="",XB36=""),0,IF(AND(XJ36&lt;기준일시_입력!$J$17,XK36&gt;기준일시_입력!$N$17),기준일시_입력!$N$17-기준일시_입력!$J$17,IF(AND(XJ36&gt;=기준일시_입력!$J$17,XK36&gt;기준일시_입력!$N$17),기준일시_입력!$N$17-XJ36,IF(XK36&lt;기준일시_입력!$J$17,0,IF(AND(XJ36&lt;기준일시_입력!$J$17,XK36&lt;=기준일시_입력!$N$17),XK36-기준일시_입력!$J$17,IF(AND(XJ36&gt;=기준일시_입력!$J$17,XK36&lt;=기준일시_입력!$N$17),XK36-XJ36,0)))))),0)</f>
        <v>0</v>
      </c>
      <c r="XI36" s="128">
        <f t="shared" si="252"/>
        <v>0</v>
      </c>
      <c r="XJ36" s="128">
        <f>IF(OR(WY36="",XB36=""),0,IF(WY36&lt;기준일시_입력!$J$15,기준일시_입력!$J$15,WY36))</f>
        <v>0</v>
      </c>
      <c r="XK36" s="128">
        <f t="shared" si="253"/>
        <v>0</v>
      </c>
      <c r="XL36" s="128">
        <f>IFERROR(IF(AND(XJ36&lt;SMALL(기준일시_입력!$J$21:$J$39,XL$5),XK36&gt;SMALL(기준일시_입력!$N$21:$N$39,XL$5)),INDEX(기준일시_입력!$AJ$21:$AJ$39,XL$5*2-1),IF(AND(XJ36&gt;=SMALL(기준일시_입력!$J$21:$J$39,XL$5),XJ36&lt;SMALL(기준일시_입력!$N$21:$N$39,XL$5)),SMALL(기준일시_입력!$N$21:$N$39,XL$5)-XJ36,0)),0)</f>
        <v>0</v>
      </c>
      <c r="XM36" s="128">
        <f>IFERROR(IF(AND(XJ36&lt;SMALL(기준일시_입력!$J$21:$J$39,XM$5),XK36&gt;SMALL(기준일시_입력!$N$21:$N$39,XM$5)),INDEX(기준일시_입력!$AJ$21:$AJ$39,XM$5*2-1),IF(AND(XJ36&gt;=SMALL(기준일시_입력!$J$21:$J$39,XM$5),XJ36&lt;SMALL(기준일시_입력!$N$21:$N$39,XM$5)),SMALL(기준일시_입력!$N$21:$N$39,XM$5)-XJ36,0)),0)</f>
        <v>0</v>
      </c>
      <c r="XN36" s="128">
        <f>IFERROR(IF(AND(XJ36&lt;SMALL(기준일시_입력!$J$21:$J$39,XN$5),XK36&gt;SMALL(기준일시_입력!$N$21:$N$39,XN$5)),INDEX(기준일시_입력!$AJ$21:$AJ$39,XN$5*2-1),IF(AND(XJ36&gt;=SMALL(기준일시_입력!$J$21:$J$39,XN$5),XJ36&lt;SMALL(기준일시_입력!$N$21:$N$39,XN$5)),SMALL(기준일시_입력!$N$21:$N$39,XN$5)-XJ36,0)),0)</f>
        <v>0</v>
      </c>
      <c r="XO36" s="128">
        <f>IFERROR(IF(AND(XJ36&lt;SMALL(기준일시_입력!$J$21:$J$39,XO$5),XK36&gt;SMALL(기준일시_입력!$N$21:$N$39,XO$5)),INDEX(기준일시_입력!$AJ$21:$AJ$39,XO$5*2-1),IF(AND(XJ36&gt;=SMALL(기준일시_입력!$J$21:$J$39,XO$5),XJ36&lt;SMALL(기준일시_입력!$N$21:$N$39,XO$5)),SMALL(기준일시_입력!$N$21:$N$39,XO$5)-XJ36,0)),0)</f>
        <v>0</v>
      </c>
      <c r="XP36" s="128">
        <f>IFERROR(IF(AND(XJ36&lt;SMALL(기준일시_입력!$J$21:$J$39,XP$5),XK36&gt;SMALL(기준일시_입력!$N$21:$N$39,XP$5)),INDEX(기준일시_입력!$AJ$21:$AJ$39,XP$5*2-1),IF(AND(XJ36&gt;=SMALL(기준일시_입력!$J$21:$J$39,XP$5),XJ36&lt;SMALL(기준일시_입력!$N$21:$N$39,XP$5)),SMALL(기준일시_입력!$N$21:$N$39,XP$5)-XJ36,0)),0)</f>
        <v>0</v>
      </c>
      <c r="XQ36" s="128">
        <f>IFERROR(IF(AND(XJ36&lt;SMALL(기준일시_입력!$J$21:$J$39,XQ$5),XK36&gt;SMALL(기준일시_입력!$N$21:$N$39,XQ$5)),INDEX(기준일시_입력!$AJ$21:$AJ$39,XQ$5*2-1),IF(AND(XJ36&gt;=SMALL(기준일시_입력!$J$21:$J$39,XQ$5),XJ36&lt;SMALL(기준일시_입력!$N$21:$N$39,XQ$5)),SMALL(기준일시_입력!$N$21:$N$39,XQ$5)-XJ36,0)),0)</f>
        <v>0</v>
      </c>
      <c r="XR36" s="128">
        <f>IFERROR(IF(AND(XJ36&lt;SMALL(기준일시_입력!$J$21:$J$39,XR$5),XK36&gt;SMALL(기준일시_입력!$N$21:$N$39,XR$5)),INDEX(기준일시_입력!$AJ$21:$AJ$39,XR$5*2-1),IF(AND(XJ36&gt;=SMALL(기준일시_입력!$J$21:$J$39,XR$5),XJ36&lt;SMALL(기준일시_입력!$N$21:$N$39,XR$5)),SMALL(기준일시_입력!$N$21:$N$39,XR$5)-XJ36,0)),0)</f>
        <v>0</v>
      </c>
      <c r="XS36" s="128">
        <f>IFERROR(IF(AND(XJ36&lt;SMALL(기준일시_입력!$J$21:$J$39,XS$5),XK36&gt;SMALL(기준일시_입력!$N$21:$N$39,XS$5)),INDEX(기준일시_입력!$AJ$21:$AJ$39,XS$5*2-1),IF(AND(XJ36&gt;=SMALL(기준일시_입력!$J$21:$J$39,XS$5),XJ36&lt;SMALL(기준일시_입력!$N$21:$N$39,XS$5)),SMALL(기준일시_입력!$N$21:$N$39,XS$5)-XJ36,0)),0)</f>
        <v>0</v>
      </c>
      <c r="XT36" s="128">
        <f>IFERROR(IF(AND(XJ36&lt;SMALL(기준일시_입력!$J$21:$J$39,XT$5),XK36&gt;SMALL(기준일시_입력!$N$21:$N$39,XT$5)),INDEX(기준일시_입력!$AJ$21:$AJ$39,XT$5*2-1),IF(AND(XJ36&gt;=SMALL(기준일시_입력!$J$21:$J$39,XT$5),XJ36&lt;SMALL(기준일시_입력!$N$21:$N$39,XT$5)),SMALL(기준일시_입력!$N$21:$N$39,XT$5)-XJ36,0)),0)</f>
        <v>0</v>
      </c>
      <c r="XU36" s="128">
        <f>IFERROR(IF(AND(XJ36&lt;SMALL(기준일시_입력!$J$21:$J$39,XU$5),XK36&gt;SMALL(기준일시_입력!$N$21:$N$39,XU$5)),INDEX(기준일시_입력!$AJ$21:$AJ$39,XU$5*2-1),IF(AND(XJ36&gt;=SMALL(기준일시_입력!$J$21:$J$39,XU$5),XJ36&lt;SMALL(기준일시_입력!$N$21:$N$39,XU$5)),SMALL(기준일시_입력!$N$21:$N$39,XU$5)-XJ36,0)),0)</f>
        <v>0</v>
      </c>
      <c r="XV36" s="125"/>
      <c r="XW36" s="180" t="str">
        <f t="shared" si="254"/>
        <v/>
      </c>
      <c r="XX36" s="180"/>
      <c r="XY36" s="124" t="str">
        <f t="shared" si="255"/>
        <v/>
      </c>
      <c r="XZ36" s="133" t="str">
        <f t="shared" si="410"/>
        <v/>
      </c>
      <c r="YA36" s="184"/>
      <c r="YB36" s="184"/>
      <c r="YC36" s="184"/>
      <c r="YD36" s="184"/>
      <c r="YE36" s="184"/>
      <c r="YF36" s="184"/>
      <c r="YG36" s="176"/>
      <c r="YH36" s="177"/>
      <c r="YI36" s="129" t="str">
        <f>IF($B36="","",IF(AND(XY$3&lt;&gt;"",$B36-기준일시_입력!$AO$7&lt;=0,YA36="",YD36="",YG36=""),"X",IF(YG36="연차","☆",IF(YG36="월차","★",IF(YG36="병가","♨",IF(YG36="출장","◎",IF(YG36="교육","■",IF(AND(YG36="",YA36&lt;=기준일시_입력!$J$15,YD36&gt;=기준일시_입력!$N$15),"○",IF(AND(YG36="",YA36&lt;&gt;"",YA36&gt;기준일시_입력!$J$15),"▼",IF(AND(YG36="",YD36&lt;&gt;"",YD36&lt;기준일시_입력!$N$15),"△",""))))))))))</f>
        <v/>
      </c>
      <c r="YJ36" s="128">
        <f>IFERROR(IF(OR(YA36="",YD36=""),0,IF(AND(YL36&lt;기준일시_입력!$J$17,YM36&gt;기준일시_입력!$N$17),기준일시_입력!$N$17-기준일시_입력!$J$17,IF(AND(YL36&gt;=기준일시_입력!$J$17,YM36&gt;기준일시_입력!$N$17),기준일시_입력!$N$17-YL36,IF(YM36&lt;기준일시_입력!$J$17,0,IF(AND(YL36&lt;기준일시_입력!$J$17,YM36&lt;=기준일시_입력!$N$17),YM36-기준일시_입력!$J$17,IF(AND(YL36&gt;=기준일시_입력!$J$17,YM36&lt;=기준일시_입력!$N$17),YM36-YL36,0)))))),0)</f>
        <v>0</v>
      </c>
      <c r="YK36" s="128">
        <f t="shared" si="257"/>
        <v>0</v>
      </c>
      <c r="YL36" s="128">
        <f>IF(OR(YA36="",YD36=""),0,IF(YA36&lt;기준일시_입력!$J$15,기준일시_입력!$J$15,YA36))</f>
        <v>0</v>
      </c>
      <c r="YM36" s="128">
        <f t="shared" si="258"/>
        <v>0</v>
      </c>
      <c r="YN36" s="128">
        <f>IFERROR(IF(AND(YL36&lt;SMALL(기준일시_입력!$J$21:$J$39,YN$5),YM36&gt;SMALL(기준일시_입력!$N$21:$N$39,YN$5)),INDEX(기준일시_입력!$AJ$21:$AJ$39,YN$5*2-1),IF(AND(YL36&gt;=SMALL(기준일시_입력!$J$21:$J$39,YN$5),YL36&lt;SMALL(기준일시_입력!$N$21:$N$39,YN$5)),SMALL(기준일시_입력!$N$21:$N$39,YN$5)-YL36,0)),0)</f>
        <v>0</v>
      </c>
      <c r="YO36" s="128">
        <f>IFERROR(IF(AND(YL36&lt;SMALL(기준일시_입력!$J$21:$J$39,YO$5),YM36&gt;SMALL(기준일시_입력!$N$21:$N$39,YO$5)),INDEX(기준일시_입력!$AJ$21:$AJ$39,YO$5*2-1),IF(AND(YL36&gt;=SMALL(기준일시_입력!$J$21:$J$39,YO$5),YL36&lt;SMALL(기준일시_입력!$N$21:$N$39,YO$5)),SMALL(기준일시_입력!$N$21:$N$39,YO$5)-YL36,0)),0)</f>
        <v>0</v>
      </c>
      <c r="YP36" s="128">
        <f>IFERROR(IF(AND(YL36&lt;SMALL(기준일시_입력!$J$21:$J$39,YP$5),YM36&gt;SMALL(기준일시_입력!$N$21:$N$39,YP$5)),INDEX(기준일시_입력!$AJ$21:$AJ$39,YP$5*2-1),IF(AND(YL36&gt;=SMALL(기준일시_입력!$J$21:$J$39,YP$5),YL36&lt;SMALL(기준일시_입력!$N$21:$N$39,YP$5)),SMALL(기준일시_입력!$N$21:$N$39,YP$5)-YL36,0)),0)</f>
        <v>0</v>
      </c>
      <c r="YQ36" s="128">
        <f>IFERROR(IF(AND(YL36&lt;SMALL(기준일시_입력!$J$21:$J$39,YQ$5),YM36&gt;SMALL(기준일시_입력!$N$21:$N$39,YQ$5)),INDEX(기준일시_입력!$AJ$21:$AJ$39,YQ$5*2-1),IF(AND(YL36&gt;=SMALL(기준일시_입력!$J$21:$J$39,YQ$5),YL36&lt;SMALL(기준일시_입력!$N$21:$N$39,YQ$5)),SMALL(기준일시_입력!$N$21:$N$39,YQ$5)-YL36,0)),0)</f>
        <v>0</v>
      </c>
      <c r="YR36" s="128">
        <f>IFERROR(IF(AND(YL36&lt;SMALL(기준일시_입력!$J$21:$J$39,YR$5),YM36&gt;SMALL(기준일시_입력!$N$21:$N$39,YR$5)),INDEX(기준일시_입력!$AJ$21:$AJ$39,YR$5*2-1),IF(AND(YL36&gt;=SMALL(기준일시_입력!$J$21:$J$39,YR$5),YL36&lt;SMALL(기준일시_입력!$N$21:$N$39,YR$5)),SMALL(기준일시_입력!$N$21:$N$39,YR$5)-YL36,0)),0)</f>
        <v>0</v>
      </c>
      <c r="YS36" s="128">
        <f>IFERROR(IF(AND(YL36&lt;SMALL(기준일시_입력!$J$21:$J$39,YS$5),YM36&gt;SMALL(기준일시_입력!$N$21:$N$39,YS$5)),INDEX(기준일시_입력!$AJ$21:$AJ$39,YS$5*2-1),IF(AND(YL36&gt;=SMALL(기준일시_입력!$J$21:$J$39,YS$5),YL36&lt;SMALL(기준일시_입력!$N$21:$N$39,YS$5)),SMALL(기준일시_입력!$N$21:$N$39,YS$5)-YL36,0)),0)</f>
        <v>0</v>
      </c>
      <c r="YT36" s="128">
        <f>IFERROR(IF(AND(YL36&lt;SMALL(기준일시_입력!$J$21:$J$39,YT$5),YM36&gt;SMALL(기준일시_입력!$N$21:$N$39,YT$5)),INDEX(기준일시_입력!$AJ$21:$AJ$39,YT$5*2-1),IF(AND(YL36&gt;=SMALL(기준일시_입력!$J$21:$J$39,YT$5),YL36&lt;SMALL(기준일시_입력!$N$21:$N$39,YT$5)),SMALL(기준일시_입력!$N$21:$N$39,YT$5)-YL36,0)),0)</f>
        <v>0</v>
      </c>
      <c r="YU36" s="128">
        <f>IFERROR(IF(AND(YL36&lt;SMALL(기준일시_입력!$J$21:$J$39,YU$5),YM36&gt;SMALL(기준일시_입력!$N$21:$N$39,YU$5)),INDEX(기준일시_입력!$AJ$21:$AJ$39,YU$5*2-1),IF(AND(YL36&gt;=SMALL(기준일시_입력!$J$21:$J$39,YU$5),YL36&lt;SMALL(기준일시_입력!$N$21:$N$39,YU$5)),SMALL(기준일시_입력!$N$21:$N$39,YU$5)-YL36,0)),0)</f>
        <v>0</v>
      </c>
      <c r="YV36" s="128">
        <f>IFERROR(IF(AND(YL36&lt;SMALL(기준일시_입력!$J$21:$J$39,YV$5),YM36&gt;SMALL(기준일시_입력!$N$21:$N$39,YV$5)),INDEX(기준일시_입력!$AJ$21:$AJ$39,YV$5*2-1),IF(AND(YL36&gt;=SMALL(기준일시_입력!$J$21:$J$39,YV$5),YL36&lt;SMALL(기준일시_입력!$N$21:$N$39,YV$5)),SMALL(기준일시_입력!$N$21:$N$39,YV$5)-YL36,0)),0)</f>
        <v>0</v>
      </c>
      <c r="YW36" s="128">
        <f>IFERROR(IF(AND(YL36&lt;SMALL(기준일시_입력!$J$21:$J$39,YW$5),YM36&gt;SMALL(기준일시_입력!$N$21:$N$39,YW$5)),INDEX(기준일시_입력!$AJ$21:$AJ$39,YW$5*2-1),IF(AND(YL36&gt;=SMALL(기준일시_입력!$J$21:$J$39,YW$5),YL36&lt;SMALL(기준일시_입력!$N$21:$N$39,YW$5)),SMALL(기준일시_입력!$N$21:$N$39,YW$5)-YL36,0)),0)</f>
        <v>0</v>
      </c>
      <c r="YX36" s="125"/>
      <c r="YY36" s="180" t="str">
        <f t="shared" si="259"/>
        <v/>
      </c>
      <c r="YZ36" s="180"/>
      <c r="ZA36" s="124" t="str">
        <f t="shared" si="260"/>
        <v/>
      </c>
      <c r="ZB36" s="133" t="str">
        <f t="shared" si="411"/>
        <v/>
      </c>
      <c r="ZC36" s="184"/>
      <c r="ZD36" s="184"/>
      <c r="ZE36" s="184"/>
      <c r="ZF36" s="184"/>
      <c r="ZG36" s="184"/>
      <c r="ZH36" s="184"/>
      <c r="ZI36" s="176"/>
      <c r="ZJ36" s="177"/>
      <c r="ZK36" s="129" t="str">
        <f>IF($B36="","",IF(AND(ZA$3&lt;&gt;"",$B36-기준일시_입력!$AO$7&lt;=0,ZC36="",ZF36="",ZI36=""),"X",IF(ZI36="연차","☆",IF(ZI36="월차","★",IF(ZI36="병가","♨",IF(ZI36="출장","◎",IF(ZI36="교육","■",IF(AND(ZI36="",ZC36&lt;=기준일시_입력!$J$15,ZF36&gt;=기준일시_입력!$N$15),"○",IF(AND(ZI36="",ZC36&lt;&gt;"",ZC36&gt;기준일시_입력!$J$15),"▼",IF(AND(ZI36="",ZF36&lt;&gt;"",ZF36&lt;기준일시_입력!$N$15),"△",""))))))))))</f>
        <v/>
      </c>
      <c r="ZL36" s="128">
        <f>IFERROR(IF(OR(ZC36="",ZF36=""),0,IF(AND(ZN36&lt;기준일시_입력!$J$17,ZO36&gt;기준일시_입력!$N$17),기준일시_입력!$N$17-기준일시_입력!$J$17,IF(AND(ZN36&gt;=기준일시_입력!$J$17,ZO36&gt;기준일시_입력!$N$17),기준일시_입력!$N$17-ZN36,IF(ZO36&lt;기준일시_입력!$J$17,0,IF(AND(ZN36&lt;기준일시_입력!$J$17,ZO36&lt;=기준일시_입력!$N$17),ZO36-기준일시_입력!$J$17,IF(AND(ZN36&gt;=기준일시_입력!$J$17,ZO36&lt;=기준일시_입력!$N$17),ZO36-ZN36,0)))))),0)</f>
        <v>0</v>
      </c>
      <c r="ZM36" s="128">
        <f t="shared" si="262"/>
        <v>0</v>
      </c>
      <c r="ZN36" s="128">
        <f>IF(OR(ZC36="",ZF36=""),0,IF(ZC36&lt;기준일시_입력!$J$15,기준일시_입력!$J$15,ZC36))</f>
        <v>0</v>
      </c>
      <c r="ZO36" s="128">
        <f t="shared" si="263"/>
        <v>0</v>
      </c>
      <c r="ZP36" s="128">
        <f>IFERROR(IF(AND(ZN36&lt;SMALL(기준일시_입력!$J$21:$J$39,ZP$5),ZO36&gt;SMALL(기준일시_입력!$N$21:$N$39,ZP$5)),INDEX(기준일시_입력!$AJ$21:$AJ$39,ZP$5*2-1),IF(AND(ZN36&gt;=SMALL(기준일시_입력!$J$21:$J$39,ZP$5),ZN36&lt;SMALL(기준일시_입력!$N$21:$N$39,ZP$5)),SMALL(기준일시_입력!$N$21:$N$39,ZP$5)-ZN36,0)),0)</f>
        <v>0</v>
      </c>
      <c r="ZQ36" s="128">
        <f>IFERROR(IF(AND(ZN36&lt;SMALL(기준일시_입력!$J$21:$J$39,ZQ$5),ZO36&gt;SMALL(기준일시_입력!$N$21:$N$39,ZQ$5)),INDEX(기준일시_입력!$AJ$21:$AJ$39,ZQ$5*2-1),IF(AND(ZN36&gt;=SMALL(기준일시_입력!$J$21:$J$39,ZQ$5),ZN36&lt;SMALL(기준일시_입력!$N$21:$N$39,ZQ$5)),SMALL(기준일시_입력!$N$21:$N$39,ZQ$5)-ZN36,0)),0)</f>
        <v>0</v>
      </c>
      <c r="ZR36" s="128">
        <f>IFERROR(IF(AND(ZN36&lt;SMALL(기준일시_입력!$J$21:$J$39,ZR$5),ZO36&gt;SMALL(기준일시_입력!$N$21:$N$39,ZR$5)),INDEX(기준일시_입력!$AJ$21:$AJ$39,ZR$5*2-1),IF(AND(ZN36&gt;=SMALL(기준일시_입력!$J$21:$J$39,ZR$5),ZN36&lt;SMALL(기준일시_입력!$N$21:$N$39,ZR$5)),SMALL(기준일시_입력!$N$21:$N$39,ZR$5)-ZN36,0)),0)</f>
        <v>0</v>
      </c>
      <c r="ZS36" s="128">
        <f>IFERROR(IF(AND(ZN36&lt;SMALL(기준일시_입력!$J$21:$J$39,ZS$5),ZO36&gt;SMALL(기준일시_입력!$N$21:$N$39,ZS$5)),INDEX(기준일시_입력!$AJ$21:$AJ$39,ZS$5*2-1),IF(AND(ZN36&gt;=SMALL(기준일시_입력!$J$21:$J$39,ZS$5),ZN36&lt;SMALL(기준일시_입력!$N$21:$N$39,ZS$5)),SMALL(기준일시_입력!$N$21:$N$39,ZS$5)-ZN36,0)),0)</f>
        <v>0</v>
      </c>
      <c r="ZT36" s="128">
        <f>IFERROR(IF(AND(ZN36&lt;SMALL(기준일시_입력!$J$21:$J$39,ZT$5),ZO36&gt;SMALL(기준일시_입력!$N$21:$N$39,ZT$5)),INDEX(기준일시_입력!$AJ$21:$AJ$39,ZT$5*2-1),IF(AND(ZN36&gt;=SMALL(기준일시_입력!$J$21:$J$39,ZT$5),ZN36&lt;SMALL(기준일시_입력!$N$21:$N$39,ZT$5)),SMALL(기준일시_입력!$N$21:$N$39,ZT$5)-ZN36,0)),0)</f>
        <v>0</v>
      </c>
      <c r="ZU36" s="128">
        <f>IFERROR(IF(AND(ZN36&lt;SMALL(기준일시_입력!$J$21:$J$39,ZU$5),ZO36&gt;SMALL(기준일시_입력!$N$21:$N$39,ZU$5)),INDEX(기준일시_입력!$AJ$21:$AJ$39,ZU$5*2-1),IF(AND(ZN36&gt;=SMALL(기준일시_입력!$J$21:$J$39,ZU$5),ZN36&lt;SMALL(기준일시_입력!$N$21:$N$39,ZU$5)),SMALL(기준일시_입력!$N$21:$N$39,ZU$5)-ZN36,0)),0)</f>
        <v>0</v>
      </c>
      <c r="ZV36" s="128">
        <f>IFERROR(IF(AND(ZN36&lt;SMALL(기준일시_입력!$J$21:$J$39,ZV$5),ZO36&gt;SMALL(기준일시_입력!$N$21:$N$39,ZV$5)),INDEX(기준일시_입력!$AJ$21:$AJ$39,ZV$5*2-1),IF(AND(ZN36&gt;=SMALL(기준일시_입력!$J$21:$J$39,ZV$5),ZN36&lt;SMALL(기준일시_입력!$N$21:$N$39,ZV$5)),SMALL(기준일시_입력!$N$21:$N$39,ZV$5)-ZN36,0)),0)</f>
        <v>0</v>
      </c>
      <c r="ZW36" s="128">
        <f>IFERROR(IF(AND(ZN36&lt;SMALL(기준일시_입력!$J$21:$J$39,ZW$5),ZO36&gt;SMALL(기준일시_입력!$N$21:$N$39,ZW$5)),INDEX(기준일시_입력!$AJ$21:$AJ$39,ZW$5*2-1),IF(AND(ZN36&gt;=SMALL(기준일시_입력!$J$21:$J$39,ZW$5),ZN36&lt;SMALL(기준일시_입력!$N$21:$N$39,ZW$5)),SMALL(기준일시_입력!$N$21:$N$39,ZW$5)-ZN36,0)),0)</f>
        <v>0</v>
      </c>
      <c r="ZX36" s="128">
        <f>IFERROR(IF(AND(ZN36&lt;SMALL(기준일시_입력!$J$21:$J$39,ZX$5),ZO36&gt;SMALL(기준일시_입력!$N$21:$N$39,ZX$5)),INDEX(기준일시_입력!$AJ$21:$AJ$39,ZX$5*2-1),IF(AND(ZN36&gt;=SMALL(기준일시_입력!$J$21:$J$39,ZX$5),ZN36&lt;SMALL(기준일시_입력!$N$21:$N$39,ZX$5)),SMALL(기준일시_입력!$N$21:$N$39,ZX$5)-ZN36,0)),0)</f>
        <v>0</v>
      </c>
      <c r="ZY36" s="128">
        <f>IFERROR(IF(AND(ZN36&lt;SMALL(기준일시_입력!$J$21:$J$39,ZY$5),ZO36&gt;SMALL(기준일시_입력!$N$21:$N$39,ZY$5)),INDEX(기준일시_입력!$AJ$21:$AJ$39,ZY$5*2-1),IF(AND(ZN36&gt;=SMALL(기준일시_입력!$J$21:$J$39,ZY$5),ZN36&lt;SMALL(기준일시_입력!$N$21:$N$39,ZY$5)),SMALL(기준일시_입력!$N$21:$N$39,ZY$5)-ZN36,0)),0)</f>
        <v>0</v>
      </c>
      <c r="ZZ36" s="125"/>
      <c r="AAA36" s="180" t="str">
        <f t="shared" si="264"/>
        <v/>
      </c>
      <c r="AAB36" s="180"/>
      <c r="AAC36" s="124" t="str">
        <f t="shared" si="265"/>
        <v/>
      </c>
      <c r="AAD36" s="133" t="str">
        <f t="shared" si="411"/>
        <v/>
      </c>
      <c r="AAE36" s="184"/>
      <c r="AAF36" s="184"/>
      <c r="AAG36" s="184"/>
      <c r="AAH36" s="184"/>
      <c r="AAI36" s="184"/>
      <c r="AAJ36" s="184"/>
      <c r="AAK36" s="176"/>
      <c r="AAL36" s="177"/>
      <c r="AAM36" s="129" t="str">
        <f>IF($B36="","",IF(AND(AAC$3&lt;&gt;"",$B36-기준일시_입력!$AO$7&lt;=0,AAE36="",AAH36="",AAK36=""),"X",IF(AAK36="연차","☆",IF(AAK36="월차","★",IF(AAK36="병가","♨",IF(AAK36="출장","◎",IF(AAK36="교육","■",IF(AND(AAK36="",AAE36&lt;=기준일시_입력!$J$15,AAH36&gt;=기준일시_입력!$N$15),"○",IF(AND(AAK36="",AAE36&lt;&gt;"",AAE36&gt;기준일시_입력!$J$15),"▼",IF(AND(AAK36="",AAH36&lt;&gt;"",AAH36&lt;기준일시_입력!$N$15),"△",""))))))))))</f>
        <v/>
      </c>
      <c r="AAN36" s="128">
        <f>IFERROR(IF(OR(AAE36="",AAH36=""),0,IF(AND(AAP36&lt;기준일시_입력!$J$17,AAQ36&gt;기준일시_입력!$N$17),기준일시_입력!$N$17-기준일시_입력!$J$17,IF(AND(AAP36&gt;=기준일시_입력!$J$17,AAQ36&gt;기준일시_입력!$N$17),기준일시_입력!$N$17-AAP36,IF(AAQ36&lt;기준일시_입력!$J$17,0,IF(AND(AAP36&lt;기준일시_입력!$J$17,AAQ36&lt;=기준일시_입력!$N$17),AAQ36-기준일시_입력!$J$17,IF(AND(AAP36&gt;=기준일시_입력!$J$17,AAQ36&lt;=기준일시_입력!$N$17),AAQ36-AAP36,0)))))),0)</f>
        <v>0</v>
      </c>
      <c r="AAO36" s="128">
        <f t="shared" si="267"/>
        <v>0</v>
      </c>
      <c r="AAP36" s="128">
        <f>IF(OR(AAE36="",AAH36=""),0,IF(AAE36&lt;기준일시_입력!$J$15,기준일시_입력!$J$15,AAE36))</f>
        <v>0</v>
      </c>
      <c r="AAQ36" s="128">
        <f t="shared" si="268"/>
        <v>0</v>
      </c>
      <c r="AAR36" s="128">
        <f>IFERROR(IF(AND(AAP36&lt;SMALL(기준일시_입력!$J$21:$J$39,AAR$5),AAQ36&gt;SMALL(기준일시_입력!$N$21:$N$39,AAR$5)),INDEX(기준일시_입력!$AJ$21:$AJ$39,AAR$5*2-1),IF(AND(AAP36&gt;=SMALL(기준일시_입력!$J$21:$J$39,AAR$5),AAP36&lt;SMALL(기준일시_입력!$N$21:$N$39,AAR$5)),SMALL(기준일시_입력!$N$21:$N$39,AAR$5)-AAP36,0)),0)</f>
        <v>0</v>
      </c>
      <c r="AAS36" s="128">
        <f>IFERROR(IF(AND(AAP36&lt;SMALL(기준일시_입력!$J$21:$J$39,AAS$5),AAQ36&gt;SMALL(기준일시_입력!$N$21:$N$39,AAS$5)),INDEX(기준일시_입력!$AJ$21:$AJ$39,AAS$5*2-1),IF(AND(AAP36&gt;=SMALL(기준일시_입력!$J$21:$J$39,AAS$5),AAP36&lt;SMALL(기준일시_입력!$N$21:$N$39,AAS$5)),SMALL(기준일시_입력!$N$21:$N$39,AAS$5)-AAP36,0)),0)</f>
        <v>0</v>
      </c>
      <c r="AAT36" s="128">
        <f>IFERROR(IF(AND(AAP36&lt;SMALL(기준일시_입력!$J$21:$J$39,AAT$5),AAQ36&gt;SMALL(기준일시_입력!$N$21:$N$39,AAT$5)),INDEX(기준일시_입력!$AJ$21:$AJ$39,AAT$5*2-1),IF(AND(AAP36&gt;=SMALL(기준일시_입력!$J$21:$J$39,AAT$5),AAP36&lt;SMALL(기준일시_입력!$N$21:$N$39,AAT$5)),SMALL(기준일시_입력!$N$21:$N$39,AAT$5)-AAP36,0)),0)</f>
        <v>0</v>
      </c>
      <c r="AAU36" s="128">
        <f>IFERROR(IF(AND(AAP36&lt;SMALL(기준일시_입력!$J$21:$J$39,AAU$5),AAQ36&gt;SMALL(기준일시_입력!$N$21:$N$39,AAU$5)),INDEX(기준일시_입력!$AJ$21:$AJ$39,AAU$5*2-1),IF(AND(AAP36&gt;=SMALL(기준일시_입력!$J$21:$J$39,AAU$5),AAP36&lt;SMALL(기준일시_입력!$N$21:$N$39,AAU$5)),SMALL(기준일시_입력!$N$21:$N$39,AAU$5)-AAP36,0)),0)</f>
        <v>0</v>
      </c>
      <c r="AAV36" s="128">
        <f>IFERROR(IF(AND(AAP36&lt;SMALL(기준일시_입력!$J$21:$J$39,AAV$5),AAQ36&gt;SMALL(기준일시_입력!$N$21:$N$39,AAV$5)),INDEX(기준일시_입력!$AJ$21:$AJ$39,AAV$5*2-1),IF(AND(AAP36&gt;=SMALL(기준일시_입력!$J$21:$J$39,AAV$5),AAP36&lt;SMALL(기준일시_입력!$N$21:$N$39,AAV$5)),SMALL(기준일시_입력!$N$21:$N$39,AAV$5)-AAP36,0)),0)</f>
        <v>0</v>
      </c>
      <c r="AAW36" s="128">
        <f>IFERROR(IF(AND(AAP36&lt;SMALL(기준일시_입력!$J$21:$J$39,AAW$5),AAQ36&gt;SMALL(기준일시_입력!$N$21:$N$39,AAW$5)),INDEX(기준일시_입력!$AJ$21:$AJ$39,AAW$5*2-1),IF(AND(AAP36&gt;=SMALL(기준일시_입력!$J$21:$J$39,AAW$5),AAP36&lt;SMALL(기준일시_입력!$N$21:$N$39,AAW$5)),SMALL(기준일시_입력!$N$21:$N$39,AAW$5)-AAP36,0)),0)</f>
        <v>0</v>
      </c>
      <c r="AAX36" s="128">
        <f>IFERROR(IF(AND(AAP36&lt;SMALL(기준일시_입력!$J$21:$J$39,AAX$5),AAQ36&gt;SMALL(기준일시_입력!$N$21:$N$39,AAX$5)),INDEX(기준일시_입력!$AJ$21:$AJ$39,AAX$5*2-1),IF(AND(AAP36&gt;=SMALL(기준일시_입력!$J$21:$J$39,AAX$5),AAP36&lt;SMALL(기준일시_입력!$N$21:$N$39,AAX$5)),SMALL(기준일시_입력!$N$21:$N$39,AAX$5)-AAP36,0)),0)</f>
        <v>0</v>
      </c>
      <c r="AAY36" s="128">
        <f>IFERROR(IF(AND(AAP36&lt;SMALL(기준일시_입력!$J$21:$J$39,AAY$5),AAQ36&gt;SMALL(기준일시_입력!$N$21:$N$39,AAY$5)),INDEX(기준일시_입력!$AJ$21:$AJ$39,AAY$5*2-1),IF(AND(AAP36&gt;=SMALL(기준일시_입력!$J$21:$J$39,AAY$5),AAP36&lt;SMALL(기준일시_입력!$N$21:$N$39,AAY$5)),SMALL(기준일시_입력!$N$21:$N$39,AAY$5)-AAP36,0)),0)</f>
        <v>0</v>
      </c>
      <c r="AAZ36" s="128">
        <f>IFERROR(IF(AND(AAP36&lt;SMALL(기준일시_입력!$J$21:$J$39,AAZ$5),AAQ36&gt;SMALL(기준일시_입력!$N$21:$N$39,AAZ$5)),INDEX(기준일시_입력!$AJ$21:$AJ$39,AAZ$5*2-1),IF(AND(AAP36&gt;=SMALL(기준일시_입력!$J$21:$J$39,AAZ$5),AAP36&lt;SMALL(기준일시_입력!$N$21:$N$39,AAZ$5)),SMALL(기준일시_입력!$N$21:$N$39,AAZ$5)-AAP36,0)),0)</f>
        <v>0</v>
      </c>
      <c r="ABA36" s="128">
        <f>IFERROR(IF(AND(AAP36&lt;SMALL(기준일시_입력!$J$21:$J$39,ABA$5),AAQ36&gt;SMALL(기준일시_입력!$N$21:$N$39,ABA$5)),INDEX(기준일시_입력!$AJ$21:$AJ$39,ABA$5*2-1),IF(AND(AAP36&gt;=SMALL(기준일시_입력!$J$21:$J$39,ABA$5),AAP36&lt;SMALL(기준일시_입력!$N$21:$N$39,ABA$5)),SMALL(기준일시_입력!$N$21:$N$39,ABA$5)-AAP36,0)),0)</f>
        <v>0</v>
      </c>
      <c r="ABB36" s="125"/>
      <c r="ABC36" s="180" t="str">
        <f t="shared" si="269"/>
        <v/>
      </c>
      <c r="ABD36" s="180"/>
      <c r="ABE36" s="124" t="str">
        <f t="shared" si="270"/>
        <v/>
      </c>
      <c r="ABF36" s="133" t="str">
        <f t="shared" si="411"/>
        <v/>
      </c>
      <c r="ABG36" s="184"/>
      <c r="ABH36" s="184"/>
      <c r="ABI36" s="184"/>
      <c r="ABJ36" s="184"/>
      <c r="ABK36" s="184"/>
      <c r="ABL36" s="184"/>
      <c r="ABM36" s="176"/>
      <c r="ABN36" s="177"/>
      <c r="ABO36" s="129" t="str">
        <f>IF($B36="","",IF(AND(ABE$3&lt;&gt;"",$B36-기준일시_입력!$AO$7&lt;=0,ABG36="",ABJ36="",ABM36=""),"X",IF(ABM36="연차","☆",IF(ABM36="월차","★",IF(ABM36="병가","♨",IF(ABM36="출장","◎",IF(ABM36="교육","■",IF(AND(ABM36="",ABG36&lt;=기준일시_입력!$J$15,ABJ36&gt;=기준일시_입력!$N$15),"○",IF(AND(ABM36="",ABG36&lt;&gt;"",ABG36&gt;기준일시_입력!$J$15),"▼",IF(AND(ABM36="",ABJ36&lt;&gt;"",ABJ36&lt;기준일시_입력!$N$15),"△",""))))))))))</f>
        <v/>
      </c>
      <c r="ABP36" s="128">
        <f>IFERROR(IF(OR(ABG36="",ABJ36=""),0,IF(AND(ABR36&lt;기준일시_입력!$J$17,ABS36&gt;기준일시_입력!$N$17),기준일시_입력!$N$17-기준일시_입력!$J$17,IF(AND(ABR36&gt;=기준일시_입력!$J$17,ABS36&gt;기준일시_입력!$N$17),기준일시_입력!$N$17-ABR36,IF(ABS36&lt;기준일시_입력!$J$17,0,IF(AND(ABR36&lt;기준일시_입력!$J$17,ABS36&lt;=기준일시_입력!$N$17),ABS36-기준일시_입력!$J$17,IF(AND(ABR36&gt;=기준일시_입력!$J$17,ABS36&lt;=기준일시_입력!$N$17),ABS36-ABR36,0)))))),0)</f>
        <v>0</v>
      </c>
      <c r="ABQ36" s="128">
        <f t="shared" si="272"/>
        <v>0</v>
      </c>
      <c r="ABR36" s="128">
        <f>IF(OR(ABG36="",ABJ36=""),0,IF(ABG36&lt;기준일시_입력!$J$15,기준일시_입력!$J$15,ABG36))</f>
        <v>0</v>
      </c>
      <c r="ABS36" s="128">
        <f t="shared" si="273"/>
        <v>0</v>
      </c>
      <c r="ABT36" s="128">
        <f>IFERROR(IF(AND(ABR36&lt;SMALL(기준일시_입력!$J$21:$J$39,ABT$5),ABS36&gt;SMALL(기준일시_입력!$N$21:$N$39,ABT$5)),INDEX(기준일시_입력!$AJ$21:$AJ$39,ABT$5*2-1),IF(AND(ABR36&gt;=SMALL(기준일시_입력!$J$21:$J$39,ABT$5),ABR36&lt;SMALL(기준일시_입력!$N$21:$N$39,ABT$5)),SMALL(기준일시_입력!$N$21:$N$39,ABT$5)-ABR36,0)),0)</f>
        <v>0</v>
      </c>
      <c r="ABU36" s="128">
        <f>IFERROR(IF(AND(ABR36&lt;SMALL(기준일시_입력!$J$21:$J$39,ABU$5),ABS36&gt;SMALL(기준일시_입력!$N$21:$N$39,ABU$5)),INDEX(기준일시_입력!$AJ$21:$AJ$39,ABU$5*2-1),IF(AND(ABR36&gt;=SMALL(기준일시_입력!$J$21:$J$39,ABU$5),ABR36&lt;SMALL(기준일시_입력!$N$21:$N$39,ABU$5)),SMALL(기준일시_입력!$N$21:$N$39,ABU$5)-ABR36,0)),0)</f>
        <v>0</v>
      </c>
      <c r="ABV36" s="128">
        <f>IFERROR(IF(AND(ABR36&lt;SMALL(기준일시_입력!$J$21:$J$39,ABV$5),ABS36&gt;SMALL(기준일시_입력!$N$21:$N$39,ABV$5)),INDEX(기준일시_입력!$AJ$21:$AJ$39,ABV$5*2-1),IF(AND(ABR36&gt;=SMALL(기준일시_입력!$J$21:$J$39,ABV$5),ABR36&lt;SMALL(기준일시_입력!$N$21:$N$39,ABV$5)),SMALL(기준일시_입력!$N$21:$N$39,ABV$5)-ABR36,0)),0)</f>
        <v>0</v>
      </c>
      <c r="ABW36" s="128">
        <f>IFERROR(IF(AND(ABR36&lt;SMALL(기준일시_입력!$J$21:$J$39,ABW$5),ABS36&gt;SMALL(기준일시_입력!$N$21:$N$39,ABW$5)),INDEX(기준일시_입력!$AJ$21:$AJ$39,ABW$5*2-1),IF(AND(ABR36&gt;=SMALL(기준일시_입력!$J$21:$J$39,ABW$5),ABR36&lt;SMALL(기준일시_입력!$N$21:$N$39,ABW$5)),SMALL(기준일시_입력!$N$21:$N$39,ABW$5)-ABR36,0)),0)</f>
        <v>0</v>
      </c>
      <c r="ABX36" s="128">
        <f>IFERROR(IF(AND(ABR36&lt;SMALL(기준일시_입력!$J$21:$J$39,ABX$5),ABS36&gt;SMALL(기준일시_입력!$N$21:$N$39,ABX$5)),INDEX(기준일시_입력!$AJ$21:$AJ$39,ABX$5*2-1),IF(AND(ABR36&gt;=SMALL(기준일시_입력!$J$21:$J$39,ABX$5),ABR36&lt;SMALL(기준일시_입력!$N$21:$N$39,ABX$5)),SMALL(기준일시_입력!$N$21:$N$39,ABX$5)-ABR36,0)),0)</f>
        <v>0</v>
      </c>
      <c r="ABY36" s="128">
        <f>IFERROR(IF(AND(ABR36&lt;SMALL(기준일시_입력!$J$21:$J$39,ABY$5),ABS36&gt;SMALL(기준일시_입력!$N$21:$N$39,ABY$5)),INDEX(기준일시_입력!$AJ$21:$AJ$39,ABY$5*2-1),IF(AND(ABR36&gt;=SMALL(기준일시_입력!$J$21:$J$39,ABY$5),ABR36&lt;SMALL(기준일시_입력!$N$21:$N$39,ABY$5)),SMALL(기준일시_입력!$N$21:$N$39,ABY$5)-ABR36,0)),0)</f>
        <v>0</v>
      </c>
      <c r="ABZ36" s="128">
        <f>IFERROR(IF(AND(ABR36&lt;SMALL(기준일시_입력!$J$21:$J$39,ABZ$5),ABS36&gt;SMALL(기준일시_입력!$N$21:$N$39,ABZ$5)),INDEX(기준일시_입력!$AJ$21:$AJ$39,ABZ$5*2-1),IF(AND(ABR36&gt;=SMALL(기준일시_입력!$J$21:$J$39,ABZ$5),ABR36&lt;SMALL(기준일시_입력!$N$21:$N$39,ABZ$5)),SMALL(기준일시_입력!$N$21:$N$39,ABZ$5)-ABR36,0)),0)</f>
        <v>0</v>
      </c>
      <c r="ACA36" s="128">
        <f>IFERROR(IF(AND(ABR36&lt;SMALL(기준일시_입력!$J$21:$J$39,ACA$5),ABS36&gt;SMALL(기준일시_입력!$N$21:$N$39,ACA$5)),INDEX(기준일시_입력!$AJ$21:$AJ$39,ACA$5*2-1),IF(AND(ABR36&gt;=SMALL(기준일시_입력!$J$21:$J$39,ACA$5),ABR36&lt;SMALL(기준일시_입력!$N$21:$N$39,ACA$5)),SMALL(기준일시_입력!$N$21:$N$39,ACA$5)-ABR36,0)),0)</f>
        <v>0</v>
      </c>
      <c r="ACB36" s="128">
        <f>IFERROR(IF(AND(ABR36&lt;SMALL(기준일시_입력!$J$21:$J$39,ACB$5),ABS36&gt;SMALL(기준일시_입력!$N$21:$N$39,ACB$5)),INDEX(기준일시_입력!$AJ$21:$AJ$39,ACB$5*2-1),IF(AND(ABR36&gt;=SMALL(기준일시_입력!$J$21:$J$39,ACB$5),ABR36&lt;SMALL(기준일시_입력!$N$21:$N$39,ACB$5)),SMALL(기준일시_입력!$N$21:$N$39,ACB$5)-ABR36,0)),0)</f>
        <v>0</v>
      </c>
      <c r="ACC36" s="128">
        <f>IFERROR(IF(AND(ABR36&lt;SMALL(기준일시_입력!$J$21:$J$39,ACC$5),ABS36&gt;SMALL(기준일시_입력!$N$21:$N$39,ACC$5)),INDEX(기준일시_입력!$AJ$21:$AJ$39,ACC$5*2-1),IF(AND(ABR36&gt;=SMALL(기준일시_입력!$J$21:$J$39,ACC$5),ABR36&lt;SMALL(기준일시_입력!$N$21:$N$39,ACC$5)),SMALL(기준일시_입력!$N$21:$N$39,ACC$5)-ABR36,0)),0)</f>
        <v>0</v>
      </c>
      <c r="ACD36" s="125"/>
      <c r="ACE36" s="180" t="str">
        <f t="shared" si="274"/>
        <v/>
      </c>
      <c r="ACF36" s="180"/>
      <c r="ACG36" s="124" t="str">
        <f t="shared" si="275"/>
        <v/>
      </c>
      <c r="ACH36" s="133" t="str">
        <f t="shared" si="412"/>
        <v/>
      </c>
      <c r="ACI36" s="184"/>
      <c r="ACJ36" s="184"/>
      <c r="ACK36" s="184"/>
      <c r="ACL36" s="184"/>
      <c r="ACM36" s="184"/>
      <c r="ACN36" s="184"/>
      <c r="ACO36" s="176"/>
      <c r="ACP36" s="177"/>
      <c r="ACQ36" s="129" t="str">
        <f>IF($B36="","",IF(AND(ACG$3&lt;&gt;"",$B36-기준일시_입력!$AO$7&lt;=0,ACI36="",ACL36="",ACO36=""),"X",IF(ACO36="연차","☆",IF(ACO36="월차","★",IF(ACO36="병가","♨",IF(ACO36="출장","◎",IF(ACO36="교육","■",IF(AND(ACO36="",ACI36&lt;=기준일시_입력!$J$15,ACL36&gt;=기준일시_입력!$N$15),"○",IF(AND(ACO36="",ACI36&lt;&gt;"",ACI36&gt;기준일시_입력!$J$15),"▼",IF(AND(ACO36="",ACL36&lt;&gt;"",ACL36&lt;기준일시_입력!$N$15),"△",""))))))))))</f>
        <v/>
      </c>
      <c r="ACR36" s="128">
        <f>IFERROR(IF(OR(ACI36="",ACL36=""),0,IF(AND(ACT36&lt;기준일시_입력!$J$17,ACU36&gt;기준일시_입력!$N$17),기준일시_입력!$N$17-기준일시_입력!$J$17,IF(AND(ACT36&gt;=기준일시_입력!$J$17,ACU36&gt;기준일시_입력!$N$17),기준일시_입력!$N$17-ACT36,IF(ACU36&lt;기준일시_입력!$J$17,0,IF(AND(ACT36&lt;기준일시_입력!$J$17,ACU36&lt;=기준일시_입력!$N$17),ACU36-기준일시_입력!$J$17,IF(AND(ACT36&gt;=기준일시_입력!$J$17,ACU36&lt;=기준일시_입력!$N$17),ACU36-ACT36,0)))))),0)</f>
        <v>0</v>
      </c>
      <c r="ACS36" s="128">
        <f t="shared" si="277"/>
        <v>0</v>
      </c>
      <c r="ACT36" s="128">
        <f>IF(OR(ACI36="",ACL36=""),0,IF(ACI36&lt;기준일시_입력!$J$15,기준일시_입력!$J$15,ACI36))</f>
        <v>0</v>
      </c>
      <c r="ACU36" s="128">
        <f t="shared" si="278"/>
        <v>0</v>
      </c>
      <c r="ACV36" s="128">
        <f>IFERROR(IF(AND(ACT36&lt;SMALL(기준일시_입력!$J$21:$J$39,ACV$5),ACU36&gt;SMALL(기준일시_입력!$N$21:$N$39,ACV$5)),INDEX(기준일시_입력!$AJ$21:$AJ$39,ACV$5*2-1),IF(AND(ACT36&gt;=SMALL(기준일시_입력!$J$21:$J$39,ACV$5),ACT36&lt;SMALL(기준일시_입력!$N$21:$N$39,ACV$5)),SMALL(기준일시_입력!$N$21:$N$39,ACV$5)-ACT36,0)),0)</f>
        <v>0</v>
      </c>
      <c r="ACW36" s="128">
        <f>IFERROR(IF(AND(ACT36&lt;SMALL(기준일시_입력!$J$21:$J$39,ACW$5),ACU36&gt;SMALL(기준일시_입력!$N$21:$N$39,ACW$5)),INDEX(기준일시_입력!$AJ$21:$AJ$39,ACW$5*2-1),IF(AND(ACT36&gt;=SMALL(기준일시_입력!$J$21:$J$39,ACW$5),ACT36&lt;SMALL(기준일시_입력!$N$21:$N$39,ACW$5)),SMALL(기준일시_입력!$N$21:$N$39,ACW$5)-ACT36,0)),0)</f>
        <v>0</v>
      </c>
      <c r="ACX36" s="128">
        <f>IFERROR(IF(AND(ACT36&lt;SMALL(기준일시_입력!$J$21:$J$39,ACX$5),ACU36&gt;SMALL(기준일시_입력!$N$21:$N$39,ACX$5)),INDEX(기준일시_입력!$AJ$21:$AJ$39,ACX$5*2-1),IF(AND(ACT36&gt;=SMALL(기준일시_입력!$J$21:$J$39,ACX$5),ACT36&lt;SMALL(기준일시_입력!$N$21:$N$39,ACX$5)),SMALL(기준일시_입력!$N$21:$N$39,ACX$5)-ACT36,0)),0)</f>
        <v>0</v>
      </c>
      <c r="ACY36" s="128">
        <f>IFERROR(IF(AND(ACT36&lt;SMALL(기준일시_입력!$J$21:$J$39,ACY$5),ACU36&gt;SMALL(기준일시_입력!$N$21:$N$39,ACY$5)),INDEX(기준일시_입력!$AJ$21:$AJ$39,ACY$5*2-1),IF(AND(ACT36&gt;=SMALL(기준일시_입력!$J$21:$J$39,ACY$5),ACT36&lt;SMALL(기준일시_입력!$N$21:$N$39,ACY$5)),SMALL(기준일시_입력!$N$21:$N$39,ACY$5)-ACT36,0)),0)</f>
        <v>0</v>
      </c>
      <c r="ACZ36" s="128">
        <f>IFERROR(IF(AND(ACT36&lt;SMALL(기준일시_입력!$J$21:$J$39,ACZ$5),ACU36&gt;SMALL(기준일시_입력!$N$21:$N$39,ACZ$5)),INDEX(기준일시_입력!$AJ$21:$AJ$39,ACZ$5*2-1),IF(AND(ACT36&gt;=SMALL(기준일시_입력!$J$21:$J$39,ACZ$5),ACT36&lt;SMALL(기준일시_입력!$N$21:$N$39,ACZ$5)),SMALL(기준일시_입력!$N$21:$N$39,ACZ$5)-ACT36,0)),0)</f>
        <v>0</v>
      </c>
      <c r="ADA36" s="128">
        <f>IFERROR(IF(AND(ACT36&lt;SMALL(기준일시_입력!$J$21:$J$39,ADA$5),ACU36&gt;SMALL(기준일시_입력!$N$21:$N$39,ADA$5)),INDEX(기준일시_입력!$AJ$21:$AJ$39,ADA$5*2-1),IF(AND(ACT36&gt;=SMALL(기준일시_입력!$J$21:$J$39,ADA$5),ACT36&lt;SMALL(기준일시_입력!$N$21:$N$39,ADA$5)),SMALL(기준일시_입력!$N$21:$N$39,ADA$5)-ACT36,0)),0)</f>
        <v>0</v>
      </c>
      <c r="ADB36" s="128">
        <f>IFERROR(IF(AND(ACT36&lt;SMALL(기준일시_입력!$J$21:$J$39,ADB$5),ACU36&gt;SMALL(기준일시_입력!$N$21:$N$39,ADB$5)),INDEX(기준일시_입력!$AJ$21:$AJ$39,ADB$5*2-1),IF(AND(ACT36&gt;=SMALL(기준일시_입력!$J$21:$J$39,ADB$5),ACT36&lt;SMALL(기준일시_입력!$N$21:$N$39,ADB$5)),SMALL(기준일시_입력!$N$21:$N$39,ADB$5)-ACT36,0)),0)</f>
        <v>0</v>
      </c>
      <c r="ADC36" s="128">
        <f>IFERROR(IF(AND(ACT36&lt;SMALL(기준일시_입력!$J$21:$J$39,ADC$5),ACU36&gt;SMALL(기준일시_입력!$N$21:$N$39,ADC$5)),INDEX(기준일시_입력!$AJ$21:$AJ$39,ADC$5*2-1),IF(AND(ACT36&gt;=SMALL(기준일시_입력!$J$21:$J$39,ADC$5),ACT36&lt;SMALL(기준일시_입력!$N$21:$N$39,ADC$5)),SMALL(기준일시_입력!$N$21:$N$39,ADC$5)-ACT36,0)),0)</f>
        <v>0</v>
      </c>
      <c r="ADD36" s="128">
        <f>IFERROR(IF(AND(ACT36&lt;SMALL(기준일시_입력!$J$21:$J$39,ADD$5),ACU36&gt;SMALL(기준일시_입력!$N$21:$N$39,ADD$5)),INDEX(기준일시_입력!$AJ$21:$AJ$39,ADD$5*2-1),IF(AND(ACT36&gt;=SMALL(기준일시_입력!$J$21:$J$39,ADD$5),ACT36&lt;SMALL(기준일시_입력!$N$21:$N$39,ADD$5)),SMALL(기준일시_입력!$N$21:$N$39,ADD$5)-ACT36,0)),0)</f>
        <v>0</v>
      </c>
      <c r="ADE36" s="128">
        <f>IFERROR(IF(AND(ACT36&lt;SMALL(기준일시_입력!$J$21:$J$39,ADE$5),ACU36&gt;SMALL(기준일시_입력!$N$21:$N$39,ADE$5)),INDEX(기준일시_입력!$AJ$21:$AJ$39,ADE$5*2-1),IF(AND(ACT36&gt;=SMALL(기준일시_입력!$J$21:$J$39,ADE$5),ACT36&lt;SMALL(기준일시_입력!$N$21:$N$39,ADE$5)),SMALL(기준일시_입력!$N$21:$N$39,ADE$5)-ACT36,0)),0)</f>
        <v>0</v>
      </c>
      <c r="ADF36" s="125"/>
      <c r="ADG36" s="180" t="str">
        <f t="shared" si="279"/>
        <v/>
      </c>
      <c r="ADH36" s="180"/>
      <c r="ADI36" s="124" t="str">
        <f t="shared" si="280"/>
        <v/>
      </c>
      <c r="ADJ36" s="133" t="str">
        <f t="shared" si="412"/>
        <v/>
      </c>
      <c r="ADK36" s="184"/>
      <c r="ADL36" s="184"/>
      <c r="ADM36" s="184"/>
      <c r="ADN36" s="184"/>
      <c r="ADO36" s="184"/>
      <c r="ADP36" s="184"/>
      <c r="ADQ36" s="176"/>
      <c r="ADR36" s="177"/>
      <c r="ADS36" s="129" t="str">
        <f>IF($B36="","",IF(AND(ADI$3&lt;&gt;"",$B36-기준일시_입력!$AO$7&lt;=0,ADK36="",ADN36="",ADQ36=""),"X",IF(ADQ36="연차","☆",IF(ADQ36="월차","★",IF(ADQ36="병가","♨",IF(ADQ36="출장","◎",IF(ADQ36="교육","■",IF(AND(ADQ36="",ADK36&lt;=기준일시_입력!$J$15,ADN36&gt;=기준일시_입력!$N$15),"○",IF(AND(ADQ36="",ADK36&lt;&gt;"",ADK36&gt;기준일시_입력!$J$15),"▼",IF(AND(ADQ36="",ADN36&lt;&gt;"",ADN36&lt;기준일시_입력!$N$15),"△",""))))))))))</f>
        <v/>
      </c>
      <c r="ADT36" s="128">
        <f>IFERROR(IF(OR(ADK36="",ADN36=""),0,IF(AND(ADV36&lt;기준일시_입력!$J$17,ADW36&gt;기준일시_입력!$N$17),기준일시_입력!$N$17-기준일시_입력!$J$17,IF(AND(ADV36&gt;=기준일시_입력!$J$17,ADW36&gt;기준일시_입력!$N$17),기준일시_입력!$N$17-ADV36,IF(ADW36&lt;기준일시_입력!$J$17,0,IF(AND(ADV36&lt;기준일시_입력!$J$17,ADW36&lt;=기준일시_입력!$N$17),ADW36-기준일시_입력!$J$17,IF(AND(ADV36&gt;=기준일시_입력!$J$17,ADW36&lt;=기준일시_입력!$N$17),ADW36-ADV36,0)))))),0)</f>
        <v>0</v>
      </c>
      <c r="ADU36" s="128">
        <f t="shared" si="282"/>
        <v>0</v>
      </c>
      <c r="ADV36" s="128">
        <f>IF(OR(ADK36="",ADN36=""),0,IF(ADK36&lt;기준일시_입력!$J$15,기준일시_입력!$J$15,ADK36))</f>
        <v>0</v>
      </c>
      <c r="ADW36" s="128">
        <f t="shared" si="283"/>
        <v>0</v>
      </c>
      <c r="ADX36" s="128">
        <f>IFERROR(IF(AND(ADV36&lt;SMALL(기준일시_입력!$J$21:$J$39,ADX$5),ADW36&gt;SMALL(기준일시_입력!$N$21:$N$39,ADX$5)),INDEX(기준일시_입력!$AJ$21:$AJ$39,ADX$5*2-1),IF(AND(ADV36&gt;=SMALL(기준일시_입력!$J$21:$J$39,ADX$5),ADV36&lt;SMALL(기준일시_입력!$N$21:$N$39,ADX$5)),SMALL(기준일시_입력!$N$21:$N$39,ADX$5)-ADV36,0)),0)</f>
        <v>0</v>
      </c>
      <c r="ADY36" s="128">
        <f>IFERROR(IF(AND(ADV36&lt;SMALL(기준일시_입력!$J$21:$J$39,ADY$5),ADW36&gt;SMALL(기준일시_입력!$N$21:$N$39,ADY$5)),INDEX(기준일시_입력!$AJ$21:$AJ$39,ADY$5*2-1),IF(AND(ADV36&gt;=SMALL(기준일시_입력!$J$21:$J$39,ADY$5),ADV36&lt;SMALL(기준일시_입력!$N$21:$N$39,ADY$5)),SMALL(기준일시_입력!$N$21:$N$39,ADY$5)-ADV36,0)),0)</f>
        <v>0</v>
      </c>
      <c r="ADZ36" s="128">
        <f>IFERROR(IF(AND(ADV36&lt;SMALL(기준일시_입력!$J$21:$J$39,ADZ$5),ADW36&gt;SMALL(기준일시_입력!$N$21:$N$39,ADZ$5)),INDEX(기준일시_입력!$AJ$21:$AJ$39,ADZ$5*2-1),IF(AND(ADV36&gt;=SMALL(기준일시_입력!$J$21:$J$39,ADZ$5),ADV36&lt;SMALL(기준일시_입력!$N$21:$N$39,ADZ$5)),SMALL(기준일시_입력!$N$21:$N$39,ADZ$5)-ADV36,0)),0)</f>
        <v>0</v>
      </c>
      <c r="AEA36" s="128">
        <f>IFERROR(IF(AND(ADV36&lt;SMALL(기준일시_입력!$J$21:$J$39,AEA$5),ADW36&gt;SMALL(기준일시_입력!$N$21:$N$39,AEA$5)),INDEX(기준일시_입력!$AJ$21:$AJ$39,AEA$5*2-1),IF(AND(ADV36&gt;=SMALL(기준일시_입력!$J$21:$J$39,AEA$5),ADV36&lt;SMALL(기준일시_입력!$N$21:$N$39,AEA$5)),SMALL(기준일시_입력!$N$21:$N$39,AEA$5)-ADV36,0)),0)</f>
        <v>0</v>
      </c>
      <c r="AEB36" s="128">
        <f>IFERROR(IF(AND(ADV36&lt;SMALL(기준일시_입력!$J$21:$J$39,AEB$5),ADW36&gt;SMALL(기준일시_입력!$N$21:$N$39,AEB$5)),INDEX(기준일시_입력!$AJ$21:$AJ$39,AEB$5*2-1),IF(AND(ADV36&gt;=SMALL(기준일시_입력!$J$21:$J$39,AEB$5),ADV36&lt;SMALL(기준일시_입력!$N$21:$N$39,AEB$5)),SMALL(기준일시_입력!$N$21:$N$39,AEB$5)-ADV36,0)),0)</f>
        <v>0</v>
      </c>
      <c r="AEC36" s="128">
        <f>IFERROR(IF(AND(ADV36&lt;SMALL(기준일시_입력!$J$21:$J$39,AEC$5),ADW36&gt;SMALL(기준일시_입력!$N$21:$N$39,AEC$5)),INDEX(기준일시_입력!$AJ$21:$AJ$39,AEC$5*2-1),IF(AND(ADV36&gt;=SMALL(기준일시_입력!$J$21:$J$39,AEC$5),ADV36&lt;SMALL(기준일시_입력!$N$21:$N$39,AEC$5)),SMALL(기준일시_입력!$N$21:$N$39,AEC$5)-ADV36,0)),0)</f>
        <v>0</v>
      </c>
      <c r="AED36" s="128">
        <f>IFERROR(IF(AND(ADV36&lt;SMALL(기준일시_입력!$J$21:$J$39,AED$5),ADW36&gt;SMALL(기준일시_입력!$N$21:$N$39,AED$5)),INDEX(기준일시_입력!$AJ$21:$AJ$39,AED$5*2-1),IF(AND(ADV36&gt;=SMALL(기준일시_입력!$J$21:$J$39,AED$5),ADV36&lt;SMALL(기준일시_입력!$N$21:$N$39,AED$5)),SMALL(기준일시_입력!$N$21:$N$39,AED$5)-ADV36,0)),0)</f>
        <v>0</v>
      </c>
      <c r="AEE36" s="128">
        <f>IFERROR(IF(AND(ADV36&lt;SMALL(기준일시_입력!$J$21:$J$39,AEE$5),ADW36&gt;SMALL(기준일시_입력!$N$21:$N$39,AEE$5)),INDEX(기준일시_입력!$AJ$21:$AJ$39,AEE$5*2-1),IF(AND(ADV36&gt;=SMALL(기준일시_입력!$J$21:$J$39,AEE$5),ADV36&lt;SMALL(기준일시_입력!$N$21:$N$39,AEE$5)),SMALL(기준일시_입력!$N$21:$N$39,AEE$5)-ADV36,0)),0)</f>
        <v>0</v>
      </c>
      <c r="AEF36" s="128">
        <f>IFERROR(IF(AND(ADV36&lt;SMALL(기준일시_입력!$J$21:$J$39,AEF$5),ADW36&gt;SMALL(기준일시_입력!$N$21:$N$39,AEF$5)),INDEX(기준일시_입력!$AJ$21:$AJ$39,AEF$5*2-1),IF(AND(ADV36&gt;=SMALL(기준일시_입력!$J$21:$J$39,AEF$5),ADV36&lt;SMALL(기준일시_입력!$N$21:$N$39,AEF$5)),SMALL(기준일시_입력!$N$21:$N$39,AEF$5)-ADV36,0)),0)</f>
        <v>0</v>
      </c>
      <c r="AEG36" s="128">
        <f>IFERROR(IF(AND(ADV36&lt;SMALL(기준일시_입력!$J$21:$J$39,AEG$5),ADW36&gt;SMALL(기준일시_입력!$N$21:$N$39,AEG$5)),INDEX(기준일시_입력!$AJ$21:$AJ$39,AEG$5*2-1),IF(AND(ADV36&gt;=SMALL(기준일시_입력!$J$21:$J$39,AEG$5),ADV36&lt;SMALL(기준일시_입력!$N$21:$N$39,AEG$5)),SMALL(기준일시_입력!$N$21:$N$39,AEG$5)-ADV36,0)),0)</f>
        <v>0</v>
      </c>
      <c r="AEH36" s="125"/>
      <c r="AEI36" s="180" t="str">
        <f t="shared" si="284"/>
        <v/>
      </c>
      <c r="AEJ36" s="180"/>
      <c r="AEK36" s="124" t="str">
        <f t="shared" si="285"/>
        <v/>
      </c>
      <c r="AEL36" s="133" t="str">
        <f t="shared" si="412"/>
        <v/>
      </c>
      <c r="AEM36" s="184"/>
      <c r="AEN36" s="184"/>
      <c r="AEO36" s="184"/>
      <c r="AEP36" s="184"/>
      <c r="AEQ36" s="184"/>
      <c r="AER36" s="184"/>
      <c r="AES36" s="176"/>
      <c r="AET36" s="177"/>
      <c r="AEU36" s="129" t="str">
        <f>IF($B36="","",IF(AND(AEK$3&lt;&gt;"",$B36-기준일시_입력!$AO$7&lt;=0,AEM36="",AEP36="",AES36=""),"X",IF(AES36="연차","☆",IF(AES36="월차","★",IF(AES36="병가","♨",IF(AES36="출장","◎",IF(AES36="교육","■",IF(AND(AES36="",AEM36&lt;=기준일시_입력!$J$15,AEP36&gt;=기준일시_입력!$N$15),"○",IF(AND(AES36="",AEM36&lt;&gt;"",AEM36&gt;기준일시_입력!$J$15),"▼",IF(AND(AES36="",AEP36&lt;&gt;"",AEP36&lt;기준일시_입력!$N$15),"△",""))))))))))</f>
        <v/>
      </c>
      <c r="AEV36" s="128">
        <f>IFERROR(IF(OR(AEM36="",AEP36=""),0,IF(AND(AEX36&lt;기준일시_입력!$J$17,AEY36&gt;기준일시_입력!$N$17),기준일시_입력!$N$17-기준일시_입력!$J$17,IF(AND(AEX36&gt;=기준일시_입력!$J$17,AEY36&gt;기준일시_입력!$N$17),기준일시_입력!$N$17-AEX36,IF(AEY36&lt;기준일시_입력!$J$17,0,IF(AND(AEX36&lt;기준일시_입력!$J$17,AEY36&lt;=기준일시_입력!$N$17),AEY36-기준일시_입력!$J$17,IF(AND(AEX36&gt;=기준일시_입력!$J$17,AEY36&lt;=기준일시_입력!$N$17),AEY36-AEX36,0)))))),0)</f>
        <v>0</v>
      </c>
      <c r="AEW36" s="128">
        <f t="shared" si="287"/>
        <v>0</v>
      </c>
      <c r="AEX36" s="128">
        <f>IF(OR(AEM36="",AEP36=""),0,IF(AEM36&lt;기준일시_입력!$J$15,기준일시_입력!$J$15,AEM36))</f>
        <v>0</v>
      </c>
      <c r="AEY36" s="128">
        <f t="shared" si="288"/>
        <v>0</v>
      </c>
      <c r="AEZ36" s="128">
        <f>IFERROR(IF(AND(AEX36&lt;SMALL(기준일시_입력!$J$21:$J$39,AEZ$5),AEY36&gt;SMALL(기준일시_입력!$N$21:$N$39,AEZ$5)),INDEX(기준일시_입력!$AJ$21:$AJ$39,AEZ$5*2-1),IF(AND(AEX36&gt;=SMALL(기준일시_입력!$J$21:$J$39,AEZ$5),AEX36&lt;SMALL(기준일시_입력!$N$21:$N$39,AEZ$5)),SMALL(기준일시_입력!$N$21:$N$39,AEZ$5)-AEX36,0)),0)</f>
        <v>0</v>
      </c>
      <c r="AFA36" s="128">
        <f>IFERROR(IF(AND(AEX36&lt;SMALL(기준일시_입력!$J$21:$J$39,AFA$5),AEY36&gt;SMALL(기준일시_입력!$N$21:$N$39,AFA$5)),INDEX(기준일시_입력!$AJ$21:$AJ$39,AFA$5*2-1),IF(AND(AEX36&gt;=SMALL(기준일시_입력!$J$21:$J$39,AFA$5),AEX36&lt;SMALL(기준일시_입력!$N$21:$N$39,AFA$5)),SMALL(기준일시_입력!$N$21:$N$39,AFA$5)-AEX36,0)),0)</f>
        <v>0</v>
      </c>
      <c r="AFB36" s="128">
        <f>IFERROR(IF(AND(AEX36&lt;SMALL(기준일시_입력!$J$21:$J$39,AFB$5),AEY36&gt;SMALL(기준일시_입력!$N$21:$N$39,AFB$5)),INDEX(기준일시_입력!$AJ$21:$AJ$39,AFB$5*2-1),IF(AND(AEX36&gt;=SMALL(기준일시_입력!$J$21:$J$39,AFB$5),AEX36&lt;SMALL(기준일시_입력!$N$21:$N$39,AFB$5)),SMALL(기준일시_입력!$N$21:$N$39,AFB$5)-AEX36,0)),0)</f>
        <v>0</v>
      </c>
      <c r="AFC36" s="128">
        <f>IFERROR(IF(AND(AEX36&lt;SMALL(기준일시_입력!$J$21:$J$39,AFC$5),AEY36&gt;SMALL(기준일시_입력!$N$21:$N$39,AFC$5)),INDEX(기준일시_입력!$AJ$21:$AJ$39,AFC$5*2-1),IF(AND(AEX36&gt;=SMALL(기준일시_입력!$J$21:$J$39,AFC$5),AEX36&lt;SMALL(기준일시_입력!$N$21:$N$39,AFC$5)),SMALL(기준일시_입력!$N$21:$N$39,AFC$5)-AEX36,0)),0)</f>
        <v>0</v>
      </c>
      <c r="AFD36" s="128">
        <f>IFERROR(IF(AND(AEX36&lt;SMALL(기준일시_입력!$J$21:$J$39,AFD$5),AEY36&gt;SMALL(기준일시_입력!$N$21:$N$39,AFD$5)),INDEX(기준일시_입력!$AJ$21:$AJ$39,AFD$5*2-1),IF(AND(AEX36&gt;=SMALL(기준일시_입력!$J$21:$J$39,AFD$5),AEX36&lt;SMALL(기준일시_입력!$N$21:$N$39,AFD$5)),SMALL(기준일시_입력!$N$21:$N$39,AFD$5)-AEX36,0)),0)</f>
        <v>0</v>
      </c>
      <c r="AFE36" s="128">
        <f>IFERROR(IF(AND(AEX36&lt;SMALL(기준일시_입력!$J$21:$J$39,AFE$5),AEY36&gt;SMALL(기준일시_입력!$N$21:$N$39,AFE$5)),INDEX(기준일시_입력!$AJ$21:$AJ$39,AFE$5*2-1),IF(AND(AEX36&gt;=SMALL(기준일시_입력!$J$21:$J$39,AFE$5),AEX36&lt;SMALL(기준일시_입력!$N$21:$N$39,AFE$5)),SMALL(기준일시_입력!$N$21:$N$39,AFE$5)-AEX36,0)),0)</f>
        <v>0</v>
      </c>
      <c r="AFF36" s="128">
        <f>IFERROR(IF(AND(AEX36&lt;SMALL(기준일시_입력!$J$21:$J$39,AFF$5),AEY36&gt;SMALL(기준일시_입력!$N$21:$N$39,AFF$5)),INDEX(기준일시_입력!$AJ$21:$AJ$39,AFF$5*2-1),IF(AND(AEX36&gt;=SMALL(기준일시_입력!$J$21:$J$39,AFF$5),AEX36&lt;SMALL(기준일시_입력!$N$21:$N$39,AFF$5)),SMALL(기준일시_입력!$N$21:$N$39,AFF$5)-AEX36,0)),0)</f>
        <v>0</v>
      </c>
      <c r="AFG36" s="128">
        <f>IFERROR(IF(AND(AEX36&lt;SMALL(기준일시_입력!$J$21:$J$39,AFG$5),AEY36&gt;SMALL(기준일시_입력!$N$21:$N$39,AFG$5)),INDEX(기준일시_입력!$AJ$21:$AJ$39,AFG$5*2-1),IF(AND(AEX36&gt;=SMALL(기준일시_입력!$J$21:$J$39,AFG$5),AEX36&lt;SMALL(기준일시_입력!$N$21:$N$39,AFG$5)),SMALL(기준일시_입력!$N$21:$N$39,AFG$5)-AEX36,0)),0)</f>
        <v>0</v>
      </c>
      <c r="AFH36" s="128">
        <f>IFERROR(IF(AND(AEX36&lt;SMALL(기준일시_입력!$J$21:$J$39,AFH$5),AEY36&gt;SMALL(기준일시_입력!$N$21:$N$39,AFH$5)),INDEX(기준일시_입력!$AJ$21:$AJ$39,AFH$5*2-1),IF(AND(AEX36&gt;=SMALL(기준일시_입력!$J$21:$J$39,AFH$5),AEX36&lt;SMALL(기준일시_입력!$N$21:$N$39,AFH$5)),SMALL(기준일시_입력!$N$21:$N$39,AFH$5)-AEX36,0)),0)</f>
        <v>0</v>
      </c>
      <c r="AFI36" s="128">
        <f>IFERROR(IF(AND(AEX36&lt;SMALL(기준일시_입력!$J$21:$J$39,AFI$5),AEY36&gt;SMALL(기준일시_입력!$N$21:$N$39,AFI$5)),INDEX(기준일시_입력!$AJ$21:$AJ$39,AFI$5*2-1),IF(AND(AEX36&gt;=SMALL(기준일시_입력!$J$21:$J$39,AFI$5),AEX36&lt;SMALL(기준일시_입력!$N$21:$N$39,AFI$5)),SMALL(기준일시_입력!$N$21:$N$39,AFI$5)-AEX36,0)),0)</f>
        <v>0</v>
      </c>
      <c r="AFJ36" s="125"/>
      <c r="AFK36" s="180" t="str">
        <f t="shared" si="289"/>
        <v/>
      </c>
      <c r="AFL36" s="180"/>
      <c r="AFM36" s="124" t="str">
        <f t="shared" si="290"/>
        <v/>
      </c>
      <c r="AFN36" s="133" t="str">
        <f t="shared" si="413"/>
        <v/>
      </c>
      <c r="AFO36" s="184"/>
      <c r="AFP36" s="184"/>
      <c r="AFQ36" s="184"/>
      <c r="AFR36" s="184"/>
      <c r="AFS36" s="184"/>
      <c r="AFT36" s="184"/>
      <c r="AFU36" s="176"/>
      <c r="AFV36" s="177"/>
      <c r="AFW36" s="129" t="str">
        <f>IF($B36="","",IF(AND(AFM$3&lt;&gt;"",$B36-기준일시_입력!$AO$7&lt;=0,AFO36="",AFR36="",AFU36=""),"X",IF(AFU36="연차","☆",IF(AFU36="월차","★",IF(AFU36="병가","♨",IF(AFU36="출장","◎",IF(AFU36="교육","■",IF(AND(AFU36="",AFO36&lt;=기준일시_입력!$J$15,AFR36&gt;=기준일시_입력!$N$15),"○",IF(AND(AFU36="",AFO36&lt;&gt;"",AFO36&gt;기준일시_입력!$J$15),"▼",IF(AND(AFU36="",AFR36&lt;&gt;"",AFR36&lt;기준일시_입력!$N$15),"△",""))))))))))</f>
        <v/>
      </c>
      <c r="AFX36" s="128">
        <f>IFERROR(IF(OR(AFO36="",AFR36=""),0,IF(AND(AFZ36&lt;기준일시_입력!$J$17,AGA36&gt;기준일시_입력!$N$17),기준일시_입력!$N$17-기준일시_입력!$J$17,IF(AND(AFZ36&gt;=기준일시_입력!$J$17,AGA36&gt;기준일시_입력!$N$17),기준일시_입력!$N$17-AFZ36,IF(AGA36&lt;기준일시_입력!$J$17,0,IF(AND(AFZ36&lt;기준일시_입력!$J$17,AGA36&lt;=기준일시_입력!$N$17),AGA36-기준일시_입력!$J$17,IF(AND(AFZ36&gt;=기준일시_입력!$J$17,AGA36&lt;=기준일시_입력!$N$17),AGA36-AFZ36,0)))))),0)</f>
        <v>0</v>
      </c>
      <c r="AFY36" s="128">
        <f t="shared" si="292"/>
        <v>0</v>
      </c>
      <c r="AFZ36" s="128">
        <f>IF(OR(AFO36="",AFR36=""),0,IF(AFO36&lt;기준일시_입력!$J$15,기준일시_입력!$J$15,AFO36))</f>
        <v>0</v>
      </c>
      <c r="AGA36" s="128">
        <f t="shared" si="293"/>
        <v>0</v>
      </c>
      <c r="AGB36" s="128">
        <f>IFERROR(IF(AND(AFZ36&lt;SMALL(기준일시_입력!$J$21:$J$39,AGB$5),AGA36&gt;SMALL(기준일시_입력!$N$21:$N$39,AGB$5)),INDEX(기준일시_입력!$AJ$21:$AJ$39,AGB$5*2-1),IF(AND(AFZ36&gt;=SMALL(기준일시_입력!$J$21:$J$39,AGB$5),AFZ36&lt;SMALL(기준일시_입력!$N$21:$N$39,AGB$5)),SMALL(기준일시_입력!$N$21:$N$39,AGB$5)-AFZ36,0)),0)</f>
        <v>0</v>
      </c>
      <c r="AGC36" s="128">
        <f>IFERROR(IF(AND(AFZ36&lt;SMALL(기준일시_입력!$J$21:$J$39,AGC$5),AGA36&gt;SMALL(기준일시_입력!$N$21:$N$39,AGC$5)),INDEX(기준일시_입력!$AJ$21:$AJ$39,AGC$5*2-1),IF(AND(AFZ36&gt;=SMALL(기준일시_입력!$J$21:$J$39,AGC$5),AFZ36&lt;SMALL(기준일시_입력!$N$21:$N$39,AGC$5)),SMALL(기준일시_입력!$N$21:$N$39,AGC$5)-AFZ36,0)),0)</f>
        <v>0</v>
      </c>
      <c r="AGD36" s="128">
        <f>IFERROR(IF(AND(AFZ36&lt;SMALL(기준일시_입력!$J$21:$J$39,AGD$5),AGA36&gt;SMALL(기준일시_입력!$N$21:$N$39,AGD$5)),INDEX(기준일시_입력!$AJ$21:$AJ$39,AGD$5*2-1),IF(AND(AFZ36&gt;=SMALL(기준일시_입력!$J$21:$J$39,AGD$5),AFZ36&lt;SMALL(기준일시_입력!$N$21:$N$39,AGD$5)),SMALL(기준일시_입력!$N$21:$N$39,AGD$5)-AFZ36,0)),0)</f>
        <v>0</v>
      </c>
      <c r="AGE36" s="128">
        <f>IFERROR(IF(AND(AFZ36&lt;SMALL(기준일시_입력!$J$21:$J$39,AGE$5),AGA36&gt;SMALL(기준일시_입력!$N$21:$N$39,AGE$5)),INDEX(기준일시_입력!$AJ$21:$AJ$39,AGE$5*2-1),IF(AND(AFZ36&gt;=SMALL(기준일시_입력!$J$21:$J$39,AGE$5),AFZ36&lt;SMALL(기준일시_입력!$N$21:$N$39,AGE$5)),SMALL(기준일시_입력!$N$21:$N$39,AGE$5)-AFZ36,0)),0)</f>
        <v>0</v>
      </c>
      <c r="AGF36" s="128">
        <f>IFERROR(IF(AND(AFZ36&lt;SMALL(기준일시_입력!$J$21:$J$39,AGF$5),AGA36&gt;SMALL(기준일시_입력!$N$21:$N$39,AGF$5)),INDEX(기준일시_입력!$AJ$21:$AJ$39,AGF$5*2-1),IF(AND(AFZ36&gt;=SMALL(기준일시_입력!$J$21:$J$39,AGF$5),AFZ36&lt;SMALL(기준일시_입력!$N$21:$N$39,AGF$5)),SMALL(기준일시_입력!$N$21:$N$39,AGF$5)-AFZ36,0)),0)</f>
        <v>0</v>
      </c>
      <c r="AGG36" s="128">
        <f>IFERROR(IF(AND(AFZ36&lt;SMALL(기준일시_입력!$J$21:$J$39,AGG$5),AGA36&gt;SMALL(기준일시_입력!$N$21:$N$39,AGG$5)),INDEX(기준일시_입력!$AJ$21:$AJ$39,AGG$5*2-1),IF(AND(AFZ36&gt;=SMALL(기준일시_입력!$J$21:$J$39,AGG$5),AFZ36&lt;SMALL(기준일시_입력!$N$21:$N$39,AGG$5)),SMALL(기준일시_입력!$N$21:$N$39,AGG$5)-AFZ36,0)),0)</f>
        <v>0</v>
      </c>
      <c r="AGH36" s="128">
        <f>IFERROR(IF(AND(AFZ36&lt;SMALL(기준일시_입력!$J$21:$J$39,AGH$5),AGA36&gt;SMALL(기준일시_입력!$N$21:$N$39,AGH$5)),INDEX(기준일시_입력!$AJ$21:$AJ$39,AGH$5*2-1),IF(AND(AFZ36&gt;=SMALL(기준일시_입력!$J$21:$J$39,AGH$5),AFZ36&lt;SMALL(기준일시_입력!$N$21:$N$39,AGH$5)),SMALL(기준일시_입력!$N$21:$N$39,AGH$5)-AFZ36,0)),0)</f>
        <v>0</v>
      </c>
      <c r="AGI36" s="128">
        <f>IFERROR(IF(AND(AFZ36&lt;SMALL(기준일시_입력!$J$21:$J$39,AGI$5),AGA36&gt;SMALL(기준일시_입력!$N$21:$N$39,AGI$5)),INDEX(기준일시_입력!$AJ$21:$AJ$39,AGI$5*2-1),IF(AND(AFZ36&gt;=SMALL(기준일시_입력!$J$21:$J$39,AGI$5),AFZ36&lt;SMALL(기준일시_입력!$N$21:$N$39,AGI$5)),SMALL(기준일시_입력!$N$21:$N$39,AGI$5)-AFZ36,0)),0)</f>
        <v>0</v>
      </c>
      <c r="AGJ36" s="128">
        <f>IFERROR(IF(AND(AFZ36&lt;SMALL(기준일시_입력!$J$21:$J$39,AGJ$5),AGA36&gt;SMALL(기준일시_입력!$N$21:$N$39,AGJ$5)),INDEX(기준일시_입력!$AJ$21:$AJ$39,AGJ$5*2-1),IF(AND(AFZ36&gt;=SMALL(기준일시_입력!$J$21:$J$39,AGJ$5),AFZ36&lt;SMALL(기준일시_입력!$N$21:$N$39,AGJ$5)),SMALL(기준일시_입력!$N$21:$N$39,AGJ$5)-AFZ36,0)),0)</f>
        <v>0</v>
      </c>
      <c r="AGK36" s="128">
        <f>IFERROR(IF(AND(AFZ36&lt;SMALL(기준일시_입력!$J$21:$J$39,AGK$5),AGA36&gt;SMALL(기준일시_입력!$N$21:$N$39,AGK$5)),INDEX(기준일시_입력!$AJ$21:$AJ$39,AGK$5*2-1),IF(AND(AFZ36&gt;=SMALL(기준일시_입력!$J$21:$J$39,AGK$5),AFZ36&lt;SMALL(기준일시_입력!$N$21:$N$39,AGK$5)),SMALL(기준일시_입력!$N$21:$N$39,AGK$5)-AFZ36,0)),0)</f>
        <v>0</v>
      </c>
      <c r="AGL36" s="125"/>
      <c r="AGM36" s="180" t="str">
        <f t="shared" si="294"/>
        <v/>
      </c>
      <c r="AGN36" s="180"/>
      <c r="AGO36" s="124" t="str">
        <f t="shared" si="295"/>
        <v/>
      </c>
      <c r="AGP36" s="133" t="str">
        <f t="shared" si="413"/>
        <v/>
      </c>
      <c r="AGQ36" s="184"/>
      <c r="AGR36" s="184"/>
      <c r="AGS36" s="184"/>
      <c r="AGT36" s="184"/>
      <c r="AGU36" s="184"/>
      <c r="AGV36" s="184"/>
      <c r="AGW36" s="176"/>
      <c r="AGX36" s="177"/>
      <c r="AGY36" s="129" t="str">
        <f>IF($B36="","",IF(AND(AGO$3&lt;&gt;"",$B36-기준일시_입력!$AO$7&lt;=0,AGQ36="",AGT36="",AGW36=""),"X",IF(AGW36="연차","☆",IF(AGW36="월차","★",IF(AGW36="병가","♨",IF(AGW36="출장","◎",IF(AGW36="교육","■",IF(AND(AGW36="",AGQ36&lt;=기준일시_입력!$J$15,AGT36&gt;=기준일시_입력!$N$15),"○",IF(AND(AGW36="",AGQ36&lt;&gt;"",AGQ36&gt;기준일시_입력!$J$15),"▼",IF(AND(AGW36="",AGT36&lt;&gt;"",AGT36&lt;기준일시_입력!$N$15),"△",""))))))))))</f>
        <v/>
      </c>
      <c r="AGZ36" s="128">
        <f>IFERROR(IF(OR(AGQ36="",AGT36=""),0,IF(AND(AHB36&lt;기준일시_입력!$J$17,AHC36&gt;기준일시_입력!$N$17),기준일시_입력!$N$17-기준일시_입력!$J$17,IF(AND(AHB36&gt;=기준일시_입력!$J$17,AHC36&gt;기준일시_입력!$N$17),기준일시_입력!$N$17-AHB36,IF(AHC36&lt;기준일시_입력!$J$17,0,IF(AND(AHB36&lt;기준일시_입력!$J$17,AHC36&lt;=기준일시_입력!$N$17),AHC36-기준일시_입력!$J$17,IF(AND(AHB36&gt;=기준일시_입력!$J$17,AHC36&lt;=기준일시_입력!$N$17),AHC36-AHB36,0)))))),0)</f>
        <v>0</v>
      </c>
      <c r="AHA36" s="128">
        <f t="shared" si="297"/>
        <v>0</v>
      </c>
      <c r="AHB36" s="128">
        <f>IF(OR(AGQ36="",AGT36=""),0,IF(AGQ36&lt;기준일시_입력!$J$15,기준일시_입력!$J$15,AGQ36))</f>
        <v>0</v>
      </c>
      <c r="AHC36" s="128">
        <f t="shared" si="298"/>
        <v>0</v>
      </c>
      <c r="AHD36" s="128">
        <f>IFERROR(IF(AND(AHB36&lt;SMALL(기준일시_입력!$J$21:$J$39,AHD$5),AHC36&gt;SMALL(기준일시_입력!$N$21:$N$39,AHD$5)),INDEX(기준일시_입력!$AJ$21:$AJ$39,AHD$5*2-1),IF(AND(AHB36&gt;=SMALL(기준일시_입력!$J$21:$J$39,AHD$5),AHB36&lt;SMALL(기준일시_입력!$N$21:$N$39,AHD$5)),SMALL(기준일시_입력!$N$21:$N$39,AHD$5)-AHB36,0)),0)</f>
        <v>0</v>
      </c>
      <c r="AHE36" s="128">
        <f>IFERROR(IF(AND(AHB36&lt;SMALL(기준일시_입력!$J$21:$J$39,AHE$5),AHC36&gt;SMALL(기준일시_입력!$N$21:$N$39,AHE$5)),INDEX(기준일시_입력!$AJ$21:$AJ$39,AHE$5*2-1),IF(AND(AHB36&gt;=SMALL(기준일시_입력!$J$21:$J$39,AHE$5),AHB36&lt;SMALL(기준일시_입력!$N$21:$N$39,AHE$5)),SMALL(기준일시_입력!$N$21:$N$39,AHE$5)-AHB36,0)),0)</f>
        <v>0</v>
      </c>
      <c r="AHF36" s="128">
        <f>IFERROR(IF(AND(AHB36&lt;SMALL(기준일시_입력!$J$21:$J$39,AHF$5),AHC36&gt;SMALL(기준일시_입력!$N$21:$N$39,AHF$5)),INDEX(기준일시_입력!$AJ$21:$AJ$39,AHF$5*2-1),IF(AND(AHB36&gt;=SMALL(기준일시_입력!$J$21:$J$39,AHF$5),AHB36&lt;SMALL(기준일시_입력!$N$21:$N$39,AHF$5)),SMALL(기준일시_입력!$N$21:$N$39,AHF$5)-AHB36,0)),0)</f>
        <v>0</v>
      </c>
      <c r="AHG36" s="128">
        <f>IFERROR(IF(AND(AHB36&lt;SMALL(기준일시_입력!$J$21:$J$39,AHG$5),AHC36&gt;SMALL(기준일시_입력!$N$21:$N$39,AHG$5)),INDEX(기준일시_입력!$AJ$21:$AJ$39,AHG$5*2-1),IF(AND(AHB36&gt;=SMALL(기준일시_입력!$J$21:$J$39,AHG$5),AHB36&lt;SMALL(기준일시_입력!$N$21:$N$39,AHG$5)),SMALL(기준일시_입력!$N$21:$N$39,AHG$5)-AHB36,0)),0)</f>
        <v>0</v>
      </c>
      <c r="AHH36" s="128">
        <f>IFERROR(IF(AND(AHB36&lt;SMALL(기준일시_입력!$J$21:$J$39,AHH$5),AHC36&gt;SMALL(기준일시_입력!$N$21:$N$39,AHH$5)),INDEX(기준일시_입력!$AJ$21:$AJ$39,AHH$5*2-1),IF(AND(AHB36&gt;=SMALL(기준일시_입력!$J$21:$J$39,AHH$5),AHB36&lt;SMALL(기준일시_입력!$N$21:$N$39,AHH$5)),SMALL(기준일시_입력!$N$21:$N$39,AHH$5)-AHB36,0)),0)</f>
        <v>0</v>
      </c>
      <c r="AHI36" s="128">
        <f>IFERROR(IF(AND(AHB36&lt;SMALL(기준일시_입력!$J$21:$J$39,AHI$5),AHC36&gt;SMALL(기준일시_입력!$N$21:$N$39,AHI$5)),INDEX(기준일시_입력!$AJ$21:$AJ$39,AHI$5*2-1),IF(AND(AHB36&gt;=SMALL(기준일시_입력!$J$21:$J$39,AHI$5),AHB36&lt;SMALL(기준일시_입력!$N$21:$N$39,AHI$5)),SMALL(기준일시_입력!$N$21:$N$39,AHI$5)-AHB36,0)),0)</f>
        <v>0</v>
      </c>
      <c r="AHJ36" s="128">
        <f>IFERROR(IF(AND(AHB36&lt;SMALL(기준일시_입력!$J$21:$J$39,AHJ$5),AHC36&gt;SMALL(기준일시_입력!$N$21:$N$39,AHJ$5)),INDEX(기준일시_입력!$AJ$21:$AJ$39,AHJ$5*2-1),IF(AND(AHB36&gt;=SMALL(기준일시_입력!$J$21:$J$39,AHJ$5),AHB36&lt;SMALL(기준일시_입력!$N$21:$N$39,AHJ$5)),SMALL(기준일시_입력!$N$21:$N$39,AHJ$5)-AHB36,0)),0)</f>
        <v>0</v>
      </c>
      <c r="AHK36" s="128">
        <f>IFERROR(IF(AND(AHB36&lt;SMALL(기준일시_입력!$J$21:$J$39,AHK$5),AHC36&gt;SMALL(기준일시_입력!$N$21:$N$39,AHK$5)),INDEX(기준일시_입력!$AJ$21:$AJ$39,AHK$5*2-1),IF(AND(AHB36&gt;=SMALL(기준일시_입력!$J$21:$J$39,AHK$5),AHB36&lt;SMALL(기준일시_입력!$N$21:$N$39,AHK$5)),SMALL(기준일시_입력!$N$21:$N$39,AHK$5)-AHB36,0)),0)</f>
        <v>0</v>
      </c>
      <c r="AHL36" s="128">
        <f>IFERROR(IF(AND(AHB36&lt;SMALL(기준일시_입력!$J$21:$J$39,AHL$5),AHC36&gt;SMALL(기준일시_입력!$N$21:$N$39,AHL$5)),INDEX(기준일시_입력!$AJ$21:$AJ$39,AHL$5*2-1),IF(AND(AHB36&gt;=SMALL(기준일시_입력!$J$21:$J$39,AHL$5),AHB36&lt;SMALL(기준일시_입력!$N$21:$N$39,AHL$5)),SMALL(기준일시_입력!$N$21:$N$39,AHL$5)-AHB36,0)),0)</f>
        <v>0</v>
      </c>
      <c r="AHM36" s="128">
        <f>IFERROR(IF(AND(AHB36&lt;SMALL(기준일시_입력!$J$21:$J$39,AHM$5),AHC36&gt;SMALL(기준일시_입력!$N$21:$N$39,AHM$5)),INDEX(기준일시_입력!$AJ$21:$AJ$39,AHM$5*2-1),IF(AND(AHB36&gt;=SMALL(기준일시_입력!$J$21:$J$39,AHM$5),AHB36&lt;SMALL(기준일시_입력!$N$21:$N$39,AHM$5)),SMALL(기준일시_입력!$N$21:$N$39,AHM$5)-AHB36,0)),0)</f>
        <v>0</v>
      </c>
      <c r="AHN36" s="125"/>
      <c r="AHO36" s="180" t="str">
        <f t="shared" si="299"/>
        <v/>
      </c>
      <c r="AHP36" s="180"/>
      <c r="AHQ36" s="124" t="str">
        <f t="shared" si="300"/>
        <v/>
      </c>
      <c r="AHR36" s="133" t="str">
        <f t="shared" si="413"/>
        <v/>
      </c>
      <c r="AHS36" s="184"/>
      <c r="AHT36" s="184"/>
      <c r="AHU36" s="184"/>
      <c r="AHV36" s="184"/>
      <c r="AHW36" s="184"/>
      <c r="AHX36" s="184"/>
      <c r="AHY36" s="176"/>
      <c r="AHZ36" s="177"/>
      <c r="AIA36" s="129" t="str">
        <f>IF($B36="","",IF(AND(AHQ$3&lt;&gt;"",$B36-기준일시_입력!$AO$7&lt;=0,AHS36="",AHV36="",AHY36=""),"X",IF(AHY36="연차","☆",IF(AHY36="월차","★",IF(AHY36="병가","♨",IF(AHY36="출장","◎",IF(AHY36="교육","■",IF(AND(AHY36="",AHS36&lt;=기준일시_입력!$J$15,AHV36&gt;=기준일시_입력!$N$15),"○",IF(AND(AHY36="",AHS36&lt;&gt;"",AHS36&gt;기준일시_입력!$J$15),"▼",IF(AND(AHY36="",AHV36&lt;&gt;"",AHV36&lt;기준일시_입력!$N$15),"△",""))))))))))</f>
        <v/>
      </c>
      <c r="AIB36" s="128">
        <f>IFERROR(IF(OR(AHS36="",AHV36=""),0,IF(AND(AID36&lt;기준일시_입력!$J$17,AIE36&gt;기준일시_입력!$N$17),기준일시_입력!$N$17-기준일시_입력!$J$17,IF(AND(AID36&gt;=기준일시_입력!$J$17,AIE36&gt;기준일시_입력!$N$17),기준일시_입력!$N$17-AID36,IF(AIE36&lt;기준일시_입력!$J$17,0,IF(AND(AID36&lt;기준일시_입력!$J$17,AIE36&lt;=기준일시_입력!$N$17),AIE36-기준일시_입력!$J$17,IF(AND(AID36&gt;=기준일시_입력!$J$17,AIE36&lt;=기준일시_입력!$N$17),AIE36-AID36,0)))))),0)</f>
        <v>0</v>
      </c>
      <c r="AIC36" s="128">
        <f t="shared" si="302"/>
        <v>0</v>
      </c>
      <c r="AID36" s="128">
        <f>IF(OR(AHS36="",AHV36=""),0,IF(AHS36&lt;기준일시_입력!$J$15,기준일시_입력!$J$15,AHS36))</f>
        <v>0</v>
      </c>
      <c r="AIE36" s="128">
        <f t="shared" si="303"/>
        <v>0</v>
      </c>
      <c r="AIF36" s="128">
        <f>IFERROR(IF(AND(AID36&lt;SMALL(기준일시_입력!$J$21:$J$39,AIF$5),AIE36&gt;SMALL(기준일시_입력!$N$21:$N$39,AIF$5)),INDEX(기준일시_입력!$AJ$21:$AJ$39,AIF$5*2-1),IF(AND(AID36&gt;=SMALL(기준일시_입력!$J$21:$J$39,AIF$5),AID36&lt;SMALL(기준일시_입력!$N$21:$N$39,AIF$5)),SMALL(기준일시_입력!$N$21:$N$39,AIF$5)-AID36,0)),0)</f>
        <v>0</v>
      </c>
      <c r="AIG36" s="128">
        <f>IFERROR(IF(AND(AID36&lt;SMALL(기준일시_입력!$J$21:$J$39,AIG$5),AIE36&gt;SMALL(기준일시_입력!$N$21:$N$39,AIG$5)),INDEX(기준일시_입력!$AJ$21:$AJ$39,AIG$5*2-1),IF(AND(AID36&gt;=SMALL(기준일시_입력!$J$21:$J$39,AIG$5),AID36&lt;SMALL(기준일시_입력!$N$21:$N$39,AIG$5)),SMALL(기준일시_입력!$N$21:$N$39,AIG$5)-AID36,0)),0)</f>
        <v>0</v>
      </c>
      <c r="AIH36" s="128">
        <f>IFERROR(IF(AND(AID36&lt;SMALL(기준일시_입력!$J$21:$J$39,AIH$5),AIE36&gt;SMALL(기준일시_입력!$N$21:$N$39,AIH$5)),INDEX(기준일시_입력!$AJ$21:$AJ$39,AIH$5*2-1),IF(AND(AID36&gt;=SMALL(기준일시_입력!$J$21:$J$39,AIH$5),AID36&lt;SMALL(기준일시_입력!$N$21:$N$39,AIH$5)),SMALL(기준일시_입력!$N$21:$N$39,AIH$5)-AID36,0)),0)</f>
        <v>0</v>
      </c>
      <c r="AII36" s="128">
        <f>IFERROR(IF(AND(AID36&lt;SMALL(기준일시_입력!$J$21:$J$39,AII$5),AIE36&gt;SMALL(기준일시_입력!$N$21:$N$39,AII$5)),INDEX(기준일시_입력!$AJ$21:$AJ$39,AII$5*2-1),IF(AND(AID36&gt;=SMALL(기준일시_입력!$J$21:$J$39,AII$5),AID36&lt;SMALL(기준일시_입력!$N$21:$N$39,AII$5)),SMALL(기준일시_입력!$N$21:$N$39,AII$5)-AID36,0)),0)</f>
        <v>0</v>
      </c>
      <c r="AIJ36" s="128">
        <f>IFERROR(IF(AND(AID36&lt;SMALL(기준일시_입력!$J$21:$J$39,AIJ$5),AIE36&gt;SMALL(기준일시_입력!$N$21:$N$39,AIJ$5)),INDEX(기준일시_입력!$AJ$21:$AJ$39,AIJ$5*2-1),IF(AND(AID36&gt;=SMALL(기준일시_입력!$J$21:$J$39,AIJ$5),AID36&lt;SMALL(기준일시_입력!$N$21:$N$39,AIJ$5)),SMALL(기준일시_입력!$N$21:$N$39,AIJ$5)-AID36,0)),0)</f>
        <v>0</v>
      </c>
      <c r="AIK36" s="128">
        <f>IFERROR(IF(AND(AID36&lt;SMALL(기준일시_입력!$J$21:$J$39,AIK$5),AIE36&gt;SMALL(기준일시_입력!$N$21:$N$39,AIK$5)),INDEX(기준일시_입력!$AJ$21:$AJ$39,AIK$5*2-1),IF(AND(AID36&gt;=SMALL(기준일시_입력!$J$21:$J$39,AIK$5),AID36&lt;SMALL(기준일시_입력!$N$21:$N$39,AIK$5)),SMALL(기준일시_입력!$N$21:$N$39,AIK$5)-AID36,0)),0)</f>
        <v>0</v>
      </c>
      <c r="AIL36" s="128">
        <f>IFERROR(IF(AND(AID36&lt;SMALL(기준일시_입력!$J$21:$J$39,AIL$5),AIE36&gt;SMALL(기준일시_입력!$N$21:$N$39,AIL$5)),INDEX(기준일시_입력!$AJ$21:$AJ$39,AIL$5*2-1),IF(AND(AID36&gt;=SMALL(기준일시_입력!$J$21:$J$39,AIL$5),AID36&lt;SMALL(기준일시_입력!$N$21:$N$39,AIL$5)),SMALL(기준일시_입력!$N$21:$N$39,AIL$5)-AID36,0)),0)</f>
        <v>0</v>
      </c>
      <c r="AIM36" s="128">
        <f>IFERROR(IF(AND(AID36&lt;SMALL(기준일시_입력!$J$21:$J$39,AIM$5),AIE36&gt;SMALL(기준일시_입력!$N$21:$N$39,AIM$5)),INDEX(기준일시_입력!$AJ$21:$AJ$39,AIM$5*2-1),IF(AND(AID36&gt;=SMALL(기준일시_입력!$J$21:$J$39,AIM$5),AID36&lt;SMALL(기준일시_입력!$N$21:$N$39,AIM$5)),SMALL(기준일시_입력!$N$21:$N$39,AIM$5)-AID36,0)),0)</f>
        <v>0</v>
      </c>
      <c r="AIN36" s="128">
        <f>IFERROR(IF(AND(AID36&lt;SMALL(기준일시_입력!$J$21:$J$39,AIN$5),AIE36&gt;SMALL(기준일시_입력!$N$21:$N$39,AIN$5)),INDEX(기준일시_입력!$AJ$21:$AJ$39,AIN$5*2-1),IF(AND(AID36&gt;=SMALL(기준일시_입력!$J$21:$J$39,AIN$5),AID36&lt;SMALL(기준일시_입력!$N$21:$N$39,AIN$5)),SMALL(기준일시_입력!$N$21:$N$39,AIN$5)-AID36,0)),0)</f>
        <v>0</v>
      </c>
      <c r="AIO36" s="128">
        <f>IFERROR(IF(AND(AID36&lt;SMALL(기준일시_입력!$J$21:$J$39,AIO$5),AIE36&gt;SMALL(기준일시_입력!$N$21:$N$39,AIO$5)),INDEX(기준일시_입력!$AJ$21:$AJ$39,AIO$5*2-1),IF(AND(AID36&gt;=SMALL(기준일시_입력!$J$21:$J$39,AIO$5),AID36&lt;SMALL(기준일시_입력!$N$21:$N$39,AIO$5)),SMALL(기준일시_입력!$N$21:$N$39,AIO$5)-AID36,0)),0)</f>
        <v>0</v>
      </c>
      <c r="AIP36" s="125"/>
      <c r="AIQ36" s="180" t="str">
        <f t="shared" si="304"/>
        <v/>
      </c>
      <c r="AIR36" s="180"/>
      <c r="AIS36" s="124" t="str">
        <f t="shared" si="305"/>
        <v/>
      </c>
      <c r="AIT36" s="133" t="str">
        <f t="shared" si="414"/>
        <v/>
      </c>
      <c r="AIU36" s="184"/>
      <c r="AIV36" s="184"/>
      <c r="AIW36" s="184"/>
      <c r="AIX36" s="184"/>
      <c r="AIY36" s="184"/>
      <c r="AIZ36" s="184"/>
      <c r="AJA36" s="176"/>
      <c r="AJB36" s="177"/>
      <c r="AJC36" s="129" t="str">
        <f>IF($B36="","",IF(AND(AIS$3&lt;&gt;"",$B36-기준일시_입력!$AO$7&lt;=0,AIU36="",AIX36="",AJA36=""),"X",IF(AJA36="연차","☆",IF(AJA36="월차","★",IF(AJA36="병가","♨",IF(AJA36="출장","◎",IF(AJA36="교육","■",IF(AND(AJA36="",AIU36&lt;=기준일시_입력!$J$15,AIX36&gt;=기준일시_입력!$N$15),"○",IF(AND(AJA36="",AIU36&lt;&gt;"",AIU36&gt;기준일시_입력!$J$15),"▼",IF(AND(AJA36="",AIX36&lt;&gt;"",AIX36&lt;기준일시_입력!$N$15),"△",""))))))))))</f>
        <v/>
      </c>
      <c r="AJD36" s="128">
        <f>IFERROR(IF(OR(AIU36="",AIX36=""),0,IF(AND(AJF36&lt;기준일시_입력!$J$17,AJG36&gt;기준일시_입력!$N$17),기준일시_입력!$N$17-기준일시_입력!$J$17,IF(AND(AJF36&gt;=기준일시_입력!$J$17,AJG36&gt;기준일시_입력!$N$17),기준일시_입력!$N$17-AJF36,IF(AJG36&lt;기준일시_입력!$J$17,0,IF(AND(AJF36&lt;기준일시_입력!$J$17,AJG36&lt;=기준일시_입력!$N$17),AJG36-기준일시_입력!$J$17,IF(AND(AJF36&gt;=기준일시_입력!$J$17,AJG36&lt;=기준일시_입력!$N$17),AJG36-AJF36,0)))))),0)</f>
        <v>0</v>
      </c>
      <c r="AJE36" s="128">
        <f t="shared" si="307"/>
        <v>0</v>
      </c>
      <c r="AJF36" s="128">
        <f>IF(OR(AIU36="",AIX36=""),0,IF(AIU36&lt;기준일시_입력!$J$15,기준일시_입력!$J$15,AIU36))</f>
        <v>0</v>
      </c>
      <c r="AJG36" s="128">
        <f t="shared" si="308"/>
        <v>0</v>
      </c>
      <c r="AJH36" s="128">
        <f>IFERROR(IF(AND(AJF36&lt;SMALL(기준일시_입력!$J$21:$J$39,AJH$5),AJG36&gt;SMALL(기준일시_입력!$N$21:$N$39,AJH$5)),INDEX(기준일시_입력!$AJ$21:$AJ$39,AJH$5*2-1),IF(AND(AJF36&gt;=SMALL(기준일시_입력!$J$21:$J$39,AJH$5),AJF36&lt;SMALL(기준일시_입력!$N$21:$N$39,AJH$5)),SMALL(기준일시_입력!$N$21:$N$39,AJH$5)-AJF36,0)),0)</f>
        <v>0</v>
      </c>
      <c r="AJI36" s="128">
        <f>IFERROR(IF(AND(AJF36&lt;SMALL(기준일시_입력!$J$21:$J$39,AJI$5),AJG36&gt;SMALL(기준일시_입력!$N$21:$N$39,AJI$5)),INDEX(기준일시_입력!$AJ$21:$AJ$39,AJI$5*2-1),IF(AND(AJF36&gt;=SMALL(기준일시_입력!$J$21:$J$39,AJI$5),AJF36&lt;SMALL(기준일시_입력!$N$21:$N$39,AJI$5)),SMALL(기준일시_입력!$N$21:$N$39,AJI$5)-AJF36,0)),0)</f>
        <v>0</v>
      </c>
      <c r="AJJ36" s="128">
        <f>IFERROR(IF(AND(AJF36&lt;SMALL(기준일시_입력!$J$21:$J$39,AJJ$5),AJG36&gt;SMALL(기준일시_입력!$N$21:$N$39,AJJ$5)),INDEX(기준일시_입력!$AJ$21:$AJ$39,AJJ$5*2-1),IF(AND(AJF36&gt;=SMALL(기준일시_입력!$J$21:$J$39,AJJ$5),AJF36&lt;SMALL(기준일시_입력!$N$21:$N$39,AJJ$5)),SMALL(기준일시_입력!$N$21:$N$39,AJJ$5)-AJF36,0)),0)</f>
        <v>0</v>
      </c>
      <c r="AJK36" s="128">
        <f>IFERROR(IF(AND(AJF36&lt;SMALL(기준일시_입력!$J$21:$J$39,AJK$5),AJG36&gt;SMALL(기준일시_입력!$N$21:$N$39,AJK$5)),INDEX(기준일시_입력!$AJ$21:$AJ$39,AJK$5*2-1),IF(AND(AJF36&gt;=SMALL(기준일시_입력!$J$21:$J$39,AJK$5),AJF36&lt;SMALL(기준일시_입력!$N$21:$N$39,AJK$5)),SMALL(기준일시_입력!$N$21:$N$39,AJK$5)-AJF36,0)),0)</f>
        <v>0</v>
      </c>
      <c r="AJL36" s="128">
        <f>IFERROR(IF(AND(AJF36&lt;SMALL(기준일시_입력!$J$21:$J$39,AJL$5),AJG36&gt;SMALL(기준일시_입력!$N$21:$N$39,AJL$5)),INDEX(기준일시_입력!$AJ$21:$AJ$39,AJL$5*2-1),IF(AND(AJF36&gt;=SMALL(기준일시_입력!$J$21:$J$39,AJL$5),AJF36&lt;SMALL(기준일시_입력!$N$21:$N$39,AJL$5)),SMALL(기준일시_입력!$N$21:$N$39,AJL$5)-AJF36,0)),0)</f>
        <v>0</v>
      </c>
      <c r="AJM36" s="128">
        <f>IFERROR(IF(AND(AJF36&lt;SMALL(기준일시_입력!$J$21:$J$39,AJM$5),AJG36&gt;SMALL(기준일시_입력!$N$21:$N$39,AJM$5)),INDEX(기준일시_입력!$AJ$21:$AJ$39,AJM$5*2-1),IF(AND(AJF36&gt;=SMALL(기준일시_입력!$J$21:$J$39,AJM$5),AJF36&lt;SMALL(기준일시_입력!$N$21:$N$39,AJM$5)),SMALL(기준일시_입력!$N$21:$N$39,AJM$5)-AJF36,0)),0)</f>
        <v>0</v>
      </c>
      <c r="AJN36" s="128">
        <f>IFERROR(IF(AND(AJF36&lt;SMALL(기준일시_입력!$J$21:$J$39,AJN$5),AJG36&gt;SMALL(기준일시_입력!$N$21:$N$39,AJN$5)),INDEX(기준일시_입력!$AJ$21:$AJ$39,AJN$5*2-1),IF(AND(AJF36&gt;=SMALL(기준일시_입력!$J$21:$J$39,AJN$5),AJF36&lt;SMALL(기준일시_입력!$N$21:$N$39,AJN$5)),SMALL(기준일시_입력!$N$21:$N$39,AJN$5)-AJF36,0)),0)</f>
        <v>0</v>
      </c>
      <c r="AJO36" s="128">
        <f>IFERROR(IF(AND(AJF36&lt;SMALL(기준일시_입력!$J$21:$J$39,AJO$5),AJG36&gt;SMALL(기준일시_입력!$N$21:$N$39,AJO$5)),INDEX(기준일시_입력!$AJ$21:$AJ$39,AJO$5*2-1),IF(AND(AJF36&gt;=SMALL(기준일시_입력!$J$21:$J$39,AJO$5),AJF36&lt;SMALL(기준일시_입력!$N$21:$N$39,AJO$5)),SMALL(기준일시_입력!$N$21:$N$39,AJO$5)-AJF36,0)),0)</f>
        <v>0</v>
      </c>
      <c r="AJP36" s="128">
        <f>IFERROR(IF(AND(AJF36&lt;SMALL(기준일시_입력!$J$21:$J$39,AJP$5),AJG36&gt;SMALL(기준일시_입력!$N$21:$N$39,AJP$5)),INDEX(기준일시_입력!$AJ$21:$AJ$39,AJP$5*2-1),IF(AND(AJF36&gt;=SMALL(기준일시_입력!$J$21:$J$39,AJP$5),AJF36&lt;SMALL(기준일시_입력!$N$21:$N$39,AJP$5)),SMALL(기준일시_입력!$N$21:$N$39,AJP$5)-AJF36,0)),0)</f>
        <v>0</v>
      </c>
      <c r="AJQ36" s="128">
        <f>IFERROR(IF(AND(AJF36&lt;SMALL(기준일시_입력!$J$21:$J$39,AJQ$5),AJG36&gt;SMALL(기준일시_입력!$N$21:$N$39,AJQ$5)),INDEX(기준일시_입력!$AJ$21:$AJ$39,AJQ$5*2-1),IF(AND(AJF36&gt;=SMALL(기준일시_입력!$J$21:$J$39,AJQ$5),AJF36&lt;SMALL(기준일시_입력!$N$21:$N$39,AJQ$5)),SMALL(기준일시_입력!$N$21:$N$39,AJQ$5)-AJF36,0)),0)</f>
        <v>0</v>
      </c>
      <c r="AJR36" s="125"/>
      <c r="AJS36" s="180" t="str">
        <f t="shared" si="309"/>
        <v/>
      </c>
      <c r="AJT36" s="180"/>
      <c r="AJU36" s="124" t="str">
        <f t="shared" si="310"/>
        <v/>
      </c>
      <c r="AJV36" s="133" t="str">
        <f t="shared" si="414"/>
        <v/>
      </c>
      <c r="AJW36" s="184"/>
      <c r="AJX36" s="184"/>
      <c r="AJY36" s="184"/>
      <c r="AJZ36" s="184"/>
      <c r="AKA36" s="184"/>
      <c r="AKB36" s="184"/>
      <c r="AKC36" s="176"/>
      <c r="AKD36" s="177"/>
      <c r="AKE36" s="129" t="str">
        <f>IF($B36="","",IF(AND(AJU$3&lt;&gt;"",$B36-기준일시_입력!$AO$7&lt;=0,AJW36="",AJZ36="",AKC36=""),"X",IF(AKC36="연차","☆",IF(AKC36="월차","★",IF(AKC36="병가","♨",IF(AKC36="출장","◎",IF(AKC36="교육","■",IF(AND(AKC36="",AJW36&lt;=기준일시_입력!$J$15,AJZ36&gt;=기준일시_입력!$N$15),"○",IF(AND(AKC36="",AJW36&lt;&gt;"",AJW36&gt;기준일시_입력!$J$15),"▼",IF(AND(AKC36="",AJZ36&lt;&gt;"",AJZ36&lt;기준일시_입력!$N$15),"△",""))))))))))</f>
        <v/>
      </c>
      <c r="AKF36" s="128">
        <f>IFERROR(IF(OR(AJW36="",AJZ36=""),0,IF(AND(AKH36&lt;기준일시_입력!$J$17,AKI36&gt;기준일시_입력!$N$17),기준일시_입력!$N$17-기준일시_입력!$J$17,IF(AND(AKH36&gt;=기준일시_입력!$J$17,AKI36&gt;기준일시_입력!$N$17),기준일시_입력!$N$17-AKH36,IF(AKI36&lt;기준일시_입력!$J$17,0,IF(AND(AKH36&lt;기준일시_입력!$J$17,AKI36&lt;=기준일시_입력!$N$17),AKI36-기준일시_입력!$J$17,IF(AND(AKH36&gt;=기준일시_입력!$J$17,AKI36&lt;=기준일시_입력!$N$17),AKI36-AKH36,0)))))),0)</f>
        <v>0</v>
      </c>
      <c r="AKG36" s="128">
        <f t="shared" si="312"/>
        <v>0</v>
      </c>
      <c r="AKH36" s="128">
        <f>IF(OR(AJW36="",AJZ36=""),0,IF(AJW36&lt;기준일시_입력!$J$15,기준일시_입력!$J$15,AJW36))</f>
        <v>0</v>
      </c>
      <c r="AKI36" s="128">
        <f t="shared" si="313"/>
        <v>0</v>
      </c>
      <c r="AKJ36" s="128">
        <f>IFERROR(IF(AND(AKH36&lt;SMALL(기준일시_입력!$J$21:$J$39,AKJ$5),AKI36&gt;SMALL(기준일시_입력!$N$21:$N$39,AKJ$5)),INDEX(기준일시_입력!$AJ$21:$AJ$39,AKJ$5*2-1),IF(AND(AKH36&gt;=SMALL(기준일시_입력!$J$21:$J$39,AKJ$5),AKH36&lt;SMALL(기준일시_입력!$N$21:$N$39,AKJ$5)),SMALL(기준일시_입력!$N$21:$N$39,AKJ$5)-AKH36,0)),0)</f>
        <v>0</v>
      </c>
      <c r="AKK36" s="128">
        <f>IFERROR(IF(AND(AKH36&lt;SMALL(기준일시_입력!$J$21:$J$39,AKK$5),AKI36&gt;SMALL(기준일시_입력!$N$21:$N$39,AKK$5)),INDEX(기준일시_입력!$AJ$21:$AJ$39,AKK$5*2-1),IF(AND(AKH36&gt;=SMALL(기준일시_입력!$J$21:$J$39,AKK$5),AKH36&lt;SMALL(기준일시_입력!$N$21:$N$39,AKK$5)),SMALL(기준일시_입력!$N$21:$N$39,AKK$5)-AKH36,0)),0)</f>
        <v>0</v>
      </c>
      <c r="AKL36" s="128">
        <f>IFERROR(IF(AND(AKH36&lt;SMALL(기준일시_입력!$J$21:$J$39,AKL$5),AKI36&gt;SMALL(기준일시_입력!$N$21:$N$39,AKL$5)),INDEX(기준일시_입력!$AJ$21:$AJ$39,AKL$5*2-1),IF(AND(AKH36&gt;=SMALL(기준일시_입력!$J$21:$J$39,AKL$5),AKH36&lt;SMALL(기준일시_입력!$N$21:$N$39,AKL$5)),SMALL(기준일시_입력!$N$21:$N$39,AKL$5)-AKH36,0)),0)</f>
        <v>0</v>
      </c>
      <c r="AKM36" s="128">
        <f>IFERROR(IF(AND(AKH36&lt;SMALL(기준일시_입력!$J$21:$J$39,AKM$5),AKI36&gt;SMALL(기준일시_입력!$N$21:$N$39,AKM$5)),INDEX(기준일시_입력!$AJ$21:$AJ$39,AKM$5*2-1),IF(AND(AKH36&gt;=SMALL(기준일시_입력!$J$21:$J$39,AKM$5),AKH36&lt;SMALL(기준일시_입력!$N$21:$N$39,AKM$5)),SMALL(기준일시_입력!$N$21:$N$39,AKM$5)-AKH36,0)),0)</f>
        <v>0</v>
      </c>
      <c r="AKN36" s="128">
        <f>IFERROR(IF(AND(AKH36&lt;SMALL(기준일시_입력!$J$21:$J$39,AKN$5),AKI36&gt;SMALL(기준일시_입력!$N$21:$N$39,AKN$5)),INDEX(기준일시_입력!$AJ$21:$AJ$39,AKN$5*2-1),IF(AND(AKH36&gt;=SMALL(기준일시_입력!$J$21:$J$39,AKN$5),AKH36&lt;SMALL(기준일시_입력!$N$21:$N$39,AKN$5)),SMALL(기준일시_입력!$N$21:$N$39,AKN$5)-AKH36,0)),0)</f>
        <v>0</v>
      </c>
      <c r="AKO36" s="128">
        <f>IFERROR(IF(AND(AKH36&lt;SMALL(기준일시_입력!$J$21:$J$39,AKO$5),AKI36&gt;SMALL(기준일시_입력!$N$21:$N$39,AKO$5)),INDEX(기준일시_입력!$AJ$21:$AJ$39,AKO$5*2-1),IF(AND(AKH36&gt;=SMALL(기준일시_입력!$J$21:$J$39,AKO$5),AKH36&lt;SMALL(기준일시_입력!$N$21:$N$39,AKO$5)),SMALL(기준일시_입력!$N$21:$N$39,AKO$5)-AKH36,0)),0)</f>
        <v>0</v>
      </c>
      <c r="AKP36" s="128">
        <f>IFERROR(IF(AND(AKH36&lt;SMALL(기준일시_입력!$J$21:$J$39,AKP$5),AKI36&gt;SMALL(기준일시_입력!$N$21:$N$39,AKP$5)),INDEX(기준일시_입력!$AJ$21:$AJ$39,AKP$5*2-1),IF(AND(AKH36&gt;=SMALL(기준일시_입력!$J$21:$J$39,AKP$5),AKH36&lt;SMALL(기준일시_입력!$N$21:$N$39,AKP$5)),SMALL(기준일시_입력!$N$21:$N$39,AKP$5)-AKH36,0)),0)</f>
        <v>0</v>
      </c>
      <c r="AKQ36" s="128">
        <f>IFERROR(IF(AND(AKH36&lt;SMALL(기준일시_입력!$J$21:$J$39,AKQ$5),AKI36&gt;SMALL(기준일시_입력!$N$21:$N$39,AKQ$5)),INDEX(기준일시_입력!$AJ$21:$AJ$39,AKQ$5*2-1),IF(AND(AKH36&gt;=SMALL(기준일시_입력!$J$21:$J$39,AKQ$5),AKH36&lt;SMALL(기준일시_입력!$N$21:$N$39,AKQ$5)),SMALL(기준일시_입력!$N$21:$N$39,AKQ$5)-AKH36,0)),0)</f>
        <v>0</v>
      </c>
      <c r="AKR36" s="128">
        <f>IFERROR(IF(AND(AKH36&lt;SMALL(기준일시_입력!$J$21:$J$39,AKR$5),AKI36&gt;SMALL(기준일시_입력!$N$21:$N$39,AKR$5)),INDEX(기준일시_입력!$AJ$21:$AJ$39,AKR$5*2-1),IF(AND(AKH36&gt;=SMALL(기준일시_입력!$J$21:$J$39,AKR$5),AKH36&lt;SMALL(기준일시_입력!$N$21:$N$39,AKR$5)),SMALL(기준일시_입력!$N$21:$N$39,AKR$5)-AKH36,0)),0)</f>
        <v>0</v>
      </c>
      <c r="AKS36" s="128">
        <f>IFERROR(IF(AND(AKH36&lt;SMALL(기준일시_입력!$J$21:$J$39,AKS$5),AKI36&gt;SMALL(기준일시_입력!$N$21:$N$39,AKS$5)),INDEX(기준일시_입력!$AJ$21:$AJ$39,AKS$5*2-1),IF(AND(AKH36&gt;=SMALL(기준일시_입력!$J$21:$J$39,AKS$5),AKH36&lt;SMALL(기준일시_입력!$N$21:$N$39,AKS$5)),SMALL(기준일시_입력!$N$21:$N$39,AKS$5)-AKH36,0)),0)</f>
        <v>0</v>
      </c>
      <c r="AKT36" s="125"/>
      <c r="AKU36" s="180" t="str">
        <f t="shared" si="314"/>
        <v/>
      </c>
      <c r="AKV36" s="180"/>
      <c r="AKW36" s="124" t="str">
        <f t="shared" si="315"/>
        <v/>
      </c>
      <c r="AKX36" s="133" t="str">
        <f t="shared" si="414"/>
        <v/>
      </c>
      <c r="AKY36" s="184"/>
      <c r="AKZ36" s="184"/>
      <c r="ALA36" s="184"/>
      <c r="ALB36" s="184"/>
      <c r="ALC36" s="184"/>
      <c r="ALD36" s="184"/>
      <c r="ALE36" s="176"/>
      <c r="ALF36" s="177"/>
      <c r="ALG36" s="129" t="str">
        <f>IF($B36="","",IF(AND(AKW$3&lt;&gt;"",$B36-기준일시_입력!$AO$7&lt;=0,AKY36="",ALB36="",ALE36=""),"X",IF(ALE36="연차","☆",IF(ALE36="월차","★",IF(ALE36="병가","♨",IF(ALE36="출장","◎",IF(ALE36="교육","■",IF(AND(ALE36="",AKY36&lt;=기준일시_입력!$J$15,ALB36&gt;=기준일시_입력!$N$15),"○",IF(AND(ALE36="",AKY36&lt;&gt;"",AKY36&gt;기준일시_입력!$J$15),"▼",IF(AND(ALE36="",ALB36&lt;&gt;"",ALB36&lt;기준일시_입력!$N$15),"△",""))))))))))</f>
        <v/>
      </c>
      <c r="ALH36" s="128">
        <f>IFERROR(IF(OR(AKY36="",ALB36=""),0,IF(AND(ALJ36&lt;기준일시_입력!$J$17,ALK36&gt;기준일시_입력!$N$17),기준일시_입력!$N$17-기준일시_입력!$J$17,IF(AND(ALJ36&gt;=기준일시_입력!$J$17,ALK36&gt;기준일시_입력!$N$17),기준일시_입력!$N$17-ALJ36,IF(ALK36&lt;기준일시_입력!$J$17,0,IF(AND(ALJ36&lt;기준일시_입력!$J$17,ALK36&lt;=기준일시_입력!$N$17),ALK36-기준일시_입력!$J$17,IF(AND(ALJ36&gt;=기준일시_입력!$J$17,ALK36&lt;=기준일시_입력!$N$17),ALK36-ALJ36,0)))))),0)</f>
        <v>0</v>
      </c>
      <c r="ALI36" s="128">
        <f t="shared" si="317"/>
        <v>0</v>
      </c>
      <c r="ALJ36" s="128">
        <f>IF(OR(AKY36="",ALB36=""),0,IF(AKY36&lt;기준일시_입력!$J$15,기준일시_입력!$J$15,AKY36))</f>
        <v>0</v>
      </c>
      <c r="ALK36" s="128">
        <f t="shared" si="318"/>
        <v>0</v>
      </c>
      <c r="ALL36" s="128">
        <f>IFERROR(IF(AND(ALJ36&lt;SMALL(기준일시_입력!$J$21:$J$39,ALL$5),ALK36&gt;SMALL(기준일시_입력!$N$21:$N$39,ALL$5)),INDEX(기준일시_입력!$AJ$21:$AJ$39,ALL$5*2-1),IF(AND(ALJ36&gt;=SMALL(기준일시_입력!$J$21:$J$39,ALL$5),ALJ36&lt;SMALL(기준일시_입력!$N$21:$N$39,ALL$5)),SMALL(기준일시_입력!$N$21:$N$39,ALL$5)-ALJ36,0)),0)</f>
        <v>0</v>
      </c>
      <c r="ALM36" s="128">
        <f>IFERROR(IF(AND(ALJ36&lt;SMALL(기준일시_입력!$J$21:$J$39,ALM$5),ALK36&gt;SMALL(기준일시_입력!$N$21:$N$39,ALM$5)),INDEX(기준일시_입력!$AJ$21:$AJ$39,ALM$5*2-1),IF(AND(ALJ36&gt;=SMALL(기준일시_입력!$J$21:$J$39,ALM$5),ALJ36&lt;SMALL(기준일시_입력!$N$21:$N$39,ALM$5)),SMALL(기준일시_입력!$N$21:$N$39,ALM$5)-ALJ36,0)),0)</f>
        <v>0</v>
      </c>
      <c r="ALN36" s="128">
        <f>IFERROR(IF(AND(ALJ36&lt;SMALL(기준일시_입력!$J$21:$J$39,ALN$5),ALK36&gt;SMALL(기준일시_입력!$N$21:$N$39,ALN$5)),INDEX(기준일시_입력!$AJ$21:$AJ$39,ALN$5*2-1),IF(AND(ALJ36&gt;=SMALL(기준일시_입력!$J$21:$J$39,ALN$5),ALJ36&lt;SMALL(기준일시_입력!$N$21:$N$39,ALN$5)),SMALL(기준일시_입력!$N$21:$N$39,ALN$5)-ALJ36,0)),0)</f>
        <v>0</v>
      </c>
      <c r="ALO36" s="128">
        <f>IFERROR(IF(AND(ALJ36&lt;SMALL(기준일시_입력!$J$21:$J$39,ALO$5),ALK36&gt;SMALL(기준일시_입력!$N$21:$N$39,ALO$5)),INDEX(기준일시_입력!$AJ$21:$AJ$39,ALO$5*2-1),IF(AND(ALJ36&gt;=SMALL(기준일시_입력!$J$21:$J$39,ALO$5),ALJ36&lt;SMALL(기준일시_입력!$N$21:$N$39,ALO$5)),SMALL(기준일시_입력!$N$21:$N$39,ALO$5)-ALJ36,0)),0)</f>
        <v>0</v>
      </c>
      <c r="ALP36" s="128">
        <f>IFERROR(IF(AND(ALJ36&lt;SMALL(기준일시_입력!$J$21:$J$39,ALP$5),ALK36&gt;SMALL(기준일시_입력!$N$21:$N$39,ALP$5)),INDEX(기준일시_입력!$AJ$21:$AJ$39,ALP$5*2-1),IF(AND(ALJ36&gt;=SMALL(기준일시_입력!$J$21:$J$39,ALP$5),ALJ36&lt;SMALL(기준일시_입력!$N$21:$N$39,ALP$5)),SMALL(기준일시_입력!$N$21:$N$39,ALP$5)-ALJ36,0)),0)</f>
        <v>0</v>
      </c>
      <c r="ALQ36" s="128">
        <f>IFERROR(IF(AND(ALJ36&lt;SMALL(기준일시_입력!$J$21:$J$39,ALQ$5),ALK36&gt;SMALL(기준일시_입력!$N$21:$N$39,ALQ$5)),INDEX(기준일시_입력!$AJ$21:$AJ$39,ALQ$5*2-1),IF(AND(ALJ36&gt;=SMALL(기준일시_입력!$J$21:$J$39,ALQ$5),ALJ36&lt;SMALL(기준일시_입력!$N$21:$N$39,ALQ$5)),SMALL(기준일시_입력!$N$21:$N$39,ALQ$5)-ALJ36,0)),0)</f>
        <v>0</v>
      </c>
      <c r="ALR36" s="128">
        <f>IFERROR(IF(AND(ALJ36&lt;SMALL(기준일시_입력!$J$21:$J$39,ALR$5),ALK36&gt;SMALL(기준일시_입력!$N$21:$N$39,ALR$5)),INDEX(기준일시_입력!$AJ$21:$AJ$39,ALR$5*2-1),IF(AND(ALJ36&gt;=SMALL(기준일시_입력!$J$21:$J$39,ALR$5),ALJ36&lt;SMALL(기준일시_입력!$N$21:$N$39,ALR$5)),SMALL(기준일시_입력!$N$21:$N$39,ALR$5)-ALJ36,0)),0)</f>
        <v>0</v>
      </c>
      <c r="ALS36" s="128">
        <f>IFERROR(IF(AND(ALJ36&lt;SMALL(기준일시_입력!$J$21:$J$39,ALS$5),ALK36&gt;SMALL(기준일시_입력!$N$21:$N$39,ALS$5)),INDEX(기준일시_입력!$AJ$21:$AJ$39,ALS$5*2-1),IF(AND(ALJ36&gt;=SMALL(기준일시_입력!$J$21:$J$39,ALS$5),ALJ36&lt;SMALL(기준일시_입력!$N$21:$N$39,ALS$5)),SMALL(기준일시_입력!$N$21:$N$39,ALS$5)-ALJ36,0)),0)</f>
        <v>0</v>
      </c>
      <c r="ALT36" s="128">
        <f>IFERROR(IF(AND(ALJ36&lt;SMALL(기준일시_입력!$J$21:$J$39,ALT$5),ALK36&gt;SMALL(기준일시_입력!$N$21:$N$39,ALT$5)),INDEX(기준일시_입력!$AJ$21:$AJ$39,ALT$5*2-1),IF(AND(ALJ36&gt;=SMALL(기준일시_입력!$J$21:$J$39,ALT$5),ALJ36&lt;SMALL(기준일시_입력!$N$21:$N$39,ALT$5)),SMALL(기준일시_입력!$N$21:$N$39,ALT$5)-ALJ36,0)),0)</f>
        <v>0</v>
      </c>
      <c r="ALU36" s="128">
        <f>IFERROR(IF(AND(ALJ36&lt;SMALL(기준일시_입력!$J$21:$J$39,ALU$5),ALK36&gt;SMALL(기준일시_입력!$N$21:$N$39,ALU$5)),INDEX(기준일시_입력!$AJ$21:$AJ$39,ALU$5*2-1),IF(AND(ALJ36&gt;=SMALL(기준일시_입력!$J$21:$J$39,ALU$5),ALJ36&lt;SMALL(기준일시_입력!$N$21:$N$39,ALU$5)),SMALL(기준일시_입력!$N$21:$N$39,ALU$5)-ALJ36,0)),0)</f>
        <v>0</v>
      </c>
      <c r="ALV36" s="125"/>
      <c r="ALW36" s="180" t="str">
        <f t="shared" si="319"/>
        <v/>
      </c>
      <c r="ALX36" s="180"/>
      <c r="ALY36" s="124" t="str">
        <f t="shared" si="320"/>
        <v/>
      </c>
      <c r="ALZ36" s="133" t="str">
        <f t="shared" si="415"/>
        <v/>
      </c>
      <c r="AMA36" s="184"/>
      <c r="AMB36" s="184"/>
      <c r="AMC36" s="184"/>
      <c r="AMD36" s="184"/>
      <c r="AME36" s="184"/>
      <c r="AMF36" s="184"/>
      <c r="AMG36" s="176"/>
      <c r="AMH36" s="177"/>
      <c r="AMI36" s="129" t="str">
        <f>IF($B36="","",IF(AND(ALY$3&lt;&gt;"",$B36-기준일시_입력!$AO$7&lt;=0,AMA36="",AMD36="",AMG36=""),"X",IF(AMG36="연차","☆",IF(AMG36="월차","★",IF(AMG36="병가","♨",IF(AMG36="출장","◎",IF(AMG36="교육","■",IF(AND(AMG36="",AMA36&lt;=기준일시_입력!$J$15,AMD36&gt;=기준일시_입력!$N$15),"○",IF(AND(AMG36="",AMA36&lt;&gt;"",AMA36&gt;기준일시_입력!$J$15),"▼",IF(AND(AMG36="",AMD36&lt;&gt;"",AMD36&lt;기준일시_입력!$N$15),"△",""))))))))))</f>
        <v/>
      </c>
      <c r="AMJ36" s="128">
        <f>IFERROR(IF(OR(AMA36="",AMD36=""),0,IF(AND(AML36&lt;기준일시_입력!$J$17,AMM36&gt;기준일시_입력!$N$17),기준일시_입력!$N$17-기준일시_입력!$J$17,IF(AND(AML36&gt;=기준일시_입력!$J$17,AMM36&gt;기준일시_입력!$N$17),기준일시_입력!$N$17-AML36,IF(AMM36&lt;기준일시_입력!$J$17,0,IF(AND(AML36&lt;기준일시_입력!$J$17,AMM36&lt;=기준일시_입력!$N$17),AMM36-기준일시_입력!$J$17,IF(AND(AML36&gt;=기준일시_입력!$J$17,AMM36&lt;=기준일시_입력!$N$17),AMM36-AML36,0)))))),0)</f>
        <v>0</v>
      </c>
      <c r="AMK36" s="128">
        <f t="shared" si="322"/>
        <v>0</v>
      </c>
      <c r="AML36" s="128">
        <f>IF(OR(AMA36="",AMD36=""),0,IF(AMA36&lt;기준일시_입력!$J$15,기준일시_입력!$J$15,AMA36))</f>
        <v>0</v>
      </c>
      <c r="AMM36" s="128">
        <f t="shared" si="323"/>
        <v>0</v>
      </c>
      <c r="AMN36" s="128">
        <f>IFERROR(IF(AND(AML36&lt;SMALL(기준일시_입력!$J$21:$J$39,AMN$5),AMM36&gt;SMALL(기준일시_입력!$N$21:$N$39,AMN$5)),INDEX(기준일시_입력!$AJ$21:$AJ$39,AMN$5*2-1),IF(AND(AML36&gt;=SMALL(기준일시_입력!$J$21:$J$39,AMN$5),AML36&lt;SMALL(기준일시_입력!$N$21:$N$39,AMN$5)),SMALL(기준일시_입력!$N$21:$N$39,AMN$5)-AML36,0)),0)</f>
        <v>0</v>
      </c>
      <c r="AMO36" s="128">
        <f>IFERROR(IF(AND(AML36&lt;SMALL(기준일시_입력!$J$21:$J$39,AMO$5),AMM36&gt;SMALL(기준일시_입력!$N$21:$N$39,AMO$5)),INDEX(기준일시_입력!$AJ$21:$AJ$39,AMO$5*2-1),IF(AND(AML36&gt;=SMALL(기준일시_입력!$J$21:$J$39,AMO$5),AML36&lt;SMALL(기준일시_입력!$N$21:$N$39,AMO$5)),SMALL(기준일시_입력!$N$21:$N$39,AMO$5)-AML36,0)),0)</f>
        <v>0</v>
      </c>
      <c r="AMP36" s="128">
        <f>IFERROR(IF(AND(AML36&lt;SMALL(기준일시_입력!$J$21:$J$39,AMP$5),AMM36&gt;SMALL(기준일시_입력!$N$21:$N$39,AMP$5)),INDEX(기준일시_입력!$AJ$21:$AJ$39,AMP$5*2-1),IF(AND(AML36&gt;=SMALL(기준일시_입력!$J$21:$J$39,AMP$5),AML36&lt;SMALL(기준일시_입력!$N$21:$N$39,AMP$5)),SMALL(기준일시_입력!$N$21:$N$39,AMP$5)-AML36,0)),0)</f>
        <v>0</v>
      </c>
      <c r="AMQ36" s="128">
        <f>IFERROR(IF(AND(AML36&lt;SMALL(기준일시_입력!$J$21:$J$39,AMQ$5),AMM36&gt;SMALL(기준일시_입력!$N$21:$N$39,AMQ$5)),INDEX(기준일시_입력!$AJ$21:$AJ$39,AMQ$5*2-1),IF(AND(AML36&gt;=SMALL(기준일시_입력!$J$21:$J$39,AMQ$5),AML36&lt;SMALL(기준일시_입력!$N$21:$N$39,AMQ$5)),SMALL(기준일시_입력!$N$21:$N$39,AMQ$5)-AML36,0)),0)</f>
        <v>0</v>
      </c>
      <c r="AMR36" s="128">
        <f>IFERROR(IF(AND(AML36&lt;SMALL(기준일시_입력!$J$21:$J$39,AMR$5),AMM36&gt;SMALL(기준일시_입력!$N$21:$N$39,AMR$5)),INDEX(기준일시_입력!$AJ$21:$AJ$39,AMR$5*2-1),IF(AND(AML36&gt;=SMALL(기준일시_입력!$J$21:$J$39,AMR$5),AML36&lt;SMALL(기준일시_입력!$N$21:$N$39,AMR$5)),SMALL(기준일시_입력!$N$21:$N$39,AMR$5)-AML36,0)),0)</f>
        <v>0</v>
      </c>
      <c r="AMS36" s="128">
        <f>IFERROR(IF(AND(AML36&lt;SMALL(기준일시_입력!$J$21:$J$39,AMS$5),AMM36&gt;SMALL(기준일시_입력!$N$21:$N$39,AMS$5)),INDEX(기준일시_입력!$AJ$21:$AJ$39,AMS$5*2-1),IF(AND(AML36&gt;=SMALL(기준일시_입력!$J$21:$J$39,AMS$5),AML36&lt;SMALL(기준일시_입력!$N$21:$N$39,AMS$5)),SMALL(기준일시_입력!$N$21:$N$39,AMS$5)-AML36,0)),0)</f>
        <v>0</v>
      </c>
      <c r="AMT36" s="128">
        <f>IFERROR(IF(AND(AML36&lt;SMALL(기준일시_입력!$J$21:$J$39,AMT$5),AMM36&gt;SMALL(기준일시_입력!$N$21:$N$39,AMT$5)),INDEX(기준일시_입력!$AJ$21:$AJ$39,AMT$5*2-1),IF(AND(AML36&gt;=SMALL(기준일시_입력!$J$21:$J$39,AMT$5),AML36&lt;SMALL(기준일시_입력!$N$21:$N$39,AMT$5)),SMALL(기준일시_입력!$N$21:$N$39,AMT$5)-AML36,0)),0)</f>
        <v>0</v>
      </c>
      <c r="AMU36" s="128">
        <f>IFERROR(IF(AND(AML36&lt;SMALL(기준일시_입력!$J$21:$J$39,AMU$5),AMM36&gt;SMALL(기준일시_입력!$N$21:$N$39,AMU$5)),INDEX(기준일시_입력!$AJ$21:$AJ$39,AMU$5*2-1),IF(AND(AML36&gt;=SMALL(기준일시_입력!$J$21:$J$39,AMU$5),AML36&lt;SMALL(기준일시_입력!$N$21:$N$39,AMU$5)),SMALL(기준일시_입력!$N$21:$N$39,AMU$5)-AML36,0)),0)</f>
        <v>0</v>
      </c>
      <c r="AMV36" s="128">
        <f>IFERROR(IF(AND(AML36&lt;SMALL(기준일시_입력!$J$21:$J$39,AMV$5),AMM36&gt;SMALL(기준일시_입력!$N$21:$N$39,AMV$5)),INDEX(기준일시_입력!$AJ$21:$AJ$39,AMV$5*2-1),IF(AND(AML36&gt;=SMALL(기준일시_입력!$J$21:$J$39,AMV$5),AML36&lt;SMALL(기준일시_입력!$N$21:$N$39,AMV$5)),SMALL(기준일시_입력!$N$21:$N$39,AMV$5)-AML36,0)),0)</f>
        <v>0</v>
      </c>
      <c r="AMW36" s="128">
        <f>IFERROR(IF(AND(AML36&lt;SMALL(기준일시_입력!$J$21:$J$39,AMW$5),AMM36&gt;SMALL(기준일시_입력!$N$21:$N$39,AMW$5)),INDEX(기준일시_입력!$AJ$21:$AJ$39,AMW$5*2-1),IF(AND(AML36&gt;=SMALL(기준일시_입력!$J$21:$J$39,AMW$5),AML36&lt;SMALL(기준일시_입력!$N$21:$N$39,AMW$5)),SMALL(기준일시_입력!$N$21:$N$39,AMW$5)-AML36,0)),0)</f>
        <v>0</v>
      </c>
      <c r="AMX36" s="125"/>
      <c r="AMY36" s="180" t="str">
        <f t="shared" si="324"/>
        <v/>
      </c>
      <c r="AMZ36" s="180"/>
      <c r="ANA36" s="124" t="str">
        <f t="shared" si="325"/>
        <v/>
      </c>
      <c r="ANB36" s="133" t="str">
        <f t="shared" si="415"/>
        <v/>
      </c>
      <c r="ANC36" s="184"/>
      <c r="AND36" s="184"/>
      <c r="ANE36" s="184"/>
      <c r="ANF36" s="184"/>
      <c r="ANG36" s="184"/>
      <c r="ANH36" s="184"/>
      <c r="ANI36" s="176"/>
      <c r="ANJ36" s="177"/>
      <c r="ANK36" s="129" t="str">
        <f>IF($B36="","",IF(AND(ANA$3&lt;&gt;"",$B36-기준일시_입력!$AO$7&lt;=0,ANC36="",ANF36="",ANI36=""),"X",IF(ANI36="연차","☆",IF(ANI36="월차","★",IF(ANI36="병가","♨",IF(ANI36="출장","◎",IF(ANI36="교육","■",IF(AND(ANI36="",ANC36&lt;=기준일시_입력!$J$15,ANF36&gt;=기준일시_입력!$N$15),"○",IF(AND(ANI36="",ANC36&lt;&gt;"",ANC36&gt;기준일시_입력!$J$15),"▼",IF(AND(ANI36="",ANF36&lt;&gt;"",ANF36&lt;기준일시_입력!$N$15),"△",""))))))))))</f>
        <v/>
      </c>
      <c r="ANL36" s="128">
        <f>IFERROR(IF(OR(ANC36="",ANF36=""),0,IF(AND(ANN36&lt;기준일시_입력!$J$17,ANO36&gt;기준일시_입력!$N$17),기준일시_입력!$N$17-기준일시_입력!$J$17,IF(AND(ANN36&gt;=기준일시_입력!$J$17,ANO36&gt;기준일시_입력!$N$17),기준일시_입력!$N$17-ANN36,IF(ANO36&lt;기준일시_입력!$J$17,0,IF(AND(ANN36&lt;기준일시_입력!$J$17,ANO36&lt;=기준일시_입력!$N$17),ANO36-기준일시_입력!$J$17,IF(AND(ANN36&gt;=기준일시_입력!$J$17,ANO36&lt;=기준일시_입력!$N$17),ANO36-ANN36,0)))))),0)</f>
        <v>0</v>
      </c>
      <c r="ANM36" s="128">
        <f t="shared" si="327"/>
        <v>0</v>
      </c>
      <c r="ANN36" s="128">
        <f>IF(OR(ANC36="",ANF36=""),0,IF(ANC36&lt;기준일시_입력!$J$15,기준일시_입력!$J$15,ANC36))</f>
        <v>0</v>
      </c>
      <c r="ANO36" s="128">
        <f t="shared" si="328"/>
        <v>0</v>
      </c>
      <c r="ANP36" s="128">
        <f>IFERROR(IF(AND(ANN36&lt;SMALL(기준일시_입력!$J$21:$J$39,ANP$5),ANO36&gt;SMALL(기준일시_입력!$N$21:$N$39,ANP$5)),INDEX(기준일시_입력!$AJ$21:$AJ$39,ANP$5*2-1),IF(AND(ANN36&gt;=SMALL(기준일시_입력!$J$21:$J$39,ANP$5),ANN36&lt;SMALL(기준일시_입력!$N$21:$N$39,ANP$5)),SMALL(기준일시_입력!$N$21:$N$39,ANP$5)-ANN36,0)),0)</f>
        <v>0</v>
      </c>
      <c r="ANQ36" s="128">
        <f>IFERROR(IF(AND(ANN36&lt;SMALL(기준일시_입력!$J$21:$J$39,ANQ$5),ANO36&gt;SMALL(기준일시_입력!$N$21:$N$39,ANQ$5)),INDEX(기준일시_입력!$AJ$21:$AJ$39,ANQ$5*2-1),IF(AND(ANN36&gt;=SMALL(기준일시_입력!$J$21:$J$39,ANQ$5),ANN36&lt;SMALL(기준일시_입력!$N$21:$N$39,ANQ$5)),SMALL(기준일시_입력!$N$21:$N$39,ANQ$5)-ANN36,0)),0)</f>
        <v>0</v>
      </c>
      <c r="ANR36" s="128">
        <f>IFERROR(IF(AND(ANN36&lt;SMALL(기준일시_입력!$J$21:$J$39,ANR$5),ANO36&gt;SMALL(기준일시_입력!$N$21:$N$39,ANR$5)),INDEX(기준일시_입력!$AJ$21:$AJ$39,ANR$5*2-1),IF(AND(ANN36&gt;=SMALL(기준일시_입력!$J$21:$J$39,ANR$5),ANN36&lt;SMALL(기준일시_입력!$N$21:$N$39,ANR$5)),SMALL(기준일시_입력!$N$21:$N$39,ANR$5)-ANN36,0)),0)</f>
        <v>0</v>
      </c>
      <c r="ANS36" s="128">
        <f>IFERROR(IF(AND(ANN36&lt;SMALL(기준일시_입력!$J$21:$J$39,ANS$5),ANO36&gt;SMALL(기준일시_입력!$N$21:$N$39,ANS$5)),INDEX(기준일시_입력!$AJ$21:$AJ$39,ANS$5*2-1),IF(AND(ANN36&gt;=SMALL(기준일시_입력!$J$21:$J$39,ANS$5),ANN36&lt;SMALL(기준일시_입력!$N$21:$N$39,ANS$5)),SMALL(기준일시_입력!$N$21:$N$39,ANS$5)-ANN36,0)),0)</f>
        <v>0</v>
      </c>
      <c r="ANT36" s="128">
        <f>IFERROR(IF(AND(ANN36&lt;SMALL(기준일시_입력!$J$21:$J$39,ANT$5),ANO36&gt;SMALL(기준일시_입력!$N$21:$N$39,ANT$5)),INDEX(기준일시_입력!$AJ$21:$AJ$39,ANT$5*2-1),IF(AND(ANN36&gt;=SMALL(기준일시_입력!$J$21:$J$39,ANT$5),ANN36&lt;SMALL(기준일시_입력!$N$21:$N$39,ANT$5)),SMALL(기준일시_입력!$N$21:$N$39,ANT$5)-ANN36,0)),0)</f>
        <v>0</v>
      </c>
      <c r="ANU36" s="128">
        <f>IFERROR(IF(AND(ANN36&lt;SMALL(기준일시_입력!$J$21:$J$39,ANU$5),ANO36&gt;SMALL(기준일시_입력!$N$21:$N$39,ANU$5)),INDEX(기준일시_입력!$AJ$21:$AJ$39,ANU$5*2-1),IF(AND(ANN36&gt;=SMALL(기준일시_입력!$J$21:$J$39,ANU$5),ANN36&lt;SMALL(기준일시_입력!$N$21:$N$39,ANU$5)),SMALL(기준일시_입력!$N$21:$N$39,ANU$5)-ANN36,0)),0)</f>
        <v>0</v>
      </c>
      <c r="ANV36" s="128">
        <f>IFERROR(IF(AND(ANN36&lt;SMALL(기준일시_입력!$J$21:$J$39,ANV$5),ANO36&gt;SMALL(기준일시_입력!$N$21:$N$39,ANV$5)),INDEX(기준일시_입력!$AJ$21:$AJ$39,ANV$5*2-1),IF(AND(ANN36&gt;=SMALL(기준일시_입력!$J$21:$J$39,ANV$5),ANN36&lt;SMALL(기준일시_입력!$N$21:$N$39,ANV$5)),SMALL(기준일시_입력!$N$21:$N$39,ANV$5)-ANN36,0)),0)</f>
        <v>0</v>
      </c>
      <c r="ANW36" s="128">
        <f>IFERROR(IF(AND(ANN36&lt;SMALL(기준일시_입력!$J$21:$J$39,ANW$5),ANO36&gt;SMALL(기준일시_입력!$N$21:$N$39,ANW$5)),INDEX(기준일시_입력!$AJ$21:$AJ$39,ANW$5*2-1),IF(AND(ANN36&gt;=SMALL(기준일시_입력!$J$21:$J$39,ANW$5),ANN36&lt;SMALL(기준일시_입력!$N$21:$N$39,ANW$5)),SMALL(기준일시_입력!$N$21:$N$39,ANW$5)-ANN36,0)),0)</f>
        <v>0</v>
      </c>
      <c r="ANX36" s="128">
        <f>IFERROR(IF(AND(ANN36&lt;SMALL(기준일시_입력!$J$21:$J$39,ANX$5),ANO36&gt;SMALL(기준일시_입력!$N$21:$N$39,ANX$5)),INDEX(기준일시_입력!$AJ$21:$AJ$39,ANX$5*2-1),IF(AND(ANN36&gt;=SMALL(기준일시_입력!$J$21:$J$39,ANX$5),ANN36&lt;SMALL(기준일시_입력!$N$21:$N$39,ANX$5)),SMALL(기준일시_입력!$N$21:$N$39,ANX$5)-ANN36,0)),0)</f>
        <v>0</v>
      </c>
      <c r="ANY36" s="128">
        <f>IFERROR(IF(AND(ANN36&lt;SMALL(기준일시_입력!$J$21:$J$39,ANY$5),ANO36&gt;SMALL(기준일시_입력!$N$21:$N$39,ANY$5)),INDEX(기준일시_입력!$AJ$21:$AJ$39,ANY$5*2-1),IF(AND(ANN36&gt;=SMALL(기준일시_입력!$J$21:$J$39,ANY$5),ANN36&lt;SMALL(기준일시_입력!$N$21:$N$39,ANY$5)),SMALL(기준일시_입력!$N$21:$N$39,ANY$5)-ANN36,0)),0)</f>
        <v>0</v>
      </c>
      <c r="ANZ36" s="125"/>
      <c r="AOA36" s="180" t="str">
        <f t="shared" si="329"/>
        <v/>
      </c>
      <c r="AOB36" s="180"/>
      <c r="AOC36" s="124" t="str">
        <f t="shared" si="330"/>
        <v/>
      </c>
      <c r="AOD36" s="133" t="str">
        <f t="shared" si="415"/>
        <v/>
      </c>
      <c r="AOE36" s="184"/>
      <c r="AOF36" s="184"/>
      <c r="AOG36" s="184"/>
      <c r="AOH36" s="184"/>
      <c r="AOI36" s="184"/>
      <c r="AOJ36" s="184"/>
      <c r="AOK36" s="176"/>
      <c r="AOL36" s="177"/>
      <c r="AOM36" s="129" t="str">
        <f>IF($B36="","",IF(AND(AOC$3&lt;&gt;"",$B36-기준일시_입력!$AO$7&lt;=0,AOE36="",AOH36="",AOK36=""),"X",IF(AOK36="연차","☆",IF(AOK36="월차","★",IF(AOK36="병가","♨",IF(AOK36="출장","◎",IF(AOK36="교육","■",IF(AND(AOK36="",AOE36&lt;=기준일시_입력!$J$15,AOH36&gt;=기준일시_입력!$N$15),"○",IF(AND(AOK36="",AOE36&lt;&gt;"",AOE36&gt;기준일시_입력!$J$15),"▼",IF(AND(AOK36="",AOH36&lt;&gt;"",AOH36&lt;기준일시_입력!$N$15),"△",""))))))))))</f>
        <v/>
      </c>
      <c r="AON36" s="128">
        <f>IFERROR(IF(OR(AOE36="",AOH36=""),0,IF(AND(AOP36&lt;기준일시_입력!$J$17,AOQ36&gt;기준일시_입력!$N$17),기준일시_입력!$N$17-기준일시_입력!$J$17,IF(AND(AOP36&gt;=기준일시_입력!$J$17,AOQ36&gt;기준일시_입력!$N$17),기준일시_입력!$N$17-AOP36,IF(AOQ36&lt;기준일시_입력!$J$17,0,IF(AND(AOP36&lt;기준일시_입력!$J$17,AOQ36&lt;=기준일시_입력!$N$17),AOQ36-기준일시_입력!$J$17,IF(AND(AOP36&gt;=기준일시_입력!$J$17,AOQ36&lt;=기준일시_입력!$N$17),AOQ36-AOP36,0)))))),0)</f>
        <v>0</v>
      </c>
      <c r="AOO36" s="128">
        <f t="shared" si="332"/>
        <v>0</v>
      </c>
      <c r="AOP36" s="128">
        <f>IF(OR(AOE36="",AOH36=""),0,IF(AOE36&lt;기준일시_입력!$J$15,기준일시_입력!$J$15,AOE36))</f>
        <v>0</v>
      </c>
      <c r="AOQ36" s="128">
        <f t="shared" si="333"/>
        <v>0</v>
      </c>
      <c r="AOR36" s="128">
        <f>IFERROR(IF(AND(AOP36&lt;SMALL(기준일시_입력!$J$21:$J$39,AOR$5),AOQ36&gt;SMALL(기준일시_입력!$N$21:$N$39,AOR$5)),INDEX(기준일시_입력!$AJ$21:$AJ$39,AOR$5*2-1),IF(AND(AOP36&gt;=SMALL(기준일시_입력!$J$21:$J$39,AOR$5),AOP36&lt;SMALL(기준일시_입력!$N$21:$N$39,AOR$5)),SMALL(기준일시_입력!$N$21:$N$39,AOR$5)-AOP36,0)),0)</f>
        <v>0</v>
      </c>
      <c r="AOS36" s="128">
        <f>IFERROR(IF(AND(AOP36&lt;SMALL(기준일시_입력!$J$21:$J$39,AOS$5),AOQ36&gt;SMALL(기준일시_입력!$N$21:$N$39,AOS$5)),INDEX(기준일시_입력!$AJ$21:$AJ$39,AOS$5*2-1),IF(AND(AOP36&gt;=SMALL(기준일시_입력!$J$21:$J$39,AOS$5),AOP36&lt;SMALL(기준일시_입력!$N$21:$N$39,AOS$5)),SMALL(기준일시_입력!$N$21:$N$39,AOS$5)-AOP36,0)),0)</f>
        <v>0</v>
      </c>
      <c r="AOT36" s="128">
        <f>IFERROR(IF(AND(AOP36&lt;SMALL(기준일시_입력!$J$21:$J$39,AOT$5),AOQ36&gt;SMALL(기준일시_입력!$N$21:$N$39,AOT$5)),INDEX(기준일시_입력!$AJ$21:$AJ$39,AOT$5*2-1),IF(AND(AOP36&gt;=SMALL(기준일시_입력!$J$21:$J$39,AOT$5),AOP36&lt;SMALL(기준일시_입력!$N$21:$N$39,AOT$5)),SMALL(기준일시_입력!$N$21:$N$39,AOT$5)-AOP36,0)),0)</f>
        <v>0</v>
      </c>
      <c r="AOU36" s="128">
        <f>IFERROR(IF(AND(AOP36&lt;SMALL(기준일시_입력!$J$21:$J$39,AOU$5),AOQ36&gt;SMALL(기준일시_입력!$N$21:$N$39,AOU$5)),INDEX(기준일시_입력!$AJ$21:$AJ$39,AOU$5*2-1),IF(AND(AOP36&gt;=SMALL(기준일시_입력!$J$21:$J$39,AOU$5),AOP36&lt;SMALL(기준일시_입력!$N$21:$N$39,AOU$5)),SMALL(기준일시_입력!$N$21:$N$39,AOU$5)-AOP36,0)),0)</f>
        <v>0</v>
      </c>
      <c r="AOV36" s="128">
        <f>IFERROR(IF(AND(AOP36&lt;SMALL(기준일시_입력!$J$21:$J$39,AOV$5),AOQ36&gt;SMALL(기준일시_입력!$N$21:$N$39,AOV$5)),INDEX(기준일시_입력!$AJ$21:$AJ$39,AOV$5*2-1),IF(AND(AOP36&gt;=SMALL(기준일시_입력!$J$21:$J$39,AOV$5),AOP36&lt;SMALL(기준일시_입력!$N$21:$N$39,AOV$5)),SMALL(기준일시_입력!$N$21:$N$39,AOV$5)-AOP36,0)),0)</f>
        <v>0</v>
      </c>
      <c r="AOW36" s="128">
        <f>IFERROR(IF(AND(AOP36&lt;SMALL(기준일시_입력!$J$21:$J$39,AOW$5),AOQ36&gt;SMALL(기준일시_입력!$N$21:$N$39,AOW$5)),INDEX(기준일시_입력!$AJ$21:$AJ$39,AOW$5*2-1),IF(AND(AOP36&gt;=SMALL(기준일시_입력!$J$21:$J$39,AOW$5),AOP36&lt;SMALL(기준일시_입력!$N$21:$N$39,AOW$5)),SMALL(기준일시_입력!$N$21:$N$39,AOW$5)-AOP36,0)),0)</f>
        <v>0</v>
      </c>
      <c r="AOX36" s="128">
        <f>IFERROR(IF(AND(AOP36&lt;SMALL(기준일시_입력!$J$21:$J$39,AOX$5),AOQ36&gt;SMALL(기준일시_입력!$N$21:$N$39,AOX$5)),INDEX(기준일시_입력!$AJ$21:$AJ$39,AOX$5*2-1),IF(AND(AOP36&gt;=SMALL(기준일시_입력!$J$21:$J$39,AOX$5),AOP36&lt;SMALL(기준일시_입력!$N$21:$N$39,AOX$5)),SMALL(기준일시_입력!$N$21:$N$39,AOX$5)-AOP36,0)),0)</f>
        <v>0</v>
      </c>
      <c r="AOY36" s="128">
        <f>IFERROR(IF(AND(AOP36&lt;SMALL(기준일시_입력!$J$21:$J$39,AOY$5),AOQ36&gt;SMALL(기준일시_입력!$N$21:$N$39,AOY$5)),INDEX(기준일시_입력!$AJ$21:$AJ$39,AOY$5*2-1),IF(AND(AOP36&gt;=SMALL(기준일시_입력!$J$21:$J$39,AOY$5),AOP36&lt;SMALL(기준일시_입력!$N$21:$N$39,AOY$5)),SMALL(기준일시_입력!$N$21:$N$39,AOY$5)-AOP36,0)),0)</f>
        <v>0</v>
      </c>
      <c r="AOZ36" s="128">
        <f>IFERROR(IF(AND(AOP36&lt;SMALL(기준일시_입력!$J$21:$J$39,AOZ$5),AOQ36&gt;SMALL(기준일시_입력!$N$21:$N$39,AOZ$5)),INDEX(기준일시_입력!$AJ$21:$AJ$39,AOZ$5*2-1),IF(AND(AOP36&gt;=SMALL(기준일시_입력!$J$21:$J$39,AOZ$5),AOP36&lt;SMALL(기준일시_입력!$N$21:$N$39,AOZ$5)),SMALL(기준일시_입력!$N$21:$N$39,AOZ$5)-AOP36,0)),0)</f>
        <v>0</v>
      </c>
      <c r="APA36" s="128">
        <f>IFERROR(IF(AND(AOP36&lt;SMALL(기준일시_입력!$J$21:$J$39,APA$5),AOQ36&gt;SMALL(기준일시_입력!$N$21:$N$39,APA$5)),INDEX(기준일시_입력!$AJ$21:$AJ$39,APA$5*2-1),IF(AND(AOP36&gt;=SMALL(기준일시_입력!$J$21:$J$39,APA$5),AOP36&lt;SMALL(기준일시_입력!$N$21:$N$39,APA$5)),SMALL(기준일시_입력!$N$21:$N$39,APA$5)-AOP36,0)),0)</f>
        <v>0</v>
      </c>
      <c r="APB36" s="125"/>
      <c r="APC36" s="180" t="str">
        <f t="shared" si="334"/>
        <v/>
      </c>
      <c r="APD36" s="180"/>
      <c r="APE36" s="124" t="str">
        <f t="shared" si="335"/>
        <v/>
      </c>
      <c r="APF36" s="133" t="str">
        <f t="shared" si="416"/>
        <v/>
      </c>
      <c r="APG36" s="184"/>
      <c r="APH36" s="184"/>
      <c r="API36" s="184"/>
      <c r="APJ36" s="184"/>
      <c r="APK36" s="184"/>
      <c r="APL36" s="184"/>
      <c r="APM36" s="176"/>
      <c r="APN36" s="177"/>
      <c r="APO36" s="129" t="str">
        <f>IF($B36="","",IF(AND(APE$3&lt;&gt;"",$B36-기준일시_입력!$AO$7&lt;=0,APG36="",APJ36="",APM36=""),"X",IF(APM36="연차","☆",IF(APM36="월차","★",IF(APM36="병가","♨",IF(APM36="출장","◎",IF(APM36="교육","■",IF(AND(APM36="",APG36&lt;=기준일시_입력!$J$15,APJ36&gt;=기준일시_입력!$N$15),"○",IF(AND(APM36="",APG36&lt;&gt;"",APG36&gt;기준일시_입력!$J$15),"▼",IF(AND(APM36="",APJ36&lt;&gt;"",APJ36&lt;기준일시_입력!$N$15),"△",""))))))))))</f>
        <v/>
      </c>
      <c r="APP36" s="128">
        <f>IFERROR(IF(OR(APG36="",APJ36=""),0,IF(AND(APR36&lt;기준일시_입력!$J$17,APS36&gt;기준일시_입력!$N$17),기준일시_입력!$N$17-기준일시_입력!$J$17,IF(AND(APR36&gt;=기준일시_입력!$J$17,APS36&gt;기준일시_입력!$N$17),기준일시_입력!$N$17-APR36,IF(APS36&lt;기준일시_입력!$J$17,0,IF(AND(APR36&lt;기준일시_입력!$J$17,APS36&lt;=기준일시_입력!$N$17),APS36-기준일시_입력!$J$17,IF(AND(APR36&gt;=기준일시_입력!$J$17,APS36&lt;=기준일시_입력!$N$17),APS36-APR36,0)))))),0)</f>
        <v>0</v>
      </c>
      <c r="APQ36" s="128">
        <f t="shared" si="337"/>
        <v>0</v>
      </c>
      <c r="APR36" s="128">
        <f>IF(OR(APG36="",APJ36=""),0,IF(APG36&lt;기준일시_입력!$J$15,기준일시_입력!$J$15,APG36))</f>
        <v>0</v>
      </c>
      <c r="APS36" s="128">
        <f t="shared" si="338"/>
        <v>0</v>
      </c>
      <c r="APT36" s="128">
        <f>IFERROR(IF(AND(APR36&lt;SMALL(기준일시_입력!$J$21:$J$39,APT$5),APS36&gt;SMALL(기준일시_입력!$N$21:$N$39,APT$5)),INDEX(기준일시_입력!$AJ$21:$AJ$39,APT$5*2-1),IF(AND(APR36&gt;=SMALL(기준일시_입력!$J$21:$J$39,APT$5),APR36&lt;SMALL(기준일시_입력!$N$21:$N$39,APT$5)),SMALL(기준일시_입력!$N$21:$N$39,APT$5)-APR36,0)),0)</f>
        <v>0</v>
      </c>
      <c r="APU36" s="128">
        <f>IFERROR(IF(AND(APR36&lt;SMALL(기준일시_입력!$J$21:$J$39,APU$5),APS36&gt;SMALL(기준일시_입력!$N$21:$N$39,APU$5)),INDEX(기준일시_입력!$AJ$21:$AJ$39,APU$5*2-1),IF(AND(APR36&gt;=SMALL(기준일시_입력!$J$21:$J$39,APU$5),APR36&lt;SMALL(기준일시_입력!$N$21:$N$39,APU$5)),SMALL(기준일시_입력!$N$21:$N$39,APU$5)-APR36,0)),0)</f>
        <v>0</v>
      </c>
      <c r="APV36" s="128">
        <f>IFERROR(IF(AND(APR36&lt;SMALL(기준일시_입력!$J$21:$J$39,APV$5),APS36&gt;SMALL(기준일시_입력!$N$21:$N$39,APV$5)),INDEX(기준일시_입력!$AJ$21:$AJ$39,APV$5*2-1),IF(AND(APR36&gt;=SMALL(기준일시_입력!$J$21:$J$39,APV$5),APR36&lt;SMALL(기준일시_입력!$N$21:$N$39,APV$5)),SMALL(기준일시_입력!$N$21:$N$39,APV$5)-APR36,0)),0)</f>
        <v>0</v>
      </c>
      <c r="APW36" s="128">
        <f>IFERROR(IF(AND(APR36&lt;SMALL(기준일시_입력!$J$21:$J$39,APW$5),APS36&gt;SMALL(기준일시_입력!$N$21:$N$39,APW$5)),INDEX(기준일시_입력!$AJ$21:$AJ$39,APW$5*2-1),IF(AND(APR36&gt;=SMALL(기준일시_입력!$J$21:$J$39,APW$5),APR36&lt;SMALL(기준일시_입력!$N$21:$N$39,APW$5)),SMALL(기준일시_입력!$N$21:$N$39,APW$5)-APR36,0)),0)</f>
        <v>0</v>
      </c>
      <c r="APX36" s="128">
        <f>IFERROR(IF(AND(APR36&lt;SMALL(기준일시_입력!$J$21:$J$39,APX$5),APS36&gt;SMALL(기준일시_입력!$N$21:$N$39,APX$5)),INDEX(기준일시_입력!$AJ$21:$AJ$39,APX$5*2-1),IF(AND(APR36&gt;=SMALL(기준일시_입력!$J$21:$J$39,APX$5),APR36&lt;SMALL(기준일시_입력!$N$21:$N$39,APX$5)),SMALL(기준일시_입력!$N$21:$N$39,APX$5)-APR36,0)),0)</f>
        <v>0</v>
      </c>
      <c r="APY36" s="128">
        <f>IFERROR(IF(AND(APR36&lt;SMALL(기준일시_입력!$J$21:$J$39,APY$5),APS36&gt;SMALL(기준일시_입력!$N$21:$N$39,APY$5)),INDEX(기준일시_입력!$AJ$21:$AJ$39,APY$5*2-1),IF(AND(APR36&gt;=SMALL(기준일시_입력!$J$21:$J$39,APY$5),APR36&lt;SMALL(기준일시_입력!$N$21:$N$39,APY$5)),SMALL(기준일시_입력!$N$21:$N$39,APY$5)-APR36,0)),0)</f>
        <v>0</v>
      </c>
      <c r="APZ36" s="128">
        <f>IFERROR(IF(AND(APR36&lt;SMALL(기준일시_입력!$J$21:$J$39,APZ$5),APS36&gt;SMALL(기준일시_입력!$N$21:$N$39,APZ$5)),INDEX(기준일시_입력!$AJ$21:$AJ$39,APZ$5*2-1),IF(AND(APR36&gt;=SMALL(기준일시_입력!$J$21:$J$39,APZ$5),APR36&lt;SMALL(기준일시_입력!$N$21:$N$39,APZ$5)),SMALL(기준일시_입력!$N$21:$N$39,APZ$5)-APR36,0)),0)</f>
        <v>0</v>
      </c>
      <c r="AQA36" s="128">
        <f>IFERROR(IF(AND(APR36&lt;SMALL(기준일시_입력!$J$21:$J$39,AQA$5),APS36&gt;SMALL(기준일시_입력!$N$21:$N$39,AQA$5)),INDEX(기준일시_입력!$AJ$21:$AJ$39,AQA$5*2-1),IF(AND(APR36&gt;=SMALL(기준일시_입력!$J$21:$J$39,AQA$5),APR36&lt;SMALL(기준일시_입력!$N$21:$N$39,AQA$5)),SMALL(기준일시_입력!$N$21:$N$39,AQA$5)-APR36,0)),0)</f>
        <v>0</v>
      </c>
      <c r="AQB36" s="128">
        <f>IFERROR(IF(AND(APR36&lt;SMALL(기준일시_입력!$J$21:$J$39,AQB$5),APS36&gt;SMALL(기준일시_입력!$N$21:$N$39,AQB$5)),INDEX(기준일시_입력!$AJ$21:$AJ$39,AQB$5*2-1),IF(AND(APR36&gt;=SMALL(기준일시_입력!$J$21:$J$39,AQB$5),APR36&lt;SMALL(기준일시_입력!$N$21:$N$39,AQB$5)),SMALL(기준일시_입력!$N$21:$N$39,AQB$5)-APR36,0)),0)</f>
        <v>0</v>
      </c>
      <c r="AQC36" s="128">
        <f>IFERROR(IF(AND(APR36&lt;SMALL(기준일시_입력!$J$21:$J$39,AQC$5),APS36&gt;SMALL(기준일시_입력!$N$21:$N$39,AQC$5)),INDEX(기준일시_입력!$AJ$21:$AJ$39,AQC$5*2-1),IF(AND(APR36&gt;=SMALL(기준일시_입력!$J$21:$J$39,AQC$5),APR36&lt;SMALL(기준일시_입력!$N$21:$N$39,AQC$5)),SMALL(기준일시_입력!$N$21:$N$39,AQC$5)-APR36,0)),0)</f>
        <v>0</v>
      </c>
      <c r="AQD36" s="125"/>
      <c r="AQE36" s="180" t="str">
        <f t="shared" si="339"/>
        <v/>
      </c>
      <c r="AQF36" s="180"/>
      <c r="AQG36" s="124" t="str">
        <f t="shared" si="340"/>
        <v/>
      </c>
      <c r="AQH36" s="133" t="str">
        <f t="shared" si="416"/>
        <v/>
      </c>
      <c r="AQI36" s="184"/>
      <c r="AQJ36" s="184"/>
      <c r="AQK36" s="184"/>
      <c r="AQL36" s="184"/>
      <c r="AQM36" s="184"/>
      <c r="AQN36" s="184"/>
      <c r="AQO36" s="176"/>
      <c r="AQP36" s="177"/>
      <c r="AQQ36" s="129" t="str">
        <f>IF($B36="","",IF(AND(AQG$3&lt;&gt;"",$B36-기준일시_입력!$AO$7&lt;=0,AQI36="",AQL36="",AQO36=""),"X",IF(AQO36="연차","☆",IF(AQO36="월차","★",IF(AQO36="병가","♨",IF(AQO36="출장","◎",IF(AQO36="교육","■",IF(AND(AQO36="",AQI36&lt;=기준일시_입력!$J$15,AQL36&gt;=기준일시_입력!$N$15),"○",IF(AND(AQO36="",AQI36&lt;&gt;"",AQI36&gt;기준일시_입력!$J$15),"▼",IF(AND(AQO36="",AQL36&lt;&gt;"",AQL36&lt;기준일시_입력!$N$15),"△",""))))))))))</f>
        <v/>
      </c>
      <c r="AQR36" s="128">
        <f>IFERROR(IF(OR(AQI36="",AQL36=""),0,IF(AND(AQT36&lt;기준일시_입력!$J$17,AQU36&gt;기준일시_입력!$N$17),기준일시_입력!$N$17-기준일시_입력!$J$17,IF(AND(AQT36&gt;=기준일시_입력!$J$17,AQU36&gt;기준일시_입력!$N$17),기준일시_입력!$N$17-AQT36,IF(AQU36&lt;기준일시_입력!$J$17,0,IF(AND(AQT36&lt;기준일시_입력!$J$17,AQU36&lt;=기준일시_입력!$N$17),AQU36-기준일시_입력!$J$17,IF(AND(AQT36&gt;=기준일시_입력!$J$17,AQU36&lt;=기준일시_입력!$N$17),AQU36-AQT36,0)))))),0)</f>
        <v>0</v>
      </c>
      <c r="AQS36" s="128">
        <f t="shared" si="342"/>
        <v>0</v>
      </c>
      <c r="AQT36" s="128">
        <f>IF(OR(AQI36="",AQL36=""),0,IF(AQI36&lt;기준일시_입력!$J$15,기준일시_입력!$J$15,AQI36))</f>
        <v>0</v>
      </c>
      <c r="AQU36" s="128">
        <f t="shared" si="343"/>
        <v>0</v>
      </c>
      <c r="AQV36" s="128">
        <f>IFERROR(IF(AND(AQT36&lt;SMALL(기준일시_입력!$J$21:$J$39,AQV$5),AQU36&gt;SMALL(기준일시_입력!$N$21:$N$39,AQV$5)),INDEX(기준일시_입력!$AJ$21:$AJ$39,AQV$5*2-1),IF(AND(AQT36&gt;=SMALL(기준일시_입력!$J$21:$J$39,AQV$5),AQT36&lt;SMALL(기준일시_입력!$N$21:$N$39,AQV$5)),SMALL(기준일시_입력!$N$21:$N$39,AQV$5)-AQT36,0)),0)</f>
        <v>0</v>
      </c>
      <c r="AQW36" s="128">
        <f>IFERROR(IF(AND(AQT36&lt;SMALL(기준일시_입력!$J$21:$J$39,AQW$5),AQU36&gt;SMALL(기준일시_입력!$N$21:$N$39,AQW$5)),INDEX(기준일시_입력!$AJ$21:$AJ$39,AQW$5*2-1),IF(AND(AQT36&gt;=SMALL(기준일시_입력!$J$21:$J$39,AQW$5),AQT36&lt;SMALL(기준일시_입력!$N$21:$N$39,AQW$5)),SMALL(기준일시_입력!$N$21:$N$39,AQW$5)-AQT36,0)),0)</f>
        <v>0</v>
      </c>
      <c r="AQX36" s="128">
        <f>IFERROR(IF(AND(AQT36&lt;SMALL(기준일시_입력!$J$21:$J$39,AQX$5),AQU36&gt;SMALL(기준일시_입력!$N$21:$N$39,AQX$5)),INDEX(기준일시_입력!$AJ$21:$AJ$39,AQX$5*2-1),IF(AND(AQT36&gt;=SMALL(기준일시_입력!$J$21:$J$39,AQX$5),AQT36&lt;SMALL(기준일시_입력!$N$21:$N$39,AQX$5)),SMALL(기준일시_입력!$N$21:$N$39,AQX$5)-AQT36,0)),0)</f>
        <v>0</v>
      </c>
      <c r="AQY36" s="128">
        <f>IFERROR(IF(AND(AQT36&lt;SMALL(기준일시_입력!$J$21:$J$39,AQY$5),AQU36&gt;SMALL(기준일시_입력!$N$21:$N$39,AQY$5)),INDEX(기준일시_입력!$AJ$21:$AJ$39,AQY$5*2-1),IF(AND(AQT36&gt;=SMALL(기준일시_입력!$J$21:$J$39,AQY$5),AQT36&lt;SMALL(기준일시_입력!$N$21:$N$39,AQY$5)),SMALL(기준일시_입력!$N$21:$N$39,AQY$5)-AQT36,0)),0)</f>
        <v>0</v>
      </c>
      <c r="AQZ36" s="128">
        <f>IFERROR(IF(AND(AQT36&lt;SMALL(기준일시_입력!$J$21:$J$39,AQZ$5),AQU36&gt;SMALL(기준일시_입력!$N$21:$N$39,AQZ$5)),INDEX(기준일시_입력!$AJ$21:$AJ$39,AQZ$5*2-1),IF(AND(AQT36&gt;=SMALL(기준일시_입력!$J$21:$J$39,AQZ$5),AQT36&lt;SMALL(기준일시_입력!$N$21:$N$39,AQZ$5)),SMALL(기준일시_입력!$N$21:$N$39,AQZ$5)-AQT36,0)),0)</f>
        <v>0</v>
      </c>
      <c r="ARA36" s="128">
        <f>IFERROR(IF(AND(AQT36&lt;SMALL(기준일시_입력!$J$21:$J$39,ARA$5),AQU36&gt;SMALL(기준일시_입력!$N$21:$N$39,ARA$5)),INDEX(기준일시_입력!$AJ$21:$AJ$39,ARA$5*2-1),IF(AND(AQT36&gt;=SMALL(기준일시_입력!$J$21:$J$39,ARA$5),AQT36&lt;SMALL(기준일시_입력!$N$21:$N$39,ARA$5)),SMALL(기준일시_입력!$N$21:$N$39,ARA$5)-AQT36,0)),0)</f>
        <v>0</v>
      </c>
      <c r="ARB36" s="128">
        <f>IFERROR(IF(AND(AQT36&lt;SMALL(기준일시_입력!$J$21:$J$39,ARB$5),AQU36&gt;SMALL(기준일시_입력!$N$21:$N$39,ARB$5)),INDEX(기준일시_입력!$AJ$21:$AJ$39,ARB$5*2-1),IF(AND(AQT36&gt;=SMALL(기준일시_입력!$J$21:$J$39,ARB$5),AQT36&lt;SMALL(기준일시_입력!$N$21:$N$39,ARB$5)),SMALL(기준일시_입력!$N$21:$N$39,ARB$5)-AQT36,0)),0)</f>
        <v>0</v>
      </c>
      <c r="ARC36" s="128">
        <f>IFERROR(IF(AND(AQT36&lt;SMALL(기준일시_입력!$J$21:$J$39,ARC$5),AQU36&gt;SMALL(기준일시_입력!$N$21:$N$39,ARC$5)),INDEX(기준일시_입력!$AJ$21:$AJ$39,ARC$5*2-1),IF(AND(AQT36&gt;=SMALL(기준일시_입력!$J$21:$J$39,ARC$5),AQT36&lt;SMALL(기준일시_입력!$N$21:$N$39,ARC$5)),SMALL(기준일시_입력!$N$21:$N$39,ARC$5)-AQT36,0)),0)</f>
        <v>0</v>
      </c>
      <c r="ARD36" s="128">
        <f>IFERROR(IF(AND(AQT36&lt;SMALL(기준일시_입력!$J$21:$J$39,ARD$5),AQU36&gt;SMALL(기준일시_입력!$N$21:$N$39,ARD$5)),INDEX(기준일시_입력!$AJ$21:$AJ$39,ARD$5*2-1),IF(AND(AQT36&gt;=SMALL(기준일시_입력!$J$21:$J$39,ARD$5),AQT36&lt;SMALL(기준일시_입력!$N$21:$N$39,ARD$5)),SMALL(기준일시_입력!$N$21:$N$39,ARD$5)-AQT36,0)),0)</f>
        <v>0</v>
      </c>
      <c r="ARE36" s="128">
        <f>IFERROR(IF(AND(AQT36&lt;SMALL(기준일시_입력!$J$21:$J$39,ARE$5),AQU36&gt;SMALL(기준일시_입력!$N$21:$N$39,ARE$5)),INDEX(기준일시_입력!$AJ$21:$AJ$39,ARE$5*2-1),IF(AND(AQT36&gt;=SMALL(기준일시_입력!$J$21:$J$39,ARE$5),AQT36&lt;SMALL(기준일시_입력!$N$21:$N$39,ARE$5)),SMALL(기준일시_입력!$N$21:$N$39,ARE$5)-AQT36,0)),0)</f>
        <v>0</v>
      </c>
      <c r="ARF36" s="125"/>
      <c r="ARG36" s="180" t="str">
        <f t="shared" si="344"/>
        <v/>
      </c>
      <c r="ARH36" s="180"/>
      <c r="ARI36" s="124" t="str">
        <f t="shared" si="345"/>
        <v/>
      </c>
      <c r="ARJ36" s="133" t="str">
        <f t="shared" si="416"/>
        <v/>
      </c>
      <c r="ARK36" s="184"/>
      <c r="ARL36" s="184"/>
      <c r="ARM36" s="184"/>
      <c r="ARN36" s="184"/>
      <c r="ARO36" s="184"/>
      <c r="ARP36" s="184"/>
      <c r="ARQ36" s="176"/>
      <c r="ARR36" s="177"/>
      <c r="ARS36" s="129" t="str">
        <f>IF($B36="","",IF(AND(ARI$3&lt;&gt;"",$B36-기준일시_입력!$AO$7&lt;=0,ARK36="",ARN36="",ARQ36=""),"X",IF(ARQ36="연차","☆",IF(ARQ36="월차","★",IF(ARQ36="병가","♨",IF(ARQ36="출장","◎",IF(ARQ36="교육","■",IF(AND(ARQ36="",ARK36&lt;=기준일시_입력!$J$15,ARN36&gt;=기준일시_입력!$N$15),"○",IF(AND(ARQ36="",ARK36&lt;&gt;"",ARK36&gt;기준일시_입력!$J$15),"▼",IF(AND(ARQ36="",ARN36&lt;&gt;"",ARN36&lt;기준일시_입력!$N$15),"△",""))))))))))</f>
        <v/>
      </c>
      <c r="ART36" s="128">
        <f>IFERROR(IF(OR(ARK36="",ARN36=""),0,IF(AND(ARV36&lt;기준일시_입력!$J$17,ARW36&gt;기준일시_입력!$N$17),기준일시_입력!$N$17-기준일시_입력!$J$17,IF(AND(ARV36&gt;=기준일시_입력!$J$17,ARW36&gt;기준일시_입력!$N$17),기준일시_입력!$N$17-ARV36,IF(ARW36&lt;기준일시_입력!$J$17,0,IF(AND(ARV36&lt;기준일시_입력!$J$17,ARW36&lt;=기준일시_입력!$N$17),ARW36-기준일시_입력!$J$17,IF(AND(ARV36&gt;=기준일시_입력!$J$17,ARW36&lt;=기준일시_입력!$N$17),ARW36-ARV36,0)))))),0)</f>
        <v>0</v>
      </c>
      <c r="ARU36" s="128">
        <f t="shared" si="347"/>
        <v>0</v>
      </c>
      <c r="ARV36" s="128">
        <f>IF(OR(ARK36="",ARN36=""),0,IF(ARK36&lt;기준일시_입력!$J$15,기준일시_입력!$J$15,ARK36))</f>
        <v>0</v>
      </c>
      <c r="ARW36" s="128">
        <f t="shared" si="348"/>
        <v>0</v>
      </c>
      <c r="ARX36" s="128">
        <f>IFERROR(IF(AND(ARV36&lt;SMALL(기준일시_입력!$J$21:$J$39,ARX$5),ARW36&gt;SMALL(기준일시_입력!$N$21:$N$39,ARX$5)),INDEX(기준일시_입력!$AJ$21:$AJ$39,ARX$5*2-1),IF(AND(ARV36&gt;=SMALL(기준일시_입력!$J$21:$J$39,ARX$5),ARV36&lt;SMALL(기준일시_입력!$N$21:$N$39,ARX$5)),SMALL(기준일시_입력!$N$21:$N$39,ARX$5)-ARV36,0)),0)</f>
        <v>0</v>
      </c>
      <c r="ARY36" s="128">
        <f>IFERROR(IF(AND(ARV36&lt;SMALL(기준일시_입력!$J$21:$J$39,ARY$5),ARW36&gt;SMALL(기준일시_입력!$N$21:$N$39,ARY$5)),INDEX(기준일시_입력!$AJ$21:$AJ$39,ARY$5*2-1),IF(AND(ARV36&gt;=SMALL(기준일시_입력!$J$21:$J$39,ARY$5),ARV36&lt;SMALL(기준일시_입력!$N$21:$N$39,ARY$5)),SMALL(기준일시_입력!$N$21:$N$39,ARY$5)-ARV36,0)),0)</f>
        <v>0</v>
      </c>
      <c r="ARZ36" s="128">
        <f>IFERROR(IF(AND(ARV36&lt;SMALL(기준일시_입력!$J$21:$J$39,ARZ$5),ARW36&gt;SMALL(기준일시_입력!$N$21:$N$39,ARZ$5)),INDEX(기준일시_입력!$AJ$21:$AJ$39,ARZ$5*2-1),IF(AND(ARV36&gt;=SMALL(기준일시_입력!$J$21:$J$39,ARZ$5),ARV36&lt;SMALL(기준일시_입력!$N$21:$N$39,ARZ$5)),SMALL(기준일시_입력!$N$21:$N$39,ARZ$5)-ARV36,0)),0)</f>
        <v>0</v>
      </c>
      <c r="ASA36" s="128">
        <f>IFERROR(IF(AND(ARV36&lt;SMALL(기준일시_입력!$J$21:$J$39,ASA$5),ARW36&gt;SMALL(기준일시_입력!$N$21:$N$39,ASA$5)),INDEX(기준일시_입력!$AJ$21:$AJ$39,ASA$5*2-1),IF(AND(ARV36&gt;=SMALL(기준일시_입력!$J$21:$J$39,ASA$5),ARV36&lt;SMALL(기준일시_입력!$N$21:$N$39,ASA$5)),SMALL(기준일시_입력!$N$21:$N$39,ASA$5)-ARV36,0)),0)</f>
        <v>0</v>
      </c>
      <c r="ASB36" s="128">
        <f>IFERROR(IF(AND(ARV36&lt;SMALL(기준일시_입력!$J$21:$J$39,ASB$5),ARW36&gt;SMALL(기준일시_입력!$N$21:$N$39,ASB$5)),INDEX(기준일시_입력!$AJ$21:$AJ$39,ASB$5*2-1),IF(AND(ARV36&gt;=SMALL(기준일시_입력!$J$21:$J$39,ASB$5),ARV36&lt;SMALL(기준일시_입력!$N$21:$N$39,ASB$5)),SMALL(기준일시_입력!$N$21:$N$39,ASB$5)-ARV36,0)),0)</f>
        <v>0</v>
      </c>
      <c r="ASC36" s="128">
        <f>IFERROR(IF(AND(ARV36&lt;SMALL(기준일시_입력!$J$21:$J$39,ASC$5),ARW36&gt;SMALL(기준일시_입력!$N$21:$N$39,ASC$5)),INDEX(기준일시_입력!$AJ$21:$AJ$39,ASC$5*2-1),IF(AND(ARV36&gt;=SMALL(기준일시_입력!$J$21:$J$39,ASC$5),ARV36&lt;SMALL(기준일시_입력!$N$21:$N$39,ASC$5)),SMALL(기준일시_입력!$N$21:$N$39,ASC$5)-ARV36,0)),0)</f>
        <v>0</v>
      </c>
      <c r="ASD36" s="128">
        <f>IFERROR(IF(AND(ARV36&lt;SMALL(기준일시_입력!$J$21:$J$39,ASD$5),ARW36&gt;SMALL(기준일시_입력!$N$21:$N$39,ASD$5)),INDEX(기준일시_입력!$AJ$21:$AJ$39,ASD$5*2-1),IF(AND(ARV36&gt;=SMALL(기준일시_입력!$J$21:$J$39,ASD$5),ARV36&lt;SMALL(기준일시_입력!$N$21:$N$39,ASD$5)),SMALL(기준일시_입력!$N$21:$N$39,ASD$5)-ARV36,0)),0)</f>
        <v>0</v>
      </c>
      <c r="ASE36" s="128">
        <f>IFERROR(IF(AND(ARV36&lt;SMALL(기준일시_입력!$J$21:$J$39,ASE$5),ARW36&gt;SMALL(기준일시_입력!$N$21:$N$39,ASE$5)),INDEX(기준일시_입력!$AJ$21:$AJ$39,ASE$5*2-1),IF(AND(ARV36&gt;=SMALL(기준일시_입력!$J$21:$J$39,ASE$5),ARV36&lt;SMALL(기준일시_입력!$N$21:$N$39,ASE$5)),SMALL(기준일시_입력!$N$21:$N$39,ASE$5)-ARV36,0)),0)</f>
        <v>0</v>
      </c>
      <c r="ASF36" s="128">
        <f>IFERROR(IF(AND(ARV36&lt;SMALL(기준일시_입력!$J$21:$J$39,ASF$5),ARW36&gt;SMALL(기준일시_입력!$N$21:$N$39,ASF$5)),INDEX(기준일시_입력!$AJ$21:$AJ$39,ASF$5*2-1),IF(AND(ARV36&gt;=SMALL(기준일시_입력!$J$21:$J$39,ASF$5),ARV36&lt;SMALL(기준일시_입력!$N$21:$N$39,ASF$5)),SMALL(기준일시_입력!$N$21:$N$39,ASF$5)-ARV36,0)),0)</f>
        <v>0</v>
      </c>
      <c r="ASG36" s="128">
        <f>IFERROR(IF(AND(ARV36&lt;SMALL(기준일시_입력!$J$21:$J$39,ASG$5),ARW36&gt;SMALL(기준일시_입력!$N$21:$N$39,ASG$5)),INDEX(기준일시_입력!$AJ$21:$AJ$39,ASG$5*2-1),IF(AND(ARV36&gt;=SMALL(기준일시_입력!$J$21:$J$39,ASG$5),ARV36&lt;SMALL(기준일시_입력!$N$21:$N$39,ASG$5)),SMALL(기준일시_입력!$N$21:$N$39,ASG$5)-ARV36,0)),0)</f>
        <v>0</v>
      </c>
      <c r="ASH36" s="125"/>
      <c r="ASI36" s="180" t="str">
        <f t="shared" si="349"/>
        <v/>
      </c>
      <c r="ASJ36" s="180"/>
      <c r="ASK36" s="124" t="str">
        <f t="shared" si="350"/>
        <v/>
      </c>
      <c r="ASL36" s="133" t="str">
        <f t="shared" si="417"/>
        <v/>
      </c>
      <c r="ASM36" s="184"/>
      <c r="ASN36" s="184"/>
      <c r="ASO36" s="184"/>
      <c r="ASP36" s="184"/>
      <c r="ASQ36" s="184"/>
      <c r="ASR36" s="184"/>
      <c r="ASS36" s="176"/>
      <c r="AST36" s="177"/>
      <c r="ASU36" s="129" t="str">
        <f>IF($B36="","",IF(AND(ASK$3&lt;&gt;"",$B36-기준일시_입력!$AO$7&lt;=0,ASM36="",ASP36="",ASS36=""),"X",IF(ASS36="연차","☆",IF(ASS36="월차","★",IF(ASS36="병가","♨",IF(ASS36="출장","◎",IF(ASS36="교육","■",IF(AND(ASS36="",ASM36&lt;=기준일시_입력!$J$15,ASP36&gt;=기준일시_입력!$N$15),"○",IF(AND(ASS36="",ASM36&lt;&gt;"",ASM36&gt;기준일시_입력!$J$15),"▼",IF(AND(ASS36="",ASP36&lt;&gt;"",ASP36&lt;기준일시_입력!$N$15),"△",""))))))))))</f>
        <v/>
      </c>
      <c r="ASV36" s="128">
        <f>IFERROR(IF(OR(ASM36="",ASP36=""),0,IF(AND(ASX36&lt;기준일시_입력!$J$17,ASY36&gt;기준일시_입력!$N$17),기준일시_입력!$N$17-기준일시_입력!$J$17,IF(AND(ASX36&gt;=기준일시_입력!$J$17,ASY36&gt;기준일시_입력!$N$17),기준일시_입력!$N$17-ASX36,IF(ASY36&lt;기준일시_입력!$J$17,0,IF(AND(ASX36&lt;기준일시_입력!$J$17,ASY36&lt;=기준일시_입력!$N$17),ASY36-기준일시_입력!$J$17,IF(AND(ASX36&gt;=기준일시_입력!$J$17,ASY36&lt;=기준일시_입력!$N$17),ASY36-ASX36,0)))))),0)</f>
        <v>0</v>
      </c>
      <c r="ASW36" s="128">
        <f t="shared" si="352"/>
        <v>0</v>
      </c>
      <c r="ASX36" s="128">
        <f>IF(OR(ASM36="",ASP36=""),0,IF(ASM36&lt;기준일시_입력!$J$15,기준일시_입력!$J$15,ASM36))</f>
        <v>0</v>
      </c>
      <c r="ASY36" s="128">
        <f t="shared" si="353"/>
        <v>0</v>
      </c>
      <c r="ASZ36" s="128">
        <f>IFERROR(IF(AND(ASX36&lt;SMALL(기준일시_입력!$J$21:$J$39,ASZ$5),ASY36&gt;SMALL(기준일시_입력!$N$21:$N$39,ASZ$5)),INDEX(기준일시_입력!$AJ$21:$AJ$39,ASZ$5*2-1),IF(AND(ASX36&gt;=SMALL(기준일시_입력!$J$21:$J$39,ASZ$5),ASX36&lt;SMALL(기준일시_입력!$N$21:$N$39,ASZ$5)),SMALL(기준일시_입력!$N$21:$N$39,ASZ$5)-ASX36,0)),0)</f>
        <v>0</v>
      </c>
      <c r="ATA36" s="128">
        <f>IFERROR(IF(AND(ASX36&lt;SMALL(기준일시_입력!$J$21:$J$39,ATA$5),ASY36&gt;SMALL(기준일시_입력!$N$21:$N$39,ATA$5)),INDEX(기준일시_입력!$AJ$21:$AJ$39,ATA$5*2-1),IF(AND(ASX36&gt;=SMALL(기준일시_입력!$J$21:$J$39,ATA$5),ASX36&lt;SMALL(기준일시_입력!$N$21:$N$39,ATA$5)),SMALL(기준일시_입력!$N$21:$N$39,ATA$5)-ASX36,0)),0)</f>
        <v>0</v>
      </c>
      <c r="ATB36" s="128">
        <f>IFERROR(IF(AND(ASX36&lt;SMALL(기준일시_입력!$J$21:$J$39,ATB$5),ASY36&gt;SMALL(기준일시_입력!$N$21:$N$39,ATB$5)),INDEX(기준일시_입력!$AJ$21:$AJ$39,ATB$5*2-1),IF(AND(ASX36&gt;=SMALL(기준일시_입력!$J$21:$J$39,ATB$5),ASX36&lt;SMALL(기준일시_입력!$N$21:$N$39,ATB$5)),SMALL(기준일시_입력!$N$21:$N$39,ATB$5)-ASX36,0)),0)</f>
        <v>0</v>
      </c>
      <c r="ATC36" s="128">
        <f>IFERROR(IF(AND(ASX36&lt;SMALL(기준일시_입력!$J$21:$J$39,ATC$5),ASY36&gt;SMALL(기준일시_입력!$N$21:$N$39,ATC$5)),INDEX(기준일시_입력!$AJ$21:$AJ$39,ATC$5*2-1),IF(AND(ASX36&gt;=SMALL(기준일시_입력!$J$21:$J$39,ATC$5),ASX36&lt;SMALL(기준일시_입력!$N$21:$N$39,ATC$5)),SMALL(기준일시_입력!$N$21:$N$39,ATC$5)-ASX36,0)),0)</f>
        <v>0</v>
      </c>
      <c r="ATD36" s="128">
        <f>IFERROR(IF(AND(ASX36&lt;SMALL(기준일시_입력!$J$21:$J$39,ATD$5),ASY36&gt;SMALL(기준일시_입력!$N$21:$N$39,ATD$5)),INDEX(기준일시_입력!$AJ$21:$AJ$39,ATD$5*2-1),IF(AND(ASX36&gt;=SMALL(기준일시_입력!$J$21:$J$39,ATD$5),ASX36&lt;SMALL(기준일시_입력!$N$21:$N$39,ATD$5)),SMALL(기준일시_입력!$N$21:$N$39,ATD$5)-ASX36,0)),0)</f>
        <v>0</v>
      </c>
      <c r="ATE36" s="128">
        <f>IFERROR(IF(AND(ASX36&lt;SMALL(기준일시_입력!$J$21:$J$39,ATE$5),ASY36&gt;SMALL(기준일시_입력!$N$21:$N$39,ATE$5)),INDEX(기준일시_입력!$AJ$21:$AJ$39,ATE$5*2-1),IF(AND(ASX36&gt;=SMALL(기준일시_입력!$J$21:$J$39,ATE$5),ASX36&lt;SMALL(기준일시_입력!$N$21:$N$39,ATE$5)),SMALL(기준일시_입력!$N$21:$N$39,ATE$5)-ASX36,0)),0)</f>
        <v>0</v>
      </c>
      <c r="ATF36" s="128">
        <f>IFERROR(IF(AND(ASX36&lt;SMALL(기준일시_입력!$J$21:$J$39,ATF$5),ASY36&gt;SMALL(기준일시_입력!$N$21:$N$39,ATF$5)),INDEX(기준일시_입력!$AJ$21:$AJ$39,ATF$5*2-1),IF(AND(ASX36&gt;=SMALL(기준일시_입력!$J$21:$J$39,ATF$5),ASX36&lt;SMALL(기준일시_입력!$N$21:$N$39,ATF$5)),SMALL(기준일시_입력!$N$21:$N$39,ATF$5)-ASX36,0)),0)</f>
        <v>0</v>
      </c>
      <c r="ATG36" s="128">
        <f>IFERROR(IF(AND(ASX36&lt;SMALL(기준일시_입력!$J$21:$J$39,ATG$5),ASY36&gt;SMALL(기준일시_입력!$N$21:$N$39,ATG$5)),INDEX(기준일시_입력!$AJ$21:$AJ$39,ATG$5*2-1),IF(AND(ASX36&gt;=SMALL(기준일시_입력!$J$21:$J$39,ATG$5),ASX36&lt;SMALL(기준일시_입력!$N$21:$N$39,ATG$5)),SMALL(기준일시_입력!$N$21:$N$39,ATG$5)-ASX36,0)),0)</f>
        <v>0</v>
      </c>
      <c r="ATH36" s="128">
        <f>IFERROR(IF(AND(ASX36&lt;SMALL(기준일시_입력!$J$21:$J$39,ATH$5),ASY36&gt;SMALL(기준일시_입력!$N$21:$N$39,ATH$5)),INDEX(기준일시_입력!$AJ$21:$AJ$39,ATH$5*2-1),IF(AND(ASX36&gt;=SMALL(기준일시_입력!$J$21:$J$39,ATH$5),ASX36&lt;SMALL(기준일시_입력!$N$21:$N$39,ATH$5)),SMALL(기준일시_입력!$N$21:$N$39,ATH$5)-ASX36,0)),0)</f>
        <v>0</v>
      </c>
      <c r="ATI36" s="128">
        <f>IFERROR(IF(AND(ASX36&lt;SMALL(기준일시_입력!$J$21:$J$39,ATI$5),ASY36&gt;SMALL(기준일시_입력!$N$21:$N$39,ATI$5)),INDEX(기준일시_입력!$AJ$21:$AJ$39,ATI$5*2-1),IF(AND(ASX36&gt;=SMALL(기준일시_입력!$J$21:$J$39,ATI$5),ASX36&lt;SMALL(기준일시_입력!$N$21:$N$39,ATI$5)),SMALL(기준일시_입력!$N$21:$N$39,ATI$5)-ASX36,0)),0)</f>
        <v>0</v>
      </c>
      <c r="ATJ36" s="125"/>
      <c r="ATK36" s="180" t="str">
        <f t="shared" si="354"/>
        <v/>
      </c>
      <c r="ATL36" s="180"/>
      <c r="ATM36" s="124" t="str">
        <f t="shared" si="355"/>
        <v/>
      </c>
      <c r="ATN36" s="133" t="str">
        <f t="shared" si="417"/>
        <v/>
      </c>
      <c r="ATO36" s="184"/>
      <c r="ATP36" s="184"/>
      <c r="ATQ36" s="184"/>
      <c r="ATR36" s="184"/>
      <c r="ATS36" s="184"/>
      <c r="ATT36" s="184"/>
      <c r="ATU36" s="176"/>
      <c r="ATV36" s="177"/>
      <c r="ATW36" s="129" t="str">
        <f>IF($B36="","",IF(AND(ATM$3&lt;&gt;"",$B36-기준일시_입력!$AO$7&lt;=0,ATO36="",ATR36="",ATU36=""),"X",IF(ATU36="연차","☆",IF(ATU36="월차","★",IF(ATU36="병가","♨",IF(ATU36="출장","◎",IF(ATU36="교육","■",IF(AND(ATU36="",ATO36&lt;=기준일시_입력!$J$15,ATR36&gt;=기준일시_입력!$N$15),"○",IF(AND(ATU36="",ATO36&lt;&gt;"",ATO36&gt;기준일시_입력!$J$15),"▼",IF(AND(ATU36="",ATR36&lt;&gt;"",ATR36&lt;기준일시_입력!$N$15),"△",""))))))))))</f>
        <v/>
      </c>
      <c r="ATX36" s="128">
        <f>IFERROR(IF(OR(ATO36="",ATR36=""),0,IF(AND(ATZ36&lt;기준일시_입력!$J$17,AUA36&gt;기준일시_입력!$N$17),기준일시_입력!$N$17-기준일시_입력!$J$17,IF(AND(ATZ36&gt;=기준일시_입력!$J$17,AUA36&gt;기준일시_입력!$N$17),기준일시_입력!$N$17-ATZ36,IF(AUA36&lt;기준일시_입력!$J$17,0,IF(AND(ATZ36&lt;기준일시_입력!$J$17,AUA36&lt;=기준일시_입력!$N$17),AUA36-기준일시_입력!$J$17,IF(AND(ATZ36&gt;=기준일시_입력!$J$17,AUA36&lt;=기준일시_입력!$N$17),AUA36-ATZ36,0)))))),0)</f>
        <v>0</v>
      </c>
      <c r="ATY36" s="128">
        <f t="shared" si="357"/>
        <v>0</v>
      </c>
      <c r="ATZ36" s="128">
        <f>IF(OR(ATO36="",ATR36=""),0,IF(ATO36&lt;기준일시_입력!$J$15,기준일시_입력!$J$15,ATO36))</f>
        <v>0</v>
      </c>
      <c r="AUA36" s="128">
        <f t="shared" si="358"/>
        <v>0</v>
      </c>
      <c r="AUB36" s="128">
        <f>IFERROR(IF(AND(ATZ36&lt;SMALL(기준일시_입력!$J$21:$J$39,AUB$5),AUA36&gt;SMALL(기준일시_입력!$N$21:$N$39,AUB$5)),INDEX(기준일시_입력!$AJ$21:$AJ$39,AUB$5*2-1),IF(AND(ATZ36&gt;=SMALL(기준일시_입력!$J$21:$J$39,AUB$5),ATZ36&lt;SMALL(기준일시_입력!$N$21:$N$39,AUB$5)),SMALL(기준일시_입력!$N$21:$N$39,AUB$5)-ATZ36,0)),0)</f>
        <v>0</v>
      </c>
      <c r="AUC36" s="128">
        <f>IFERROR(IF(AND(ATZ36&lt;SMALL(기준일시_입력!$J$21:$J$39,AUC$5),AUA36&gt;SMALL(기준일시_입력!$N$21:$N$39,AUC$5)),INDEX(기준일시_입력!$AJ$21:$AJ$39,AUC$5*2-1),IF(AND(ATZ36&gt;=SMALL(기준일시_입력!$J$21:$J$39,AUC$5),ATZ36&lt;SMALL(기준일시_입력!$N$21:$N$39,AUC$5)),SMALL(기준일시_입력!$N$21:$N$39,AUC$5)-ATZ36,0)),0)</f>
        <v>0</v>
      </c>
      <c r="AUD36" s="128">
        <f>IFERROR(IF(AND(ATZ36&lt;SMALL(기준일시_입력!$J$21:$J$39,AUD$5),AUA36&gt;SMALL(기준일시_입력!$N$21:$N$39,AUD$5)),INDEX(기준일시_입력!$AJ$21:$AJ$39,AUD$5*2-1),IF(AND(ATZ36&gt;=SMALL(기준일시_입력!$J$21:$J$39,AUD$5),ATZ36&lt;SMALL(기준일시_입력!$N$21:$N$39,AUD$5)),SMALL(기준일시_입력!$N$21:$N$39,AUD$5)-ATZ36,0)),0)</f>
        <v>0</v>
      </c>
      <c r="AUE36" s="128">
        <f>IFERROR(IF(AND(ATZ36&lt;SMALL(기준일시_입력!$J$21:$J$39,AUE$5),AUA36&gt;SMALL(기준일시_입력!$N$21:$N$39,AUE$5)),INDEX(기준일시_입력!$AJ$21:$AJ$39,AUE$5*2-1),IF(AND(ATZ36&gt;=SMALL(기준일시_입력!$J$21:$J$39,AUE$5),ATZ36&lt;SMALL(기준일시_입력!$N$21:$N$39,AUE$5)),SMALL(기준일시_입력!$N$21:$N$39,AUE$5)-ATZ36,0)),0)</f>
        <v>0</v>
      </c>
      <c r="AUF36" s="128">
        <f>IFERROR(IF(AND(ATZ36&lt;SMALL(기준일시_입력!$J$21:$J$39,AUF$5),AUA36&gt;SMALL(기준일시_입력!$N$21:$N$39,AUF$5)),INDEX(기준일시_입력!$AJ$21:$AJ$39,AUF$5*2-1),IF(AND(ATZ36&gt;=SMALL(기준일시_입력!$J$21:$J$39,AUF$5),ATZ36&lt;SMALL(기준일시_입력!$N$21:$N$39,AUF$5)),SMALL(기준일시_입력!$N$21:$N$39,AUF$5)-ATZ36,0)),0)</f>
        <v>0</v>
      </c>
      <c r="AUG36" s="128">
        <f>IFERROR(IF(AND(ATZ36&lt;SMALL(기준일시_입력!$J$21:$J$39,AUG$5),AUA36&gt;SMALL(기준일시_입력!$N$21:$N$39,AUG$5)),INDEX(기준일시_입력!$AJ$21:$AJ$39,AUG$5*2-1),IF(AND(ATZ36&gt;=SMALL(기준일시_입력!$J$21:$J$39,AUG$5),ATZ36&lt;SMALL(기준일시_입력!$N$21:$N$39,AUG$5)),SMALL(기준일시_입력!$N$21:$N$39,AUG$5)-ATZ36,0)),0)</f>
        <v>0</v>
      </c>
      <c r="AUH36" s="128">
        <f>IFERROR(IF(AND(ATZ36&lt;SMALL(기준일시_입력!$J$21:$J$39,AUH$5),AUA36&gt;SMALL(기준일시_입력!$N$21:$N$39,AUH$5)),INDEX(기준일시_입력!$AJ$21:$AJ$39,AUH$5*2-1),IF(AND(ATZ36&gt;=SMALL(기준일시_입력!$J$21:$J$39,AUH$5),ATZ36&lt;SMALL(기준일시_입력!$N$21:$N$39,AUH$5)),SMALL(기준일시_입력!$N$21:$N$39,AUH$5)-ATZ36,0)),0)</f>
        <v>0</v>
      </c>
      <c r="AUI36" s="128">
        <f>IFERROR(IF(AND(ATZ36&lt;SMALL(기준일시_입력!$J$21:$J$39,AUI$5),AUA36&gt;SMALL(기준일시_입력!$N$21:$N$39,AUI$5)),INDEX(기준일시_입력!$AJ$21:$AJ$39,AUI$5*2-1),IF(AND(ATZ36&gt;=SMALL(기준일시_입력!$J$21:$J$39,AUI$5),ATZ36&lt;SMALL(기준일시_입력!$N$21:$N$39,AUI$5)),SMALL(기준일시_입력!$N$21:$N$39,AUI$5)-ATZ36,0)),0)</f>
        <v>0</v>
      </c>
      <c r="AUJ36" s="128">
        <f>IFERROR(IF(AND(ATZ36&lt;SMALL(기준일시_입력!$J$21:$J$39,AUJ$5),AUA36&gt;SMALL(기준일시_입력!$N$21:$N$39,AUJ$5)),INDEX(기준일시_입력!$AJ$21:$AJ$39,AUJ$5*2-1),IF(AND(ATZ36&gt;=SMALL(기준일시_입력!$J$21:$J$39,AUJ$5),ATZ36&lt;SMALL(기준일시_입력!$N$21:$N$39,AUJ$5)),SMALL(기준일시_입력!$N$21:$N$39,AUJ$5)-ATZ36,0)),0)</f>
        <v>0</v>
      </c>
      <c r="AUK36" s="128">
        <f>IFERROR(IF(AND(ATZ36&lt;SMALL(기준일시_입력!$J$21:$J$39,AUK$5),AUA36&gt;SMALL(기준일시_입력!$N$21:$N$39,AUK$5)),INDEX(기준일시_입력!$AJ$21:$AJ$39,AUK$5*2-1),IF(AND(ATZ36&gt;=SMALL(기준일시_입력!$J$21:$J$39,AUK$5),ATZ36&lt;SMALL(기준일시_입력!$N$21:$N$39,AUK$5)),SMALL(기준일시_입력!$N$21:$N$39,AUK$5)-ATZ36,0)),0)</f>
        <v>0</v>
      </c>
      <c r="AUL36" s="125"/>
      <c r="AUM36" s="180" t="str">
        <f t="shared" si="359"/>
        <v/>
      </c>
      <c r="AUN36" s="180"/>
      <c r="AUO36" s="124" t="str">
        <f t="shared" si="360"/>
        <v/>
      </c>
      <c r="AUP36" s="133" t="str">
        <f t="shared" si="417"/>
        <v/>
      </c>
      <c r="AUQ36" s="184"/>
      <c r="AUR36" s="184"/>
      <c r="AUS36" s="184"/>
      <c r="AUT36" s="184"/>
      <c r="AUU36" s="184"/>
      <c r="AUV36" s="184"/>
      <c r="AUW36" s="176"/>
      <c r="AUX36" s="177"/>
      <c r="AUY36" s="129" t="str">
        <f>IF($B36="","",IF(AND(AUO$3&lt;&gt;"",$B36-기준일시_입력!$AO$7&lt;=0,AUQ36="",AUT36="",AUW36=""),"X",IF(AUW36="연차","☆",IF(AUW36="월차","★",IF(AUW36="병가","♨",IF(AUW36="출장","◎",IF(AUW36="교육","■",IF(AND(AUW36="",AUQ36&lt;=기준일시_입력!$J$15,AUT36&gt;=기준일시_입력!$N$15),"○",IF(AND(AUW36="",AUQ36&lt;&gt;"",AUQ36&gt;기준일시_입력!$J$15),"▼",IF(AND(AUW36="",AUT36&lt;&gt;"",AUT36&lt;기준일시_입력!$N$15),"△",""))))))))))</f>
        <v/>
      </c>
      <c r="AUZ36" s="128">
        <f>IFERROR(IF(OR(AUQ36="",AUT36=""),0,IF(AND(AVB36&lt;기준일시_입력!$J$17,AVC36&gt;기준일시_입력!$N$17),기준일시_입력!$N$17-기준일시_입력!$J$17,IF(AND(AVB36&gt;=기준일시_입력!$J$17,AVC36&gt;기준일시_입력!$N$17),기준일시_입력!$N$17-AVB36,IF(AVC36&lt;기준일시_입력!$J$17,0,IF(AND(AVB36&lt;기준일시_입력!$J$17,AVC36&lt;=기준일시_입력!$N$17),AVC36-기준일시_입력!$J$17,IF(AND(AVB36&gt;=기준일시_입력!$J$17,AVC36&lt;=기준일시_입력!$N$17),AVC36-AVB36,0)))))),0)</f>
        <v>0</v>
      </c>
      <c r="AVA36" s="128">
        <f t="shared" si="362"/>
        <v>0</v>
      </c>
      <c r="AVB36" s="128">
        <f>IF(OR(AUQ36="",AUT36=""),0,IF(AUQ36&lt;기준일시_입력!$J$15,기준일시_입력!$J$15,AUQ36))</f>
        <v>0</v>
      </c>
      <c r="AVC36" s="128">
        <f t="shared" si="363"/>
        <v>0</v>
      </c>
      <c r="AVD36" s="128">
        <f>IFERROR(IF(AND(AVB36&lt;SMALL(기준일시_입력!$J$21:$J$39,AVD$5),AVC36&gt;SMALL(기준일시_입력!$N$21:$N$39,AVD$5)),INDEX(기준일시_입력!$AJ$21:$AJ$39,AVD$5*2-1),IF(AND(AVB36&gt;=SMALL(기준일시_입력!$J$21:$J$39,AVD$5),AVB36&lt;SMALL(기준일시_입력!$N$21:$N$39,AVD$5)),SMALL(기준일시_입력!$N$21:$N$39,AVD$5)-AVB36,0)),0)</f>
        <v>0</v>
      </c>
      <c r="AVE36" s="128">
        <f>IFERROR(IF(AND(AVB36&lt;SMALL(기준일시_입력!$J$21:$J$39,AVE$5),AVC36&gt;SMALL(기준일시_입력!$N$21:$N$39,AVE$5)),INDEX(기준일시_입력!$AJ$21:$AJ$39,AVE$5*2-1),IF(AND(AVB36&gt;=SMALL(기준일시_입력!$J$21:$J$39,AVE$5),AVB36&lt;SMALL(기준일시_입력!$N$21:$N$39,AVE$5)),SMALL(기준일시_입력!$N$21:$N$39,AVE$5)-AVB36,0)),0)</f>
        <v>0</v>
      </c>
      <c r="AVF36" s="128">
        <f>IFERROR(IF(AND(AVB36&lt;SMALL(기준일시_입력!$J$21:$J$39,AVF$5),AVC36&gt;SMALL(기준일시_입력!$N$21:$N$39,AVF$5)),INDEX(기준일시_입력!$AJ$21:$AJ$39,AVF$5*2-1),IF(AND(AVB36&gt;=SMALL(기준일시_입력!$J$21:$J$39,AVF$5),AVB36&lt;SMALL(기준일시_입력!$N$21:$N$39,AVF$5)),SMALL(기준일시_입력!$N$21:$N$39,AVF$5)-AVB36,0)),0)</f>
        <v>0</v>
      </c>
      <c r="AVG36" s="128">
        <f>IFERROR(IF(AND(AVB36&lt;SMALL(기준일시_입력!$J$21:$J$39,AVG$5),AVC36&gt;SMALL(기준일시_입력!$N$21:$N$39,AVG$5)),INDEX(기준일시_입력!$AJ$21:$AJ$39,AVG$5*2-1),IF(AND(AVB36&gt;=SMALL(기준일시_입력!$J$21:$J$39,AVG$5),AVB36&lt;SMALL(기준일시_입력!$N$21:$N$39,AVG$5)),SMALL(기준일시_입력!$N$21:$N$39,AVG$5)-AVB36,0)),0)</f>
        <v>0</v>
      </c>
      <c r="AVH36" s="128">
        <f>IFERROR(IF(AND(AVB36&lt;SMALL(기준일시_입력!$J$21:$J$39,AVH$5),AVC36&gt;SMALL(기준일시_입력!$N$21:$N$39,AVH$5)),INDEX(기준일시_입력!$AJ$21:$AJ$39,AVH$5*2-1),IF(AND(AVB36&gt;=SMALL(기준일시_입력!$J$21:$J$39,AVH$5),AVB36&lt;SMALL(기준일시_입력!$N$21:$N$39,AVH$5)),SMALL(기준일시_입력!$N$21:$N$39,AVH$5)-AVB36,0)),0)</f>
        <v>0</v>
      </c>
      <c r="AVI36" s="128">
        <f>IFERROR(IF(AND(AVB36&lt;SMALL(기준일시_입력!$J$21:$J$39,AVI$5),AVC36&gt;SMALL(기준일시_입력!$N$21:$N$39,AVI$5)),INDEX(기준일시_입력!$AJ$21:$AJ$39,AVI$5*2-1),IF(AND(AVB36&gt;=SMALL(기준일시_입력!$J$21:$J$39,AVI$5),AVB36&lt;SMALL(기준일시_입력!$N$21:$N$39,AVI$5)),SMALL(기준일시_입력!$N$21:$N$39,AVI$5)-AVB36,0)),0)</f>
        <v>0</v>
      </c>
      <c r="AVJ36" s="128">
        <f>IFERROR(IF(AND(AVB36&lt;SMALL(기준일시_입력!$J$21:$J$39,AVJ$5),AVC36&gt;SMALL(기준일시_입력!$N$21:$N$39,AVJ$5)),INDEX(기준일시_입력!$AJ$21:$AJ$39,AVJ$5*2-1),IF(AND(AVB36&gt;=SMALL(기준일시_입력!$J$21:$J$39,AVJ$5),AVB36&lt;SMALL(기준일시_입력!$N$21:$N$39,AVJ$5)),SMALL(기준일시_입력!$N$21:$N$39,AVJ$5)-AVB36,0)),0)</f>
        <v>0</v>
      </c>
      <c r="AVK36" s="128">
        <f>IFERROR(IF(AND(AVB36&lt;SMALL(기준일시_입력!$J$21:$J$39,AVK$5),AVC36&gt;SMALL(기준일시_입력!$N$21:$N$39,AVK$5)),INDEX(기준일시_입력!$AJ$21:$AJ$39,AVK$5*2-1),IF(AND(AVB36&gt;=SMALL(기준일시_입력!$J$21:$J$39,AVK$5),AVB36&lt;SMALL(기준일시_입력!$N$21:$N$39,AVK$5)),SMALL(기준일시_입력!$N$21:$N$39,AVK$5)-AVB36,0)),0)</f>
        <v>0</v>
      </c>
      <c r="AVL36" s="128">
        <f>IFERROR(IF(AND(AVB36&lt;SMALL(기준일시_입력!$J$21:$J$39,AVL$5),AVC36&gt;SMALL(기준일시_입력!$N$21:$N$39,AVL$5)),INDEX(기준일시_입력!$AJ$21:$AJ$39,AVL$5*2-1),IF(AND(AVB36&gt;=SMALL(기준일시_입력!$J$21:$J$39,AVL$5),AVB36&lt;SMALL(기준일시_입력!$N$21:$N$39,AVL$5)),SMALL(기준일시_입력!$N$21:$N$39,AVL$5)-AVB36,0)),0)</f>
        <v>0</v>
      </c>
      <c r="AVM36" s="128">
        <f>IFERROR(IF(AND(AVB36&lt;SMALL(기준일시_입력!$J$21:$J$39,AVM$5),AVC36&gt;SMALL(기준일시_입력!$N$21:$N$39,AVM$5)),INDEX(기준일시_입력!$AJ$21:$AJ$39,AVM$5*2-1),IF(AND(AVB36&gt;=SMALL(기준일시_입력!$J$21:$J$39,AVM$5),AVB36&lt;SMALL(기준일시_입력!$N$21:$N$39,AVM$5)),SMALL(기준일시_입력!$N$21:$N$39,AVM$5)-AVB36,0)),0)</f>
        <v>0</v>
      </c>
      <c r="AVN36" s="125"/>
      <c r="AVO36" s="180" t="str">
        <f t="shared" si="364"/>
        <v/>
      </c>
      <c r="AVP36" s="180"/>
      <c r="AVQ36" s="124" t="str">
        <f t="shared" si="365"/>
        <v/>
      </c>
      <c r="AVR36" s="133" t="str">
        <f t="shared" si="418"/>
        <v/>
      </c>
      <c r="AVS36" s="184"/>
      <c r="AVT36" s="184"/>
      <c r="AVU36" s="184"/>
      <c r="AVV36" s="184"/>
      <c r="AVW36" s="184"/>
      <c r="AVX36" s="184"/>
      <c r="AVY36" s="176"/>
      <c r="AVZ36" s="177"/>
      <c r="AWA36" s="129" t="str">
        <f>IF($B36="","",IF(AND(AVQ$3&lt;&gt;"",$B36-기준일시_입력!$AO$7&lt;=0,AVS36="",AVV36="",AVY36=""),"X",IF(AVY36="연차","☆",IF(AVY36="월차","★",IF(AVY36="병가","♨",IF(AVY36="출장","◎",IF(AVY36="교육","■",IF(AND(AVY36="",AVS36&lt;=기준일시_입력!$J$15,AVV36&gt;=기준일시_입력!$N$15),"○",IF(AND(AVY36="",AVS36&lt;&gt;"",AVS36&gt;기준일시_입력!$J$15),"▼",IF(AND(AVY36="",AVV36&lt;&gt;"",AVV36&lt;기준일시_입력!$N$15),"△",""))))))))))</f>
        <v/>
      </c>
      <c r="AWB36" s="128">
        <f>IFERROR(IF(OR(AVS36="",AVV36=""),0,IF(AND(AWD36&lt;기준일시_입력!$J$17,AWE36&gt;기준일시_입력!$N$17),기준일시_입력!$N$17-기준일시_입력!$J$17,IF(AND(AWD36&gt;=기준일시_입력!$J$17,AWE36&gt;기준일시_입력!$N$17),기준일시_입력!$N$17-AWD36,IF(AWE36&lt;기준일시_입력!$J$17,0,IF(AND(AWD36&lt;기준일시_입력!$J$17,AWE36&lt;=기준일시_입력!$N$17),AWE36-기준일시_입력!$J$17,IF(AND(AWD36&gt;=기준일시_입력!$J$17,AWE36&lt;=기준일시_입력!$N$17),AWE36-AWD36,0)))))),0)</f>
        <v>0</v>
      </c>
      <c r="AWC36" s="128">
        <f t="shared" si="367"/>
        <v>0</v>
      </c>
      <c r="AWD36" s="128">
        <f>IF(OR(AVS36="",AVV36=""),0,IF(AVS36&lt;기준일시_입력!$J$15,기준일시_입력!$J$15,AVS36))</f>
        <v>0</v>
      </c>
      <c r="AWE36" s="128">
        <f t="shared" si="368"/>
        <v>0</v>
      </c>
      <c r="AWF36" s="128">
        <f>IFERROR(IF(AND(AWD36&lt;SMALL(기준일시_입력!$J$21:$J$39,AWF$5),AWE36&gt;SMALL(기준일시_입력!$N$21:$N$39,AWF$5)),INDEX(기준일시_입력!$AJ$21:$AJ$39,AWF$5*2-1),IF(AND(AWD36&gt;=SMALL(기준일시_입력!$J$21:$J$39,AWF$5),AWD36&lt;SMALL(기준일시_입력!$N$21:$N$39,AWF$5)),SMALL(기준일시_입력!$N$21:$N$39,AWF$5)-AWD36,0)),0)</f>
        <v>0</v>
      </c>
      <c r="AWG36" s="128">
        <f>IFERROR(IF(AND(AWD36&lt;SMALL(기준일시_입력!$J$21:$J$39,AWG$5),AWE36&gt;SMALL(기준일시_입력!$N$21:$N$39,AWG$5)),INDEX(기준일시_입력!$AJ$21:$AJ$39,AWG$5*2-1),IF(AND(AWD36&gt;=SMALL(기준일시_입력!$J$21:$J$39,AWG$5),AWD36&lt;SMALL(기준일시_입력!$N$21:$N$39,AWG$5)),SMALL(기준일시_입력!$N$21:$N$39,AWG$5)-AWD36,0)),0)</f>
        <v>0</v>
      </c>
      <c r="AWH36" s="128">
        <f>IFERROR(IF(AND(AWD36&lt;SMALL(기준일시_입력!$J$21:$J$39,AWH$5),AWE36&gt;SMALL(기준일시_입력!$N$21:$N$39,AWH$5)),INDEX(기준일시_입력!$AJ$21:$AJ$39,AWH$5*2-1),IF(AND(AWD36&gt;=SMALL(기준일시_입력!$J$21:$J$39,AWH$5),AWD36&lt;SMALL(기준일시_입력!$N$21:$N$39,AWH$5)),SMALL(기준일시_입력!$N$21:$N$39,AWH$5)-AWD36,0)),0)</f>
        <v>0</v>
      </c>
      <c r="AWI36" s="128">
        <f>IFERROR(IF(AND(AWD36&lt;SMALL(기준일시_입력!$J$21:$J$39,AWI$5),AWE36&gt;SMALL(기준일시_입력!$N$21:$N$39,AWI$5)),INDEX(기준일시_입력!$AJ$21:$AJ$39,AWI$5*2-1),IF(AND(AWD36&gt;=SMALL(기준일시_입력!$J$21:$J$39,AWI$5),AWD36&lt;SMALL(기준일시_입력!$N$21:$N$39,AWI$5)),SMALL(기준일시_입력!$N$21:$N$39,AWI$5)-AWD36,0)),0)</f>
        <v>0</v>
      </c>
      <c r="AWJ36" s="128">
        <f>IFERROR(IF(AND(AWD36&lt;SMALL(기준일시_입력!$J$21:$J$39,AWJ$5),AWE36&gt;SMALL(기준일시_입력!$N$21:$N$39,AWJ$5)),INDEX(기준일시_입력!$AJ$21:$AJ$39,AWJ$5*2-1),IF(AND(AWD36&gt;=SMALL(기준일시_입력!$J$21:$J$39,AWJ$5),AWD36&lt;SMALL(기준일시_입력!$N$21:$N$39,AWJ$5)),SMALL(기준일시_입력!$N$21:$N$39,AWJ$5)-AWD36,0)),0)</f>
        <v>0</v>
      </c>
      <c r="AWK36" s="128">
        <f>IFERROR(IF(AND(AWD36&lt;SMALL(기준일시_입력!$J$21:$J$39,AWK$5),AWE36&gt;SMALL(기준일시_입력!$N$21:$N$39,AWK$5)),INDEX(기준일시_입력!$AJ$21:$AJ$39,AWK$5*2-1),IF(AND(AWD36&gt;=SMALL(기준일시_입력!$J$21:$J$39,AWK$5),AWD36&lt;SMALL(기준일시_입력!$N$21:$N$39,AWK$5)),SMALL(기준일시_입력!$N$21:$N$39,AWK$5)-AWD36,0)),0)</f>
        <v>0</v>
      </c>
      <c r="AWL36" s="128">
        <f>IFERROR(IF(AND(AWD36&lt;SMALL(기준일시_입력!$J$21:$J$39,AWL$5),AWE36&gt;SMALL(기준일시_입력!$N$21:$N$39,AWL$5)),INDEX(기준일시_입력!$AJ$21:$AJ$39,AWL$5*2-1),IF(AND(AWD36&gt;=SMALL(기준일시_입력!$J$21:$J$39,AWL$5),AWD36&lt;SMALL(기준일시_입력!$N$21:$N$39,AWL$5)),SMALL(기준일시_입력!$N$21:$N$39,AWL$5)-AWD36,0)),0)</f>
        <v>0</v>
      </c>
      <c r="AWM36" s="128">
        <f>IFERROR(IF(AND(AWD36&lt;SMALL(기준일시_입력!$J$21:$J$39,AWM$5),AWE36&gt;SMALL(기준일시_입력!$N$21:$N$39,AWM$5)),INDEX(기준일시_입력!$AJ$21:$AJ$39,AWM$5*2-1),IF(AND(AWD36&gt;=SMALL(기준일시_입력!$J$21:$J$39,AWM$5),AWD36&lt;SMALL(기준일시_입력!$N$21:$N$39,AWM$5)),SMALL(기준일시_입력!$N$21:$N$39,AWM$5)-AWD36,0)),0)</f>
        <v>0</v>
      </c>
      <c r="AWN36" s="128">
        <f>IFERROR(IF(AND(AWD36&lt;SMALL(기준일시_입력!$J$21:$J$39,AWN$5),AWE36&gt;SMALL(기준일시_입력!$N$21:$N$39,AWN$5)),INDEX(기준일시_입력!$AJ$21:$AJ$39,AWN$5*2-1),IF(AND(AWD36&gt;=SMALL(기준일시_입력!$J$21:$J$39,AWN$5),AWD36&lt;SMALL(기준일시_입력!$N$21:$N$39,AWN$5)),SMALL(기준일시_입력!$N$21:$N$39,AWN$5)-AWD36,0)),0)</f>
        <v>0</v>
      </c>
      <c r="AWO36" s="128">
        <f>IFERROR(IF(AND(AWD36&lt;SMALL(기준일시_입력!$J$21:$J$39,AWO$5),AWE36&gt;SMALL(기준일시_입력!$N$21:$N$39,AWO$5)),INDEX(기준일시_입력!$AJ$21:$AJ$39,AWO$5*2-1),IF(AND(AWD36&gt;=SMALL(기준일시_입력!$J$21:$J$39,AWO$5),AWD36&lt;SMALL(기준일시_입력!$N$21:$N$39,AWO$5)),SMALL(기준일시_입력!$N$21:$N$39,AWO$5)-AWD36,0)),0)</f>
        <v>0</v>
      </c>
      <c r="AWP36" s="125"/>
      <c r="AWQ36" s="180" t="str">
        <f t="shared" si="369"/>
        <v/>
      </c>
      <c r="AWR36" s="180"/>
      <c r="AWS36" s="124" t="str">
        <f t="shared" si="370"/>
        <v/>
      </c>
      <c r="AWT36" s="133" t="str">
        <f t="shared" si="418"/>
        <v/>
      </c>
      <c r="AWU36" s="184"/>
      <c r="AWV36" s="184"/>
      <c r="AWW36" s="184"/>
      <c r="AWX36" s="184"/>
      <c r="AWY36" s="184"/>
      <c r="AWZ36" s="184"/>
      <c r="AXA36" s="176"/>
      <c r="AXB36" s="177"/>
      <c r="AXC36" s="129" t="str">
        <f>IF($B36="","",IF(AND(AWS$3&lt;&gt;"",$B36-기준일시_입력!$AO$7&lt;=0,AWU36="",AWX36="",AXA36=""),"X",IF(AXA36="연차","☆",IF(AXA36="월차","★",IF(AXA36="병가","♨",IF(AXA36="출장","◎",IF(AXA36="교육","■",IF(AND(AXA36="",AWU36&lt;=기준일시_입력!$J$15,AWX36&gt;=기준일시_입력!$N$15),"○",IF(AND(AXA36="",AWU36&lt;&gt;"",AWU36&gt;기준일시_입력!$J$15),"▼",IF(AND(AXA36="",AWX36&lt;&gt;"",AWX36&lt;기준일시_입력!$N$15),"△",""))))))))))</f>
        <v/>
      </c>
      <c r="AXD36" s="128">
        <f>IFERROR(IF(OR(AWU36="",AWX36=""),0,IF(AND(AXF36&lt;기준일시_입력!$J$17,AXG36&gt;기준일시_입력!$N$17),기준일시_입력!$N$17-기준일시_입력!$J$17,IF(AND(AXF36&gt;=기준일시_입력!$J$17,AXG36&gt;기준일시_입력!$N$17),기준일시_입력!$N$17-AXF36,IF(AXG36&lt;기준일시_입력!$J$17,0,IF(AND(AXF36&lt;기준일시_입력!$J$17,AXG36&lt;=기준일시_입력!$N$17),AXG36-기준일시_입력!$J$17,IF(AND(AXF36&gt;=기준일시_입력!$J$17,AXG36&lt;=기준일시_입력!$N$17),AXG36-AXF36,0)))))),0)</f>
        <v>0</v>
      </c>
      <c r="AXE36" s="128">
        <f t="shared" si="372"/>
        <v>0</v>
      </c>
      <c r="AXF36" s="128">
        <f>IF(OR(AWU36="",AWX36=""),0,IF(AWU36&lt;기준일시_입력!$J$15,기준일시_입력!$J$15,AWU36))</f>
        <v>0</v>
      </c>
      <c r="AXG36" s="128">
        <f t="shared" si="373"/>
        <v>0</v>
      </c>
      <c r="AXH36" s="128">
        <f>IFERROR(IF(AND(AXF36&lt;SMALL(기준일시_입력!$J$21:$J$39,AXH$5),AXG36&gt;SMALL(기준일시_입력!$N$21:$N$39,AXH$5)),INDEX(기준일시_입력!$AJ$21:$AJ$39,AXH$5*2-1),IF(AND(AXF36&gt;=SMALL(기준일시_입력!$J$21:$J$39,AXH$5),AXF36&lt;SMALL(기준일시_입력!$N$21:$N$39,AXH$5)),SMALL(기준일시_입력!$N$21:$N$39,AXH$5)-AXF36,0)),0)</f>
        <v>0</v>
      </c>
      <c r="AXI36" s="128">
        <f>IFERROR(IF(AND(AXF36&lt;SMALL(기준일시_입력!$J$21:$J$39,AXI$5),AXG36&gt;SMALL(기준일시_입력!$N$21:$N$39,AXI$5)),INDEX(기준일시_입력!$AJ$21:$AJ$39,AXI$5*2-1),IF(AND(AXF36&gt;=SMALL(기준일시_입력!$J$21:$J$39,AXI$5),AXF36&lt;SMALL(기준일시_입력!$N$21:$N$39,AXI$5)),SMALL(기준일시_입력!$N$21:$N$39,AXI$5)-AXF36,0)),0)</f>
        <v>0</v>
      </c>
      <c r="AXJ36" s="128">
        <f>IFERROR(IF(AND(AXF36&lt;SMALL(기준일시_입력!$J$21:$J$39,AXJ$5),AXG36&gt;SMALL(기준일시_입력!$N$21:$N$39,AXJ$5)),INDEX(기준일시_입력!$AJ$21:$AJ$39,AXJ$5*2-1),IF(AND(AXF36&gt;=SMALL(기준일시_입력!$J$21:$J$39,AXJ$5),AXF36&lt;SMALL(기준일시_입력!$N$21:$N$39,AXJ$5)),SMALL(기준일시_입력!$N$21:$N$39,AXJ$5)-AXF36,0)),0)</f>
        <v>0</v>
      </c>
      <c r="AXK36" s="128">
        <f>IFERROR(IF(AND(AXF36&lt;SMALL(기준일시_입력!$J$21:$J$39,AXK$5),AXG36&gt;SMALL(기준일시_입력!$N$21:$N$39,AXK$5)),INDEX(기준일시_입력!$AJ$21:$AJ$39,AXK$5*2-1),IF(AND(AXF36&gt;=SMALL(기준일시_입력!$J$21:$J$39,AXK$5),AXF36&lt;SMALL(기준일시_입력!$N$21:$N$39,AXK$5)),SMALL(기준일시_입력!$N$21:$N$39,AXK$5)-AXF36,0)),0)</f>
        <v>0</v>
      </c>
      <c r="AXL36" s="128">
        <f>IFERROR(IF(AND(AXF36&lt;SMALL(기준일시_입력!$J$21:$J$39,AXL$5),AXG36&gt;SMALL(기준일시_입력!$N$21:$N$39,AXL$5)),INDEX(기준일시_입력!$AJ$21:$AJ$39,AXL$5*2-1),IF(AND(AXF36&gt;=SMALL(기준일시_입력!$J$21:$J$39,AXL$5),AXF36&lt;SMALL(기준일시_입력!$N$21:$N$39,AXL$5)),SMALL(기준일시_입력!$N$21:$N$39,AXL$5)-AXF36,0)),0)</f>
        <v>0</v>
      </c>
      <c r="AXM36" s="128">
        <f>IFERROR(IF(AND(AXF36&lt;SMALL(기준일시_입력!$J$21:$J$39,AXM$5),AXG36&gt;SMALL(기준일시_입력!$N$21:$N$39,AXM$5)),INDEX(기준일시_입력!$AJ$21:$AJ$39,AXM$5*2-1),IF(AND(AXF36&gt;=SMALL(기준일시_입력!$J$21:$J$39,AXM$5),AXF36&lt;SMALL(기준일시_입력!$N$21:$N$39,AXM$5)),SMALL(기준일시_입력!$N$21:$N$39,AXM$5)-AXF36,0)),0)</f>
        <v>0</v>
      </c>
      <c r="AXN36" s="128">
        <f>IFERROR(IF(AND(AXF36&lt;SMALL(기준일시_입력!$J$21:$J$39,AXN$5),AXG36&gt;SMALL(기준일시_입력!$N$21:$N$39,AXN$5)),INDEX(기준일시_입력!$AJ$21:$AJ$39,AXN$5*2-1),IF(AND(AXF36&gt;=SMALL(기준일시_입력!$J$21:$J$39,AXN$5),AXF36&lt;SMALL(기준일시_입력!$N$21:$N$39,AXN$5)),SMALL(기준일시_입력!$N$21:$N$39,AXN$5)-AXF36,0)),0)</f>
        <v>0</v>
      </c>
      <c r="AXO36" s="128">
        <f>IFERROR(IF(AND(AXF36&lt;SMALL(기준일시_입력!$J$21:$J$39,AXO$5),AXG36&gt;SMALL(기준일시_입력!$N$21:$N$39,AXO$5)),INDEX(기준일시_입력!$AJ$21:$AJ$39,AXO$5*2-1),IF(AND(AXF36&gt;=SMALL(기준일시_입력!$J$21:$J$39,AXO$5),AXF36&lt;SMALL(기준일시_입력!$N$21:$N$39,AXO$5)),SMALL(기준일시_입력!$N$21:$N$39,AXO$5)-AXF36,0)),0)</f>
        <v>0</v>
      </c>
      <c r="AXP36" s="128">
        <f>IFERROR(IF(AND(AXF36&lt;SMALL(기준일시_입력!$J$21:$J$39,AXP$5),AXG36&gt;SMALL(기준일시_입력!$N$21:$N$39,AXP$5)),INDEX(기준일시_입력!$AJ$21:$AJ$39,AXP$5*2-1),IF(AND(AXF36&gt;=SMALL(기준일시_입력!$J$21:$J$39,AXP$5),AXF36&lt;SMALL(기준일시_입력!$N$21:$N$39,AXP$5)),SMALL(기준일시_입력!$N$21:$N$39,AXP$5)-AXF36,0)),0)</f>
        <v>0</v>
      </c>
      <c r="AXQ36" s="128">
        <f>IFERROR(IF(AND(AXF36&lt;SMALL(기준일시_입력!$J$21:$J$39,AXQ$5),AXG36&gt;SMALL(기준일시_입력!$N$21:$N$39,AXQ$5)),INDEX(기준일시_입력!$AJ$21:$AJ$39,AXQ$5*2-1),IF(AND(AXF36&gt;=SMALL(기준일시_입력!$J$21:$J$39,AXQ$5),AXF36&lt;SMALL(기준일시_입력!$N$21:$N$39,AXQ$5)),SMALL(기준일시_입력!$N$21:$N$39,AXQ$5)-AXF36,0)),0)</f>
        <v>0</v>
      </c>
      <c r="AXR36" s="125"/>
      <c r="AXS36" s="180" t="str">
        <f t="shared" si="374"/>
        <v/>
      </c>
      <c r="AXT36" s="180"/>
      <c r="AXU36" s="124" t="str">
        <f t="shared" si="375"/>
        <v/>
      </c>
      <c r="AXV36" s="133" t="str">
        <f t="shared" si="418"/>
        <v/>
      </c>
      <c r="AXW36" s="184"/>
      <c r="AXX36" s="184"/>
      <c r="AXY36" s="184"/>
      <c r="AXZ36" s="184"/>
      <c r="AYA36" s="184"/>
      <c r="AYB36" s="184"/>
      <c r="AYC36" s="176"/>
      <c r="AYD36" s="177"/>
      <c r="AYE36" s="129" t="str">
        <f>IF($B36="","",IF(AND(AXU$3&lt;&gt;"",$B36-기준일시_입력!$AO$7&lt;=0,AXW36="",AXZ36="",AYC36=""),"X",IF(AYC36="연차","☆",IF(AYC36="월차","★",IF(AYC36="병가","♨",IF(AYC36="출장","◎",IF(AYC36="교육","■",IF(AND(AYC36="",AXW36&lt;=기준일시_입력!$J$15,AXZ36&gt;=기준일시_입력!$N$15),"○",IF(AND(AYC36="",AXW36&lt;&gt;"",AXW36&gt;기준일시_입력!$J$15),"▼",IF(AND(AYC36="",AXZ36&lt;&gt;"",AXZ36&lt;기준일시_입력!$N$15),"△",""))))))))))</f>
        <v/>
      </c>
      <c r="AYF36" s="128">
        <f>IFERROR(IF(OR(AXW36="",AXZ36=""),0,IF(AND(AYH36&lt;기준일시_입력!$J$17,AYI36&gt;기준일시_입력!$N$17),기준일시_입력!$N$17-기준일시_입력!$J$17,IF(AND(AYH36&gt;=기준일시_입력!$J$17,AYI36&gt;기준일시_입력!$N$17),기준일시_입력!$N$17-AYH36,IF(AYI36&lt;기준일시_입력!$J$17,0,IF(AND(AYH36&lt;기준일시_입력!$J$17,AYI36&lt;=기준일시_입력!$N$17),AYI36-기준일시_입력!$J$17,IF(AND(AYH36&gt;=기준일시_입력!$J$17,AYI36&lt;=기준일시_입력!$N$17),AYI36-AYH36,0)))))),0)</f>
        <v>0</v>
      </c>
      <c r="AYG36" s="128">
        <f t="shared" si="377"/>
        <v>0</v>
      </c>
      <c r="AYH36" s="128">
        <f>IF(OR(AXW36="",AXZ36=""),0,IF(AXW36&lt;기준일시_입력!$J$15,기준일시_입력!$J$15,AXW36))</f>
        <v>0</v>
      </c>
      <c r="AYI36" s="128">
        <f t="shared" si="378"/>
        <v>0</v>
      </c>
      <c r="AYJ36" s="128">
        <f>IFERROR(IF(AND(AYH36&lt;SMALL(기준일시_입력!$J$21:$J$39,AYJ$5),AYI36&gt;SMALL(기준일시_입력!$N$21:$N$39,AYJ$5)),INDEX(기준일시_입력!$AJ$21:$AJ$39,AYJ$5*2-1),IF(AND(AYH36&gt;=SMALL(기준일시_입력!$J$21:$J$39,AYJ$5),AYH36&lt;SMALL(기준일시_입력!$N$21:$N$39,AYJ$5)),SMALL(기준일시_입력!$N$21:$N$39,AYJ$5)-AYH36,0)),0)</f>
        <v>0</v>
      </c>
      <c r="AYK36" s="128">
        <f>IFERROR(IF(AND(AYH36&lt;SMALL(기준일시_입력!$J$21:$J$39,AYK$5),AYI36&gt;SMALL(기준일시_입력!$N$21:$N$39,AYK$5)),INDEX(기준일시_입력!$AJ$21:$AJ$39,AYK$5*2-1),IF(AND(AYH36&gt;=SMALL(기준일시_입력!$J$21:$J$39,AYK$5),AYH36&lt;SMALL(기준일시_입력!$N$21:$N$39,AYK$5)),SMALL(기준일시_입력!$N$21:$N$39,AYK$5)-AYH36,0)),0)</f>
        <v>0</v>
      </c>
      <c r="AYL36" s="128">
        <f>IFERROR(IF(AND(AYH36&lt;SMALL(기준일시_입력!$J$21:$J$39,AYL$5),AYI36&gt;SMALL(기준일시_입력!$N$21:$N$39,AYL$5)),INDEX(기준일시_입력!$AJ$21:$AJ$39,AYL$5*2-1),IF(AND(AYH36&gt;=SMALL(기준일시_입력!$J$21:$J$39,AYL$5),AYH36&lt;SMALL(기준일시_입력!$N$21:$N$39,AYL$5)),SMALL(기준일시_입력!$N$21:$N$39,AYL$5)-AYH36,0)),0)</f>
        <v>0</v>
      </c>
      <c r="AYM36" s="128">
        <f>IFERROR(IF(AND(AYH36&lt;SMALL(기준일시_입력!$J$21:$J$39,AYM$5),AYI36&gt;SMALL(기준일시_입력!$N$21:$N$39,AYM$5)),INDEX(기준일시_입력!$AJ$21:$AJ$39,AYM$5*2-1),IF(AND(AYH36&gt;=SMALL(기준일시_입력!$J$21:$J$39,AYM$5),AYH36&lt;SMALL(기준일시_입력!$N$21:$N$39,AYM$5)),SMALL(기준일시_입력!$N$21:$N$39,AYM$5)-AYH36,0)),0)</f>
        <v>0</v>
      </c>
      <c r="AYN36" s="128">
        <f>IFERROR(IF(AND(AYH36&lt;SMALL(기준일시_입력!$J$21:$J$39,AYN$5),AYI36&gt;SMALL(기준일시_입력!$N$21:$N$39,AYN$5)),INDEX(기준일시_입력!$AJ$21:$AJ$39,AYN$5*2-1),IF(AND(AYH36&gt;=SMALL(기준일시_입력!$J$21:$J$39,AYN$5),AYH36&lt;SMALL(기준일시_입력!$N$21:$N$39,AYN$5)),SMALL(기준일시_입력!$N$21:$N$39,AYN$5)-AYH36,0)),0)</f>
        <v>0</v>
      </c>
      <c r="AYO36" s="128">
        <f>IFERROR(IF(AND(AYH36&lt;SMALL(기준일시_입력!$J$21:$J$39,AYO$5),AYI36&gt;SMALL(기준일시_입력!$N$21:$N$39,AYO$5)),INDEX(기준일시_입력!$AJ$21:$AJ$39,AYO$5*2-1),IF(AND(AYH36&gt;=SMALL(기준일시_입력!$J$21:$J$39,AYO$5),AYH36&lt;SMALL(기준일시_입력!$N$21:$N$39,AYO$5)),SMALL(기준일시_입력!$N$21:$N$39,AYO$5)-AYH36,0)),0)</f>
        <v>0</v>
      </c>
      <c r="AYP36" s="128">
        <f>IFERROR(IF(AND(AYH36&lt;SMALL(기준일시_입력!$J$21:$J$39,AYP$5),AYI36&gt;SMALL(기준일시_입력!$N$21:$N$39,AYP$5)),INDEX(기준일시_입력!$AJ$21:$AJ$39,AYP$5*2-1),IF(AND(AYH36&gt;=SMALL(기준일시_입력!$J$21:$J$39,AYP$5),AYH36&lt;SMALL(기준일시_입력!$N$21:$N$39,AYP$5)),SMALL(기준일시_입력!$N$21:$N$39,AYP$5)-AYH36,0)),0)</f>
        <v>0</v>
      </c>
      <c r="AYQ36" s="128">
        <f>IFERROR(IF(AND(AYH36&lt;SMALL(기준일시_입력!$J$21:$J$39,AYQ$5),AYI36&gt;SMALL(기준일시_입력!$N$21:$N$39,AYQ$5)),INDEX(기준일시_입력!$AJ$21:$AJ$39,AYQ$5*2-1),IF(AND(AYH36&gt;=SMALL(기준일시_입력!$J$21:$J$39,AYQ$5),AYH36&lt;SMALL(기준일시_입력!$N$21:$N$39,AYQ$5)),SMALL(기준일시_입력!$N$21:$N$39,AYQ$5)-AYH36,0)),0)</f>
        <v>0</v>
      </c>
      <c r="AYR36" s="128">
        <f>IFERROR(IF(AND(AYH36&lt;SMALL(기준일시_입력!$J$21:$J$39,AYR$5),AYI36&gt;SMALL(기준일시_입력!$N$21:$N$39,AYR$5)),INDEX(기준일시_입력!$AJ$21:$AJ$39,AYR$5*2-1),IF(AND(AYH36&gt;=SMALL(기준일시_입력!$J$21:$J$39,AYR$5),AYH36&lt;SMALL(기준일시_입력!$N$21:$N$39,AYR$5)),SMALL(기준일시_입력!$N$21:$N$39,AYR$5)-AYH36,0)),0)</f>
        <v>0</v>
      </c>
      <c r="AYS36" s="128">
        <f>IFERROR(IF(AND(AYH36&lt;SMALL(기준일시_입력!$J$21:$J$39,AYS$5),AYI36&gt;SMALL(기준일시_입력!$N$21:$N$39,AYS$5)),INDEX(기준일시_입력!$AJ$21:$AJ$39,AYS$5*2-1),IF(AND(AYH36&gt;=SMALL(기준일시_입력!$J$21:$J$39,AYS$5),AYH36&lt;SMALL(기준일시_입력!$N$21:$N$39,AYS$5)),SMALL(기준일시_입력!$N$21:$N$39,AYS$5)-AYH36,0)),0)</f>
        <v>0</v>
      </c>
      <c r="AYT36" s="125"/>
      <c r="AYU36" s="180" t="str">
        <f t="shared" si="379"/>
        <v/>
      </c>
      <c r="AYV36" s="180"/>
      <c r="AYW36" s="124" t="str">
        <f t="shared" si="380"/>
        <v/>
      </c>
      <c r="AYX36" s="133" t="str">
        <f t="shared" si="419"/>
        <v/>
      </c>
      <c r="AYY36" s="184"/>
      <c r="AYZ36" s="184"/>
      <c r="AZA36" s="184"/>
      <c r="AZB36" s="184"/>
      <c r="AZC36" s="184"/>
      <c r="AZD36" s="184"/>
      <c r="AZE36" s="176"/>
      <c r="AZF36" s="177"/>
      <c r="AZG36" s="129" t="str">
        <f>IF($B36="","",IF(AND(AYW$3&lt;&gt;"",$B36-기준일시_입력!$AO$7&lt;=0,AYY36="",AZB36="",AZE36=""),"X",IF(AZE36="연차","☆",IF(AZE36="월차","★",IF(AZE36="병가","♨",IF(AZE36="출장","◎",IF(AZE36="교육","■",IF(AND(AZE36="",AYY36&lt;=기준일시_입력!$J$15,AZB36&gt;=기준일시_입력!$N$15),"○",IF(AND(AZE36="",AYY36&lt;&gt;"",AYY36&gt;기준일시_입력!$J$15),"▼",IF(AND(AZE36="",AZB36&lt;&gt;"",AZB36&lt;기준일시_입력!$N$15),"△",""))))))))))</f>
        <v/>
      </c>
      <c r="AZH36" s="128">
        <f>IFERROR(IF(OR(AYY36="",AZB36=""),0,IF(AND(AZJ36&lt;기준일시_입력!$J$17,AZK36&gt;기준일시_입력!$N$17),기준일시_입력!$N$17-기준일시_입력!$J$17,IF(AND(AZJ36&gt;=기준일시_입력!$J$17,AZK36&gt;기준일시_입력!$N$17),기준일시_입력!$N$17-AZJ36,IF(AZK36&lt;기준일시_입력!$J$17,0,IF(AND(AZJ36&lt;기준일시_입력!$J$17,AZK36&lt;=기준일시_입력!$N$17),AZK36-기준일시_입력!$J$17,IF(AND(AZJ36&gt;=기준일시_입력!$J$17,AZK36&lt;=기준일시_입력!$N$17),AZK36-AZJ36,0)))))),0)</f>
        <v>0</v>
      </c>
      <c r="AZI36" s="128">
        <f t="shared" si="382"/>
        <v>0</v>
      </c>
      <c r="AZJ36" s="128">
        <f>IF(OR(AYY36="",AZB36=""),0,IF(AYY36&lt;기준일시_입력!$J$15,기준일시_입력!$J$15,AYY36))</f>
        <v>0</v>
      </c>
      <c r="AZK36" s="128">
        <f t="shared" si="383"/>
        <v>0</v>
      </c>
      <c r="AZL36" s="128">
        <f>IFERROR(IF(AND(AZJ36&lt;SMALL(기준일시_입력!$J$21:$J$39,AZL$5),AZK36&gt;SMALL(기준일시_입력!$N$21:$N$39,AZL$5)),INDEX(기준일시_입력!$AJ$21:$AJ$39,AZL$5*2-1),IF(AND(AZJ36&gt;=SMALL(기준일시_입력!$J$21:$J$39,AZL$5),AZJ36&lt;SMALL(기준일시_입력!$N$21:$N$39,AZL$5)),SMALL(기준일시_입력!$N$21:$N$39,AZL$5)-AZJ36,0)),0)</f>
        <v>0</v>
      </c>
      <c r="AZM36" s="128">
        <f>IFERROR(IF(AND(AZJ36&lt;SMALL(기준일시_입력!$J$21:$J$39,AZM$5),AZK36&gt;SMALL(기준일시_입력!$N$21:$N$39,AZM$5)),INDEX(기준일시_입력!$AJ$21:$AJ$39,AZM$5*2-1),IF(AND(AZJ36&gt;=SMALL(기준일시_입력!$J$21:$J$39,AZM$5),AZJ36&lt;SMALL(기준일시_입력!$N$21:$N$39,AZM$5)),SMALL(기준일시_입력!$N$21:$N$39,AZM$5)-AZJ36,0)),0)</f>
        <v>0</v>
      </c>
      <c r="AZN36" s="128">
        <f>IFERROR(IF(AND(AZJ36&lt;SMALL(기준일시_입력!$J$21:$J$39,AZN$5),AZK36&gt;SMALL(기준일시_입력!$N$21:$N$39,AZN$5)),INDEX(기준일시_입력!$AJ$21:$AJ$39,AZN$5*2-1),IF(AND(AZJ36&gt;=SMALL(기준일시_입력!$J$21:$J$39,AZN$5),AZJ36&lt;SMALL(기준일시_입력!$N$21:$N$39,AZN$5)),SMALL(기준일시_입력!$N$21:$N$39,AZN$5)-AZJ36,0)),0)</f>
        <v>0</v>
      </c>
      <c r="AZO36" s="128">
        <f>IFERROR(IF(AND(AZJ36&lt;SMALL(기준일시_입력!$J$21:$J$39,AZO$5),AZK36&gt;SMALL(기준일시_입력!$N$21:$N$39,AZO$5)),INDEX(기준일시_입력!$AJ$21:$AJ$39,AZO$5*2-1),IF(AND(AZJ36&gt;=SMALL(기준일시_입력!$J$21:$J$39,AZO$5),AZJ36&lt;SMALL(기준일시_입력!$N$21:$N$39,AZO$5)),SMALL(기준일시_입력!$N$21:$N$39,AZO$5)-AZJ36,0)),0)</f>
        <v>0</v>
      </c>
      <c r="AZP36" s="128">
        <f>IFERROR(IF(AND(AZJ36&lt;SMALL(기준일시_입력!$J$21:$J$39,AZP$5),AZK36&gt;SMALL(기준일시_입력!$N$21:$N$39,AZP$5)),INDEX(기준일시_입력!$AJ$21:$AJ$39,AZP$5*2-1),IF(AND(AZJ36&gt;=SMALL(기준일시_입력!$J$21:$J$39,AZP$5),AZJ36&lt;SMALL(기준일시_입력!$N$21:$N$39,AZP$5)),SMALL(기준일시_입력!$N$21:$N$39,AZP$5)-AZJ36,0)),0)</f>
        <v>0</v>
      </c>
      <c r="AZQ36" s="128">
        <f>IFERROR(IF(AND(AZJ36&lt;SMALL(기준일시_입력!$J$21:$J$39,AZQ$5),AZK36&gt;SMALL(기준일시_입력!$N$21:$N$39,AZQ$5)),INDEX(기준일시_입력!$AJ$21:$AJ$39,AZQ$5*2-1),IF(AND(AZJ36&gt;=SMALL(기준일시_입력!$J$21:$J$39,AZQ$5),AZJ36&lt;SMALL(기준일시_입력!$N$21:$N$39,AZQ$5)),SMALL(기준일시_입력!$N$21:$N$39,AZQ$5)-AZJ36,0)),0)</f>
        <v>0</v>
      </c>
      <c r="AZR36" s="128">
        <f>IFERROR(IF(AND(AZJ36&lt;SMALL(기준일시_입력!$J$21:$J$39,AZR$5),AZK36&gt;SMALL(기준일시_입력!$N$21:$N$39,AZR$5)),INDEX(기준일시_입력!$AJ$21:$AJ$39,AZR$5*2-1),IF(AND(AZJ36&gt;=SMALL(기준일시_입력!$J$21:$J$39,AZR$5),AZJ36&lt;SMALL(기준일시_입력!$N$21:$N$39,AZR$5)),SMALL(기준일시_입력!$N$21:$N$39,AZR$5)-AZJ36,0)),0)</f>
        <v>0</v>
      </c>
      <c r="AZS36" s="128">
        <f>IFERROR(IF(AND(AZJ36&lt;SMALL(기준일시_입력!$J$21:$J$39,AZS$5),AZK36&gt;SMALL(기준일시_입력!$N$21:$N$39,AZS$5)),INDEX(기준일시_입력!$AJ$21:$AJ$39,AZS$5*2-1),IF(AND(AZJ36&gt;=SMALL(기준일시_입력!$J$21:$J$39,AZS$5),AZJ36&lt;SMALL(기준일시_입력!$N$21:$N$39,AZS$5)),SMALL(기준일시_입력!$N$21:$N$39,AZS$5)-AZJ36,0)),0)</f>
        <v>0</v>
      </c>
      <c r="AZT36" s="128">
        <f>IFERROR(IF(AND(AZJ36&lt;SMALL(기준일시_입력!$J$21:$J$39,AZT$5),AZK36&gt;SMALL(기준일시_입력!$N$21:$N$39,AZT$5)),INDEX(기준일시_입력!$AJ$21:$AJ$39,AZT$5*2-1),IF(AND(AZJ36&gt;=SMALL(기준일시_입력!$J$21:$J$39,AZT$5),AZJ36&lt;SMALL(기준일시_입력!$N$21:$N$39,AZT$5)),SMALL(기준일시_입력!$N$21:$N$39,AZT$5)-AZJ36,0)),0)</f>
        <v>0</v>
      </c>
      <c r="AZU36" s="128">
        <f>IFERROR(IF(AND(AZJ36&lt;SMALL(기준일시_입력!$J$21:$J$39,AZU$5),AZK36&gt;SMALL(기준일시_입력!$N$21:$N$39,AZU$5)),INDEX(기준일시_입력!$AJ$21:$AJ$39,AZU$5*2-1),IF(AND(AZJ36&gt;=SMALL(기준일시_입력!$J$21:$J$39,AZU$5),AZJ36&lt;SMALL(기준일시_입력!$N$21:$N$39,AZU$5)),SMALL(기준일시_입력!$N$21:$N$39,AZU$5)-AZJ36,0)),0)</f>
        <v>0</v>
      </c>
      <c r="AZV36" s="125"/>
      <c r="AZW36" s="180" t="str">
        <f t="shared" si="384"/>
        <v/>
      </c>
      <c r="AZX36" s="180"/>
      <c r="AZY36" s="124" t="str">
        <f t="shared" si="385"/>
        <v/>
      </c>
      <c r="AZZ36" s="133" t="str">
        <f t="shared" si="419"/>
        <v/>
      </c>
      <c r="BAA36" s="184"/>
      <c r="BAB36" s="184"/>
      <c r="BAC36" s="184"/>
      <c r="BAD36" s="184"/>
      <c r="BAE36" s="184"/>
      <c r="BAF36" s="184"/>
      <c r="BAG36" s="176"/>
      <c r="BAH36" s="177"/>
      <c r="BAI36" s="129" t="str">
        <f>IF($B36="","",IF(AND(AZY$3&lt;&gt;"",$B36-기준일시_입력!$AO$7&lt;=0,BAA36="",BAD36="",BAG36=""),"X",IF(BAG36="연차","☆",IF(BAG36="월차","★",IF(BAG36="병가","♨",IF(BAG36="출장","◎",IF(BAG36="교육","■",IF(AND(BAG36="",BAA36&lt;=기준일시_입력!$J$15,BAD36&gt;=기준일시_입력!$N$15),"○",IF(AND(BAG36="",BAA36&lt;&gt;"",BAA36&gt;기준일시_입력!$J$15),"▼",IF(AND(BAG36="",BAD36&lt;&gt;"",BAD36&lt;기준일시_입력!$N$15),"△",""))))))))))</f>
        <v/>
      </c>
      <c r="BAJ36" s="128">
        <f>IFERROR(IF(OR(BAA36="",BAD36=""),0,IF(AND(BAL36&lt;기준일시_입력!$J$17,BAM36&gt;기준일시_입력!$N$17),기준일시_입력!$N$17-기준일시_입력!$J$17,IF(AND(BAL36&gt;=기준일시_입력!$J$17,BAM36&gt;기준일시_입력!$N$17),기준일시_입력!$N$17-BAL36,IF(BAM36&lt;기준일시_입력!$J$17,0,IF(AND(BAL36&lt;기준일시_입력!$J$17,BAM36&lt;=기준일시_입력!$N$17),BAM36-기준일시_입력!$J$17,IF(AND(BAL36&gt;=기준일시_입력!$J$17,BAM36&lt;=기준일시_입력!$N$17),BAM36-BAL36,0)))))),0)</f>
        <v>0</v>
      </c>
      <c r="BAK36" s="128">
        <f t="shared" si="387"/>
        <v>0</v>
      </c>
      <c r="BAL36" s="128">
        <f>IF(OR(BAA36="",BAD36=""),0,IF(BAA36&lt;기준일시_입력!$J$15,기준일시_입력!$J$15,BAA36))</f>
        <v>0</v>
      </c>
      <c r="BAM36" s="128">
        <f t="shared" si="388"/>
        <v>0</v>
      </c>
      <c r="BAN36" s="128">
        <f>IFERROR(IF(AND(BAL36&lt;SMALL(기준일시_입력!$J$21:$J$39,BAN$5),BAM36&gt;SMALL(기준일시_입력!$N$21:$N$39,BAN$5)),INDEX(기준일시_입력!$AJ$21:$AJ$39,BAN$5*2-1),IF(AND(BAL36&gt;=SMALL(기준일시_입력!$J$21:$J$39,BAN$5),BAL36&lt;SMALL(기준일시_입력!$N$21:$N$39,BAN$5)),SMALL(기준일시_입력!$N$21:$N$39,BAN$5)-BAL36,0)),0)</f>
        <v>0</v>
      </c>
      <c r="BAO36" s="128">
        <f>IFERROR(IF(AND(BAL36&lt;SMALL(기준일시_입력!$J$21:$J$39,BAO$5),BAM36&gt;SMALL(기준일시_입력!$N$21:$N$39,BAO$5)),INDEX(기준일시_입력!$AJ$21:$AJ$39,BAO$5*2-1),IF(AND(BAL36&gt;=SMALL(기준일시_입력!$J$21:$J$39,BAO$5),BAL36&lt;SMALL(기준일시_입력!$N$21:$N$39,BAO$5)),SMALL(기준일시_입력!$N$21:$N$39,BAO$5)-BAL36,0)),0)</f>
        <v>0</v>
      </c>
      <c r="BAP36" s="128">
        <f>IFERROR(IF(AND(BAL36&lt;SMALL(기준일시_입력!$J$21:$J$39,BAP$5),BAM36&gt;SMALL(기준일시_입력!$N$21:$N$39,BAP$5)),INDEX(기준일시_입력!$AJ$21:$AJ$39,BAP$5*2-1),IF(AND(BAL36&gt;=SMALL(기준일시_입력!$J$21:$J$39,BAP$5),BAL36&lt;SMALL(기준일시_입력!$N$21:$N$39,BAP$5)),SMALL(기준일시_입력!$N$21:$N$39,BAP$5)-BAL36,0)),0)</f>
        <v>0</v>
      </c>
      <c r="BAQ36" s="128">
        <f>IFERROR(IF(AND(BAL36&lt;SMALL(기준일시_입력!$J$21:$J$39,BAQ$5),BAM36&gt;SMALL(기준일시_입력!$N$21:$N$39,BAQ$5)),INDEX(기준일시_입력!$AJ$21:$AJ$39,BAQ$5*2-1),IF(AND(BAL36&gt;=SMALL(기준일시_입력!$J$21:$J$39,BAQ$5),BAL36&lt;SMALL(기준일시_입력!$N$21:$N$39,BAQ$5)),SMALL(기준일시_입력!$N$21:$N$39,BAQ$5)-BAL36,0)),0)</f>
        <v>0</v>
      </c>
      <c r="BAR36" s="128">
        <f>IFERROR(IF(AND(BAL36&lt;SMALL(기준일시_입력!$J$21:$J$39,BAR$5),BAM36&gt;SMALL(기준일시_입력!$N$21:$N$39,BAR$5)),INDEX(기준일시_입력!$AJ$21:$AJ$39,BAR$5*2-1),IF(AND(BAL36&gt;=SMALL(기준일시_입력!$J$21:$J$39,BAR$5),BAL36&lt;SMALL(기준일시_입력!$N$21:$N$39,BAR$5)),SMALL(기준일시_입력!$N$21:$N$39,BAR$5)-BAL36,0)),0)</f>
        <v>0</v>
      </c>
      <c r="BAS36" s="128">
        <f>IFERROR(IF(AND(BAL36&lt;SMALL(기준일시_입력!$J$21:$J$39,BAS$5),BAM36&gt;SMALL(기준일시_입력!$N$21:$N$39,BAS$5)),INDEX(기준일시_입력!$AJ$21:$AJ$39,BAS$5*2-1),IF(AND(BAL36&gt;=SMALL(기준일시_입력!$J$21:$J$39,BAS$5),BAL36&lt;SMALL(기준일시_입력!$N$21:$N$39,BAS$5)),SMALL(기준일시_입력!$N$21:$N$39,BAS$5)-BAL36,0)),0)</f>
        <v>0</v>
      </c>
      <c r="BAT36" s="128">
        <f>IFERROR(IF(AND(BAL36&lt;SMALL(기준일시_입력!$J$21:$J$39,BAT$5),BAM36&gt;SMALL(기준일시_입력!$N$21:$N$39,BAT$5)),INDEX(기준일시_입력!$AJ$21:$AJ$39,BAT$5*2-1),IF(AND(BAL36&gt;=SMALL(기준일시_입력!$J$21:$J$39,BAT$5),BAL36&lt;SMALL(기준일시_입력!$N$21:$N$39,BAT$5)),SMALL(기준일시_입력!$N$21:$N$39,BAT$5)-BAL36,0)),0)</f>
        <v>0</v>
      </c>
      <c r="BAU36" s="128">
        <f>IFERROR(IF(AND(BAL36&lt;SMALL(기준일시_입력!$J$21:$J$39,BAU$5),BAM36&gt;SMALL(기준일시_입력!$N$21:$N$39,BAU$5)),INDEX(기준일시_입력!$AJ$21:$AJ$39,BAU$5*2-1),IF(AND(BAL36&gt;=SMALL(기준일시_입력!$J$21:$J$39,BAU$5),BAL36&lt;SMALL(기준일시_입력!$N$21:$N$39,BAU$5)),SMALL(기준일시_입력!$N$21:$N$39,BAU$5)-BAL36,0)),0)</f>
        <v>0</v>
      </c>
      <c r="BAV36" s="128">
        <f>IFERROR(IF(AND(BAL36&lt;SMALL(기준일시_입력!$J$21:$J$39,BAV$5),BAM36&gt;SMALL(기준일시_입력!$N$21:$N$39,BAV$5)),INDEX(기준일시_입력!$AJ$21:$AJ$39,BAV$5*2-1),IF(AND(BAL36&gt;=SMALL(기준일시_입력!$J$21:$J$39,BAV$5),BAL36&lt;SMALL(기준일시_입력!$N$21:$N$39,BAV$5)),SMALL(기준일시_입력!$N$21:$N$39,BAV$5)-BAL36,0)),0)</f>
        <v>0</v>
      </c>
      <c r="BAW36" s="128">
        <f>IFERROR(IF(AND(BAL36&lt;SMALL(기준일시_입력!$J$21:$J$39,BAW$5),BAM36&gt;SMALL(기준일시_입력!$N$21:$N$39,BAW$5)),INDEX(기준일시_입력!$AJ$21:$AJ$39,BAW$5*2-1),IF(AND(BAL36&gt;=SMALL(기준일시_입력!$J$21:$J$39,BAW$5),BAL36&lt;SMALL(기준일시_입력!$N$21:$N$39,BAW$5)),SMALL(기준일시_입력!$N$21:$N$39,BAW$5)-BAL36,0)),0)</f>
        <v>0</v>
      </c>
      <c r="BAX36" s="125"/>
      <c r="BAY36" s="180" t="str">
        <f t="shared" si="389"/>
        <v/>
      </c>
      <c r="BAZ36" s="180"/>
      <c r="BBA36" s="124" t="str">
        <f t="shared" si="390"/>
        <v/>
      </c>
      <c r="BBB36" s="133" t="str">
        <f t="shared" si="419"/>
        <v/>
      </c>
      <c r="BBC36" s="184"/>
      <c r="BBD36" s="184"/>
      <c r="BBE36" s="184"/>
      <c r="BBF36" s="184"/>
      <c r="BBG36" s="184"/>
      <c r="BBH36" s="184"/>
      <c r="BBI36" s="176"/>
      <c r="BBJ36" s="177"/>
      <c r="BBK36" s="129" t="str">
        <f>IF($B36="","",IF(AND(BBA$3&lt;&gt;"",$B36-기준일시_입력!$AO$7&lt;=0,BBC36="",BBF36="",BBI36=""),"X",IF(BBI36="연차","☆",IF(BBI36="월차","★",IF(BBI36="병가","♨",IF(BBI36="출장","◎",IF(BBI36="교육","■",IF(AND(BBI36="",BBC36&lt;=기준일시_입력!$J$15,BBF36&gt;=기준일시_입력!$N$15),"○",IF(AND(BBI36="",BBC36&lt;&gt;"",BBC36&gt;기준일시_입력!$J$15),"▼",IF(AND(BBI36="",BBF36&lt;&gt;"",BBF36&lt;기준일시_입력!$N$15),"△",""))))))))))</f>
        <v/>
      </c>
      <c r="BBL36" s="128">
        <f>IFERROR(IF(OR(BBC36="",BBF36=""),0,IF(AND(BBN36&lt;기준일시_입력!$J$17,BBO36&gt;기준일시_입력!$N$17),기준일시_입력!$N$17-기준일시_입력!$J$17,IF(AND(BBN36&gt;=기준일시_입력!$J$17,BBO36&gt;기준일시_입력!$N$17),기준일시_입력!$N$17-BBN36,IF(BBO36&lt;기준일시_입력!$J$17,0,IF(AND(BBN36&lt;기준일시_입력!$J$17,BBO36&lt;=기준일시_입력!$N$17),BBO36-기준일시_입력!$J$17,IF(AND(BBN36&gt;=기준일시_입력!$J$17,BBO36&lt;=기준일시_입력!$N$17),BBO36-BBN36,0)))))),0)</f>
        <v>0</v>
      </c>
      <c r="BBM36" s="128">
        <f t="shared" si="392"/>
        <v>0</v>
      </c>
      <c r="BBN36" s="128">
        <f>IF(OR(BBC36="",BBF36=""),0,IF(BBC36&lt;기준일시_입력!$J$15,기준일시_입력!$J$15,BBC36))</f>
        <v>0</v>
      </c>
      <c r="BBO36" s="128">
        <f t="shared" si="393"/>
        <v>0</v>
      </c>
      <c r="BBP36" s="128">
        <f>IFERROR(IF(AND(BBN36&lt;SMALL(기준일시_입력!$J$21:$J$39,BBP$5),BBO36&gt;SMALL(기준일시_입력!$N$21:$N$39,BBP$5)),INDEX(기준일시_입력!$AJ$21:$AJ$39,BBP$5*2-1),IF(AND(BBN36&gt;=SMALL(기준일시_입력!$J$21:$J$39,BBP$5),BBN36&lt;SMALL(기준일시_입력!$N$21:$N$39,BBP$5)),SMALL(기준일시_입력!$N$21:$N$39,BBP$5)-BBN36,0)),0)</f>
        <v>0</v>
      </c>
      <c r="BBQ36" s="128">
        <f>IFERROR(IF(AND(BBN36&lt;SMALL(기준일시_입력!$J$21:$J$39,BBQ$5),BBO36&gt;SMALL(기준일시_입력!$N$21:$N$39,BBQ$5)),INDEX(기준일시_입력!$AJ$21:$AJ$39,BBQ$5*2-1),IF(AND(BBN36&gt;=SMALL(기준일시_입력!$J$21:$J$39,BBQ$5),BBN36&lt;SMALL(기준일시_입력!$N$21:$N$39,BBQ$5)),SMALL(기준일시_입력!$N$21:$N$39,BBQ$5)-BBN36,0)),0)</f>
        <v>0</v>
      </c>
      <c r="BBR36" s="128">
        <f>IFERROR(IF(AND(BBN36&lt;SMALL(기준일시_입력!$J$21:$J$39,BBR$5),BBO36&gt;SMALL(기준일시_입력!$N$21:$N$39,BBR$5)),INDEX(기준일시_입력!$AJ$21:$AJ$39,BBR$5*2-1),IF(AND(BBN36&gt;=SMALL(기준일시_입력!$J$21:$J$39,BBR$5),BBN36&lt;SMALL(기준일시_입력!$N$21:$N$39,BBR$5)),SMALL(기준일시_입력!$N$21:$N$39,BBR$5)-BBN36,0)),0)</f>
        <v>0</v>
      </c>
      <c r="BBS36" s="128">
        <f>IFERROR(IF(AND(BBN36&lt;SMALL(기준일시_입력!$J$21:$J$39,BBS$5),BBO36&gt;SMALL(기준일시_입력!$N$21:$N$39,BBS$5)),INDEX(기준일시_입력!$AJ$21:$AJ$39,BBS$5*2-1),IF(AND(BBN36&gt;=SMALL(기준일시_입력!$J$21:$J$39,BBS$5),BBN36&lt;SMALL(기준일시_입력!$N$21:$N$39,BBS$5)),SMALL(기준일시_입력!$N$21:$N$39,BBS$5)-BBN36,0)),0)</f>
        <v>0</v>
      </c>
      <c r="BBT36" s="128">
        <f>IFERROR(IF(AND(BBN36&lt;SMALL(기준일시_입력!$J$21:$J$39,BBT$5),BBO36&gt;SMALL(기준일시_입력!$N$21:$N$39,BBT$5)),INDEX(기준일시_입력!$AJ$21:$AJ$39,BBT$5*2-1),IF(AND(BBN36&gt;=SMALL(기준일시_입력!$J$21:$J$39,BBT$5),BBN36&lt;SMALL(기준일시_입력!$N$21:$N$39,BBT$5)),SMALL(기준일시_입력!$N$21:$N$39,BBT$5)-BBN36,0)),0)</f>
        <v>0</v>
      </c>
      <c r="BBU36" s="128">
        <f>IFERROR(IF(AND(BBN36&lt;SMALL(기준일시_입력!$J$21:$J$39,BBU$5),BBO36&gt;SMALL(기준일시_입력!$N$21:$N$39,BBU$5)),INDEX(기준일시_입력!$AJ$21:$AJ$39,BBU$5*2-1),IF(AND(BBN36&gt;=SMALL(기준일시_입력!$J$21:$J$39,BBU$5),BBN36&lt;SMALL(기준일시_입력!$N$21:$N$39,BBU$5)),SMALL(기준일시_입력!$N$21:$N$39,BBU$5)-BBN36,0)),0)</f>
        <v>0</v>
      </c>
      <c r="BBV36" s="128">
        <f>IFERROR(IF(AND(BBN36&lt;SMALL(기준일시_입력!$J$21:$J$39,BBV$5),BBO36&gt;SMALL(기준일시_입력!$N$21:$N$39,BBV$5)),INDEX(기준일시_입력!$AJ$21:$AJ$39,BBV$5*2-1),IF(AND(BBN36&gt;=SMALL(기준일시_입력!$J$21:$J$39,BBV$5),BBN36&lt;SMALL(기준일시_입력!$N$21:$N$39,BBV$5)),SMALL(기준일시_입력!$N$21:$N$39,BBV$5)-BBN36,0)),0)</f>
        <v>0</v>
      </c>
      <c r="BBW36" s="128">
        <f>IFERROR(IF(AND(BBN36&lt;SMALL(기준일시_입력!$J$21:$J$39,BBW$5),BBO36&gt;SMALL(기준일시_입력!$N$21:$N$39,BBW$5)),INDEX(기준일시_입력!$AJ$21:$AJ$39,BBW$5*2-1),IF(AND(BBN36&gt;=SMALL(기준일시_입력!$J$21:$J$39,BBW$5),BBN36&lt;SMALL(기준일시_입력!$N$21:$N$39,BBW$5)),SMALL(기준일시_입력!$N$21:$N$39,BBW$5)-BBN36,0)),0)</f>
        <v>0</v>
      </c>
      <c r="BBX36" s="128">
        <f>IFERROR(IF(AND(BBN36&lt;SMALL(기준일시_입력!$J$21:$J$39,BBX$5),BBO36&gt;SMALL(기준일시_입력!$N$21:$N$39,BBX$5)),INDEX(기준일시_입력!$AJ$21:$AJ$39,BBX$5*2-1),IF(AND(BBN36&gt;=SMALL(기준일시_입력!$J$21:$J$39,BBX$5),BBN36&lt;SMALL(기준일시_입력!$N$21:$N$39,BBX$5)),SMALL(기준일시_입력!$N$21:$N$39,BBX$5)-BBN36,0)),0)</f>
        <v>0</v>
      </c>
      <c r="BBY36" s="128">
        <f>IFERROR(IF(AND(BBN36&lt;SMALL(기준일시_입력!$J$21:$J$39,BBY$5),BBO36&gt;SMALL(기준일시_입력!$N$21:$N$39,BBY$5)),INDEX(기준일시_입력!$AJ$21:$AJ$39,BBY$5*2-1),IF(AND(BBN36&gt;=SMALL(기준일시_입력!$J$21:$J$39,BBY$5),BBN36&lt;SMALL(기준일시_입력!$N$21:$N$39,BBY$5)),SMALL(기준일시_입력!$N$21:$N$39,BBY$5)-BBN36,0)),0)</f>
        <v>0</v>
      </c>
      <c r="BBZ36" s="125"/>
      <c r="BCA36" s="8">
        <v>0</v>
      </c>
    </row>
    <row r="37" spans="1:1431" x14ac:dyDescent="0.2">
      <c r="P37" s="19">
        <f>SUM(P6:P36)</f>
        <v>0.10416666666666663</v>
      </c>
      <c r="Q37" s="19">
        <f>SUM(Q6:Q36)</f>
        <v>1.1250000000000002</v>
      </c>
      <c r="AR37" s="19">
        <f t="shared" ref="AR37:AS37" si="420">SUM(AR6:AR36)</f>
        <v>0.16666666666666663</v>
      </c>
      <c r="AS37" s="19">
        <f t="shared" si="420"/>
        <v>0.86805555555555558</v>
      </c>
      <c r="BT37" s="19">
        <f t="shared" ref="BT37" si="421">SUM(BT6:BT36)</f>
        <v>0.10416666666666663</v>
      </c>
      <c r="BU37" s="19">
        <f t="shared" ref="BU37" si="422">SUM(BU6:BU36)</f>
        <v>0.38194444444444448</v>
      </c>
      <c r="CV37" s="19">
        <f t="shared" ref="CV37" si="423">SUM(CV6:CV36)</f>
        <v>0</v>
      </c>
      <c r="CW37" s="19">
        <f t="shared" ref="CW37" si="424">SUM(CW6:CW36)</f>
        <v>0</v>
      </c>
      <c r="DX37" s="19">
        <f t="shared" ref="DX37" si="425">SUM(DX6:DX36)</f>
        <v>0</v>
      </c>
      <c r="DY37" s="19">
        <f t="shared" ref="DY37" si="426">SUM(DY6:DY36)</f>
        <v>0</v>
      </c>
      <c r="EZ37" s="19">
        <f t="shared" ref="EZ37" si="427">SUM(EZ6:EZ36)</f>
        <v>0</v>
      </c>
      <c r="FA37" s="19">
        <f t="shared" ref="FA37" si="428">SUM(FA6:FA36)</f>
        <v>0</v>
      </c>
      <c r="GB37" s="19">
        <f t="shared" ref="GB37" si="429">SUM(GB6:GB36)</f>
        <v>0</v>
      </c>
      <c r="GC37" s="19">
        <f t="shared" ref="GC37" si="430">SUM(GC6:GC36)</f>
        <v>0</v>
      </c>
      <c r="HD37" s="19">
        <f t="shared" ref="HD37" si="431">SUM(HD6:HD36)</f>
        <v>0</v>
      </c>
      <c r="HE37" s="19">
        <f t="shared" ref="HE37" si="432">SUM(HE6:HE36)</f>
        <v>0</v>
      </c>
      <c r="IF37" s="19">
        <f t="shared" ref="IF37" si="433">SUM(IF6:IF36)</f>
        <v>0</v>
      </c>
      <c r="IG37" s="19">
        <f t="shared" ref="IG37" si="434">SUM(IG6:IG36)</f>
        <v>0</v>
      </c>
      <c r="JH37" s="19">
        <f t="shared" ref="JH37" si="435">SUM(JH6:JH36)</f>
        <v>0</v>
      </c>
      <c r="JI37" s="19">
        <f t="shared" ref="JI37" si="436">SUM(JI6:JI36)</f>
        <v>0</v>
      </c>
      <c r="KJ37" s="19">
        <f t="shared" ref="KJ37" si="437">SUM(KJ6:KJ36)</f>
        <v>0</v>
      </c>
      <c r="KK37" s="19">
        <f t="shared" ref="KK37" si="438">SUM(KK6:KK36)</f>
        <v>0</v>
      </c>
      <c r="LL37" s="19">
        <f t="shared" ref="LL37" si="439">SUM(LL6:LL36)</f>
        <v>0</v>
      </c>
      <c r="LM37" s="19">
        <f t="shared" ref="LM37" si="440">SUM(LM6:LM36)</f>
        <v>0</v>
      </c>
      <c r="MN37" s="19">
        <f t="shared" ref="MN37" si="441">SUM(MN6:MN36)</f>
        <v>0</v>
      </c>
      <c r="MO37" s="19">
        <f t="shared" ref="MO37" si="442">SUM(MO6:MO36)</f>
        <v>0</v>
      </c>
      <c r="NP37" s="19">
        <f t="shared" ref="NP37" si="443">SUM(NP6:NP36)</f>
        <v>0</v>
      </c>
      <c r="NQ37" s="19">
        <f t="shared" ref="NQ37" si="444">SUM(NQ6:NQ36)</f>
        <v>0</v>
      </c>
      <c r="OR37" s="19">
        <f t="shared" ref="OR37" si="445">SUM(OR6:OR36)</f>
        <v>0</v>
      </c>
      <c r="OS37" s="19">
        <f t="shared" ref="OS37" si="446">SUM(OS6:OS36)</f>
        <v>0</v>
      </c>
      <c r="PT37" s="19">
        <f t="shared" ref="PT37" si="447">SUM(PT6:PT36)</f>
        <v>0</v>
      </c>
      <c r="PU37" s="19">
        <f t="shared" ref="PU37" si="448">SUM(PU6:PU36)</f>
        <v>0</v>
      </c>
      <c r="QV37" s="19">
        <f t="shared" ref="QV37" si="449">SUM(QV6:QV36)</f>
        <v>0</v>
      </c>
      <c r="QW37" s="19">
        <f t="shared" ref="QW37" si="450">SUM(QW6:QW36)</f>
        <v>0</v>
      </c>
      <c r="RX37" s="19">
        <f t="shared" ref="RX37" si="451">SUM(RX6:RX36)</f>
        <v>0</v>
      </c>
      <c r="RY37" s="19">
        <f t="shared" ref="RY37" si="452">SUM(RY6:RY36)</f>
        <v>0</v>
      </c>
      <c r="SZ37" s="19">
        <f t="shared" ref="SZ37" si="453">SUM(SZ6:SZ36)</f>
        <v>0</v>
      </c>
      <c r="TA37" s="19">
        <f t="shared" ref="TA37" si="454">SUM(TA6:TA36)</f>
        <v>0</v>
      </c>
      <c r="UB37" s="19">
        <f t="shared" ref="UB37" si="455">SUM(UB6:UB36)</f>
        <v>0</v>
      </c>
      <c r="UC37" s="19">
        <f t="shared" ref="UC37" si="456">SUM(UC6:UC36)</f>
        <v>0</v>
      </c>
      <c r="VD37" s="19">
        <f t="shared" ref="VD37" si="457">SUM(VD6:VD36)</f>
        <v>0</v>
      </c>
      <c r="VE37" s="19">
        <f t="shared" ref="VE37" si="458">SUM(VE6:VE36)</f>
        <v>0</v>
      </c>
      <c r="WF37" s="19">
        <f t="shared" ref="WF37" si="459">SUM(WF6:WF36)</f>
        <v>0</v>
      </c>
      <c r="WG37" s="19">
        <f t="shared" ref="WG37" si="460">SUM(WG6:WG36)</f>
        <v>0</v>
      </c>
      <c r="XH37" s="19">
        <f t="shared" ref="XH37" si="461">SUM(XH6:XH36)</f>
        <v>0</v>
      </c>
      <c r="XI37" s="19">
        <f t="shared" ref="XI37" si="462">SUM(XI6:XI36)</f>
        <v>0</v>
      </c>
      <c r="YJ37" s="19">
        <f t="shared" ref="YJ37" si="463">SUM(YJ6:YJ36)</f>
        <v>0</v>
      </c>
      <c r="YK37" s="19">
        <f t="shared" ref="YK37" si="464">SUM(YK6:YK36)</f>
        <v>0</v>
      </c>
      <c r="ZL37" s="19">
        <f t="shared" ref="ZL37" si="465">SUM(ZL6:ZL36)</f>
        <v>0</v>
      </c>
      <c r="ZM37" s="19">
        <f t="shared" ref="ZM37" si="466">SUM(ZM6:ZM36)</f>
        <v>0</v>
      </c>
      <c r="AAN37" s="19">
        <f t="shared" ref="AAN37" si="467">SUM(AAN6:AAN36)</f>
        <v>0</v>
      </c>
      <c r="AAO37" s="19">
        <f t="shared" ref="AAO37" si="468">SUM(AAO6:AAO36)</f>
        <v>0</v>
      </c>
      <c r="ABP37" s="19">
        <f t="shared" ref="ABP37" si="469">SUM(ABP6:ABP36)</f>
        <v>0</v>
      </c>
      <c r="ABQ37" s="19">
        <f t="shared" ref="ABQ37" si="470">SUM(ABQ6:ABQ36)</f>
        <v>0</v>
      </c>
      <c r="ACR37" s="19">
        <f t="shared" ref="ACR37" si="471">SUM(ACR6:ACR36)</f>
        <v>0</v>
      </c>
      <c r="ACS37" s="19">
        <f t="shared" ref="ACS37" si="472">SUM(ACS6:ACS36)</f>
        <v>0</v>
      </c>
      <c r="ADT37" s="19">
        <f t="shared" ref="ADT37" si="473">SUM(ADT6:ADT36)</f>
        <v>0</v>
      </c>
      <c r="ADU37" s="19">
        <f t="shared" ref="ADU37" si="474">SUM(ADU6:ADU36)</f>
        <v>0</v>
      </c>
      <c r="AEV37" s="19">
        <f t="shared" ref="AEV37" si="475">SUM(AEV6:AEV36)</f>
        <v>0</v>
      </c>
      <c r="AEW37" s="19">
        <f t="shared" ref="AEW37" si="476">SUM(AEW6:AEW36)</f>
        <v>0</v>
      </c>
      <c r="AFX37" s="19">
        <f t="shared" ref="AFX37" si="477">SUM(AFX6:AFX36)</f>
        <v>0</v>
      </c>
      <c r="AFY37" s="19">
        <f t="shared" ref="AFY37" si="478">SUM(AFY6:AFY36)</f>
        <v>0</v>
      </c>
      <c r="AGZ37" s="19">
        <f t="shared" ref="AGZ37" si="479">SUM(AGZ6:AGZ36)</f>
        <v>0</v>
      </c>
      <c r="AHA37" s="19">
        <f t="shared" ref="AHA37" si="480">SUM(AHA6:AHA36)</f>
        <v>0</v>
      </c>
      <c r="AIB37" s="19">
        <f t="shared" ref="AIB37" si="481">SUM(AIB6:AIB36)</f>
        <v>0</v>
      </c>
      <c r="AIC37" s="19">
        <f t="shared" ref="AIC37" si="482">SUM(AIC6:AIC36)</f>
        <v>0</v>
      </c>
      <c r="AJD37" s="19">
        <f t="shared" ref="AJD37" si="483">SUM(AJD6:AJD36)</f>
        <v>0</v>
      </c>
      <c r="AJE37" s="19">
        <f t="shared" ref="AJE37" si="484">SUM(AJE6:AJE36)</f>
        <v>0</v>
      </c>
      <c r="AKF37" s="19">
        <f t="shared" ref="AKF37" si="485">SUM(AKF6:AKF36)</f>
        <v>0</v>
      </c>
      <c r="AKG37" s="19">
        <f t="shared" ref="AKG37" si="486">SUM(AKG6:AKG36)</f>
        <v>0</v>
      </c>
      <c r="ALH37" s="19">
        <f t="shared" ref="ALH37" si="487">SUM(ALH6:ALH36)</f>
        <v>0</v>
      </c>
      <c r="ALI37" s="19">
        <f t="shared" ref="ALI37" si="488">SUM(ALI6:ALI36)</f>
        <v>0</v>
      </c>
      <c r="AMJ37" s="19">
        <f t="shared" ref="AMJ37" si="489">SUM(AMJ6:AMJ36)</f>
        <v>0</v>
      </c>
      <c r="AMK37" s="19">
        <f t="shared" ref="AMK37" si="490">SUM(AMK6:AMK36)</f>
        <v>0</v>
      </c>
      <c r="ANL37" s="19">
        <f t="shared" ref="ANL37" si="491">SUM(ANL6:ANL36)</f>
        <v>0</v>
      </c>
      <c r="ANM37" s="19">
        <f t="shared" ref="ANM37" si="492">SUM(ANM6:ANM36)</f>
        <v>0</v>
      </c>
      <c r="AON37" s="19">
        <f t="shared" ref="AON37" si="493">SUM(AON6:AON36)</f>
        <v>0</v>
      </c>
      <c r="AOO37" s="19">
        <f t="shared" ref="AOO37" si="494">SUM(AOO6:AOO36)</f>
        <v>0</v>
      </c>
      <c r="APP37" s="19">
        <f t="shared" ref="APP37" si="495">SUM(APP6:APP36)</f>
        <v>0</v>
      </c>
      <c r="APQ37" s="19">
        <f t="shared" ref="APQ37" si="496">SUM(APQ6:APQ36)</f>
        <v>0</v>
      </c>
      <c r="AQR37" s="19">
        <f t="shared" ref="AQR37" si="497">SUM(AQR6:AQR36)</f>
        <v>0</v>
      </c>
      <c r="AQS37" s="19">
        <f t="shared" ref="AQS37" si="498">SUM(AQS6:AQS36)</f>
        <v>0</v>
      </c>
      <c r="ART37" s="19">
        <f t="shared" ref="ART37" si="499">SUM(ART6:ART36)</f>
        <v>0</v>
      </c>
      <c r="ARU37" s="19">
        <f t="shared" ref="ARU37" si="500">SUM(ARU6:ARU36)</f>
        <v>0</v>
      </c>
      <c r="ASV37" s="19">
        <f t="shared" ref="ASV37" si="501">SUM(ASV6:ASV36)</f>
        <v>0</v>
      </c>
      <c r="ASW37" s="19">
        <f t="shared" ref="ASW37" si="502">SUM(ASW6:ASW36)</f>
        <v>0</v>
      </c>
      <c r="ATX37" s="19">
        <f t="shared" ref="ATX37" si="503">SUM(ATX6:ATX36)</f>
        <v>0</v>
      </c>
      <c r="ATY37" s="19">
        <f t="shared" ref="ATY37" si="504">SUM(ATY6:ATY36)</f>
        <v>0</v>
      </c>
      <c r="AUZ37" s="19">
        <f t="shared" ref="AUZ37" si="505">SUM(AUZ6:AUZ36)</f>
        <v>0</v>
      </c>
      <c r="AVA37" s="19">
        <f t="shared" ref="AVA37" si="506">SUM(AVA6:AVA36)</f>
        <v>0</v>
      </c>
      <c r="AWB37" s="19">
        <f t="shared" ref="AWB37" si="507">SUM(AWB6:AWB36)</f>
        <v>0</v>
      </c>
      <c r="AWC37" s="19">
        <f t="shared" ref="AWC37" si="508">SUM(AWC6:AWC36)</f>
        <v>0</v>
      </c>
      <c r="AXD37" s="19">
        <f t="shared" ref="AXD37" si="509">SUM(AXD6:AXD36)</f>
        <v>0</v>
      </c>
      <c r="AXE37" s="19">
        <f t="shared" ref="AXE37" si="510">SUM(AXE6:AXE36)</f>
        <v>0</v>
      </c>
      <c r="AYF37" s="19">
        <f t="shared" ref="AYF37" si="511">SUM(AYF6:AYF36)</f>
        <v>0</v>
      </c>
      <c r="AYG37" s="19">
        <f t="shared" ref="AYG37" si="512">SUM(AYG6:AYG36)</f>
        <v>0</v>
      </c>
      <c r="AZH37" s="19">
        <f t="shared" ref="AZH37" si="513">SUM(AZH6:AZH36)</f>
        <v>0</v>
      </c>
      <c r="AZI37" s="19">
        <f t="shared" ref="AZI37" si="514">SUM(AZI6:AZI36)</f>
        <v>0</v>
      </c>
      <c r="BAJ37" s="19">
        <f t="shared" ref="BAJ37" si="515">SUM(BAJ6:BAJ36)</f>
        <v>0</v>
      </c>
      <c r="BAK37" s="19">
        <f t="shared" ref="BAK37" si="516">SUM(BAK6:BAK36)</f>
        <v>0</v>
      </c>
      <c r="BBL37" s="19">
        <f t="shared" ref="BBL37" si="517">SUM(BBL6:BBL36)</f>
        <v>0</v>
      </c>
      <c r="BBM37" s="19">
        <f t="shared" ref="BBM37" si="518">SUM(BBM6:BBM36)</f>
        <v>0</v>
      </c>
      <c r="BCA37" s="8">
        <v>0</v>
      </c>
    </row>
    <row r="38" spans="1:1431" x14ac:dyDescent="0.2">
      <c r="CW38" s="2"/>
      <c r="BCA38" s="8">
        <v>0</v>
      </c>
    </row>
    <row r="40" spans="1:1431" x14ac:dyDescent="0.2">
      <c r="CW40" s="70"/>
    </row>
    <row r="41" spans="1:1431" x14ac:dyDescent="0.2">
      <c r="CW41" s="70"/>
    </row>
  </sheetData>
  <sheetProtection password="BDF4" sheet="1" objects="1" scenarios="1" selectLockedCells="1"/>
  <mergeCells count="7293">
    <mergeCell ref="AZE36:AZF36"/>
    <mergeCell ref="AZW36:AZX36"/>
    <mergeCell ref="BAA36:BAC36"/>
    <mergeCell ref="BAD36:BAF36"/>
    <mergeCell ref="BAG36:BAH36"/>
    <mergeCell ref="BAY36:BAZ36"/>
    <mergeCell ref="BBC36:BBE36"/>
    <mergeCell ref="BBF36:BBH36"/>
    <mergeCell ref="BBI36:BBJ36"/>
    <mergeCell ref="AWX36:AWZ36"/>
    <mergeCell ref="AXA36:AXB36"/>
    <mergeCell ref="AXS36:AXT36"/>
    <mergeCell ref="AXW36:AXY36"/>
    <mergeCell ref="AXZ36:AYB36"/>
    <mergeCell ref="AYC36:AYD36"/>
    <mergeCell ref="AYU36:AYV36"/>
    <mergeCell ref="AYY36:AZA36"/>
    <mergeCell ref="AZB36:AZD36"/>
    <mergeCell ref="AUQ36:AUS36"/>
    <mergeCell ref="AUT36:AUV36"/>
    <mergeCell ref="AUW36:AUX36"/>
    <mergeCell ref="AVO36:AVP36"/>
    <mergeCell ref="AVS36:AVU36"/>
    <mergeCell ref="AVV36:AVX36"/>
    <mergeCell ref="AVY36:AVZ36"/>
    <mergeCell ref="AWQ36:AWR36"/>
    <mergeCell ref="AWU36:AWW36"/>
    <mergeCell ref="ASI36:ASJ36"/>
    <mergeCell ref="ASM36:ASO36"/>
    <mergeCell ref="ASP36:ASR36"/>
    <mergeCell ref="ASS36:AST36"/>
    <mergeCell ref="ATK36:ATL36"/>
    <mergeCell ref="ATO36:ATQ36"/>
    <mergeCell ref="ATR36:ATT36"/>
    <mergeCell ref="ATU36:ATV36"/>
    <mergeCell ref="AUM36:AUN36"/>
    <mergeCell ref="APM36:APN36"/>
    <mergeCell ref="AQE36:AQF36"/>
    <mergeCell ref="AQI36:AQK36"/>
    <mergeCell ref="AQL36:AQN36"/>
    <mergeCell ref="AQO36:AQP36"/>
    <mergeCell ref="ARG36:ARH36"/>
    <mergeCell ref="ARK36:ARM36"/>
    <mergeCell ref="ARN36:ARP36"/>
    <mergeCell ref="ARQ36:ARR36"/>
    <mergeCell ref="ANF36:ANH36"/>
    <mergeCell ref="ANI36:ANJ36"/>
    <mergeCell ref="AOA36:AOB36"/>
    <mergeCell ref="AOE36:AOG36"/>
    <mergeCell ref="AOH36:AOJ36"/>
    <mergeCell ref="AOK36:AOL36"/>
    <mergeCell ref="APC36:APD36"/>
    <mergeCell ref="APG36:API36"/>
    <mergeCell ref="APJ36:APL36"/>
    <mergeCell ref="AKY36:ALA36"/>
    <mergeCell ref="ALB36:ALD36"/>
    <mergeCell ref="ALE36:ALF36"/>
    <mergeCell ref="ALW36:ALX36"/>
    <mergeCell ref="AMA36:AMC36"/>
    <mergeCell ref="AMD36:AMF36"/>
    <mergeCell ref="AMG36:AMH36"/>
    <mergeCell ref="AMY36:AMZ36"/>
    <mergeCell ref="ANC36:ANE36"/>
    <mergeCell ref="AIQ36:AIR36"/>
    <mergeCell ref="AIU36:AIW36"/>
    <mergeCell ref="AIX36:AIZ36"/>
    <mergeCell ref="AJA36:AJB36"/>
    <mergeCell ref="AJS36:AJT36"/>
    <mergeCell ref="AJW36:AJY36"/>
    <mergeCell ref="AJZ36:AKB36"/>
    <mergeCell ref="AKC36:AKD36"/>
    <mergeCell ref="AKU36:AKV36"/>
    <mergeCell ref="BAA35:BAC35"/>
    <mergeCell ref="BAD35:BAF35"/>
    <mergeCell ref="BAG35:BAH35"/>
    <mergeCell ref="BAY35:BAZ35"/>
    <mergeCell ref="BBC35:BBE35"/>
    <mergeCell ref="BBF35:BBH35"/>
    <mergeCell ref="BBI35:BBJ35"/>
    <mergeCell ref="AXS35:AXT35"/>
    <mergeCell ref="AXW35:AXY35"/>
    <mergeCell ref="AXZ35:AYB35"/>
    <mergeCell ref="AYC35:AYD35"/>
    <mergeCell ref="AYU35:AYV35"/>
    <mergeCell ref="AYY35:AZA35"/>
    <mergeCell ref="AZB35:AZD35"/>
    <mergeCell ref="AZE35:AZF35"/>
    <mergeCell ref="AZW35:AZX35"/>
    <mergeCell ref="AUW35:AUX35"/>
    <mergeCell ref="AVO35:AVP35"/>
    <mergeCell ref="AVS35:AVU35"/>
    <mergeCell ref="AVV35:AVX35"/>
    <mergeCell ref="AVY35:AVZ35"/>
    <mergeCell ref="AWQ35:AWR35"/>
    <mergeCell ref="AWU35:AWW35"/>
    <mergeCell ref="AWX35:AWZ35"/>
    <mergeCell ref="AXA35:AXB35"/>
    <mergeCell ref="ASP35:ASR35"/>
    <mergeCell ref="ASS35:AST35"/>
    <mergeCell ref="ATK35:ATL35"/>
    <mergeCell ref="ATO35:ATQ35"/>
    <mergeCell ref="ATR35:ATT35"/>
    <mergeCell ref="ATU35:ATV35"/>
    <mergeCell ref="AUM35:AUN35"/>
    <mergeCell ref="AUQ35:AUS35"/>
    <mergeCell ref="AUT35:AUV35"/>
    <mergeCell ref="AQI35:AQK35"/>
    <mergeCell ref="AQL35:AQN35"/>
    <mergeCell ref="AQO35:AQP35"/>
    <mergeCell ref="ARG35:ARH35"/>
    <mergeCell ref="ARK35:ARM35"/>
    <mergeCell ref="ARN35:ARP35"/>
    <mergeCell ref="ARQ35:ARR35"/>
    <mergeCell ref="ASI35:ASJ35"/>
    <mergeCell ref="ASM35:ASO35"/>
    <mergeCell ref="AOA35:AOB35"/>
    <mergeCell ref="AOE35:AOG35"/>
    <mergeCell ref="AOH35:AOJ35"/>
    <mergeCell ref="AOK35:AOL35"/>
    <mergeCell ref="APC35:APD35"/>
    <mergeCell ref="APG35:API35"/>
    <mergeCell ref="APJ35:APL35"/>
    <mergeCell ref="APM35:APN35"/>
    <mergeCell ref="AQE35:AQF35"/>
    <mergeCell ref="AIQ35:AIR35"/>
    <mergeCell ref="AIU35:AIW35"/>
    <mergeCell ref="AIX35:AIZ35"/>
    <mergeCell ref="AJA35:AJB35"/>
    <mergeCell ref="AJS35:AJT35"/>
    <mergeCell ref="AJW35:AJY35"/>
    <mergeCell ref="AJZ35:AKB35"/>
    <mergeCell ref="AKC35:AKD35"/>
    <mergeCell ref="AKU35:AKV35"/>
    <mergeCell ref="AKY35:ALA35"/>
    <mergeCell ref="ALB35:ALD35"/>
    <mergeCell ref="ALE35:ALF35"/>
    <mergeCell ref="ALW35:ALX35"/>
    <mergeCell ref="AMA35:AMC35"/>
    <mergeCell ref="AMD35:AMF35"/>
    <mergeCell ref="AMG35:AMH35"/>
    <mergeCell ref="AMY35:AMZ35"/>
    <mergeCell ref="ANC35:ANE35"/>
    <mergeCell ref="ANF35:ANH35"/>
    <mergeCell ref="ANI35:ANJ35"/>
    <mergeCell ref="BBF34:BBH34"/>
    <mergeCell ref="BBI34:BBJ34"/>
    <mergeCell ref="AYY34:AZA34"/>
    <mergeCell ref="AZB34:AZD34"/>
    <mergeCell ref="AZE34:AZF34"/>
    <mergeCell ref="AZW34:AZX34"/>
    <mergeCell ref="BAA34:BAC34"/>
    <mergeCell ref="BAD34:BAF34"/>
    <mergeCell ref="BAG34:BAH34"/>
    <mergeCell ref="BAY34:BAZ34"/>
    <mergeCell ref="BBC34:BBE34"/>
    <mergeCell ref="AWQ34:AWR34"/>
    <mergeCell ref="AWU34:AWW34"/>
    <mergeCell ref="AWX34:AWZ34"/>
    <mergeCell ref="AXA34:AXB34"/>
    <mergeCell ref="AXS34:AXT34"/>
    <mergeCell ref="AXW34:AXY34"/>
    <mergeCell ref="AXZ34:AYB34"/>
    <mergeCell ref="AYC34:AYD34"/>
    <mergeCell ref="AYU34:AYV34"/>
    <mergeCell ref="ATU34:ATV34"/>
    <mergeCell ref="AUM34:AUN34"/>
    <mergeCell ref="AUQ34:AUS34"/>
    <mergeCell ref="AUT34:AUV34"/>
    <mergeCell ref="AUW34:AUX34"/>
    <mergeCell ref="AVO34:AVP34"/>
    <mergeCell ref="AVS34:AVU34"/>
    <mergeCell ref="AVV34:AVX34"/>
    <mergeCell ref="AVY34:AVZ34"/>
    <mergeCell ref="ARN34:ARP34"/>
    <mergeCell ref="ARQ34:ARR34"/>
    <mergeCell ref="ASI34:ASJ34"/>
    <mergeCell ref="ASM34:ASO34"/>
    <mergeCell ref="ASP34:ASR34"/>
    <mergeCell ref="ASS34:AST34"/>
    <mergeCell ref="ATK34:ATL34"/>
    <mergeCell ref="ATO34:ATQ34"/>
    <mergeCell ref="ATR34:ATT34"/>
    <mergeCell ref="APG34:API34"/>
    <mergeCell ref="APJ34:APL34"/>
    <mergeCell ref="APM34:APN34"/>
    <mergeCell ref="AQE34:AQF34"/>
    <mergeCell ref="AQI34:AQK34"/>
    <mergeCell ref="AQL34:AQN34"/>
    <mergeCell ref="AQO34:AQP34"/>
    <mergeCell ref="ARG34:ARH34"/>
    <mergeCell ref="ARK34:ARM34"/>
    <mergeCell ref="AMY34:AMZ34"/>
    <mergeCell ref="ANC34:ANE34"/>
    <mergeCell ref="ANF34:ANH34"/>
    <mergeCell ref="ANI34:ANJ34"/>
    <mergeCell ref="AOA34:AOB34"/>
    <mergeCell ref="AOE34:AOG34"/>
    <mergeCell ref="AOH34:AOJ34"/>
    <mergeCell ref="AOK34:AOL34"/>
    <mergeCell ref="APC34:APD34"/>
    <mergeCell ref="AIQ34:AIR34"/>
    <mergeCell ref="AIU34:AIW34"/>
    <mergeCell ref="AIX34:AIZ34"/>
    <mergeCell ref="AJA34:AJB34"/>
    <mergeCell ref="AJS34:AJT34"/>
    <mergeCell ref="AJW34:AJY34"/>
    <mergeCell ref="AJZ34:AKB34"/>
    <mergeCell ref="AKC34:AKD34"/>
    <mergeCell ref="AKU34:AKV34"/>
    <mergeCell ref="AKY34:ALA34"/>
    <mergeCell ref="ALB34:ALD34"/>
    <mergeCell ref="ALE34:ALF34"/>
    <mergeCell ref="ALW34:ALX34"/>
    <mergeCell ref="AMA34:AMC34"/>
    <mergeCell ref="AMD34:AMF34"/>
    <mergeCell ref="AMG34:AMH34"/>
    <mergeCell ref="BAD33:BAF33"/>
    <mergeCell ref="ASS33:AST33"/>
    <mergeCell ref="ATK33:ATL33"/>
    <mergeCell ref="ATO33:ATQ33"/>
    <mergeCell ref="ATR33:ATT33"/>
    <mergeCell ref="ATU33:ATV33"/>
    <mergeCell ref="AUM33:AUN33"/>
    <mergeCell ref="AUQ33:AUS33"/>
    <mergeCell ref="AUT33:AUV33"/>
    <mergeCell ref="AUW33:AUX33"/>
    <mergeCell ref="AQL33:AQN33"/>
    <mergeCell ref="AQO33:AQP33"/>
    <mergeCell ref="ARG33:ARH33"/>
    <mergeCell ref="ARK33:ARM33"/>
    <mergeCell ref="ARN33:ARP33"/>
    <mergeCell ref="ARQ33:ARR33"/>
    <mergeCell ref="BAG33:BAH33"/>
    <mergeCell ref="BAY33:BAZ33"/>
    <mergeCell ref="BBC33:BBE33"/>
    <mergeCell ref="BBF33:BBH33"/>
    <mergeCell ref="BBI33:BBJ33"/>
    <mergeCell ref="AXW33:AXY33"/>
    <mergeCell ref="AXZ33:AYB33"/>
    <mergeCell ref="AYC33:AYD33"/>
    <mergeCell ref="AYU33:AYV33"/>
    <mergeCell ref="AYY33:AZA33"/>
    <mergeCell ref="AZB33:AZD33"/>
    <mergeCell ref="AZE33:AZF33"/>
    <mergeCell ref="AZW33:AZX33"/>
    <mergeCell ref="BAA33:BAC33"/>
    <mergeCell ref="AVO33:AVP33"/>
    <mergeCell ref="AVS33:AVU33"/>
    <mergeCell ref="AVV33:AVX33"/>
    <mergeCell ref="AVY33:AVZ33"/>
    <mergeCell ref="AWQ33:AWR33"/>
    <mergeCell ref="AWU33:AWW33"/>
    <mergeCell ref="AWX33:AWZ33"/>
    <mergeCell ref="AXA33:AXB33"/>
    <mergeCell ref="AXS33:AXT33"/>
    <mergeCell ref="ASI33:ASJ33"/>
    <mergeCell ref="ASM33:ASO33"/>
    <mergeCell ref="ASP33:ASR33"/>
    <mergeCell ref="AOE33:AOG33"/>
    <mergeCell ref="AOH33:AOJ33"/>
    <mergeCell ref="AOK33:AOL33"/>
    <mergeCell ref="APC33:APD33"/>
    <mergeCell ref="APG33:API33"/>
    <mergeCell ref="APJ33:APL33"/>
    <mergeCell ref="APM33:APN33"/>
    <mergeCell ref="AQE33:AQF33"/>
    <mergeCell ref="AQI33:AQK33"/>
    <mergeCell ref="AIQ33:AIR33"/>
    <mergeCell ref="AIU33:AIW33"/>
    <mergeCell ref="AIX33:AIZ33"/>
    <mergeCell ref="AJA33:AJB33"/>
    <mergeCell ref="AJS33:AJT33"/>
    <mergeCell ref="AJW33:AJY33"/>
    <mergeCell ref="AJZ33:AKB33"/>
    <mergeCell ref="AKC33:AKD33"/>
    <mergeCell ref="AKU33:AKV33"/>
    <mergeCell ref="AKY33:ALA33"/>
    <mergeCell ref="ALB33:ALD33"/>
    <mergeCell ref="ALE33:ALF33"/>
    <mergeCell ref="ALW33:ALX33"/>
    <mergeCell ref="AMA33:AMC33"/>
    <mergeCell ref="AMD33:AMF33"/>
    <mergeCell ref="AMG33:AMH33"/>
    <mergeCell ref="AMY33:AMZ33"/>
    <mergeCell ref="ANC33:ANE33"/>
    <mergeCell ref="ANF33:ANH33"/>
    <mergeCell ref="ANI33:ANJ33"/>
    <mergeCell ref="AOA33:AOB33"/>
    <mergeCell ref="BBI32:BBJ32"/>
    <mergeCell ref="AZB32:AZD32"/>
    <mergeCell ref="AZE32:AZF32"/>
    <mergeCell ref="AZW32:AZX32"/>
    <mergeCell ref="BAA32:BAC32"/>
    <mergeCell ref="BAD32:BAF32"/>
    <mergeCell ref="BAG32:BAH32"/>
    <mergeCell ref="BAY32:BAZ32"/>
    <mergeCell ref="BBC32:BBE32"/>
    <mergeCell ref="BBF32:BBH32"/>
    <mergeCell ref="AWU32:AWW32"/>
    <mergeCell ref="AWX32:AWZ32"/>
    <mergeCell ref="AXA32:AXB32"/>
    <mergeCell ref="AXS32:AXT32"/>
    <mergeCell ref="AXW32:AXY32"/>
    <mergeCell ref="AXZ32:AYB32"/>
    <mergeCell ref="AYC32:AYD32"/>
    <mergeCell ref="AYU32:AYV32"/>
    <mergeCell ref="AYY32:AZA32"/>
    <mergeCell ref="AUM32:AUN32"/>
    <mergeCell ref="AUQ32:AUS32"/>
    <mergeCell ref="AUT32:AUV32"/>
    <mergeCell ref="AUW32:AUX32"/>
    <mergeCell ref="AVO32:AVP32"/>
    <mergeCell ref="AVS32:AVU32"/>
    <mergeCell ref="AVV32:AVX32"/>
    <mergeCell ref="AVY32:AVZ32"/>
    <mergeCell ref="AWQ32:AWR32"/>
    <mergeCell ref="ARQ32:ARR32"/>
    <mergeCell ref="ASI32:ASJ32"/>
    <mergeCell ref="ASM32:ASO32"/>
    <mergeCell ref="ASP32:ASR32"/>
    <mergeCell ref="ASS32:AST32"/>
    <mergeCell ref="ATK32:ATL32"/>
    <mergeCell ref="ATO32:ATQ32"/>
    <mergeCell ref="ATR32:ATT32"/>
    <mergeCell ref="ATU32:ATV32"/>
    <mergeCell ref="APJ32:APL32"/>
    <mergeCell ref="APM32:APN32"/>
    <mergeCell ref="AQE32:AQF32"/>
    <mergeCell ref="AQI32:AQK32"/>
    <mergeCell ref="AQL32:AQN32"/>
    <mergeCell ref="AQO32:AQP32"/>
    <mergeCell ref="ARG32:ARH32"/>
    <mergeCell ref="ARK32:ARM32"/>
    <mergeCell ref="ARN32:ARP32"/>
    <mergeCell ref="ANC32:ANE32"/>
    <mergeCell ref="ANF32:ANH32"/>
    <mergeCell ref="ANI32:ANJ32"/>
    <mergeCell ref="AOA32:AOB32"/>
    <mergeCell ref="AOE32:AOG32"/>
    <mergeCell ref="AOH32:AOJ32"/>
    <mergeCell ref="AOK32:AOL32"/>
    <mergeCell ref="APC32:APD32"/>
    <mergeCell ref="APG32:API32"/>
    <mergeCell ref="AIQ32:AIR32"/>
    <mergeCell ref="AIU32:AIW32"/>
    <mergeCell ref="AIX32:AIZ32"/>
    <mergeCell ref="AJA32:AJB32"/>
    <mergeCell ref="AJS32:AJT32"/>
    <mergeCell ref="AJW32:AJY32"/>
    <mergeCell ref="AJZ32:AKB32"/>
    <mergeCell ref="AKC32:AKD32"/>
    <mergeCell ref="AKU32:AKV32"/>
    <mergeCell ref="AKY32:ALA32"/>
    <mergeCell ref="ALB32:ALD32"/>
    <mergeCell ref="ALE32:ALF32"/>
    <mergeCell ref="ALW32:ALX32"/>
    <mergeCell ref="AMA32:AMC32"/>
    <mergeCell ref="AMD32:AMF32"/>
    <mergeCell ref="AMG32:AMH32"/>
    <mergeCell ref="AMY32:AMZ32"/>
    <mergeCell ref="BAG31:BAH31"/>
    <mergeCell ref="BAY31:BAZ31"/>
    <mergeCell ref="BBC31:BBE31"/>
    <mergeCell ref="BBF31:BBH31"/>
    <mergeCell ref="BBI31:BBJ31"/>
    <mergeCell ref="AXZ31:AYB31"/>
    <mergeCell ref="AYC31:AYD31"/>
    <mergeCell ref="AYU31:AYV31"/>
    <mergeCell ref="AYY31:AZA31"/>
    <mergeCell ref="AZB31:AZD31"/>
    <mergeCell ref="AZE31:AZF31"/>
    <mergeCell ref="AZW31:AZX31"/>
    <mergeCell ref="BAA31:BAC31"/>
    <mergeCell ref="BAD31:BAF31"/>
    <mergeCell ref="AVS31:AVU31"/>
    <mergeCell ref="AVV31:AVX31"/>
    <mergeCell ref="AVY31:AVZ31"/>
    <mergeCell ref="AWQ31:AWR31"/>
    <mergeCell ref="AWU31:AWW31"/>
    <mergeCell ref="AWX31:AWZ31"/>
    <mergeCell ref="AXA31:AXB31"/>
    <mergeCell ref="AXS31:AXT31"/>
    <mergeCell ref="AXW31:AXY31"/>
    <mergeCell ref="ATK31:ATL31"/>
    <mergeCell ref="ATO31:ATQ31"/>
    <mergeCell ref="ATR31:ATT31"/>
    <mergeCell ref="ATU31:ATV31"/>
    <mergeCell ref="AUM31:AUN31"/>
    <mergeCell ref="AUQ31:AUS31"/>
    <mergeCell ref="AUT31:AUV31"/>
    <mergeCell ref="AUW31:AUX31"/>
    <mergeCell ref="AVO31:AVP31"/>
    <mergeCell ref="AQO31:AQP31"/>
    <mergeCell ref="ARG31:ARH31"/>
    <mergeCell ref="ARK31:ARM31"/>
    <mergeCell ref="ARN31:ARP31"/>
    <mergeCell ref="ARQ31:ARR31"/>
    <mergeCell ref="ASI31:ASJ31"/>
    <mergeCell ref="ASM31:ASO31"/>
    <mergeCell ref="ASP31:ASR31"/>
    <mergeCell ref="ASS31:AST31"/>
    <mergeCell ref="AOH31:AOJ31"/>
    <mergeCell ref="AOK31:AOL31"/>
    <mergeCell ref="APC31:APD31"/>
    <mergeCell ref="APG31:API31"/>
    <mergeCell ref="APJ31:APL31"/>
    <mergeCell ref="APM31:APN31"/>
    <mergeCell ref="AQE31:AQF31"/>
    <mergeCell ref="AQI31:AQK31"/>
    <mergeCell ref="AQL31:AQN31"/>
    <mergeCell ref="AIQ31:AIR31"/>
    <mergeCell ref="AIU31:AIW31"/>
    <mergeCell ref="AIX31:AIZ31"/>
    <mergeCell ref="AJA31:AJB31"/>
    <mergeCell ref="AJS31:AJT31"/>
    <mergeCell ref="AJW31:AJY31"/>
    <mergeCell ref="AJZ31:AKB31"/>
    <mergeCell ref="AKC31:AKD31"/>
    <mergeCell ref="AKU31:AKV31"/>
    <mergeCell ref="AKY31:ALA31"/>
    <mergeCell ref="ALB31:ALD31"/>
    <mergeCell ref="ALE31:ALF31"/>
    <mergeCell ref="ALW31:ALX31"/>
    <mergeCell ref="AMA31:AMC31"/>
    <mergeCell ref="AMD31:AMF31"/>
    <mergeCell ref="AMG31:AMH31"/>
    <mergeCell ref="AMY31:AMZ31"/>
    <mergeCell ref="ANC31:ANE31"/>
    <mergeCell ref="ANF31:ANH31"/>
    <mergeCell ref="ANI31:ANJ31"/>
    <mergeCell ref="AOA31:AOB31"/>
    <mergeCell ref="AOE31:AOG31"/>
    <mergeCell ref="AZE30:AZF30"/>
    <mergeCell ref="AZW30:AZX30"/>
    <mergeCell ref="BAA30:BAC30"/>
    <mergeCell ref="BAD30:BAF30"/>
    <mergeCell ref="BAG30:BAH30"/>
    <mergeCell ref="BAY30:BAZ30"/>
    <mergeCell ref="BBC30:BBE30"/>
    <mergeCell ref="BBF30:BBH30"/>
    <mergeCell ref="BBI30:BBJ30"/>
    <mergeCell ref="AWX30:AWZ30"/>
    <mergeCell ref="AXA30:AXB30"/>
    <mergeCell ref="AXS30:AXT30"/>
    <mergeCell ref="AXW30:AXY30"/>
    <mergeCell ref="AXZ30:AYB30"/>
    <mergeCell ref="AYC30:AYD30"/>
    <mergeCell ref="AYU30:AYV30"/>
    <mergeCell ref="AYY30:AZA30"/>
    <mergeCell ref="AZB30:AZD30"/>
    <mergeCell ref="AUQ30:AUS30"/>
    <mergeCell ref="AUT30:AUV30"/>
    <mergeCell ref="AUW30:AUX30"/>
    <mergeCell ref="AVO30:AVP30"/>
    <mergeCell ref="AVS30:AVU30"/>
    <mergeCell ref="AVV30:AVX30"/>
    <mergeCell ref="AVY30:AVZ30"/>
    <mergeCell ref="AWQ30:AWR30"/>
    <mergeCell ref="AWU30:AWW30"/>
    <mergeCell ref="ASI30:ASJ30"/>
    <mergeCell ref="ASM30:ASO30"/>
    <mergeCell ref="ASP30:ASR30"/>
    <mergeCell ref="ASS30:AST30"/>
    <mergeCell ref="ATK30:ATL30"/>
    <mergeCell ref="ATO30:ATQ30"/>
    <mergeCell ref="ATR30:ATT30"/>
    <mergeCell ref="ATU30:ATV30"/>
    <mergeCell ref="AUM30:AUN30"/>
    <mergeCell ref="APM30:APN30"/>
    <mergeCell ref="AQE30:AQF30"/>
    <mergeCell ref="AQI30:AQK30"/>
    <mergeCell ref="AQL30:AQN30"/>
    <mergeCell ref="AQO30:AQP30"/>
    <mergeCell ref="ARG30:ARH30"/>
    <mergeCell ref="ARK30:ARM30"/>
    <mergeCell ref="ARN30:ARP30"/>
    <mergeCell ref="ARQ30:ARR30"/>
    <mergeCell ref="ANF30:ANH30"/>
    <mergeCell ref="ANI30:ANJ30"/>
    <mergeCell ref="AOA30:AOB30"/>
    <mergeCell ref="AOE30:AOG30"/>
    <mergeCell ref="AOH30:AOJ30"/>
    <mergeCell ref="AOK30:AOL30"/>
    <mergeCell ref="APC30:APD30"/>
    <mergeCell ref="APG30:API30"/>
    <mergeCell ref="APJ30:APL30"/>
    <mergeCell ref="AKY30:ALA30"/>
    <mergeCell ref="ALB30:ALD30"/>
    <mergeCell ref="ALE30:ALF30"/>
    <mergeCell ref="ALW30:ALX30"/>
    <mergeCell ref="AMA30:AMC30"/>
    <mergeCell ref="AMD30:AMF30"/>
    <mergeCell ref="AMG30:AMH30"/>
    <mergeCell ref="AMY30:AMZ30"/>
    <mergeCell ref="ANC30:ANE30"/>
    <mergeCell ref="AIQ30:AIR30"/>
    <mergeCell ref="AIU30:AIW30"/>
    <mergeCell ref="AIX30:AIZ30"/>
    <mergeCell ref="AJA30:AJB30"/>
    <mergeCell ref="AJS30:AJT30"/>
    <mergeCell ref="AJW30:AJY30"/>
    <mergeCell ref="AJZ30:AKB30"/>
    <mergeCell ref="AKC30:AKD30"/>
    <mergeCell ref="AKU30:AKV30"/>
    <mergeCell ref="BAA29:BAC29"/>
    <mergeCell ref="BAD29:BAF29"/>
    <mergeCell ref="BAG29:BAH29"/>
    <mergeCell ref="BAY29:BAZ29"/>
    <mergeCell ref="BBC29:BBE29"/>
    <mergeCell ref="BBF29:BBH29"/>
    <mergeCell ref="BBI29:BBJ29"/>
    <mergeCell ref="AXS29:AXT29"/>
    <mergeCell ref="AXW29:AXY29"/>
    <mergeCell ref="AXZ29:AYB29"/>
    <mergeCell ref="AYC29:AYD29"/>
    <mergeCell ref="AYU29:AYV29"/>
    <mergeCell ref="AYY29:AZA29"/>
    <mergeCell ref="AZB29:AZD29"/>
    <mergeCell ref="AZE29:AZF29"/>
    <mergeCell ref="AZW29:AZX29"/>
    <mergeCell ref="AUW29:AUX29"/>
    <mergeCell ref="AVO29:AVP29"/>
    <mergeCell ref="AVS29:AVU29"/>
    <mergeCell ref="AVV29:AVX29"/>
    <mergeCell ref="AVY29:AVZ29"/>
    <mergeCell ref="AWQ29:AWR29"/>
    <mergeCell ref="AWU29:AWW29"/>
    <mergeCell ref="AWX29:AWZ29"/>
    <mergeCell ref="AXA29:AXB29"/>
    <mergeCell ref="ASP29:ASR29"/>
    <mergeCell ref="ASS29:AST29"/>
    <mergeCell ref="ATK29:ATL29"/>
    <mergeCell ref="ATO29:ATQ29"/>
    <mergeCell ref="ATR29:ATT29"/>
    <mergeCell ref="ATU29:ATV29"/>
    <mergeCell ref="AUM29:AUN29"/>
    <mergeCell ref="AUQ29:AUS29"/>
    <mergeCell ref="AUT29:AUV29"/>
    <mergeCell ref="AQI29:AQK29"/>
    <mergeCell ref="AQL29:AQN29"/>
    <mergeCell ref="AQO29:AQP29"/>
    <mergeCell ref="ARG29:ARH29"/>
    <mergeCell ref="ARK29:ARM29"/>
    <mergeCell ref="ARN29:ARP29"/>
    <mergeCell ref="ARQ29:ARR29"/>
    <mergeCell ref="ASI29:ASJ29"/>
    <mergeCell ref="ASM29:ASO29"/>
    <mergeCell ref="AOA29:AOB29"/>
    <mergeCell ref="AOE29:AOG29"/>
    <mergeCell ref="AOH29:AOJ29"/>
    <mergeCell ref="AOK29:AOL29"/>
    <mergeCell ref="APC29:APD29"/>
    <mergeCell ref="APG29:API29"/>
    <mergeCell ref="APJ29:APL29"/>
    <mergeCell ref="APM29:APN29"/>
    <mergeCell ref="AQE29:AQF29"/>
    <mergeCell ref="AIQ29:AIR29"/>
    <mergeCell ref="AIU29:AIW29"/>
    <mergeCell ref="AIX29:AIZ29"/>
    <mergeCell ref="AJA29:AJB29"/>
    <mergeCell ref="AJS29:AJT29"/>
    <mergeCell ref="AJW29:AJY29"/>
    <mergeCell ref="AJZ29:AKB29"/>
    <mergeCell ref="AKC29:AKD29"/>
    <mergeCell ref="AKU29:AKV29"/>
    <mergeCell ref="AKY29:ALA29"/>
    <mergeCell ref="ALB29:ALD29"/>
    <mergeCell ref="ALE29:ALF29"/>
    <mergeCell ref="ALW29:ALX29"/>
    <mergeCell ref="AMA29:AMC29"/>
    <mergeCell ref="AMD29:AMF29"/>
    <mergeCell ref="AMG29:AMH29"/>
    <mergeCell ref="AMY29:AMZ29"/>
    <mergeCell ref="ANC29:ANE29"/>
    <mergeCell ref="ANF29:ANH29"/>
    <mergeCell ref="ANI29:ANJ29"/>
    <mergeCell ref="BBF28:BBH28"/>
    <mergeCell ref="BBI28:BBJ28"/>
    <mergeCell ref="AYY28:AZA28"/>
    <mergeCell ref="AZB28:AZD28"/>
    <mergeCell ref="AZE28:AZF28"/>
    <mergeCell ref="AZW28:AZX28"/>
    <mergeCell ref="BAA28:BAC28"/>
    <mergeCell ref="BAD28:BAF28"/>
    <mergeCell ref="BAG28:BAH28"/>
    <mergeCell ref="BAY28:BAZ28"/>
    <mergeCell ref="BBC28:BBE28"/>
    <mergeCell ref="AWQ28:AWR28"/>
    <mergeCell ref="AWU28:AWW28"/>
    <mergeCell ref="AWX28:AWZ28"/>
    <mergeCell ref="AXA28:AXB28"/>
    <mergeCell ref="AXS28:AXT28"/>
    <mergeCell ref="AXW28:AXY28"/>
    <mergeCell ref="AXZ28:AYB28"/>
    <mergeCell ref="AYC28:AYD28"/>
    <mergeCell ref="AYU28:AYV28"/>
    <mergeCell ref="ATU28:ATV28"/>
    <mergeCell ref="AUM28:AUN28"/>
    <mergeCell ref="AUQ28:AUS28"/>
    <mergeCell ref="AUT28:AUV28"/>
    <mergeCell ref="AUW28:AUX28"/>
    <mergeCell ref="AVO28:AVP28"/>
    <mergeCell ref="AVS28:AVU28"/>
    <mergeCell ref="AVV28:AVX28"/>
    <mergeCell ref="AVY28:AVZ28"/>
    <mergeCell ref="ARN28:ARP28"/>
    <mergeCell ref="ARQ28:ARR28"/>
    <mergeCell ref="ASI28:ASJ28"/>
    <mergeCell ref="ASM28:ASO28"/>
    <mergeCell ref="ASP28:ASR28"/>
    <mergeCell ref="ASS28:AST28"/>
    <mergeCell ref="ATK28:ATL28"/>
    <mergeCell ref="ATO28:ATQ28"/>
    <mergeCell ref="ATR28:ATT28"/>
    <mergeCell ref="APG28:API28"/>
    <mergeCell ref="APJ28:APL28"/>
    <mergeCell ref="APM28:APN28"/>
    <mergeCell ref="AQE28:AQF28"/>
    <mergeCell ref="AQI28:AQK28"/>
    <mergeCell ref="AQL28:AQN28"/>
    <mergeCell ref="AQO28:AQP28"/>
    <mergeCell ref="ARG28:ARH28"/>
    <mergeCell ref="ARK28:ARM28"/>
    <mergeCell ref="AMY28:AMZ28"/>
    <mergeCell ref="ANC28:ANE28"/>
    <mergeCell ref="ANF28:ANH28"/>
    <mergeCell ref="ANI28:ANJ28"/>
    <mergeCell ref="AOA28:AOB28"/>
    <mergeCell ref="AOE28:AOG28"/>
    <mergeCell ref="AOH28:AOJ28"/>
    <mergeCell ref="AOK28:AOL28"/>
    <mergeCell ref="APC28:APD28"/>
    <mergeCell ref="AIQ28:AIR28"/>
    <mergeCell ref="AIU28:AIW28"/>
    <mergeCell ref="AIX28:AIZ28"/>
    <mergeCell ref="AJA28:AJB28"/>
    <mergeCell ref="AJS28:AJT28"/>
    <mergeCell ref="AJW28:AJY28"/>
    <mergeCell ref="AJZ28:AKB28"/>
    <mergeCell ref="AKC28:AKD28"/>
    <mergeCell ref="AKU28:AKV28"/>
    <mergeCell ref="AKY28:ALA28"/>
    <mergeCell ref="ALB28:ALD28"/>
    <mergeCell ref="ALE28:ALF28"/>
    <mergeCell ref="ALW28:ALX28"/>
    <mergeCell ref="AMA28:AMC28"/>
    <mergeCell ref="AMD28:AMF28"/>
    <mergeCell ref="AMG28:AMH28"/>
    <mergeCell ref="BAD27:BAF27"/>
    <mergeCell ref="ASS27:AST27"/>
    <mergeCell ref="ATK27:ATL27"/>
    <mergeCell ref="ATO27:ATQ27"/>
    <mergeCell ref="ATR27:ATT27"/>
    <mergeCell ref="ATU27:ATV27"/>
    <mergeCell ref="AUM27:AUN27"/>
    <mergeCell ref="AUQ27:AUS27"/>
    <mergeCell ref="AUT27:AUV27"/>
    <mergeCell ref="AUW27:AUX27"/>
    <mergeCell ref="AQL27:AQN27"/>
    <mergeCell ref="AQO27:AQP27"/>
    <mergeCell ref="ARG27:ARH27"/>
    <mergeCell ref="ARK27:ARM27"/>
    <mergeCell ref="ARN27:ARP27"/>
    <mergeCell ref="ARQ27:ARR27"/>
    <mergeCell ref="BAG27:BAH27"/>
    <mergeCell ref="BAY27:BAZ27"/>
    <mergeCell ref="BBC27:BBE27"/>
    <mergeCell ref="BBF27:BBH27"/>
    <mergeCell ref="BBI27:BBJ27"/>
    <mergeCell ref="AXW27:AXY27"/>
    <mergeCell ref="AXZ27:AYB27"/>
    <mergeCell ref="AYC27:AYD27"/>
    <mergeCell ref="AYU27:AYV27"/>
    <mergeCell ref="AYY27:AZA27"/>
    <mergeCell ref="AZB27:AZD27"/>
    <mergeCell ref="AZE27:AZF27"/>
    <mergeCell ref="AZW27:AZX27"/>
    <mergeCell ref="BAA27:BAC27"/>
    <mergeCell ref="AVO27:AVP27"/>
    <mergeCell ref="AVS27:AVU27"/>
    <mergeCell ref="AVV27:AVX27"/>
    <mergeCell ref="AVY27:AVZ27"/>
    <mergeCell ref="AWQ27:AWR27"/>
    <mergeCell ref="AWU27:AWW27"/>
    <mergeCell ref="AWX27:AWZ27"/>
    <mergeCell ref="AXA27:AXB27"/>
    <mergeCell ref="AXS27:AXT27"/>
    <mergeCell ref="ASI27:ASJ27"/>
    <mergeCell ref="ASM27:ASO27"/>
    <mergeCell ref="ASP27:ASR27"/>
    <mergeCell ref="AOE27:AOG27"/>
    <mergeCell ref="AOH27:AOJ27"/>
    <mergeCell ref="AOK27:AOL27"/>
    <mergeCell ref="APC27:APD27"/>
    <mergeCell ref="APG27:API27"/>
    <mergeCell ref="APJ27:APL27"/>
    <mergeCell ref="APM27:APN27"/>
    <mergeCell ref="AQE27:AQF27"/>
    <mergeCell ref="AQI27:AQK27"/>
    <mergeCell ref="AIQ27:AIR27"/>
    <mergeCell ref="AIU27:AIW27"/>
    <mergeCell ref="AIX27:AIZ27"/>
    <mergeCell ref="AJA27:AJB27"/>
    <mergeCell ref="AJS27:AJT27"/>
    <mergeCell ref="AJW27:AJY27"/>
    <mergeCell ref="AJZ27:AKB27"/>
    <mergeCell ref="AKC27:AKD27"/>
    <mergeCell ref="AKU27:AKV27"/>
    <mergeCell ref="AKY27:ALA27"/>
    <mergeCell ref="ALB27:ALD27"/>
    <mergeCell ref="ALE27:ALF27"/>
    <mergeCell ref="ALW27:ALX27"/>
    <mergeCell ref="AMA27:AMC27"/>
    <mergeCell ref="AMD27:AMF27"/>
    <mergeCell ref="AMG27:AMH27"/>
    <mergeCell ref="AMY27:AMZ27"/>
    <mergeCell ref="ANC27:ANE27"/>
    <mergeCell ref="ANF27:ANH27"/>
    <mergeCell ref="ANI27:ANJ27"/>
    <mergeCell ref="AOA27:AOB27"/>
    <mergeCell ref="BBI26:BBJ26"/>
    <mergeCell ref="AZB26:AZD26"/>
    <mergeCell ref="AZE26:AZF26"/>
    <mergeCell ref="AZW26:AZX26"/>
    <mergeCell ref="BAA26:BAC26"/>
    <mergeCell ref="BAD26:BAF26"/>
    <mergeCell ref="BAG26:BAH26"/>
    <mergeCell ref="BAY26:BAZ26"/>
    <mergeCell ref="BBC26:BBE26"/>
    <mergeCell ref="BBF26:BBH26"/>
    <mergeCell ref="AWU26:AWW26"/>
    <mergeCell ref="AWX26:AWZ26"/>
    <mergeCell ref="AXA26:AXB26"/>
    <mergeCell ref="AXS26:AXT26"/>
    <mergeCell ref="AXW26:AXY26"/>
    <mergeCell ref="AXZ26:AYB26"/>
    <mergeCell ref="AYC26:AYD26"/>
    <mergeCell ref="AYU26:AYV26"/>
    <mergeCell ref="AYY26:AZA26"/>
    <mergeCell ref="AUM26:AUN26"/>
    <mergeCell ref="AUQ26:AUS26"/>
    <mergeCell ref="AUT26:AUV26"/>
    <mergeCell ref="AUW26:AUX26"/>
    <mergeCell ref="AVO26:AVP26"/>
    <mergeCell ref="AVS26:AVU26"/>
    <mergeCell ref="AVV26:AVX26"/>
    <mergeCell ref="AVY26:AVZ26"/>
    <mergeCell ref="AWQ26:AWR26"/>
    <mergeCell ref="ARQ26:ARR26"/>
    <mergeCell ref="ASI26:ASJ26"/>
    <mergeCell ref="ASM26:ASO26"/>
    <mergeCell ref="ASP26:ASR26"/>
    <mergeCell ref="ASS26:AST26"/>
    <mergeCell ref="ATK26:ATL26"/>
    <mergeCell ref="ATO26:ATQ26"/>
    <mergeCell ref="ATR26:ATT26"/>
    <mergeCell ref="ATU26:ATV26"/>
    <mergeCell ref="APJ26:APL26"/>
    <mergeCell ref="APM26:APN26"/>
    <mergeCell ref="AQE26:AQF26"/>
    <mergeCell ref="AQI26:AQK26"/>
    <mergeCell ref="AQL26:AQN26"/>
    <mergeCell ref="AQO26:AQP26"/>
    <mergeCell ref="ARG26:ARH26"/>
    <mergeCell ref="ARK26:ARM26"/>
    <mergeCell ref="ARN26:ARP26"/>
    <mergeCell ref="ANC26:ANE26"/>
    <mergeCell ref="ANF26:ANH26"/>
    <mergeCell ref="ANI26:ANJ26"/>
    <mergeCell ref="AOA26:AOB26"/>
    <mergeCell ref="AOE26:AOG26"/>
    <mergeCell ref="AOH26:AOJ26"/>
    <mergeCell ref="AOK26:AOL26"/>
    <mergeCell ref="APC26:APD26"/>
    <mergeCell ref="APG26:API26"/>
    <mergeCell ref="AIQ26:AIR26"/>
    <mergeCell ref="AIU26:AIW26"/>
    <mergeCell ref="AIX26:AIZ26"/>
    <mergeCell ref="AJA26:AJB26"/>
    <mergeCell ref="AJS26:AJT26"/>
    <mergeCell ref="AJW26:AJY26"/>
    <mergeCell ref="AJZ26:AKB26"/>
    <mergeCell ref="AKC26:AKD26"/>
    <mergeCell ref="AKU26:AKV26"/>
    <mergeCell ref="AKY26:ALA26"/>
    <mergeCell ref="ALB26:ALD26"/>
    <mergeCell ref="ALE26:ALF26"/>
    <mergeCell ref="ALW26:ALX26"/>
    <mergeCell ref="AMA26:AMC26"/>
    <mergeCell ref="AMD26:AMF26"/>
    <mergeCell ref="AMG26:AMH26"/>
    <mergeCell ref="AMY26:AMZ26"/>
    <mergeCell ref="BAG25:BAH25"/>
    <mergeCell ref="BAY25:BAZ25"/>
    <mergeCell ref="BBC25:BBE25"/>
    <mergeCell ref="BBF25:BBH25"/>
    <mergeCell ref="BBI25:BBJ25"/>
    <mergeCell ref="AXZ25:AYB25"/>
    <mergeCell ref="AYC25:AYD25"/>
    <mergeCell ref="AYU25:AYV25"/>
    <mergeCell ref="AYY25:AZA25"/>
    <mergeCell ref="AZB25:AZD25"/>
    <mergeCell ref="AZE25:AZF25"/>
    <mergeCell ref="AZW25:AZX25"/>
    <mergeCell ref="BAA25:BAC25"/>
    <mergeCell ref="BAD25:BAF25"/>
    <mergeCell ref="AVS25:AVU25"/>
    <mergeCell ref="AVV25:AVX25"/>
    <mergeCell ref="AVY25:AVZ25"/>
    <mergeCell ref="AWQ25:AWR25"/>
    <mergeCell ref="AWU25:AWW25"/>
    <mergeCell ref="AWX25:AWZ25"/>
    <mergeCell ref="AXA25:AXB25"/>
    <mergeCell ref="AXS25:AXT25"/>
    <mergeCell ref="AXW25:AXY25"/>
    <mergeCell ref="ATK25:ATL25"/>
    <mergeCell ref="ATO25:ATQ25"/>
    <mergeCell ref="ATR25:ATT25"/>
    <mergeCell ref="ATU25:ATV25"/>
    <mergeCell ref="AUM25:AUN25"/>
    <mergeCell ref="AUQ25:AUS25"/>
    <mergeCell ref="AUT25:AUV25"/>
    <mergeCell ref="AUW25:AUX25"/>
    <mergeCell ref="AVO25:AVP25"/>
    <mergeCell ref="AQO25:AQP25"/>
    <mergeCell ref="ARG25:ARH25"/>
    <mergeCell ref="ARK25:ARM25"/>
    <mergeCell ref="ARN25:ARP25"/>
    <mergeCell ref="ARQ25:ARR25"/>
    <mergeCell ref="ASI25:ASJ25"/>
    <mergeCell ref="ASM25:ASO25"/>
    <mergeCell ref="ASP25:ASR25"/>
    <mergeCell ref="ASS25:AST25"/>
    <mergeCell ref="AOH25:AOJ25"/>
    <mergeCell ref="AOK25:AOL25"/>
    <mergeCell ref="APC25:APD25"/>
    <mergeCell ref="APG25:API25"/>
    <mergeCell ref="APJ25:APL25"/>
    <mergeCell ref="APM25:APN25"/>
    <mergeCell ref="AQE25:AQF25"/>
    <mergeCell ref="AQI25:AQK25"/>
    <mergeCell ref="AQL25:AQN25"/>
    <mergeCell ref="AIQ25:AIR25"/>
    <mergeCell ref="AIU25:AIW25"/>
    <mergeCell ref="AIX25:AIZ25"/>
    <mergeCell ref="AJA25:AJB25"/>
    <mergeCell ref="AJS25:AJT25"/>
    <mergeCell ref="AJW25:AJY25"/>
    <mergeCell ref="AJZ25:AKB25"/>
    <mergeCell ref="AKC25:AKD25"/>
    <mergeCell ref="AKU25:AKV25"/>
    <mergeCell ref="AKY25:ALA25"/>
    <mergeCell ref="ALB25:ALD25"/>
    <mergeCell ref="ALE25:ALF25"/>
    <mergeCell ref="ALW25:ALX25"/>
    <mergeCell ref="AMA25:AMC25"/>
    <mergeCell ref="AMD25:AMF25"/>
    <mergeCell ref="AMG25:AMH25"/>
    <mergeCell ref="AMY25:AMZ25"/>
    <mergeCell ref="ANC25:ANE25"/>
    <mergeCell ref="ANF25:ANH25"/>
    <mergeCell ref="ANI25:ANJ25"/>
    <mergeCell ref="AOA25:AOB25"/>
    <mergeCell ref="AOE25:AOG25"/>
    <mergeCell ref="AZE24:AZF24"/>
    <mergeCell ref="AZW24:AZX24"/>
    <mergeCell ref="BAA24:BAC24"/>
    <mergeCell ref="BAD24:BAF24"/>
    <mergeCell ref="BAG24:BAH24"/>
    <mergeCell ref="BAY24:BAZ24"/>
    <mergeCell ref="BBC24:BBE24"/>
    <mergeCell ref="BBF24:BBH24"/>
    <mergeCell ref="BBI24:BBJ24"/>
    <mergeCell ref="AWX24:AWZ24"/>
    <mergeCell ref="AXA24:AXB24"/>
    <mergeCell ref="AXS24:AXT24"/>
    <mergeCell ref="AXW24:AXY24"/>
    <mergeCell ref="AXZ24:AYB24"/>
    <mergeCell ref="AYC24:AYD24"/>
    <mergeCell ref="AYU24:AYV24"/>
    <mergeCell ref="AYY24:AZA24"/>
    <mergeCell ref="AZB24:AZD24"/>
    <mergeCell ref="AUQ24:AUS24"/>
    <mergeCell ref="AUT24:AUV24"/>
    <mergeCell ref="AUW24:AUX24"/>
    <mergeCell ref="AVO24:AVP24"/>
    <mergeCell ref="AVS24:AVU24"/>
    <mergeCell ref="AVV24:AVX24"/>
    <mergeCell ref="AVY24:AVZ24"/>
    <mergeCell ref="AWQ24:AWR24"/>
    <mergeCell ref="AWU24:AWW24"/>
    <mergeCell ref="ASI24:ASJ24"/>
    <mergeCell ref="ASM24:ASO24"/>
    <mergeCell ref="ASP24:ASR24"/>
    <mergeCell ref="ASS24:AST24"/>
    <mergeCell ref="ATK24:ATL24"/>
    <mergeCell ref="ATO24:ATQ24"/>
    <mergeCell ref="ATR24:ATT24"/>
    <mergeCell ref="ATU24:ATV24"/>
    <mergeCell ref="AUM24:AUN24"/>
    <mergeCell ref="APM24:APN24"/>
    <mergeCell ref="AQE24:AQF24"/>
    <mergeCell ref="AQI24:AQK24"/>
    <mergeCell ref="AQL24:AQN24"/>
    <mergeCell ref="AQO24:AQP24"/>
    <mergeCell ref="ARG24:ARH24"/>
    <mergeCell ref="ARK24:ARM24"/>
    <mergeCell ref="ARN24:ARP24"/>
    <mergeCell ref="ARQ24:ARR24"/>
    <mergeCell ref="ANF24:ANH24"/>
    <mergeCell ref="ANI24:ANJ24"/>
    <mergeCell ref="AOA24:AOB24"/>
    <mergeCell ref="AOE24:AOG24"/>
    <mergeCell ref="AOH24:AOJ24"/>
    <mergeCell ref="AOK24:AOL24"/>
    <mergeCell ref="APC24:APD24"/>
    <mergeCell ref="APG24:API24"/>
    <mergeCell ref="APJ24:APL24"/>
    <mergeCell ref="AKY24:ALA24"/>
    <mergeCell ref="ALB24:ALD24"/>
    <mergeCell ref="ALE24:ALF24"/>
    <mergeCell ref="ALW24:ALX24"/>
    <mergeCell ref="AMA24:AMC24"/>
    <mergeCell ref="AMD24:AMF24"/>
    <mergeCell ref="AMG24:AMH24"/>
    <mergeCell ref="AMY24:AMZ24"/>
    <mergeCell ref="ANC24:ANE24"/>
    <mergeCell ref="AIQ24:AIR24"/>
    <mergeCell ref="AIU24:AIW24"/>
    <mergeCell ref="AIX24:AIZ24"/>
    <mergeCell ref="AJA24:AJB24"/>
    <mergeCell ref="AJS24:AJT24"/>
    <mergeCell ref="AJW24:AJY24"/>
    <mergeCell ref="AJZ24:AKB24"/>
    <mergeCell ref="AKC24:AKD24"/>
    <mergeCell ref="AKU24:AKV24"/>
    <mergeCell ref="BAA23:BAC23"/>
    <mergeCell ref="BAD23:BAF23"/>
    <mergeCell ref="BAG23:BAH23"/>
    <mergeCell ref="BAY23:BAZ23"/>
    <mergeCell ref="BBC23:BBE23"/>
    <mergeCell ref="BBF23:BBH23"/>
    <mergeCell ref="BBI23:BBJ23"/>
    <mergeCell ref="AXS23:AXT23"/>
    <mergeCell ref="AXW23:AXY23"/>
    <mergeCell ref="AXZ23:AYB23"/>
    <mergeCell ref="AYC23:AYD23"/>
    <mergeCell ref="AYU23:AYV23"/>
    <mergeCell ref="AYY23:AZA23"/>
    <mergeCell ref="AZB23:AZD23"/>
    <mergeCell ref="AZE23:AZF23"/>
    <mergeCell ref="AZW23:AZX23"/>
    <mergeCell ref="AUW23:AUX23"/>
    <mergeCell ref="AVO23:AVP23"/>
    <mergeCell ref="AVS23:AVU23"/>
    <mergeCell ref="AVV23:AVX23"/>
    <mergeCell ref="AVY23:AVZ23"/>
    <mergeCell ref="AWQ23:AWR23"/>
    <mergeCell ref="AWU23:AWW23"/>
    <mergeCell ref="AWX23:AWZ23"/>
    <mergeCell ref="AXA23:AXB23"/>
    <mergeCell ref="ASP23:ASR23"/>
    <mergeCell ref="ASS23:AST23"/>
    <mergeCell ref="ATK23:ATL23"/>
    <mergeCell ref="ATO23:ATQ23"/>
    <mergeCell ref="ATR23:ATT23"/>
    <mergeCell ref="ATU23:ATV23"/>
    <mergeCell ref="AUM23:AUN23"/>
    <mergeCell ref="AUQ23:AUS23"/>
    <mergeCell ref="AUT23:AUV23"/>
    <mergeCell ref="AQI23:AQK23"/>
    <mergeCell ref="AQL23:AQN23"/>
    <mergeCell ref="AQO23:AQP23"/>
    <mergeCell ref="ARG23:ARH23"/>
    <mergeCell ref="ARK23:ARM23"/>
    <mergeCell ref="ARN23:ARP23"/>
    <mergeCell ref="ARQ23:ARR23"/>
    <mergeCell ref="ASI23:ASJ23"/>
    <mergeCell ref="ASM23:ASO23"/>
    <mergeCell ref="AOA23:AOB23"/>
    <mergeCell ref="AOE23:AOG23"/>
    <mergeCell ref="AOH23:AOJ23"/>
    <mergeCell ref="AOK23:AOL23"/>
    <mergeCell ref="APC23:APD23"/>
    <mergeCell ref="APG23:API23"/>
    <mergeCell ref="APJ23:APL23"/>
    <mergeCell ref="APM23:APN23"/>
    <mergeCell ref="AQE23:AQF23"/>
    <mergeCell ref="AIQ23:AIR23"/>
    <mergeCell ref="AIU23:AIW23"/>
    <mergeCell ref="AIX23:AIZ23"/>
    <mergeCell ref="AJA23:AJB23"/>
    <mergeCell ref="AJS23:AJT23"/>
    <mergeCell ref="AJW23:AJY23"/>
    <mergeCell ref="AJZ23:AKB23"/>
    <mergeCell ref="AKC23:AKD23"/>
    <mergeCell ref="AKU23:AKV23"/>
    <mergeCell ref="AKY23:ALA23"/>
    <mergeCell ref="ALB23:ALD23"/>
    <mergeCell ref="ALE23:ALF23"/>
    <mergeCell ref="ALW23:ALX23"/>
    <mergeCell ref="AMA23:AMC23"/>
    <mergeCell ref="AMD23:AMF23"/>
    <mergeCell ref="AMG23:AMH23"/>
    <mergeCell ref="AMY23:AMZ23"/>
    <mergeCell ref="ANC23:ANE23"/>
    <mergeCell ref="ANF23:ANH23"/>
    <mergeCell ref="ANI23:ANJ23"/>
    <mergeCell ref="BBF22:BBH22"/>
    <mergeCell ref="BBI22:BBJ22"/>
    <mergeCell ref="AYY22:AZA22"/>
    <mergeCell ref="AZB22:AZD22"/>
    <mergeCell ref="AZE22:AZF22"/>
    <mergeCell ref="AZW22:AZX22"/>
    <mergeCell ref="BAA22:BAC22"/>
    <mergeCell ref="BAD22:BAF22"/>
    <mergeCell ref="BAG22:BAH22"/>
    <mergeCell ref="BAY22:BAZ22"/>
    <mergeCell ref="BBC22:BBE22"/>
    <mergeCell ref="AWQ22:AWR22"/>
    <mergeCell ref="AWU22:AWW22"/>
    <mergeCell ref="AWX22:AWZ22"/>
    <mergeCell ref="AXA22:AXB22"/>
    <mergeCell ref="AXS22:AXT22"/>
    <mergeCell ref="AXW22:AXY22"/>
    <mergeCell ref="AXZ22:AYB22"/>
    <mergeCell ref="AYC22:AYD22"/>
    <mergeCell ref="AYU22:AYV22"/>
    <mergeCell ref="ATU22:ATV22"/>
    <mergeCell ref="AUM22:AUN22"/>
    <mergeCell ref="AUQ22:AUS22"/>
    <mergeCell ref="AUT22:AUV22"/>
    <mergeCell ref="AUW22:AUX22"/>
    <mergeCell ref="AVO22:AVP22"/>
    <mergeCell ref="AVS22:AVU22"/>
    <mergeCell ref="AVV22:AVX22"/>
    <mergeCell ref="AVY22:AVZ22"/>
    <mergeCell ref="ARN22:ARP22"/>
    <mergeCell ref="ARQ22:ARR22"/>
    <mergeCell ref="ASI22:ASJ22"/>
    <mergeCell ref="ASM22:ASO22"/>
    <mergeCell ref="ASP22:ASR22"/>
    <mergeCell ref="ASS22:AST22"/>
    <mergeCell ref="ATK22:ATL22"/>
    <mergeCell ref="ATO22:ATQ22"/>
    <mergeCell ref="ATR22:ATT22"/>
    <mergeCell ref="APG22:API22"/>
    <mergeCell ref="APJ22:APL22"/>
    <mergeCell ref="APM22:APN22"/>
    <mergeCell ref="AQE22:AQF22"/>
    <mergeCell ref="AQI22:AQK22"/>
    <mergeCell ref="AQL22:AQN22"/>
    <mergeCell ref="AQO22:AQP22"/>
    <mergeCell ref="ARG22:ARH22"/>
    <mergeCell ref="ARK22:ARM22"/>
    <mergeCell ref="AMY22:AMZ22"/>
    <mergeCell ref="ANC22:ANE22"/>
    <mergeCell ref="ANF22:ANH22"/>
    <mergeCell ref="ANI22:ANJ22"/>
    <mergeCell ref="AOA22:AOB22"/>
    <mergeCell ref="AOE22:AOG22"/>
    <mergeCell ref="AOH22:AOJ22"/>
    <mergeCell ref="AOK22:AOL22"/>
    <mergeCell ref="APC22:APD22"/>
    <mergeCell ref="AIQ22:AIR22"/>
    <mergeCell ref="AIU22:AIW22"/>
    <mergeCell ref="AIX22:AIZ22"/>
    <mergeCell ref="AJA22:AJB22"/>
    <mergeCell ref="AJS22:AJT22"/>
    <mergeCell ref="AJW22:AJY22"/>
    <mergeCell ref="AJZ22:AKB22"/>
    <mergeCell ref="AKC22:AKD22"/>
    <mergeCell ref="AKU22:AKV22"/>
    <mergeCell ref="AKY22:ALA22"/>
    <mergeCell ref="ALB22:ALD22"/>
    <mergeCell ref="ALE22:ALF22"/>
    <mergeCell ref="ALW22:ALX22"/>
    <mergeCell ref="AMA22:AMC22"/>
    <mergeCell ref="AMD22:AMF22"/>
    <mergeCell ref="AMG22:AMH22"/>
    <mergeCell ref="BAD21:BAF21"/>
    <mergeCell ref="ASS21:AST21"/>
    <mergeCell ref="ATK21:ATL21"/>
    <mergeCell ref="ATO21:ATQ21"/>
    <mergeCell ref="ATR21:ATT21"/>
    <mergeCell ref="ATU21:ATV21"/>
    <mergeCell ref="AUM21:AUN21"/>
    <mergeCell ref="AUQ21:AUS21"/>
    <mergeCell ref="AUT21:AUV21"/>
    <mergeCell ref="AUW21:AUX21"/>
    <mergeCell ref="AQL21:AQN21"/>
    <mergeCell ref="AQO21:AQP21"/>
    <mergeCell ref="ARG21:ARH21"/>
    <mergeCell ref="ARK21:ARM21"/>
    <mergeCell ref="ARN21:ARP21"/>
    <mergeCell ref="ARQ21:ARR21"/>
    <mergeCell ref="BAG21:BAH21"/>
    <mergeCell ref="BAY21:BAZ21"/>
    <mergeCell ref="BBC21:BBE21"/>
    <mergeCell ref="BBF21:BBH21"/>
    <mergeCell ref="BBI21:BBJ21"/>
    <mergeCell ref="AXW21:AXY21"/>
    <mergeCell ref="AXZ21:AYB21"/>
    <mergeCell ref="AYC21:AYD21"/>
    <mergeCell ref="AYU21:AYV21"/>
    <mergeCell ref="AYY21:AZA21"/>
    <mergeCell ref="AZB21:AZD21"/>
    <mergeCell ref="AZE21:AZF21"/>
    <mergeCell ref="AZW21:AZX21"/>
    <mergeCell ref="BAA21:BAC21"/>
    <mergeCell ref="AVO21:AVP21"/>
    <mergeCell ref="AVS21:AVU21"/>
    <mergeCell ref="AVV21:AVX21"/>
    <mergeCell ref="AVY21:AVZ21"/>
    <mergeCell ref="AWQ21:AWR21"/>
    <mergeCell ref="AWU21:AWW21"/>
    <mergeCell ref="AWX21:AWZ21"/>
    <mergeCell ref="AXA21:AXB21"/>
    <mergeCell ref="AXS21:AXT21"/>
    <mergeCell ref="ASI21:ASJ21"/>
    <mergeCell ref="ASM21:ASO21"/>
    <mergeCell ref="ASP21:ASR21"/>
    <mergeCell ref="AOE21:AOG21"/>
    <mergeCell ref="AOH21:AOJ21"/>
    <mergeCell ref="AOK21:AOL21"/>
    <mergeCell ref="APC21:APD21"/>
    <mergeCell ref="APG21:API21"/>
    <mergeCell ref="APJ21:APL21"/>
    <mergeCell ref="APM21:APN21"/>
    <mergeCell ref="AQE21:AQF21"/>
    <mergeCell ref="AQI21:AQK21"/>
    <mergeCell ref="ALW21:ALX21"/>
    <mergeCell ref="AMA21:AMC21"/>
    <mergeCell ref="AMD21:AMF21"/>
    <mergeCell ref="AMG21:AMH21"/>
    <mergeCell ref="AMY21:AMZ21"/>
    <mergeCell ref="ANC21:ANE21"/>
    <mergeCell ref="ANF21:ANH21"/>
    <mergeCell ref="ANI21:ANJ21"/>
    <mergeCell ref="AOA21:AOB21"/>
    <mergeCell ref="AJA21:AJB21"/>
    <mergeCell ref="AJS21:AJT21"/>
    <mergeCell ref="AJW21:AJY21"/>
    <mergeCell ref="AJZ21:AKB21"/>
    <mergeCell ref="AKC21:AKD21"/>
    <mergeCell ref="AKU21:AKV21"/>
    <mergeCell ref="AKY21:ALA21"/>
    <mergeCell ref="ALB21:ALD21"/>
    <mergeCell ref="ALE21:ALF21"/>
    <mergeCell ref="BAA20:BAC20"/>
    <mergeCell ref="BAD20:BAF20"/>
    <mergeCell ref="BAG20:BAH20"/>
    <mergeCell ref="BAY20:BAZ20"/>
    <mergeCell ref="BBC20:BBE20"/>
    <mergeCell ref="BBF20:BBH20"/>
    <mergeCell ref="BBI20:BBJ20"/>
    <mergeCell ref="AXS20:AXT20"/>
    <mergeCell ref="AXW20:AXY20"/>
    <mergeCell ref="AXZ20:AYB20"/>
    <mergeCell ref="AYC20:AYD20"/>
    <mergeCell ref="AYU20:AYV20"/>
    <mergeCell ref="AYY20:AZA20"/>
    <mergeCell ref="AZB20:AZD20"/>
    <mergeCell ref="AZE20:AZF20"/>
    <mergeCell ref="AZW20:AZX20"/>
    <mergeCell ref="AUW20:AUX20"/>
    <mergeCell ref="AVO20:AVP20"/>
    <mergeCell ref="AVS20:AVU20"/>
    <mergeCell ref="AVV20:AVX20"/>
    <mergeCell ref="AVY20:AVZ20"/>
    <mergeCell ref="AWQ20:AWR20"/>
    <mergeCell ref="AWU20:AWW20"/>
    <mergeCell ref="AWX20:AWZ20"/>
    <mergeCell ref="AXA20:AXB20"/>
    <mergeCell ref="ASP20:ASR20"/>
    <mergeCell ref="ASS20:AST20"/>
    <mergeCell ref="ATK20:ATL20"/>
    <mergeCell ref="ATO20:ATQ20"/>
    <mergeCell ref="ATR20:ATT20"/>
    <mergeCell ref="ATU20:ATV20"/>
    <mergeCell ref="AUM20:AUN20"/>
    <mergeCell ref="AUQ20:AUS20"/>
    <mergeCell ref="AUT20:AUV20"/>
    <mergeCell ref="AQI20:AQK20"/>
    <mergeCell ref="AQL20:AQN20"/>
    <mergeCell ref="AQO20:AQP20"/>
    <mergeCell ref="ARG20:ARH20"/>
    <mergeCell ref="ARK20:ARM20"/>
    <mergeCell ref="ARN20:ARP20"/>
    <mergeCell ref="ARQ20:ARR20"/>
    <mergeCell ref="ASI20:ASJ20"/>
    <mergeCell ref="ASM20:ASO20"/>
    <mergeCell ref="AOA20:AOB20"/>
    <mergeCell ref="AOE20:AOG20"/>
    <mergeCell ref="AOH20:AOJ20"/>
    <mergeCell ref="AOK20:AOL20"/>
    <mergeCell ref="APC20:APD20"/>
    <mergeCell ref="APG20:API20"/>
    <mergeCell ref="APJ20:APL20"/>
    <mergeCell ref="APM20:APN20"/>
    <mergeCell ref="AQE20:AQF20"/>
    <mergeCell ref="AIQ20:AIR20"/>
    <mergeCell ref="AIU20:AIW20"/>
    <mergeCell ref="AIX20:AIZ20"/>
    <mergeCell ref="AJA20:AJB20"/>
    <mergeCell ref="AJS20:AJT20"/>
    <mergeCell ref="AJW20:AJY20"/>
    <mergeCell ref="AJZ20:AKB20"/>
    <mergeCell ref="AKC20:AKD20"/>
    <mergeCell ref="AKU20:AKV20"/>
    <mergeCell ref="AKY20:ALA20"/>
    <mergeCell ref="ALB20:ALD20"/>
    <mergeCell ref="ALE20:ALF20"/>
    <mergeCell ref="ALW20:ALX20"/>
    <mergeCell ref="AMA20:AMC20"/>
    <mergeCell ref="AMD20:AMF20"/>
    <mergeCell ref="AMG20:AMH20"/>
    <mergeCell ref="AMY20:AMZ20"/>
    <mergeCell ref="ANC20:ANE20"/>
    <mergeCell ref="ANF20:ANH20"/>
    <mergeCell ref="ANI20:ANJ20"/>
    <mergeCell ref="BBF19:BBH19"/>
    <mergeCell ref="BBI19:BBJ19"/>
    <mergeCell ref="AYY19:AZA19"/>
    <mergeCell ref="AZB19:AZD19"/>
    <mergeCell ref="AZE19:AZF19"/>
    <mergeCell ref="AZW19:AZX19"/>
    <mergeCell ref="BAA19:BAC19"/>
    <mergeCell ref="BAD19:BAF19"/>
    <mergeCell ref="BAG19:BAH19"/>
    <mergeCell ref="BAY19:BAZ19"/>
    <mergeCell ref="BBC19:BBE19"/>
    <mergeCell ref="AWQ19:AWR19"/>
    <mergeCell ref="AWU19:AWW19"/>
    <mergeCell ref="AWX19:AWZ19"/>
    <mergeCell ref="AXA19:AXB19"/>
    <mergeCell ref="AXS19:AXT19"/>
    <mergeCell ref="AXW19:AXY19"/>
    <mergeCell ref="AXZ19:AYB19"/>
    <mergeCell ref="AYC19:AYD19"/>
    <mergeCell ref="AYU19:AYV19"/>
    <mergeCell ref="ATU19:ATV19"/>
    <mergeCell ref="AUM19:AUN19"/>
    <mergeCell ref="AUQ19:AUS19"/>
    <mergeCell ref="AUT19:AUV19"/>
    <mergeCell ref="AUW19:AUX19"/>
    <mergeCell ref="AVO19:AVP19"/>
    <mergeCell ref="AVS19:AVU19"/>
    <mergeCell ref="AVV19:AVX19"/>
    <mergeCell ref="AVY19:AVZ19"/>
    <mergeCell ref="ARN19:ARP19"/>
    <mergeCell ref="ARQ19:ARR19"/>
    <mergeCell ref="ASI19:ASJ19"/>
    <mergeCell ref="ASM19:ASO19"/>
    <mergeCell ref="ASP19:ASR19"/>
    <mergeCell ref="ASS19:AST19"/>
    <mergeCell ref="ATK19:ATL19"/>
    <mergeCell ref="ATO19:ATQ19"/>
    <mergeCell ref="ATR19:ATT19"/>
    <mergeCell ref="APG19:API19"/>
    <mergeCell ref="APJ19:APL19"/>
    <mergeCell ref="APM19:APN19"/>
    <mergeCell ref="AQE19:AQF19"/>
    <mergeCell ref="AQI19:AQK19"/>
    <mergeCell ref="AQL19:AQN19"/>
    <mergeCell ref="AQO19:AQP19"/>
    <mergeCell ref="ARG19:ARH19"/>
    <mergeCell ref="ARK19:ARM19"/>
    <mergeCell ref="AMY19:AMZ19"/>
    <mergeCell ref="ANC19:ANE19"/>
    <mergeCell ref="ANF19:ANH19"/>
    <mergeCell ref="ANI19:ANJ19"/>
    <mergeCell ref="AOA19:AOB19"/>
    <mergeCell ref="AOE19:AOG19"/>
    <mergeCell ref="AOH19:AOJ19"/>
    <mergeCell ref="AOK19:AOL19"/>
    <mergeCell ref="APC19:APD19"/>
    <mergeCell ref="AIQ19:AIR19"/>
    <mergeCell ref="AIU19:AIW19"/>
    <mergeCell ref="AIX19:AIZ19"/>
    <mergeCell ref="AJA19:AJB19"/>
    <mergeCell ref="AJS19:AJT19"/>
    <mergeCell ref="AJW19:AJY19"/>
    <mergeCell ref="AJZ19:AKB19"/>
    <mergeCell ref="AKC19:AKD19"/>
    <mergeCell ref="AKU19:AKV19"/>
    <mergeCell ref="AKY19:ALA19"/>
    <mergeCell ref="ALB19:ALD19"/>
    <mergeCell ref="ALE19:ALF19"/>
    <mergeCell ref="ALW19:ALX19"/>
    <mergeCell ref="AMA19:AMC19"/>
    <mergeCell ref="AMD19:AMF19"/>
    <mergeCell ref="AMG19:AMH19"/>
    <mergeCell ref="BAD18:BAF18"/>
    <mergeCell ref="ASS18:AST18"/>
    <mergeCell ref="ATK18:ATL18"/>
    <mergeCell ref="ATO18:ATQ18"/>
    <mergeCell ref="ATR18:ATT18"/>
    <mergeCell ref="ATU18:ATV18"/>
    <mergeCell ref="AUM18:AUN18"/>
    <mergeCell ref="AUQ18:AUS18"/>
    <mergeCell ref="AUT18:AUV18"/>
    <mergeCell ref="AUW18:AUX18"/>
    <mergeCell ref="AQL18:AQN18"/>
    <mergeCell ref="AQO18:AQP18"/>
    <mergeCell ref="ARG18:ARH18"/>
    <mergeCell ref="ARK18:ARM18"/>
    <mergeCell ref="ARN18:ARP18"/>
    <mergeCell ref="ARQ18:ARR18"/>
    <mergeCell ref="BAG18:BAH18"/>
    <mergeCell ref="BAY18:BAZ18"/>
    <mergeCell ref="BBC18:BBE18"/>
    <mergeCell ref="BBF18:BBH18"/>
    <mergeCell ref="BBI18:BBJ18"/>
    <mergeCell ref="AXW18:AXY18"/>
    <mergeCell ref="AXZ18:AYB18"/>
    <mergeCell ref="AYC18:AYD18"/>
    <mergeCell ref="AYU18:AYV18"/>
    <mergeCell ref="AYY18:AZA18"/>
    <mergeCell ref="AZB18:AZD18"/>
    <mergeCell ref="AZE18:AZF18"/>
    <mergeCell ref="AZW18:AZX18"/>
    <mergeCell ref="BAA18:BAC18"/>
    <mergeCell ref="AVO18:AVP18"/>
    <mergeCell ref="AVS18:AVU18"/>
    <mergeCell ref="AVV18:AVX18"/>
    <mergeCell ref="AVY18:AVZ18"/>
    <mergeCell ref="AWQ18:AWR18"/>
    <mergeCell ref="AWU18:AWW18"/>
    <mergeCell ref="AWX18:AWZ18"/>
    <mergeCell ref="AXA18:AXB18"/>
    <mergeCell ref="AXS18:AXT18"/>
    <mergeCell ref="ASI18:ASJ18"/>
    <mergeCell ref="ASM18:ASO18"/>
    <mergeCell ref="ASP18:ASR18"/>
    <mergeCell ref="AOE18:AOG18"/>
    <mergeCell ref="AOH18:AOJ18"/>
    <mergeCell ref="AOK18:AOL18"/>
    <mergeCell ref="APC18:APD18"/>
    <mergeCell ref="APG18:API18"/>
    <mergeCell ref="APJ18:APL18"/>
    <mergeCell ref="APM18:APN18"/>
    <mergeCell ref="AQE18:AQF18"/>
    <mergeCell ref="AQI18:AQK18"/>
    <mergeCell ref="AIQ18:AIR18"/>
    <mergeCell ref="AIU18:AIW18"/>
    <mergeCell ref="AIX18:AIZ18"/>
    <mergeCell ref="AJA18:AJB18"/>
    <mergeCell ref="AJS18:AJT18"/>
    <mergeCell ref="AJW18:AJY18"/>
    <mergeCell ref="AJZ18:AKB18"/>
    <mergeCell ref="AKC18:AKD18"/>
    <mergeCell ref="AKU18:AKV18"/>
    <mergeCell ref="AKY18:ALA18"/>
    <mergeCell ref="ALB18:ALD18"/>
    <mergeCell ref="ALE18:ALF18"/>
    <mergeCell ref="ALW18:ALX18"/>
    <mergeCell ref="AMA18:AMC18"/>
    <mergeCell ref="AMD18:AMF18"/>
    <mergeCell ref="AMG18:AMH18"/>
    <mergeCell ref="AMY18:AMZ18"/>
    <mergeCell ref="ANC18:ANE18"/>
    <mergeCell ref="ANF18:ANH18"/>
    <mergeCell ref="ANI18:ANJ18"/>
    <mergeCell ref="AOA18:AOB18"/>
    <mergeCell ref="BBI17:BBJ17"/>
    <mergeCell ref="AZB17:AZD17"/>
    <mergeCell ref="AZE17:AZF17"/>
    <mergeCell ref="AZW17:AZX17"/>
    <mergeCell ref="BAA17:BAC17"/>
    <mergeCell ref="BAD17:BAF17"/>
    <mergeCell ref="BAG17:BAH17"/>
    <mergeCell ref="BAY17:BAZ17"/>
    <mergeCell ref="BBC17:BBE17"/>
    <mergeCell ref="BBF17:BBH17"/>
    <mergeCell ref="AWU17:AWW17"/>
    <mergeCell ref="AWX17:AWZ17"/>
    <mergeCell ref="AXA17:AXB17"/>
    <mergeCell ref="AXS17:AXT17"/>
    <mergeCell ref="AXW17:AXY17"/>
    <mergeCell ref="AXZ17:AYB17"/>
    <mergeCell ref="AYC17:AYD17"/>
    <mergeCell ref="AYU17:AYV17"/>
    <mergeCell ref="AYY17:AZA17"/>
    <mergeCell ref="AUM17:AUN17"/>
    <mergeCell ref="AUQ17:AUS17"/>
    <mergeCell ref="AUT17:AUV17"/>
    <mergeCell ref="AUW17:AUX17"/>
    <mergeCell ref="AVO17:AVP17"/>
    <mergeCell ref="AVS17:AVU17"/>
    <mergeCell ref="AVV17:AVX17"/>
    <mergeCell ref="AVY17:AVZ17"/>
    <mergeCell ref="AWQ17:AWR17"/>
    <mergeCell ref="ARQ17:ARR17"/>
    <mergeCell ref="ASI17:ASJ17"/>
    <mergeCell ref="ASM17:ASO17"/>
    <mergeCell ref="ASP17:ASR17"/>
    <mergeCell ref="ASS17:AST17"/>
    <mergeCell ref="ATK17:ATL17"/>
    <mergeCell ref="ATO17:ATQ17"/>
    <mergeCell ref="ATR17:ATT17"/>
    <mergeCell ref="ATU17:ATV17"/>
    <mergeCell ref="APJ17:APL17"/>
    <mergeCell ref="APM17:APN17"/>
    <mergeCell ref="AQE17:AQF17"/>
    <mergeCell ref="AQI17:AQK17"/>
    <mergeCell ref="AQL17:AQN17"/>
    <mergeCell ref="AQO17:AQP17"/>
    <mergeCell ref="ARG17:ARH17"/>
    <mergeCell ref="ARK17:ARM17"/>
    <mergeCell ref="ARN17:ARP17"/>
    <mergeCell ref="ANC17:ANE17"/>
    <mergeCell ref="ANF17:ANH17"/>
    <mergeCell ref="ANI17:ANJ17"/>
    <mergeCell ref="AOA17:AOB17"/>
    <mergeCell ref="AOE17:AOG17"/>
    <mergeCell ref="AOH17:AOJ17"/>
    <mergeCell ref="AOK17:AOL17"/>
    <mergeCell ref="APC17:APD17"/>
    <mergeCell ref="APG17:API17"/>
    <mergeCell ref="AIQ17:AIR17"/>
    <mergeCell ref="AIU17:AIW17"/>
    <mergeCell ref="AIX17:AIZ17"/>
    <mergeCell ref="AJA17:AJB17"/>
    <mergeCell ref="AJS17:AJT17"/>
    <mergeCell ref="AJW17:AJY17"/>
    <mergeCell ref="AJZ17:AKB17"/>
    <mergeCell ref="AKC17:AKD17"/>
    <mergeCell ref="AKU17:AKV17"/>
    <mergeCell ref="AKY17:ALA17"/>
    <mergeCell ref="ALB17:ALD17"/>
    <mergeCell ref="ALE17:ALF17"/>
    <mergeCell ref="ALW17:ALX17"/>
    <mergeCell ref="AMA17:AMC17"/>
    <mergeCell ref="AMD17:AMF17"/>
    <mergeCell ref="AMG17:AMH17"/>
    <mergeCell ref="AMY17:AMZ17"/>
    <mergeCell ref="BAG16:BAH16"/>
    <mergeCell ref="BAY16:BAZ16"/>
    <mergeCell ref="BBC16:BBE16"/>
    <mergeCell ref="BBF16:BBH16"/>
    <mergeCell ref="BBI16:BBJ16"/>
    <mergeCell ref="AXZ16:AYB16"/>
    <mergeCell ref="AYC16:AYD16"/>
    <mergeCell ref="AYU16:AYV16"/>
    <mergeCell ref="AYY16:AZA16"/>
    <mergeCell ref="AZB16:AZD16"/>
    <mergeCell ref="AZE16:AZF16"/>
    <mergeCell ref="AZW16:AZX16"/>
    <mergeCell ref="BAA16:BAC16"/>
    <mergeCell ref="BAD16:BAF16"/>
    <mergeCell ref="AVS16:AVU16"/>
    <mergeCell ref="AVV16:AVX16"/>
    <mergeCell ref="AVY16:AVZ16"/>
    <mergeCell ref="AWQ16:AWR16"/>
    <mergeCell ref="AWU16:AWW16"/>
    <mergeCell ref="AWX16:AWZ16"/>
    <mergeCell ref="AXA16:AXB16"/>
    <mergeCell ref="AXS16:AXT16"/>
    <mergeCell ref="AXW16:AXY16"/>
    <mergeCell ref="ATK16:ATL16"/>
    <mergeCell ref="ATO16:ATQ16"/>
    <mergeCell ref="ATR16:ATT16"/>
    <mergeCell ref="ATU16:ATV16"/>
    <mergeCell ref="AUM16:AUN16"/>
    <mergeCell ref="AUQ16:AUS16"/>
    <mergeCell ref="AUT16:AUV16"/>
    <mergeCell ref="AUW16:AUX16"/>
    <mergeCell ref="AVO16:AVP16"/>
    <mergeCell ref="AQO16:AQP16"/>
    <mergeCell ref="ARG16:ARH16"/>
    <mergeCell ref="ARK16:ARM16"/>
    <mergeCell ref="ARN16:ARP16"/>
    <mergeCell ref="ARQ16:ARR16"/>
    <mergeCell ref="ASI16:ASJ16"/>
    <mergeCell ref="ASM16:ASO16"/>
    <mergeCell ref="ASP16:ASR16"/>
    <mergeCell ref="ASS16:AST16"/>
    <mergeCell ref="AOH16:AOJ16"/>
    <mergeCell ref="AOK16:AOL16"/>
    <mergeCell ref="APC16:APD16"/>
    <mergeCell ref="APG16:API16"/>
    <mergeCell ref="APJ16:APL16"/>
    <mergeCell ref="APM16:APN16"/>
    <mergeCell ref="AQE16:AQF16"/>
    <mergeCell ref="AQI16:AQK16"/>
    <mergeCell ref="AQL16:AQN16"/>
    <mergeCell ref="AMA16:AMC16"/>
    <mergeCell ref="AMD16:AMF16"/>
    <mergeCell ref="AMG16:AMH16"/>
    <mergeCell ref="AMY16:AMZ16"/>
    <mergeCell ref="ANC16:ANE16"/>
    <mergeCell ref="ANF16:ANH16"/>
    <mergeCell ref="ANI16:ANJ16"/>
    <mergeCell ref="AOA16:AOB16"/>
    <mergeCell ref="AOE16:AOG16"/>
    <mergeCell ref="AJS16:AJT16"/>
    <mergeCell ref="AJW16:AJY16"/>
    <mergeCell ref="AJZ16:AKB16"/>
    <mergeCell ref="AKC16:AKD16"/>
    <mergeCell ref="AKU16:AKV16"/>
    <mergeCell ref="AKY16:ALA16"/>
    <mergeCell ref="ALB16:ALD16"/>
    <mergeCell ref="ALE16:ALF16"/>
    <mergeCell ref="ALW16:ALX16"/>
    <mergeCell ref="BAA15:BAC15"/>
    <mergeCell ref="BAD15:BAF15"/>
    <mergeCell ref="BAG15:BAH15"/>
    <mergeCell ref="BAY15:BAZ15"/>
    <mergeCell ref="BBC15:BBE15"/>
    <mergeCell ref="BBF15:BBH15"/>
    <mergeCell ref="BBI15:BBJ15"/>
    <mergeCell ref="AXS15:AXT15"/>
    <mergeCell ref="AXW15:AXY15"/>
    <mergeCell ref="AXZ15:AYB15"/>
    <mergeCell ref="AYC15:AYD15"/>
    <mergeCell ref="AYU15:AYV15"/>
    <mergeCell ref="AYY15:AZA15"/>
    <mergeCell ref="AZB15:AZD15"/>
    <mergeCell ref="AZE15:AZF15"/>
    <mergeCell ref="AZW15:AZX15"/>
    <mergeCell ref="AUW15:AUX15"/>
    <mergeCell ref="AVO15:AVP15"/>
    <mergeCell ref="AVS15:AVU15"/>
    <mergeCell ref="AVV15:AVX15"/>
    <mergeCell ref="AVY15:AVZ15"/>
    <mergeCell ref="AWQ15:AWR15"/>
    <mergeCell ref="AWU15:AWW15"/>
    <mergeCell ref="AWX15:AWZ15"/>
    <mergeCell ref="AXA15:AXB15"/>
    <mergeCell ref="ASP15:ASR15"/>
    <mergeCell ref="ASS15:AST15"/>
    <mergeCell ref="ATK15:ATL15"/>
    <mergeCell ref="ATO15:ATQ15"/>
    <mergeCell ref="ATR15:ATT15"/>
    <mergeCell ref="ATU15:ATV15"/>
    <mergeCell ref="AUM15:AUN15"/>
    <mergeCell ref="AUQ15:AUS15"/>
    <mergeCell ref="AUT15:AUV15"/>
    <mergeCell ref="AQI15:AQK15"/>
    <mergeCell ref="AQL15:AQN15"/>
    <mergeCell ref="AQO15:AQP15"/>
    <mergeCell ref="ARG15:ARH15"/>
    <mergeCell ref="ARK15:ARM15"/>
    <mergeCell ref="ARN15:ARP15"/>
    <mergeCell ref="ARQ15:ARR15"/>
    <mergeCell ref="ASI15:ASJ15"/>
    <mergeCell ref="ASM15:ASO15"/>
    <mergeCell ref="AOA15:AOB15"/>
    <mergeCell ref="AOE15:AOG15"/>
    <mergeCell ref="AOH15:AOJ15"/>
    <mergeCell ref="AOK15:AOL15"/>
    <mergeCell ref="APC15:APD15"/>
    <mergeCell ref="APG15:API15"/>
    <mergeCell ref="APJ15:APL15"/>
    <mergeCell ref="APM15:APN15"/>
    <mergeCell ref="AQE15:AQF15"/>
    <mergeCell ref="AIQ15:AIR15"/>
    <mergeCell ref="AIU15:AIW15"/>
    <mergeCell ref="AIX15:AIZ15"/>
    <mergeCell ref="AJA15:AJB15"/>
    <mergeCell ref="AJS15:AJT15"/>
    <mergeCell ref="AJW15:AJY15"/>
    <mergeCell ref="AJZ15:AKB15"/>
    <mergeCell ref="AKC15:AKD15"/>
    <mergeCell ref="AKU15:AKV15"/>
    <mergeCell ref="AKY15:ALA15"/>
    <mergeCell ref="ALB15:ALD15"/>
    <mergeCell ref="ALE15:ALF15"/>
    <mergeCell ref="ALW15:ALX15"/>
    <mergeCell ref="AMA15:AMC15"/>
    <mergeCell ref="AMD15:AMF15"/>
    <mergeCell ref="AMG15:AMH15"/>
    <mergeCell ref="AMY15:AMZ15"/>
    <mergeCell ref="ANC15:ANE15"/>
    <mergeCell ref="ANF15:ANH15"/>
    <mergeCell ref="ANI15:ANJ15"/>
    <mergeCell ref="BBI14:BBJ14"/>
    <mergeCell ref="AYY14:AZA14"/>
    <mergeCell ref="AZB14:AZD14"/>
    <mergeCell ref="AZE14:AZF14"/>
    <mergeCell ref="AZW14:AZX14"/>
    <mergeCell ref="BAA14:BAC14"/>
    <mergeCell ref="BAD14:BAF14"/>
    <mergeCell ref="BAG14:BAH14"/>
    <mergeCell ref="BAY14:BAZ14"/>
    <mergeCell ref="BBC14:BBE14"/>
    <mergeCell ref="AWQ14:AWR14"/>
    <mergeCell ref="AWU14:AWW14"/>
    <mergeCell ref="AWX14:AWZ14"/>
    <mergeCell ref="AXA14:AXB14"/>
    <mergeCell ref="AXS14:AXT14"/>
    <mergeCell ref="AXW14:AXY14"/>
    <mergeCell ref="AXZ14:AYB14"/>
    <mergeCell ref="AYC14:AYD14"/>
    <mergeCell ref="AYU14:AYV14"/>
    <mergeCell ref="AUQ14:AUS14"/>
    <mergeCell ref="AUT14:AUV14"/>
    <mergeCell ref="AUW14:AUX14"/>
    <mergeCell ref="AVO14:AVP14"/>
    <mergeCell ref="AVS14:AVU14"/>
    <mergeCell ref="AVV14:AVX14"/>
    <mergeCell ref="AVY14:AVZ14"/>
    <mergeCell ref="ARN14:ARP14"/>
    <mergeCell ref="ARQ14:ARR14"/>
    <mergeCell ref="ASI14:ASJ14"/>
    <mergeCell ref="ASM14:ASO14"/>
    <mergeCell ref="ASP14:ASR14"/>
    <mergeCell ref="ASS14:AST14"/>
    <mergeCell ref="ATK14:ATL14"/>
    <mergeCell ref="ATO14:ATQ14"/>
    <mergeCell ref="ATR14:ATT14"/>
    <mergeCell ref="BBF14:BBH14"/>
    <mergeCell ref="AQE14:AQF14"/>
    <mergeCell ref="AQI14:AQK14"/>
    <mergeCell ref="AQL14:AQN14"/>
    <mergeCell ref="AQO14:AQP14"/>
    <mergeCell ref="ARG14:ARH14"/>
    <mergeCell ref="ARK14:ARM14"/>
    <mergeCell ref="AMY14:AMZ14"/>
    <mergeCell ref="ANC14:ANE14"/>
    <mergeCell ref="ANF14:ANH14"/>
    <mergeCell ref="ANI14:ANJ14"/>
    <mergeCell ref="AOA14:AOB14"/>
    <mergeCell ref="AOE14:AOG14"/>
    <mergeCell ref="AOH14:AOJ14"/>
    <mergeCell ref="AOK14:AOL14"/>
    <mergeCell ref="APC14:APD14"/>
    <mergeCell ref="ATU14:ATV14"/>
    <mergeCell ref="AUM14:AUN14"/>
    <mergeCell ref="AJA14:AJB14"/>
    <mergeCell ref="AJS14:AJT14"/>
    <mergeCell ref="AJW14:AJY14"/>
    <mergeCell ref="AJZ14:AKB14"/>
    <mergeCell ref="AKC14:AKD14"/>
    <mergeCell ref="AKU14:AKV14"/>
    <mergeCell ref="AKY14:ALA14"/>
    <mergeCell ref="ALB14:ALD14"/>
    <mergeCell ref="ALE14:ALF14"/>
    <mergeCell ref="ALW14:ALX14"/>
    <mergeCell ref="AMA14:AMC14"/>
    <mergeCell ref="AMD14:AMF14"/>
    <mergeCell ref="AMG14:AMH14"/>
    <mergeCell ref="BAD13:BAF13"/>
    <mergeCell ref="ASS13:AST13"/>
    <mergeCell ref="ATK13:ATL13"/>
    <mergeCell ref="ATO13:ATQ13"/>
    <mergeCell ref="ATR13:ATT13"/>
    <mergeCell ref="ATU13:ATV13"/>
    <mergeCell ref="AUM13:AUN13"/>
    <mergeCell ref="AUQ13:AUS13"/>
    <mergeCell ref="AUT13:AUV13"/>
    <mergeCell ref="AUW13:AUX13"/>
    <mergeCell ref="AQL13:AQN13"/>
    <mergeCell ref="AQO13:AQP13"/>
    <mergeCell ref="ARG13:ARH13"/>
    <mergeCell ref="ARK13:ARM13"/>
    <mergeCell ref="ARN13:ARP13"/>
    <mergeCell ref="ARQ13:ARR13"/>
    <mergeCell ref="APG14:API14"/>
    <mergeCell ref="APJ14:APL14"/>
    <mergeCell ref="APM14:APN14"/>
    <mergeCell ref="BAG13:BAH13"/>
    <mergeCell ref="BAY13:BAZ13"/>
    <mergeCell ref="BBC13:BBE13"/>
    <mergeCell ref="BBF13:BBH13"/>
    <mergeCell ref="BBI13:BBJ13"/>
    <mergeCell ref="AXW13:AXY13"/>
    <mergeCell ref="AXZ13:AYB13"/>
    <mergeCell ref="AYC13:AYD13"/>
    <mergeCell ref="AYU13:AYV13"/>
    <mergeCell ref="AYY13:AZA13"/>
    <mergeCell ref="AZB13:AZD13"/>
    <mergeCell ref="AZE13:AZF13"/>
    <mergeCell ref="AZW13:AZX13"/>
    <mergeCell ref="BAA13:BAC13"/>
    <mergeCell ref="AVO13:AVP13"/>
    <mergeCell ref="AVS13:AVU13"/>
    <mergeCell ref="AVV13:AVX13"/>
    <mergeCell ref="AVY13:AVZ13"/>
    <mergeCell ref="AWQ13:AWR13"/>
    <mergeCell ref="AWU13:AWW13"/>
    <mergeCell ref="AWX13:AWZ13"/>
    <mergeCell ref="AXA13:AXB13"/>
    <mergeCell ref="AXS13:AXT13"/>
    <mergeCell ref="ASI13:ASJ13"/>
    <mergeCell ref="ASM13:ASO13"/>
    <mergeCell ref="ASP13:ASR13"/>
    <mergeCell ref="AOE13:AOG13"/>
    <mergeCell ref="AOH13:AOJ13"/>
    <mergeCell ref="AOK13:AOL13"/>
    <mergeCell ref="APC13:APD13"/>
    <mergeCell ref="APG13:API13"/>
    <mergeCell ref="APJ13:APL13"/>
    <mergeCell ref="APM13:APN13"/>
    <mergeCell ref="AQE13:AQF13"/>
    <mergeCell ref="AQI13:AQK13"/>
    <mergeCell ref="AIQ13:AIR13"/>
    <mergeCell ref="AIU13:AIW13"/>
    <mergeCell ref="AIX13:AIZ13"/>
    <mergeCell ref="AJA13:AJB13"/>
    <mergeCell ref="AJS13:AJT13"/>
    <mergeCell ref="AJW13:AJY13"/>
    <mergeCell ref="AJZ13:AKB13"/>
    <mergeCell ref="AKC13:AKD13"/>
    <mergeCell ref="AKU13:AKV13"/>
    <mergeCell ref="AKY13:ALA13"/>
    <mergeCell ref="ALB13:ALD13"/>
    <mergeCell ref="ALE13:ALF13"/>
    <mergeCell ref="ALW13:ALX13"/>
    <mergeCell ref="AMA13:AMC13"/>
    <mergeCell ref="AMD13:AMF13"/>
    <mergeCell ref="AMG13:AMH13"/>
    <mergeCell ref="AMY13:AMZ13"/>
    <mergeCell ref="ANC13:ANE13"/>
    <mergeCell ref="ANF13:ANH13"/>
    <mergeCell ref="ANI13:ANJ13"/>
    <mergeCell ref="AOA13:AOB13"/>
    <mergeCell ref="BBI12:BBJ12"/>
    <mergeCell ref="AZB12:AZD12"/>
    <mergeCell ref="AZE12:AZF12"/>
    <mergeCell ref="AZW12:AZX12"/>
    <mergeCell ref="BAA12:BAC12"/>
    <mergeCell ref="BAD12:BAF12"/>
    <mergeCell ref="BAG12:BAH12"/>
    <mergeCell ref="BAY12:BAZ12"/>
    <mergeCell ref="BBC12:BBE12"/>
    <mergeCell ref="BBF12:BBH12"/>
    <mergeCell ref="AWU12:AWW12"/>
    <mergeCell ref="AWX12:AWZ12"/>
    <mergeCell ref="AXA12:AXB12"/>
    <mergeCell ref="AXS12:AXT12"/>
    <mergeCell ref="AXW12:AXY12"/>
    <mergeCell ref="AXZ12:AYB12"/>
    <mergeCell ref="AYC12:AYD12"/>
    <mergeCell ref="AYU12:AYV12"/>
    <mergeCell ref="AYY12:AZA12"/>
    <mergeCell ref="AUM12:AUN12"/>
    <mergeCell ref="AUQ12:AUS12"/>
    <mergeCell ref="AUT12:AUV12"/>
    <mergeCell ref="AUW12:AUX12"/>
    <mergeCell ref="AVO12:AVP12"/>
    <mergeCell ref="AVS12:AVU12"/>
    <mergeCell ref="AVV12:AVX12"/>
    <mergeCell ref="AVY12:AVZ12"/>
    <mergeCell ref="AWQ12:AWR12"/>
    <mergeCell ref="ARQ12:ARR12"/>
    <mergeCell ref="ASI12:ASJ12"/>
    <mergeCell ref="ASM12:ASO12"/>
    <mergeCell ref="ATR12:ATT12"/>
    <mergeCell ref="ATU12:ATV12"/>
    <mergeCell ref="APJ12:APL12"/>
    <mergeCell ref="APM12:APN12"/>
    <mergeCell ref="AQE12:AQF12"/>
    <mergeCell ref="AQI12:AQK12"/>
    <mergeCell ref="AQL12:AQN12"/>
    <mergeCell ref="AQO12:AQP12"/>
    <mergeCell ref="ARG12:ARH12"/>
    <mergeCell ref="ARK12:ARM12"/>
    <mergeCell ref="ARN12:ARP12"/>
    <mergeCell ref="ANC12:ANE12"/>
    <mergeCell ref="ANF12:ANH12"/>
    <mergeCell ref="ANI12:ANJ12"/>
    <mergeCell ref="AOA12:AOB12"/>
    <mergeCell ref="AOE12:AOG12"/>
    <mergeCell ref="AOH12:AOJ12"/>
    <mergeCell ref="AOK12:AOL12"/>
    <mergeCell ref="APC12:APD12"/>
    <mergeCell ref="APG12:API12"/>
    <mergeCell ref="AJS12:AJT12"/>
    <mergeCell ref="AJW12:AJY12"/>
    <mergeCell ref="AJZ12:AKB12"/>
    <mergeCell ref="AKC12:AKD12"/>
    <mergeCell ref="AKU12:AKV12"/>
    <mergeCell ref="AKY12:ALA12"/>
    <mergeCell ref="ALB12:ALD12"/>
    <mergeCell ref="ALE12:ALF12"/>
    <mergeCell ref="ALW12:ALX12"/>
    <mergeCell ref="AMA12:AMC12"/>
    <mergeCell ref="AMD12:AMF12"/>
    <mergeCell ref="AMG12:AMH12"/>
    <mergeCell ref="AMY12:AMZ12"/>
    <mergeCell ref="ASP12:ASR12"/>
    <mergeCell ref="ASS12:AST12"/>
    <mergeCell ref="ATK12:ATL12"/>
    <mergeCell ref="ATO12:ATQ12"/>
    <mergeCell ref="BAG11:BAH11"/>
    <mergeCell ref="BAY11:BAZ11"/>
    <mergeCell ref="BBC11:BBE11"/>
    <mergeCell ref="BBF11:BBH11"/>
    <mergeCell ref="BBI11:BBJ11"/>
    <mergeCell ref="AXZ11:AYB11"/>
    <mergeCell ref="AYC11:AYD11"/>
    <mergeCell ref="AYU11:AYV11"/>
    <mergeCell ref="AYY11:AZA11"/>
    <mergeCell ref="AZB11:AZD11"/>
    <mergeCell ref="AZE11:AZF11"/>
    <mergeCell ref="AZW11:AZX11"/>
    <mergeCell ref="BAA11:BAC11"/>
    <mergeCell ref="BAD11:BAF11"/>
    <mergeCell ref="AVS11:AVU11"/>
    <mergeCell ref="AVV11:AVX11"/>
    <mergeCell ref="AVY11:AVZ11"/>
    <mergeCell ref="AWQ11:AWR11"/>
    <mergeCell ref="AWU11:AWW11"/>
    <mergeCell ref="AWX11:AWZ11"/>
    <mergeCell ref="AXA11:AXB11"/>
    <mergeCell ref="AXS11:AXT11"/>
    <mergeCell ref="AXW11:AXY11"/>
    <mergeCell ref="ATK11:ATL11"/>
    <mergeCell ref="ATO11:ATQ11"/>
    <mergeCell ref="ATR11:ATT11"/>
    <mergeCell ref="ATU11:ATV11"/>
    <mergeCell ref="AUM11:AUN11"/>
    <mergeCell ref="AUQ11:AUS11"/>
    <mergeCell ref="AUT11:AUV11"/>
    <mergeCell ref="AUW11:AUX11"/>
    <mergeCell ref="AVO11:AVP11"/>
    <mergeCell ref="AQO11:AQP11"/>
    <mergeCell ref="ARG11:ARH11"/>
    <mergeCell ref="ARK11:ARM11"/>
    <mergeCell ref="ARN11:ARP11"/>
    <mergeCell ref="ARQ11:ARR11"/>
    <mergeCell ref="ASI11:ASJ11"/>
    <mergeCell ref="ASM11:ASO11"/>
    <mergeCell ref="ASP11:ASR11"/>
    <mergeCell ref="ASS11:AST11"/>
    <mergeCell ref="AOH11:AOJ11"/>
    <mergeCell ref="AOK11:AOL11"/>
    <mergeCell ref="APC11:APD11"/>
    <mergeCell ref="APG11:API11"/>
    <mergeCell ref="APJ11:APL11"/>
    <mergeCell ref="APM11:APN11"/>
    <mergeCell ref="AQE11:AQF11"/>
    <mergeCell ref="AQI11:AQK11"/>
    <mergeCell ref="AQL11:AQN11"/>
    <mergeCell ref="AMA11:AMC11"/>
    <mergeCell ref="AMD11:AMF11"/>
    <mergeCell ref="AMG11:AMH11"/>
    <mergeCell ref="AMY11:AMZ11"/>
    <mergeCell ref="ANC11:ANE11"/>
    <mergeCell ref="ANF11:ANH11"/>
    <mergeCell ref="ANI11:ANJ11"/>
    <mergeCell ref="AOA11:AOB11"/>
    <mergeCell ref="AOE11:AOG11"/>
    <mergeCell ref="AJS11:AJT11"/>
    <mergeCell ref="AJW11:AJY11"/>
    <mergeCell ref="AJZ11:AKB11"/>
    <mergeCell ref="AKC11:AKD11"/>
    <mergeCell ref="AKU11:AKV11"/>
    <mergeCell ref="AKY11:ALA11"/>
    <mergeCell ref="ALB11:ALD11"/>
    <mergeCell ref="ALE11:ALF11"/>
    <mergeCell ref="ALW11:ALX11"/>
    <mergeCell ref="BAA10:BAC10"/>
    <mergeCell ref="BAD10:BAF10"/>
    <mergeCell ref="BAG10:BAH10"/>
    <mergeCell ref="BAY10:BAZ10"/>
    <mergeCell ref="BBC10:BBE10"/>
    <mergeCell ref="BBF10:BBH10"/>
    <mergeCell ref="BBI10:BBJ10"/>
    <mergeCell ref="AXS10:AXT10"/>
    <mergeCell ref="AXW10:AXY10"/>
    <mergeCell ref="AXZ10:AYB10"/>
    <mergeCell ref="AYC10:AYD10"/>
    <mergeCell ref="AYU10:AYV10"/>
    <mergeCell ref="AYY10:AZA10"/>
    <mergeCell ref="AZB10:AZD10"/>
    <mergeCell ref="AZE10:AZF10"/>
    <mergeCell ref="AZW10:AZX10"/>
    <mergeCell ref="AUW10:AUX10"/>
    <mergeCell ref="AVO10:AVP10"/>
    <mergeCell ref="AVS10:AVU10"/>
    <mergeCell ref="AVV10:AVX10"/>
    <mergeCell ref="AVY10:AVZ10"/>
    <mergeCell ref="AWQ10:AWR10"/>
    <mergeCell ref="AWU10:AWW10"/>
    <mergeCell ref="AWX10:AWZ10"/>
    <mergeCell ref="AXA10:AXB10"/>
    <mergeCell ref="ASP10:ASR10"/>
    <mergeCell ref="ASS10:AST10"/>
    <mergeCell ref="ATK10:ATL10"/>
    <mergeCell ref="ATO10:ATQ10"/>
    <mergeCell ref="ATR10:ATT10"/>
    <mergeCell ref="ATU10:ATV10"/>
    <mergeCell ref="AUM10:AUN10"/>
    <mergeCell ref="AUQ10:AUS10"/>
    <mergeCell ref="AUT10:AUV10"/>
    <mergeCell ref="AQI10:AQK10"/>
    <mergeCell ref="AQL10:AQN10"/>
    <mergeCell ref="AQO10:AQP10"/>
    <mergeCell ref="ARG10:ARH10"/>
    <mergeCell ref="ARK10:ARM10"/>
    <mergeCell ref="ARN10:ARP10"/>
    <mergeCell ref="ARQ10:ARR10"/>
    <mergeCell ref="ASI10:ASJ10"/>
    <mergeCell ref="ASM10:ASO10"/>
    <mergeCell ref="AXZ9:AYB9"/>
    <mergeCell ref="AYC9:AYD9"/>
    <mergeCell ref="AYU9:AYV9"/>
    <mergeCell ref="AOA10:AOB10"/>
    <mergeCell ref="AOE10:AOG10"/>
    <mergeCell ref="AOH10:AOJ10"/>
    <mergeCell ref="AOK10:AOL10"/>
    <mergeCell ref="APC10:APD10"/>
    <mergeCell ref="APG10:API10"/>
    <mergeCell ref="APJ10:APL10"/>
    <mergeCell ref="APM10:APN10"/>
    <mergeCell ref="AQE10:AQF10"/>
    <mergeCell ref="AIQ10:AIR10"/>
    <mergeCell ref="AIU10:AIW10"/>
    <mergeCell ref="AIX10:AIZ10"/>
    <mergeCell ref="AJA10:AJB10"/>
    <mergeCell ref="AJS10:AJT10"/>
    <mergeCell ref="AJW10:AJY10"/>
    <mergeCell ref="AJZ10:AKB10"/>
    <mergeCell ref="AKC10:AKD10"/>
    <mergeCell ref="AKU10:AKV10"/>
    <mergeCell ref="AKY10:ALA10"/>
    <mergeCell ref="ALB10:ALD10"/>
    <mergeCell ref="ALE10:ALF10"/>
    <mergeCell ref="ALW10:ALX10"/>
    <mergeCell ref="AMA10:AMC10"/>
    <mergeCell ref="AMD10:AMF10"/>
    <mergeCell ref="AMG10:AMH10"/>
    <mergeCell ref="AMY10:AMZ10"/>
    <mergeCell ref="ANC10:ANE10"/>
    <mergeCell ref="ANF10:ANH10"/>
    <mergeCell ref="ANI10:ANJ10"/>
    <mergeCell ref="AUT9:AUV9"/>
    <mergeCell ref="AUW9:AUX9"/>
    <mergeCell ref="AVO9:AVP9"/>
    <mergeCell ref="AVS9:AVU9"/>
    <mergeCell ref="AVV9:AVX9"/>
    <mergeCell ref="AVY9:AVZ9"/>
    <mergeCell ref="ARN9:ARP9"/>
    <mergeCell ref="ARQ9:ARR9"/>
    <mergeCell ref="ASI9:ASJ9"/>
    <mergeCell ref="ASM9:ASO9"/>
    <mergeCell ref="ASP9:ASR9"/>
    <mergeCell ref="ASS9:AST9"/>
    <mergeCell ref="ATK9:ATL9"/>
    <mergeCell ref="ATO9:ATQ9"/>
    <mergeCell ref="ATR9:ATT9"/>
    <mergeCell ref="BBF9:BBH9"/>
    <mergeCell ref="BBI9:BBJ9"/>
    <mergeCell ref="AYY9:AZA9"/>
    <mergeCell ref="AZB9:AZD9"/>
    <mergeCell ref="AZE9:AZF9"/>
    <mergeCell ref="AZW9:AZX9"/>
    <mergeCell ref="BAA9:BAC9"/>
    <mergeCell ref="BAD9:BAF9"/>
    <mergeCell ref="BAG9:BAH9"/>
    <mergeCell ref="BAY9:BAZ9"/>
    <mergeCell ref="BBC9:BBE9"/>
    <mergeCell ref="AWQ9:AWR9"/>
    <mergeCell ref="AWU9:AWW9"/>
    <mergeCell ref="AWX9:AWZ9"/>
    <mergeCell ref="AXA9:AXB9"/>
    <mergeCell ref="AXS9:AXT9"/>
    <mergeCell ref="AXW9:AXY9"/>
    <mergeCell ref="AQI9:AQK9"/>
    <mergeCell ref="AQL9:AQN9"/>
    <mergeCell ref="AQO9:AQP9"/>
    <mergeCell ref="ARG9:ARH9"/>
    <mergeCell ref="ARK9:ARM9"/>
    <mergeCell ref="AMY9:AMZ9"/>
    <mergeCell ref="ANC9:ANE9"/>
    <mergeCell ref="ANF9:ANH9"/>
    <mergeCell ref="ANI9:ANJ9"/>
    <mergeCell ref="AOA9:AOB9"/>
    <mergeCell ref="AOE9:AOG9"/>
    <mergeCell ref="AOH9:AOJ9"/>
    <mergeCell ref="AOK9:AOL9"/>
    <mergeCell ref="APC9:APD9"/>
    <mergeCell ref="ATU9:ATV9"/>
    <mergeCell ref="AUM9:AUN9"/>
    <mergeCell ref="AUQ9:AUS9"/>
    <mergeCell ref="AJS9:AJT9"/>
    <mergeCell ref="AJW9:AJY9"/>
    <mergeCell ref="AJZ9:AKB9"/>
    <mergeCell ref="AKC9:AKD9"/>
    <mergeCell ref="AKU9:AKV9"/>
    <mergeCell ref="AKY9:ALA9"/>
    <mergeCell ref="ALB9:ALD9"/>
    <mergeCell ref="ALE9:ALF9"/>
    <mergeCell ref="ALW9:ALX9"/>
    <mergeCell ref="AMA9:AMC9"/>
    <mergeCell ref="AMD9:AMF9"/>
    <mergeCell ref="AMG9:AMH9"/>
    <mergeCell ref="BAD8:BAF8"/>
    <mergeCell ref="ASS8:AST8"/>
    <mergeCell ref="ATK8:ATL8"/>
    <mergeCell ref="ATO8:ATQ8"/>
    <mergeCell ref="ATR8:ATT8"/>
    <mergeCell ref="ATU8:ATV8"/>
    <mergeCell ref="AUM8:AUN8"/>
    <mergeCell ref="AUQ8:AUS8"/>
    <mergeCell ref="AUT8:AUV8"/>
    <mergeCell ref="AUW8:AUX8"/>
    <mergeCell ref="AQL8:AQN8"/>
    <mergeCell ref="AQO8:AQP8"/>
    <mergeCell ref="ARG8:ARH8"/>
    <mergeCell ref="ARK8:ARM8"/>
    <mergeCell ref="ARN8:ARP8"/>
    <mergeCell ref="ARQ8:ARR8"/>
    <mergeCell ref="APG9:API9"/>
    <mergeCell ref="APJ9:APL9"/>
    <mergeCell ref="APM9:APN9"/>
    <mergeCell ref="AQE9:AQF9"/>
    <mergeCell ref="BAG8:BAH8"/>
    <mergeCell ref="BAY8:BAZ8"/>
    <mergeCell ref="BBC8:BBE8"/>
    <mergeCell ref="BBF8:BBH8"/>
    <mergeCell ref="BBI8:BBJ8"/>
    <mergeCell ref="AXW8:AXY8"/>
    <mergeCell ref="AXZ8:AYB8"/>
    <mergeCell ref="AYC8:AYD8"/>
    <mergeCell ref="AYU8:AYV8"/>
    <mergeCell ref="AYY8:AZA8"/>
    <mergeCell ref="AZB8:AZD8"/>
    <mergeCell ref="AZE8:AZF8"/>
    <mergeCell ref="AZW8:AZX8"/>
    <mergeCell ref="BAA8:BAC8"/>
    <mergeCell ref="AVO8:AVP8"/>
    <mergeCell ref="AVS8:AVU8"/>
    <mergeCell ref="AVV8:AVX8"/>
    <mergeCell ref="AVY8:AVZ8"/>
    <mergeCell ref="AWQ8:AWR8"/>
    <mergeCell ref="AWU8:AWW8"/>
    <mergeCell ref="AWX8:AWZ8"/>
    <mergeCell ref="AXA8:AXB8"/>
    <mergeCell ref="AXS8:AXT8"/>
    <mergeCell ref="ASI8:ASJ8"/>
    <mergeCell ref="ASM8:ASO8"/>
    <mergeCell ref="ASP8:ASR8"/>
    <mergeCell ref="AOE8:AOG8"/>
    <mergeCell ref="AOH8:AOJ8"/>
    <mergeCell ref="AOK8:AOL8"/>
    <mergeCell ref="APC8:APD8"/>
    <mergeCell ref="APG8:API8"/>
    <mergeCell ref="APJ8:APL8"/>
    <mergeCell ref="APM8:APN8"/>
    <mergeCell ref="AQE8:AQF8"/>
    <mergeCell ref="AQI8:AQK8"/>
    <mergeCell ref="AIQ8:AIR8"/>
    <mergeCell ref="AIU8:AIW8"/>
    <mergeCell ref="AIX8:AIZ8"/>
    <mergeCell ref="AJA8:AJB8"/>
    <mergeCell ref="AJS8:AJT8"/>
    <mergeCell ref="AJW8:AJY8"/>
    <mergeCell ref="AJZ8:AKB8"/>
    <mergeCell ref="AKC8:AKD8"/>
    <mergeCell ref="AKU8:AKV8"/>
    <mergeCell ref="AKY8:ALA8"/>
    <mergeCell ref="ALB8:ALD8"/>
    <mergeCell ref="ALE8:ALF8"/>
    <mergeCell ref="ALW8:ALX8"/>
    <mergeCell ref="AMA8:AMC8"/>
    <mergeCell ref="AMD8:AMF8"/>
    <mergeCell ref="AMG8:AMH8"/>
    <mergeCell ref="AMY8:AMZ8"/>
    <mergeCell ref="ANC8:ANE8"/>
    <mergeCell ref="ANF8:ANH8"/>
    <mergeCell ref="ANI8:ANJ8"/>
    <mergeCell ref="AOA8:AOB8"/>
    <mergeCell ref="BBI7:BBJ7"/>
    <mergeCell ref="AZB7:AZD7"/>
    <mergeCell ref="AZE7:AZF7"/>
    <mergeCell ref="AZW7:AZX7"/>
    <mergeCell ref="BAA7:BAC7"/>
    <mergeCell ref="BAD7:BAF7"/>
    <mergeCell ref="BAG7:BAH7"/>
    <mergeCell ref="BAY7:BAZ7"/>
    <mergeCell ref="BBC7:BBE7"/>
    <mergeCell ref="BBF7:BBH7"/>
    <mergeCell ref="AWU7:AWW7"/>
    <mergeCell ref="AWX7:AWZ7"/>
    <mergeCell ref="AXA7:AXB7"/>
    <mergeCell ref="AXS7:AXT7"/>
    <mergeCell ref="AXW7:AXY7"/>
    <mergeCell ref="AXZ7:AYB7"/>
    <mergeCell ref="AYC7:AYD7"/>
    <mergeCell ref="AYU7:AYV7"/>
    <mergeCell ref="AYY7:AZA7"/>
    <mergeCell ref="AUM7:AUN7"/>
    <mergeCell ref="AUQ7:AUS7"/>
    <mergeCell ref="AUT7:AUV7"/>
    <mergeCell ref="AUW7:AUX7"/>
    <mergeCell ref="AVO7:AVP7"/>
    <mergeCell ref="AVS7:AVU7"/>
    <mergeCell ref="AVV7:AVX7"/>
    <mergeCell ref="AVY7:AVZ7"/>
    <mergeCell ref="AWQ7:AWR7"/>
    <mergeCell ref="ARQ7:ARR7"/>
    <mergeCell ref="ASI7:ASJ7"/>
    <mergeCell ref="ASM7:ASO7"/>
    <mergeCell ref="ATR7:ATT7"/>
    <mergeCell ref="ATU7:ATV7"/>
    <mergeCell ref="APJ7:APL7"/>
    <mergeCell ref="APM7:APN7"/>
    <mergeCell ref="AQE7:AQF7"/>
    <mergeCell ref="AQI7:AQK7"/>
    <mergeCell ref="AQL7:AQN7"/>
    <mergeCell ref="AQO7:AQP7"/>
    <mergeCell ref="ARG7:ARH7"/>
    <mergeCell ref="ARK7:ARM7"/>
    <mergeCell ref="ARN7:ARP7"/>
    <mergeCell ref="ANC7:ANE7"/>
    <mergeCell ref="ANF7:ANH7"/>
    <mergeCell ref="ANI7:ANJ7"/>
    <mergeCell ref="AOA7:AOB7"/>
    <mergeCell ref="AOE7:AOG7"/>
    <mergeCell ref="AOH7:AOJ7"/>
    <mergeCell ref="AOK7:AOL7"/>
    <mergeCell ref="APC7:APD7"/>
    <mergeCell ref="APG7:API7"/>
    <mergeCell ref="AJS7:AJT7"/>
    <mergeCell ref="AJW7:AJY7"/>
    <mergeCell ref="AJZ7:AKB7"/>
    <mergeCell ref="AKC7:AKD7"/>
    <mergeCell ref="AKU7:AKV7"/>
    <mergeCell ref="AKY7:ALA7"/>
    <mergeCell ref="ALB7:ALD7"/>
    <mergeCell ref="ALE7:ALF7"/>
    <mergeCell ref="ALW7:ALX7"/>
    <mergeCell ref="AMA7:AMC7"/>
    <mergeCell ref="AMD7:AMF7"/>
    <mergeCell ref="AMG7:AMH7"/>
    <mergeCell ref="AMY7:AMZ7"/>
    <mergeCell ref="ASP7:ASR7"/>
    <mergeCell ref="ASS7:AST7"/>
    <mergeCell ref="ATK7:ATL7"/>
    <mergeCell ref="ATO7:ATQ7"/>
    <mergeCell ref="BAG6:BAH6"/>
    <mergeCell ref="BAY6:BAZ6"/>
    <mergeCell ref="BBC6:BBE6"/>
    <mergeCell ref="BBF6:BBH6"/>
    <mergeCell ref="BBI6:BBJ6"/>
    <mergeCell ref="AXZ6:AYB6"/>
    <mergeCell ref="AYC6:AYD6"/>
    <mergeCell ref="AYU6:AYV6"/>
    <mergeCell ref="AYY6:AZA6"/>
    <mergeCell ref="AZB6:AZD6"/>
    <mergeCell ref="AZE6:AZF6"/>
    <mergeCell ref="AZW6:AZX6"/>
    <mergeCell ref="BAA6:BAC6"/>
    <mergeCell ref="BAD6:BAF6"/>
    <mergeCell ref="AVS6:AVU6"/>
    <mergeCell ref="AVV6:AVX6"/>
    <mergeCell ref="AVY6:AVZ6"/>
    <mergeCell ref="AWQ6:AWR6"/>
    <mergeCell ref="AWU6:AWW6"/>
    <mergeCell ref="AWX6:AWZ6"/>
    <mergeCell ref="AXA6:AXB6"/>
    <mergeCell ref="AXS6:AXT6"/>
    <mergeCell ref="AXW6:AXY6"/>
    <mergeCell ref="ATK6:ATL6"/>
    <mergeCell ref="ATO6:ATQ6"/>
    <mergeCell ref="ATR6:ATT6"/>
    <mergeCell ref="ATU6:ATV6"/>
    <mergeCell ref="AUM6:AUN6"/>
    <mergeCell ref="AUQ6:AUS6"/>
    <mergeCell ref="AUT6:AUV6"/>
    <mergeCell ref="AUW6:AUX6"/>
    <mergeCell ref="AVO6:AVP6"/>
    <mergeCell ref="AQO6:AQP6"/>
    <mergeCell ref="ARG6:ARH6"/>
    <mergeCell ref="ARK6:ARM6"/>
    <mergeCell ref="ARN6:ARP6"/>
    <mergeCell ref="ARQ6:ARR6"/>
    <mergeCell ref="ASI6:ASJ6"/>
    <mergeCell ref="ASM6:ASO6"/>
    <mergeCell ref="ASP6:ASR6"/>
    <mergeCell ref="ASS6:AST6"/>
    <mergeCell ref="AOH6:AOJ6"/>
    <mergeCell ref="AOK6:AOL6"/>
    <mergeCell ref="APC6:APD6"/>
    <mergeCell ref="APG6:API6"/>
    <mergeCell ref="APJ6:APL6"/>
    <mergeCell ref="APM6:APN6"/>
    <mergeCell ref="AQE6:AQF6"/>
    <mergeCell ref="AQI6:AQK6"/>
    <mergeCell ref="AQL6:AQN6"/>
    <mergeCell ref="AMA6:AMC6"/>
    <mergeCell ref="AMD6:AMF6"/>
    <mergeCell ref="AMG6:AMH6"/>
    <mergeCell ref="AMY6:AMZ6"/>
    <mergeCell ref="ANC6:ANE6"/>
    <mergeCell ref="ANF6:ANH6"/>
    <mergeCell ref="ANI6:ANJ6"/>
    <mergeCell ref="AOA6:AOB6"/>
    <mergeCell ref="AOE6:AOG6"/>
    <mergeCell ref="ALW6:ALX6"/>
    <mergeCell ref="AIQ5:AIR5"/>
    <mergeCell ref="AIS5:AIT5"/>
    <mergeCell ref="AIU5:AIW5"/>
    <mergeCell ref="AIX5:AIZ5"/>
    <mergeCell ref="AJA5:AJB5"/>
    <mergeCell ref="AJS5:AJT5"/>
    <mergeCell ref="AJU5:AJV5"/>
    <mergeCell ref="AJW5:AJY5"/>
    <mergeCell ref="AJZ5:AKB5"/>
    <mergeCell ref="AKC5:AKD5"/>
    <mergeCell ref="AKU5:AKV5"/>
    <mergeCell ref="AKW5:AKX5"/>
    <mergeCell ref="AKY5:ALA5"/>
    <mergeCell ref="ALB5:ALD5"/>
    <mergeCell ref="ALE5:ALF5"/>
    <mergeCell ref="ALW5:ALX5"/>
    <mergeCell ref="ALI3:ALI5"/>
    <mergeCell ref="ALJ3:ALJ5"/>
    <mergeCell ref="ALK3:ALK5"/>
    <mergeCell ref="AJH3:AJQ3"/>
    <mergeCell ref="AJS3:AJT3"/>
    <mergeCell ref="AJU3:AJX3"/>
    <mergeCell ref="AJY3:AKA3"/>
    <mergeCell ref="AKB3:AKD3"/>
    <mergeCell ref="AKF3:AKF5"/>
    <mergeCell ref="AKG3:AKG5"/>
    <mergeCell ref="AKH3:AKH5"/>
    <mergeCell ref="AKI3:AKI5"/>
    <mergeCell ref="BBP3:BBY3"/>
    <mergeCell ref="BBP4:BBY4"/>
    <mergeCell ref="BAN3:BAW3"/>
    <mergeCell ref="BAY3:BAZ3"/>
    <mergeCell ref="BBA3:BBD3"/>
    <mergeCell ref="BBE3:BBG3"/>
    <mergeCell ref="BBH3:BBJ3"/>
    <mergeCell ref="BBL3:BBL5"/>
    <mergeCell ref="BBM3:BBM5"/>
    <mergeCell ref="BBN3:BBN5"/>
    <mergeCell ref="BBO3:BBO5"/>
    <mergeCell ref="BAN4:BAW4"/>
    <mergeCell ref="BAY4:BAZ4"/>
    <mergeCell ref="BBA4:BBD4"/>
    <mergeCell ref="BBE4:BBG4"/>
    <mergeCell ref="BBH4:BBJ4"/>
    <mergeCell ref="BAY5:BAZ5"/>
    <mergeCell ref="BBA5:BBB5"/>
    <mergeCell ref="BBC5:BBE5"/>
    <mergeCell ref="BBF5:BBH5"/>
    <mergeCell ref="BBI5:BBJ5"/>
    <mergeCell ref="AZL3:AZU3"/>
    <mergeCell ref="AZW3:AZX3"/>
    <mergeCell ref="AZY3:BAB3"/>
    <mergeCell ref="BAC3:BAE3"/>
    <mergeCell ref="BAF3:BAH3"/>
    <mergeCell ref="BAJ3:BAJ5"/>
    <mergeCell ref="BAK3:BAK5"/>
    <mergeCell ref="BAL3:BAL5"/>
    <mergeCell ref="BAM3:BAM5"/>
    <mergeCell ref="AZL4:AZU4"/>
    <mergeCell ref="AZW4:AZX4"/>
    <mergeCell ref="AZY4:BAB4"/>
    <mergeCell ref="BAC4:BAE4"/>
    <mergeCell ref="BAF4:BAH4"/>
    <mergeCell ref="AZW5:AZX5"/>
    <mergeCell ref="AZY5:AZZ5"/>
    <mergeCell ref="BAA5:BAC5"/>
    <mergeCell ref="BAD5:BAF5"/>
    <mergeCell ref="BAG5:BAH5"/>
    <mergeCell ref="AYJ3:AYS3"/>
    <mergeCell ref="AYU3:AYV3"/>
    <mergeCell ref="AYW3:AYZ3"/>
    <mergeCell ref="AZA3:AZC3"/>
    <mergeCell ref="AZD3:AZF3"/>
    <mergeCell ref="AZH3:AZH5"/>
    <mergeCell ref="AZI3:AZI5"/>
    <mergeCell ref="AZJ3:AZJ5"/>
    <mergeCell ref="AZK3:AZK5"/>
    <mergeCell ref="AYJ4:AYS4"/>
    <mergeCell ref="AYU4:AYV4"/>
    <mergeCell ref="AYW4:AYZ4"/>
    <mergeCell ref="AZA4:AZC4"/>
    <mergeCell ref="AZD4:AZF4"/>
    <mergeCell ref="AYU5:AYV5"/>
    <mergeCell ref="AYW5:AYX5"/>
    <mergeCell ref="AYY5:AZA5"/>
    <mergeCell ref="AZB5:AZD5"/>
    <mergeCell ref="AZE5:AZF5"/>
    <mergeCell ref="AXH3:AXQ3"/>
    <mergeCell ref="AXS3:AXT3"/>
    <mergeCell ref="AXU3:AXX3"/>
    <mergeCell ref="AXY3:AYA3"/>
    <mergeCell ref="AYB3:AYD3"/>
    <mergeCell ref="AYF3:AYF5"/>
    <mergeCell ref="AYG3:AYG5"/>
    <mergeCell ref="AYH3:AYH5"/>
    <mergeCell ref="AYI3:AYI5"/>
    <mergeCell ref="AXH4:AXQ4"/>
    <mergeCell ref="AXS4:AXT4"/>
    <mergeCell ref="AXU4:AXX4"/>
    <mergeCell ref="AXY4:AYA4"/>
    <mergeCell ref="AYB4:AYD4"/>
    <mergeCell ref="AXS5:AXT5"/>
    <mergeCell ref="AXU5:AXV5"/>
    <mergeCell ref="AXW5:AXY5"/>
    <mergeCell ref="AXZ5:AYB5"/>
    <mergeCell ref="AYC5:AYD5"/>
    <mergeCell ref="AWF3:AWO3"/>
    <mergeCell ref="AWQ3:AWR3"/>
    <mergeCell ref="AWS3:AWV3"/>
    <mergeCell ref="AWW3:AWY3"/>
    <mergeCell ref="AWZ3:AXB3"/>
    <mergeCell ref="AXD3:AXD5"/>
    <mergeCell ref="AXE3:AXE5"/>
    <mergeCell ref="AXF3:AXF5"/>
    <mergeCell ref="AXG3:AXG5"/>
    <mergeCell ref="AWF4:AWO4"/>
    <mergeCell ref="AWQ4:AWR4"/>
    <mergeCell ref="AWS4:AWV4"/>
    <mergeCell ref="AWW4:AWY4"/>
    <mergeCell ref="AWZ4:AXB4"/>
    <mergeCell ref="AWQ5:AWR5"/>
    <mergeCell ref="AWS5:AWT5"/>
    <mergeCell ref="AWU5:AWW5"/>
    <mergeCell ref="AWX5:AWZ5"/>
    <mergeCell ref="AXA5:AXB5"/>
    <mergeCell ref="AVD3:AVM3"/>
    <mergeCell ref="AVO3:AVP3"/>
    <mergeCell ref="AVQ3:AVT3"/>
    <mergeCell ref="AVU3:AVW3"/>
    <mergeCell ref="AVX3:AVZ3"/>
    <mergeCell ref="AWB3:AWB5"/>
    <mergeCell ref="AWC3:AWC5"/>
    <mergeCell ref="AWD3:AWD5"/>
    <mergeCell ref="AWE3:AWE5"/>
    <mergeCell ref="AVD4:AVM4"/>
    <mergeCell ref="AVO4:AVP4"/>
    <mergeCell ref="AVQ4:AVT4"/>
    <mergeCell ref="AVU4:AVW4"/>
    <mergeCell ref="AVX4:AVZ4"/>
    <mergeCell ref="AVO5:AVP5"/>
    <mergeCell ref="AVQ5:AVR5"/>
    <mergeCell ref="AVS5:AVU5"/>
    <mergeCell ref="AVV5:AVX5"/>
    <mergeCell ref="AVY5:AVZ5"/>
    <mergeCell ref="AUB3:AUK3"/>
    <mergeCell ref="AUM3:AUN3"/>
    <mergeCell ref="AUO3:AUR3"/>
    <mergeCell ref="AUS3:AUU3"/>
    <mergeCell ref="AUV3:AUX3"/>
    <mergeCell ref="AUZ3:AUZ5"/>
    <mergeCell ref="AVA3:AVA5"/>
    <mergeCell ref="AVB3:AVB5"/>
    <mergeCell ref="AVC3:AVC5"/>
    <mergeCell ref="AUB4:AUK4"/>
    <mergeCell ref="AUM4:AUN4"/>
    <mergeCell ref="AUO4:AUR4"/>
    <mergeCell ref="AUS4:AUU4"/>
    <mergeCell ref="AUV4:AUX4"/>
    <mergeCell ref="AUM5:AUN5"/>
    <mergeCell ref="AUO5:AUP5"/>
    <mergeCell ref="AUQ5:AUS5"/>
    <mergeCell ref="AUT5:AUV5"/>
    <mergeCell ref="AUW5:AUX5"/>
    <mergeCell ref="ASZ3:ATI3"/>
    <mergeCell ref="ATK3:ATL3"/>
    <mergeCell ref="ATM3:ATP3"/>
    <mergeCell ref="ATQ3:ATS3"/>
    <mergeCell ref="ATT3:ATV3"/>
    <mergeCell ref="ATX3:ATX5"/>
    <mergeCell ref="ATY3:ATY5"/>
    <mergeCell ref="ATZ3:ATZ5"/>
    <mergeCell ref="AUA3:AUA5"/>
    <mergeCell ref="ASZ4:ATI4"/>
    <mergeCell ref="ATK4:ATL4"/>
    <mergeCell ref="ATM4:ATP4"/>
    <mergeCell ref="ATQ4:ATS4"/>
    <mergeCell ref="ATT4:ATV4"/>
    <mergeCell ref="ATK5:ATL5"/>
    <mergeCell ref="ATM5:ATN5"/>
    <mergeCell ref="ATO5:ATQ5"/>
    <mergeCell ref="ATR5:ATT5"/>
    <mergeCell ref="ATU5:ATV5"/>
    <mergeCell ref="ARX3:ASG3"/>
    <mergeCell ref="ASI3:ASJ3"/>
    <mergeCell ref="ASK3:ASN3"/>
    <mergeCell ref="ASO3:ASQ3"/>
    <mergeCell ref="ASR3:AST3"/>
    <mergeCell ref="ASV3:ASV5"/>
    <mergeCell ref="ASW3:ASW5"/>
    <mergeCell ref="ASX3:ASX5"/>
    <mergeCell ref="ASY3:ASY5"/>
    <mergeCell ref="ARX4:ASG4"/>
    <mergeCell ref="ASI4:ASJ4"/>
    <mergeCell ref="ASK4:ASN4"/>
    <mergeCell ref="ASO4:ASQ4"/>
    <mergeCell ref="ASR4:AST4"/>
    <mergeCell ref="ASI5:ASJ5"/>
    <mergeCell ref="ASK5:ASL5"/>
    <mergeCell ref="ASM5:ASO5"/>
    <mergeCell ref="ASP5:ASR5"/>
    <mergeCell ref="ASS5:AST5"/>
    <mergeCell ref="AQV3:ARE3"/>
    <mergeCell ref="ARG3:ARH3"/>
    <mergeCell ref="ARI3:ARL3"/>
    <mergeCell ref="ARM3:ARO3"/>
    <mergeCell ref="ARP3:ARR3"/>
    <mergeCell ref="ART3:ART5"/>
    <mergeCell ref="ARU3:ARU5"/>
    <mergeCell ref="ARV3:ARV5"/>
    <mergeCell ref="ARW3:ARW5"/>
    <mergeCell ref="AQV4:ARE4"/>
    <mergeCell ref="ARG4:ARH4"/>
    <mergeCell ref="ARI4:ARL4"/>
    <mergeCell ref="ARM4:ARO4"/>
    <mergeCell ref="ARP4:ARR4"/>
    <mergeCell ref="ARG5:ARH5"/>
    <mergeCell ref="ARI5:ARJ5"/>
    <mergeCell ref="ARK5:ARM5"/>
    <mergeCell ref="ARN5:ARP5"/>
    <mergeCell ref="ARQ5:ARR5"/>
    <mergeCell ref="APT3:AQC3"/>
    <mergeCell ref="AQE3:AQF3"/>
    <mergeCell ref="AQG3:AQJ3"/>
    <mergeCell ref="AQK3:AQM3"/>
    <mergeCell ref="AQN3:AQP3"/>
    <mergeCell ref="AQR3:AQR5"/>
    <mergeCell ref="AQS3:AQS5"/>
    <mergeCell ref="AQT3:AQT5"/>
    <mergeCell ref="AQU3:AQU5"/>
    <mergeCell ref="APT4:AQC4"/>
    <mergeCell ref="AQE4:AQF4"/>
    <mergeCell ref="AQG4:AQJ4"/>
    <mergeCell ref="AQK4:AQM4"/>
    <mergeCell ref="AQN4:AQP4"/>
    <mergeCell ref="AQE5:AQF5"/>
    <mergeCell ref="AQG5:AQH5"/>
    <mergeCell ref="AQI5:AQK5"/>
    <mergeCell ref="AQL5:AQN5"/>
    <mergeCell ref="AQO5:AQP5"/>
    <mergeCell ref="AOR3:APA3"/>
    <mergeCell ref="APC3:APD3"/>
    <mergeCell ref="APE3:APH3"/>
    <mergeCell ref="API3:APK3"/>
    <mergeCell ref="APL3:APN3"/>
    <mergeCell ref="APP3:APP5"/>
    <mergeCell ref="APQ3:APQ5"/>
    <mergeCell ref="APR3:APR5"/>
    <mergeCell ref="APS3:APS5"/>
    <mergeCell ref="AOR4:APA4"/>
    <mergeCell ref="APC4:APD4"/>
    <mergeCell ref="APE4:APH4"/>
    <mergeCell ref="API4:APK4"/>
    <mergeCell ref="APL4:APN4"/>
    <mergeCell ref="APC5:APD5"/>
    <mergeCell ref="APE5:APF5"/>
    <mergeCell ref="APG5:API5"/>
    <mergeCell ref="APJ5:APL5"/>
    <mergeCell ref="APM5:APN5"/>
    <mergeCell ref="AOA3:AOB3"/>
    <mergeCell ref="AOC3:AOF3"/>
    <mergeCell ref="AOG3:AOI3"/>
    <mergeCell ref="AOJ3:AOL3"/>
    <mergeCell ref="AON3:AON5"/>
    <mergeCell ref="AOO3:AOO5"/>
    <mergeCell ref="AOP3:AOP5"/>
    <mergeCell ref="AOQ3:AOQ5"/>
    <mergeCell ref="ANP4:ANY4"/>
    <mergeCell ref="AOA4:AOB4"/>
    <mergeCell ref="AOC4:AOF4"/>
    <mergeCell ref="AOG4:AOI4"/>
    <mergeCell ref="AOJ4:AOL4"/>
    <mergeCell ref="AOA5:AOB5"/>
    <mergeCell ref="AOC5:AOD5"/>
    <mergeCell ref="AOE5:AOG5"/>
    <mergeCell ref="AOH5:AOJ5"/>
    <mergeCell ref="AOK5:AOL5"/>
    <mergeCell ref="ANL3:ANL5"/>
    <mergeCell ref="ANM3:ANM5"/>
    <mergeCell ref="ANN3:ANN5"/>
    <mergeCell ref="ANO3:ANO5"/>
    <mergeCell ref="ANH4:ANJ4"/>
    <mergeCell ref="ANF5:ANH5"/>
    <mergeCell ref="ANI5:ANJ5"/>
    <mergeCell ref="ALL3:ALU3"/>
    <mergeCell ref="ALW3:ALX3"/>
    <mergeCell ref="ALY3:AMB3"/>
    <mergeCell ref="AMC3:AME3"/>
    <mergeCell ref="AMF3:AMH3"/>
    <mergeCell ref="AMJ3:AMJ5"/>
    <mergeCell ref="AMK3:AMK5"/>
    <mergeCell ref="AML3:AML5"/>
    <mergeCell ref="AMM3:AMM5"/>
    <mergeCell ref="ANP3:ANY3"/>
    <mergeCell ref="ALY5:ALZ5"/>
    <mergeCell ref="AMA5:AMC5"/>
    <mergeCell ref="AMD5:AMF5"/>
    <mergeCell ref="AMG5:AMH5"/>
    <mergeCell ref="AMY5:AMZ5"/>
    <mergeCell ref="ANA5:ANB5"/>
    <mergeCell ref="ANC5:ANE5"/>
    <mergeCell ref="ALL4:ALU4"/>
    <mergeCell ref="ALW4:ALX4"/>
    <mergeCell ref="ALY4:AMB4"/>
    <mergeCell ref="AMC4:AME4"/>
    <mergeCell ref="AMF4:AMH4"/>
    <mergeCell ref="AMN4:AMW4"/>
    <mergeCell ref="AMY4:AMZ4"/>
    <mergeCell ref="ANA4:AND4"/>
    <mergeCell ref="AMN3:AMW3"/>
    <mergeCell ref="AMY3:AMZ3"/>
    <mergeCell ref="ANA3:AND3"/>
    <mergeCell ref="ANE3:ANG3"/>
    <mergeCell ref="ANH3:ANJ3"/>
    <mergeCell ref="AJH4:AJQ4"/>
    <mergeCell ref="AJS4:AJT4"/>
    <mergeCell ref="AJU4:AJX4"/>
    <mergeCell ref="AJY4:AKA4"/>
    <mergeCell ref="AKB4:AKD4"/>
    <mergeCell ref="AKJ4:AKS4"/>
    <mergeCell ref="AKU4:AKV4"/>
    <mergeCell ref="AKW4:AKZ4"/>
    <mergeCell ref="ALA4:ALC4"/>
    <mergeCell ref="ALD4:ALF4"/>
    <mergeCell ref="ANE4:ANG4"/>
    <mergeCell ref="AIQ21:AIR21"/>
    <mergeCell ref="AIU21:AIW21"/>
    <mergeCell ref="AIX21:AIZ21"/>
    <mergeCell ref="AIZ3:AJB3"/>
    <mergeCell ref="AJD3:AJD5"/>
    <mergeCell ref="AJE3:AJE5"/>
    <mergeCell ref="AJF3:AJF5"/>
    <mergeCell ref="AJG3:AJG5"/>
    <mergeCell ref="AIQ6:AIR6"/>
    <mergeCell ref="AIU6:AIW6"/>
    <mergeCell ref="AIX6:AIZ6"/>
    <mergeCell ref="AJA6:AJB6"/>
    <mergeCell ref="AIQ11:AIR11"/>
    <mergeCell ref="AIU11:AIW11"/>
    <mergeCell ref="AIX11:AIZ11"/>
    <mergeCell ref="AJA11:AJB11"/>
    <mergeCell ref="AHY35:AHZ35"/>
    <mergeCell ref="AHY32:AHZ32"/>
    <mergeCell ref="AHY29:AHZ29"/>
    <mergeCell ref="AHY26:AHZ26"/>
    <mergeCell ref="AHY23:AHZ23"/>
    <mergeCell ref="AHY17:AHZ17"/>
    <mergeCell ref="AHY13:AHZ13"/>
    <mergeCell ref="AHY9:AHZ9"/>
    <mergeCell ref="AKJ3:AKS3"/>
    <mergeCell ref="AKU3:AKV3"/>
    <mergeCell ref="AKW3:AKZ3"/>
    <mergeCell ref="ALA3:ALC3"/>
    <mergeCell ref="ALD3:ALF3"/>
    <mergeCell ref="ALH3:ALH5"/>
    <mergeCell ref="AIQ4:AIR4"/>
    <mergeCell ref="AIS4:AIV4"/>
    <mergeCell ref="AIW4:AIY4"/>
    <mergeCell ref="AIZ4:AJB4"/>
    <mergeCell ref="AJS6:AJT6"/>
    <mergeCell ref="AJW6:AJY6"/>
    <mergeCell ref="AJZ6:AKB6"/>
    <mergeCell ref="AKC6:AKD6"/>
    <mergeCell ref="AKU6:AKV6"/>
    <mergeCell ref="AKY6:ALA6"/>
    <mergeCell ref="ALB6:ALD6"/>
    <mergeCell ref="ALE6:ALF6"/>
    <mergeCell ref="AIQ7:AIR7"/>
    <mergeCell ref="AIU7:AIW7"/>
    <mergeCell ref="AIX7:AIZ7"/>
    <mergeCell ref="AIQ3:AIR3"/>
    <mergeCell ref="AIS3:AIV3"/>
    <mergeCell ref="AIW3:AIY3"/>
    <mergeCell ref="AIQ16:AIR16"/>
    <mergeCell ref="AIU16:AIW16"/>
    <mergeCell ref="AIX16:AIZ16"/>
    <mergeCell ref="AJA16:AJB16"/>
    <mergeCell ref="AJA7:AJB7"/>
    <mergeCell ref="AIQ9:AIR9"/>
    <mergeCell ref="AIU9:AIW9"/>
    <mergeCell ref="AIX9:AIZ9"/>
    <mergeCell ref="AJA9:AJB9"/>
    <mergeCell ref="AIQ12:AIR12"/>
    <mergeCell ref="AIU12:AIW12"/>
    <mergeCell ref="AIX12:AIZ12"/>
    <mergeCell ref="AJA12:AJB12"/>
    <mergeCell ref="AIQ14:AIR14"/>
    <mergeCell ref="AIU14:AIW14"/>
    <mergeCell ref="AIX14:AIZ14"/>
    <mergeCell ref="AGM36:AGN36"/>
    <mergeCell ref="AGQ36:AGS36"/>
    <mergeCell ref="AGT36:AGV36"/>
    <mergeCell ref="AGW36:AGX36"/>
    <mergeCell ref="AHO36:AHP36"/>
    <mergeCell ref="AHS36:AHU36"/>
    <mergeCell ref="AHV36:AHX36"/>
    <mergeCell ref="AGW34:AGX34"/>
    <mergeCell ref="AHO34:AHP34"/>
    <mergeCell ref="AHS34:AHU34"/>
    <mergeCell ref="AHV34:AHX34"/>
    <mergeCell ref="AHY34:AHZ34"/>
    <mergeCell ref="AGM33:AGN33"/>
    <mergeCell ref="AGQ33:AGS33"/>
    <mergeCell ref="AGT33:AGV33"/>
    <mergeCell ref="AGW33:AGX33"/>
    <mergeCell ref="ADK36:ADM36"/>
    <mergeCell ref="ADN36:ADP36"/>
    <mergeCell ref="ADQ36:ADR36"/>
    <mergeCell ref="AEI36:AEJ36"/>
    <mergeCell ref="AEM36:AEO36"/>
    <mergeCell ref="AEP36:AER36"/>
    <mergeCell ref="AES36:AET36"/>
    <mergeCell ref="AFK36:AFL36"/>
    <mergeCell ref="AFO36:AFQ36"/>
    <mergeCell ref="AHY36:AHZ36"/>
    <mergeCell ref="ABM36:ABN36"/>
    <mergeCell ref="ACE36:ACF36"/>
    <mergeCell ref="ACI36:ACK36"/>
    <mergeCell ref="ACL36:ACN36"/>
    <mergeCell ref="ACO36:ACP36"/>
    <mergeCell ref="ADG36:ADH36"/>
    <mergeCell ref="YG36:YH36"/>
    <mergeCell ref="YY36:YZ36"/>
    <mergeCell ref="ZC36:ZE36"/>
    <mergeCell ref="ZF36:ZH36"/>
    <mergeCell ref="ZI36:ZJ36"/>
    <mergeCell ref="AAA36:AAB36"/>
    <mergeCell ref="AAE36:AAG36"/>
    <mergeCell ref="AAH36:AAJ36"/>
    <mergeCell ref="AAK36:AAL36"/>
    <mergeCell ref="AFR36:AFT36"/>
    <mergeCell ref="AFU36:AFV36"/>
    <mergeCell ref="XB36:XD36"/>
    <mergeCell ref="XE36:XF36"/>
    <mergeCell ref="XW36:XX36"/>
    <mergeCell ref="YA36:YC36"/>
    <mergeCell ref="YD36:YF36"/>
    <mergeCell ref="TS36:TU36"/>
    <mergeCell ref="TV36:TX36"/>
    <mergeCell ref="TY36:TZ36"/>
    <mergeCell ref="UQ36:UR36"/>
    <mergeCell ref="UU36:UW36"/>
    <mergeCell ref="UX36:UZ36"/>
    <mergeCell ref="VA36:VB36"/>
    <mergeCell ref="VS36:VT36"/>
    <mergeCell ref="VW36:VY36"/>
    <mergeCell ref="ABC36:ABD36"/>
    <mergeCell ref="ABG36:ABI36"/>
    <mergeCell ref="ABJ36:ABL36"/>
    <mergeCell ref="SM36:SN36"/>
    <mergeCell ref="SQ36:SS36"/>
    <mergeCell ref="ST36:SV36"/>
    <mergeCell ref="SW36:SX36"/>
    <mergeCell ref="TO36:TP36"/>
    <mergeCell ref="AFU35:AFV35"/>
    <mergeCell ref="AGM35:AGN35"/>
    <mergeCell ref="AGQ35:AGS35"/>
    <mergeCell ref="AGT35:AGV35"/>
    <mergeCell ref="AGW35:AGX35"/>
    <mergeCell ref="AHO35:AHP35"/>
    <mergeCell ref="AHS35:AHU35"/>
    <mergeCell ref="AHV35:AHX35"/>
    <mergeCell ref="ADN35:ADP35"/>
    <mergeCell ref="ADQ35:ADR35"/>
    <mergeCell ref="AEI35:AEJ35"/>
    <mergeCell ref="AEM35:AEO35"/>
    <mergeCell ref="AEP35:AER35"/>
    <mergeCell ref="AES35:AET35"/>
    <mergeCell ref="AFK35:AFL35"/>
    <mergeCell ref="AFO35:AFQ35"/>
    <mergeCell ref="AFR35:AFT35"/>
    <mergeCell ref="ABG35:ABI35"/>
    <mergeCell ref="ABJ35:ABL35"/>
    <mergeCell ref="ABM35:ABN35"/>
    <mergeCell ref="ACE35:ACF35"/>
    <mergeCell ref="ACI35:ACK35"/>
    <mergeCell ref="ACL35:ACN35"/>
    <mergeCell ref="VZ36:WB36"/>
    <mergeCell ref="WC36:WD36"/>
    <mergeCell ref="WU36:WV36"/>
    <mergeCell ref="WY36:XA36"/>
    <mergeCell ref="ACO35:ACP35"/>
    <mergeCell ref="ADG35:ADH35"/>
    <mergeCell ref="ADK35:ADM35"/>
    <mergeCell ref="YY35:YZ35"/>
    <mergeCell ref="ZC35:ZE35"/>
    <mergeCell ref="ZF35:ZH35"/>
    <mergeCell ref="ZI35:ZJ35"/>
    <mergeCell ref="AAA35:AAB35"/>
    <mergeCell ref="AAE35:AAG35"/>
    <mergeCell ref="AAH35:AAJ35"/>
    <mergeCell ref="AAK35:AAL35"/>
    <mergeCell ref="ABC35:ABD35"/>
    <mergeCell ref="WC35:WD35"/>
    <mergeCell ref="WU35:WV35"/>
    <mergeCell ref="WY35:XA35"/>
    <mergeCell ref="XB35:XD35"/>
    <mergeCell ref="XE35:XF35"/>
    <mergeCell ref="XW35:XX35"/>
    <mergeCell ref="YA35:YC35"/>
    <mergeCell ref="YD35:YF35"/>
    <mergeCell ref="YG35:YH35"/>
    <mergeCell ref="RK35:RL35"/>
    <mergeCell ref="RO35:RQ35"/>
    <mergeCell ref="RR35:RT35"/>
    <mergeCell ref="RU35:RV35"/>
    <mergeCell ref="SM35:SN35"/>
    <mergeCell ref="SQ35:SS35"/>
    <mergeCell ref="ST35:SV35"/>
    <mergeCell ref="SW35:SX35"/>
    <mergeCell ref="TO35:TP35"/>
    <mergeCell ref="TS35:TU35"/>
    <mergeCell ref="TV35:TX35"/>
    <mergeCell ref="TY35:TZ35"/>
    <mergeCell ref="UQ35:UR35"/>
    <mergeCell ref="UU35:UW35"/>
    <mergeCell ref="UX35:UZ35"/>
    <mergeCell ref="VA35:VB35"/>
    <mergeCell ref="VS35:VT35"/>
    <mergeCell ref="VW35:VY35"/>
    <mergeCell ref="VZ35:WB35"/>
    <mergeCell ref="AEP34:AER34"/>
    <mergeCell ref="AES34:AET34"/>
    <mergeCell ref="AFK34:AFL34"/>
    <mergeCell ref="AFO34:AFQ34"/>
    <mergeCell ref="AFR34:AFT34"/>
    <mergeCell ref="AFU34:AFV34"/>
    <mergeCell ref="AGM34:AGN34"/>
    <mergeCell ref="AGQ34:AGS34"/>
    <mergeCell ref="AGT34:AGV34"/>
    <mergeCell ref="ACI34:ACK34"/>
    <mergeCell ref="ACL34:ACN34"/>
    <mergeCell ref="ACO34:ACP34"/>
    <mergeCell ref="ADG34:ADH34"/>
    <mergeCell ref="ADK34:ADM34"/>
    <mergeCell ref="ADN34:ADP34"/>
    <mergeCell ref="ADQ34:ADR34"/>
    <mergeCell ref="AEI34:AEJ34"/>
    <mergeCell ref="AEM34:AEO34"/>
    <mergeCell ref="AAA34:AAB34"/>
    <mergeCell ref="AAE34:AAG34"/>
    <mergeCell ref="AAH34:AAJ34"/>
    <mergeCell ref="AAK34:AAL34"/>
    <mergeCell ref="ABC34:ABD34"/>
    <mergeCell ref="ABG34:ABI34"/>
    <mergeCell ref="ABJ34:ABL34"/>
    <mergeCell ref="ABM34:ABN34"/>
    <mergeCell ref="ACE34:ACF34"/>
    <mergeCell ref="XE34:XF34"/>
    <mergeCell ref="XW34:XX34"/>
    <mergeCell ref="YA34:YC34"/>
    <mergeCell ref="YD34:YF34"/>
    <mergeCell ref="YG34:YH34"/>
    <mergeCell ref="YY34:YZ34"/>
    <mergeCell ref="ZC34:ZE34"/>
    <mergeCell ref="ZF34:ZH34"/>
    <mergeCell ref="ZI34:ZJ34"/>
    <mergeCell ref="AHY33:AHZ33"/>
    <mergeCell ref="RK34:RL34"/>
    <mergeCell ref="RO34:RQ34"/>
    <mergeCell ref="RR34:RT34"/>
    <mergeCell ref="RU34:RV34"/>
    <mergeCell ref="SM34:SN34"/>
    <mergeCell ref="SQ34:SS34"/>
    <mergeCell ref="ST34:SV34"/>
    <mergeCell ref="SW34:SX34"/>
    <mergeCell ref="TO34:TP34"/>
    <mergeCell ref="TS34:TU34"/>
    <mergeCell ref="TV34:TX34"/>
    <mergeCell ref="TY34:TZ34"/>
    <mergeCell ref="UQ34:UR34"/>
    <mergeCell ref="UU34:UW34"/>
    <mergeCell ref="UX34:UZ34"/>
    <mergeCell ref="VA34:VB34"/>
    <mergeCell ref="VS34:VT34"/>
    <mergeCell ref="VW34:VY34"/>
    <mergeCell ref="VZ34:WB34"/>
    <mergeCell ref="WC34:WD34"/>
    <mergeCell ref="WU34:WV34"/>
    <mergeCell ref="WY34:XA34"/>
    <mergeCell ref="XB34:XD34"/>
    <mergeCell ref="AFR33:AFT33"/>
    <mergeCell ref="AFU33:AFV33"/>
    <mergeCell ref="AHO33:AHP33"/>
    <mergeCell ref="AHS33:AHU33"/>
    <mergeCell ref="AHV33:AHX33"/>
    <mergeCell ref="ADK33:ADM33"/>
    <mergeCell ref="ADN33:ADP33"/>
    <mergeCell ref="ADQ33:ADR33"/>
    <mergeCell ref="AEI33:AEJ33"/>
    <mergeCell ref="AEM33:AEO33"/>
    <mergeCell ref="AEP33:AER33"/>
    <mergeCell ref="AES33:AET33"/>
    <mergeCell ref="AFK33:AFL33"/>
    <mergeCell ref="AFO33:AFQ33"/>
    <mergeCell ref="ABC33:ABD33"/>
    <mergeCell ref="ABG33:ABI33"/>
    <mergeCell ref="ABJ33:ABL33"/>
    <mergeCell ref="ABM33:ABN33"/>
    <mergeCell ref="ACE33:ACF33"/>
    <mergeCell ref="ACI33:ACK33"/>
    <mergeCell ref="ACL33:ACN33"/>
    <mergeCell ref="ACO33:ACP33"/>
    <mergeCell ref="ADG33:ADH33"/>
    <mergeCell ref="YG33:YH33"/>
    <mergeCell ref="YY33:YZ33"/>
    <mergeCell ref="ZC33:ZE33"/>
    <mergeCell ref="ZF33:ZH33"/>
    <mergeCell ref="AAK33:AAL33"/>
    <mergeCell ref="VZ33:WB33"/>
    <mergeCell ref="WC33:WD33"/>
    <mergeCell ref="WU33:WV33"/>
    <mergeCell ref="WY33:XA33"/>
    <mergeCell ref="XB33:XD33"/>
    <mergeCell ref="XE33:XF33"/>
    <mergeCell ref="XW33:XX33"/>
    <mergeCell ref="YA33:YC33"/>
    <mergeCell ref="YD33:YF33"/>
    <mergeCell ref="TS33:TU33"/>
    <mergeCell ref="TV33:TX33"/>
    <mergeCell ref="TY33:TZ33"/>
    <mergeCell ref="UQ33:UR33"/>
    <mergeCell ref="UU33:UW33"/>
    <mergeCell ref="UX33:UZ33"/>
    <mergeCell ref="VA33:VB33"/>
    <mergeCell ref="VS33:VT33"/>
    <mergeCell ref="VW33:VY33"/>
    <mergeCell ref="SM33:SN33"/>
    <mergeCell ref="SQ33:SS33"/>
    <mergeCell ref="ST33:SV33"/>
    <mergeCell ref="SW33:SX33"/>
    <mergeCell ref="TO33:TP33"/>
    <mergeCell ref="AFU32:AFV32"/>
    <mergeCell ref="AGM32:AGN32"/>
    <mergeCell ref="AGQ32:AGS32"/>
    <mergeCell ref="AGT32:AGV32"/>
    <mergeCell ref="AGW32:AGX32"/>
    <mergeCell ref="AHO32:AHP32"/>
    <mergeCell ref="AHS32:AHU32"/>
    <mergeCell ref="AHV32:AHX32"/>
    <mergeCell ref="ADN32:ADP32"/>
    <mergeCell ref="ADQ32:ADR32"/>
    <mergeCell ref="AEI32:AEJ32"/>
    <mergeCell ref="AEM32:AEO32"/>
    <mergeCell ref="AEP32:AER32"/>
    <mergeCell ref="AES32:AET32"/>
    <mergeCell ref="AFK32:AFL32"/>
    <mergeCell ref="AFO32:AFQ32"/>
    <mergeCell ref="AFR32:AFT32"/>
    <mergeCell ref="ABG32:ABI32"/>
    <mergeCell ref="ABJ32:ABL32"/>
    <mergeCell ref="ABM32:ABN32"/>
    <mergeCell ref="ACE32:ACF32"/>
    <mergeCell ref="ACI32:ACK32"/>
    <mergeCell ref="ACL32:ACN32"/>
    <mergeCell ref="ZI33:ZJ33"/>
    <mergeCell ref="AAA33:AAB33"/>
    <mergeCell ref="AAE33:AAG33"/>
    <mergeCell ref="AAH33:AAJ33"/>
    <mergeCell ref="ACO32:ACP32"/>
    <mergeCell ref="ADG32:ADH32"/>
    <mergeCell ref="ADK32:ADM32"/>
    <mergeCell ref="YY32:YZ32"/>
    <mergeCell ref="ZC32:ZE32"/>
    <mergeCell ref="ZF32:ZH32"/>
    <mergeCell ref="ZI32:ZJ32"/>
    <mergeCell ref="AAA32:AAB32"/>
    <mergeCell ref="AAE32:AAG32"/>
    <mergeCell ref="AAH32:AAJ32"/>
    <mergeCell ref="AAK32:AAL32"/>
    <mergeCell ref="ABC32:ABD32"/>
    <mergeCell ref="WC32:WD32"/>
    <mergeCell ref="WU32:WV32"/>
    <mergeCell ref="WY32:XA32"/>
    <mergeCell ref="XB32:XD32"/>
    <mergeCell ref="XE32:XF32"/>
    <mergeCell ref="XW32:XX32"/>
    <mergeCell ref="YA32:YC32"/>
    <mergeCell ref="YD32:YF32"/>
    <mergeCell ref="YG32:YH32"/>
    <mergeCell ref="AGW31:AGX31"/>
    <mergeCell ref="AHO31:AHP31"/>
    <mergeCell ref="AHS31:AHU31"/>
    <mergeCell ref="AHV31:AHX31"/>
    <mergeCell ref="AHY31:AHZ31"/>
    <mergeCell ref="RK32:RL32"/>
    <mergeCell ref="RO32:RQ32"/>
    <mergeCell ref="RR32:RT32"/>
    <mergeCell ref="RU32:RV32"/>
    <mergeCell ref="SM32:SN32"/>
    <mergeCell ref="SQ32:SS32"/>
    <mergeCell ref="ST32:SV32"/>
    <mergeCell ref="SW32:SX32"/>
    <mergeCell ref="TO32:TP32"/>
    <mergeCell ref="TS32:TU32"/>
    <mergeCell ref="TV32:TX32"/>
    <mergeCell ref="TY32:TZ32"/>
    <mergeCell ref="UQ32:UR32"/>
    <mergeCell ref="UU32:UW32"/>
    <mergeCell ref="UX32:UZ32"/>
    <mergeCell ref="VA32:VB32"/>
    <mergeCell ref="VS32:VT32"/>
    <mergeCell ref="VW32:VY32"/>
    <mergeCell ref="VZ32:WB32"/>
    <mergeCell ref="AEP31:AER31"/>
    <mergeCell ref="AES31:AET31"/>
    <mergeCell ref="AFK31:AFL31"/>
    <mergeCell ref="AFO31:AFQ31"/>
    <mergeCell ref="AFR31:AFT31"/>
    <mergeCell ref="AFU31:AFV31"/>
    <mergeCell ref="AGM31:AGN31"/>
    <mergeCell ref="AGQ31:AGS31"/>
    <mergeCell ref="AGT31:AGV31"/>
    <mergeCell ref="ACI31:ACK31"/>
    <mergeCell ref="ACL31:ACN31"/>
    <mergeCell ref="ACO31:ACP31"/>
    <mergeCell ref="ADG31:ADH31"/>
    <mergeCell ref="ADK31:ADM31"/>
    <mergeCell ref="ADN31:ADP31"/>
    <mergeCell ref="ADQ31:ADR31"/>
    <mergeCell ref="AEI31:AEJ31"/>
    <mergeCell ref="AEM31:AEO31"/>
    <mergeCell ref="AAA31:AAB31"/>
    <mergeCell ref="AAE31:AAG31"/>
    <mergeCell ref="AAH31:AAJ31"/>
    <mergeCell ref="AAK31:AAL31"/>
    <mergeCell ref="ABC31:ABD31"/>
    <mergeCell ref="ABG31:ABI31"/>
    <mergeCell ref="ABJ31:ABL31"/>
    <mergeCell ref="ABM31:ABN31"/>
    <mergeCell ref="ACE31:ACF31"/>
    <mergeCell ref="XE31:XF31"/>
    <mergeCell ref="XW31:XX31"/>
    <mergeCell ref="YA31:YC31"/>
    <mergeCell ref="YD31:YF31"/>
    <mergeCell ref="YG31:YH31"/>
    <mergeCell ref="YY31:YZ31"/>
    <mergeCell ref="ZC31:ZE31"/>
    <mergeCell ref="ZF31:ZH31"/>
    <mergeCell ref="ZI31:ZJ31"/>
    <mergeCell ref="AHY30:AHZ30"/>
    <mergeCell ref="RK31:RL31"/>
    <mergeCell ref="RO31:RQ31"/>
    <mergeCell ref="RR31:RT31"/>
    <mergeCell ref="RU31:RV31"/>
    <mergeCell ref="SM31:SN31"/>
    <mergeCell ref="SQ31:SS31"/>
    <mergeCell ref="ST31:SV31"/>
    <mergeCell ref="SW31:SX31"/>
    <mergeCell ref="TO31:TP31"/>
    <mergeCell ref="TS31:TU31"/>
    <mergeCell ref="TV31:TX31"/>
    <mergeCell ref="TY31:TZ31"/>
    <mergeCell ref="UQ31:UR31"/>
    <mergeCell ref="UU31:UW31"/>
    <mergeCell ref="UX31:UZ31"/>
    <mergeCell ref="VA31:VB31"/>
    <mergeCell ref="VS31:VT31"/>
    <mergeCell ref="VW31:VY31"/>
    <mergeCell ref="VZ31:WB31"/>
    <mergeCell ref="WC31:WD31"/>
    <mergeCell ref="WU31:WV31"/>
    <mergeCell ref="WY31:XA31"/>
    <mergeCell ref="XB31:XD31"/>
    <mergeCell ref="AFR30:AFT30"/>
    <mergeCell ref="AFU30:AFV30"/>
    <mergeCell ref="AGM30:AGN30"/>
    <mergeCell ref="AGQ30:AGS30"/>
    <mergeCell ref="AGT30:AGV30"/>
    <mergeCell ref="AGW30:AGX30"/>
    <mergeCell ref="AHO30:AHP30"/>
    <mergeCell ref="AHS30:AHU30"/>
    <mergeCell ref="AHV30:AHX30"/>
    <mergeCell ref="ADK30:ADM30"/>
    <mergeCell ref="ADN30:ADP30"/>
    <mergeCell ref="ADQ30:ADR30"/>
    <mergeCell ref="AEI30:AEJ30"/>
    <mergeCell ref="AEM30:AEO30"/>
    <mergeCell ref="AEP30:AER30"/>
    <mergeCell ref="AES30:AET30"/>
    <mergeCell ref="AFK30:AFL30"/>
    <mergeCell ref="AFO30:AFQ30"/>
    <mergeCell ref="ABC30:ABD30"/>
    <mergeCell ref="ABG30:ABI30"/>
    <mergeCell ref="ABJ30:ABL30"/>
    <mergeCell ref="ABM30:ABN30"/>
    <mergeCell ref="ACE30:ACF30"/>
    <mergeCell ref="ACI30:ACK30"/>
    <mergeCell ref="ACL30:ACN30"/>
    <mergeCell ref="ACO30:ACP30"/>
    <mergeCell ref="ADG30:ADH30"/>
    <mergeCell ref="YG30:YH30"/>
    <mergeCell ref="YY30:YZ30"/>
    <mergeCell ref="ZC30:ZE30"/>
    <mergeCell ref="ZF30:ZH30"/>
    <mergeCell ref="AAK30:AAL30"/>
    <mergeCell ref="VZ30:WB30"/>
    <mergeCell ref="WC30:WD30"/>
    <mergeCell ref="WU30:WV30"/>
    <mergeCell ref="WY30:XA30"/>
    <mergeCell ref="XB30:XD30"/>
    <mergeCell ref="XE30:XF30"/>
    <mergeCell ref="XW30:XX30"/>
    <mergeCell ref="YA30:YC30"/>
    <mergeCell ref="YD30:YF30"/>
    <mergeCell ref="TS30:TU30"/>
    <mergeCell ref="TV30:TX30"/>
    <mergeCell ref="TY30:TZ30"/>
    <mergeCell ref="UQ30:UR30"/>
    <mergeCell ref="UU30:UW30"/>
    <mergeCell ref="UX30:UZ30"/>
    <mergeCell ref="VA30:VB30"/>
    <mergeCell ref="VS30:VT30"/>
    <mergeCell ref="VW30:VY30"/>
    <mergeCell ref="SM30:SN30"/>
    <mergeCell ref="SQ30:SS30"/>
    <mergeCell ref="ST30:SV30"/>
    <mergeCell ref="SW30:SX30"/>
    <mergeCell ref="TO30:TP30"/>
    <mergeCell ref="AFU29:AFV29"/>
    <mergeCell ref="AGM29:AGN29"/>
    <mergeCell ref="AGQ29:AGS29"/>
    <mergeCell ref="AGT29:AGV29"/>
    <mergeCell ref="AGW29:AGX29"/>
    <mergeCell ref="AHO29:AHP29"/>
    <mergeCell ref="AHS29:AHU29"/>
    <mergeCell ref="AHV29:AHX29"/>
    <mergeCell ref="ADN29:ADP29"/>
    <mergeCell ref="ADQ29:ADR29"/>
    <mergeCell ref="AEI29:AEJ29"/>
    <mergeCell ref="AEM29:AEO29"/>
    <mergeCell ref="AEP29:AER29"/>
    <mergeCell ref="AES29:AET29"/>
    <mergeCell ref="AFK29:AFL29"/>
    <mergeCell ref="AFO29:AFQ29"/>
    <mergeCell ref="AFR29:AFT29"/>
    <mergeCell ref="ABG29:ABI29"/>
    <mergeCell ref="ABJ29:ABL29"/>
    <mergeCell ref="ABM29:ABN29"/>
    <mergeCell ref="ACE29:ACF29"/>
    <mergeCell ref="ACI29:ACK29"/>
    <mergeCell ref="ACL29:ACN29"/>
    <mergeCell ref="ZI30:ZJ30"/>
    <mergeCell ref="AAA30:AAB30"/>
    <mergeCell ref="AAE30:AAG30"/>
    <mergeCell ref="AAH30:AAJ30"/>
    <mergeCell ref="ACO29:ACP29"/>
    <mergeCell ref="ADG29:ADH29"/>
    <mergeCell ref="ADK29:ADM29"/>
    <mergeCell ref="YY29:YZ29"/>
    <mergeCell ref="ZC29:ZE29"/>
    <mergeCell ref="ZF29:ZH29"/>
    <mergeCell ref="ZI29:ZJ29"/>
    <mergeCell ref="AAA29:AAB29"/>
    <mergeCell ref="AAE29:AAG29"/>
    <mergeCell ref="AAH29:AAJ29"/>
    <mergeCell ref="AAK29:AAL29"/>
    <mergeCell ref="ABC29:ABD29"/>
    <mergeCell ref="WC29:WD29"/>
    <mergeCell ref="WU29:WV29"/>
    <mergeCell ref="WY29:XA29"/>
    <mergeCell ref="XB29:XD29"/>
    <mergeCell ref="XE29:XF29"/>
    <mergeCell ref="XW29:XX29"/>
    <mergeCell ref="YA29:YC29"/>
    <mergeCell ref="YD29:YF29"/>
    <mergeCell ref="YG29:YH29"/>
    <mergeCell ref="AGW28:AGX28"/>
    <mergeCell ref="AHO28:AHP28"/>
    <mergeCell ref="AHS28:AHU28"/>
    <mergeCell ref="AHV28:AHX28"/>
    <mergeCell ref="AHY28:AHZ28"/>
    <mergeCell ref="RK29:RL29"/>
    <mergeCell ref="RO29:RQ29"/>
    <mergeCell ref="RR29:RT29"/>
    <mergeCell ref="RU29:RV29"/>
    <mergeCell ref="SM29:SN29"/>
    <mergeCell ref="SQ29:SS29"/>
    <mergeCell ref="ST29:SV29"/>
    <mergeCell ref="SW29:SX29"/>
    <mergeCell ref="TO29:TP29"/>
    <mergeCell ref="TS29:TU29"/>
    <mergeCell ref="TV29:TX29"/>
    <mergeCell ref="TY29:TZ29"/>
    <mergeCell ref="UQ29:UR29"/>
    <mergeCell ref="UU29:UW29"/>
    <mergeCell ref="UX29:UZ29"/>
    <mergeCell ref="VA29:VB29"/>
    <mergeCell ref="VS29:VT29"/>
    <mergeCell ref="VW29:VY29"/>
    <mergeCell ref="VZ29:WB29"/>
    <mergeCell ref="AEP28:AER28"/>
    <mergeCell ref="AES28:AET28"/>
    <mergeCell ref="AFK28:AFL28"/>
    <mergeCell ref="AFO28:AFQ28"/>
    <mergeCell ref="AFR28:AFT28"/>
    <mergeCell ref="AFU28:AFV28"/>
    <mergeCell ref="AGM28:AGN28"/>
    <mergeCell ref="AGQ28:AGS28"/>
    <mergeCell ref="AGT28:AGV28"/>
    <mergeCell ref="ACI28:ACK28"/>
    <mergeCell ref="ACL28:ACN28"/>
    <mergeCell ref="ACO28:ACP28"/>
    <mergeCell ref="ADG28:ADH28"/>
    <mergeCell ref="ADK28:ADM28"/>
    <mergeCell ref="ADN28:ADP28"/>
    <mergeCell ref="ADQ28:ADR28"/>
    <mergeCell ref="AEI28:AEJ28"/>
    <mergeCell ref="AEM28:AEO28"/>
    <mergeCell ref="AAA28:AAB28"/>
    <mergeCell ref="AAE28:AAG28"/>
    <mergeCell ref="AAH28:AAJ28"/>
    <mergeCell ref="AAK28:AAL28"/>
    <mergeCell ref="ABC28:ABD28"/>
    <mergeCell ref="ABG28:ABI28"/>
    <mergeCell ref="ABJ28:ABL28"/>
    <mergeCell ref="ABM28:ABN28"/>
    <mergeCell ref="ACE28:ACF28"/>
    <mergeCell ref="XE28:XF28"/>
    <mergeCell ref="XW28:XX28"/>
    <mergeCell ref="YA28:YC28"/>
    <mergeCell ref="YD28:YF28"/>
    <mergeCell ref="YG28:YH28"/>
    <mergeCell ref="YY28:YZ28"/>
    <mergeCell ref="ZC28:ZE28"/>
    <mergeCell ref="ZF28:ZH28"/>
    <mergeCell ref="ZI28:ZJ28"/>
    <mergeCell ref="AHY27:AHZ27"/>
    <mergeCell ref="RK28:RL28"/>
    <mergeCell ref="RO28:RQ28"/>
    <mergeCell ref="RR28:RT28"/>
    <mergeCell ref="RU28:RV28"/>
    <mergeCell ref="SM28:SN28"/>
    <mergeCell ref="SQ28:SS28"/>
    <mergeCell ref="ST28:SV28"/>
    <mergeCell ref="SW28:SX28"/>
    <mergeCell ref="TO28:TP28"/>
    <mergeCell ref="TS28:TU28"/>
    <mergeCell ref="TV28:TX28"/>
    <mergeCell ref="TY28:TZ28"/>
    <mergeCell ref="UQ28:UR28"/>
    <mergeCell ref="UU28:UW28"/>
    <mergeCell ref="UX28:UZ28"/>
    <mergeCell ref="VA28:VB28"/>
    <mergeCell ref="VS28:VT28"/>
    <mergeCell ref="VW28:VY28"/>
    <mergeCell ref="VZ28:WB28"/>
    <mergeCell ref="WC28:WD28"/>
    <mergeCell ref="WU28:WV28"/>
    <mergeCell ref="WY28:XA28"/>
    <mergeCell ref="XB28:XD28"/>
    <mergeCell ref="AFR27:AFT27"/>
    <mergeCell ref="AFU27:AFV27"/>
    <mergeCell ref="AGM27:AGN27"/>
    <mergeCell ref="AGQ27:AGS27"/>
    <mergeCell ref="AGT27:AGV27"/>
    <mergeCell ref="AGW27:AGX27"/>
    <mergeCell ref="AHO27:AHP27"/>
    <mergeCell ref="AHS27:AHU27"/>
    <mergeCell ref="AHV27:AHX27"/>
    <mergeCell ref="ADK27:ADM27"/>
    <mergeCell ref="ADN27:ADP27"/>
    <mergeCell ref="ADQ27:ADR27"/>
    <mergeCell ref="AEI27:AEJ27"/>
    <mergeCell ref="AEM27:AEO27"/>
    <mergeCell ref="AEP27:AER27"/>
    <mergeCell ref="AES27:AET27"/>
    <mergeCell ref="AFK27:AFL27"/>
    <mergeCell ref="AFO27:AFQ27"/>
    <mergeCell ref="ABC27:ABD27"/>
    <mergeCell ref="ABG27:ABI27"/>
    <mergeCell ref="ABJ27:ABL27"/>
    <mergeCell ref="ABM27:ABN27"/>
    <mergeCell ref="ACE27:ACF27"/>
    <mergeCell ref="ACI27:ACK27"/>
    <mergeCell ref="ACL27:ACN27"/>
    <mergeCell ref="ACO27:ACP27"/>
    <mergeCell ref="ADG27:ADH27"/>
    <mergeCell ref="YG27:YH27"/>
    <mergeCell ref="YY27:YZ27"/>
    <mergeCell ref="ZC27:ZE27"/>
    <mergeCell ref="ZF27:ZH27"/>
    <mergeCell ref="AAK27:AAL27"/>
    <mergeCell ref="VZ27:WB27"/>
    <mergeCell ref="WC27:WD27"/>
    <mergeCell ref="WU27:WV27"/>
    <mergeCell ref="WY27:XA27"/>
    <mergeCell ref="XB27:XD27"/>
    <mergeCell ref="XE27:XF27"/>
    <mergeCell ref="XW27:XX27"/>
    <mergeCell ref="YA27:YC27"/>
    <mergeCell ref="YD27:YF27"/>
    <mergeCell ref="TS27:TU27"/>
    <mergeCell ref="TV27:TX27"/>
    <mergeCell ref="TY27:TZ27"/>
    <mergeCell ref="UQ27:UR27"/>
    <mergeCell ref="UU27:UW27"/>
    <mergeCell ref="UX27:UZ27"/>
    <mergeCell ref="VA27:VB27"/>
    <mergeCell ref="VS27:VT27"/>
    <mergeCell ref="VW27:VY27"/>
    <mergeCell ref="SM27:SN27"/>
    <mergeCell ref="SQ27:SS27"/>
    <mergeCell ref="ST27:SV27"/>
    <mergeCell ref="SW27:SX27"/>
    <mergeCell ref="TO27:TP27"/>
    <mergeCell ref="AFU26:AFV26"/>
    <mergeCell ref="AGM26:AGN26"/>
    <mergeCell ref="AGQ26:AGS26"/>
    <mergeCell ref="AGT26:AGV26"/>
    <mergeCell ref="AGW26:AGX26"/>
    <mergeCell ref="AHO26:AHP26"/>
    <mergeCell ref="AHS26:AHU26"/>
    <mergeCell ref="AHV26:AHX26"/>
    <mergeCell ref="ADN26:ADP26"/>
    <mergeCell ref="ADQ26:ADR26"/>
    <mergeCell ref="AEI26:AEJ26"/>
    <mergeCell ref="AEM26:AEO26"/>
    <mergeCell ref="AEP26:AER26"/>
    <mergeCell ref="AES26:AET26"/>
    <mergeCell ref="AFK26:AFL26"/>
    <mergeCell ref="AFO26:AFQ26"/>
    <mergeCell ref="AFR26:AFT26"/>
    <mergeCell ref="ABG26:ABI26"/>
    <mergeCell ref="ABJ26:ABL26"/>
    <mergeCell ref="ABM26:ABN26"/>
    <mergeCell ref="ACE26:ACF26"/>
    <mergeCell ref="ACI26:ACK26"/>
    <mergeCell ref="ACL26:ACN26"/>
    <mergeCell ref="ZI27:ZJ27"/>
    <mergeCell ref="AAA27:AAB27"/>
    <mergeCell ref="AAE27:AAG27"/>
    <mergeCell ref="AAH27:AAJ27"/>
    <mergeCell ref="ACO26:ACP26"/>
    <mergeCell ref="ADG26:ADH26"/>
    <mergeCell ref="ADK26:ADM26"/>
    <mergeCell ref="YY26:YZ26"/>
    <mergeCell ref="ZC26:ZE26"/>
    <mergeCell ref="ZF26:ZH26"/>
    <mergeCell ref="ZI26:ZJ26"/>
    <mergeCell ref="AAA26:AAB26"/>
    <mergeCell ref="AAE26:AAG26"/>
    <mergeCell ref="AAH26:AAJ26"/>
    <mergeCell ref="AAK26:AAL26"/>
    <mergeCell ref="ABC26:ABD26"/>
    <mergeCell ref="WC26:WD26"/>
    <mergeCell ref="WU26:WV26"/>
    <mergeCell ref="WY26:XA26"/>
    <mergeCell ref="XB26:XD26"/>
    <mergeCell ref="XE26:XF26"/>
    <mergeCell ref="XW26:XX26"/>
    <mergeCell ref="YA26:YC26"/>
    <mergeCell ref="YD26:YF26"/>
    <mergeCell ref="YG26:YH26"/>
    <mergeCell ref="AGW25:AGX25"/>
    <mergeCell ref="AHO25:AHP25"/>
    <mergeCell ref="AHS25:AHU25"/>
    <mergeCell ref="AHV25:AHX25"/>
    <mergeCell ref="AHY25:AHZ25"/>
    <mergeCell ref="RK26:RL26"/>
    <mergeCell ref="RO26:RQ26"/>
    <mergeCell ref="RR26:RT26"/>
    <mergeCell ref="RU26:RV26"/>
    <mergeCell ref="SM26:SN26"/>
    <mergeCell ref="SQ26:SS26"/>
    <mergeCell ref="ST26:SV26"/>
    <mergeCell ref="SW26:SX26"/>
    <mergeCell ref="TO26:TP26"/>
    <mergeCell ref="TS26:TU26"/>
    <mergeCell ref="TV26:TX26"/>
    <mergeCell ref="TY26:TZ26"/>
    <mergeCell ref="UQ26:UR26"/>
    <mergeCell ref="UU26:UW26"/>
    <mergeCell ref="UX26:UZ26"/>
    <mergeCell ref="VA26:VB26"/>
    <mergeCell ref="VS26:VT26"/>
    <mergeCell ref="VW26:VY26"/>
    <mergeCell ref="VZ26:WB26"/>
    <mergeCell ref="AEP25:AER25"/>
    <mergeCell ref="AES25:AET25"/>
    <mergeCell ref="AFK25:AFL25"/>
    <mergeCell ref="AFO25:AFQ25"/>
    <mergeCell ref="AFR25:AFT25"/>
    <mergeCell ref="AFU25:AFV25"/>
    <mergeCell ref="AGM25:AGN25"/>
    <mergeCell ref="AGQ25:AGS25"/>
    <mergeCell ref="AGT25:AGV25"/>
    <mergeCell ref="ACI25:ACK25"/>
    <mergeCell ref="ACL25:ACN25"/>
    <mergeCell ref="ACO25:ACP25"/>
    <mergeCell ref="ADG25:ADH25"/>
    <mergeCell ref="ADK25:ADM25"/>
    <mergeCell ref="ADN25:ADP25"/>
    <mergeCell ref="ADQ25:ADR25"/>
    <mergeCell ref="AEI25:AEJ25"/>
    <mergeCell ref="AEM25:AEO25"/>
    <mergeCell ref="AAA25:AAB25"/>
    <mergeCell ref="AAE25:AAG25"/>
    <mergeCell ref="AAH25:AAJ25"/>
    <mergeCell ref="AAK25:AAL25"/>
    <mergeCell ref="ABC25:ABD25"/>
    <mergeCell ref="ABG25:ABI25"/>
    <mergeCell ref="ABJ25:ABL25"/>
    <mergeCell ref="ABM25:ABN25"/>
    <mergeCell ref="ACE25:ACF25"/>
    <mergeCell ref="XE25:XF25"/>
    <mergeCell ref="XW25:XX25"/>
    <mergeCell ref="YA25:YC25"/>
    <mergeCell ref="YD25:YF25"/>
    <mergeCell ref="YG25:YH25"/>
    <mergeCell ref="YY25:YZ25"/>
    <mergeCell ref="ZC25:ZE25"/>
    <mergeCell ref="ZF25:ZH25"/>
    <mergeCell ref="ZI25:ZJ25"/>
    <mergeCell ref="AHY24:AHZ24"/>
    <mergeCell ref="RK25:RL25"/>
    <mergeCell ref="RO25:RQ25"/>
    <mergeCell ref="RR25:RT25"/>
    <mergeCell ref="RU25:RV25"/>
    <mergeCell ref="SM25:SN25"/>
    <mergeCell ref="SQ25:SS25"/>
    <mergeCell ref="ST25:SV25"/>
    <mergeCell ref="SW25:SX25"/>
    <mergeCell ref="TO25:TP25"/>
    <mergeCell ref="TS25:TU25"/>
    <mergeCell ref="TV25:TX25"/>
    <mergeCell ref="TY25:TZ25"/>
    <mergeCell ref="UQ25:UR25"/>
    <mergeCell ref="UU25:UW25"/>
    <mergeCell ref="UX25:UZ25"/>
    <mergeCell ref="VA25:VB25"/>
    <mergeCell ref="VS25:VT25"/>
    <mergeCell ref="VW25:VY25"/>
    <mergeCell ref="VZ25:WB25"/>
    <mergeCell ref="WC25:WD25"/>
    <mergeCell ref="WU25:WV25"/>
    <mergeCell ref="WY25:XA25"/>
    <mergeCell ref="XB25:XD25"/>
    <mergeCell ref="AFR24:AFT24"/>
    <mergeCell ref="AFU24:AFV24"/>
    <mergeCell ref="AGM24:AGN24"/>
    <mergeCell ref="AGQ24:AGS24"/>
    <mergeCell ref="AGT24:AGV24"/>
    <mergeCell ref="AGW24:AGX24"/>
    <mergeCell ref="AHO24:AHP24"/>
    <mergeCell ref="AHS24:AHU24"/>
    <mergeCell ref="AHV24:AHX24"/>
    <mergeCell ref="ADK24:ADM24"/>
    <mergeCell ref="ADN24:ADP24"/>
    <mergeCell ref="ADQ24:ADR24"/>
    <mergeCell ref="AEI24:AEJ24"/>
    <mergeCell ref="AEM24:AEO24"/>
    <mergeCell ref="AEP24:AER24"/>
    <mergeCell ref="AES24:AET24"/>
    <mergeCell ref="AFK24:AFL24"/>
    <mergeCell ref="AFO24:AFQ24"/>
    <mergeCell ref="ABC24:ABD24"/>
    <mergeCell ref="ABG24:ABI24"/>
    <mergeCell ref="ABJ24:ABL24"/>
    <mergeCell ref="ABM24:ABN24"/>
    <mergeCell ref="ACE24:ACF24"/>
    <mergeCell ref="ACI24:ACK24"/>
    <mergeCell ref="ACL24:ACN24"/>
    <mergeCell ref="ACO24:ACP24"/>
    <mergeCell ref="ADG24:ADH24"/>
    <mergeCell ref="YG24:YH24"/>
    <mergeCell ref="YY24:YZ24"/>
    <mergeCell ref="ZC24:ZE24"/>
    <mergeCell ref="ZF24:ZH24"/>
    <mergeCell ref="AAK24:AAL24"/>
    <mergeCell ref="VZ24:WB24"/>
    <mergeCell ref="WC24:WD24"/>
    <mergeCell ref="WU24:WV24"/>
    <mergeCell ref="WY24:XA24"/>
    <mergeCell ref="XB24:XD24"/>
    <mergeCell ref="XE24:XF24"/>
    <mergeCell ref="XW24:XX24"/>
    <mergeCell ref="YA24:YC24"/>
    <mergeCell ref="YD24:YF24"/>
    <mergeCell ref="TS24:TU24"/>
    <mergeCell ref="TV24:TX24"/>
    <mergeCell ref="TY24:TZ24"/>
    <mergeCell ref="UQ24:UR24"/>
    <mergeCell ref="UU24:UW24"/>
    <mergeCell ref="UX24:UZ24"/>
    <mergeCell ref="VA24:VB24"/>
    <mergeCell ref="VS24:VT24"/>
    <mergeCell ref="VW24:VY24"/>
    <mergeCell ref="SM24:SN24"/>
    <mergeCell ref="SQ24:SS24"/>
    <mergeCell ref="ST24:SV24"/>
    <mergeCell ref="SW24:SX24"/>
    <mergeCell ref="TO24:TP24"/>
    <mergeCell ref="AFU23:AFV23"/>
    <mergeCell ref="AGM23:AGN23"/>
    <mergeCell ref="AGQ23:AGS23"/>
    <mergeCell ref="AGT23:AGV23"/>
    <mergeCell ref="AGW23:AGX23"/>
    <mergeCell ref="AHO23:AHP23"/>
    <mergeCell ref="AHS23:AHU23"/>
    <mergeCell ref="AHV23:AHX23"/>
    <mergeCell ref="ADN23:ADP23"/>
    <mergeCell ref="ADQ23:ADR23"/>
    <mergeCell ref="AEI23:AEJ23"/>
    <mergeCell ref="AEM23:AEO23"/>
    <mergeCell ref="AEP23:AER23"/>
    <mergeCell ref="AES23:AET23"/>
    <mergeCell ref="AFK23:AFL23"/>
    <mergeCell ref="AFO23:AFQ23"/>
    <mergeCell ref="AFR23:AFT23"/>
    <mergeCell ref="ABG23:ABI23"/>
    <mergeCell ref="ABJ23:ABL23"/>
    <mergeCell ref="ABM23:ABN23"/>
    <mergeCell ref="ACE23:ACF23"/>
    <mergeCell ref="ACI23:ACK23"/>
    <mergeCell ref="ACL23:ACN23"/>
    <mergeCell ref="ZI24:ZJ24"/>
    <mergeCell ref="AAA24:AAB24"/>
    <mergeCell ref="AAE24:AAG24"/>
    <mergeCell ref="AAH24:AAJ24"/>
    <mergeCell ref="ACO23:ACP23"/>
    <mergeCell ref="ADG23:ADH23"/>
    <mergeCell ref="ADK23:ADM23"/>
    <mergeCell ref="YY23:YZ23"/>
    <mergeCell ref="ZC23:ZE23"/>
    <mergeCell ref="ZF23:ZH23"/>
    <mergeCell ref="ZI23:ZJ23"/>
    <mergeCell ref="AAA23:AAB23"/>
    <mergeCell ref="AAE23:AAG23"/>
    <mergeCell ref="AAH23:AAJ23"/>
    <mergeCell ref="AAK23:AAL23"/>
    <mergeCell ref="ABC23:ABD23"/>
    <mergeCell ref="WC23:WD23"/>
    <mergeCell ref="WU23:WV23"/>
    <mergeCell ref="WY23:XA23"/>
    <mergeCell ref="XB23:XD23"/>
    <mergeCell ref="XE23:XF23"/>
    <mergeCell ref="XW23:XX23"/>
    <mergeCell ref="YA23:YC23"/>
    <mergeCell ref="YD23:YF23"/>
    <mergeCell ref="YG23:YH23"/>
    <mergeCell ref="AGW22:AGX22"/>
    <mergeCell ref="AHO22:AHP22"/>
    <mergeCell ref="AHS22:AHU22"/>
    <mergeCell ref="AHV22:AHX22"/>
    <mergeCell ref="AHY22:AHZ22"/>
    <mergeCell ref="RK23:RL23"/>
    <mergeCell ref="RO23:RQ23"/>
    <mergeCell ref="RR23:RT23"/>
    <mergeCell ref="RU23:RV23"/>
    <mergeCell ref="SM23:SN23"/>
    <mergeCell ref="SQ23:SS23"/>
    <mergeCell ref="ST23:SV23"/>
    <mergeCell ref="SW23:SX23"/>
    <mergeCell ref="TO23:TP23"/>
    <mergeCell ref="TS23:TU23"/>
    <mergeCell ref="TV23:TX23"/>
    <mergeCell ref="TY23:TZ23"/>
    <mergeCell ref="UQ23:UR23"/>
    <mergeCell ref="UU23:UW23"/>
    <mergeCell ref="UX23:UZ23"/>
    <mergeCell ref="VA23:VB23"/>
    <mergeCell ref="VS23:VT23"/>
    <mergeCell ref="VW23:VY23"/>
    <mergeCell ref="VZ23:WB23"/>
    <mergeCell ref="AEP22:AER22"/>
    <mergeCell ref="AES22:AET22"/>
    <mergeCell ref="AFK22:AFL22"/>
    <mergeCell ref="AFO22:AFQ22"/>
    <mergeCell ref="AFR22:AFT22"/>
    <mergeCell ref="AFU22:AFV22"/>
    <mergeCell ref="AGM22:AGN22"/>
    <mergeCell ref="AGQ22:AGS22"/>
    <mergeCell ref="AGT22:AGV22"/>
    <mergeCell ref="ACI22:ACK22"/>
    <mergeCell ref="ACL22:ACN22"/>
    <mergeCell ref="ACO22:ACP22"/>
    <mergeCell ref="ADG22:ADH22"/>
    <mergeCell ref="ADK22:ADM22"/>
    <mergeCell ref="ADN22:ADP22"/>
    <mergeCell ref="ADQ22:ADR22"/>
    <mergeCell ref="AEI22:AEJ22"/>
    <mergeCell ref="AEM22:AEO22"/>
    <mergeCell ref="AAA22:AAB22"/>
    <mergeCell ref="AAE22:AAG22"/>
    <mergeCell ref="AAH22:AAJ22"/>
    <mergeCell ref="AAK22:AAL22"/>
    <mergeCell ref="ABC22:ABD22"/>
    <mergeCell ref="ABG22:ABI22"/>
    <mergeCell ref="ABJ22:ABL22"/>
    <mergeCell ref="ABM22:ABN22"/>
    <mergeCell ref="ACE22:ACF22"/>
    <mergeCell ref="XE22:XF22"/>
    <mergeCell ref="XW22:XX22"/>
    <mergeCell ref="YA22:YC22"/>
    <mergeCell ref="YD22:YF22"/>
    <mergeCell ref="YG22:YH22"/>
    <mergeCell ref="YY22:YZ22"/>
    <mergeCell ref="ZC22:ZE22"/>
    <mergeCell ref="ZF22:ZH22"/>
    <mergeCell ref="ZI22:ZJ22"/>
    <mergeCell ref="AHY21:AHZ21"/>
    <mergeCell ref="RK22:RL22"/>
    <mergeCell ref="RO22:RQ22"/>
    <mergeCell ref="RR22:RT22"/>
    <mergeCell ref="RU22:RV22"/>
    <mergeCell ref="SM22:SN22"/>
    <mergeCell ref="SQ22:SS22"/>
    <mergeCell ref="ST22:SV22"/>
    <mergeCell ref="SW22:SX22"/>
    <mergeCell ref="TO22:TP22"/>
    <mergeCell ref="TS22:TU22"/>
    <mergeCell ref="TV22:TX22"/>
    <mergeCell ref="TY22:TZ22"/>
    <mergeCell ref="UQ22:UR22"/>
    <mergeCell ref="UU22:UW22"/>
    <mergeCell ref="UX22:UZ22"/>
    <mergeCell ref="VA22:VB22"/>
    <mergeCell ref="VS22:VT22"/>
    <mergeCell ref="VW22:VY22"/>
    <mergeCell ref="VZ22:WB22"/>
    <mergeCell ref="WC22:WD22"/>
    <mergeCell ref="WU22:WV22"/>
    <mergeCell ref="WY22:XA22"/>
    <mergeCell ref="XB22:XD22"/>
    <mergeCell ref="AFR21:AFT21"/>
    <mergeCell ref="AFU21:AFV21"/>
    <mergeCell ref="AGM21:AGN21"/>
    <mergeCell ref="AGQ21:AGS21"/>
    <mergeCell ref="AGT21:AGV21"/>
    <mergeCell ref="AGW21:AGX21"/>
    <mergeCell ref="AHO21:AHP21"/>
    <mergeCell ref="AHS21:AHU21"/>
    <mergeCell ref="AHV21:AHX21"/>
    <mergeCell ref="ADK21:ADM21"/>
    <mergeCell ref="ADN21:ADP21"/>
    <mergeCell ref="ADQ21:ADR21"/>
    <mergeCell ref="AEI21:AEJ21"/>
    <mergeCell ref="AEM21:AEO21"/>
    <mergeCell ref="AEP21:AER21"/>
    <mergeCell ref="AES21:AET21"/>
    <mergeCell ref="AFK21:AFL21"/>
    <mergeCell ref="AFO21:AFQ21"/>
    <mergeCell ref="ABC21:ABD21"/>
    <mergeCell ref="ABG21:ABI21"/>
    <mergeCell ref="ABJ21:ABL21"/>
    <mergeCell ref="ABM21:ABN21"/>
    <mergeCell ref="ACE21:ACF21"/>
    <mergeCell ref="ACI21:ACK21"/>
    <mergeCell ref="ACL21:ACN21"/>
    <mergeCell ref="ACO21:ACP21"/>
    <mergeCell ref="ADG21:ADH21"/>
    <mergeCell ref="YG21:YH21"/>
    <mergeCell ref="YY21:YZ21"/>
    <mergeCell ref="ZC21:ZE21"/>
    <mergeCell ref="ZF21:ZH21"/>
    <mergeCell ref="ZI21:ZJ21"/>
    <mergeCell ref="AAA21:AAB21"/>
    <mergeCell ref="AAE21:AAG21"/>
    <mergeCell ref="AAH21:AAJ21"/>
    <mergeCell ref="AAK21:AAL21"/>
    <mergeCell ref="VZ21:WB21"/>
    <mergeCell ref="WC21:WD21"/>
    <mergeCell ref="WU21:WV21"/>
    <mergeCell ref="WY21:XA21"/>
    <mergeCell ref="XB21:XD21"/>
    <mergeCell ref="XE21:XF21"/>
    <mergeCell ref="XW21:XX21"/>
    <mergeCell ref="YA21:YC21"/>
    <mergeCell ref="YD21:YF21"/>
    <mergeCell ref="AGT20:AGV20"/>
    <mergeCell ref="AGW20:AGX20"/>
    <mergeCell ref="AHO20:AHP20"/>
    <mergeCell ref="ACL20:ACN20"/>
    <mergeCell ref="ACO20:ACP20"/>
    <mergeCell ref="ADG20:ADH20"/>
    <mergeCell ref="ADK20:ADM20"/>
    <mergeCell ref="ADN20:ADP20"/>
    <mergeCell ref="ADQ20:ADR20"/>
    <mergeCell ref="AEI20:AEJ20"/>
    <mergeCell ref="ZI20:ZJ20"/>
    <mergeCell ref="AAA20:AAB20"/>
    <mergeCell ref="AAE20:AAG20"/>
    <mergeCell ref="AAH20:AAJ20"/>
    <mergeCell ref="AAK20:AAL20"/>
    <mergeCell ref="ABC20:ABD20"/>
    <mergeCell ref="ABG20:ABI20"/>
    <mergeCell ref="ABJ20:ABL20"/>
    <mergeCell ref="AHS20:AHU20"/>
    <mergeCell ref="AHV20:AHX20"/>
    <mergeCell ref="AHY20:AHZ20"/>
    <mergeCell ref="RK21:RL21"/>
    <mergeCell ref="RO21:RQ21"/>
    <mergeCell ref="RR21:RT21"/>
    <mergeCell ref="RU21:RV21"/>
    <mergeCell ref="SM21:SN21"/>
    <mergeCell ref="SQ21:SS21"/>
    <mergeCell ref="ST21:SV21"/>
    <mergeCell ref="SW21:SX21"/>
    <mergeCell ref="TO21:TP21"/>
    <mergeCell ref="TS21:TU21"/>
    <mergeCell ref="TV21:TX21"/>
    <mergeCell ref="TY21:TZ21"/>
    <mergeCell ref="UQ21:UR21"/>
    <mergeCell ref="UU21:UW21"/>
    <mergeCell ref="UX21:UZ21"/>
    <mergeCell ref="VA21:VB21"/>
    <mergeCell ref="VS21:VT21"/>
    <mergeCell ref="VW21:VY21"/>
    <mergeCell ref="AEM20:AEO20"/>
    <mergeCell ref="AEP20:AER20"/>
    <mergeCell ref="AES20:AET20"/>
    <mergeCell ref="AFK20:AFL20"/>
    <mergeCell ref="AFO20:AFQ20"/>
    <mergeCell ref="AFR20:AFT20"/>
    <mergeCell ref="AFU20:AFV20"/>
    <mergeCell ref="AGM20:AGN20"/>
    <mergeCell ref="AGQ20:AGS20"/>
    <mergeCell ref="ACE20:ACF20"/>
    <mergeCell ref="ACI20:ACK20"/>
    <mergeCell ref="ABM20:ABN20"/>
    <mergeCell ref="XB20:XD20"/>
    <mergeCell ref="XE20:XF20"/>
    <mergeCell ref="XW20:XX20"/>
    <mergeCell ref="YA20:YC20"/>
    <mergeCell ref="YD20:YF20"/>
    <mergeCell ref="YG20:YH20"/>
    <mergeCell ref="YY20:YZ20"/>
    <mergeCell ref="ZC20:ZE20"/>
    <mergeCell ref="ZF20:ZH20"/>
    <mergeCell ref="AHV19:AHX19"/>
    <mergeCell ref="AHY19:AHZ19"/>
    <mergeCell ref="RK20:RL20"/>
    <mergeCell ref="RO20:RQ20"/>
    <mergeCell ref="RR20:RT20"/>
    <mergeCell ref="RU20:RV20"/>
    <mergeCell ref="SM20:SN20"/>
    <mergeCell ref="SQ20:SS20"/>
    <mergeCell ref="ST20:SV20"/>
    <mergeCell ref="SW20:SX20"/>
    <mergeCell ref="TO20:TP20"/>
    <mergeCell ref="TS20:TU20"/>
    <mergeCell ref="TV20:TX20"/>
    <mergeCell ref="TY20:TZ20"/>
    <mergeCell ref="UQ20:UR20"/>
    <mergeCell ref="UU20:UW20"/>
    <mergeCell ref="UX20:UZ20"/>
    <mergeCell ref="VA20:VB20"/>
    <mergeCell ref="VS20:VT20"/>
    <mergeCell ref="VW20:VY20"/>
    <mergeCell ref="VZ20:WB20"/>
    <mergeCell ref="WC20:WD20"/>
    <mergeCell ref="WU20:WV20"/>
    <mergeCell ref="WY20:XA20"/>
    <mergeCell ref="AFO19:AFQ19"/>
    <mergeCell ref="AFR19:AFT19"/>
    <mergeCell ref="AFU19:AFV19"/>
    <mergeCell ref="AGM19:AGN19"/>
    <mergeCell ref="AGQ19:AGS19"/>
    <mergeCell ref="AGT19:AGV19"/>
    <mergeCell ref="AGW19:AGX19"/>
    <mergeCell ref="AHO19:AHP19"/>
    <mergeCell ref="AHS19:AHU19"/>
    <mergeCell ref="ADG19:ADH19"/>
    <mergeCell ref="ADK19:ADM19"/>
    <mergeCell ref="ADN19:ADP19"/>
    <mergeCell ref="ADQ19:ADR19"/>
    <mergeCell ref="AEI19:AEJ19"/>
    <mergeCell ref="AEM19:AEO19"/>
    <mergeCell ref="AEP19:AER19"/>
    <mergeCell ref="AES19:AET19"/>
    <mergeCell ref="AFK19:AFL19"/>
    <mergeCell ref="AAK19:AAL19"/>
    <mergeCell ref="ABC19:ABD19"/>
    <mergeCell ref="ABG19:ABI19"/>
    <mergeCell ref="ABJ19:ABL19"/>
    <mergeCell ref="ABM19:ABN19"/>
    <mergeCell ref="ACE19:ACF19"/>
    <mergeCell ref="ACI19:ACK19"/>
    <mergeCell ref="ACL19:ACN19"/>
    <mergeCell ref="ACO19:ACP19"/>
    <mergeCell ref="YD19:YF19"/>
    <mergeCell ref="YG19:YH19"/>
    <mergeCell ref="YY19:YZ19"/>
    <mergeCell ref="ZC19:ZE19"/>
    <mergeCell ref="ZF19:ZH19"/>
    <mergeCell ref="ZI19:ZJ19"/>
    <mergeCell ref="AAA19:AAB19"/>
    <mergeCell ref="AAE19:AAG19"/>
    <mergeCell ref="AAH19:AAJ19"/>
    <mergeCell ref="VW19:VY19"/>
    <mergeCell ref="VZ19:WB19"/>
    <mergeCell ref="WC19:WD19"/>
    <mergeCell ref="WU19:WV19"/>
    <mergeCell ref="WY19:XA19"/>
    <mergeCell ref="XB19:XD19"/>
    <mergeCell ref="XE19:XF19"/>
    <mergeCell ref="XW19:XX19"/>
    <mergeCell ref="YA19:YC19"/>
    <mergeCell ref="AGQ18:AGS18"/>
    <mergeCell ref="AGT18:AGV18"/>
    <mergeCell ref="ACE18:ACF18"/>
    <mergeCell ref="ACI18:ACK18"/>
    <mergeCell ref="ACL18:ACN18"/>
    <mergeCell ref="ACO18:ACP18"/>
    <mergeCell ref="ADG18:ADH18"/>
    <mergeCell ref="ADK18:ADM18"/>
    <mergeCell ref="ADN18:ADP18"/>
    <mergeCell ref="ADQ18:ADR18"/>
    <mergeCell ref="ZF18:ZH18"/>
    <mergeCell ref="ZI18:ZJ18"/>
    <mergeCell ref="AAA18:AAB18"/>
    <mergeCell ref="AAE18:AAG18"/>
    <mergeCell ref="AAH18:AAJ18"/>
    <mergeCell ref="AAK18:AAL18"/>
    <mergeCell ref="ABC18:ABD18"/>
    <mergeCell ref="AGW18:AGX18"/>
    <mergeCell ref="AHO18:AHP18"/>
    <mergeCell ref="AHS18:AHU18"/>
    <mergeCell ref="AHV18:AHX18"/>
    <mergeCell ref="AHY18:AHZ18"/>
    <mergeCell ref="RK19:RL19"/>
    <mergeCell ref="RO19:RQ19"/>
    <mergeCell ref="RR19:RT19"/>
    <mergeCell ref="RU19:RV19"/>
    <mergeCell ref="SM19:SN19"/>
    <mergeCell ref="SQ19:SS19"/>
    <mergeCell ref="ST19:SV19"/>
    <mergeCell ref="SW19:SX19"/>
    <mergeCell ref="TO19:TP19"/>
    <mergeCell ref="TS19:TU19"/>
    <mergeCell ref="TV19:TX19"/>
    <mergeCell ref="TY19:TZ19"/>
    <mergeCell ref="UQ19:UR19"/>
    <mergeCell ref="UU19:UW19"/>
    <mergeCell ref="UX19:UZ19"/>
    <mergeCell ref="VA19:VB19"/>
    <mergeCell ref="VS19:VT19"/>
    <mergeCell ref="AEI18:AEJ18"/>
    <mergeCell ref="AEM18:AEO18"/>
    <mergeCell ref="AEP18:AER18"/>
    <mergeCell ref="AES18:AET18"/>
    <mergeCell ref="AFK18:AFL18"/>
    <mergeCell ref="AFO18:AFQ18"/>
    <mergeCell ref="AFR18:AFT18"/>
    <mergeCell ref="AFU18:AFV18"/>
    <mergeCell ref="AGM18:AGN18"/>
    <mergeCell ref="ABM18:ABN18"/>
    <mergeCell ref="ABJ18:ABL18"/>
    <mergeCell ref="WY18:XA18"/>
    <mergeCell ref="XB18:XD18"/>
    <mergeCell ref="XE18:XF18"/>
    <mergeCell ref="XW18:XX18"/>
    <mergeCell ref="YA18:YC18"/>
    <mergeCell ref="YD18:YF18"/>
    <mergeCell ref="YG18:YH18"/>
    <mergeCell ref="YY18:YZ18"/>
    <mergeCell ref="ZC18:ZE18"/>
    <mergeCell ref="UQ18:UR18"/>
    <mergeCell ref="UU18:UW18"/>
    <mergeCell ref="UX18:UZ18"/>
    <mergeCell ref="VA18:VB18"/>
    <mergeCell ref="VS18:VT18"/>
    <mergeCell ref="VW18:VY18"/>
    <mergeCell ref="VZ18:WB18"/>
    <mergeCell ref="WC18:WD18"/>
    <mergeCell ref="WU18:WV18"/>
    <mergeCell ref="SM18:SN18"/>
    <mergeCell ref="SQ18:SS18"/>
    <mergeCell ref="ST18:SV18"/>
    <mergeCell ref="SW18:SX18"/>
    <mergeCell ref="TO18:TP18"/>
    <mergeCell ref="TS18:TU18"/>
    <mergeCell ref="TV18:TX18"/>
    <mergeCell ref="TY18:TZ18"/>
    <mergeCell ref="AFU17:AFV17"/>
    <mergeCell ref="AGM17:AGN17"/>
    <mergeCell ref="AGQ17:AGS17"/>
    <mergeCell ref="AGT17:AGV17"/>
    <mergeCell ref="AGW17:AGX17"/>
    <mergeCell ref="AHO17:AHP17"/>
    <mergeCell ref="AHS17:AHU17"/>
    <mergeCell ref="AHV17:AHX17"/>
    <mergeCell ref="ADN17:ADP17"/>
    <mergeCell ref="ADQ17:ADR17"/>
    <mergeCell ref="AEI17:AEJ17"/>
    <mergeCell ref="AEM17:AEO17"/>
    <mergeCell ref="AEP17:AER17"/>
    <mergeCell ref="AES17:AET17"/>
    <mergeCell ref="AFK17:AFL17"/>
    <mergeCell ref="AFO17:AFQ17"/>
    <mergeCell ref="AFR17:AFT17"/>
    <mergeCell ref="ABG17:ABI17"/>
    <mergeCell ref="ABJ17:ABL17"/>
    <mergeCell ref="ABM17:ABN17"/>
    <mergeCell ref="ACE17:ACF17"/>
    <mergeCell ref="ACI17:ACK17"/>
    <mergeCell ref="ACL17:ACN17"/>
    <mergeCell ref="ABG18:ABI18"/>
    <mergeCell ref="ACO17:ACP17"/>
    <mergeCell ref="ADG17:ADH17"/>
    <mergeCell ref="ADK17:ADM17"/>
    <mergeCell ref="YY17:YZ17"/>
    <mergeCell ref="ZC17:ZE17"/>
    <mergeCell ref="ZF17:ZH17"/>
    <mergeCell ref="ZI17:ZJ17"/>
    <mergeCell ref="AAA17:AAB17"/>
    <mergeCell ref="AAE17:AAG17"/>
    <mergeCell ref="AAH17:AAJ17"/>
    <mergeCell ref="AAK17:AAL17"/>
    <mergeCell ref="ABC17:ABD17"/>
    <mergeCell ref="WC17:WD17"/>
    <mergeCell ref="WU17:WV17"/>
    <mergeCell ref="WY17:XA17"/>
    <mergeCell ref="XB17:XD17"/>
    <mergeCell ref="XE17:XF17"/>
    <mergeCell ref="XW17:XX17"/>
    <mergeCell ref="YA17:YC17"/>
    <mergeCell ref="YD17:YF17"/>
    <mergeCell ref="YG17:YH17"/>
    <mergeCell ref="AGW16:AGX16"/>
    <mergeCell ref="AHO16:AHP16"/>
    <mergeCell ref="AHS16:AHU16"/>
    <mergeCell ref="AHV16:AHX16"/>
    <mergeCell ref="AHY16:AHZ16"/>
    <mergeCell ref="RK17:RL17"/>
    <mergeCell ref="RO17:RQ17"/>
    <mergeCell ref="RR17:RT17"/>
    <mergeCell ref="RU17:RV17"/>
    <mergeCell ref="SM17:SN17"/>
    <mergeCell ref="SQ17:SS17"/>
    <mergeCell ref="ST17:SV17"/>
    <mergeCell ref="SW17:SX17"/>
    <mergeCell ref="TO17:TP17"/>
    <mergeCell ref="TS17:TU17"/>
    <mergeCell ref="TV17:TX17"/>
    <mergeCell ref="TY17:TZ17"/>
    <mergeCell ref="UQ17:UR17"/>
    <mergeCell ref="UU17:UW17"/>
    <mergeCell ref="UX17:UZ17"/>
    <mergeCell ref="VA17:VB17"/>
    <mergeCell ref="VS17:VT17"/>
    <mergeCell ref="VW17:VY17"/>
    <mergeCell ref="VZ17:WB17"/>
    <mergeCell ref="AEP16:AER16"/>
    <mergeCell ref="AES16:AET16"/>
    <mergeCell ref="AFK16:AFL16"/>
    <mergeCell ref="AFO16:AFQ16"/>
    <mergeCell ref="AFR16:AFT16"/>
    <mergeCell ref="AFU16:AFV16"/>
    <mergeCell ref="AGM16:AGN16"/>
    <mergeCell ref="AGQ16:AGS16"/>
    <mergeCell ref="AGT16:AGV16"/>
    <mergeCell ref="ACI16:ACK16"/>
    <mergeCell ref="ACL16:ACN16"/>
    <mergeCell ref="ACO16:ACP16"/>
    <mergeCell ref="ADG16:ADH16"/>
    <mergeCell ref="ADK16:ADM16"/>
    <mergeCell ref="ADN16:ADP16"/>
    <mergeCell ref="ADQ16:ADR16"/>
    <mergeCell ref="AEI16:AEJ16"/>
    <mergeCell ref="AEM16:AEO16"/>
    <mergeCell ref="AAA16:AAB16"/>
    <mergeCell ref="AAE16:AAG16"/>
    <mergeCell ref="AAH16:AAJ16"/>
    <mergeCell ref="AAK16:AAL16"/>
    <mergeCell ref="ABC16:ABD16"/>
    <mergeCell ref="ABG16:ABI16"/>
    <mergeCell ref="ABJ16:ABL16"/>
    <mergeCell ref="ABM16:ABN16"/>
    <mergeCell ref="ACE16:ACF16"/>
    <mergeCell ref="XE16:XF16"/>
    <mergeCell ref="XW16:XX16"/>
    <mergeCell ref="YA16:YC16"/>
    <mergeCell ref="YD16:YF16"/>
    <mergeCell ref="YG16:YH16"/>
    <mergeCell ref="YY16:YZ16"/>
    <mergeCell ref="ZC16:ZE16"/>
    <mergeCell ref="ZF16:ZH16"/>
    <mergeCell ref="ZI16:ZJ16"/>
    <mergeCell ref="AHY15:AHZ15"/>
    <mergeCell ref="RK16:RL16"/>
    <mergeCell ref="RO16:RQ16"/>
    <mergeCell ref="RR16:RT16"/>
    <mergeCell ref="RU16:RV16"/>
    <mergeCell ref="SM16:SN16"/>
    <mergeCell ref="SQ16:SS16"/>
    <mergeCell ref="ST16:SV16"/>
    <mergeCell ref="SW16:SX16"/>
    <mergeCell ref="TO16:TP16"/>
    <mergeCell ref="TS16:TU16"/>
    <mergeCell ref="TV16:TX16"/>
    <mergeCell ref="TY16:TZ16"/>
    <mergeCell ref="UQ16:UR16"/>
    <mergeCell ref="UU16:UW16"/>
    <mergeCell ref="UX16:UZ16"/>
    <mergeCell ref="VA16:VB16"/>
    <mergeCell ref="VS16:VT16"/>
    <mergeCell ref="VW16:VY16"/>
    <mergeCell ref="VZ16:WB16"/>
    <mergeCell ref="WC16:WD16"/>
    <mergeCell ref="WU16:WV16"/>
    <mergeCell ref="WY16:XA16"/>
    <mergeCell ref="XB16:XD16"/>
    <mergeCell ref="AFR15:AFT15"/>
    <mergeCell ref="AFU15:AFV15"/>
    <mergeCell ref="AGM15:AGN15"/>
    <mergeCell ref="AGQ15:AGS15"/>
    <mergeCell ref="AGT15:AGV15"/>
    <mergeCell ref="AGW15:AGX15"/>
    <mergeCell ref="AHO15:AHP15"/>
    <mergeCell ref="AHS15:AHU15"/>
    <mergeCell ref="AHV15:AHX15"/>
    <mergeCell ref="ADK15:ADM15"/>
    <mergeCell ref="ADN15:ADP15"/>
    <mergeCell ref="ADQ15:ADR15"/>
    <mergeCell ref="AEI15:AEJ15"/>
    <mergeCell ref="AEM15:AEO15"/>
    <mergeCell ref="AEP15:AER15"/>
    <mergeCell ref="AES15:AET15"/>
    <mergeCell ref="AFK15:AFL15"/>
    <mergeCell ref="AFO15:AFQ15"/>
    <mergeCell ref="ABC15:ABD15"/>
    <mergeCell ref="ABG15:ABI15"/>
    <mergeCell ref="ABJ15:ABL15"/>
    <mergeCell ref="ABM15:ABN15"/>
    <mergeCell ref="ACE15:ACF15"/>
    <mergeCell ref="ACI15:ACK15"/>
    <mergeCell ref="ACL15:ACN15"/>
    <mergeCell ref="ACO15:ACP15"/>
    <mergeCell ref="ADG15:ADH15"/>
    <mergeCell ref="YG15:YH15"/>
    <mergeCell ref="YY15:YZ15"/>
    <mergeCell ref="ZC15:ZE15"/>
    <mergeCell ref="ZF15:ZH15"/>
    <mergeCell ref="ZI15:ZJ15"/>
    <mergeCell ref="AAA15:AAB15"/>
    <mergeCell ref="AAE15:AAG15"/>
    <mergeCell ref="AAH15:AAJ15"/>
    <mergeCell ref="AAK15:AAL15"/>
    <mergeCell ref="VZ15:WB15"/>
    <mergeCell ref="WC15:WD15"/>
    <mergeCell ref="WU15:WV15"/>
    <mergeCell ref="WY15:XA15"/>
    <mergeCell ref="XB15:XD15"/>
    <mergeCell ref="XE15:XF15"/>
    <mergeCell ref="XW15:XX15"/>
    <mergeCell ref="YA15:YC15"/>
    <mergeCell ref="YD15:YF15"/>
    <mergeCell ref="AGT14:AGV14"/>
    <mergeCell ref="AGW14:AGX14"/>
    <mergeCell ref="AHO14:AHP14"/>
    <mergeCell ref="ACL14:ACN14"/>
    <mergeCell ref="ACO14:ACP14"/>
    <mergeCell ref="ADG14:ADH14"/>
    <mergeCell ref="ADK14:ADM14"/>
    <mergeCell ref="ADN14:ADP14"/>
    <mergeCell ref="ADQ14:ADR14"/>
    <mergeCell ref="AEI14:AEJ14"/>
    <mergeCell ref="ZI14:ZJ14"/>
    <mergeCell ref="AAA14:AAB14"/>
    <mergeCell ref="AAE14:AAG14"/>
    <mergeCell ref="AAH14:AAJ14"/>
    <mergeCell ref="AAK14:AAL14"/>
    <mergeCell ref="ABC14:ABD14"/>
    <mergeCell ref="ABG14:ABI14"/>
    <mergeCell ref="ABJ14:ABL14"/>
    <mergeCell ref="AHS14:AHU14"/>
    <mergeCell ref="AHV14:AHX14"/>
    <mergeCell ref="AHY14:AHZ14"/>
    <mergeCell ref="RK15:RL15"/>
    <mergeCell ref="RO15:RQ15"/>
    <mergeCell ref="RR15:RT15"/>
    <mergeCell ref="RU15:RV15"/>
    <mergeCell ref="SM15:SN15"/>
    <mergeCell ref="SQ15:SS15"/>
    <mergeCell ref="ST15:SV15"/>
    <mergeCell ref="SW15:SX15"/>
    <mergeCell ref="TO15:TP15"/>
    <mergeCell ref="TS15:TU15"/>
    <mergeCell ref="TV15:TX15"/>
    <mergeCell ref="TY15:TZ15"/>
    <mergeCell ref="UQ15:UR15"/>
    <mergeCell ref="UU15:UW15"/>
    <mergeCell ref="UX15:UZ15"/>
    <mergeCell ref="VA15:VB15"/>
    <mergeCell ref="VS15:VT15"/>
    <mergeCell ref="VW15:VY15"/>
    <mergeCell ref="AEM14:AEO14"/>
    <mergeCell ref="AEP14:AER14"/>
    <mergeCell ref="AES14:AET14"/>
    <mergeCell ref="AFK14:AFL14"/>
    <mergeCell ref="AFO14:AFQ14"/>
    <mergeCell ref="AFR14:AFT14"/>
    <mergeCell ref="AFU14:AFV14"/>
    <mergeCell ref="AGM14:AGN14"/>
    <mergeCell ref="AGQ14:AGS14"/>
    <mergeCell ref="ACE14:ACF14"/>
    <mergeCell ref="ACI14:ACK14"/>
    <mergeCell ref="ABM14:ABN14"/>
    <mergeCell ref="XB14:XD14"/>
    <mergeCell ref="XE14:XF14"/>
    <mergeCell ref="XW14:XX14"/>
    <mergeCell ref="YA14:YC14"/>
    <mergeCell ref="YD14:YF14"/>
    <mergeCell ref="YG14:YH14"/>
    <mergeCell ref="YY14:YZ14"/>
    <mergeCell ref="ZC14:ZE14"/>
    <mergeCell ref="ZF14:ZH14"/>
    <mergeCell ref="UU14:UW14"/>
    <mergeCell ref="UX14:UZ14"/>
    <mergeCell ref="VA14:VB14"/>
    <mergeCell ref="VS14:VT14"/>
    <mergeCell ref="VW14:VY14"/>
    <mergeCell ref="VZ14:WB14"/>
    <mergeCell ref="WC14:WD14"/>
    <mergeCell ref="WU14:WV14"/>
    <mergeCell ref="WY14:XA14"/>
    <mergeCell ref="SM14:SN14"/>
    <mergeCell ref="SQ14:SS14"/>
    <mergeCell ref="ST14:SV14"/>
    <mergeCell ref="SW14:SX14"/>
    <mergeCell ref="TO14:TP14"/>
    <mergeCell ref="TS14:TU14"/>
    <mergeCell ref="TV14:TX14"/>
    <mergeCell ref="TY14:TZ14"/>
    <mergeCell ref="UQ14:UR14"/>
    <mergeCell ref="AFU13:AFV13"/>
    <mergeCell ref="AGM13:AGN13"/>
    <mergeCell ref="AGQ13:AGS13"/>
    <mergeCell ref="AGT13:AGV13"/>
    <mergeCell ref="AGW13:AGX13"/>
    <mergeCell ref="AHO13:AHP13"/>
    <mergeCell ref="AHS13:AHU13"/>
    <mergeCell ref="AHV13:AHX13"/>
    <mergeCell ref="ADN13:ADP13"/>
    <mergeCell ref="ADQ13:ADR13"/>
    <mergeCell ref="AEI13:AEJ13"/>
    <mergeCell ref="AEM13:AEO13"/>
    <mergeCell ref="AEP13:AER13"/>
    <mergeCell ref="AES13:AET13"/>
    <mergeCell ref="AFK13:AFL13"/>
    <mergeCell ref="AFO13:AFQ13"/>
    <mergeCell ref="AFR13:AFT13"/>
    <mergeCell ref="ABG13:ABI13"/>
    <mergeCell ref="ABJ13:ABL13"/>
    <mergeCell ref="ABM13:ABN13"/>
    <mergeCell ref="ACE13:ACF13"/>
    <mergeCell ref="ACI13:ACK13"/>
    <mergeCell ref="ACL13:ACN13"/>
    <mergeCell ref="ACO13:ACP13"/>
    <mergeCell ref="ADG13:ADH13"/>
    <mergeCell ref="ADK13:ADM13"/>
    <mergeCell ref="YY13:YZ13"/>
    <mergeCell ref="ZC13:ZE13"/>
    <mergeCell ref="ZF13:ZH13"/>
    <mergeCell ref="ZI13:ZJ13"/>
    <mergeCell ref="AAA13:AAB13"/>
    <mergeCell ref="AAE13:AAG13"/>
    <mergeCell ref="AAH13:AAJ13"/>
    <mergeCell ref="AAK13:AAL13"/>
    <mergeCell ref="ABC13:ABD13"/>
    <mergeCell ref="WC13:WD13"/>
    <mergeCell ref="WU13:WV13"/>
    <mergeCell ref="WY13:XA13"/>
    <mergeCell ref="XB13:XD13"/>
    <mergeCell ref="XE13:XF13"/>
    <mergeCell ref="XW13:XX13"/>
    <mergeCell ref="YA13:YC13"/>
    <mergeCell ref="YD13:YF13"/>
    <mergeCell ref="YG13:YH13"/>
    <mergeCell ref="AGW12:AGX12"/>
    <mergeCell ref="AHO12:AHP12"/>
    <mergeCell ref="AHS12:AHU12"/>
    <mergeCell ref="AHV12:AHX12"/>
    <mergeCell ref="AHY12:AHZ12"/>
    <mergeCell ref="RK13:RL13"/>
    <mergeCell ref="RO13:RQ13"/>
    <mergeCell ref="RR13:RT13"/>
    <mergeCell ref="RU13:RV13"/>
    <mergeCell ref="SM13:SN13"/>
    <mergeCell ref="SQ13:SS13"/>
    <mergeCell ref="ST13:SV13"/>
    <mergeCell ref="SW13:SX13"/>
    <mergeCell ref="TO13:TP13"/>
    <mergeCell ref="TS13:TU13"/>
    <mergeCell ref="TV13:TX13"/>
    <mergeCell ref="TY13:TZ13"/>
    <mergeCell ref="UQ13:UR13"/>
    <mergeCell ref="UU13:UW13"/>
    <mergeCell ref="UX13:UZ13"/>
    <mergeCell ref="VA13:VB13"/>
    <mergeCell ref="VS13:VT13"/>
    <mergeCell ref="VW13:VY13"/>
    <mergeCell ref="VZ13:WB13"/>
    <mergeCell ref="AEP12:AER12"/>
    <mergeCell ref="AES12:AET12"/>
    <mergeCell ref="AFK12:AFL12"/>
    <mergeCell ref="AFO12:AFQ12"/>
    <mergeCell ref="AFR12:AFT12"/>
    <mergeCell ref="AFU12:AFV12"/>
    <mergeCell ref="AGM12:AGN12"/>
    <mergeCell ref="AGQ12:AGS12"/>
    <mergeCell ref="AGT12:AGV12"/>
    <mergeCell ref="ACI12:ACK12"/>
    <mergeCell ref="ACL12:ACN12"/>
    <mergeCell ref="ACO12:ACP12"/>
    <mergeCell ref="ADG12:ADH12"/>
    <mergeCell ref="ADK12:ADM12"/>
    <mergeCell ref="ADN12:ADP12"/>
    <mergeCell ref="ADQ12:ADR12"/>
    <mergeCell ref="AEI12:AEJ12"/>
    <mergeCell ref="AEM12:AEO12"/>
    <mergeCell ref="AAA12:AAB12"/>
    <mergeCell ref="AAE12:AAG12"/>
    <mergeCell ref="AAH12:AAJ12"/>
    <mergeCell ref="AAK12:AAL12"/>
    <mergeCell ref="ABC12:ABD12"/>
    <mergeCell ref="ABG12:ABI12"/>
    <mergeCell ref="ABJ12:ABL12"/>
    <mergeCell ref="ABM12:ABN12"/>
    <mergeCell ref="ACE12:ACF12"/>
    <mergeCell ref="XE12:XF12"/>
    <mergeCell ref="XW12:XX12"/>
    <mergeCell ref="YA12:YC12"/>
    <mergeCell ref="YD12:YF12"/>
    <mergeCell ref="YG12:YH12"/>
    <mergeCell ref="YY12:YZ12"/>
    <mergeCell ref="ZC12:ZE12"/>
    <mergeCell ref="ZF12:ZH12"/>
    <mergeCell ref="ZI12:ZJ12"/>
    <mergeCell ref="AHY11:AHZ11"/>
    <mergeCell ref="RK12:RL12"/>
    <mergeCell ref="RO12:RQ12"/>
    <mergeCell ref="RR12:RT12"/>
    <mergeCell ref="RU12:RV12"/>
    <mergeCell ref="SM12:SN12"/>
    <mergeCell ref="SQ12:SS12"/>
    <mergeCell ref="ST12:SV12"/>
    <mergeCell ref="SW12:SX12"/>
    <mergeCell ref="TO12:TP12"/>
    <mergeCell ref="TS12:TU12"/>
    <mergeCell ref="TV12:TX12"/>
    <mergeCell ref="TY12:TZ12"/>
    <mergeCell ref="UQ12:UR12"/>
    <mergeCell ref="UU12:UW12"/>
    <mergeCell ref="UX12:UZ12"/>
    <mergeCell ref="VA12:VB12"/>
    <mergeCell ref="VS12:VT12"/>
    <mergeCell ref="VW12:VY12"/>
    <mergeCell ref="VZ12:WB12"/>
    <mergeCell ref="WC12:WD12"/>
    <mergeCell ref="WU12:WV12"/>
    <mergeCell ref="WY12:XA12"/>
    <mergeCell ref="XB12:XD12"/>
    <mergeCell ref="AFR11:AFT11"/>
    <mergeCell ref="AFU11:AFV11"/>
    <mergeCell ref="AGM11:AGN11"/>
    <mergeCell ref="AGQ11:AGS11"/>
    <mergeCell ref="AGT11:AGV11"/>
    <mergeCell ref="AGW11:AGX11"/>
    <mergeCell ref="AHO11:AHP11"/>
    <mergeCell ref="AHS11:AHU11"/>
    <mergeCell ref="AHV11:AHX11"/>
    <mergeCell ref="ADK11:ADM11"/>
    <mergeCell ref="ADN11:ADP11"/>
    <mergeCell ref="ADQ11:ADR11"/>
    <mergeCell ref="AEI11:AEJ11"/>
    <mergeCell ref="AEM11:AEO11"/>
    <mergeCell ref="AEP11:AER11"/>
    <mergeCell ref="AES11:AET11"/>
    <mergeCell ref="AFK11:AFL11"/>
    <mergeCell ref="AFO11:AFQ11"/>
    <mergeCell ref="ABC11:ABD11"/>
    <mergeCell ref="ABG11:ABI11"/>
    <mergeCell ref="ABJ11:ABL11"/>
    <mergeCell ref="ABM11:ABN11"/>
    <mergeCell ref="ACE11:ACF11"/>
    <mergeCell ref="ACI11:ACK11"/>
    <mergeCell ref="ACL11:ACN11"/>
    <mergeCell ref="ACO11:ACP11"/>
    <mergeCell ref="ADG11:ADH11"/>
    <mergeCell ref="YG11:YH11"/>
    <mergeCell ref="YY11:YZ11"/>
    <mergeCell ref="ZC11:ZE11"/>
    <mergeCell ref="ZF11:ZH11"/>
    <mergeCell ref="ZI11:ZJ11"/>
    <mergeCell ref="AAA11:AAB11"/>
    <mergeCell ref="AAE11:AAG11"/>
    <mergeCell ref="AAH11:AAJ11"/>
    <mergeCell ref="AAK11:AAL11"/>
    <mergeCell ref="VZ11:WB11"/>
    <mergeCell ref="WC11:WD11"/>
    <mergeCell ref="WU11:WV11"/>
    <mergeCell ref="WY11:XA11"/>
    <mergeCell ref="XB11:XD11"/>
    <mergeCell ref="XE11:XF11"/>
    <mergeCell ref="XW11:XX11"/>
    <mergeCell ref="YA11:YC11"/>
    <mergeCell ref="YD11:YF11"/>
    <mergeCell ref="AGT10:AGV10"/>
    <mergeCell ref="AGW10:AGX10"/>
    <mergeCell ref="AHO10:AHP10"/>
    <mergeCell ref="ACL10:ACN10"/>
    <mergeCell ref="ACO10:ACP10"/>
    <mergeCell ref="ADG10:ADH10"/>
    <mergeCell ref="ADK10:ADM10"/>
    <mergeCell ref="ADN10:ADP10"/>
    <mergeCell ref="ADQ10:ADR10"/>
    <mergeCell ref="AEI10:AEJ10"/>
    <mergeCell ref="ZI10:ZJ10"/>
    <mergeCell ref="AAA10:AAB10"/>
    <mergeCell ref="AAE10:AAG10"/>
    <mergeCell ref="AAH10:AAJ10"/>
    <mergeCell ref="AAK10:AAL10"/>
    <mergeCell ref="ABC10:ABD10"/>
    <mergeCell ref="ABG10:ABI10"/>
    <mergeCell ref="ABJ10:ABL10"/>
    <mergeCell ref="AHS10:AHU10"/>
    <mergeCell ref="AHV10:AHX10"/>
    <mergeCell ref="AHY10:AHZ10"/>
    <mergeCell ref="RK11:RL11"/>
    <mergeCell ref="RO11:RQ11"/>
    <mergeCell ref="RR11:RT11"/>
    <mergeCell ref="RU11:RV11"/>
    <mergeCell ref="SM11:SN11"/>
    <mergeCell ref="SQ11:SS11"/>
    <mergeCell ref="ST11:SV11"/>
    <mergeCell ref="SW11:SX11"/>
    <mergeCell ref="TO11:TP11"/>
    <mergeCell ref="TS11:TU11"/>
    <mergeCell ref="TV11:TX11"/>
    <mergeCell ref="TY11:TZ11"/>
    <mergeCell ref="UQ11:UR11"/>
    <mergeCell ref="UU11:UW11"/>
    <mergeCell ref="UX11:UZ11"/>
    <mergeCell ref="VA11:VB11"/>
    <mergeCell ref="VS11:VT11"/>
    <mergeCell ref="VW11:VY11"/>
    <mergeCell ref="AEM10:AEO10"/>
    <mergeCell ref="AEP10:AER10"/>
    <mergeCell ref="AES10:AET10"/>
    <mergeCell ref="AFK10:AFL10"/>
    <mergeCell ref="AFO10:AFQ10"/>
    <mergeCell ref="AFR10:AFT10"/>
    <mergeCell ref="AFU10:AFV10"/>
    <mergeCell ref="AGM10:AGN10"/>
    <mergeCell ref="AGQ10:AGS10"/>
    <mergeCell ref="ACE10:ACF10"/>
    <mergeCell ref="ACI10:ACK10"/>
    <mergeCell ref="ABM10:ABN10"/>
    <mergeCell ref="XB10:XD10"/>
    <mergeCell ref="XE10:XF10"/>
    <mergeCell ref="XW10:XX10"/>
    <mergeCell ref="YA10:YC10"/>
    <mergeCell ref="YD10:YF10"/>
    <mergeCell ref="YG10:YH10"/>
    <mergeCell ref="YY10:YZ10"/>
    <mergeCell ref="ZC10:ZE10"/>
    <mergeCell ref="ZF10:ZH10"/>
    <mergeCell ref="UU10:UW10"/>
    <mergeCell ref="UX10:UZ10"/>
    <mergeCell ref="VA10:VB10"/>
    <mergeCell ref="VS10:VT10"/>
    <mergeCell ref="VW10:VY10"/>
    <mergeCell ref="VZ10:WB10"/>
    <mergeCell ref="WC10:WD10"/>
    <mergeCell ref="WU10:WV10"/>
    <mergeCell ref="WY10:XA10"/>
    <mergeCell ref="SM10:SN10"/>
    <mergeCell ref="SQ10:SS10"/>
    <mergeCell ref="ST10:SV10"/>
    <mergeCell ref="SW10:SX10"/>
    <mergeCell ref="TO10:TP10"/>
    <mergeCell ref="TS10:TU10"/>
    <mergeCell ref="TV10:TX10"/>
    <mergeCell ref="TY10:TZ10"/>
    <mergeCell ref="UQ10:UR10"/>
    <mergeCell ref="AFU9:AFV9"/>
    <mergeCell ref="AGM9:AGN9"/>
    <mergeCell ref="AGQ9:AGS9"/>
    <mergeCell ref="AGT9:AGV9"/>
    <mergeCell ref="AGW9:AGX9"/>
    <mergeCell ref="AHO9:AHP9"/>
    <mergeCell ref="AHS9:AHU9"/>
    <mergeCell ref="AHV9:AHX9"/>
    <mergeCell ref="ADN9:ADP9"/>
    <mergeCell ref="ADQ9:ADR9"/>
    <mergeCell ref="AEI9:AEJ9"/>
    <mergeCell ref="AEM9:AEO9"/>
    <mergeCell ref="AEP9:AER9"/>
    <mergeCell ref="AES9:AET9"/>
    <mergeCell ref="AFK9:AFL9"/>
    <mergeCell ref="AFO9:AFQ9"/>
    <mergeCell ref="AFR9:AFT9"/>
    <mergeCell ref="ABG9:ABI9"/>
    <mergeCell ref="ABJ9:ABL9"/>
    <mergeCell ref="ABM9:ABN9"/>
    <mergeCell ref="ACE9:ACF9"/>
    <mergeCell ref="ACI9:ACK9"/>
    <mergeCell ref="ACL9:ACN9"/>
    <mergeCell ref="ACO9:ACP9"/>
    <mergeCell ref="ADG9:ADH9"/>
    <mergeCell ref="ADK9:ADM9"/>
    <mergeCell ref="YY9:YZ9"/>
    <mergeCell ref="ZC9:ZE9"/>
    <mergeCell ref="ZF9:ZH9"/>
    <mergeCell ref="ZI9:ZJ9"/>
    <mergeCell ref="AAA9:AAB9"/>
    <mergeCell ref="AAE9:AAG9"/>
    <mergeCell ref="AAH9:AAJ9"/>
    <mergeCell ref="AAK9:AAL9"/>
    <mergeCell ref="ABC9:ABD9"/>
    <mergeCell ref="WC9:WD9"/>
    <mergeCell ref="WU9:WV9"/>
    <mergeCell ref="WY9:XA9"/>
    <mergeCell ref="XB9:XD9"/>
    <mergeCell ref="XE9:XF9"/>
    <mergeCell ref="XW9:XX9"/>
    <mergeCell ref="YA9:YC9"/>
    <mergeCell ref="YD9:YF9"/>
    <mergeCell ref="YG9:YH9"/>
    <mergeCell ref="AGW8:AGX8"/>
    <mergeCell ref="AHO8:AHP8"/>
    <mergeCell ref="AHS8:AHU8"/>
    <mergeCell ref="AHV8:AHX8"/>
    <mergeCell ref="AHY8:AHZ8"/>
    <mergeCell ref="RK9:RL9"/>
    <mergeCell ref="RO9:RQ9"/>
    <mergeCell ref="RR9:RT9"/>
    <mergeCell ref="RU9:RV9"/>
    <mergeCell ref="SM9:SN9"/>
    <mergeCell ref="SQ9:SS9"/>
    <mergeCell ref="ST9:SV9"/>
    <mergeCell ref="SW9:SX9"/>
    <mergeCell ref="TO9:TP9"/>
    <mergeCell ref="TS9:TU9"/>
    <mergeCell ref="TV9:TX9"/>
    <mergeCell ref="TY9:TZ9"/>
    <mergeCell ref="UQ9:UR9"/>
    <mergeCell ref="UU9:UW9"/>
    <mergeCell ref="UX9:UZ9"/>
    <mergeCell ref="VA9:VB9"/>
    <mergeCell ref="VS9:VT9"/>
    <mergeCell ref="VW9:VY9"/>
    <mergeCell ref="VZ9:WB9"/>
    <mergeCell ref="AEP8:AER8"/>
    <mergeCell ref="AES8:AET8"/>
    <mergeCell ref="AFK8:AFL8"/>
    <mergeCell ref="AFO8:AFQ8"/>
    <mergeCell ref="AFR8:AFT8"/>
    <mergeCell ref="AFU8:AFV8"/>
    <mergeCell ref="AGM8:AGN8"/>
    <mergeCell ref="AGQ8:AGS8"/>
    <mergeCell ref="AGT8:AGV8"/>
    <mergeCell ref="ACI8:ACK8"/>
    <mergeCell ref="ACL8:ACN8"/>
    <mergeCell ref="ACO8:ACP8"/>
    <mergeCell ref="ADG8:ADH8"/>
    <mergeCell ref="ADK8:ADM8"/>
    <mergeCell ref="ADN8:ADP8"/>
    <mergeCell ref="ADQ8:ADR8"/>
    <mergeCell ref="AEI8:AEJ8"/>
    <mergeCell ref="AEM8:AEO8"/>
    <mergeCell ref="AAA8:AAB8"/>
    <mergeCell ref="AAE8:AAG8"/>
    <mergeCell ref="AAH8:AAJ8"/>
    <mergeCell ref="AAK8:AAL8"/>
    <mergeCell ref="ABC8:ABD8"/>
    <mergeCell ref="ABG8:ABI8"/>
    <mergeCell ref="ABJ8:ABL8"/>
    <mergeCell ref="ABM8:ABN8"/>
    <mergeCell ref="ACE8:ACF8"/>
    <mergeCell ref="XE8:XF8"/>
    <mergeCell ref="XW8:XX8"/>
    <mergeCell ref="YA8:YC8"/>
    <mergeCell ref="YD8:YF8"/>
    <mergeCell ref="YG8:YH8"/>
    <mergeCell ref="YY8:YZ8"/>
    <mergeCell ref="ZC8:ZE8"/>
    <mergeCell ref="ZF8:ZH8"/>
    <mergeCell ref="ZI8:ZJ8"/>
    <mergeCell ref="AHY7:AHZ7"/>
    <mergeCell ref="RK8:RL8"/>
    <mergeCell ref="RO8:RQ8"/>
    <mergeCell ref="RR8:RT8"/>
    <mergeCell ref="RU8:RV8"/>
    <mergeCell ref="SM8:SN8"/>
    <mergeCell ref="SQ8:SS8"/>
    <mergeCell ref="ST8:SV8"/>
    <mergeCell ref="SW8:SX8"/>
    <mergeCell ref="TO8:TP8"/>
    <mergeCell ref="TS8:TU8"/>
    <mergeCell ref="TV8:TX8"/>
    <mergeCell ref="TY8:TZ8"/>
    <mergeCell ref="UQ8:UR8"/>
    <mergeCell ref="UU8:UW8"/>
    <mergeCell ref="UX8:UZ8"/>
    <mergeCell ref="VA8:VB8"/>
    <mergeCell ref="VS8:VT8"/>
    <mergeCell ref="VW8:VY8"/>
    <mergeCell ref="VZ8:WB8"/>
    <mergeCell ref="WC8:WD8"/>
    <mergeCell ref="WU8:WV8"/>
    <mergeCell ref="WY8:XA8"/>
    <mergeCell ref="XB8:XD8"/>
    <mergeCell ref="AFR7:AFT7"/>
    <mergeCell ref="AFU7:AFV7"/>
    <mergeCell ref="AGM7:AGN7"/>
    <mergeCell ref="AGQ7:AGS7"/>
    <mergeCell ref="AGT7:AGV7"/>
    <mergeCell ref="AGW7:AGX7"/>
    <mergeCell ref="AHO7:AHP7"/>
    <mergeCell ref="AHS7:AHU7"/>
    <mergeCell ref="AHV7:AHX7"/>
    <mergeCell ref="ADK7:ADM7"/>
    <mergeCell ref="ADN7:ADP7"/>
    <mergeCell ref="ADQ7:ADR7"/>
    <mergeCell ref="AEI7:AEJ7"/>
    <mergeCell ref="AEM7:AEO7"/>
    <mergeCell ref="AEP7:AER7"/>
    <mergeCell ref="AES7:AET7"/>
    <mergeCell ref="AFK7:AFL7"/>
    <mergeCell ref="AFO7:AFQ7"/>
    <mergeCell ref="ABC7:ABD7"/>
    <mergeCell ref="ABG7:ABI7"/>
    <mergeCell ref="ABJ7:ABL7"/>
    <mergeCell ref="ABM7:ABN7"/>
    <mergeCell ref="ACE7:ACF7"/>
    <mergeCell ref="ACI7:ACK7"/>
    <mergeCell ref="ACL7:ACN7"/>
    <mergeCell ref="ACO7:ACP7"/>
    <mergeCell ref="ADG7:ADH7"/>
    <mergeCell ref="YG7:YH7"/>
    <mergeCell ref="YY7:YZ7"/>
    <mergeCell ref="ZC7:ZE7"/>
    <mergeCell ref="ZF7:ZH7"/>
    <mergeCell ref="ZI7:ZJ7"/>
    <mergeCell ref="AAA7:AAB7"/>
    <mergeCell ref="AAE7:AAG7"/>
    <mergeCell ref="AAH7:AAJ7"/>
    <mergeCell ref="AAK7:AAL7"/>
    <mergeCell ref="VZ7:WB7"/>
    <mergeCell ref="WC7:WD7"/>
    <mergeCell ref="WU7:WV7"/>
    <mergeCell ref="WY7:XA7"/>
    <mergeCell ref="XB7:XD7"/>
    <mergeCell ref="XE7:XF7"/>
    <mergeCell ref="XW7:XX7"/>
    <mergeCell ref="YA7:YC7"/>
    <mergeCell ref="YD7:YF7"/>
    <mergeCell ref="AGT6:AGV6"/>
    <mergeCell ref="AGW6:AGX6"/>
    <mergeCell ref="AHO6:AHP6"/>
    <mergeCell ref="ACL6:ACN6"/>
    <mergeCell ref="ACO6:ACP6"/>
    <mergeCell ref="ADG6:ADH6"/>
    <mergeCell ref="ADK6:ADM6"/>
    <mergeCell ref="ADN6:ADP6"/>
    <mergeCell ref="ADQ6:ADR6"/>
    <mergeCell ref="AEI6:AEJ6"/>
    <mergeCell ref="ZI6:ZJ6"/>
    <mergeCell ref="AAA6:AAB6"/>
    <mergeCell ref="AAE6:AAG6"/>
    <mergeCell ref="AAH6:AAJ6"/>
    <mergeCell ref="AAK6:AAL6"/>
    <mergeCell ref="ABC6:ABD6"/>
    <mergeCell ref="ABG6:ABI6"/>
    <mergeCell ref="ABJ6:ABL6"/>
    <mergeCell ref="AHS6:AHU6"/>
    <mergeCell ref="AHV6:AHX6"/>
    <mergeCell ref="AHY6:AHZ6"/>
    <mergeCell ref="RK7:RL7"/>
    <mergeCell ref="RO7:RQ7"/>
    <mergeCell ref="RR7:RT7"/>
    <mergeCell ref="RU7:RV7"/>
    <mergeCell ref="SM7:SN7"/>
    <mergeCell ref="SQ7:SS7"/>
    <mergeCell ref="ST7:SV7"/>
    <mergeCell ref="SW7:SX7"/>
    <mergeCell ref="TO7:TP7"/>
    <mergeCell ref="TS7:TU7"/>
    <mergeCell ref="TV7:TX7"/>
    <mergeCell ref="TY7:TZ7"/>
    <mergeCell ref="UQ7:UR7"/>
    <mergeCell ref="UU7:UW7"/>
    <mergeCell ref="UX7:UZ7"/>
    <mergeCell ref="VA7:VB7"/>
    <mergeCell ref="VS7:VT7"/>
    <mergeCell ref="VW7:VY7"/>
    <mergeCell ref="AEM6:AEO6"/>
    <mergeCell ref="AEP6:AER6"/>
    <mergeCell ref="AES6:AET6"/>
    <mergeCell ref="AFK6:AFL6"/>
    <mergeCell ref="AFO6:AFQ6"/>
    <mergeCell ref="AFR6:AFT6"/>
    <mergeCell ref="AFU6:AFV6"/>
    <mergeCell ref="AGM6:AGN6"/>
    <mergeCell ref="AGQ6:AGS6"/>
    <mergeCell ref="ACE6:ACF6"/>
    <mergeCell ref="ACI6:ACK6"/>
    <mergeCell ref="ABM6:ABN6"/>
    <mergeCell ref="XB6:XD6"/>
    <mergeCell ref="XE6:XF6"/>
    <mergeCell ref="XW6:XX6"/>
    <mergeCell ref="YA6:YC6"/>
    <mergeCell ref="YD6:YF6"/>
    <mergeCell ref="YG6:YH6"/>
    <mergeCell ref="YY6:YZ6"/>
    <mergeCell ref="ZC6:ZE6"/>
    <mergeCell ref="ZF6:ZH6"/>
    <mergeCell ref="UU6:UW6"/>
    <mergeCell ref="UX6:UZ6"/>
    <mergeCell ref="VA6:VB6"/>
    <mergeCell ref="VS6:VT6"/>
    <mergeCell ref="VW6:VY6"/>
    <mergeCell ref="VZ6:WB6"/>
    <mergeCell ref="WC6:WD6"/>
    <mergeCell ref="WU6:WV6"/>
    <mergeCell ref="WY6:XA6"/>
    <mergeCell ref="SM6:SN6"/>
    <mergeCell ref="SQ6:SS6"/>
    <mergeCell ref="ST6:SV6"/>
    <mergeCell ref="SW6:SX6"/>
    <mergeCell ref="TO6:TP6"/>
    <mergeCell ref="TS6:TU6"/>
    <mergeCell ref="TV6:TX6"/>
    <mergeCell ref="TY6:TZ6"/>
    <mergeCell ref="UQ6:UR6"/>
    <mergeCell ref="AIF4:AIO4"/>
    <mergeCell ref="RK5:RL5"/>
    <mergeCell ref="RM5:RN5"/>
    <mergeCell ref="RO5:RQ5"/>
    <mergeCell ref="RR5:RT5"/>
    <mergeCell ref="RU5:RV5"/>
    <mergeCell ref="SM5:SN5"/>
    <mergeCell ref="SO5:SP5"/>
    <mergeCell ref="SQ5:SS5"/>
    <mergeCell ref="ST5:SV5"/>
    <mergeCell ref="SW5:SX5"/>
    <mergeCell ref="TO5:TP5"/>
    <mergeCell ref="TQ5:TR5"/>
    <mergeCell ref="TS5:TU5"/>
    <mergeCell ref="TV5:TX5"/>
    <mergeCell ref="TY5:TZ5"/>
    <mergeCell ref="UQ5:UR5"/>
    <mergeCell ref="US5:UT5"/>
    <mergeCell ref="UU5:UW5"/>
    <mergeCell ref="UX5:UZ5"/>
    <mergeCell ref="VA5:VB5"/>
    <mergeCell ref="VS5:VT5"/>
    <mergeCell ref="VU5:VV5"/>
    <mergeCell ref="AIC3:AIC5"/>
    <mergeCell ref="AID3:AID5"/>
    <mergeCell ref="AIE3:AIE5"/>
    <mergeCell ref="AIF3:AIO3"/>
    <mergeCell ref="RK4:RL4"/>
    <mergeCell ref="RM4:RP4"/>
    <mergeCell ref="RQ4:RS4"/>
    <mergeCell ref="RT4:RV4"/>
    <mergeCell ref="SB4:SK4"/>
    <mergeCell ref="SM4:SN4"/>
    <mergeCell ref="SO4:SR4"/>
    <mergeCell ref="SS4:SU4"/>
    <mergeCell ref="SV4:SX4"/>
    <mergeCell ref="TD4:TM4"/>
    <mergeCell ref="TO4:TP4"/>
    <mergeCell ref="TQ4:TT4"/>
    <mergeCell ref="TU4:TW4"/>
    <mergeCell ref="TX4:TZ4"/>
    <mergeCell ref="UF4:UO4"/>
    <mergeCell ref="UQ4:UR4"/>
    <mergeCell ref="US4:UV4"/>
    <mergeCell ref="UW4:UY4"/>
    <mergeCell ref="UZ4:VB4"/>
    <mergeCell ref="VH4:VQ4"/>
    <mergeCell ref="AHA3:AHA5"/>
    <mergeCell ref="AHB3:AHB5"/>
    <mergeCell ref="AHC3:AHC5"/>
    <mergeCell ref="AHD3:AHM3"/>
    <mergeCell ref="AHO3:AHP3"/>
    <mergeCell ref="AHQ3:AHT3"/>
    <mergeCell ref="AHU3:AHW3"/>
    <mergeCell ref="AHX3:AHZ3"/>
    <mergeCell ref="AIB3:AIB5"/>
    <mergeCell ref="AHD4:AHM4"/>
    <mergeCell ref="AHO4:AHP4"/>
    <mergeCell ref="AHQ4:AHT4"/>
    <mergeCell ref="AHU4:AHW4"/>
    <mergeCell ref="AHX4:AHZ4"/>
    <mergeCell ref="AHO5:AHP5"/>
    <mergeCell ref="AHQ5:AHR5"/>
    <mergeCell ref="AHS5:AHU5"/>
    <mergeCell ref="AHV5:AHX5"/>
    <mergeCell ref="AHY5:AHZ5"/>
    <mergeCell ref="AFY3:AFY5"/>
    <mergeCell ref="AFZ3:AFZ5"/>
    <mergeCell ref="AGA3:AGA5"/>
    <mergeCell ref="AGB3:AGK3"/>
    <mergeCell ref="AGM3:AGN3"/>
    <mergeCell ref="AGO3:AGR3"/>
    <mergeCell ref="AGS3:AGU3"/>
    <mergeCell ref="AGV3:AGX3"/>
    <mergeCell ref="AGZ3:AGZ5"/>
    <mergeCell ref="AGB4:AGK4"/>
    <mergeCell ref="AGM4:AGN4"/>
    <mergeCell ref="AGO4:AGR4"/>
    <mergeCell ref="AGS4:AGU4"/>
    <mergeCell ref="AGV4:AGX4"/>
    <mergeCell ref="AGM5:AGN5"/>
    <mergeCell ref="AGO5:AGP5"/>
    <mergeCell ref="AGQ5:AGS5"/>
    <mergeCell ref="AGT5:AGV5"/>
    <mergeCell ref="AGW5:AGX5"/>
    <mergeCell ref="AEW3:AEW5"/>
    <mergeCell ref="AEX3:AEX5"/>
    <mergeCell ref="AEY3:AEY5"/>
    <mergeCell ref="AEZ3:AFI3"/>
    <mergeCell ref="AFK3:AFL3"/>
    <mergeCell ref="AFM3:AFP3"/>
    <mergeCell ref="AFQ3:AFS3"/>
    <mergeCell ref="AFT3:AFV3"/>
    <mergeCell ref="AFX3:AFX5"/>
    <mergeCell ref="AEZ4:AFI4"/>
    <mergeCell ref="AFK4:AFL4"/>
    <mergeCell ref="AFM4:AFP4"/>
    <mergeCell ref="AFQ4:AFS4"/>
    <mergeCell ref="AFT4:AFV4"/>
    <mergeCell ref="AFK5:AFL5"/>
    <mergeCell ref="AFM5:AFN5"/>
    <mergeCell ref="AFO5:AFQ5"/>
    <mergeCell ref="AFR5:AFT5"/>
    <mergeCell ref="AFU5:AFV5"/>
    <mergeCell ref="ADU3:ADU5"/>
    <mergeCell ref="ADV3:ADV5"/>
    <mergeCell ref="ADW3:ADW5"/>
    <mergeCell ref="ADX3:AEG3"/>
    <mergeCell ref="AEI3:AEJ3"/>
    <mergeCell ref="AEK3:AEN3"/>
    <mergeCell ref="AEO3:AEQ3"/>
    <mergeCell ref="AER3:AET3"/>
    <mergeCell ref="AEV3:AEV5"/>
    <mergeCell ref="ADX4:AEG4"/>
    <mergeCell ref="AEI4:AEJ4"/>
    <mergeCell ref="AEK4:AEN4"/>
    <mergeCell ref="AEO4:AEQ4"/>
    <mergeCell ref="AER4:AET4"/>
    <mergeCell ref="AEI5:AEJ5"/>
    <mergeCell ref="AEK5:AEL5"/>
    <mergeCell ref="AEM5:AEO5"/>
    <mergeCell ref="AEP5:AER5"/>
    <mergeCell ref="AES5:AET5"/>
    <mergeCell ref="ACS3:ACS5"/>
    <mergeCell ref="ACT3:ACT5"/>
    <mergeCell ref="ACU3:ACU5"/>
    <mergeCell ref="ACV3:ADE3"/>
    <mergeCell ref="ADG3:ADH3"/>
    <mergeCell ref="ADI3:ADL3"/>
    <mergeCell ref="ADM3:ADO3"/>
    <mergeCell ref="ADP3:ADR3"/>
    <mergeCell ref="ADT3:ADT5"/>
    <mergeCell ref="ACV4:ADE4"/>
    <mergeCell ref="ADG4:ADH4"/>
    <mergeCell ref="ADI4:ADL4"/>
    <mergeCell ref="ADM4:ADO4"/>
    <mergeCell ref="ADP4:ADR4"/>
    <mergeCell ref="ADG5:ADH5"/>
    <mergeCell ref="ADI5:ADJ5"/>
    <mergeCell ref="ADK5:ADM5"/>
    <mergeCell ref="ADN5:ADP5"/>
    <mergeCell ref="ADQ5:ADR5"/>
    <mergeCell ref="ABQ3:ABQ5"/>
    <mergeCell ref="ABR3:ABR5"/>
    <mergeCell ref="ABS3:ABS5"/>
    <mergeCell ref="ABT3:ACC3"/>
    <mergeCell ref="ACE3:ACF3"/>
    <mergeCell ref="ACG3:ACJ3"/>
    <mergeCell ref="ACK3:ACM3"/>
    <mergeCell ref="ACN3:ACP3"/>
    <mergeCell ref="ACR3:ACR5"/>
    <mergeCell ref="ABT4:ACC4"/>
    <mergeCell ref="ACE4:ACF4"/>
    <mergeCell ref="ACG4:ACJ4"/>
    <mergeCell ref="ACK4:ACM4"/>
    <mergeCell ref="ACN4:ACP4"/>
    <mergeCell ref="ACE5:ACF5"/>
    <mergeCell ref="ACG5:ACH5"/>
    <mergeCell ref="ACI5:ACK5"/>
    <mergeCell ref="ACL5:ACN5"/>
    <mergeCell ref="ACO5:ACP5"/>
    <mergeCell ref="AAO3:AAO5"/>
    <mergeCell ref="AAP3:AAP5"/>
    <mergeCell ref="AAQ3:AAQ5"/>
    <mergeCell ref="AAR3:ABA3"/>
    <mergeCell ref="ABC3:ABD3"/>
    <mergeCell ref="ABE3:ABH3"/>
    <mergeCell ref="ABI3:ABK3"/>
    <mergeCell ref="ABL3:ABN3"/>
    <mergeCell ref="ABP3:ABP5"/>
    <mergeCell ref="AAR4:ABA4"/>
    <mergeCell ref="ABC4:ABD4"/>
    <mergeCell ref="ABE4:ABH4"/>
    <mergeCell ref="ABI4:ABK4"/>
    <mergeCell ref="ABL4:ABN4"/>
    <mergeCell ref="ABC5:ABD5"/>
    <mergeCell ref="ABE5:ABF5"/>
    <mergeCell ref="ABG5:ABI5"/>
    <mergeCell ref="ABJ5:ABL5"/>
    <mergeCell ref="ABM5:ABN5"/>
    <mergeCell ref="ZM3:ZM5"/>
    <mergeCell ref="ZN3:ZN5"/>
    <mergeCell ref="ZO3:ZO5"/>
    <mergeCell ref="ZP3:ZY3"/>
    <mergeCell ref="AAA3:AAB3"/>
    <mergeCell ref="AAC3:AAF3"/>
    <mergeCell ref="AAG3:AAI3"/>
    <mergeCell ref="AAJ3:AAL3"/>
    <mergeCell ref="AAN3:AAN5"/>
    <mergeCell ref="ZP4:ZY4"/>
    <mergeCell ref="AAA4:AAB4"/>
    <mergeCell ref="AAC4:AAF4"/>
    <mergeCell ref="AAG4:AAI4"/>
    <mergeCell ref="AAJ4:AAL4"/>
    <mergeCell ref="AAA5:AAB5"/>
    <mergeCell ref="AAC5:AAD5"/>
    <mergeCell ref="AAE5:AAG5"/>
    <mergeCell ref="AAH5:AAJ5"/>
    <mergeCell ref="AAK5:AAL5"/>
    <mergeCell ref="YK3:YK5"/>
    <mergeCell ref="YL3:YL5"/>
    <mergeCell ref="YM3:YM5"/>
    <mergeCell ref="YN3:YW3"/>
    <mergeCell ref="YY3:YZ3"/>
    <mergeCell ref="ZA3:ZD3"/>
    <mergeCell ref="ZE3:ZG3"/>
    <mergeCell ref="ZH3:ZJ3"/>
    <mergeCell ref="ZL3:ZL5"/>
    <mergeCell ref="YN4:YW4"/>
    <mergeCell ref="YY4:YZ4"/>
    <mergeCell ref="ZA4:ZD4"/>
    <mergeCell ref="ZE4:ZG4"/>
    <mergeCell ref="ZH4:ZJ4"/>
    <mergeCell ref="YY5:YZ5"/>
    <mergeCell ref="ZA5:ZB5"/>
    <mergeCell ref="ZC5:ZE5"/>
    <mergeCell ref="ZF5:ZH5"/>
    <mergeCell ref="ZI5:ZJ5"/>
    <mergeCell ref="XI3:XI5"/>
    <mergeCell ref="XJ3:XJ5"/>
    <mergeCell ref="XK3:XK5"/>
    <mergeCell ref="XL3:XU3"/>
    <mergeCell ref="XW3:XX3"/>
    <mergeCell ref="XY3:YB3"/>
    <mergeCell ref="YC3:YE3"/>
    <mergeCell ref="YF3:YH3"/>
    <mergeCell ref="YJ3:YJ5"/>
    <mergeCell ref="XL4:XU4"/>
    <mergeCell ref="XW4:XX4"/>
    <mergeCell ref="XY4:YB4"/>
    <mergeCell ref="YC4:YE4"/>
    <mergeCell ref="YF4:YH4"/>
    <mergeCell ref="XW5:XX5"/>
    <mergeCell ref="XY5:XZ5"/>
    <mergeCell ref="YA5:YC5"/>
    <mergeCell ref="YD5:YF5"/>
    <mergeCell ref="YG5:YH5"/>
    <mergeCell ref="WG3:WG5"/>
    <mergeCell ref="WH3:WH5"/>
    <mergeCell ref="WI3:WI5"/>
    <mergeCell ref="WJ3:WS3"/>
    <mergeCell ref="WU3:WV3"/>
    <mergeCell ref="WW3:WZ3"/>
    <mergeCell ref="XA3:XC3"/>
    <mergeCell ref="XD3:XF3"/>
    <mergeCell ref="XH3:XH5"/>
    <mergeCell ref="WJ4:WS4"/>
    <mergeCell ref="WU4:WV4"/>
    <mergeCell ref="WW4:WZ4"/>
    <mergeCell ref="XA4:XC4"/>
    <mergeCell ref="XD4:XF4"/>
    <mergeCell ref="WU5:WV5"/>
    <mergeCell ref="WW5:WX5"/>
    <mergeCell ref="WY5:XA5"/>
    <mergeCell ref="XB5:XD5"/>
    <mergeCell ref="XE5:XF5"/>
    <mergeCell ref="VE3:VE5"/>
    <mergeCell ref="VF3:VF5"/>
    <mergeCell ref="VG3:VG5"/>
    <mergeCell ref="VH3:VQ3"/>
    <mergeCell ref="VS3:VT3"/>
    <mergeCell ref="VU3:VX3"/>
    <mergeCell ref="VY3:WA3"/>
    <mergeCell ref="WB3:WD3"/>
    <mergeCell ref="WF3:WF5"/>
    <mergeCell ref="VS4:VT4"/>
    <mergeCell ref="VU4:VX4"/>
    <mergeCell ref="VY4:WA4"/>
    <mergeCell ref="WB4:WD4"/>
    <mergeCell ref="VZ5:WB5"/>
    <mergeCell ref="WC5:WD5"/>
    <mergeCell ref="UC3:UC5"/>
    <mergeCell ref="UD3:UD5"/>
    <mergeCell ref="UE3:UE5"/>
    <mergeCell ref="UF3:UO3"/>
    <mergeCell ref="UQ3:UR3"/>
    <mergeCell ref="US3:UV3"/>
    <mergeCell ref="UW3:UY3"/>
    <mergeCell ref="UZ3:VB3"/>
    <mergeCell ref="VD3:VD5"/>
    <mergeCell ref="VW5:VY5"/>
    <mergeCell ref="TA3:TA5"/>
    <mergeCell ref="TB3:TB5"/>
    <mergeCell ref="TC3:TC5"/>
    <mergeCell ref="TD3:TM3"/>
    <mergeCell ref="TO3:TP3"/>
    <mergeCell ref="TQ3:TT3"/>
    <mergeCell ref="TU3:TW3"/>
    <mergeCell ref="TX3:TZ3"/>
    <mergeCell ref="UB3:UB5"/>
    <mergeCell ref="RY3:RY5"/>
    <mergeCell ref="RZ3:RZ5"/>
    <mergeCell ref="SA3:SA5"/>
    <mergeCell ref="SB3:SK3"/>
    <mergeCell ref="SM3:SN3"/>
    <mergeCell ref="SO3:SR3"/>
    <mergeCell ref="SS3:SU3"/>
    <mergeCell ref="SV3:SX3"/>
    <mergeCell ref="SZ3:SZ5"/>
    <mergeCell ref="RX3:RX5"/>
    <mergeCell ref="RK6:RL6"/>
    <mergeCell ref="RO6:RQ6"/>
    <mergeCell ref="RR6:RT6"/>
    <mergeCell ref="RU6:RV6"/>
    <mergeCell ref="RK10:RL10"/>
    <mergeCell ref="RO10:RQ10"/>
    <mergeCell ref="RR10:RT10"/>
    <mergeCell ref="RU10:RV10"/>
    <mergeCell ref="RK14:RL14"/>
    <mergeCell ref="RO14:RQ14"/>
    <mergeCell ref="RR14:RT14"/>
    <mergeCell ref="RU14:RV14"/>
    <mergeCell ref="RK18:RL18"/>
    <mergeCell ref="RO18:RQ18"/>
    <mergeCell ref="RR18:RT18"/>
    <mergeCell ref="QS35:QT35"/>
    <mergeCell ref="QS34:QT34"/>
    <mergeCell ref="QS31:QT31"/>
    <mergeCell ref="QS30:QT30"/>
    <mergeCell ref="QS27:QT27"/>
    <mergeCell ref="QS26:QT26"/>
    <mergeCell ref="QS23:QT23"/>
    <mergeCell ref="QS22:QT22"/>
    <mergeCell ref="RU18:RV18"/>
    <mergeCell ref="RK24:RL24"/>
    <mergeCell ref="RO24:RQ24"/>
    <mergeCell ref="RR24:RT24"/>
    <mergeCell ref="RU24:RV24"/>
    <mergeCell ref="RK27:RL27"/>
    <mergeCell ref="RO27:RQ27"/>
    <mergeCell ref="RR27:RT27"/>
    <mergeCell ref="LF36:LH36"/>
    <mergeCell ref="LI36:LJ36"/>
    <mergeCell ref="MA36:MB36"/>
    <mergeCell ref="ME36:MG36"/>
    <mergeCell ref="MH36:MJ36"/>
    <mergeCell ref="MK36:ML36"/>
    <mergeCell ref="NC36:ND36"/>
    <mergeCell ref="NG36:NI36"/>
    <mergeCell ref="NJ36:NL36"/>
    <mergeCell ref="QI36:QJ36"/>
    <mergeCell ref="QM36:QO36"/>
    <mergeCell ref="QP36:QR36"/>
    <mergeCell ref="QS36:QT36"/>
    <mergeCell ref="RK3:RL3"/>
    <mergeCell ref="RM3:RP3"/>
    <mergeCell ref="RQ3:RS3"/>
    <mergeCell ref="RT3:RV3"/>
    <mergeCell ref="RU27:RV27"/>
    <mergeCell ref="RK30:RL30"/>
    <mergeCell ref="RO30:RQ30"/>
    <mergeCell ref="RR30:RT30"/>
    <mergeCell ref="RU30:RV30"/>
    <mergeCell ref="RK33:RL33"/>
    <mergeCell ref="RO33:RQ33"/>
    <mergeCell ref="RR33:RT33"/>
    <mergeCell ref="RU33:RV33"/>
    <mergeCell ref="RK36:RL36"/>
    <mergeCell ref="RO36:RQ36"/>
    <mergeCell ref="RR36:RT36"/>
    <mergeCell ref="RU36:RV36"/>
    <mergeCell ref="OL34:ON34"/>
    <mergeCell ref="OO34:OP34"/>
    <mergeCell ref="IY36:JA36"/>
    <mergeCell ref="JB36:JD36"/>
    <mergeCell ref="JE36:JF36"/>
    <mergeCell ref="JW36:JX36"/>
    <mergeCell ref="KA36:KC36"/>
    <mergeCell ref="KD36:KF36"/>
    <mergeCell ref="KG36:KH36"/>
    <mergeCell ref="KY36:KZ36"/>
    <mergeCell ref="LC36:LE36"/>
    <mergeCell ref="OO35:OP35"/>
    <mergeCell ref="PG35:PH35"/>
    <mergeCell ref="PK35:PM35"/>
    <mergeCell ref="PN35:PP35"/>
    <mergeCell ref="PQ35:PR35"/>
    <mergeCell ref="QI35:QJ35"/>
    <mergeCell ref="QM35:QO35"/>
    <mergeCell ref="QP35:QR35"/>
    <mergeCell ref="NG35:NI35"/>
    <mergeCell ref="NJ35:NL35"/>
    <mergeCell ref="NM35:NN35"/>
    <mergeCell ref="OE35:OF35"/>
    <mergeCell ref="OI35:OK35"/>
    <mergeCell ref="OL35:ON35"/>
    <mergeCell ref="NM36:NN36"/>
    <mergeCell ref="OE36:OF36"/>
    <mergeCell ref="OI36:OK36"/>
    <mergeCell ref="OL36:ON36"/>
    <mergeCell ref="OO36:OP36"/>
    <mergeCell ref="PG36:PH36"/>
    <mergeCell ref="PK36:PM36"/>
    <mergeCell ref="PN36:PP36"/>
    <mergeCell ref="PQ36:PR36"/>
    <mergeCell ref="IU35:IV35"/>
    <mergeCell ref="IY35:JA35"/>
    <mergeCell ref="JB35:JD35"/>
    <mergeCell ref="JE35:JF35"/>
    <mergeCell ref="JW35:JX35"/>
    <mergeCell ref="KA35:KC35"/>
    <mergeCell ref="KD35:KF35"/>
    <mergeCell ref="KG35:KH35"/>
    <mergeCell ref="KY35:KZ35"/>
    <mergeCell ref="LC35:LE35"/>
    <mergeCell ref="LF35:LH35"/>
    <mergeCell ref="LI35:LJ35"/>
    <mergeCell ref="MA35:MB35"/>
    <mergeCell ref="ME35:MG35"/>
    <mergeCell ref="MH35:MJ35"/>
    <mergeCell ref="MK35:ML35"/>
    <mergeCell ref="NC35:ND35"/>
    <mergeCell ref="PG34:PH34"/>
    <mergeCell ref="PK34:PM34"/>
    <mergeCell ref="PN34:PP34"/>
    <mergeCell ref="PQ34:PR34"/>
    <mergeCell ref="QI34:QJ34"/>
    <mergeCell ref="QM34:QO34"/>
    <mergeCell ref="QP34:QR34"/>
    <mergeCell ref="QP33:QR33"/>
    <mergeCell ref="QS33:QT33"/>
    <mergeCell ref="IU34:IV34"/>
    <mergeCell ref="IY34:JA34"/>
    <mergeCell ref="JB34:JD34"/>
    <mergeCell ref="JE34:JF34"/>
    <mergeCell ref="JW34:JX34"/>
    <mergeCell ref="KA34:KC34"/>
    <mergeCell ref="KD34:KF34"/>
    <mergeCell ref="KG34:KH34"/>
    <mergeCell ref="KY34:KZ34"/>
    <mergeCell ref="LC34:LE34"/>
    <mergeCell ref="LF34:LH34"/>
    <mergeCell ref="LI34:LJ34"/>
    <mergeCell ref="MA34:MB34"/>
    <mergeCell ref="ME34:MG34"/>
    <mergeCell ref="MH34:MJ34"/>
    <mergeCell ref="MK34:ML34"/>
    <mergeCell ref="NC34:ND34"/>
    <mergeCell ref="NG34:NI34"/>
    <mergeCell ref="NJ34:NL34"/>
    <mergeCell ref="NM34:NN34"/>
    <mergeCell ref="OE34:OF34"/>
    <mergeCell ref="OI34:OK34"/>
    <mergeCell ref="OI33:OK33"/>
    <mergeCell ref="QS32:QT32"/>
    <mergeCell ref="IU33:IV33"/>
    <mergeCell ref="IY33:JA33"/>
    <mergeCell ref="JB33:JD33"/>
    <mergeCell ref="JE33:JF33"/>
    <mergeCell ref="JW33:JX33"/>
    <mergeCell ref="KA33:KC33"/>
    <mergeCell ref="KD33:KF33"/>
    <mergeCell ref="KG33:KH33"/>
    <mergeCell ref="KY33:KZ33"/>
    <mergeCell ref="LC33:LE33"/>
    <mergeCell ref="LF33:LH33"/>
    <mergeCell ref="LI33:LJ33"/>
    <mergeCell ref="MA33:MB33"/>
    <mergeCell ref="ME33:MG33"/>
    <mergeCell ref="MH33:MJ33"/>
    <mergeCell ref="MK33:ML33"/>
    <mergeCell ref="NC33:ND33"/>
    <mergeCell ref="NG33:NI33"/>
    <mergeCell ref="NJ33:NL33"/>
    <mergeCell ref="NM33:NN33"/>
    <mergeCell ref="OE33:OF33"/>
    <mergeCell ref="LI32:LJ32"/>
    <mergeCell ref="MA32:MB32"/>
    <mergeCell ref="ME32:MG32"/>
    <mergeCell ref="MH32:MJ32"/>
    <mergeCell ref="MK32:ML32"/>
    <mergeCell ref="NC32:ND32"/>
    <mergeCell ref="NG32:NI32"/>
    <mergeCell ref="NJ32:NL32"/>
    <mergeCell ref="NM32:NN32"/>
    <mergeCell ref="OL33:ON33"/>
    <mergeCell ref="OO33:OP33"/>
    <mergeCell ref="PG33:PH33"/>
    <mergeCell ref="PK33:PM33"/>
    <mergeCell ref="PN33:PP33"/>
    <mergeCell ref="PQ33:PR33"/>
    <mergeCell ref="QI33:QJ33"/>
    <mergeCell ref="QM33:QO33"/>
    <mergeCell ref="QM32:QO32"/>
    <mergeCell ref="JB32:JD32"/>
    <mergeCell ref="JE32:JF32"/>
    <mergeCell ref="JW32:JX32"/>
    <mergeCell ref="KA32:KC32"/>
    <mergeCell ref="KD32:KF32"/>
    <mergeCell ref="KG32:KH32"/>
    <mergeCell ref="KY32:KZ32"/>
    <mergeCell ref="LC32:LE32"/>
    <mergeCell ref="LF32:LH32"/>
    <mergeCell ref="OO31:OP31"/>
    <mergeCell ref="PG31:PH31"/>
    <mergeCell ref="PK31:PM31"/>
    <mergeCell ref="PN31:PP31"/>
    <mergeCell ref="PQ31:PR31"/>
    <mergeCell ref="QI31:QJ31"/>
    <mergeCell ref="QM31:QO31"/>
    <mergeCell ref="QP31:QR31"/>
    <mergeCell ref="NG31:NI31"/>
    <mergeCell ref="NJ31:NL31"/>
    <mergeCell ref="NM31:NN31"/>
    <mergeCell ref="OE31:OF31"/>
    <mergeCell ref="OI31:OK31"/>
    <mergeCell ref="OL31:ON31"/>
    <mergeCell ref="OE32:OF32"/>
    <mergeCell ref="OI32:OK32"/>
    <mergeCell ref="OL32:ON32"/>
    <mergeCell ref="OO32:OP32"/>
    <mergeCell ref="PG32:PH32"/>
    <mergeCell ref="PK32:PM32"/>
    <mergeCell ref="PN32:PP32"/>
    <mergeCell ref="PQ32:PR32"/>
    <mergeCell ref="QI32:QJ32"/>
    <mergeCell ref="QP32:QR32"/>
    <mergeCell ref="IU31:IV31"/>
    <mergeCell ref="IY31:JA31"/>
    <mergeCell ref="JB31:JD31"/>
    <mergeCell ref="JE31:JF31"/>
    <mergeCell ref="JW31:JX31"/>
    <mergeCell ref="KA31:KC31"/>
    <mergeCell ref="KD31:KF31"/>
    <mergeCell ref="KG31:KH31"/>
    <mergeCell ref="KY31:KZ31"/>
    <mergeCell ref="LC31:LE31"/>
    <mergeCell ref="LF31:LH31"/>
    <mergeCell ref="LI31:LJ31"/>
    <mergeCell ref="MA31:MB31"/>
    <mergeCell ref="ME31:MG31"/>
    <mergeCell ref="MH31:MJ31"/>
    <mergeCell ref="MK31:ML31"/>
    <mergeCell ref="NC31:ND31"/>
    <mergeCell ref="OL30:ON30"/>
    <mergeCell ref="OO30:OP30"/>
    <mergeCell ref="PG30:PH30"/>
    <mergeCell ref="PK30:PM30"/>
    <mergeCell ref="PN30:PP30"/>
    <mergeCell ref="PQ30:PR30"/>
    <mergeCell ref="QI30:QJ30"/>
    <mergeCell ref="QM30:QO30"/>
    <mergeCell ref="QP30:QR30"/>
    <mergeCell ref="QP29:QR29"/>
    <mergeCell ref="QS29:QT29"/>
    <mergeCell ref="IU30:IV30"/>
    <mergeCell ref="IY30:JA30"/>
    <mergeCell ref="JB30:JD30"/>
    <mergeCell ref="JE30:JF30"/>
    <mergeCell ref="JW30:JX30"/>
    <mergeCell ref="KA30:KC30"/>
    <mergeCell ref="KD30:KF30"/>
    <mergeCell ref="KG30:KH30"/>
    <mergeCell ref="KY30:KZ30"/>
    <mergeCell ref="LC30:LE30"/>
    <mergeCell ref="LF30:LH30"/>
    <mergeCell ref="LI30:LJ30"/>
    <mergeCell ref="MA30:MB30"/>
    <mergeCell ref="ME30:MG30"/>
    <mergeCell ref="MH30:MJ30"/>
    <mergeCell ref="MK30:ML30"/>
    <mergeCell ref="NC30:ND30"/>
    <mergeCell ref="NG30:NI30"/>
    <mergeCell ref="NJ30:NL30"/>
    <mergeCell ref="NM30:NN30"/>
    <mergeCell ref="OE30:OF30"/>
    <mergeCell ref="OI30:OK30"/>
    <mergeCell ref="OI29:OK29"/>
    <mergeCell ref="OL29:ON29"/>
    <mergeCell ref="OO29:OP29"/>
    <mergeCell ref="PG29:PH29"/>
    <mergeCell ref="PK29:PM29"/>
    <mergeCell ref="PN29:PP29"/>
    <mergeCell ref="PQ29:PR29"/>
    <mergeCell ref="QI29:QJ29"/>
    <mergeCell ref="QM29:QO29"/>
    <mergeCell ref="QM28:QO28"/>
    <mergeCell ref="QP28:QR28"/>
    <mergeCell ref="QS28:QT28"/>
    <mergeCell ref="IU29:IV29"/>
    <mergeCell ref="IY29:JA29"/>
    <mergeCell ref="JB29:JD29"/>
    <mergeCell ref="JE29:JF29"/>
    <mergeCell ref="JW29:JX29"/>
    <mergeCell ref="KA29:KC29"/>
    <mergeCell ref="KD29:KF29"/>
    <mergeCell ref="KG29:KH29"/>
    <mergeCell ref="KY29:KZ29"/>
    <mergeCell ref="LC29:LE29"/>
    <mergeCell ref="LF29:LH29"/>
    <mergeCell ref="LI29:LJ29"/>
    <mergeCell ref="MA29:MB29"/>
    <mergeCell ref="ME29:MG29"/>
    <mergeCell ref="MH29:MJ29"/>
    <mergeCell ref="MK29:ML29"/>
    <mergeCell ref="NC29:ND29"/>
    <mergeCell ref="NG29:NI29"/>
    <mergeCell ref="NJ29:NL29"/>
    <mergeCell ref="NM29:NN29"/>
    <mergeCell ref="OE29:OF29"/>
    <mergeCell ref="OE28:OF28"/>
    <mergeCell ref="OI28:OK28"/>
    <mergeCell ref="OL28:ON28"/>
    <mergeCell ref="OO28:OP28"/>
    <mergeCell ref="PG28:PH28"/>
    <mergeCell ref="PK28:PM28"/>
    <mergeCell ref="PN28:PP28"/>
    <mergeCell ref="PQ28:PR28"/>
    <mergeCell ref="QI28:QJ28"/>
    <mergeCell ref="LI28:LJ28"/>
    <mergeCell ref="MA28:MB28"/>
    <mergeCell ref="ME28:MG28"/>
    <mergeCell ref="MH28:MJ28"/>
    <mergeCell ref="MK28:ML28"/>
    <mergeCell ref="NC28:ND28"/>
    <mergeCell ref="NG28:NI28"/>
    <mergeCell ref="NJ28:NL28"/>
    <mergeCell ref="NM28:NN28"/>
    <mergeCell ref="JB28:JD28"/>
    <mergeCell ref="JE28:JF28"/>
    <mergeCell ref="JW28:JX28"/>
    <mergeCell ref="KA28:KC28"/>
    <mergeCell ref="KD28:KF28"/>
    <mergeCell ref="KG28:KH28"/>
    <mergeCell ref="KY28:KZ28"/>
    <mergeCell ref="LC28:LE28"/>
    <mergeCell ref="LF28:LH28"/>
    <mergeCell ref="OO27:OP27"/>
    <mergeCell ref="PG27:PH27"/>
    <mergeCell ref="PK27:PM27"/>
    <mergeCell ref="PN27:PP27"/>
    <mergeCell ref="PQ27:PR27"/>
    <mergeCell ref="QI27:QJ27"/>
    <mergeCell ref="QM27:QO27"/>
    <mergeCell ref="QP27:QR27"/>
    <mergeCell ref="NG27:NI27"/>
    <mergeCell ref="NJ27:NL27"/>
    <mergeCell ref="NM27:NN27"/>
    <mergeCell ref="OE27:OF27"/>
    <mergeCell ref="OI27:OK27"/>
    <mergeCell ref="OL27:ON27"/>
    <mergeCell ref="IU27:IV27"/>
    <mergeCell ref="IY27:JA27"/>
    <mergeCell ref="JB27:JD27"/>
    <mergeCell ref="JE27:JF27"/>
    <mergeCell ref="JW27:JX27"/>
    <mergeCell ref="KA27:KC27"/>
    <mergeCell ref="KD27:KF27"/>
    <mergeCell ref="KG27:KH27"/>
    <mergeCell ref="KY27:KZ27"/>
    <mergeCell ref="LC27:LE27"/>
    <mergeCell ref="LF27:LH27"/>
    <mergeCell ref="LI27:LJ27"/>
    <mergeCell ref="MA27:MB27"/>
    <mergeCell ref="ME27:MG27"/>
    <mergeCell ref="MH27:MJ27"/>
    <mergeCell ref="MK27:ML27"/>
    <mergeCell ref="NC27:ND27"/>
    <mergeCell ref="OL26:ON26"/>
    <mergeCell ref="OO26:OP26"/>
    <mergeCell ref="PG26:PH26"/>
    <mergeCell ref="PK26:PM26"/>
    <mergeCell ref="PN26:PP26"/>
    <mergeCell ref="PQ26:PR26"/>
    <mergeCell ref="QI26:QJ26"/>
    <mergeCell ref="QM26:QO26"/>
    <mergeCell ref="QP26:QR26"/>
    <mergeCell ref="QP25:QR25"/>
    <mergeCell ref="QS25:QT25"/>
    <mergeCell ref="IU26:IV26"/>
    <mergeCell ref="IY26:JA26"/>
    <mergeCell ref="JB26:JD26"/>
    <mergeCell ref="JE26:JF26"/>
    <mergeCell ref="JW26:JX26"/>
    <mergeCell ref="KA26:KC26"/>
    <mergeCell ref="KD26:KF26"/>
    <mergeCell ref="KG26:KH26"/>
    <mergeCell ref="KY26:KZ26"/>
    <mergeCell ref="LC26:LE26"/>
    <mergeCell ref="LF26:LH26"/>
    <mergeCell ref="LI26:LJ26"/>
    <mergeCell ref="MA26:MB26"/>
    <mergeCell ref="ME26:MG26"/>
    <mergeCell ref="MH26:MJ26"/>
    <mergeCell ref="MK26:ML26"/>
    <mergeCell ref="NC26:ND26"/>
    <mergeCell ref="NG26:NI26"/>
    <mergeCell ref="NJ26:NL26"/>
    <mergeCell ref="NM26:NN26"/>
    <mergeCell ref="OE26:OF26"/>
    <mergeCell ref="OI26:OK26"/>
    <mergeCell ref="OI25:OK25"/>
    <mergeCell ref="OL25:ON25"/>
    <mergeCell ref="OO25:OP25"/>
    <mergeCell ref="PG25:PH25"/>
    <mergeCell ref="PK25:PM25"/>
    <mergeCell ref="PN25:PP25"/>
    <mergeCell ref="PQ25:PR25"/>
    <mergeCell ref="QI25:QJ25"/>
    <mergeCell ref="QM25:QO25"/>
    <mergeCell ref="QM24:QO24"/>
    <mergeCell ref="QP24:QR24"/>
    <mergeCell ref="QS24:QT24"/>
    <mergeCell ref="IU25:IV25"/>
    <mergeCell ref="IY25:JA25"/>
    <mergeCell ref="JB25:JD25"/>
    <mergeCell ref="JE25:JF25"/>
    <mergeCell ref="JW25:JX25"/>
    <mergeCell ref="KA25:KC25"/>
    <mergeCell ref="KD25:KF25"/>
    <mergeCell ref="KG25:KH25"/>
    <mergeCell ref="KY25:KZ25"/>
    <mergeCell ref="LC25:LE25"/>
    <mergeCell ref="LF25:LH25"/>
    <mergeCell ref="LI25:LJ25"/>
    <mergeCell ref="MA25:MB25"/>
    <mergeCell ref="ME25:MG25"/>
    <mergeCell ref="MH25:MJ25"/>
    <mergeCell ref="MK25:ML25"/>
    <mergeCell ref="NC25:ND25"/>
    <mergeCell ref="NG25:NI25"/>
    <mergeCell ref="NJ25:NL25"/>
    <mergeCell ref="NM25:NN25"/>
    <mergeCell ref="OE25:OF25"/>
    <mergeCell ref="OE24:OF24"/>
    <mergeCell ref="OI24:OK24"/>
    <mergeCell ref="OL24:ON24"/>
    <mergeCell ref="OO24:OP24"/>
    <mergeCell ref="PG24:PH24"/>
    <mergeCell ref="PK24:PM24"/>
    <mergeCell ref="PN24:PP24"/>
    <mergeCell ref="PQ24:PR24"/>
    <mergeCell ref="QI24:QJ24"/>
    <mergeCell ref="LI24:LJ24"/>
    <mergeCell ref="MA24:MB24"/>
    <mergeCell ref="ME24:MG24"/>
    <mergeCell ref="MH24:MJ24"/>
    <mergeCell ref="MK24:ML24"/>
    <mergeCell ref="NC24:ND24"/>
    <mergeCell ref="NG24:NI24"/>
    <mergeCell ref="NJ24:NL24"/>
    <mergeCell ref="NM24:NN24"/>
    <mergeCell ref="JB24:JD24"/>
    <mergeCell ref="JE24:JF24"/>
    <mergeCell ref="JW24:JX24"/>
    <mergeCell ref="KA24:KC24"/>
    <mergeCell ref="KD24:KF24"/>
    <mergeCell ref="KG24:KH24"/>
    <mergeCell ref="KY24:KZ24"/>
    <mergeCell ref="LC24:LE24"/>
    <mergeCell ref="LF24:LH24"/>
    <mergeCell ref="OO23:OP23"/>
    <mergeCell ref="PG23:PH23"/>
    <mergeCell ref="PK23:PM23"/>
    <mergeCell ref="PN23:PP23"/>
    <mergeCell ref="PQ23:PR23"/>
    <mergeCell ref="QI23:QJ23"/>
    <mergeCell ref="QM23:QO23"/>
    <mergeCell ref="QP23:QR23"/>
    <mergeCell ref="NG23:NI23"/>
    <mergeCell ref="NJ23:NL23"/>
    <mergeCell ref="NM23:NN23"/>
    <mergeCell ref="OE23:OF23"/>
    <mergeCell ref="OI23:OK23"/>
    <mergeCell ref="OL23:ON23"/>
    <mergeCell ref="IU23:IV23"/>
    <mergeCell ref="IY23:JA23"/>
    <mergeCell ref="JB23:JD23"/>
    <mergeCell ref="JE23:JF23"/>
    <mergeCell ref="JW23:JX23"/>
    <mergeCell ref="KA23:KC23"/>
    <mergeCell ref="KD23:KF23"/>
    <mergeCell ref="KG23:KH23"/>
    <mergeCell ref="KY23:KZ23"/>
    <mergeCell ref="LC23:LE23"/>
    <mergeCell ref="LF23:LH23"/>
    <mergeCell ref="LI23:LJ23"/>
    <mergeCell ref="MA23:MB23"/>
    <mergeCell ref="ME23:MG23"/>
    <mergeCell ref="MH23:MJ23"/>
    <mergeCell ref="MK23:ML23"/>
    <mergeCell ref="NC23:ND23"/>
    <mergeCell ref="OL22:ON22"/>
    <mergeCell ref="OO22:OP22"/>
    <mergeCell ref="PG22:PH22"/>
    <mergeCell ref="PK22:PM22"/>
    <mergeCell ref="PN22:PP22"/>
    <mergeCell ref="PQ22:PR22"/>
    <mergeCell ref="QI22:QJ22"/>
    <mergeCell ref="QM22:QO22"/>
    <mergeCell ref="QP22:QR22"/>
    <mergeCell ref="QP21:QR21"/>
    <mergeCell ref="QS21:QT21"/>
    <mergeCell ref="IU22:IV22"/>
    <mergeCell ref="IY22:JA22"/>
    <mergeCell ref="JB22:JD22"/>
    <mergeCell ref="JE22:JF22"/>
    <mergeCell ref="JW22:JX22"/>
    <mergeCell ref="KA22:KC22"/>
    <mergeCell ref="KD22:KF22"/>
    <mergeCell ref="KG22:KH22"/>
    <mergeCell ref="KY22:KZ22"/>
    <mergeCell ref="LC22:LE22"/>
    <mergeCell ref="LF22:LH22"/>
    <mergeCell ref="LI22:LJ22"/>
    <mergeCell ref="MA22:MB22"/>
    <mergeCell ref="ME22:MG22"/>
    <mergeCell ref="MH22:MJ22"/>
    <mergeCell ref="MK22:ML22"/>
    <mergeCell ref="NC22:ND22"/>
    <mergeCell ref="NG22:NI22"/>
    <mergeCell ref="NJ22:NL22"/>
    <mergeCell ref="NM22:NN22"/>
    <mergeCell ref="OE22:OF22"/>
    <mergeCell ref="OI22:OK22"/>
    <mergeCell ref="OI21:OK21"/>
    <mergeCell ref="OL21:ON21"/>
    <mergeCell ref="OO21:OP21"/>
    <mergeCell ref="PG21:PH21"/>
    <mergeCell ref="PK21:PM21"/>
    <mergeCell ref="PN21:PP21"/>
    <mergeCell ref="PQ21:PR21"/>
    <mergeCell ref="QI21:QJ21"/>
    <mergeCell ref="QM21:QO21"/>
    <mergeCell ref="QM20:QO20"/>
    <mergeCell ref="QP20:QR20"/>
    <mergeCell ref="QS20:QT20"/>
    <mergeCell ref="IU21:IV21"/>
    <mergeCell ref="IY21:JA21"/>
    <mergeCell ref="JB21:JD21"/>
    <mergeCell ref="JE21:JF21"/>
    <mergeCell ref="JW21:JX21"/>
    <mergeCell ref="KA21:KC21"/>
    <mergeCell ref="KD21:KF21"/>
    <mergeCell ref="KG21:KH21"/>
    <mergeCell ref="KY21:KZ21"/>
    <mergeCell ref="LC21:LE21"/>
    <mergeCell ref="LF21:LH21"/>
    <mergeCell ref="LI21:LJ21"/>
    <mergeCell ref="MA21:MB21"/>
    <mergeCell ref="ME21:MG21"/>
    <mergeCell ref="MH21:MJ21"/>
    <mergeCell ref="MK21:ML21"/>
    <mergeCell ref="NC21:ND21"/>
    <mergeCell ref="NG21:NI21"/>
    <mergeCell ref="NJ21:NL21"/>
    <mergeCell ref="NM21:NN21"/>
    <mergeCell ref="OE21:OF21"/>
    <mergeCell ref="OE20:OF20"/>
    <mergeCell ref="OI20:OK20"/>
    <mergeCell ref="OL20:ON20"/>
    <mergeCell ref="OO20:OP20"/>
    <mergeCell ref="PG20:PH20"/>
    <mergeCell ref="PK20:PM20"/>
    <mergeCell ref="PN20:PP20"/>
    <mergeCell ref="PQ20:PR20"/>
    <mergeCell ref="QI20:QJ20"/>
    <mergeCell ref="LI20:LJ20"/>
    <mergeCell ref="MA20:MB20"/>
    <mergeCell ref="ME20:MG20"/>
    <mergeCell ref="MH20:MJ20"/>
    <mergeCell ref="MK20:ML20"/>
    <mergeCell ref="NC20:ND20"/>
    <mergeCell ref="NG20:NI20"/>
    <mergeCell ref="NJ20:NL20"/>
    <mergeCell ref="NM20:NN20"/>
    <mergeCell ref="JB20:JD20"/>
    <mergeCell ref="JE20:JF20"/>
    <mergeCell ref="JW20:JX20"/>
    <mergeCell ref="KA20:KC20"/>
    <mergeCell ref="KD20:KF20"/>
    <mergeCell ref="KG20:KH20"/>
    <mergeCell ref="KY20:KZ20"/>
    <mergeCell ref="LC20:LE20"/>
    <mergeCell ref="LF20:LH20"/>
    <mergeCell ref="OO19:OP19"/>
    <mergeCell ref="PG19:PH19"/>
    <mergeCell ref="PK19:PM19"/>
    <mergeCell ref="PN19:PP19"/>
    <mergeCell ref="PQ19:PR19"/>
    <mergeCell ref="QI19:QJ19"/>
    <mergeCell ref="QM19:QO19"/>
    <mergeCell ref="QP19:QR19"/>
    <mergeCell ref="QS19:QT19"/>
    <mergeCell ref="QS18:QT18"/>
    <mergeCell ref="IU19:IV19"/>
    <mergeCell ref="IY19:JA19"/>
    <mergeCell ref="JB19:JD19"/>
    <mergeCell ref="JE19:JF19"/>
    <mergeCell ref="JW19:JX19"/>
    <mergeCell ref="KA19:KC19"/>
    <mergeCell ref="KD19:KF19"/>
    <mergeCell ref="KG19:KH19"/>
    <mergeCell ref="KY19:KZ19"/>
    <mergeCell ref="LC19:LE19"/>
    <mergeCell ref="LF19:LH19"/>
    <mergeCell ref="LI19:LJ19"/>
    <mergeCell ref="MA19:MB19"/>
    <mergeCell ref="ME19:MG19"/>
    <mergeCell ref="MH19:MJ19"/>
    <mergeCell ref="MK19:ML19"/>
    <mergeCell ref="NC19:ND19"/>
    <mergeCell ref="NG19:NI19"/>
    <mergeCell ref="NJ19:NL19"/>
    <mergeCell ref="NM19:NN19"/>
    <mergeCell ref="OE19:OF19"/>
    <mergeCell ref="OI19:OK19"/>
    <mergeCell ref="OL19:ON19"/>
    <mergeCell ref="OL18:ON18"/>
    <mergeCell ref="OO18:OP18"/>
    <mergeCell ref="PG18:PH18"/>
    <mergeCell ref="PK18:PM18"/>
    <mergeCell ref="PN18:PP18"/>
    <mergeCell ref="PQ18:PR18"/>
    <mergeCell ref="QI18:QJ18"/>
    <mergeCell ref="QM18:QO18"/>
    <mergeCell ref="QP18:QR18"/>
    <mergeCell ref="QP17:QR17"/>
    <mergeCell ref="QS17:QT17"/>
    <mergeCell ref="IU18:IV18"/>
    <mergeCell ref="IY18:JA18"/>
    <mergeCell ref="JB18:JD18"/>
    <mergeCell ref="JE18:JF18"/>
    <mergeCell ref="JW18:JX18"/>
    <mergeCell ref="KA18:KC18"/>
    <mergeCell ref="KD18:KF18"/>
    <mergeCell ref="KG18:KH18"/>
    <mergeCell ref="KY18:KZ18"/>
    <mergeCell ref="LC18:LE18"/>
    <mergeCell ref="LF18:LH18"/>
    <mergeCell ref="LI18:LJ18"/>
    <mergeCell ref="MA18:MB18"/>
    <mergeCell ref="ME18:MG18"/>
    <mergeCell ref="MH18:MJ18"/>
    <mergeCell ref="MK18:ML18"/>
    <mergeCell ref="NC18:ND18"/>
    <mergeCell ref="NG18:NI18"/>
    <mergeCell ref="NJ18:NL18"/>
    <mergeCell ref="NM18:NN18"/>
    <mergeCell ref="OE18:OF18"/>
    <mergeCell ref="OI18:OK18"/>
    <mergeCell ref="OI17:OK17"/>
    <mergeCell ref="OL17:ON17"/>
    <mergeCell ref="OO17:OP17"/>
    <mergeCell ref="PG17:PH17"/>
    <mergeCell ref="PK17:PM17"/>
    <mergeCell ref="PN17:PP17"/>
    <mergeCell ref="PQ17:PR17"/>
    <mergeCell ref="QI17:QJ17"/>
    <mergeCell ref="QM17:QO17"/>
    <mergeCell ref="QM16:QO16"/>
    <mergeCell ref="QP16:QR16"/>
    <mergeCell ref="QS16:QT16"/>
    <mergeCell ref="IU17:IV17"/>
    <mergeCell ref="IY17:JA17"/>
    <mergeCell ref="JB17:JD17"/>
    <mergeCell ref="JE17:JF17"/>
    <mergeCell ref="JW17:JX17"/>
    <mergeCell ref="KA17:KC17"/>
    <mergeCell ref="KD17:KF17"/>
    <mergeCell ref="KG17:KH17"/>
    <mergeCell ref="KY17:KZ17"/>
    <mergeCell ref="LC17:LE17"/>
    <mergeCell ref="LF17:LH17"/>
    <mergeCell ref="LI17:LJ17"/>
    <mergeCell ref="MA17:MB17"/>
    <mergeCell ref="ME17:MG17"/>
    <mergeCell ref="MH17:MJ17"/>
    <mergeCell ref="MK17:ML17"/>
    <mergeCell ref="NC17:ND17"/>
    <mergeCell ref="NG17:NI17"/>
    <mergeCell ref="NJ17:NL17"/>
    <mergeCell ref="NM17:NN17"/>
    <mergeCell ref="OE17:OF17"/>
    <mergeCell ref="OE16:OF16"/>
    <mergeCell ref="OI16:OK16"/>
    <mergeCell ref="OL16:ON16"/>
    <mergeCell ref="OO16:OP16"/>
    <mergeCell ref="PG16:PH16"/>
    <mergeCell ref="PK16:PM16"/>
    <mergeCell ref="PN16:PP16"/>
    <mergeCell ref="PQ16:PR16"/>
    <mergeCell ref="QI16:QJ16"/>
    <mergeCell ref="LI16:LJ16"/>
    <mergeCell ref="MA16:MB16"/>
    <mergeCell ref="ME16:MG16"/>
    <mergeCell ref="MH16:MJ16"/>
    <mergeCell ref="MK16:ML16"/>
    <mergeCell ref="NC16:ND16"/>
    <mergeCell ref="NG16:NI16"/>
    <mergeCell ref="NJ16:NL16"/>
    <mergeCell ref="NM16:NN16"/>
    <mergeCell ref="JB16:JD16"/>
    <mergeCell ref="JE16:JF16"/>
    <mergeCell ref="JW16:JX16"/>
    <mergeCell ref="KA16:KC16"/>
    <mergeCell ref="KD16:KF16"/>
    <mergeCell ref="KG16:KH16"/>
    <mergeCell ref="KY16:KZ16"/>
    <mergeCell ref="LC16:LE16"/>
    <mergeCell ref="LF16:LH16"/>
    <mergeCell ref="OO15:OP15"/>
    <mergeCell ref="PG15:PH15"/>
    <mergeCell ref="PK15:PM15"/>
    <mergeCell ref="PN15:PP15"/>
    <mergeCell ref="PQ15:PR15"/>
    <mergeCell ref="QI15:QJ15"/>
    <mergeCell ref="QM15:QO15"/>
    <mergeCell ref="QP15:QR15"/>
    <mergeCell ref="QS15:QT15"/>
    <mergeCell ref="QS14:QT14"/>
    <mergeCell ref="IU15:IV15"/>
    <mergeCell ref="IY15:JA15"/>
    <mergeCell ref="JB15:JD15"/>
    <mergeCell ref="JE15:JF15"/>
    <mergeCell ref="JW15:JX15"/>
    <mergeCell ref="KA15:KC15"/>
    <mergeCell ref="KD15:KF15"/>
    <mergeCell ref="KG15:KH15"/>
    <mergeCell ref="KY15:KZ15"/>
    <mergeCell ref="LC15:LE15"/>
    <mergeCell ref="LF15:LH15"/>
    <mergeCell ref="LI15:LJ15"/>
    <mergeCell ref="MA15:MB15"/>
    <mergeCell ref="ME15:MG15"/>
    <mergeCell ref="MH15:MJ15"/>
    <mergeCell ref="MK15:ML15"/>
    <mergeCell ref="NC15:ND15"/>
    <mergeCell ref="NG15:NI15"/>
    <mergeCell ref="NJ15:NL15"/>
    <mergeCell ref="NM15:NN15"/>
    <mergeCell ref="OE15:OF15"/>
    <mergeCell ref="OI15:OK15"/>
    <mergeCell ref="OL15:ON15"/>
    <mergeCell ref="OL14:ON14"/>
    <mergeCell ref="OO14:OP14"/>
    <mergeCell ref="PG14:PH14"/>
    <mergeCell ref="PK14:PM14"/>
    <mergeCell ref="PN14:PP14"/>
    <mergeCell ref="PQ14:PR14"/>
    <mergeCell ref="QI14:QJ14"/>
    <mergeCell ref="QM14:QO14"/>
    <mergeCell ref="QP14:QR14"/>
    <mergeCell ref="QP13:QR13"/>
    <mergeCell ref="QS13:QT13"/>
    <mergeCell ref="IU14:IV14"/>
    <mergeCell ref="IY14:JA14"/>
    <mergeCell ref="JB14:JD14"/>
    <mergeCell ref="JE14:JF14"/>
    <mergeCell ref="JW14:JX14"/>
    <mergeCell ref="KA14:KC14"/>
    <mergeCell ref="KD14:KF14"/>
    <mergeCell ref="KG14:KH14"/>
    <mergeCell ref="KY14:KZ14"/>
    <mergeCell ref="LC14:LE14"/>
    <mergeCell ref="LF14:LH14"/>
    <mergeCell ref="LI14:LJ14"/>
    <mergeCell ref="MA14:MB14"/>
    <mergeCell ref="ME14:MG14"/>
    <mergeCell ref="MH14:MJ14"/>
    <mergeCell ref="MK14:ML14"/>
    <mergeCell ref="NC14:ND14"/>
    <mergeCell ref="NG14:NI14"/>
    <mergeCell ref="NJ14:NL14"/>
    <mergeCell ref="NM14:NN14"/>
    <mergeCell ref="OE14:OF14"/>
    <mergeCell ref="OI14:OK14"/>
    <mergeCell ref="OI13:OK13"/>
    <mergeCell ref="OL13:ON13"/>
    <mergeCell ref="OO13:OP13"/>
    <mergeCell ref="PG13:PH13"/>
    <mergeCell ref="PK13:PM13"/>
    <mergeCell ref="PN13:PP13"/>
    <mergeCell ref="PQ13:PR13"/>
    <mergeCell ref="QI13:QJ13"/>
    <mergeCell ref="QM13:QO13"/>
    <mergeCell ref="QM12:QO12"/>
    <mergeCell ref="QP12:QR12"/>
    <mergeCell ref="QS12:QT12"/>
    <mergeCell ref="IU13:IV13"/>
    <mergeCell ref="IY13:JA13"/>
    <mergeCell ref="JB13:JD13"/>
    <mergeCell ref="JE13:JF13"/>
    <mergeCell ref="JW13:JX13"/>
    <mergeCell ref="KA13:KC13"/>
    <mergeCell ref="KD13:KF13"/>
    <mergeCell ref="KG13:KH13"/>
    <mergeCell ref="KY13:KZ13"/>
    <mergeCell ref="LC13:LE13"/>
    <mergeCell ref="LF13:LH13"/>
    <mergeCell ref="LI13:LJ13"/>
    <mergeCell ref="MA13:MB13"/>
    <mergeCell ref="ME13:MG13"/>
    <mergeCell ref="MH13:MJ13"/>
    <mergeCell ref="MK13:ML13"/>
    <mergeCell ref="NC13:ND13"/>
    <mergeCell ref="NG13:NI13"/>
    <mergeCell ref="NJ13:NL13"/>
    <mergeCell ref="NM13:NN13"/>
    <mergeCell ref="OE13:OF13"/>
    <mergeCell ref="OE12:OF12"/>
    <mergeCell ref="OI12:OK12"/>
    <mergeCell ref="OL12:ON12"/>
    <mergeCell ref="OO12:OP12"/>
    <mergeCell ref="PG12:PH12"/>
    <mergeCell ref="PK12:PM12"/>
    <mergeCell ref="PN12:PP12"/>
    <mergeCell ref="PQ12:PR12"/>
    <mergeCell ref="QI12:QJ12"/>
    <mergeCell ref="LI12:LJ12"/>
    <mergeCell ref="MA12:MB12"/>
    <mergeCell ref="ME12:MG12"/>
    <mergeCell ref="MH12:MJ12"/>
    <mergeCell ref="MK12:ML12"/>
    <mergeCell ref="NC12:ND12"/>
    <mergeCell ref="NG12:NI12"/>
    <mergeCell ref="NJ12:NL12"/>
    <mergeCell ref="NM12:NN12"/>
    <mergeCell ref="JB12:JD12"/>
    <mergeCell ref="JE12:JF12"/>
    <mergeCell ref="JW12:JX12"/>
    <mergeCell ref="KA12:KC12"/>
    <mergeCell ref="KD12:KF12"/>
    <mergeCell ref="KG12:KH12"/>
    <mergeCell ref="KY12:KZ12"/>
    <mergeCell ref="LC12:LE12"/>
    <mergeCell ref="LF12:LH12"/>
    <mergeCell ref="OO11:OP11"/>
    <mergeCell ref="PG11:PH11"/>
    <mergeCell ref="PK11:PM11"/>
    <mergeCell ref="PN11:PP11"/>
    <mergeCell ref="PQ11:PR11"/>
    <mergeCell ref="QI11:QJ11"/>
    <mergeCell ref="QM11:QO11"/>
    <mergeCell ref="QP11:QR11"/>
    <mergeCell ref="QS11:QT11"/>
    <mergeCell ref="QS10:QT10"/>
    <mergeCell ref="IU11:IV11"/>
    <mergeCell ref="IY11:JA11"/>
    <mergeCell ref="JB11:JD11"/>
    <mergeCell ref="JE11:JF11"/>
    <mergeCell ref="JW11:JX11"/>
    <mergeCell ref="KA11:KC11"/>
    <mergeCell ref="KD11:KF11"/>
    <mergeCell ref="KG11:KH11"/>
    <mergeCell ref="KY11:KZ11"/>
    <mergeCell ref="LC11:LE11"/>
    <mergeCell ref="LF11:LH11"/>
    <mergeCell ref="LI11:LJ11"/>
    <mergeCell ref="MA11:MB11"/>
    <mergeCell ref="ME11:MG11"/>
    <mergeCell ref="MH11:MJ11"/>
    <mergeCell ref="MK11:ML11"/>
    <mergeCell ref="NC11:ND11"/>
    <mergeCell ref="NG11:NI11"/>
    <mergeCell ref="NJ11:NL11"/>
    <mergeCell ref="NM11:NN11"/>
    <mergeCell ref="OE11:OF11"/>
    <mergeCell ref="OI11:OK11"/>
    <mergeCell ref="OL11:ON11"/>
    <mergeCell ref="OL10:ON10"/>
    <mergeCell ref="OO10:OP10"/>
    <mergeCell ref="PG10:PH10"/>
    <mergeCell ref="PK10:PM10"/>
    <mergeCell ref="PN10:PP10"/>
    <mergeCell ref="PQ10:PR10"/>
    <mergeCell ref="QI10:QJ10"/>
    <mergeCell ref="QM10:QO10"/>
    <mergeCell ref="QP10:QR10"/>
    <mergeCell ref="QP9:QR9"/>
    <mergeCell ref="QS9:QT9"/>
    <mergeCell ref="IU10:IV10"/>
    <mergeCell ref="IY10:JA10"/>
    <mergeCell ref="JB10:JD10"/>
    <mergeCell ref="JE10:JF10"/>
    <mergeCell ref="JW10:JX10"/>
    <mergeCell ref="KA10:KC10"/>
    <mergeCell ref="KD10:KF10"/>
    <mergeCell ref="KG10:KH10"/>
    <mergeCell ref="KY10:KZ10"/>
    <mergeCell ref="LC10:LE10"/>
    <mergeCell ref="LF10:LH10"/>
    <mergeCell ref="LI10:LJ10"/>
    <mergeCell ref="MA10:MB10"/>
    <mergeCell ref="ME10:MG10"/>
    <mergeCell ref="MH10:MJ10"/>
    <mergeCell ref="MK10:ML10"/>
    <mergeCell ref="NC10:ND10"/>
    <mergeCell ref="NG10:NI10"/>
    <mergeCell ref="NJ10:NL10"/>
    <mergeCell ref="NM10:NN10"/>
    <mergeCell ref="OE10:OF10"/>
    <mergeCell ref="OI10:OK10"/>
    <mergeCell ref="OI9:OK9"/>
    <mergeCell ref="OL9:ON9"/>
    <mergeCell ref="OO9:OP9"/>
    <mergeCell ref="PG9:PH9"/>
    <mergeCell ref="PK9:PM9"/>
    <mergeCell ref="PN9:PP9"/>
    <mergeCell ref="PQ9:PR9"/>
    <mergeCell ref="QI9:QJ9"/>
    <mergeCell ref="QM9:QO9"/>
    <mergeCell ref="QM8:QO8"/>
    <mergeCell ref="QP8:QR8"/>
    <mergeCell ref="QS8:QT8"/>
    <mergeCell ref="IU9:IV9"/>
    <mergeCell ref="IY9:JA9"/>
    <mergeCell ref="JB9:JD9"/>
    <mergeCell ref="JE9:JF9"/>
    <mergeCell ref="JW9:JX9"/>
    <mergeCell ref="KA9:KC9"/>
    <mergeCell ref="KD9:KF9"/>
    <mergeCell ref="KG9:KH9"/>
    <mergeCell ref="KY9:KZ9"/>
    <mergeCell ref="LC9:LE9"/>
    <mergeCell ref="LF9:LH9"/>
    <mergeCell ref="LI9:LJ9"/>
    <mergeCell ref="MA9:MB9"/>
    <mergeCell ref="ME9:MG9"/>
    <mergeCell ref="MH9:MJ9"/>
    <mergeCell ref="MK9:ML9"/>
    <mergeCell ref="NC9:ND9"/>
    <mergeCell ref="NG9:NI9"/>
    <mergeCell ref="NJ9:NL9"/>
    <mergeCell ref="NM9:NN9"/>
    <mergeCell ref="OE9:OF9"/>
    <mergeCell ref="OE8:OF8"/>
    <mergeCell ref="OI8:OK8"/>
    <mergeCell ref="OL8:ON8"/>
    <mergeCell ref="OO8:OP8"/>
    <mergeCell ref="PG8:PH8"/>
    <mergeCell ref="PK8:PM8"/>
    <mergeCell ref="PN8:PP8"/>
    <mergeCell ref="PQ8:PR8"/>
    <mergeCell ref="QI8:QJ8"/>
    <mergeCell ref="LI8:LJ8"/>
    <mergeCell ref="MA8:MB8"/>
    <mergeCell ref="ME8:MG8"/>
    <mergeCell ref="MH8:MJ8"/>
    <mergeCell ref="MK8:ML8"/>
    <mergeCell ref="NC8:ND8"/>
    <mergeCell ref="NG8:NI8"/>
    <mergeCell ref="NJ8:NL8"/>
    <mergeCell ref="NM8:NN8"/>
    <mergeCell ref="JB8:JD8"/>
    <mergeCell ref="JE8:JF8"/>
    <mergeCell ref="JW8:JX8"/>
    <mergeCell ref="KA8:KC8"/>
    <mergeCell ref="KD8:KF8"/>
    <mergeCell ref="KG8:KH8"/>
    <mergeCell ref="KY8:KZ8"/>
    <mergeCell ref="LC8:LE8"/>
    <mergeCell ref="LF8:LH8"/>
    <mergeCell ref="OO7:OP7"/>
    <mergeCell ref="PG7:PH7"/>
    <mergeCell ref="PK7:PM7"/>
    <mergeCell ref="PN7:PP7"/>
    <mergeCell ref="PQ7:PR7"/>
    <mergeCell ref="QI7:QJ7"/>
    <mergeCell ref="QM7:QO7"/>
    <mergeCell ref="QP7:QR7"/>
    <mergeCell ref="QS7:QT7"/>
    <mergeCell ref="QS6:QT6"/>
    <mergeCell ref="IU7:IV7"/>
    <mergeCell ref="IY7:JA7"/>
    <mergeCell ref="JB7:JD7"/>
    <mergeCell ref="JE7:JF7"/>
    <mergeCell ref="JW7:JX7"/>
    <mergeCell ref="KA7:KC7"/>
    <mergeCell ref="KD7:KF7"/>
    <mergeCell ref="KG7:KH7"/>
    <mergeCell ref="KY7:KZ7"/>
    <mergeCell ref="LC7:LE7"/>
    <mergeCell ref="LF7:LH7"/>
    <mergeCell ref="LI7:LJ7"/>
    <mergeCell ref="MA7:MB7"/>
    <mergeCell ref="ME7:MG7"/>
    <mergeCell ref="MH7:MJ7"/>
    <mergeCell ref="MK7:ML7"/>
    <mergeCell ref="NC7:ND7"/>
    <mergeCell ref="NG7:NI7"/>
    <mergeCell ref="NJ7:NL7"/>
    <mergeCell ref="NM7:NN7"/>
    <mergeCell ref="OE7:OF7"/>
    <mergeCell ref="OI7:OK7"/>
    <mergeCell ref="OL7:ON7"/>
    <mergeCell ref="OL6:ON6"/>
    <mergeCell ref="OO6:OP6"/>
    <mergeCell ref="PG6:PH6"/>
    <mergeCell ref="PK6:PM6"/>
    <mergeCell ref="PN6:PP6"/>
    <mergeCell ref="PQ6:PR6"/>
    <mergeCell ref="QI6:QJ6"/>
    <mergeCell ref="QM6:QO6"/>
    <mergeCell ref="QP6:QR6"/>
    <mergeCell ref="QP5:QR5"/>
    <mergeCell ref="QS5:QT5"/>
    <mergeCell ref="IU6:IV6"/>
    <mergeCell ref="IY6:JA6"/>
    <mergeCell ref="JB6:JD6"/>
    <mergeCell ref="JE6:JF6"/>
    <mergeCell ref="JW6:JX6"/>
    <mergeCell ref="KA6:KC6"/>
    <mergeCell ref="KD6:KF6"/>
    <mergeCell ref="KG6:KH6"/>
    <mergeCell ref="KY6:KZ6"/>
    <mergeCell ref="LC6:LE6"/>
    <mergeCell ref="LF6:LH6"/>
    <mergeCell ref="LI6:LJ6"/>
    <mergeCell ref="MA6:MB6"/>
    <mergeCell ref="ME6:MG6"/>
    <mergeCell ref="MH6:MJ6"/>
    <mergeCell ref="MK6:ML6"/>
    <mergeCell ref="NC6:ND6"/>
    <mergeCell ref="NG6:NI6"/>
    <mergeCell ref="NJ6:NL6"/>
    <mergeCell ref="NM6:NN6"/>
    <mergeCell ref="OE6:OF6"/>
    <mergeCell ref="OI6:OK6"/>
    <mergeCell ref="QO4:QQ4"/>
    <mergeCell ref="QR4:QT4"/>
    <mergeCell ref="QZ4:RI4"/>
    <mergeCell ref="IU5:IV5"/>
    <mergeCell ref="IW5:IX5"/>
    <mergeCell ref="IY5:JA5"/>
    <mergeCell ref="JB5:JD5"/>
    <mergeCell ref="JE5:JF5"/>
    <mergeCell ref="JW5:JX5"/>
    <mergeCell ref="JY5:JZ5"/>
    <mergeCell ref="KA5:KC5"/>
    <mergeCell ref="KD5:KF5"/>
    <mergeCell ref="KG5:KH5"/>
    <mergeCell ref="KY5:KZ5"/>
    <mergeCell ref="LA5:LB5"/>
    <mergeCell ref="LC5:LE5"/>
    <mergeCell ref="LF5:LH5"/>
    <mergeCell ref="LI5:LJ5"/>
    <mergeCell ref="MA5:MB5"/>
    <mergeCell ref="MC5:MD5"/>
    <mergeCell ref="ME5:MG5"/>
    <mergeCell ref="MH5:MJ5"/>
    <mergeCell ref="MK5:ML5"/>
    <mergeCell ref="NC5:ND5"/>
    <mergeCell ref="PM4:PO4"/>
    <mergeCell ref="PP4:PR4"/>
    <mergeCell ref="PX4:QG4"/>
    <mergeCell ref="QI4:QJ4"/>
    <mergeCell ref="QK4:QN4"/>
    <mergeCell ref="PK5:PM5"/>
    <mergeCell ref="QR3:QT3"/>
    <mergeCell ref="QV3:QV5"/>
    <mergeCell ref="QW3:QW5"/>
    <mergeCell ref="QX3:QX5"/>
    <mergeCell ref="QY3:QY5"/>
    <mergeCell ref="QZ3:RI3"/>
    <mergeCell ref="IU4:IV4"/>
    <mergeCell ref="IW4:IZ4"/>
    <mergeCell ref="JA4:JC4"/>
    <mergeCell ref="JD4:JF4"/>
    <mergeCell ref="JL4:JU4"/>
    <mergeCell ref="JW4:JX4"/>
    <mergeCell ref="JY4:KB4"/>
    <mergeCell ref="KC4:KE4"/>
    <mergeCell ref="KF4:KH4"/>
    <mergeCell ref="KN4:KW4"/>
    <mergeCell ref="KY4:KZ4"/>
    <mergeCell ref="LA4:LD4"/>
    <mergeCell ref="LE4:LG4"/>
    <mergeCell ref="LH4:LJ4"/>
    <mergeCell ref="LP4:LY4"/>
    <mergeCell ref="MA4:MB4"/>
    <mergeCell ref="MC4:MF4"/>
    <mergeCell ref="PM3:PO3"/>
    <mergeCell ref="PP3:PR3"/>
    <mergeCell ref="PT3:PT5"/>
    <mergeCell ref="PU3:PU5"/>
    <mergeCell ref="PV3:PV5"/>
    <mergeCell ref="PW3:PW5"/>
    <mergeCell ref="PX3:QG3"/>
    <mergeCell ref="QI3:QJ3"/>
    <mergeCell ref="QK3:QN3"/>
    <mergeCell ref="PN5:PP5"/>
    <mergeCell ref="PQ5:PR5"/>
    <mergeCell ref="QI5:QJ5"/>
    <mergeCell ref="QK5:QL5"/>
    <mergeCell ref="QM5:QO5"/>
    <mergeCell ref="OK3:OM3"/>
    <mergeCell ref="ON3:OP3"/>
    <mergeCell ref="OR3:OR5"/>
    <mergeCell ref="OS3:OS5"/>
    <mergeCell ref="OT3:OT5"/>
    <mergeCell ref="OU3:OU5"/>
    <mergeCell ref="OV3:PE3"/>
    <mergeCell ref="PG3:PH3"/>
    <mergeCell ref="PI3:PL3"/>
    <mergeCell ref="OK4:OM4"/>
    <mergeCell ref="ON4:OP4"/>
    <mergeCell ref="OV4:PE4"/>
    <mergeCell ref="PG4:PH4"/>
    <mergeCell ref="PI4:PL4"/>
    <mergeCell ref="OI5:OK5"/>
    <mergeCell ref="OL5:ON5"/>
    <mergeCell ref="OO5:OP5"/>
    <mergeCell ref="PG5:PH5"/>
    <mergeCell ref="PI5:PJ5"/>
    <mergeCell ref="QO3:QQ3"/>
    <mergeCell ref="NI3:NK3"/>
    <mergeCell ref="NL3:NN3"/>
    <mergeCell ref="NP3:NP5"/>
    <mergeCell ref="NQ3:NQ5"/>
    <mergeCell ref="NR3:NR5"/>
    <mergeCell ref="NS3:NS5"/>
    <mergeCell ref="NT3:OC3"/>
    <mergeCell ref="OE3:OF3"/>
    <mergeCell ref="OG3:OJ3"/>
    <mergeCell ref="NI4:NK4"/>
    <mergeCell ref="NL4:NN4"/>
    <mergeCell ref="NT4:OC4"/>
    <mergeCell ref="OE4:OF4"/>
    <mergeCell ref="OG4:OJ4"/>
    <mergeCell ref="NG5:NI5"/>
    <mergeCell ref="NJ5:NL5"/>
    <mergeCell ref="NM5:NN5"/>
    <mergeCell ref="OE5:OF5"/>
    <mergeCell ref="OG5:OH5"/>
    <mergeCell ref="MG3:MI3"/>
    <mergeCell ref="MJ3:ML3"/>
    <mergeCell ref="MN3:MN5"/>
    <mergeCell ref="MO3:MO5"/>
    <mergeCell ref="MP3:MP5"/>
    <mergeCell ref="MQ3:MQ5"/>
    <mergeCell ref="MR3:NA3"/>
    <mergeCell ref="NC3:ND3"/>
    <mergeCell ref="NE3:NH3"/>
    <mergeCell ref="MG4:MI4"/>
    <mergeCell ref="MJ4:ML4"/>
    <mergeCell ref="MR4:NA4"/>
    <mergeCell ref="NC4:ND4"/>
    <mergeCell ref="NE4:NH4"/>
    <mergeCell ref="NE5:NF5"/>
    <mergeCell ref="LE3:LG3"/>
    <mergeCell ref="LH3:LJ3"/>
    <mergeCell ref="LL3:LL5"/>
    <mergeCell ref="LM3:LM5"/>
    <mergeCell ref="LN3:LN5"/>
    <mergeCell ref="LO3:LO5"/>
    <mergeCell ref="LP3:LY3"/>
    <mergeCell ref="MA3:MB3"/>
    <mergeCell ref="MC3:MF3"/>
    <mergeCell ref="KC3:KE3"/>
    <mergeCell ref="KF3:KH3"/>
    <mergeCell ref="KJ3:KJ5"/>
    <mergeCell ref="KK3:KK5"/>
    <mergeCell ref="KL3:KL5"/>
    <mergeCell ref="KM3:KM5"/>
    <mergeCell ref="KN3:KW3"/>
    <mergeCell ref="KY3:KZ3"/>
    <mergeCell ref="LA3:LD3"/>
    <mergeCell ref="JA3:JC3"/>
    <mergeCell ref="JD3:JF3"/>
    <mergeCell ref="JH3:JH5"/>
    <mergeCell ref="JI3:JI5"/>
    <mergeCell ref="JJ3:JJ5"/>
    <mergeCell ref="JK3:JK5"/>
    <mergeCell ref="JL3:JU3"/>
    <mergeCell ref="JW3:JX3"/>
    <mergeCell ref="JY3:KB3"/>
    <mergeCell ref="GU36:GW36"/>
    <mergeCell ref="GX36:GZ36"/>
    <mergeCell ref="HA36:HB36"/>
    <mergeCell ref="HS36:HT36"/>
    <mergeCell ref="HW36:HY36"/>
    <mergeCell ref="HZ36:IB36"/>
    <mergeCell ref="IC36:ID36"/>
    <mergeCell ref="IU3:IV3"/>
    <mergeCell ref="IW3:IZ3"/>
    <mergeCell ref="IU8:IV8"/>
    <mergeCell ref="IY8:JA8"/>
    <mergeCell ref="IU12:IV12"/>
    <mergeCell ref="IY12:JA12"/>
    <mergeCell ref="IU16:IV16"/>
    <mergeCell ref="IY16:JA16"/>
    <mergeCell ref="IU20:IV20"/>
    <mergeCell ref="IY20:JA20"/>
    <mergeCell ref="IU24:IV24"/>
    <mergeCell ref="IY24:JA24"/>
    <mergeCell ref="IU28:IV28"/>
    <mergeCell ref="IY28:JA28"/>
    <mergeCell ref="IU32:IV32"/>
    <mergeCell ref="IY32:JA32"/>
    <mergeCell ref="IU36:IV36"/>
    <mergeCell ref="GU20:GW20"/>
    <mergeCell ref="GX18:GZ18"/>
    <mergeCell ref="HA18:HB18"/>
    <mergeCell ref="HS18:HT18"/>
    <mergeCell ref="HW18:HY18"/>
    <mergeCell ref="HZ18:IB18"/>
    <mergeCell ref="IC18:ID18"/>
    <mergeCell ref="GX16:GZ16"/>
    <mergeCell ref="EM36:EN36"/>
    <mergeCell ref="EQ36:ES36"/>
    <mergeCell ref="ET36:EV36"/>
    <mergeCell ref="EW36:EX36"/>
    <mergeCell ref="FO36:FP36"/>
    <mergeCell ref="FS36:FU36"/>
    <mergeCell ref="FV36:FX36"/>
    <mergeCell ref="FY36:FZ36"/>
    <mergeCell ref="GQ36:GR36"/>
    <mergeCell ref="GX34:GZ34"/>
    <mergeCell ref="HA34:HB34"/>
    <mergeCell ref="HS34:HT34"/>
    <mergeCell ref="HW34:HY34"/>
    <mergeCell ref="HZ34:IB34"/>
    <mergeCell ref="IC34:ID34"/>
    <mergeCell ref="EM35:EN35"/>
    <mergeCell ref="EQ35:ES35"/>
    <mergeCell ref="ET35:EV35"/>
    <mergeCell ref="EW35:EX35"/>
    <mergeCell ref="FO35:FP35"/>
    <mergeCell ref="FS35:FU35"/>
    <mergeCell ref="FV35:FX35"/>
    <mergeCell ref="FY35:FZ35"/>
    <mergeCell ref="GQ35:GR35"/>
    <mergeCell ref="GU35:GW35"/>
    <mergeCell ref="GX35:GZ35"/>
    <mergeCell ref="HA35:HB35"/>
    <mergeCell ref="HS35:HT35"/>
    <mergeCell ref="HW35:HY35"/>
    <mergeCell ref="HZ35:IB35"/>
    <mergeCell ref="IC35:ID35"/>
    <mergeCell ref="EQ34:ES34"/>
    <mergeCell ref="ET34:EV34"/>
    <mergeCell ref="EW34:EX34"/>
    <mergeCell ref="FO34:FP34"/>
    <mergeCell ref="FS34:FU34"/>
    <mergeCell ref="FV34:FX34"/>
    <mergeCell ref="FY34:FZ34"/>
    <mergeCell ref="GQ34:GR34"/>
    <mergeCell ref="GU34:GW34"/>
    <mergeCell ref="GX32:GZ32"/>
    <mergeCell ref="HA32:HB32"/>
    <mergeCell ref="HS32:HT32"/>
    <mergeCell ref="HW32:HY32"/>
    <mergeCell ref="HZ32:IB32"/>
    <mergeCell ref="IC32:ID32"/>
    <mergeCell ref="EM33:EN33"/>
    <mergeCell ref="EQ33:ES33"/>
    <mergeCell ref="ET33:EV33"/>
    <mergeCell ref="EW33:EX33"/>
    <mergeCell ref="FO33:FP33"/>
    <mergeCell ref="FS33:FU33"/>
    <mergeCell ref="FV33:FX33"/>
    <mergeCell ref="FY33:FZ33"/>
    <mergeCell ref="GQ33:GR33"/>
    <mergeCell ref="GU33:GW33"/>
    <mergeCell ref="GX33:GZ33"/>
    <mergeCell ref="HA33:HB33"/>
    <mergeCell ref="HS33:HT33"/>
    <mergeCell ref="HW33:HY33"/>
    <mergeCell ref="HZ33:IB33"/>
    <mergeCell ref="IC33:ID33"/>
    <mergeCell ref="EQ32:ES32"/>
    <mergeCell ref="ET32:EV32"/>
    <mergeCell ref="EW32:EX32"/>
    <mergeCell ref="FO32:FP32"/>
    <mergeCell ref="FS32:FU32"/>
    <mergeCell ref="FV32:FX32"/>
    <mergeCell ref="FY32:FZ32"/>
    <mergeCell ref="GQ32:GR32"/>
    <mergeCell ref="GU32:GW32"/>
    <mergeCell ref="GX30:GZ30"/>
    <mergeCell ref="HA30:HB30"/>
    <mergeCell ref="HS30:HT30"/>
    <mergeCell ref="HW30:HY30"/>
    <mergeCell ref="HZ30:IB30"/>
    <mergeCell ref="IC30:ID30"/>
    <mergeCell ref="EM31:EN31"/>
    <mergeCell ref="EQ31:ES31"/>
    <mergeCell ref="ET31:EV31"/>
    <mergeCell ref="EW31:EX31"/>
    <mergeCell ref="FO31:FP31"/>
    <mergeCell ref="FS31:FU31"/>
    <mergeCell ref="FV31:FX31"/>
    <mergeCell ref="FY31:FZ31"/>
    <mergeCell ref="GQ31:GR31"/>
    <mergeCell ref="GU31:GW31"/>
    <mergeCell ref="GX31:GZ31"/>
    <mergeCell ref="HA31:HB31"/>
    <mergeCell ref="HS31:HT31"/>
    <mergeCell ref="HW31:HY31"/>
    <mergeCell ref="HZ31:IB31"/>
    <mergeCell ref="IC31:ID31"/>
    <mergeCell ref="EQ30:ES30"/>
    <mergeCell ref="ET30:EV30"/>
    <mergeCell ref="EW30:EX30"/>
    <mergeCell ref="FO30:FP30"/>
    <mergeCell ref="FS30:FU30"/>
    <mergeCell ref="FV30:FX30"/>
    <mergeCell ref="FY30:FZ30"/>
    <mergeCell ref="GQ30:GR30"/>
    <mergeCell ref="GU30:GW30"/>
    <mergeCell ref="GX28:GZ28"/>
    <mergeCell ref="HA28:HB28"/>
    <mergeCell ref="HS28:HT28"/>
    <mergeCell ref="HW28:HY28"/>
    <mergeCell ref="HZ28:IB28"/>
    <mergeCell ref="IC28:ID28"/>
    <mergeCell ref="EM29:EN29"/>
    <mergeCell ref="EQ29:ES29"/>
    <mergeCell ref="ET29:EV29"/>
    <mergeCell ref="EW29:EX29"/>
    <mergeCell ref="FO29:FP29"/>
    <mergeCell ref="FS29:FU29"/>
    <mergeCell ref="FV29:FX29"/>
    <mergeCell ref="FY29:FZ29"/>
    <mergeCell ref="GQ29:GR29"/>
    <mergeCell ref="GU29:GW29"/>
    <mergeCell ref="GX29:GZ29"/>
    <mergeCell ref="HA29:HB29"/>
    <mergeCell ref="HS29:HT29"/>
    <mergeCell ref="HW29:HY29"/>
    <mergeCell ref="HZ29:IB29"/>
    <mergeCell ref="IC29:ID29"/>
    <mergeCell ref="EQ28:ES28"/>
    <mergeCell ref="ET28:EV28"/>
    <mergeCell ref="EW28:EX28"/>
    <mergeCell ref="FO28:FP28"/>
    <mergeCell ref="FS28:FU28"/>
    <mergeCell ref="FV28:FX28"/>
    <mergeCell ref="FY28:FZ28"/>
    <mergeCell ref="GQ28:GR28"/>
    <mergeCell ref="GU28:GW28"/>
    <mergeCell ref="GX26:GZ26"/>
    <mergeCell ref="HA26:HB26"/>
    <mergeCell ref="HS26:HT26"/>
    <mergeCell ref="HW26:HY26"/>
    <mergeCell ref="HZ26:IB26"/>
    <mergeCell ref="IC26:ID26"/>
    <mergeCell ref="EM27:EN27"/>
    <mergeCell ref="EQ27:ES27"/>
    <mergeCell ref="ET27:EV27"/>
    <mergeCell ref="EW27:EX27"/>
    <mergeCell ref="FO27:FP27"/>
    <mergeCell ref="FS27:FU27"/>
    <mergeCell ref="FV27:FX27"/>
    <mergeCell ref="FY27:FZ27"/>
    <mergeCell ref="GQ27:GR27"/>
    <mergeCell ref="GU27:GW27"/>
    <mergeCell ref="GX27:GZ27"/>
    <mergeCell ref="HA27:HB27"/>
    <mergeCell ref="HS27:HT27"/>
    <mergeCell ref="HW27:HY27"/>
    <mergeCell ref="HZ27:IB27"/>
    <mergeCell ref="IC27:ID27"/>
    <mergeCell ref="EQ26:ES26"/>
    <mergeCell ref="ET26:EV26"/>
    <mergeCell ref="EW26:EX26"/>
    <mergeCell ref="FO26:FP26"/>
    <mergeCell ref="FS26:FU26"/>
    <mergeCell ref="FV26:FX26"/>
    <mergeCell ref="FY26:FZ26"/>
    <mergeCell ref="GQ26:GR26"/>
    <mergeCell ref="GU26:GW26"/>
    <mergeCell ref="GX24:GZ24"/>
    <mergeCell ref="HA24:HB24"/>
    <mergeCell ref="HS24:HT24"/>
    <mergeCell ref="HW24:HY24"/>
    <mergeCell ref="HZ24:IB24"/>
    <mergeCell ref="IC24:ID24"/>
    <mergeCell ref="EM25:EN25"/>
    <mergeCell ref="EQ25:ES25"/>
    <mergeCell ref="ET25:EV25"/>
    <mergeCell ref="EW25:EX25"/>
    <mergeCell ref="FO25:FP25"/>
    <mergeCell ref="FS25:FU25"/>
    <mergeCell ref="FV25:FX25"/>
    <mergeCell ref="FY25:FZ25"/>
    <mergeCell ref="GQ25:GR25"/>
    <mergeCell ref="GU25:GW25"/>
    <mergeCell ref="GX25:GZ25"/>
    <mergeCell ref="HA25:HB25"/>
    <mergeCell ref="HS25:HT25"/>
    <mergeCell ref="HW25:HY25"/>
    <mergeCell ref="HZ25:IB25"/>
    <mergeCell ref="IC25:ID25"/>
    <mergeCell ref="EQ24:ES24"/>
    <mergeCell ref="ET24:EV24"/>
    <mergeCell ref="EW24:EX24"/>
    <mergeCell ref="FO24:FP24"/>
    <mergeCell ref="FS24:FU24"/>
    <mergeCell ref="FV24:FX24"/>
    <mergeCell ref="FY24:FZ24"/>
    <mergeCell ref="GQ24:GR24"/>
    <mergeCell ref="GU24:GW24"/>
    <mergeCell ref="GX22:GZ22"/>
    <mergeCell ref="HA22:HB22"/>
    <mergeCell ref="HS22:HT22"/>
    <mergeCell ref="HW22:HY22"/>
    <mergeCell ref="HZ22:IB22"/>
    <mergeCell ref="IC22:ID22"/>
    <mergeCell ref="EM23:EN23"/>
    <mergeCell ref="EQ23:ES23"/>
    <mergeCell ref="ET23:EV23"/>
    <mergeCell ref="EW23:EX23"/>
    <mergeCell ref="FO23:FP23"/>
    <mergeCell ref="FS23:FU23"/>
    <mergeCell ref="FV23:FX23"/>
    <mergeCell ref="FY23:FZ23"/>
    <mergeCell ref="GQ23:GR23"/>
    <mergeCell ref="GU23:GW23"/>
    <mergeCell ref="GX23:GZ23"/>
    <mergeCell ref="HA23:HB23"/>
    <mergeCell ref="HS23:HT23"/>
    <mergeCell ref="HW23:HY23"/>
    <mergeCell ref="HZ23:IB23"/>
    <mergeCell ref="IC23:ID23"/>
    <mergeCell ref="EQ22:ES22"/>
    <mergeCell ref="ET22:EV22"/>
    <mergeCell ref="EW22:EX22"/>
    <mergeCell ref="FO22:FP22"/>
    <mergeCell ref="FS22:FU22"/>
    <mergeCell ref="FV22:FX22"/>
    <mergeCell ref="FY22:FZ22"/>
    <mergeCell ref="GQ22:GR22"/>
    <mergeCell ref="GU22:GW22"/>
    <mergeCell ref="GX20:GZ20"/>
    <mergeCell ref="HA20:HB20"/>
    <mergeCell ref="HS20:HT20"/>
    <mergeCell ref="HW20:HY20"/>
    <mergeCell ref="HZ20:IB20"/>
    <mergeCell ref="IC20:ID20"/>
    <mergeCell ref="EM21:EN21"/>
    <mergeCell ref="EQ21:ES21"/>
    <mergeCell ref="ET21:EV21"/>
    <mergeCell ref="EW21:EX21"/>
    <mergeCell ref="FO21:FP21"/>
    <mergeCell ref="FS21:FU21"/>
    <mergeCell ref="FV21:FX21"/>
    <mergeCell ref="FY21:FZ21"/>
    <mergeCell ref="GQ21:GR21"/>
    <mergeCell ref="GU21:GW21"/>
    <mergeCell ref="GX21:GZ21"/>
    <mergeCell ref="HA21:HB21"/>
    <mergeCell ref="HS21:HT21"/>
    <mergeCell ref="HW21:HY21"/>
    <mergeCell ref="HZ21:IB21"/>
    <mergeCell ref="IC21:ID21"/>
    <mergeCell ref="EQ20:ES20"/>
    <mergeCell ref="ET20:EV20"/>
    <mergeCell ref="EW20:EX20"/>
    <mergeCell ref="FO20:FP20"/>
    <mergeCell ref="FS20:FU20"/>
    <mergeCell ref="FV20:FX20"/>
    <mergeCell ref="FY20:FZ20"/>
    <mergeCell ref="GQ20:GR20"/>
    <mergeCell ref="EM19:EN19"/>
    <mergeCell ref="EQ19:ES19"/>
    <mergeCell ref="ET19:EV19"/>
    <mergeCell ref="EW19:EX19"/>
    <mergeCell ref="FO19:FP19"/>
    <mergeCell ref="FS19:FU19"/>
    <mergeCell ref="FV19:FX19"/>
    <mergeCell ref="FY19:FZ19"/>
    <mergeCell ref="GQ19:GR19"/>
    <mergeCell ref="GU19:GW19"/>
    <mergeCell ref="GX19:GZ19"/>
    <mergeCell ref="HA19:HB19"/>
    <mergeCell ref="HS19:HT19"/>
    <mergeCell ref="HW19:HY19"/>
    <mergeCell ref="HZ19:IB19"/>
    <mergeCell ref="IC19:ID19"/>
    <mergeCell ref="EQ18:ES18"/>
    <mergeCell ref="ET18:EV18"/>
    <mergeCell ref="EW18:EX18"/>
    <mergeCell ref="FO18:FP18"/>
    <mergeCell ref="FS18:FU18"/>
    <mergeCell ref="FV18:FX18"/>
    <mergeCell ref="FY18:FZ18"/>
    <mergeCell ref="GQ18:GR18"/>
    <mergeCell ref="GU18:GW18"/>
    <mergeCell ref="HA16:HB16"/>
    <mergeCell ref="HS16:HT16"/>
    <mergeCell ref="HW16:HY16"/>
    <mergeCell ref="HZ16:IB16"/>
    <mergeCell ref="IC16:ID16"/>
    <mergeCell ref="EM17:EN17"/>
    <mergeCell ref="EQ17:ES17"/>
    <mergeCell ref="ET17:EV17"/>
    <mergeCell ref="EW17:EX17"/>
    <mergeCell ref="FO17:FP17"/>
    <mergeCell ref="FS17:FU17"/>
    <mergeCell ref="FV17:FX17"/>
    <mergeCell ref="FY17:FZ17"/>
    <mergeCell ref="GQ17:GR17"/>
    <mergeCell ref="GU17:GW17"/>
    <mergeCell ref="GX17:GZ17"/>
    <mergeCell ref="HA17:HB17"/>
    <mergeCell ref="HS17:HT17"/>
    <mergeCell ref="HW17:HY17"/>
    <mergeCell ref="HZ17:IB17"/>
    <mergeCell ref="IC17:ID17"/>
    <mergeCell ref="EQ16:ES16"/>
    <mergeCell ref="ET16:EV16"/>
    <mergeCell ref="EW16:EX16"/>
    <mergeCell ref="FO16:FP16"/>
    <mergeCell ref="FS16:FU16"/>
    <mergeCell ref="FV16:FX16"/>
    <mergeCell ref="FY16:FZ16"/>
    <mergeCell ref="GQ16:GR16"/>
    <mergeCell ref="GU16:GW16"/>
    <mergeCell ref="GX14:GZ14"/>
    <mergeCell ref="HA14:HB14"/>
    <mergeCell ref="HS14:HT14"/>
    <mergeCell ref="HW14:HY14"/>
    <mergeCell ref="HZ14:IB14"/>
    <mergeCell ref="IC14:ID14"/>
    <mergeCell ref="EM15:EN15"/>
    <mergeCell ref="EQ15:ES15"/>
    <mergeCell ref="ET15:EV15"/>
    <mergeCell ref="EW15:EX15"/>
    <mergeCell ref="FO15:FP15"/>
    <mergeCell ref="FS15:FU15"/>
    <mergeCell ref="FV15:FX15"/>
    <mergeCell ref="FY15:FZ15"/>
    <mergeCell ref="GQ15:GR15"/>
    <mergeCell ref="GU15:GW15"/>
    <mergeCell ref="GX15:GZ15"/>
    <mergeCell ref="HA15:HB15"/>
    <mergeCell ref="HS15:HT15"/>
    <mergeCell ref="HW15:HY15"/>
    <mergeCell ref="HZ15:IB15"/>
    <mergeCell ref="IC15:ID15"/>
    <mergeCell ref="EQ14:ES14"/>
    <mergeCell ref="ET14:EV14"/>
    <mergeCell ref="EW14:EX14"/>
    <mergeCell ref="FO14:FP14"/>
    <mergeCell ref="FS14:FU14"/>
    <mergeCell ref="FV14:FX14"/>
    <mergeCell ref="FY14:FZ14"/>
    <mergeCell ref="GQ14:GR14"/>
    <mergeCell ref="GU14:GW14"/>
    <mergeCell ref="GX12:GZ12"/>
    <mergeCell ref="HA12:HB12"/>
    <mergeCell ref="HS12:HT12"/>
    <mergeCell ref="HW12:HY12"/>
    <mergeCell ref="HZ12:IB12"/>
    <mergeCell ref="IC12:ID12"/>
    <mergeCell ref="EM13:EN13"/>
    <mergeCell ref="EQ13:ES13"/>
    <mergeCell ref="ET13:EV13"/>
    <mergeCell ref="EW13:EX13"/>
    <mergeCell ref="FO13:FP13"/>
    <mergeCell ref="FS13:FU13"/>
    <mergeCell ref="FV13:FX13"/>
    <mergeCell ref="FY13:FZ13"/>
    <mergeCell ref="GQ13:GR13"/>
    <mergeCell ref="GU13:GW13"/>
    <mergeCell ref="GX13:GZ13"/>
    <mergeCell ref="HA13:HB13"/>
    <mergeCell ref="HS13:HT13"/>
    <mergeCell ref="HW13:HY13"/>
    <mergeCell ref="HZ13:IB13"/>
    <mergeCell ref="IC13:ID13"/>
    <mergeCell ref="EQ12:ES12"/>
    <mergeCell ref="ET12:EV12"/>
    <mergeCell ref="EW12:EX12"/>
    <mergeCell ref="FO12:FP12"/>
    <mergeCell ref="FS12:FU12"/>
    <mergeCell ref="FV12:FX12"/>
    <mergeCell ref="FY12:FZ12"/>
    <mergeCell ref="GQ12:GR12"/>
    <mergeCell ref="GU12:GW12"/>
    <mergeCell ref="GX10:GZ10"/>
    <mergeCell ref="HA10:HB10"/>
    <mergeCell ref="HS10:HT10"/>
    <mergeCell ref="HW10:HY10"/>
    <mergeCell ref="HZ10:IB10"/>
    <mergeCell ref="IC10:ID10"/>
    <mergeCell ref="EM11:EN11"/>
    <mergeCell ref="EQ11:ES11"/>
    <mergeCell ref="ET11:EV11"/>
    <mergeCell ref="EW11:EX11"/>
    <mergeCell ref="FO11:FP11"/>
    <mergeCell ref="FS11:FU11"/>
    <mergeCell ref="FV11:FX11"/>
    <mergeCell ref="FY11:FZ11"/>
    <mergeCell ref="GQ11:GR11"/>
    <mergeCell ref="GU11:GW11"/>
    <mergeCell ref="GX11:GZ11"/>
    <mergeCell ref="HA11:HB11"/>
    <mergeCell ref="HS11:HT11"/>
    <mergeCell ref="HW11:HY11"/>
    <mergeCell ref="HZ11:IB11"/>
    <mergeCell ref="IC11:ID11"/>
    <mergeCell ref="EQ10:ES10"/>
    <mergeCell ref="ET10:EV10"/>
    <mergeCell ref="EW10:EX10"/>
    <mergeCell ref="FO10:FP10"/>
    <mergeCell ref="FS10:FU10"/>
    <mergeCell ref="FV10:FX10"/>
    <mergeCell ref="FY10:FZ10"/>
    <mergeCell ref="GQ10:GR10"/>
    <mergeCell ref="GU10:GW10"/>
    <mergeCell ref="GX8:GZ8"/>
    <mergeCell ref="HA8:HB8"/>
    <mergeCell ref="HS8:HT8"/>
    <mergeCell ref="HW8:HY8"/>
    <mergeCell ref="HZ8:IB8"/>
    <mergeCell ref="IC8:ID8"/>
    <mergeCell ref="EM9:EN9"/>
    <mergeCell ref="EQ9:ES9"/>
    <mergeCell ref="ET9:EV9"/>
    <mergeCell ref="EW9:EX9"/>
    <mergeCell ref="FO9:FP9"/>
    <mergeCell ref="FS9:FU9"/>
    <mergeCell ref="FV9:FX9"/>
    <mergeCell ref="FY9:FZ9"/>
    <mergeCell ref="GQ9:GR9"/>
    <mergeCell ref="GU9:GW9"/>
    <mergeCell ref="GX9:GZ9"/>
    <mergeCell ref="HA9:HB9"/>
    <mergeCell ref="HS9:HT9"/>
    <mergeCell ref="HW9:HY9"/>
    <mergeCell ref="HZ9:IB9"/>
    <mergeCell ref="IC9:ID9"/>
    <mergeCell ref="EQ8:ES8"/>
    <mergeCell ref="ET8:EV8"/>
    <mergeCell ref="EW8:EX8"/>
    <mergeCell ref="FO8:FP8"/>
    <mergeCell ref="FS8:FU8"/>
    <mergeCell ref="FV8:FX8"/>
    <mergeCell ref="FY8:FZ8"/>
    <mergeCell ref="GQ8:GR8"/>
    <mergeCell ref="GU8:GW8"/>
    <mergeCell ref="GX6:GZ6"/>
    <mergeCell ref="HA6:HB6"/>
    <mergeCell ref="HS6:HT6"/>
    <mergeCell ref="HW6:HY6"/>
    <mergeCell ref="HZ6:IB6"/>
    <mergeCell ref="IC6:ID6"/>
    <mergeCell ref="EM7:EN7"/>
    <mergeCell ref="EQ7:ES7"/>
    <mergeCell ref="ET7:EV7"/>
    <mergeCell ref="EW7:EX7"/>
    <mergeCell ref="FO7:FP7"/>
    <mergeCell ref="FS7:FU7"/>
    <mergeCell ref="FV7:FX7"/>
    <mergeCell ref="FY7:FZ7"/>
    <mergeCell ref="GQ7:GR7"/>
    <mergeCell ref="GU7:GW7"/>
    <mergeCell ref="GX7:GZ7"/>
    <mergeCell ref="HA7:HB7"/>
    <mergeCell ref="HS7:HT7"/>
    <mergeCell ref="HW7:HY7"/>
    <mergeCell ref="HZ7:IB7"/>
    <mergeCell ref="IC7:ID7"/>
    <mergeCell ref="EQ6:ES6"/>
    <mergeCell ref="ET6:EV6"/>
    <mergeCell ref="EW6:EX6"/>
    <mergeCell ref="FO6:FP6"/>
    <mergeCell ref="FS6:FU6"/>
    <mergeCell ref="FV6:FX6"/>
    <mergeCell ref="FY6:FZ6"/>
    <mergeCell ref="GQ6:GR6"/>
    <mergeCell ref="GU6:GW6"/>
    <mergeCell ref="HU4:HX4"/>
    <mergeCell ref="HY4:IA4"/>
    <mergeCell ref="IB4:ID4"/>
    <mergeCell ref="IJ4:IS4"/>
    <mergeCell ref="EM5:EN5"/>
    <mergeCell ref="EO5:EP5"/>
    <mergeCell ref="EQ5:ES5"/>
    <mergeCell ref="ET5:EV5"/>
    <mergeCell ref="EW5:EX5"/>
    <mergeCell ref="FO5:FP5"/>
    <mergeCell ref="FQ5:FR5"/>
    <mergeCell ref="FS5:FU5"/>
    <mergeCell ref="FV5:FX5"/>
    <mergeCell ref="FY5:FZ5"/>
    <mergeCell ref="GQ5:GR5"/>
    <mergeCell ref="GS5:GT5"/>
    <mergeCell ref="GU5:GW5"/>
    <mergeCell ref="GX5:GZ5"/>
    <mergeCell ref="HA5:HB5"/>
    <mergeCell ref="HS5:HT5"/>
    <mergeCell ref="HU5:HV5"/>
    <mergeCell ref="HW5:HY5"/>
    <mergeCell ref="HZ5:IB5"/>
    <mergeCell ref="IC5:ID5"/>
    <mergeCell ref="HU3:HX3"/>
    <mergeCell ref="HY3:IA3"/>
    <mergeCell ref="IB3:ID3"/>
    <mergeCell ref="IF3:IF5"/>
    <mergeCell ref="IG3:IG5"/>
    <mergeCell ref="IH3:IH5"/>
    <mergeCell ref="II3:II5"/>
    <mergeCell ref="IJ3:IS3"/>
    <mergeCell ref="EM4:EN4"/>
    <mergeCell ref="EO4:ER4"/>
    <mergeCell ref="ES4:EU4"/>
    <mergeCell ref="EV4:EX4"/>
    <mergeCell ref="FD4:FM4"/>
    <mergeCell ref="FO4:FP4"/>
    <mergeCell ref="FQ4:FT4"/>
    <mergeCell ref="FU4:FW4"/>
    <mergeCell ref="FX4:FZ4"/>
    <mergeCell ref="GF4:GO4"/>
    <mergeCell ref="GQ4:GR4"/>
    <mergeCell ref="GS4:GV4"/>
    <mergeCell ref="GW4:GY4"/>
    <mergeCell ref="GZ4:HB4"/>
    <mergeCell ref="HH4:HQ4"/>
    <mergeCell ref="HS4:HT4"/>
    <mergeCell ref="GS3:GV3"/>
    <mergeCell ref="GW3:GY3"/>
    <mergeCell ref="GZ3:HB3"/>
    <mergeCell ref="HD3:HD5"/>
    <mergeCell ref="HE3:HE5"/>
    <mergeCell ref="HF3:HF5"/>
    <mergeCell ref="HG3:HG5"/>
    <mergeCell ref="HH3:HQ3"/>
    <mergeCell ref="HS3:HT3"/>
    <mergeCell ref="FQ3:FT3"/>
    <mergeCell ref="FU3:FW3"/>
    <mergeCell ref="FX3:FZ3"/>
    <mergeCell ref="GB3:GB5"/>
    <mergeCell ref="GC3:GC5"/>
    <mergeCell ref="GD3:GD5"/>
    <mergeCell ref="GE3:GE5"/>
    <mergeCell ref="GF3:GO3"/>
    <mergeCell ref="GQ3:GR3"/>
    <mergeCell ref="EO3:ER3"/>
    <mergeCell ref="ES3:EU3"/>
    <mergeCell ref="EV3:EX3"/>
    <mergeCell ref="EZ3:EZ5"/>
    <mergeCell ref="FA3:FA5"/>
    <mergeCell ref="FB3:FB5"/>
    <mergeCell ref="FC3:FC5"/>
    <mergeCell ref="FD3:FM3"/>
    <mergeCell ref="FO3:FP3"/>
    <mergeCell ref="CI36:CJ36"/>
    <mergeCell ref="CM36:CO36"/>
    <mergeCell ref="CP36:CR36"/>
    <mergeCell ref="CS36:CT36"/>
    <mergeCell ref="DK36:DL36"/>
    <mergeCell ref="DO36:DQ36"/>
    <mergeCell ref="DR36:DT36"/>
    <mergeCell ref="DU36:DV36"/>
    <mergeCell ref="EM3:EN3"/>
    <mergeCell ref="EM6:EN6"/>
    <mergeCell ref="EM8:EN8"/>
    <mergeCell ref="EM10:EN10"/>
    <mergeCell ref="EM12:EN12"/>
    <mergeCell ref="EM14:EN14"/>
    <mergeCell ref="EM16:EN16"/>
    <mergeCell ref="EM18:EN18"/>
    <mergeCell ref="EM20:EN20"/>
    <mergeCell ref="EM22:EN22"/>
    <mergeCell ref="EM24:EN24"/>
    <mergeCell ref="EM26:EN26"/>
    <mergeCell ref="EM28:EN28"/>
    <mergeCell ref="EM30:EN30"/>
    <mergeCell ref="EM32:EN32"/>
    <mergeCell ref="EM34:EN34"/>
    <mergeCell ref="CI34:CJ34"/>
    <mergeCell ref="CM34:CO34"/>
    <mergeCell ref="CP34:CR34"/>
    <mergeCell ref="CS34:CT34"/>
    <mergeCell ref="DK34:DL34"/>
    <mergeCell ref="DO34:DQ34"/>
    <mergeCell ref="DR34:DT34"/>
    <mergeCell ref="DU34:DV34"/>
    <mergeCell ref="CI35:CJ35"/>
    <mergeCell ref="CM35:CO35"/>
    <mergeCell ref="CP35:CR35"/>
    <mergeCell ref="CS35:CT35"/>
    <mergeCell ref="DK35:DL35"/>
    <mergeCell ref="DO35:DQ35"/>
    <mergeCell ref="DR35:DT35"/>
    <mergeCell ref="DU35:DV35"/>
    <mergeCell ref="CI32:CJ32"/>
    <mergeCell ref="CM32:CO32"/>
    <mergeCell ref="CP32:CR32"/>
    <mergeCell ref="CS32:CT32"/>
    <mergeCell ref="DK32:DL32"/>
    <mergeCell ref="DO32:DQ32"/>
    <mergeCell ref="DR32:DT32"/>
    <mergeCell ref="DU32:DV32"/>
    <mergeCell ref="CI33:CJ33"/>
    <mergeCell ref="CM33:CO33"/>
    <mergeCell ref="CP33:CR33"/>
    <mergeCell ref="CS33:CT33"/>
    <mergeCell ref="DK33:DL33"/>
    <mergeCell ref="DO33:DQ33"/>
    <mergeCell ref="DR33:DT33"/>
    <mergeCell ref="DU33:DV33"/>
    <mergeCell ref="CI30:CJ30"/>
    <mergeCell ref="CM30:CO30"/>
    <mergeCell ref="CP30:CR30"/>
    <mergeCell ref="CS30:CT30"/>
    <mergeCell ref="DK30:DL30"/>
    <mergeCell ref="DO30:DQ30"/>
    <mergeCell ref="DR30:DT30"/>
    <mergeCell ref="DU30:DV30"/>
    <mergeCell ref="CI31:CJ31"/>
    <mergeCell ref="CM31:CO31"/>
    <mergeCell ref="CP31:CR31"/>
    <mergeCell ref="CS31:CT31"/>
    <mergeCell ref="DK31:DL31"/>
    <mergeCell ref="DO31:DQ31"/>
    <mergeCell ref="DR31:DT31"/>
    <mergeCell ref="DU31:DV31"/>
    <mergeCell ref="CI28:CJ28"/>
    <mergeCell ref="CM28:CO28"/>
    <mergeCell ref="CP28:CR28"/>
    <mergeCell ref="CS28:CT28"/>
    <mergeCell ref="DK28:DL28"/>
    <mergeCell ref="DO28:DQ28"/>
    <mergeCell ref="DR28:DT28"/>
    <mergeCell ref="DU28:DV28"/>
    <mergeCell ref="CI29:CJ29"/>
    <mergeCell ref="CM29:CO29"/>
    <mergeCell ref="CP29:CR29"/>
    <mergeCell ref="CS29:CT29"/>
    <mergeCell ref="DK29:DL29"/>
    <mergeCell ref="DO29:DQ29"/>
    <mergeCell ref="DR29:DT29"/>
    <mergeCell ref="DU29:DV29"/>
    <mergeCell ref="CI26:CJ26"/>
    <mergeCell ref="CM26:CO26"/>
    <mergeCell ref="CP26:CR26"/>
    <mergeCell ref="CS26:CT26"/>
    <mergeCell ref="DK26:DL26"/>
    <mergeCell ref="DO26:DQ26"/>
    <mergeCell ref="DR26:DT26"/>
    <mergeCell ref="DU26:DV26"/>
    <mergeCell ref="CI27:CJ27"/>
    <mergeCell ref="CM27:CO27"/>
    <mergeCell ref="CP27:CR27"/>
    <mergeCell ref="CS27:CT27"/>
    <mergeCell ref="DK27:DL27"/>
    <mergeCell ref="DO27:DQ27"/>
    <mergeCell ref="DR27:DT27"/>
    <mergeCell ref="DU27:DV27"/>
    <mergeCell ref="CI24:CJ24"/>
    <mergeCell ref="CM24:CO24"/>
    <mergeCell ref="CP24:CR24"/>
    <mergeCell ref="CS24:CT24"/>
    <mergeCell ref="DK24:DL24"/>
    <mergeCell ref="DO24:DQ24"/>
    <mergeCell ref="DR24:DT24"/>
    <mergeCell ref="DU24:DV24"/>
    <mergeCell ref="CI25:CJ25"/>
    <mergeCell ref="CM25:CO25"/>
    <mergeCell ref="CP25:CR25"/>
    <mergeCell ref="CS25:CT25"/>
    <mergeCell ref="DK25:DL25"/>
    <mergeCell ref="DO25:DQ25"/>
    <mergeCell ref="DR25:DT25"/>
    <mergeCell ref="DU25:DV25"/>
    <mergeCell ref="CI22:CJ22"/>
    <mergeCell ref="CM22:CO22"/>
    <mergeCell ref="CP22:CR22"/>
    <mergeCell ref="CS22:CT22"/>
    <mergeCell ref="DK22:DL22"/>
    <mergeCell ref="DO22:DQ22"/>
    <mergeCell ref="DR22:DT22"/>
    <mergeCell ref="DU22:DV22"/>
    <mergeCell ref="CI23:CJ23"/>
    <mergeCell ref="CM23:CO23"/>
    <mergeCell ref="CP23:CR23"/>
    <mergeCell ref="CS23:CT23"/>
    <mergeCell ref="DK23:DL23"/>
    <mergeCell ref="DO23:DQ23"/>
    <mergeCell ref="DR23:DT23"/>
    <mergeCell ref="DU23:DV23"/>
    <mergeCell ref="CI20:CJ20"/>
    <mergeCell ref="CM20:CO20"/>
    <mergeCell ref="CP20:CR20"/>
    <mergeCell ref="CS20:CT20"/>
    <mergeCell ref="DK20:DL20"/>
    <mergeCell ref="DO20:DQ20"/>
    <mergeCell ref="DR20:DT20"/>
    <mergeCell ref="DU20:DV20"/>
    <mergeCell ref="CI21:CJ21"/>
    <mergeCell ref="CM21:CO21"/>
    <mergeCell ref="CP21:CR21"/>
    <mergeCell ref="CS21:CT21"/>
    <mergeCell ref="DK21:DL21"/>
    <mergeCell ref="DO21:DQ21"/>
    <mergeCell ref="DR21:DT21"/>
    <mergeCell ref="DU21:DV21"/>
    <mergeCell ref="CI18:CJ18"/>
    <mergeCell ref="CM18:CO18"/>
    <mergeCell ref="CP18:CR18"/>
    <mergeCell ref="CS18:CT18"/>
    <mergeCell ref="DK18:DL18"/>
    <mergeCell ref="DO18:DQ18"/>
    <mergeCell ref="DR18:DT18"/>
    <mergeCell ref="DU18:DV18"/>
    <mergeCell ref="CI19:CJ19"/>
    <mergeCell ref="CM19:CO19"/>
    <mergeCell ref="CP19:CR19"/>
    <mergeCell ref="CS19:CT19"/>
    <mergeCell ref="DK19:DL19"/>
    <mergeCell ref="DO19:DQ19"/>
    <mergeCell ref="DR19:DT19"/>
    <mergeCell ref="DU19:DV19"/>
    <mergeCell ref="CI16:CJ16"/>
    <mergeCell ref="CM16:CO16"/>
    <mergeCell ref="CP16:CR16"/>
    <mergeCell ref="CS16:CT16"/>
    <mergeCell ref="DK16:DL16"/>
    <mergeCell ref="DO16:DQ16"/>
    <mergeCell ref="DR16:DT16"/>
    <mergeCell ref="DU16:DV16"/>
    <mergeCell ref="CI17:CJ17"/>
    <mergeCell ref="CM17:CO17"/>
    <mergeCell ref="CP17:CR17"/>
    <mergeCell ref="CS17:CT17"/>
    <mergeCell ref="DK17:DL17"/>
    <mergeCell ref="DO17:DQ17"/>
    <mergeCell ref="DR17:DT17"/>
    <mergeCell ref="DU17:DV17"/>
    <mergeCell ref="CI14:CJ14"/>
    <mergeCell ref="CM14:CO14"/>
    <mergeCell ref="CP14:CR14"/>
    <mergeCell ref="CS14:CT14"/>
    <mergeCell ref="DK14:DL14"/>
    <mergeCell ref="DO14:DQ14"/>
    <mergeCell ref="DR14:DT14"/>
    <mergeCell ref="DU14:DV14"/>
    <mergeCell ref="CI15:CJ15"/>
    <mergeCell ref="CM15:CO15"/>
    <mergeCell ref="CP15:CR15"/>
    <mergeCell ref="CS15:CT15"/>
    <mergeCell ref="DK15:DL15"/>
    <mergeCell ref="DO15:DQ15"/>
    <mergeCell ref="DR15:DT15"/>
    <mergeCell ref="DU15:DV15"/>
    <mergeCell ref="CI12:CJ12"/>
    <mergeCell ref="CM12:CO12"/>
    <mergeCell ref="CP12:CR12"/>
    <mergeCell ref="CS12:CT12"/>
    <mergeCell ref="DK12:DL12"/>
    <mergeCell ref="DO12:DQ12"/>
    <mergeCell ref="DR12:DT12"/>
    <mergeCell ref="DU12:DV12"/>
    <mergeCell ref="CI13:CJ13"/>
    <mergeCell ref="CM13:CO13"/>
    <mergeCell ref="CP13:CR13"/>
    <mergeCell ref="CS13:CT13"/>
    <mergeCell ref="DK13:DL13"/>
    <mergeCell ref="DO13:DQ13"/>
    <mergeCell ref="DR13:DT13"/>
    <mergeCell ref="DU13:DV13"/>
    <mergeCell ref="CI10:CJ10"/>
    <mergeCell ref="CM10:CO10"/>
    <mergeCell ref="CP10:CR10"/>
    <mergeCell ref="CS10:CT10"/>
    <mergeCell ref="DK10:DL10"/>
    <mergeCell ref="DO10:DQ10"/>
    <mergeCell ref="DR10:DT10"/>
    <mergeCell ref="DU10:DV10"/>
    <mergeCell ref="CI11:CJ11"/>
    <mergeCell ref="CM11:CO11"/>
    <mergeCell ref="CP11:CR11"/>
    <mergeCell ref="CS11:CT11"/>
    <mergeCell ref="DK11:DL11"/>
    <mergeCell ref="DO11:DQ11"/>
    <mergeCell ref="DR11:DT11"/>
    <mergeCell ref="DU11:DV11"/>
    <mergeCell ref="CI8:CJ8"/>
    <mergeCell ref="CM8:CO8"/>
    <mergeCell ref="CP8:CR8"/>
    <mergeCell ref="CS8:CT8"/>
    <mergeCell ref="DK8:DL8"/>
    <mergeCell ref="DO8:DQ8"/>
    <mergeCell ref="DR8:DT8"/>
    <mergeCell ref="DU8:DV8"/>
    <mergeCell ref="CI9:CJ9"/>
    <mergeCell ref="CM9:CO9"/>
    <mergeCell ref="CP9:CR9"/>
    <mergeCell ref="CS9:CT9"/>
    <mergeCell ref="DK9:DL9"/>
    <mergeCell ref="DO9:DQ9"/>
    <mergeCell ref="DR9:DT9"/>
    <mergeCell ref="DU9:DV9"/>
    <mergeCell ref="CI6:CJ6"/>
    <mergeCell ref="CM6:CO6"/>
    <mergeCell ref="CP6:CR6"/>
    <mergeCell ref="CS6:CT6"/>
    <mergeCell ref="DK6:DL6"/>
    <mergeCell ref="DO6:DQ6"/>
    <mergeCell ref="DR6:DT6"/>
    <mergeCell ref="DU6:DV6"/>
    <mergeCell ref="CI7:CJ7"/>
    <mergeCell ref="CM7:CO7"/>
    <mergeCell ref="CP7:CR7"/>
    <mergeCell ref="CS7:CT7"/>
    <mergeCell ref="DK7:DL7"/>
    <mergeCell ref="DO7:DQ7"/>
    <mergeCell ref="DR7:DT7"/>
    <mergeCell ref="DU7:DV7"/>
    <mergeCell ref="EA3:EA5"/>
    <mergeCell ref="EB3:EK3"/>
    <mergeCell ref="CI4:CJ4"/>
    <mergeCell ref="CK4:CN4"/>
    <mergeCell ref="CO4:CQ4"/>
    <mergeCell ref="CR4:CT4"/>
    <mergeCell ref="CZ4:DI4"/>
    <mergeCell ref="DK4:DL4"/>
    <mergeCell ref="DM4:DP4"/>
    <mergeCell ref="DQ4:DS4"/>
    <mergeCell ref="DT4:DV4"/>
    <mergeCell ref="EB4:EK4"/>
    <mergeCell ref="CI5:CJ5"/>
    <mergeCell ref="CK5:CL5"/>
    <mergeCell ref="CM5:CO5"/>
    <mergeCell ref="CP5:CR5"/>
    <mergeCell ref="CS5:CT5"/>
    <mergeCell ref="DK5:DL5"/>
    <mergeCell ref="DM5:DN5"/>
    <mergeCell ref="DO5:DQ5"/>
    <mergeCell ref="DR5:DT5"/>
    <mergeCell ref="DU5:DV5"/>
    <mergeCell ref="CY3:CY5"/>
    <mergeCell ref="CZ3:DI3"/>
    <mergeCell ref="DK3:DL3"/>
    <mergeCell ref="DM3:DP3"/>
    <mergeCell ref="DQ3:DS3"/>
    <mergeCell ref="DT3:DV3"/>
    <mergeCell ref="DX3:DX5"/>
    <mergeCell ref="DY3:DY5"/>
    <mergeCell ref="DZ3:DZ5"/>
    <mergeCell ref="I3:K3"/>
    <mergeCell ref="BM3:BO3"/>
    <mergeCell ref="CI3:CJ3"/>
    <mergeCell ref="CK3:CN3"/>
    <mergeCell ref="CO3:CQ3"/>
    <mergeCell ref="CR3:CT3"/>
    <mergeCell ref="CV3:CV5"/>
    <mergeCell ref="CW3:CW5"/>
    <mergeCell ref="CX3:CX5"/>
    <mergeCell ref="L3:N3"/>
    <mergeCell ref="AG3:AJ3"/>
    <mergeCell ref="AN3:AP3"/>
    <mergeCell ref="AE4:AF4"/>
    <mergeCell ref="AG4:AJ4"/>
    <mergeCell ref="AK4:AM4"/>
    <mergeCell ref="AN4:AP4"/>
    <mergeCell ref="BI3:BL3"/>
    <mergeCell ref="BP3:BR3"/>
    <mergeCell ref="BG4:BH4"/>
    <mergeCell ref="BI4:BL4"/>
    <mergeCell ref="BM4:BO4"/>
    <mergeCell ref="BP4:BR4"/>
    <mergeCell ref="AK3:AM3"/>
    <mergeCell ref="BG3:BH3"/>
    <mergeCell ref="AE3:AF3"/>
    <mergeCell ref="L4:N4"/>
    <mergeCell ref="I4:K4"/>
    <mergeCell ref="AG5:AH5"/>
    <mergeCell ref="BT3:BT5"/>
    <mergeCell ref="BU3:BU5"/>
    <mergeCell ref="BV3:BV5"/>
    <mergeCell ref="BW3:BW5"/>
    <mergeCell ref="E4:H4"/>
    <mergeCell ref="C4:D4"/>
    <mergeCell ref="C3:D3"/>
    <mergeCell ref="G8:I8"/>
    <mergeCell ref="J8:L8"/>
    <mergeCell ref="AI8:AK8"/>
    <mergeCell ref="AI5:AK5"/>
    <mergeCell ref="AL5:AN5"/>
    <mergeCell ref="AI6:AK6"/>
    <mergeCell ref="AL6:AN6"/>
    <mergeCell ref="AI7:AK7"/>
    <mergeCell ref="AL7:AN7"/>
    <mergeCell ref="BG6:BH6"/>
    <mergeCell ref="BG7:BH7"/>
    <mergeCell ref="BG8:BH8"/>
    <mergeCell ref="AO5:AP5"/>
    <mergeCell ref="AO6:AP6"/>
    <mergeCell ref="AO7:AP7"/>
    <mergeCell ref="AO8:AP8"/>
    <mergeCell ref="E3:H3"/>
    <mergeCell ref="J5:L5"/>
    <mergeCell ref="G5:I5"/>
    <mergeCell ref="G6:I6"/>
    <mergeCell ref="J6:L6"/>
    <mergeCell ref="G7:I7"/>
    <mergeCell ref="J7:L7"/>
    <mergeCell ref="AL8:AN8"/>
    <mergeCell ref="C5:D5"/>
    <mergeCell ref="E5:F5"/>
    <mergeCell ref="C6:D6"/>
    <mergeCell ref="C7:D7"/>
    <mergeCell ref="T4:AC4"/>
    <mergeCell ref="G11:I11"/>
    <mergeCell ref="J11:L11"/>
    <mergeCell ref="G12:I12"/>
    <mergeCell ref="J12:L12"/>
    <mergeCell ref="G13:I13"/>
    <mergeCell ref="J13:L13"/>
    <mergeCell ref="J23:L23"/>
    <mergeCell ref="G24:I24"/>
    <mergeCell ref="J24:L24"/>
    <mergeCell ref="G25:I25"/>
    <mergeCell ref="J25:L25"/>
    <mergeCell ref="G9:I9"/>
    <mergeCell ref="J9:L9"/>
    <mergeCell ref="G10:I10"/>
    <mergeCell ref="J10:L10"/>
    <mergeCell ref="G16:I16"/>
    <mergeCell ref="J16:L16"/>
    <mergeCell ref="J20:L20"/>
    <mergeCell ref="G21:I21"/>
    <mergeCell ref="J21:L21"/>
    <mergeCell ref="G22:I22"/>
    <mergeCell ref="J22:L22"/>
    <mergeCell ref="G17:I17"/>
    <mergeCell ref="J17:L17"/>
    <mergeCell ref="G18:I18"/>
    <mergeCell ref="J18:L18"/>
    <mergeCell ref="G19:I19"/>
    <mergeCell ref="J19:L19"/>
    <mergeCell ref="G20:I20"/>
    <mergeCell ref="M15:N15"/>
    <mergeCell ref="M16:N16"/>
    <mergeCell ref="M35:N35"/>
    <mergeCell ref="M36:N36"/>
    <mergeCell ref="BG17:BH17"/>
    <mergeCell ref="AO17:AP17"/>
    <mergeCell ref="AO18:AP18"/>
    <mergeCell ref="AO19:AP19"/>
    <mergeCell ref="AO14:AP14"/>
    <mergeCell ref="AO15:AP15"/>
    <mergeCell ref="G35:I35"/>
    <mergeCell ref="J35:L35"/>
    <mergeCell ref="G36:I36"/>
    <mergeCell ref="J36:L36"/>
    <mergeCell ref="G32:I32"/>
    <mergeCell ref="J32:L32"/>
    <mergeCell ref="G33:I33"/>
    <mergeCell ref="J33:L33"/>
    <mergeCell ref="G34:I34"/>
    <mergeCell ref="J34:L34"/>
    <mergeCell ref="G29:I29"/>
    <mergeCell ref="J29:L29"/>
    <mergeCell ref="G30:I30"/>
    <mergeCell ref="J30:L30"/>
    <mergeCell ref="G31:I31"/>
    <mergeCell ref="J31:L31"/>
    <mergeCell ref="G26:I26"/>
    <mergeCell ref="G14:I14"/>
    <mergeCell ref="J14:L14"/>
    <mergeCell ref="G15:I15"/>
    <mergeCell ref="J15:L15"/>
    <mergeCell ref="AO34:AP34"/>
    <mergeCell ref="BG29:BH29"/>
    <mergeCell ref="AO29:AP29"/>
    <mergeCell ref="AO30:AP30"/>
    <mergeCell ref="AO31:AP31"/>
    <mergeCell ref="AO26:AP26"/>
    <mergeCell ref="AO27:AP27"/>
    <mergeCell ref="AO28:AP28"/>
    <mergeCell ref="BG25:BH25"/>
    <mergeCell ref="AO25:AP25"/>
    <mergeCell ref="BG33:BH33"/>
    <mergeCell ref="AO32:AP32"/>
    <mergeCell ref="AO33:AP33"/>
    <mergeCell ref="AO23:AP23"/>
    <mergeCell ref="AO24:AP24"/>
    <mergeCell ref="BG21:BH21"/>
    <mergeCell ref="AO20:AP20"/>
    <mergeCell ref="AO21:AP21"/>
    <mergeCell ref="AO22:AP22"/>
    <mergeCell ref="BG27:BH27"/>
    <mergeCell ref="BG28:BH28"/>
    <mergeCell ref="J27:L27"/>
    <mergeCell ref="G28:I28"/>
    <mergeCell ref="J28:L28"/>
    <mergeCell ref="AL10:AN10"/>
    <mergeCell ref="AI11:AK11"/>
    <mergeCell ref="AL11:AN11"/>
    <mergeCell ref="BK5:BM5"/>
    <mergeCell ref="BN5:BP5"/>
    <mergeCell ref="BK6:BM6"/>
    <mergeCell ref="BN6:BP6"/>
    <mergeCell ref="BK7:BM7"/>
    <mergeCell ref="BN7:BP7"/>
    <mergeCell ref="BK8:BM8"/>
    <mergeCell ref="BN8:BP8"/>
    <mergeCell ref="BK9:BM9"/>
    <mergeCell ref="BN9:BP9"/>
    <mergeCell ref="BK10:BM10"/>
    <mergeCell ref="BN10:BP10"/>
    <mergeCell ref="BK11:BM11"/>
    <mergeCell ref="BN11:BP11"/>
    <mergeCell ref="BG5:BH5"/>
    <mergeCell ref="BG9:BH9"/>
    <mergeCell ref="BI5:BJ5"/>
    <mergeCell ref="AU3:AU5"/>
    <mergeCell ref="AV3:BE3"/>
    <mergeCell ref="AV4:BE4"/>
    <mergeCell ref="BN15:BP15"/>
    <mergeCell ref="BK16:BM16"/>
    <mergeCell ref="BN16:BP16"/>
    <mergeCell ref="AI18:AK18"/>
    <mergeCell ref="AO16:AP16"/>
    <mergeCell ref="BG13:BH13"/>
    <mergeCell ref="AI36:AK36"/>
    <mergeCell ref="AL36:AN36"/>
    <mergeCell ref="AI34:AK34"/>
    <mergeCell ref="AL34:AN34"/>
    <mergeCell ref="AI35:AK35"/>
    <mergeCell ref="AL35:AN35"/>
    <mergeCell ref="AL20:AN20"/>
    <mergeCell ref="AI21:AK21"/>
    <mergeCell ref="AL21:AN21"/>
    <mergeCell ref="AI22:AK22"/>
    <mergeCell ref="AL22:AN22"/>
    <mergeCell ref="AI23:AK23"/>
    <mergeCell ref="AL23:AN23"/>
    <mergeCell ref="AL32:AN32"/>
    <mergeCell ref="AI33:AK33"/>
    <mergeCell ref="AL33:AN33"/>
    <mergeCell ref="AL28:AN28"/>
    <mergeCell ref="AI29:AK29"/>
    <mergeCell ref="AL29:AN29"/>
    <mergeCell ref="AI30:AK30"/>
    <mergeCell ref="AL30:AN30"/>
    <mergeCell ref="AI31:AK31"/>
    <mergeCell ref="AL31:AN31"/>
    <mergeCell ref="AL24:AN24"/>
    <mergeCell ref="AI27:AK27"/>
    <mergeCell ref="AL27:AN27"/>
    <mergeCell ref="AI32:AK32"/>
    <mergeCell ref="AI28:AK28"/>
    <mergeCell ref="AI24:AK24"/>
    <mergeCell ref="AI20:AK20"/>
    <mergeCell ref="BN35:BP35"/>
    <mergeCell ref="BK30:BM30"/>
    <mergeCell ref="BN30:BP30"/>
    <mergeCell ref="BK31:BM31"/>
    <mergeCell ref="BN31:BP31"/>
    <mergeCell ref="BK32:BM32"/>
    <mergeCell ref="BN32:BP32"/>
    <mergeCell ref="BK27:BM27"/>
    <mergeCell ref="BN27:BP27"/>
    <mergeCell ref="BK28:BM28"/>
    <mergeCell ref="BN28:BP28"/>
    <mergeCell ref="BK29:BM29"/>
    <mergeCell ref="BN29:BP29"/>
    <mergeCell ref="BK22:BM22"/>
    <mergeCell ref="BN22:BP22"/>
    <mergeCell ref="BK23:BM23"/>
    <mergeCell ref="BN23:BP23"/>
    <mergeCell ref="C8:D8"/>
    <mergeCell ref="C9:D9"/>
    <mergeCell ref="C10:D10"/>
    <mergeCell ref="C14:D14"/>
    <mergeCell ref="C15:D15"/>
    <mergeCell ref="BG26:BH26"/>
    <mergeCell ref="BG22:BH22"/>
    <mergeCell ref="BG23:BH23"/>
    <mergeCell ref="BG24:BH24"/>
    <mergeCell ref="AI25:AK25"/>
    <mergeCell ref="AL25:AN25"/>
    <mergeCell ref="AI26:AK26"/>
    <mergeCell ref="AL26:AN26"/>
    <mergeCell ref="G23:I23"/>
    <mergeCell ref="AI19:AK19"/>
    <mergeCell ref="AL19:AN19"/>
    <mergeCell ref="BK36:BM36"/>
    <mergeCell ref="BK33:BM33"/>
    <mergeCell ref="BK34:BM34"/>
    <mergeCell ref="BK35:BM35"/>
    <mergeCell ref="BK18:BM18"/>
    <mergeCell ref="BK19:BM19"/>
    <mergeCell ref="BK20:BM20"/>
    <mergeCell ref="BK17:BM17"/>
    <mergeCell ref="BK12:BM12"/>
    <mergeCell ref="BK13:BM13"/>
    <mergeCell ref="BK14:BM14"/>
    <mergeCell ref="BK21:BM21"/>
    <mergeCell ref="BK15:BM15"/>
    <mergeCell ref="AI9:AK9"/>
    <mergeCell ref="AL9:AN9"/>
    <mergeCell ref="AI10:AK10"/>
    <mergeCell ref="C28:D28"/>
    <mergeCell ref="C23:D23"/>
    <mergeCell ref="C24:D24"/>
    <mergeCell ref="C25:D25"/>
    <mergeCell ref="AE22:AF22"/>
    <mergeCell ref="C27:D27"/>
    <mergeCell ref="J26:L26"/>
    <mergeCell ref="G27:I27"/>
    <mergeCell ref="BK24:BM24"/>
    <mergeCell ref="BN24:BP24"/>
    <mergeCell ref="BK25:BM25"/>
    <mergeCell ref="BN25:BP25"/>
    <mergeCell ref="BK26:BM26"/>
    <mergeCell ref="BN26:BP26"/>
    <mergeCell ref="C16:D16"/>
    <mergeCell ref="C11:D11"/>
    <mergeCell ref="C12:D12"/>
    <mergeCell ref="C13:D13"/>
    <mergeCell ref="C20:D20"/>
    <mergeCell ref="C21:D21"/>
    <mergeCell ref="C22:D22"/>
    <mergeCell ref="C17:D17"/>
    <mergeCell ref="C18:D18"/>
    <mergeCell ref="C19:D19"/>
    <mergeCell ref="BN18:BP18"/>
    <mergeCell ref="BN19:BP19"/>
    <mergeCell ref="BN20:BP20"/>
    <mergeCell ref="BN17:BP17"/>
    <mergeCell ref="BN12:BP12"/>
    <mergeCell ref="BN13:BP13"/>
    <mergeCell ref="BN14:BP14"/>
    <mergeCell ref="BN21:BP21"/>
    <mergeCell ref="AO13:AP13"/>
    <mergeCell ref="AL14:AN14"/>
    <mergeCell ref="AI15:AK15"/>
    <mergeCell ref="AL15:AN15"/>
    <mergeCell ref="AI16:AK16"/>
    <mergeCell ref="AI12:AK12"/>
    <mergeCell ref="C35:D35"/>
    <mergeCell ref="C36:D36"/>
    <mergeCell ref="AE5:AF5"/>
    <mergeCell ref="AE6:AF6"/>
    <mergeCell ref="AE7:AF7"/>
    <mergeCell ref="AE8:AF8"/>
    <mergeCell ref="AE9:AF9"/>
    <mergeCell ref="AE10:AF10"/>
    <mergeCell ref="C32:D32"/>
    <mergeCell ref="C33:D33"/>
    <mergeCell ref="C34:D34"/>
    <mergeCell ref="C29:D29"/>
    <mergeCell ref="C30:D30"/>
    <mergeCell ref="C31:D31"/>
    <mergeCell ref="C26:D26"/>
    <mergeCell ref="AE29:AF29"/>
    <mergeCell ref="AE23:AF23"/>
    <mergeCell ref="AE24:AF24"/>
    <mergeCell ref="AE25:AF25"/>
    <mergeCell ref="AE26:AF26"/>
    <mergeCell ref="AE27:AF27"/>
    <mergeCell ref="AE28:AF28"/>
    <mergeCell ref="AE17:AF17"/>
    <mergeCell ref="AE35:AF35"/>
    <mergeCell ref="AE36:AF36"/>
    <mergeCell ref="AE30:AF30"/>
    <mergeCell ref="AE34:AF34"/>
    <mergeCell ref="AE14:AF14"/>
    <mergeCell ref="AE15:AF15"/>
    <mergeCell ref="AE16:AF16"/>
    <mergeCell ref="AE19:AF19"/>
    <mergeCell ref="AE20:AF20"/>
    <mergeCell ref="AE21:AF21"/>
    <mergeCell ref="M5:N5"/>
    <mergeCell ref="M6:N6"/>
    <mergeCell ref="M7:N7"/>
    <mergeCell ref="M8:N8"/>
    <mergeCell ref="M9:N9"/>
    <mergeCell ref="M10:N10"/>
    <mergeCell ref="M19:N19"/>
    <mergeCell ref="M20:N20"/>
    <mergeCell ref="M21:N21"/>
    <mergeCell ref="M11:N11"/>
    <mergeCell ref="M12:N12"/>
    <mergeCell ref="S3:S5"/>
    <mergeCell ref="R3:R5"/>
    <mergeCell ref="Q3:Q5"/>
    <mergeCell ref="P3:P5"/>
    <mergeCell ref="T3:AC3"/>
    <mergeCell ref="AE18:AF18"/>
    <mergeCell ref="AE11:AF11"/>
    <mergeCell ref="AE12:AF12"/>
    <mergeCell ref="M29:N29"/>
    <mergeCell ref="M30:N30"/>
    <mergeCell ref="M31:N31"/>
    <mergeCell ref="AE13:AF13"/>
    <mergeCell ref="M13:N13"/>
    <mergeCell ref="M14:N14"/>
    <mergeCell ref="M32:N32"/>
    <mergeCell ref="M33:N33"/>
    <mergeCell ref="M34:N34"/>
    <mergeCell ref="M23:N23"/>
    <mergeCell ref="M24:N24"/>
    <mergeCell ref="M25:N25"/>
    <mergeCell ref="M26:N26"/>
    <mergeCell ref="M27:N27"/>
    <mergeCell ref="M28:N28"/>
    <mergeCell ref="M17:N17"/>
    <mergeCell ref="M18:N18"/>
    <mergeCell ref="M22:N22"/>
    <mergeCell ref="BG10:BH10"/>
    <mergeCell ref="BG11:BH11"/>
    <mergeCell ref="BG12:BH12"/>
    <mergeCell ref="AL18:AN18"/>
    <mergeCell ref="AL12:AN12"/>
    <mergeCell ref="AI13:AK13"/>
    <mergeCell ref="AL13:AN13"/>
    <mergeCell ref="AI14:AK14"/>
    <mergeCell ref="BG18:BH18"/>
    <mergeCell ref="BG19:BH19"/>
    <mergeCell ref="BG20:BH20"/>
    <mergeCell ref="BG14:BH14"/>
    <mergeCell ref="BG15:BH15"/>
    <mergeCell ref="BG16:BH16"/>
    <mergeCell ref="AL16:AN16"/>
    <mergeCell ref="AI17:AK17"/>
    <mergeCell ref="AL17:AN17"/>
    <mergeCell ref="AE31:AF31"/>
    <mergeCell ref="AE32:AF32"/>
    <mergeCell ref="AE33:AF33"/>
    <mergeCell ref="AO35:AP35"/>
    <mergeCell ref="AO36:AP36"/>
    <mergeCell ref="BQ5:BR5"/>
    <mergeCell ref="BQ6:BR6"/>
    <mergeCell ref="BQ7:BR7"/>
    <mergeCell ref="BQ8:BR8"/>
    <mergeCell ref="BQ9:BR9"/>
    <mergeCell ref="BQ10:BR10"/>
    <mergeCell ref="BQ11:BR11"/>
    <mergeCell ref="BQ12:BR12"/>
    <mergeCell ref="BG34:BH34"/>
    <mergeCell ref="BG35:BH35"/>
    <mergeCell ref="BG36:BH36"/>
    <mergeCell ref="BG30:BH30"/>
    <mergeCell ref="BG31:BH31"/>
    <mergeCell ref="BG32:BH32"/>
    <mergeCell ref="BQ19:BR19"/>
    <mergeCell ref="BQ20:BR20"/>
    <mergeCell ref="BQ21:BR21"/>
    <mergeCell ref="BQ22:BR22"/>
    <mergeCell ref="BQ23:BR23"/>
    <mergeCell ref="AR3:AR5"/>
    <mergeCell ref="AS3:AS5"/>
    <mergeCell ref="AT3:AT5"/>
    <mergeCell ref="BQ34:BR34"/>
    <mergeCell ref="AO9:AP9"/>
    <mergeCell ref="AO10:AP10"/>
    <mergeCell ref="AO11:AP11"/>
    <mergeCell ref="AO12:AP12"/>
    <mergeCell ref="BN36:BP36"/>
    <mergeCell ref="BN33:BP33"/>
    <mergeCell ref="BN34:BP34"/>
    <mergeCell ref="BX3:CG3"/>
    <mergeCell ref="BX4:CG4"/>
    <mergeCell ref="BQ35:BR35"/>
    <mergeCell ref="BQ36:BR36"/>
    <mergeCell ref="BQ25:BR25"/>
    <mergeCell ref="BQ26:BR26"/>
    <mergeCell ref="BQ27:BR27"/>
    <mergeCell ref="BQ28:BR28"/>
    <mergeCell ref="BQ29:BR29"/>
    <mergeCell ref="BQ30:BR30"/>
    <mergeCell ref="BQ24:BR24"/>
    <mergeCell ref="BQ13:BR13"/>
    <mergeCell ref="BQ14:BR14"/>
    <mergeCell ref="BQ15:BR15"/>
    <mergeCell ref="BQ16:BR16"/>
    <mergeCell ref="BQ17:BR17"/>
    <mergeCell ref="BQ18:BR18"/>
    <mergeCell ref="BQ31:BR31"/>
    <mergeCell ref="BQ32:BR32"/>
    <mergeCell ref="BQ33:BR33"/>
  </mergeCells>
  <phoneticPr fontId="1" type="noConversion"/>
  <conditionalFormatting sqref="C6:N36">
    <cfRule type="expression" dxfId="170" priority="550">
      <formula>$F6="V"</formula>
    </cfRule>
    <cfRule type="expression" dxfId="169" priority="551">
      <formula>$E6="일"</formula>
    </cfRule>
    <cfRule type="expression" dxfId="168" priority="552">
      <formula>$E6="토"</formula>
    </cfRule>
  </conditionalFormatting>
  <conditionalFormatting sqref="AE6:AN36">
    <cfRule type="expression" dxfId="167" priority="544">
      <formula>$F6="V"</formula>
    </cfRule>
    <cfRule type="expression" dxfId="166" priority="545">
      <formula>$E6="일"</formula>
    </cfRule>
    <cfRule type="expression" dxfId="165" priority="546">
      <formula>$E6="토"</formula>
    </cfRule>
  </conditionalFormatting>
  <conditionalFormatting sqref="BG6:BP36">
    <cfRule type="expression" dxfId="164" priority="163">
      <formula>$F6="V"</formula>
    </cfRule>
    <cfRule type="expression" dxfId="163" priority="164">
      <formula>$E6="일"</formula>
    </cfRule>
    <cfRule type="expression" dxfId="162" priority="165">
      <formula>$E6="토"</formula>
    </cfRule>
  </conditionalFormatting>
  <conditionalFormatting sqref="CI6:CR36 DK6:DT36 EM6:EV36">
    <cfRule type="expression" dxfId="161" priority="157">
      <formula>$F6="V"</formula>
    </cfRule>
    <cfRule type="expression" dxfId="160" priority="158">
      <formula>$E6="일"</formula>
    </cfRule>
    <cfRule type="expression" dxfId="159" priority="159">
      <formula>$E6="토"</formula>
    </cfRule>
  </conditionalFormatting>
  <conditionalFormatting sqref="FO6:FX36 IU6:JD36 MA6:MJ36 PG6:PP36 SM6:SV36 VS6:WB36 YY6:ZH36 ACE6:ACN36 AFK6:AFT36 AIQ6:AIZ36 ALW6:AMF36 APC6:APL36 ASI6:ASR36 AVO6:AVX36 AYU6:AZD36 GQ6:GZ36 JW6:KF36 NC6:NL36 QI6:QR36 TO6:TX36 WU6:XD36 AAA6:AAJ36 ADG6:ADP36 AGM6:AGV36 AJS6:AKB36 AMY6:ANH36 AQE6:AQN36 ATK6:ATT36 AWQ6:AWZ36 AZW6:BAF36 HS6:IB36 KY6:LH36 OE6:ON36 RK6:RT36 UQ6:UZ36 XW6:YF36 ABC6:ABL36 AEI6:AER36 AHO6:AHX36 AKU6:ALD36 AOA6:AOJ36 ARG6:ARP36 AUM6:AUV36 AXS6:AYB36 BAY6:BBH36">
    <cfRule type="expression" dxfId="158" priority="151">
      <formula>$F6="V"</formula>
    </cfRule>
    <cfRule type="expression" dxfId="157" priority="152">
      <formula>$E6="일"</formula>
    </cfRule>
    <cfRule type="expression" dxfId="156" priority="153">
      <formula>$E6="토"</formula>
    </cfRule>
  </conditionalFormatting>
  <conditionalFormatting sqref="AO6:AP36">
    <cfRule type="expression" dxfId="149" priority="148">
      <formula>$F6="V"</formula>
    </cfRule>
    <cfRule type="expression" dxfId="148" priority="149">
      <formula>$E6="일"</formula>
    </cfRule>
    <cfRule type="expression" dxfId="147" priority="150">
      <formula>$E6="토"</formula>
    </cfRule>
  </conditionalFormatting>
  <conditionalFormatting sqref="BQ6:BR36">
    <cfRule type="expression" dxfId="146" priority="145">
      <formula>$F6="V"</formula>
    </cfRule>
    <cfRule type="expression" dxfId="145" priority="146">
      <formula>$E6="일"</formula>
    </cfRule>
    <cfRule type="expression" dxfId="144" priority="147">
      <formula>$E6="토"</formula>
    </cfRule>
  </conditionalFormatting>
  <conditionalFormatting sqref="CS6:CT36">
    <cfRule type="expression" dxfId="143" priority="142">
      <formula>$F6="V"</formula>
    </cfRule>
    <cfRule type="expression" dxfId="142" priority="143">
      <formula>$E6="일"</formula>
    </cfRule>
    <cfRule type="expression" dxfId="141" priority="144">
      <formula>$E6="토"</formula>
    </cfRule>
  </conditionalFormatting>
  <conditionalFormatting sqref="DU6:DV36">
    <cfRule type="expression" dxfId="140" priority="139">
      <formula>$F6="V"</formula>
    </cfRule>
    <cfRule type="expression" dxfId="139" priority="140">
      <formula>$E6="일"</formula>
    </cfRule>
    <cfRule type="expression" dxfId="138" priority="141">
      <formula>$E6="토"</formula>
    </cfRule>
  </conditionalFormatting>
  <conditionalFormatting sqref="EW6:EX36">
    <cfRule type="expression" dxfId="137" priority="136">
      <formula>$F6="V"</formula>
    </cfRule>
    <cfRule type="expression" dxfId="136" priority="137">
      <formula>$E6="일"</formula>
    </cfRule>
    <cfRule type="expression" dxfId="135" priority="138">
      <formula>$E6="토"</formula>
    </cfRule>
  </conditionalFormatting>
  <conditionalFormatting sqref="FY6:FZ36">
    <cfRule type="expression" dxfId="134" priority="133">
      <formula>$F6="V"</formula>
    </cfRule>
    <cfRule type="expression" dxfId="133" priority="134">
      <formula>$E6="일"</formula>
    </cfRule>
    <cfRule type="expression" dxfId="132" priority="135">
      <formula>$E6="토"</formula>
    </cfRule>
  </conditionalFormatting>
  <conditionalFormatting sqref="HA6:HB36">
    <cfRule type="expression" dxfId="131" priority="130">
      <formula>$F6="V"</formula>
    </cfRule>
    <cfRule type="expression" dxfId="130" priority="131">
      <formula>$E6="일"</formula>
    </cfRule>
    <cfRule type="expression" dxfId="129" priority="132">
      <formula>$E6="토"</formula>
    </cfRule>
  </conditionalFormatting>
  <conditionalFormatting sqref="IC6:ID36">
    <cfRule type="expression" dxfId="128" priority="127">
      <formula>$F6="V"</formula>
    </cfRule>
    <cfRule type="expression" dxfId="127" priority="128">
      <formula>$E6="일"</formula>
    </cfRule>
    <cfRule type="expression" dxfId="126" priority="129">
      <formula>$E6="토"</formula>
    </cfRule>
  </conditionalFormatting>
  <conditionalFormatting sqref="JE6:JF36">
    <cfRule type="expression" dxfId="125" priority="124">
      <formula>$F6="V"</formula>
    </cfRule>
    <cfRule type="expression" dxfId="124" priority="125">
      <formula>$E6="일"</formula>
    </cfRule>
    <cfRule type="expression" dxfId="123" priority="126">
      <formula>$E6="토"</formula>
    </cfRule>
  </conditionalFormatting>
  <conditionalFormatting sqref="KG6:KH36">
    <cfRule type="expression" dxfId="122" priority="121">
      <formula>$F6="V"</formula>
    </cfRule>
    <cfRule type="expression" dxfId="121" priority="122">
      <formula>$E6="일"</formula>
    </cfRule>
    <cfRule type="expression" dxfId="120" priority="123">
      <formula>$E6="토"</formula>
    </cfRule>
  </conditionalFormatting>
  <conditionalFormatting sqref="LI6:LJ36">
    <cfRule type="expression" dxfId="119" priority="118">
      <formula>$F6="V"</formula>
    </cfRule>
    <cfRule type="expression" dxfId="118" priority="119">
      <formula>$E6="일"</formula>
    </cfRule>
    <cfRule type="expression" dxfId="117" priority="120">
      <formula>$E6="토"</formula>
    </cfRule>
  </conditionalFormatting>
  <conditionalFormatting sqref="MK6:ML36">
    <cfRule type="expression" dxfId="116" priority="115">
      <formula>$F6="V"</formula>
    </cfRule>
    <cfRule type="expression" dxfId="115" priority="116">
      <formula>$E6="일"</formula>
    </cfRule>
    <cfRule type="expression" dxfId="114" priority="117">
      <formula>$E6="토"</formula>
    </cfRule>
  </conditionalFormatting>
  <conditionalFormatting sqref="NM6:NN36">
    <cfRule type="expression" dxfId="113" priority="112">
      <formula>$F6="V"</formula>
    </cfRule>
    <cfRule type="expression" dxfId="112" priority="113">
      <formula>$E6="일"</formula>
    </cfRule>
    <cfRule type="expression" dxfId="111" priority="114">
      <formula>$E6="토"</formula>
    </cfRule>
  </conditionalFormatting>
  <conditionalFormatting sqref="OO6:OP36">
    <cfRule type="expression" dxfId="110" priority="109">
      <formula>$F6="V"</formula>
    </cfRule>
    <cfRule type="expression" dxfId="109" priority="110">
      <formula>$E6="일"</formula>
    </cfRule>
    <cfRule type="expression" dxfId="108" priority="111">
      <formula>$E6="토"</formula>
    </cfRule>
  </conditionalFormatting>
  <conditionalFormatting sqref="PQ6:PR36">
    <cfRule type="expression" dxfId="107" priority="106">
      <formula>$F6="V"</formula>
    </cfRule>
    <cfRule type="expression" dxfId="106" priority="107">
      <formula>$E6="일"</formula>
    </cfRule>
    <cfRule type="expression" dxfId="105" priority="108">
      <formula>$E6="토"</formula>
    </cfRule>
  </conditionalFormatting>
  <conditionalFormatting sqref="QS6:QT36">
    <cfRule type="expression" dxfId="104" priority="103">
      <formula>$F6="V"</formula>
    </cfRule>
    <cfRule type="expression" dxfId="103" priority="104">
      <formula>$E6="일"</formula>
    </cfRule>
    <cfRule type="expression" dxfId="102" priority="105">
      <formula>$E6="토"</formula>
    </cfRule>
  </conditionalFormatting>
  <conditionalFormatting sqref="RU6:RV36">
    <cfRule type="expression" dxfId="101" priority="100">
      <formula>$F6="V"</formula>
    </cfRule>
    <cfRule type="expression" dxfId="100" priority="101">
      <formula>$E6="일"</formula>
    </cfRule>
    <cfRule type="expression" dxfId="99" priority="102">
      <formula>$E6="토"</formula>
    </cfRule>
  </conditionalFormatting>
  <conditionalFormatting sqref="SW6:SX36">
    <cfRule type="expression" dxfId="98" priority="97">
      <formula>$F6="V"</formula>
    </cfRule>
    <cfRule type="expression" dxfId="97" priority="98">
      <formula>$E6="일"</formula>
    </cfRule>
    <cfRule type="expression" dxfId="96" priority="99">
      <formula>$E6="토"</formula>
    </cfRule>
  </conditionalFormatting>
  <conditionalFormatting sqref="TY6:TZ36">
    <cfRule type="expression" dxfId="95" priority="94">
      <formula>$F6="V"</formula>
    </cfRule>
    <cfRule type="expression" dxfId="94" priority="95">
      <formula>$E6="일"</formula>
    </cfRule>
    <cfRule type="expression" dxfId="93" priority="96">
      <formula>$E6="토"</formula>
    </cfRule>
  </conditionalFormatting>
  <conditionalFormatting sqref="VA6:VB36">
    <cfRule type="expression" dxfId="92" priority="91">
      <formula>$F6="V"</formula>
    </cfRule>
    <cfRule type="expression" dxfId="91" priority="92">
      <formula>$E6="일"</formula>
    </cfRule>
    <cfRule type="expression" dxfId="90" priority="93">
      <formula>$E6="토"</formula>
    </cfRule>
  </conditionalFormatting>
  <conditionalFormatting sqref="WC6:WD36">
    <cfRule type="expression" dxfId="89" priority="88">
      <formula>$F6="V"</formula>
    </cfRule>
    <cfRule type="expression" dxfId="88" priority="89">
      <formula>$E6="일"</formula>
    </cfRule>
    <cfRule type="expression" dxfId="87" priority="90">
      <formula>$E6="토"</formula>
    </cfRule>
  </conditionalFormatting>
  <conditionalFormatting sqref="XE6:XF36">
    <cfRule type="expression" dxfId="86" priority="85">
      <formula>$F6="V"</formula>
    </cfRule>
    <cfRule type="expression" dxfId="85" priority="86">
      <formula>$E6="일"</formula>
    </cfRule>
    <cfRule type="expression" dxfId="84" priority="87">
      <formula>$E6="토"</formula>
    </cfRule>
  </conditionalFormatting>
  <conditionalFormatting sqref="YG6:YH36">
    <cfRule type="expression" dxfId="83" priority="82">
      <formula>$F6="V"</formula>
    </cfRule>
    <cfRule type="expression" dxfId="82" priority="83">
      <formula>$E6="일"</formula>
    </cfRule>
    <cfRule type="expression" dxfId="81" priority="84">
      <formula>$E6="토"</formula>
    </cfRule>
  </conditionalFormatting>
  <conditionalFormatting sqref="ZI6:ZJ36">
    <cfRule type="expression" dxfId="80" priority="79">
      <formula>$F6="V"</formula>
    </cfRule>
    <cfRule type="expression" dxfId="79" priority="80">
      <formula>$E6="일"</formula>
    </cfRule>
    <cfRule type="expression" dxfId="78" priority="81">
      <formula>$E6="토"</formula>
    </cfRule>
  </conditionalFormatting>
  <conditionalFormatting sqref="AAK6:AAL36">
    <cfRule type="expression" dxfId="77" priority="76">
      <formula>$F6="V"</formula>
    </cfRule>
    <cfRule type="expression" dxfId="76" priority="77">
      <formula>$E6="일"</formula>
    </cfRule>
    <cfRule type="expression" dxfId="75" priority="78">
      <formula>$E6="토"</formula>
    </cfRule>
  </conditionalFormatting>
  <conditionalFormatting sqref="ABM6:ABN36">
    <cfRule type="expression" dxfId="74" priority="73">
      <formula>$F6="V"</formula>
    </cfRule>
    <cfRule type="expression" dxfId="73" priority="74">
      <formula>$E6="일"</formula>
    </cfRule>
    <cfRule type="expression" dxfId="72" priority="75">
      <formula>$E6="토"</formula>
    </cfRule>
  </conditionalFormatting>
  <conditionalFormatting sqref="ACO6:ACP36">
    <cfRule type="expression" dxfId="71" priority="70">
      <formula>$F6="V"</formula>
    </cfRule>
    <cfRule type="expression" dxfId="70" priority="71">
      <formula>$E6="일"</formula>
    </cfRule>
    <cfRule type="expression" dxfId="69" priority="72">
      <formula>$E6="토"</formula>
    </cfRule>
  </conditionalFormatting>
  <conditionalFormatting sqref="ADQ6:ADR36">
    <cfRule type="expression" dxfId="68" priority="67">
      <formula>$F6="V"</formula>
    </cfRule>
    <cfRule type="expression" dxfId="67" priority="68">
      <formula>$E6="일"</formula>
    </cfRule>
    <cfRule type="expression" dxfId="66" priority="69">
      <formula>$E6="토"</formula>
    </cfRule>
  </conditionalFormatting>
  <conditionalFormatting sqref="AES6:AET36">
    <cfRule type="expression" dxfId="65" priority="64">
      <formula>$F6="V"</formula>
    </cfRule>
    <cfRule type="expression" dxfId="64" priority="65">
      <formula>$E6="일"</formula>
    </cfRule>
    <cfRule type="expression" dxfId="63" priority="66">
      <formula>$E6="토"</formula>
    </cfRule>
  </conditionalFormatting>
  <conditionalFormatting sqref="AFU6:AFV36">
    <cfRule type="expression" dxfId="62" priority="61">
      <formula>$F6="V"</formula>
    </cfRule>
    <cfRule type="expression" dxfId="61" priority="62">
      <formula>$E6="일"</formula>
    </cfRule>
    <cfRule type="expression" dxfId="60" priority="63">
      <formula>$E6="토"</formula>
    </cfRule>
  </conditionalFormatting>
  <conditionalFormatting sqref="AGW6:AGX36">
    <cfRule type="expression" dxfId="59" priority="58">
      <formula>$F6="V"</formula>
    </cfRule>
    <cfRule type="expression" dxfId="58" priority="59">
      <formula>$E6="일"</formula>
    </cfRule>
    <cfRule type="expression" dxfId="57" priority="60">
      <formula>$E6="토"</formula>
    </cfRule>
  </conditionalFormatting>
  <conditionalFormatting sqref="AHY6:AHZ36">
    <cfRule type="expression" dxfId="56" priority="55">
      <formula>$F6="V"</formula>
    </cfRule>
    <cfRule type="expression" dxfId="55" priority="56">
      <formula>$E6="일"</formula>
    </cfRule>
    <cfRule type="expression" dxfId="54" priority="57">
      <formula>$E6="토"</formula>
    </cfRule>
  </conditionalFormatting>
  <conditionalFormatting sqref="AJA6:AJB36">
    <cfRule type="expression" dxfId="53" priority="52">
      <formula>$F6="V"</formula>
    </cfRule>
    <cfRule type="expression" dxfId="52" priority="53">
      <formula>$E6="일"</formula>
    </cfRule>
    <cfRule type="expression" dxfId="51" priority="54">
      <formula>$E6="토"</formula>
    </cfRule>
  </conditionalFormatting>
  <conditionalFormatting sqref="AKC6:AKD36">
    <cfRule type="expression" dxfId="50" priority="49">
      <formula>$F6="V"</formula>
    </cfRule>
    <cfRule type="expression" dxfId="49" priority="50">
      <formula>$E6="일"</formula>
    </cfRule>
    <cfRule type="expression" dxfId="48" priority="51">
      <formula>$E6="토"</formula>
    </cfRule>
  </conditionalFormatting>
  <conditionalFormatting sqref="ALE6:ALF36">
    <cfRule type="expression" dxfId="47" priority="46">
      <formula>$F6="V"</formula>
    </cfRule>
    <cfRule type="expression" dxfId="46" priority="47">
      <formula>$E6="일"</formula>
    </cfRule>
    <cfRule type="expression" dxfId="45" priority="48">
      <formula>$E6="토"</formula>
    </cfRule>
  </conditionalFormatting>
  <conditionalFormatting sqref="AMG6:AMH36">
    <cfRule type="expression" dxfId="44" priority="43">
      <formula>$F6="V"</formula>
    </cfRule>
    <cfRule type="expression" dxfId="43" priority="44">
      <formula>$E6="일"</formula>
    </cfRule>
    <cfRule type="expression" dxfId="42" priority="45">
      <formula>$E6="토"</formula>
    </cfRule>
  </conditionalFormatting>
  <conditionalFormatting sqref="ANI6:ANJ36">
    <cfRule type="expression" dxfId="41" priority="40">
      <formula>$F6="V"</formula>
    </cfRule>
    <cfRule type="expression" dxfId="40" priority="41">
      <formula>$E6="일"</formula>
    </cfRule>
    <cfRule type="expression" dxfId="39" priority="42">
      <formula>$E6="토"</formula>
    </cfRule>
  </conditionalFormatting>
  <conditionalFormatting sqref="AOK6:AOL36">
    <cfRule type="expression" dxfId="38" priority="37">
      <formula>$F6="V"</formula>
    </cfRule>
    <cfRule type="expression" dxfId="37" priority="38">
      <formula>$E6="일"</formula>
    </cfRule>
    <cfRule type="expression" dxfId="36" priority="39">
      <formula>$E6="토"</formula>
    </cfRule>
  </conditionalFormatting>
  <conditionalFormatting sqref="APM6:APN36">
    <cfRule type="expression" dxfId="35" priority="34">
      <formula>$F6="V"</formula>
    </cfRule>
    <cfRule type="expression" dxfId="34" priority="35">
      <formula>$E6="일"</formula>
    </cfRule>
    <cfRule type="expression" dxfId="33" priority="36">
      <formula>$E6="토"</formula>
    </cfRule>
  </conditionalFormatting>
  <conditionalFormatting sqref="AQO6:AQP36">
    <cfRule type="expression" dxfId="32" priority="31">
      <formula>$F6="V"</formula>
    </cfRule>
    <cfRule type="expression" dxfId="31" priority="32">
      <formula>$E6="일"</formula>
    </cfRule>
    <cfRule type="expression" dxfId="30" priority="33">
      <formula>$E6="토"</formula>
    </cfRule>
  </conditionalFormatting>
  <conditionalFormatting sqref="ARQ6:ARR36">
    <cfRule type="expression" dxfId="29" priority="28">
      <formula>$F6="V"</formula>
    </cfRule>
    <cfRule type="expression" dxfId="28" priority="29">
      <formula>$E6="일"</formula>
    </cfRule>
    <cfRule type="expression" dxfId="27" priority="30">
      <formula>$E6="토"</formula>
    </cfRule>
  </conditionalFormatting>
  <conditionalFormatting sqref="ASS6:AST36">
    <cfRule type="expression" dxfId="26" priority="25">
      <formula>$F6="V"</formula>
    </cfRule>
    <cfRule type="expression" dxfId="25" priority="26">
      <formula>$E6="일"</formula>
    </cfRule>
    <cfRule type="expression" dxfId="24" priority="27">
      <formula>$E6="토"</formula>
    </cfRule>
  </conditionalFormatting>
  <conditionalFormatting sqref="ATU6:ATV36">
    <cfRule type="expression" dxfId="23" priority="22">
      <formula>$F6="V"</formula>
    </cfRule>
    <cfRule type="expression" dxfId="22" priority="23">
      <formula>$E6="일"</formula>
    </cfRule>
    <cfRule type="expression" dxfId="21" priority="24">
      <formula>$E6="토"</formula>
    </cfRule>
  </conditionalFormatting>
  <conditionalFormatting sqref="AUW6:AUX36">
    <cfRule type="expression" dxfId="20" priority="19">
      <formula>$F6="V"</formula>
    </cfRule>
    <cfRule type="expression" dxfId="19" priority="20">
      <formula>$E6="일"</formula>
    </cfRule>
    <cfRule type="expression" dxfId="18" priority="21">
      <formula>$E6="토"</formula>
    </cfRule>
  </conditionalFormatting>
  <conditionalFormatting sqref="AVY6:AVZ36">
    <cfRule type="expression" dxfId="17" priority="16">
      <formula>$F6="V"</formula>
    </cfRule>
    <cfRule type="expression" dxfId="16" priority="17">
      <formula>$E6="일"</formula>
    </cfRule>
    <cfRule type="expression" dxfId="15" priority="18">
      <formula>$E6="토"</formula>
    </cfRule>
  </conditionalFormatting>
  <conditionalFormatting sqref="AXA6:AXB36">
    <cfRule type="expression" dxfId="14" priority="13">
      <formula>$F6="V"</formula>
    </cfRule>
    <cfRule type="expression" dxfId="13" priority="14">
      <formula>$E6="일"</formula>
    </cfRule>
    <cfRule type="expression" dxfId="12" priority="15">
      <formula>$E6="토"</formula>
    </cfRule>
  </conditionalFormatting>
  <conditionalFormatting sqref="AYC6:AYD36">
    <cfRule type="expression" dxfId="11" priority="10">
      <formula>$F6="V"</formula>
    </cfRule>
    <cfRule type="expression" dxfId="10" priority="11">
      <formula>$E6="일"</formula>
    </cfRule>
    <cfRule type="expression" dxfId="9" priority="12">
      <formula>$E6="토"</formula>
    </cfRule>
  </conditionalFormatting>
  <conditionalFormatting sqref="AZE6:AZF36">
    <cfRule type="expression" dxfId="8" priority="7">
      <formula>$F6="V"</formula>
    </cfRule>
    <cfRule type="expression" dxfId="7" priority="8">
      <formula>$E6="일"</formula>
    </cfRule>
    <cfRule type="expression" dxfId="6" priority="9">
      <formula>$E6="토"</formula>
    </cfRule>
  </conditionalFormatting>
  <conditionalFormatting sqref="BAG6:BAH36">
    <cfRule type="expression" dxfId="5" priority="4">
      <formula>$F6="V"</formula>
    </cfRule>
    <cfRule type="expression" dxfId="4" priority="5">
      <formula>$E6="일"</formula>
    </cfRule>
    <cfRule type="expression" dxfId="3" priority="6">
      <formula>$E6="토"</formula>
    </cfRule>
  </conditionalFormatting>
  <conditionalFormatting sqref="BBI6:BBJ36">
    <cfRule type="expression" dxfId="2" priority="1">
      <formula>$F6="V"</formula>
    </cfRule>
    <cfRule type="expression" dxfId="1" priority="2">
      <formula>$E6="일"</formula>
    </cfRule>
    <cfRule type="expression" dxfId="0" priority="3">
      <formula>$E6="토"</formula>
    </cfRule>
  </conditionalFormatting>
  <pageMargins left="0.25" right="0.25" top="0.75" bottom="0.75" header="0.3" footer="0.3"/>
  <pageSetup paperSize="9" orientation="landscape" r:id="rId1"/>
  <ignoredErrors>
    <ignoredError sqref="A4:S4 A3:S3 BJ3:BS3 CO3:CU3 A5:S5 AD5:AQ5 U3:AQ3 AD4:AQ4 BF5:BS5 BF3:BH3 BF4:BS4 CH3:CJ3 CH5:CU5 CH4:CU4 DJ3:DW3 DJ5:DW5 DJ4:DW4 EL3:EY3 EL5:EY5 EL4:EY4 FN3 FN5 FN4 BCB3:XFD3 BCB5:XFD5 BCB4:XFD4" numberStoredAsText="1"/>
    <ignoredError sqref="AI9:AN36 AG6:AG36" numberStoredAsText="1" unlockedFormula="1"/>
    <ignoredError sqref="A7:B36 AH8 AH9:AH36 AH6:AN6 AH7 AJ7:AK7 AM7:AN7 AJ8:AK8 AM8:AN8 BL8:BM8 BO8:BP8 A6:B6 D6:I6 E8:I8 K6:N6 AD6:AF6 AD7:AF36 BF9:BP36 BF6:BP6 BF7:BP7 BF8:BJ8 CH6:CL6 CH7:CL7 CH8:CL8 CH9:CR36 DJ6:DT6 DJ7:DT7 DJ8:DT8 DJ9:DT36 EL6:EV6 EL7:EV7 EL8:EV8 EL9:EV36 FN6 FN7 FN8 FN9:FN36 BCB6:XFD6 BCB7:XFD7 BCB8:XFD8 BCB9:XFD36 E10:F10 E9 G9:L9 E16:N36 E13 G13:N13 E14 G14:N14 E15 G15:N15 E12:N12 E11:F11 M11:N11 P6:S6 P7:S8 P10:S10 P9:S9 P16:S36 P13:S13 P14:S14 P15:S15 P12:S12 P11:S11 E7:I7 K7:N7 K8:N8 M10:N10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KEY!$A$2:$A$7</xm:f>
          </x14:formula1>
          <xm:sqref>M6:N36 AO6:AP36 BQ6:BR36 CS6:CT36 DU6:DV36 EW6:EX36 FY6:FZ36 HA6:HB36 IC6:ID36 JE6:JF36 KG6:KH36 LI6:LJ36 MK6:ML36 NM6:NN36 OO6:OP36 PQ6:PR36 QS6:QT36 RU6:RV36 SW6:SX36 TY6:TZ36 VA6:VB36 WC6:WD36 XE6:XF36 YG6:YH36 ZI6:ZJ36 AAK6:AAL36 ABM6:ABN36 ACO6:ACP36 ADQ6:ADR36 AES6:AET36 AFU6:AFV36 AGW6:AGX36 AHY6:AHZ36 AJA6:AJB36 AKC6:AKD36 ALE6:ALF36 AMG6:AMH36 ANI6:ANJ36 AOK6:AOL36 APM6:APN36 AQO6:AQP36 ARQ6:ARR36 ASS6:AST36 ATU6:ATV36 AUW6:AUX36 AVY6:AVZ36 AXA6:AXB36 AYC6:AYD36 AZE6:AZF36 BAG6:BAH36 BBI6:BBJ36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1:BK207"/>
  <sheetViews>
    <sheetView showGridLines="0" topLeftCell="A3" zoomScaleNormal="100" workbookViewId="0">
      <selection activeCell="A3" sqref="A3"/>
    </sheetView>
  </sheetViews>
  <sheetFormatPr defaultColWidth="6" defaultRowHeight="12" x14ac:dyDescent="0.2"/>
  <cols>
    <col min="1" max="1" width="0.7109375" customWidth="1"/>
    <col min="2" max="2" width="6" style="3"/>
    <col min="11" max="11" width="0.7109375" customWidth="1"/>
    <col min="12" max="12" width="6" style="21"/>
    <col min="14" max="14" width="6" style="21"/>
    <col min="16" max="16" width="6" style="21"/>
    <col min="18" max="18" width="6" style="21"/>
    <col min="20" max="20" width="0.7109375" customWidth="1"/>
    <col min="21" max="25" width="6" style="3"/>
    <col min="26" max="26" width="6" style="123"/>
    <col min="27" max="29" width="6" style="3"/>
    <col min="30" max="30" width="6" style="3" customWidth="1"/>
    <col min="31" max="31" width="0.7109375" customWidth="1"/>
    <col min="32" max="32" width="5.140625" style="3" bestFit="1" customWidth="1"/>
    <col min="33" max="63" width="6" style="3"/>
  </cols>
  <sheetData>
    <row r="1" spans="2:63" hidden="1" x14ac:dyDescent="0.2">
      <c r="AG1" s="3">
        <v>1</v>
      </c>
      <c r="AH1" s="3">
        <v>2</v>
      </c>
      <c r="AI1" s="3">
        <v>3</v>
      </c>
      <c r="AJ1" s="3">
        <v>4</v>
      </c>
      <c r="AK1" s="3">
        <v>5</v>
      </c>
      <c r="AL1" s="3">
        <v>6</v>
      </c>
      <c r="AM1" s="3">
        <v>7</v>
      </c>
      <c r="AN1" s="3">
        <v>8</v>
      </c>
      <c r="AO1" s="3">
        <v>9</v>
      </c>
      <c r="AP1" s="3">
        <v>10</v>
      </c>
      <c r="AQ1" s="3">
        <v>11</v>
      </c>
      <c r="AR1" s="3">
        <v>12</v>
      </c>
      <c r="AS1" s="3">
        <v>13</v>
      </c>
      <c r="AT1" s="3">
        <v>14</v>
      </c>
      <c r="AU1" s="3">
        <v>15</v>
      </c>
      <c r="AV1" s="3">
        <v>16</v>
      </c>
      <c r="AW1" s="3">
        <v>17</v>
      </c>
      <c r="AX1" s="3">
        <v>18</v>
      </c>
      <c r="AY1" s="3">
        <v>19</v>
      </c>
      <c r="AZ1" s="3">
        <v>20</v>
      </c>
      <c r="BA1" s="3">
        <v>21</v>
      </c>
      <c r="BB1" s="3">
        <v>22</v>
      </c>
      <c r="BC1" s="3">
        <v>23</v>
      </c>
      <c r="BD1" s="3">
        <v>24</v>
      </c>
      <c r="BE1" s="3">
        <v>25</v>
      </c>
      <c r="BF1" s="3">
        <v>26</v>
      </c>
      <c r="BG1" s="3">
        <v>27</v>
      </c>
      <c r="BH1" s="3">
        <v>28</v>
      </c>
      <c r="BI1" s="3">
        <v>29</v>
      </c>
      <c r="BJ1" s="3">
        <v>30</v>
      </c>
      <c r="BK1" s="3">
        <v>31</v>
      </c>
    </row>
    <row r="2" spans="2:63" hidden="1" x14ac:dyDescent="0.2">
      <c r="AG2" s="24">
        <f>IF(DAY(기준일시_입력!$AM$7)-AG1&lt;0,"",기준일시_입력!$AM$7-(DAY(기준일시_입력!$AM$7)-AG1))</f>
        <v>42401</v>
      </c>
      <c r="AH2" s="24">
        <f>IF(DAY(기준일시_입력!$AM$7)-AH1&lt;0,"",기준일시_입력!$AM$7-(DAY(기준일시_입력!$AM$7)-AH1))</f>
        <v>42402</v>
      </c>
      <c r="AI2" s="24">
        <f>IF(DAY(기준일시_입력!$AM$7)-AI1&lt;0,"",기준일시_입력!$AM$7-(DAY(기준일시_입력!$AM$7)-AI1))</f>
        <v>42403</v>
      </c>
      <c r="AJ2" s="24">
        <f>IF(DAY(기준일시_입력!$AM$7)-AJ1&lt;0,"",기준일시_입력!$AM$7-(DAY(기준일시_입력!$AM$7)-AJ1))</f>
        <v>42404</v>
      </c>
      <c r="AK2" s="24">
        <f>IF(DAY(기준일시_입력!$AM$7)-AK1&lt;0,"",기준일시_입력!$AM$7-(DAY(기준일시_입력!$AM$7)-AK1))</f>
        <v>42405</v>
      </c>
      <c r="AL2" s="24">
        <f>IF(DAY(기준일시_입력!$AM$7)-AL1&lt;0,"",기준일시_입력!$AM$7-(DAY(기준일시_입력!$AM$7)-AL1))</f>
        <v>42406</v>
      </c>
      <c r="AM2" s="24">
        <f>IF(DAY(기준일시_입력!$AM$7)-AM1&lt;0,"",기준일시_입력!$AM$7-(DAY(기준일시_입력!$AM$7)-AM1))</f>
        <v>42407</v>
      </c>
      <c r="AN2" s="24">
        <f>IF(DAY(기준일시_입력!$AM$7)-AN1&lt;0,"",기준일시_입력!$AM$7-(DAY(기준일시_입력!$AM$7)-AN1))</f>
        <v>42408</v>
      </c>
      <c r="AO2" s="24">
        <f>IF(DAY(기준일시_입력!$AM$7)-AO1&lt;0,"",기준일시_입력!$AM$7-(DAY(기준일시_입력!$AM$7)-AO1))</f>
        <v>42409</v>
      </c>
      <c r="AP2" s="24">
        <f>IF(DAY(기준일시_입력!$AM$7)-AP1&lt;0,"",기준일시_입력!$AM$7-(DAY(기준일시_입력!$AM$7)-AP1))</f>
        <v>42410</v>
      </c>
      <c r="AQ2" s="24">
        <f>IF(DAY(기준일시_입력!$AM$7)-AQ1&lt;0,"",기준일시_입력!$AM$7-(DAY(기준일시_입력!$AM$7)-AQ1))</f>
        <v>42411</v>
      </c>
      <c r="AR2" s="24">
        <f>IF(DAY(기준일시_입력!$AM$7)-AR1&lt;0,"",기준일시_입력!$AM$7-(DAY(기준일시_입력!$AM$7)-AR1))</f>
        <v>42412</v>
      </c>
      <c r="AS2" s="24">
        <f>IF(DAY(기준일시_입력!$AM$7)-AS1&lt;0,"",기준일시_입력!$AM$7-(DAY(기준일시_입력!$AM$7)-AS1))</f>
        <v>42413</v>
      </c>
      <c r="AT2" s="24">
        <f>IF(DAY(기준일시_입력!$AM$7)-AT1&lt;0,"",기준일시_입력!$AM$7-(DAY(기준일시_입력!$AM$7)-AT1))</f>
        <v>42414</v>
      </c>
      <c r="AU2" s="24">
        <f>IF(DAY(기준일시_입력!$AM$7)-AU1&lt;0,"",기준일시_입력!$AM$7-(DAY(기준일시_입력!$AM$7)-AU1))</f>
        <v>42415</v>
      </c>
      <c r="AV2" s="24">
        <f>IF(DAY(기준일시_입력!$AM$7)-AV1&lt;0,"",기준일시_입력!$AM$7-(DAY(기준일시_입력!$AM$7)-AV1))</f>
        <v>42416</v>
      </c>
      <c r="AW2" s="24">
        <f>IF(DAY(기준일시_입력!$AM$7)-AW1&lt;0,"",기준일시_입력!$AM$7-(DAY(기준일시_입력!$AM$7)-AW1))</f>
        <v>42417</v>
      </c>
      <c r="AX2" s="24">
        <f>IF(DAY(기준일시_입력!$AM$7)-AX1&lt;0,"",기준일시_입력!$AM$7-(DAY(기준일시_입력!$AM$7)-AX1))</f>
        <v>42418</v>
      </c>
      <c r="AY2" s="24">
        <f>IF(DAY(기준일시_입력!$AM$7)-AY1&lt;0,"",기준일시_입력!$AM$7-(DAY(기준일시_입력!$AM$7)-AY1))</f>
        <v>42419</v>
      </c>
      <c r="AZ2" s="24">
        <f>IF(DAY(기준일시_입력!$AM$7)-AZ1&lt;0,"",기준일시_입력!$AM$7-(DAY(기준일시_입력!$AM$7)-AZ1))</f>
        <v>42420</v>
      </c>
      <c r="BA2" s="24">
        <f>IF(DAY(기준일시_입력!$AM$7)-BA1&lt;0,"",기준일시_입력!$AM$7-(DAY(기준일시_입력!$AM$7)-BA1))</f>
        <v>42421</v>
      </c>
      <c r="BB2" s="24">
        <f>IF(DAY(기준일시_입력!$AM$7)-BB1&lt;0,"",기준일시_입력!$AM$7-(DAY(기준일시_입력!$AM$7)-BB1))</f>
        <v>42422</v>
      </c>
      <c r="BC2" s="24">
        <f>IF(DAY(기준일시_입력!$AM$7)-BC1&lt;0,"",기준일시_입력!$AM$7-(DAY(기준일시_입력!$AM$7)-BC1))</f>
        <v>42423</v>
      </c>
      <c r="BD2" s="24">
        <f>IF(DAY(기준일시_입력!$AM$7)-BD1&lt;0,"",기준일시_입력!$AM$7-(DAY(기준일시_입력!$AM$7)-BD1))</f>
        <v>42424</v>
      </c>
      <c r="BE2" s="24">
        <f>IF(DAY(기준일시_입력!$AM$7)-BE1&lt;0,"",기준일시_입력!$AM$7-(DAY(기준일시_입력!$AM$7)-BE1))</f>
        <v>42425</v>
      </c>
      <c r="BF2" s="24">
        <f>IF(DAY(기준일시_입력!$AM$7)-BF1&lt;0,"",기준일시_입력!$AM$7-(DAY(기준일시_입력!$AM$7)-BF1))</f>
        <v>42426</v>
      </c>
      <c r="BG2" s="24">
        <f>IF(DAY(기준일시_입력!$AM$7)-BG1&lt;0,"",기준일시_입력!$AM$7-(DAY(기준일시_입력!$AM$7)-BG1))</f>
        <v>42427</v>
      </c>
      <c r="BH2" s="24">
        <f>IF(DAY(기준일시_입력!$AM$7)-BH1&lt;0,"",기준일시_입력!$AM$7-(DAY(기준일시_입력!$AM$7)-BH1))</f>
        <v>42428</v>
      </c>
      <c r="BI2" s="24">
        <f>IF(DAY(기준일시_입력!$AM$7)-BI1&lt;0,"",기준일시_입력!$AM$7-(DAY(기준일시_입력!$AM$7)-BI1))</f>
        <v>42429</v>
      </c>
      <c r="BJ2" s="24" t="str">
        <f>IF(DAY(기준일시_입력!$AM$7)-BJ1&lt;0,"",기준일시_입력!$AM$7-(DAY(기준일시_입력!$AM$7)-BJ1))</f>
        <v/>
      </c>
      <c r="BK2" s="24" t="str">
        <f>IF(DAY(기준일시_입력!$AM$7)-BK1&lt;0,"",기준일시_입력!$AM$7-(DAY(기준일시_입력!$AM$7)-BK1))</f>
        <v/>
      </c>
    </row>
    <row r="3" spans="2:63" ht="3.75" customHeight="1" x14ac:dyDescent="0.2">
      <c r="B3" s="23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</row>
    <row r="4" spans="2:63" ht="17.25" thickBot="1" x14ac:dyDescent="0.25">
      <c r="B4" s="117" t="s">
        <v>88</v>
      </c>
      <c r="F4" s="99" t="s">
        <v>119</v>
      </c>
      <c r="P4" s="209" t="s">
        <v>77</v>
      </c>
      <c r="Q4" s="209"/>
      <c r="R4" s="27">
        <f>IFERROR(DAY(기준일시_입력!$AM$7)-COUNTIF($AG$6:$BK$6,"토")-COUNTIF($AG$6:$BK$6,"일")-COUNTIFS($AG$6:$BK$6,"&lt;&gt;토",$AG$6:$BK$6,"&lt;&gt;일",$AG$7:$BK$7,"V"),"")</f>
        <v>18</v>
      </c>
      <c r="S4" s="28" t="s">
        <v>78</v>
      </c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</row>
    <row r="5" spans="2:63" ht="12" customHeight="1" x14ac:dyDescent="0.2">
      <c r="B5" s="195" t="s">
        <v>9</v>
      </c>
      <c r="C5" s="195" t="s">
        <v>1</v>
      </c>
      <c r="D5" s="195"/>
      <c r="E5" s="195" t="s">
        <v>2</v>
      </c>
      <c r="F5" s="195"/>
      <c r="G5" s="195" t="s">
        <v>10</v>
      </c>
      <c r="H5" s="195"/>
      <c r="I5" s="195" t="s">
        <v>11</v>
      </c>
      <c r="J5" s="195"/>
      <c r="L5" s="196" t="s">
        <v>83</v>
      </c>
      <c r="M5" s="197"/>
      <c r="N5" s="197"/>
      <c r="O5" s="197"/>
      <c r="P5" s="33"/>
      <c r="Q5" s="34"/>
      <c r="R5" s="33"/>
      <c r="S5" s="35"/>
      <c r="U5" s="203" t="s">
        <v>73</v>
      </c>
      <c r="V5" s="206" t="s">
        <v>74</v>
      </c>
      <c r="W5" s="195" t="s">
        <v>56</v>
      </c>
      <c r="X5" s="195" t="s">
        <v>57</v>
      </c>
      <c r="Y5" s="195" t="s">
        <v>58</v>
      </c>
      <c r="Z5" s="195" t="s">
        <v>125</v>
      </c>
      <c r="AA5" s="195" t="s">
        <v>60</v>
      </c>
      <c r="AB5" s="195" t="s">
        <v>59</v>
      </c>
      <c r="AC5" s="195" t="s">
        <v>61</v>
      </c>
      <c r="AD5" s="195" t="s">
        <v>62</v>
      </c>
      <c r="AF5" s="40" t="s">
        <v>79</v>
      </c>
      <c r="AG5" s="41">
        <f>IFERROR(IF(DAY(기준일시_입력!$AM$7)-AG1&lt;0,"",AG1),"")</f>
        <v>1</v>
      </c>
      <c r="AH5" s="41">
        <f>IFERROR(IF(DAY(기준일시_입력!$AM$7)-AH1&lt;0,"",AH1),"")</f>
        <v>2</v>
      </c>
      <c r="AI5" s="41">
        <f>IFERROR(IF(DAY(기준일시_입력!$AM$7)-AI1&lt;0,"",AI1),"")</f>
        <v>3</v>
      </c>
      <c r="AJ5" s="41">
        <f>IFERROR(IF(DAY(기준일시_입력!$AM$7)-AJ1&lt;0,"",AJ1),"")</f>
        <v>4</v>
      </c>
      <c r="AK5" s="41">
        <f>IFERROR(IF(DAY(기준일시_입력!$AM$7)-AK1&lt;0,"",AK1),"")</f>
        <v>5</v>
      </c>
      <c r="AL5" s="41">
        <f>IFERROR(IF(DAY(기준일시_입력!$AM$7)-AL1&lt;0,"",AL1),"")</f>
        <v>6</v>
      </c>
      <c r="AM5" s="41">
        <f>IFERROR(IF(DAY(기준일시_입력!$AM$7)-AM1&lt;0,"",AM1),"")</f>
        <v>7</v>
      </c>
      <c r="AN5" s="41">
        <f>IFERROR(IF(DAY(기준일시_입력!$AM$7)-AN1&lt;0,"",AN1),"")</f>
        <v>8</v>
      </c>
      <c r="AO5" s="41">
        <f>IFERROR(IF(DAY(기준일시_입력!$AM$7)-AO1&lt;0,"",AO1),"")</f>
        <v>9</v>
      </c>
      <c r="AP5" s="41">
        <f>IFERROR(IF(DAY(기준일시_입력!$AM$7)-AP1&lt;0,"",AP1),"")</f>
        <v>10</v>
      </c>
      <c r="AQ5" s="41">
        <f>IFERROR(IF(DAY(기준일시_입력!$AM$7)-AQ1&lt;0,"",AQ1),"")</f>
        <v>11</v>
      </c>
      <c r="AR5" s="41">
        <f>IFERROR(IF(DAY(기준일시_입력!$AM$7)-AR1&lt;0,"",AR1),"")</f>
        <v>12</v>
      </c>
      <c r="AS5" s="41">
        <f>IFERROR(IF(DAY(기준일시_입력!$AM$7)-AS1&lt;0,"",AS1),"")</f>
        <v>13</v>
      </c>
      <c r="AT5" s="41">
        <f>IFERROR(IF(DAY(기준일시_입력!$AM$7)-AT1&lt;0,"",AT1),"")</f>
        <v>14</v>
      </c>
      <c r="AU5" s="41">
        <f>IFERROR(IF(DAY(기준일시_입력!$AM$7)-AU1&lt;0,"",AU1),"")</f>
        <v>15</v>
      </c>
      <c r="AV5" s="41">
        <f>IFERROR(IF(DAY(기준일시_입력!$AM$7)-AV1&lt;0,"",AV1),"")</f>
        <v>16</v>
      </c>
      <c r="AW5" s="41">
        <f>IFERROR(IF(DAY(기준일시_입력!$AM$7)-AW1&lt;0,"",AW1),"")</f>
        <v>17</v>
      </c>
      <c r="AX5" s="41">
        <f>IFERROR(IF(DAY(기준일시_입력!$AM$7)-AX1&lt;0,"",AX1),"")</f>
        <v>18</v>
      </c>
      <c r="AY5" s="41">
        <f>IFERROR(IF(DAY(기준일시_입력!$AM$7)-AY1&lt;0,"",AY1),"")</f>
        <v>19</v>
      </c>
      <c r="AZ5" s="41">
        <f>IFERROR(IF(DAY(기준일시_입력!$AM$7)-AZ1&lt;0,"",AZ1),"")</f>
        <v>20</v>
      </c>
      <c r="BA5" s="41">
        <f>IFERROR(IF(DAY(기준일시_입력!$AM$7)-BA1&lt;0,"",BA1),"")</f>
        <v>21</v>
      </c>
      <c r="BB5" s="41">
        <f>IFERROR(IF(DAY(기준일시_입력!$AM$7)-BB1&lt;0,"",BB1),"")</f>
        <v>22</v>
      </c>
      <c r="BC5" s="41">
        <f>IFERROR(IF(DAY(기준일시_입력!$AM$7)-BC1&lt;0,"",BC1),"")</f>
        <v>23</v>
      </c>
      <c r="BD5" s="41">
        <f>IFERROR(IF(DAY(기준일시_입력!$AM$7)-BD1&lt;0,"",BD1),"")</f>
        <v>24</v>
      </c>
      <c r="BE5" s="41">
        <f>IFERROR(IF(DAY(기준일시_입력!$AM$7)-BE1&lt;0,"",BE1),"")</f>
        <v>25</v>
      </c>
      <c r="BF5" s="41">
        <f>IFERROR(IF(DAY(기준일시_입력!$AM$7)-BF1&lt;0,"",BF1),"")</f>
        <v>26</v>
      </c>
      <c r="BG5" s="41">
        <f>IFERROR(IF(DAY(기준일시_입력!$AM$7)-BG1&lt;0,"",BG1),"")</f>
        <v>27</v>
      </c>
      <c r="BH5" s="41">
        <f>IFERROR(IF(DAY(기준일시_입력!$AM$7)-BH1&lt;0,"",BH1),"")</f>
        <v>28</v>
      </c>
      <c r="BI5" s="41">
        <f>IFERROR(IF(DAY(기준일시_입력!$AM$7)-BI1&lt;0,"",BI1),"")</f>
        <v>29</v>
      </c>
      <c r="BJ5" s="41" t="str">
        <f>IFERROR(IF(DAY(기준일시_입력!$AM$7)-BJ1&lt;0,"",BJ1),"")</f>
        <v/>
      </c>
      <c r="BK5" s="121" t="str">
        <f>IFERROR(IF(DAY(기준일시_입력!$AM$7)-BK1&lt;0,"",BK1),"")</f>
        <v/>
      </c>
    </row>
    <row r="6" spans="2:63" x14ac:dyDescent="0.2">
      <c r="B6" s="195"/>
      <c r="C6" s="195"/>
      <c r="D6" s="195"/>
      <c r="E6" s="195"/>
      <c r="F6" s="195"/>
      <c r="G6" s="195"/>
      <c r="H6" s="195"/>
      <c r="I6" s="195"/>
      <c r="J6" s="195"/>
      <c r="L6" s="198"/>
      <c r="M6" s="199"/>
      <c r="N6" s="199"/>
      <c r="O6" s="199"/>
      <c r="P6" s="36"/>
      <c r="Q6" s="37"/>
      <c r="R6" s="36"/>
      <c r="S6" s="38"/>
      <c r="U6" s="204"/>
      <c r="V6" s="195"/>
      <c r="W6" s="195"/>
      <c r="X6" s="195"/>
      <c r="Y6" s="195"/>
      <c r="Z6" s="195"/>
      <c r="AA6" s="195"/>
      <c r="AB6" s="195"/>
      <c r="AC6" s="195"/>
      <c r="AD6" s="195"/>
      <c r="AF6" s="98" t="s">
        <v>80</v>
      </c>
      <c r="AG6" s="39" t="str">
        <f t="shared" ref="AG6:BK6" si="0">IFERROR(IF(AG5="","",CHOOSE(WEEKDAY(AG2,1),"일","월","화","수","목","금","토")),"")</f>
        <v>월</v>
      </c>
      <c r="AH6" s="39" t="str">
        <f t="shared" si="0"/>
        <v>화</v>
      </c>
      <c r="AI6" s="39" t="str">
        <f t="shared" si="0"/>
        <v>수</v>
      </c>
      <c r="AJ6" s="39" t="str">
        <f t="shared" si="0"/>
        <v>목</v>
      </c>
      <c r="AK6" s="39" t="str">
        <f t="shared" si="0"/>
        <v>금</v>
      </c>
      <c r="AL6" s="39" t="str">
        <f t="shared" si="0"/>
        <v>토</v>
      </c>
      <c r="AM6" s="39" t="str">
        <f t="shared" si="0"/>
        <v>일</v>
      </c>
      <c r="AN6" s="39" t="str">
        <f t="shared" si="0"/>
        <v>월</v>
      </c>
      <c r="AO6" s="39" t="str">
        <f t="shared" si="0"/>
        <v>화</v>
      </c>
      <c r="AP6" s="39" t="str">
        <f t="shared" si="0"/>
        <v>수</v>
      </c>
      <c r="AQ6" s="39" t="str">
        <f t="shared" si="0"/>
        <v>목</v>
      </c>
      <c r="AR6" s="39" t="str">
        <f t="shared" si="0"/>
        <v>금</v>
      </c>
      <c r="AS6" s="39" t="str">
        <f t="shared" si="0"/>
        <v>토</v>
      </c>
      <c r="AT6" s="39" t="str">
        <f t="shared" si="0"/>
        <v>일</v>
      </c>
      <c r="AU6" s="39" t="str">
        <f t="shared" si="0"/>
        <v>월</v>
      </c>
      <c r="AV6" s="39" t="str">
        <f t="shared" si="0"/>
        <v>화</v>
      </c>
      <c r="AW6" s="39" t="str">
        <f t="shared" si="0"/>
        <v>수</v>
      </c>
      <c r="AX6" s="39" t="str">
        <f t="shared" si="0"/>
        <v>목</v>
      </c>
      <c r="AY6" s="39" t="str">
        <f t="shared" si="0"/>
        <v>금</v>
      </c>
      <c r="AZ6" s="39" t="str">
        <f t="shared" si="0"/>
        <v>토</v>
      </c>
      <c r="BA6" s="39" t="str">
        <f t="shared" si="0"/>
        <v>일</v>
      </c>
      <c r="BB6" s="39" t="str">
        <f t="shared" si="0"/>
        <v>월</v>
      </c>
      <c r="BC6" s="39" t="str">
        <f t="shared" si="0"/>
        <v>화</v>
      </c>
      <c r="BD6" s="39" t="str">
        <f t="shared" si="0"/>
        <v>수</v>
      </c>
      <c r="BE6" s="39" t="str">
        <f t="shared" si="0"/>
        <v>목</v>
      </c>
      <c r="BF6" s="39" t="str">
        <f t="shared" si="0"/>
        <v>금</v>
      </c>
      <c r="BG6" s="39" t="str">
        <f t="shared" si="0"/>
        <v>토</v>
      </c>
      <c r="BH6" s="39" t="str">
        <f t="shared" si="0"/>
        <v>일</v>
      </c>
      <c r="BI6" s="39" t="str">
        <f t="shared" si="0"/>
        <v>월</v>
      </c>
      <c r="BJ6" s="39" t="str">
        <f t="shared" si="0"/>
        <v/>
      </c>
      <c r="BK6" s="42" t="str">
        <f t="shared" si="0"/>
        <v/>
      </c>
    </row>
    <row r="7" spans="2:63" ht="12.75" thickBot="1" x14ac:dyDescent="0.25">
      <c r="B7" s="195"/>
      <c r="C7" s="195"/>
      <c r="D7" s="195"/>
      <c r="E7" s="195"/>
      <c r="F7" s="195"/>
      <c r="G7" s="195"/>
      <c r="H7" s="195"/>
      <c r="I7" s="195"/>
      <c r="J7" s="195"/>
      <c r="L7" s="200"/>
      <c r="M7" s="201"/>
      <c r="N7" s="201"/>
      <c r="O7" s="201"/>
      <c r="P7" s="202" t="s">
        <v>84</v>
      </c>
      <c r="Q7" s="202"/>
      <c r="R7" s="202"/>
      <c r="S7" s="202"/>
      <c r="U7" s="205"/>
      <c r="V7" s="54" t="s">
        <v>70</v>
      </c>
      <c r="W7" s="54" t="s">
        <v>69</v>
      </c>
      <c r="X7" s="54" t="s">
        <v>68</v>
      </c>
      <c r="Y7" s="54" t="s">
        <v>67</v>
      </c>
      <c r="Z7" s="132" t="s">
        <v>126</v>
      </c>
      <c r="AA7" s="54" t="s">
        <v>63</v>
      </c>
      <c r="AB7" s="54" t="s">
        <v>64</v>
      </c>
      <c r="AC7" s="54" t="s">
        <v>65</v>
      </c>
      <c r="AD7" s="54" t="s">
        <v>66</v>
      </c>
      <c r="AF7" s="48" t="s">
        <v>81</v>
      </c>
      <c r="AG7" s="49" t="str">
        <f>IFERROR(IF(VLOOKUP(AG5&amp;"일",'출퇴근 기록부_입력'!$C$6:$F$36,4,0)=0,"",VLOOKUP(AG5&amp;"일",'출퇴근 기록부_입력'!$C$6:$F$36,4,0)),"")</f>
        <v/>
      </c>
      <c r="AH7" s="49" t="str">
        <f>IFERROR(IF(VLOOKUP(AH5&amp;"일",'출퇴근 기록부_입력'!$C$6:$F$36,4,0)=0,"",VLOOKUP(AH5&amp;"일",'출퇴근 기록부_입력'!$C$6:$F$36,4,0)),"")</f>
        <v/>
      </c>
      <c r="AI7" s="49" t="str">
        <f>IFERROR(IF(VLOOKUP(AI5&amp;"일",'출퇴근 기록부_입력'!$C$6:$F$36,4,0)=0,"",VLOOKUP(AI5&amp;"일",'출퇴근 기록부_입력'!$C$6:$F$36,4,0)),"")</f>
        <v/>
      </c>
      <c r="AJ7" s="49" t="str">
        <f>IFERROR(IF(VLOOKUP(AJ5&amp;"일",'출퇴근 기록부_입력'!$C$6:$F$36,4,0)=0,"",VLOOKUP(AJ5&amp;"일",'출퇴근 기록부_입력'!$C$6:$F$36,4,0)),"")</f>
        <v/>
      </c>
      <c r="AK7" s="49" t="str">
        <f>IFERROR(IF(VLOOKUP(AK5&amp;"일",'출퇴근 기록부_입력'!$C$6:$F$36,4,0)=0,"",VLOOKUP(AK5&amp;"일",'출퇴근 기록부_입력'!$C$6:$F$36,4,0)),"")</f>
        <v/>
      </c>
      <c r="AL7" s="49" t="str">
        <f>IFERROR(IF(VLOOKUP(AL5&amp;"일",'출퇴근 기록부_입력'!$C$6:$F$36,4,0)=0,"",VLOOKUP(AL5&amp;"일",'출퇴근 기록부_입력'!$C$6:$F$36,4,0)),"")</f>
        <v/>
      </c>
      <c r="AM7" s="49" t="str">
        <f>IFERROR(IF(VLOOKUP(AM5&amp;"일",'출퇴근 기록부_입력'!$C$6:$F$36,4,0)=0,"",VLOOKUP(AM5&amp;"일",'출퇴근 기록부_입력'!$C$6:$F$36,4,0)),"")</f>
        <v/>
      </c>
      <c r="AN7" s="49" t="str">
        <f>IFERROR(IF(VLOOKUP(AN5&amp;"일",'출퇴근 기록부_입력'!$C$6:$F$36,4,0)=0,"",VLOOKUP(AN5&amp;"일",'출퇴근 기록부_입력'!$C$6:$F$36,4,0)),"")</f>
        <v>V</v>
      </c>
      <c r="AO7" s="49" t="str">
        <f>IFERROR(IF(VLOOKUP(AO5&amp;"일",'출퇴근 기록부_입력'!$C$6:$F$36,4,0)=0,"",VLOOKUP(AO5&amp;"일",'출퇴근 기록부_입력'!$C$6:$F$36,4,0)),"")</f>
        <v>V</v>
      </c>
      <c r="AP7" s="49" t="str">
        <f>IFERROR(IF(VLOOKUP(AP5&amp;"일",'출퇴근 기록부_입력'!$C$6:$F$36,4,0)=0,"",VLOOKUP(AP5&amp;"일",'출퇴근 기록부_입력'!$C$6:$F$36,4,0)),"")</f>
        <v>V</v>
      </c>
      <c r="AQ7" s="49" t="str">
        <f>IFERROR(IF(VLOOKUP(AQ5&amp;"일",'출퇴근 기록부_입력'!$C$6:$F$36,4,0)=0,"",VLOOKUP(AQ5&amp;"일",'출퇴근 기록부_입력'!$C$6:$F$36,4,0)),"")</f>
        <v/>
      </c>
      <c r="AR7" s="49" t="str">
        <f>IFERROR(IF(VLOOKUP(AR5&amp;"일",'출퇴근 기록부_입력'!$C$6:$F$36,4,0)=0,"",VLOOKUP(AR5&amp;"일",'출퇴근 기록부_입력'!$C$6:$F$36,4,0)),"")</f>
        <v/>
      </c>
      <c r="AS7" s="49" t="str">
        <f>IFERROR(IF(VLOOKUP(AS5&amp;"일",'출퇴근 기록부_입력'!$C$6:$F$36,4,0)=0,"",VLOOKUP(AS5&amp;"일",'출퇴근 기록부_입력'!$C$6:$F$36,4,0)),"")</f>
        <v/>
      </c>
      <c r="AT7" s="49" t="str">
        <f>IFERROR(IF(VLOOKUP(AT5&amp;"일",'출퇴근 기록부_입력'!$C$6:$F$36,4,0)=0,"",VLOOKUP(AT5&amp;"일",'출퇴근 기록부_입력'!$C$6:$F$36,4,0)),"")</f>
        <v/>
      </c>
      <c r="AU7" s="49" t="str">
        <f>IFERROR(IF(VLOOKUP(AU5&amp;"일",'출퇴근 기록부_입력'!$C$6:$F$36,4,0)=0,"",VLOOKUP(AU5&amp;"일",'출퇴근 기록부_입력'!$C$6:$F$36,4,0)),"")</f>
        <v/>
      </c>
      <c r="AV7" s="49" t="str">
        <f>IFERROR(IF(VLOOKUP(AV5&amp;"일",'출퇴근 기록부_입력'!$C$6:$F$36,4,0)=0,"",VLOOKUP(AV5&amp;"일",'출퇴근 기록부_입력'!$C$6:$F$36,4,0)),"")</f>
        <v/>
      </c>
      <c r="AW7" s="49" t="str">
        <f>IFERROR(IF(VLOOKUP(AW5&amp;"일",'출퇴근 기록부_입력'!$C$6:$F$36,4,0)=0,"",VLOOKUP(AW5&amp;"일",'출퇴근 기록부_입력'!$C$6:$F$36,4,0)),"")</f>
        <v/>
      </c>
      <c r="AX7" s="49" t="str">
        <f>IFERROR(IF(VLOOKUP(AX5&amp;"일",'출퇴근 기록부_입력'!$C$6:$F$36,4,0)=0,"",VLOOKUP(AX5&amp;"일",'출퇴근 기록부_입력'!$C$6:$F$36,4,0)),"")</f>
        <v/>
      </c>
      <c r="AY7" s="49" t="str">
        <f>IFERROR(IF(VLOOKUP(AY5&amp;"일",'출퇴근 기록부_입력'!$C$6:$F$36,4,0)=0,"",VLOOKUP(AY5&amp;"일",'출퇴근 기록부_입력'!$C$6:$F$36,4,0)),"")</f>
        <v/>
      </c>
      <c r="AZ7" s="49" t="str">
        <f>IFERROR(IF(VLOOKUP(AZ5&amp;"일",'출퇴근 기록부_입력'!$C$6:$F$36,4,0)=0,"",VLOOKUP(AZ5&amp;"일",'출퇴근 기록부_입력'!$C$6:$F$36,4,0)),"")</f>
        <v/>
      </c>
      <c r="BA7" s="49" t="str">
        <f>IFERROR(IF(VLOOKUP(BA5&amp;"일",'출퇴근 기록부_입력'!$C$6:$F$36,4,0)=0,"",VLOOKUP(BA5&amp;"일",'출퇴근 기록부_입력'!$C$6:$F$36,4,0)),"")</f>
        <v/>
      </c>
      <c r="BB7" s="49" t="str">
        <f>IFERROR(IF(VLOOKUP(BB5&amp;"일",'출퇴근 기록부_입력'!$C$6:$F$36,4,0)=0,"",VLOOKUP(BB5&amp;"일",'출퇴근 기록부_입력'!$C$6:$F$36,4,0)),"")</f>
        <v/>
      </c>
      <c r="BC7" s="49" t="str">
        <f>IFERROR(IF(VLOOKUP(BC5&amp;"일",'출퇴근 기록부_입력'!$C$6:$F$36,4,0)=0,"",VLOOKUP(BC5&amp;"일",'출퇴근 기록부_입력'!$C$6:$F$36,4,0)),"")</f>
        <v/>
      </c>
      <c r="BD7" s="49" t="str">
        <f>IFERROR(IF(VLOOKUP(BD5&amp;"일",'출퇴근 기록부_입력'!$C$6:$F$36,4,0)=0,"",VLOOKUP(BD5&amp;"일",'출퇴근 기록부_입력'!$C$6:$F$36,4,0)),"")</f>
        <v/>
      </c>
      <c r="BE7" s="49" t="str">
        <f>IFERROR(IF(VLOOKUP(BE5&amp;"일",'출퇴근 기록부_입력'!$C$6:$F$36,4,0)=0,"",VLOOKUP(BE5&amp;"일",'출퇴근 기록부_입력'!$C$6:$F$36,4,0)),"")</f>
        <v/>
      </c>
      <c r="BF7" s="49" t="str">
        <f>IFERROR(IF(VLOOKUP(BF5&amp;"일",'출퇴근 기록부_입력'!$C$6:$F$36,4,0)=0,"",VLOOKUP(BF5&amp;"일",'출퇴근 기록부_입력'!$C$6:$F$36,4,0)),"")</f>
        <v/>
      </c>
      <c r="BG7" s="49" t="str">
        <f>IFERROR(IF(VLOOKUP(BG5&amp;"일",'출퇴근 기록부_입력'!$C$6:$F$36,4,0)=0,"",VLOOKUP(BG5&amp;"일",'출퇴근 기록부_입력'!$C$6:$F$36,4,0)),"")</f>
        <v/>
      </c>
      <c r="BH7" s="49" t="str">
        <f>IFERROR(IF(VLOOKUP(BH5&amp;"일",'출퇴근 기록부_입력'!$C$6:$F$36,4,0)=0,"",VLOOKUP(BH5&amp;"일",'출퇴근 기록부_입력'!$C$6:$F$36,4,0)),"")</f>
        <v/>
      </c>
      <c r="BI7" s="49" t="str">
        <f>IFERROR(IF(VLOOKUP(BI5&amp;"일",'출퇴근 기록부_입력'!$C$6:$F$36,4,0)=0,"",VLOOKUP(BI5&amp;"일",'출퇴근 기록부_입력'!$C$6:$F$36,4,0)),"")</f>
        <v/>
      </c>
      <c r="BJ7" s="49" t="str">
        <f>IFERROR(IF(VLOOKUP(BJ5&amp;"일",'출퇴근 기록부_입력'!$C$6:$F$36,4,0)=0,"",VLOOKUP(BJ5&amp;"일",'출퇴근 기록부_입력'!$C$6:$F$36,4,0)),"")</f>
        <v/>
      </c>
      <c r="BK7" s="50" t="str">
        <f>IFERROR(IF(VLOOKUP(BK5&amp;"일",'출퇴근 기록부_입력'!$C$6:$F$36,4,0)=0,"",VLOOKUP(BK5&amp;"일",'출퇴근 기록부_입력'!$C$6:$F$36,4,0)),"")</f>
        <v/>
      </c>
    </row>
    <row r="8" spans="2:63" ht="12.75" customHeight="1" thickTop="1" x14ac:dyDescent="0.2">
      <c r="B8" s="25">
        <v>1</v>
      </c>
      <c r="C8" s="208" t="str">
        <f>IFERROR(IF(HLOOKUP(B8,'출퇴근 기록부_입력'!$C$2:$BBZ$5,2,0)=0,"",HLOOKUP(B8,'출퇴근 기록부_입력'!$C$2:$BBZ$5,2,0)),"")</f>
        <v>1000000000</v>
      </c>
      <c r="D8" s="208"/>
      <c r="E8" s="207" t="str">
        <f>IFERROR(VLOOKUP($C8,직원정보_입력!$F:$I,2,0),"")</f>
        <v>강철토깽이</v>
      </c>
      <c r="F8" s="207"/>
      <c r="G8" s="207" t="str">
        <f>IFERROR(VLOOKUP($C8,직원정보_입력!$F:$I,3,0),"")</f>
        <v>차장</v>
      </c>
      <c r="H8" s="207"/>
      <c r="I8" s="207" t="str">
        <f>IFERROR(VLOOKUP($C8,직원정보_입력!$F:$I,4,0),"")</f>
        <v>경영지원팀</v>
      </c>
      <c r="J8" s="207"/>
      <c r="L8" s="29">
        <f>IFERROR(IF($C8="","",INT(HLOOKUP($C8&amp;3,'출퇴근 기록부_입력'!$C$1:$BBZ$37,37,0)+SUM($AC8:$AD8)*기준일시_입력!$Y$15)*24+HOUR(HLOOKUP($C8&amp;3,'출퇴근 기록부_입력'!$C$1:$BBZ$37,37,0)+SUM($AC8:$AD8)*기준일시_입력!$Y$15-INT(HLOOKUP($C8&amp;3,'출퇴근 기록부_입력'!$C$1:$BBZ$37,37,0)+SUM($AC8:$AD8)*기준일시_입력!$Y$15))),"")</f>
        <v>27</v>
      </c>
      <c r="M8" s="30" t="s">
        <v>71</v>
      </c>
      <c r="N8" s="31">
        <f>IFERROR(IF($C8="","",MINUTE(HLOOKUP($C8&amp;3,'출퇴근 기록부_입력'!$C$1:$BBZ$37,37,0)+SUM($AC8:$AD8)*기준일시_입력!$Y$15-INT(HLOOKUP($C8&amp;3,'출퇴근 기록부_입력'!$C$1:$BBZ$37,37,0)+SUM($AC8:$AD8)*기준일시_입력!$Y$15))),"")</f>
        <v>0</v>
      </c>
      <c r="O8" s="32" t="s">
        <v>72</v>
      </c>
      <c r="P8" s="29">
        <f>IFERROR(IF($C8="","",INT(HLOOKUP($C8&amp;2,'출퇴근 기록부_입력'!$C$1:$BBZ$37,37,0))*24+HOUR(HLOOKUP($C8&amp;2,'출퇴근 기록부_입력'!$C$1:$BBZ$37,37,0)-INT(HLOOKUP($C8&amp;2,'출퇴근 기록부_입력'!$C$1:$BBZ$37,37,0)))),"")</f>
        <v>2</v>
      </c>
      <c r="Q8" s="30" t="s">
        <v>71</v>
      </c>
      <c r="R8" s="31">
        <f>IFERROR(IF($C8="","",MINUTE(HLOOKUP($C8&amp;2,'출퇴근 기록부_입력'!$C$1:$BBZ$37,37,0)-INT(HLOOKUP($C8&amp;2,'출퇴근 기록부_입력'!$C$1:$BBZ$37,37,0)))),"")</f>
        <v>30</v>
      </c>
      <c r="S8" s="32" t="s">
        <v>72</v>
      </c>
      <c r="T8" s="12"/>
      <c r="U8" s="53" t="str">
        <f t="shared" ref="U8:U39" si="1">IFERROR(IF($C8="","",IF(SUM(V8,AC8:AD8)&gt;=$R$4,"○","X")),"")</f>
        <v>X</v>
      </c>
      <c r="V8" s="26">
        <f t="shared" ref="V8:AD17" si="2">IF($C8="","",COUNTIF($AG8:$BK8,V$7))</f>
        <v>2</v>
      </c>
      <c r="W8" s="26">
        <f t="shared" si="2"/>
        <v>1</v>
      </c>
      <c r="X8" s="26">
        <f t="shared" si="2"/>
        <v>0</v>
      </c>
      <c r="Y8" s="26">
        <f t="shared" si="2"/>
        <v>0</v>
      </c>
      <c r="Z8" s="131">
        <f t="shared" si="2"/>
        <v>0</v>
      </c>
      <c r="AA8" s="26">
        <f t="shared" si="2"/>
        <v>0</v>
      </c>
      <c r="AB8" s="26">
        <f t="shared" si="2"/>
        <v>0</v>
      </c>
      <c r="AC8" s="26">
        <f t="shared" si="2"/>
        <v>0</v>
      </c>
      <c r="AD8" s="26">
        <f t="shared" si="2"/>
        <v>0</v>
      </c>
      <c r="AF8" s="210" t="s">
        <v>82</v>
      </c>
      <c r="AG8" s="51" t="str">
        <f>IFERROR(HLOOKUP($C8&amp;1,'출퇴근 기록부_입력'!$C$1:$BBZ$37,5+AG$1,0),"")</f>
        <v>○</v>
      </c>
      <c r="AH8" s="51" t="str">
        <f>IFERROR(HLOOKUP($C8&amp;1,'출퇴근 기록부_입력'!$C$1:$BBZ$37,5+AH$1,0),"")</f>
        <v>▼</v>
      </c>
      <c r="AI8" s="51" t="str">
        <f>IFERROR(HLOOKUP($C8&amp;1,'출퇴근 기록부_입력'!$C$1:$BBZ$37,5+AI$1,0),"")</f>
        <v>○</v>
      </c>
      <c r="AJ8" s="51" t="str">
        <f>IFERROR(HLOOKUP($C8&amp;1,'출퇴근 기록부_입력'!$C$1:$BBZ$37,5+AJ$1,0),"")</f>
        <v/>
      </c>
      <c r="AK8" s="51" t="str">
        <f>IFERROR(HLOOKUP($C8&amp;1,'출퇴근 기록부_입력'!$C$1:$BBZ$37,5+AK$1,0),"")</f>
        <v/>
      </c>
      <c r="AL8" s="51" t="str">
        <f>IFERROR(HLOOKUP($C8&amp;1,'출퇴근 기록부_입력'!$C$1:$BBZ$37,5+AL$1,0),"")</f>
        <v/>
      </c>
      <c r="AM8" s="51" t="str">
        <f>IFERROR(HLOOKUP($C8&amp;1,'출퇴근 기록부_입력'!$C$1:$BBZ$37,5+AM$1,0),"")</f>
        <v/>
      </c>
      <c r="AN8" s="51" t="str">
        <f>IFERROR(HLOOKUP($C8&amp;1,'출퇴근 기록부_입력'!$C$1:$BBZ$37,5+AN$1,0),"")</f>
        <v/>
      </c>
      <c r="AO8" s="51" t="str">
        <f>IFERROR(HLOOKUP($C8&amp;1,'출퇴근 기록부_입력'!$C$1:$BBZ$37,5+AO$1,0),"")</f>
        <v/>
      </c>
      <c r="AP8" s="51" t="str">
        <f>IFERROR(HLOOKUP($C8&amp;1,'출퇴근 기록부_입력'!$C$1:$BBZ$37,5+AP$1,0),"")</f>
        <v/>
      </c>
      <c r="AQ8" s="51" t="str">
        <f>IFERROR(HLOOKUP($C8&amp;1,'출퇴근 기록부_입력'!$C$1:$BBZ$37,5+AQ$1,0),"")</f>
        <v/>
      </c>
      <c r="AR8" s="51" t="str">
        <f>IFERROR(HLOOKUP($C8&amp;1,'출퇴근 기록부_입력'!$C$1:$BBZ$37,5+AR$1,0),"")</f>
        <v/>
      </c>
      <c r="AS8" s="51" t="str">
        <f>IFERROR(HLOOKUP($C8&amp;1,'출퇴근 기록부_입력'!$C$1:$BBZ$37,5+AS$1,0),"")</f>
        <v/>
      </c>
      <c r="AT8" s="51" t="str">
        <f>IFERROR(HLOOKUP($C8&amp;1,'출퇴근 기록부_입력'!$C$1:$BBZ$37,5+AT$1,0),"")</f>
        <v/>
      </c>
      <c r="AU8" s="51" t="str">
        <f>IFERROR(HLOOKUP($C8&amp;1,'출퇴근 기록부_입력'!$C$1:$BBZ$37,5+AU$1,0),"")</f>
        <v/>
      </c>
      <c r="AV8" s="51" t="str">
        <f>IFERROR(HLOOKUP($C8&amp;1,'출퇴근 기록부_입력'!$C$1:$BBZ$37,5+AV$1,0),"")</f>
        <v/>
      </c>
      <c r="AW8" s="51" t="str">
        <f>IFERROR(HLOOKUP($C8&amp;1,'출퇴근 기록부_입력'!$C$1:$BBZ$37,5+AW$1,0),"")</f>
        <v/>
      </c>
      <c r="AX8" s="51" t="str">
        <f>IFERROR(HLOOKUP($C8&amp;1,'출퇴근 기록부_입력'!$C$1:$BBZ$37,5+AX$1,0),"")</f>
        <v/>
      </c>
      <c r="AY8" s="51" t="str">
        <f>IFERROR(HLOOKUP($C8&amp;1,'출퇴근 기록부_입력'!$C$1:$BBZ$37,5+AY$1,0),"")</f>
        <v/>
      </c>
      <c r="AZ8" s="51" t="str">
        <f>IFERROR(HLOOKUP($C8&amp;1,'출퇴근 기록부_입력'!$C$1:$BBZ$37,5+AZ$1,0),"")</f>
        <v/>
      </c>
      <c r="BA8" s="51" t="str">
        <f>IFERROR(HLOOKUP($C8&amp;1,'출퇴근 기록부_입력'!$C$1:$BBZ$37,5+BA$1,0),"")</f>
        <v/>
      </c>
      <c r="BB8" s="51" t="str">
        <f>IFERROR(HLOOKUP($C8&amp;1,'출퇴근 기록부_입력'!$C$1:$BBZ$37,5+BB$1,0),"")</f>
        <v/>
      </c>
      <c r="BC8" s="51" t="str">
        <f>IFERROR(HLOOKUP($C8&amp;1,'출퇴근 기록부_입력'!$C$1:$BBZ$37,5+BC$1,0),"")</f>
        <v/>
      </c>
      <c r="BD8" s="51" t="str">
        <f>IFERROR(HLOOKUP($C8&amp;1,'출퇴근 기록부_입력'!$C$1:$BBZ$37,5+BD$1,0),"")</f>
        <v/>
      </c>
      <c r="BE8" s="51" t="str">
        <f>IFERROR(HLOOKUP($C8&amp;1,'출퇴근 기록부_입력'!$C$1:$BBZ$37,5+BE$1,0),"")</f>
        <v/>
      </c>
      <c r="BF8" s="51" t="str">
        <f>IFERROR(HLOOKUP($C8&amp;1,'출퇴근 기록부_입력'!$C$1:$BBZ$37,5+BF$1,0),"")</f>
        <v/>
      </c>
      <c r="BG8" s="51" t="str">
        <f>IFERROR(HLOOKUP($C8&amp;1,'출퇴근 기록부_입력'!$C$1:$BBZ$37,5+BG$1,0),"")</f>
        <v/>
      </c>
      <c r="BH8" s="51" t="str">
        <f>IFERROR(HLOOKUP($C8&amp;1,'출퇴근 기록부_입력'!$C$1:$BBZ$37,5+BH$1,0),"")</f>
        <v/>
      </c>
      <c r="BI8" s="51" t="str">
        <f>IFERROR(HLOOKUP($C8&amp;1,'출퇴근 기록부_입력'!$C$1:$BBZ$37,5+BI$1,0),"")</f>
        <v/>
      </c>
      <c r="BJ8" s="51" t="str">
        <f>IFERROR(HLOOKUP($C8&amp;1,'출퇴근 기록부_입력'!$C$1:$BBZ$37,5+BJ$1,0),"")</f>
        <v/>
      </c>
      <c r="BK8" s="52" t="str">
        <f>IFERROR(HLOOKUP($C8&amp;1,'출퇴근 기록부_입력'!$C$1:$BBZ$37,5+BK$1,0),"")</f>
        <v/>
      </c>
    </row>
    <row r="9" spans="2:63" x14ac:dyDescent="0.2">
      <c r="B9" s="9">
        <v>2</v>
      </c>
      <c r="C9" s="208" t="str">
        <f>IFERROR(IF(HLOOKUP(B9,'출퇴근 기록부_입력'!$C$2:$BBZ$5,2,0)=0,"",HLOOKUP(B9,'출퇴근 기록부_입력'!$C$2:$BBZ$5,2,0)),"")</f>
        <v>2000000000</v>
      </c>
      <c r="D9" s="208"/>
      <c r="E9" s="207" t="str">
        <f>IFERROR(VLOOKUP($C9,직원정보_입력!$F:$I,2,0),"")</f>
        <v>핑크돌고래</v>
      </c>
      <c r="F9" s="207"/>
      <c r="G9" s="207" t="str">
        <f>IFERROR(VLOOKUP($C9,직원정보_입력!$F:$I,3,0),"")</f>
        <v>과장</v>
      </c>
      <c r="H9" s="207"/>
      <c r="I9" s="207" t="str">
        <f>IFERROR(VLOOKUP($C9,직원정보_입력!$F:$I,4,0),"")</f>
        <v>총무팀</v>
      </c>
      <c r="J9" s="207"/>
      <c r="L9" s="29">
        <f>IFERROR(IF($C9="","",INT(HLOOKUP($C9&amp;3,'출퇴근 기록부_입력'!$C$1:$BBZ$37,37,0)+SUM($AC9:$AD9)*기준일시_입력!$Y$15)*24+HOUR(HLOOKUP($C9&amp;3,'출퇴근 기록부_입력'!$C$1:$BBZ$37,37,0)+SUM($AC9:$AD9)*기준일시_입력!$Y$15-INT(HLOOKUP($C9&amp;3,'출퇴근 기록부_입력'!$C$1:$BBZ$37,37,0)+SUM($AC9:$AD9)*기준일시_입력!$Y$15))),"")</f>
        <v>20</v>
      </c>
      <c r="M9" s="30" t="s">
        <v>71</v>
      </c>
      <c r="N9" s="31">
        <f>IFERROR(IF($C9="","",MINUTE(HLOOKUP($C9&amp;3,'출퇴근 기록부_입력'!$C$1:$BBZ$37,37,0)+SUM($AC9:$AD9)*기준일시_입력!$Y$15-INT(HLOOKUP($C9&amp;3,'출퇴근 기록부_입력'!$C$1:$BBZ$37,37,0)+SUM($AC9:$AD9)*기준일시_입력!$Y$15))),"")</f>
        <v>50</v>
      </c>
      <c r="O9" s="32" t="s">
        <v>72</v>
      </c>
      <c r="P9" s="29">
        <f>IFERROR(IF($C9="","",INT(HLOOKUP($C9&amp;2,'출퇴근 기록부_입력'!$C$1:$BBZ$37,37,0))*24+HOUR(HLOOKUP($C9&amp;2,'출퇴근 기록부_입력'!$C$1:$BBZ$37,37,0)-INT(HLOOKUP($C9&amp;2,'출퇴근 기록부_입력'!$C$1:$BBZ$37,37,0)))),"")</f>
        <v>4</v>
      </c>
      <c r="Q9" s="30" t="s">
        <v>71</v>
      </c>
      <c r="R9" s="31">
        <f>IFERROR(IF($C9="","",MINUTE(HLOOKUP($C9&amp;2,'출퇴근 기록부_입력'!$C$1:$BBZ$37,37,0)-INT(HLOOKUP($C9&amp;2,'출퇴근 기록부_입력'!$C$1:$BBZ$37,37,0)))),"")</f>
        <v>0</v>
      </c>
      <c r="S9" s="32" t="s">
        <v>72</v>
      </c>
      <c r="T9" s="12"/>
      <c r="U9" s="53" t="str">
        <f t="shared" si="1"/>
        <v>X</v>
      </c>
      <c r="V9" s="26">
        <f t="shared" si="2"/>
        <v>2</v>
      </c>
      <c r="W9" s="26">
        <f t="shared" si="2"/>
        <v>0</v>
      </c>
      <c r="X9" s="26">
        <f t="shared" si="2"/>
        <v>0</v>
      </c>
      <c r="Y9" s="26">
        <f t="shared" si="2"/>
        <v>1</v>
      </c>
      <c r="Z9" s="131">
        <f t="shared" si="2"/>
        <v>0</v>
      </c>
      <c r="AA9" s="26">
        <f t="shared" si="2"/>
        <v>0</v>
      </c>
      <c r="AB9" s="26">
        <f t="shared" si="2"/>
        <v>0</v>
      </c>
      <c r="AC9" s="26">
        <f t="shared" si="2"/>
        <v>0</v>
      </c>
      <c r="AD9" s="26">
        <f t="shared" si="2"/>
        <v>0</v>
      </c>
      <c r="AF9" s="211"/>
      <c r="AG9" s="97" t="str">
        <f>IFERROR(HLOOKUP($C9&amp;1,'출퇴근 기록부_입력'!$C$1:$BBZ$37,5+AG$1,0),"")</f>
        <v>X</v>
      </c>
      <c r="AH9" s="97" t="str">
        <f>IFERROR(HLOOKUP($C9&amp;1,'출퇴근 기록부_입력'!$C$1:$BBZ$37,5+AH$1,0),"")</f>
        <v>○</v>
      </c>
      <c r="AI9" s="97" t="str">
        <f>IFERROR(HLOOKUP($C9&amp;1,'출퇴근 기록부_입력'!$C$1:$BBZ$37,5+AI$1,0),"")</f>
        <v>○</v>
      </c>
      <c r="AJ9" s="97" t="str">
        <f>IFERROR(HLOOKUP($C9&amp;1,'출퇴근 기록부_입력'!$C$1:$BBZ$37,5+AJ$1,0),"")</f>
        <v/>
      </c>
      <c r="AK9" s="97" t="str">
        <f>IFERROR(HLOOKUP($C9&amp;1,'출퇴근 기록부_입력'!$C$1:$BBZ$37,5+AK$1,0),"")</f>
        <v/>
      </c>
      <c r="AL9" s="97" t="str">
        <f>IFERROR(HLOOKUP($C9&amp;1,'출퇴근 기록부_입력'!$C$1:$BBZ$37,5+AL$1,0),"")</f>
        <v/>
      </c>
      <c r="AM9" s="97" t="str">
        <f>IFERROR(HLOOKUP($C9&amp;1,'출퇴근 기록부_입력'!$C$1:$BBZ$37,5+AM$1,0),"")</f>
        <v/>
      </c>
      <c r="AN9" s="97" t="str">
        <f>IFERROR(HLOOKUP($C9&amp;1,'출퇴근 기록부_입력'!$C$1:$BBZ$37,5+AN$1,0),"")</f>
        <v/>
      </c>
      <c r="AO9" s="97" t="str">
        <f>IFERROR(HLOOKUP($C9&amp;1,'출퇴근 기록부_입력'!$C$1:$BBZ$37,5+AO$1,0),"")</f>
        <v/>
      </c>
      <c r="AP9" s="97" t="str">
        <f>IFERROR(HLOOKUP($C9&amp;1,'출퇴근 기록부_입력'!$C$1:$BBZ$37,5+AP$1,0),"")</f>
        <v/>
      </c>
      <c r="AQ9" s="97" t="str">
        <f>IFERROR(HLOOKUP($C9&amp;1,'출퇴근 기록부_입력'!$C$1:$BBZ$37,5+AQ$1,0),"")</f>
        <v/>
      </c>
      <c r="AR9" s="97" t="str">
        <f>IFERROR(HLOOKUP($C9&amp;1,'출퇴근 기록부_입력'!$C$1:$BBZ$37,5+AR$1,0),"")</f>
        <v/>
      </c>
      <c r="AS9" s="97" t="str">
        <f>IFERROR(HLOOKUP($C9&amp;1,'출퇴근 기록부_입력'!$C$1:$BBZ$37,5+AS$1,0),"")</f>
        <v/>
      </c>
      <c r="AT9" s="97" t="str">
        <f>IFERROR(HLOOKUP($C9&amp;1,'출퇴근 기록부_입력'!$C$1:$BBZ$37,5+AT$1,0),"")</f>
        <v/>
      </c>
      <c r="AU9" s="97" t="str">
        <f>IFERROR(HLOOKUP($C9&amp;1,'출퇴근 기록부_입력'!$C$1:$BBZ$37,5+AU$1,0),"")</f>
        <v/>
      </c>
      <c r="AV9" s="97" t="str">
        <f>IFERROR(HLOOKUP($C9&amp;1,'출퇴근 기록부_입력'!$C$1:$BBZ$37,5+AV$1,0),"")</f>
        <v/>
      </c>
      <c r="AW9" s="97" t="str">
        <f>IFERROR(HLOOKUP($C9&amp;1,'출퇴근 기록부_입력'!$C$1:$BBZ$37,5+AW$1,0),"")</f>
        <v/>
      </c>
      <c r="AX9" s="97" t="str">
        <f>IFERROR(HLOOKUP($C9&amp;1,'출퇴근 기록부_입력'!$C$1:$BBZ$37,5+AX$1,0),"")</f>
        <v/>
      </c>
      <c r="AY9" s="97" t="str">
        <f>IFERROR(HLOOKUP($C9&amp;1,'출퇴근 기록부_입력'!$C$1:$BBZ$37,5+AY$1,0),"")</f>
        <v/>
      </c>
      <c r="AZ9" s="97" t="str">
        <f>IFERROR(HLOOKUP($C9&amp;1,'출퇴근 기록부_입력'!$C$1:$BBZ$37,5+AZ$1,0),"")</f>
        <v/>
      </c>
      <c r="BA9" s="97" t="str">
        <f>IFERROR(HLOOKUP($C9&amp;1,'출퇴근 기록부_입력'!$C$1:$BBZ$37,5+BA$1,0),"")</f>
        <v/>
      </c>
      <c r="BB9" s="97" t="str">
        <f>IFERROR(HLOOKUP($C9&amp;1,'출퇴근 기록부_입력'!$C$1:$BBZ$37,5+BB$1,0),"")</f>
        <v/>
      </c>
      <c r="BC9" s="97" t="str">
        <f>IFERROR(HLOOKUP($C9&amp;1,'출퇴근 기록부_입력'!$C$1:$BBZ$37,5+BC$1,0),"")</f>
        <v/>
      </c>
      <c r="BD9" s="97" t="str">
        <f>IFERROR(HLOOKUP($C9&amp;1,'출퇴근 기록부_입력'!$C$1:$BBZ$37,5+BD$1,0),"")</f>
        <v/>
      </c>
      <c r="BE9" s="97" t="str">
        <f>IFERROR(HLOOKUP($C9&amp;1,'출퇴근 기록부_입력'!$C$1:$BBZ$37,5+BE$1,0),"")</f>
        <v/>
      </c>
      <c r="BF9" s="97" t="str">
        <f>IFERROR(HLOOKUP($C9&amp;1,'출퇴근 기록부_입력'!$C$1:$BBZ$37,5+BF$1,0),"")</f>
        <v/>
      </c>
      <c r="BG9" s="97" t="str">
        <f>IFERROR(HLOOKUP($C9&amp;1,'출퇴근 기록부_입력'!$C$1:$BBZ$37,5+BG$1,0),"")</f>
        <v/>
      </c>
      <c r="BH9" s="97" t="str">
        <f>IFERROR(HLOOKUP($C9&amp;1,'출퇴근 기록부_입력'!$C$1:$BBZ$37,5+BH$1,0),"")</f>
        <v/>
      </c>
      <c r="BI9" s="97" t="str">
        <f>IFERROR(HLOOKUP($C9&amp;1,'출퇴근 기록부_입력'!$C$1:$BBZ$37,5+BI$1,0),"")</f>
        <v/>
      </c>
      <c r="BJ9" s="97" t="str">
        <f>IFERROR(HLOOKUP($C9&amp;1,'출퇴근 기록부_입력'!$C$1:$BBZ$37,5+BJ$1,0),"")</f>
        <v/>
      </c>
      <c r="BK9" s="43" t="str">
        <f>IFERROR(HLOOKUP($C9&amp;1,'출퇴근 기록부_입력'!$C$1:$BBZ$37,5+BK$1,0),"")</f>
        <v/>
      </c>
    </row>
    <row r="10" spans="2:63" x14ac:dyDescent="0.2">
      <c r="B10" s="9">
        <v>3</v>
      </c>
      <c r="C10" s="208" t="str">
        <f>IFERROR(IF(HLOOKUP(B10,'출퇴근 기록부_입력'!$C$2:$BBZ$5,2,0)=0,"",HLOOKUP(B10,'출퇴근 기록부_입력'!$C$2:$BBZ$5,2,0)),"")</f>
        <v>3000000000</v>
      </c>
      <c r="D10" s="208"/>
      <c r="E10" s="207" t="str">
        <f>IFERROR(VLOOKUP($C10,직원정보_입력!$F:$I,2,0),"")</f>
        <v>하얀여우</v>
      </c>
      <c r="F10" s="207"/>
      <c r="G10" s="207" t="str">
        <f>IFERROR(VLOOKUP($C10,직원정보_입력!$F:$I,3,0),"")</f>
        <v>과장</v>
      </c>
      <c r="H10" s="207"/>
      <c r="I10" s="207" t="str">
        <f>IFERROR(VLOOKUP($C10,직원정보_입력!$F:$I,4,0),"")</f>
        <v>품질관리팀</v>
      </c>
      <c r="J10" s="207"/>
      <c r="L10" s="29">
        <f>IFERROR(IF($C10="","",INT(HLOOKUP($C10&amp;3,'출퇴근 기록부_입력'!$C$1:$BBZ$37,37,0)+SUM($AC10:$AD10)*기준일시_입력!$Y$15)*24+HOUR(HLOOKUP($C10&amp;3,'출퇴근 기록부_입력'!$C$1:$BBZ$37,37,0)+SUM($AC10:$AD10)*기준일시_입력!$Y$15-INT(HLOOKUP($C10&amp;3,'출퇴근 기록부_입력'!$C$1:$BBZ$37,37,0)+SUM($AC10:$AD10)*기준일시_입력!$Y$15))),"")</f>
        <v>9</v>
      </c>
      <c r="M10" s="30" t="s">
        <v>71</v>
      </c>
      <c r="N10" s="31">
        <f>IFERROR(IF($C10="","",MINUTE(HLOOKUP($C10&amp;3,'출퇴근 기록부_입력'!$C$1:$BBZ$37,37,0)+SUM($AC10:$AD10)*기준일시_입력!$Y$15-INT(HLOOKUP($C10&amp;3,'출퇴근 기록부_입력'!$C$1:$BBZ$37,37,0)+SUM($AC10:$AD10)*기준일시_입력!$Y$15))),"")</f>
        <v>10</v>
      </c>
      <c r="O10" s="32" t="s">
        <v>72</v>
      </c>
      <c r="P10" s="29">
        <f>IFERROR(IF($C10="","",INT(HLOOKUP($C10&amp;2,'출퇴근 기록부_입력'!$C$1:$BBZ$37,37,0))*24+HOUR(HLOOKUP($C10&amp;2,'출퇴근 기록부_입력'!$C$1:$BBZ$37,37,0)-INT(HLOOKUP($C10&amp;2,'출퇴근 기록부_입력'!$C$1:$BBZ$37,37,0)))),"")</f>
        <v>2</v>
      </c>
      <c r="Q10" s="30" t="s">
        <v>71</v>
      </c>
      <c r="R10" s="31">
        <f>IFERROR(IF($C10="","",MINUTE(HLOOKUP($C10&amp;2,'출퇴근 기록부_입력'!$C$1:$BBZ$37,37,0)-INT(HLOOKUP($C10&amp;2,'출퇴근 기록부_입력'!$C$1:$BBZ$37,37,0)))),"")</f>
        <v>30</v>
      </c>
      <c r="S10" s="32" t="s">
        <v>72</v>
      </c>
      <c r="T10" s="12"/>
      <c r="U10" s="53" t="str">
        <f t="shared" si="1"/>
        <v>X</v>
      </c>
      <c r="V10" s="26">
        <f t="shared" si="2"/>
        <v>0</v>
      </c>
      <c r="W10" s="26">
        <f t="shared" si="2"/>
        <v>1</v>
      </c>
      <c r="X10" s="26">
        <f t="shared" si="2"/>
        <v>0</v>
      </c>
      <c r="Y10" s="26">
        <f t="shared" si="2"/>
        <v>2</v>
      </c>
      <c r="Z10" s="131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F10" s="211"/>
      <c r="AG10" s="97" t="str">
        <f>IFERROR(HLOOKUP($C10&amp;1,'출퇴근 기록부_입력'!$C$1:$BBZ$37,5+AG$1,0),"")</f>
        <v>X</v>
      </c>
      <c r="AH10" s="97" t="str">
        <f>IFERROR(HLOOKUP($C10&amp;1,'출퇴근 기록부_입력'!$C$1:$BBZ$37,5+AH$1,0),"")</f>
        <v>X</v>
      </c>
      <c r="AI10" s="97" t="str">
        <f>IFERROR(HLOOKUP($C10&amp;1,'출퇴근 기록부_입력'!$C$1:$BBZ$37,5+AI$1,0),"")</f>
        <v>▼</v>
      </c>
      <c r="AJ10" s="97" t="str">
        <f>IFERROR(HLOOKUP($C10&amp;1,'출퇴근 기록부_입력'!$C$1:$BBZ$37,5+AJ$1,0),"")</f>
        <v/>
      </c>
      <c r="AK10" s="97" t="str">
        <f>IFERROR(HLOOKUP($C10&amp;1,'출퇴근 기록부_입력'!$C$1:$BBZ$37,5+AK$1,0),"")</f>
        <v/>
      </c>
      <c r="AL10" s="97" t="str">
        <f>IFERROR(HLOOKUP($C10&amp;1,'출퇴근 기록부_입력'!$C$1:$BBZ$37,5+AL$1,0),"")</f>
        <v/>
      </c>
      <c r="AM10" s="97" t="str">
        <f>IFERROR(HLOOKUP($C10&amp;1,'출퇴근 기록부_입력'!$C$1:$BBZ$37,5+AM$1,0),"")</f>
        <v/>
      </c>
      <c r="AN10" s="97" t="str">
        <f>IFERROR(HLOOKUP($C10&amp;1,'출퇴근 기록부_입력'!$C$1:$BBZ$37,5+AN$1,0),"")</f>
        <v/>
      </c>
      <c r="AO10" s="97" t="str">
        <f>IFERROR(HLOOKUP($C10&amp;1,'출퇴근 기록부_입력'!$C$1:$BBZ$37,5+AO$1,0),"")</f>
        <v/>
      </c>
      <c r="AP10" s="97" t="str">
        <f>IFERROR(HLOOKUP($C10&amp;1,'출퇴근 기록부_입력'!$C$1:$BBZ$37,5+AP$1,0),"")</f>
        <v/>
      </c>
      <c r="AQ10" s="97" t="str">
        <f>IFERROR(HLOOKUP($C10&amp;1,'출퇴근 기록부_입력'!$C$1:$BBZ$37,5+AQ$1,0),"")</f>
        <v/>
      </c>
      <c r="AR10" s="97" t="str">
        <f>IFERROR(HLOOKUP($C10&amp;1,'출퇴근 기록부_입력'!$C$1:$BBZ$37,5+AR$1,0),"")</f>
        <v/>
      </c>
      <c r="AS10" s="97" t="str">
        <f>IFERROR(HLOOKUP($C10&amp;1,'출퇴근 기록부_입력'!$C$1:$BBZ$37,5+AS$1,0),"")</f>
        <v/>
      </c>
      <c r="AT10" s="97" t="str">
        <f>IFERROR(HLOOKUP($C10&amp;1,'출퇴근 기록부_입력'!$C$1:$BBZ$37,5+AT$1,0),"")</f>
        <v/>
      </c>
      <c r="AU10" s="97" t="str">
        <f>IFERROR(HLOOKUP($C10&amp;1,'출퇴근 기록부_입력'!$C$1:$BBZ$37,5+AU$1,0),"")</f>
        <v/>
      </c>
      <c r="AV10" s="97" t="str">
        <f>IFERROR(HLOOKUP($C10&amp;1,'출퇴근 기록부_입력'!$C$1:$BBZ$37,5+AV$1,0),"")</f>
        <v/>
      </c>
      <c r="AW10" s="97" t="str">
        <f>IFERROR(HLOOKUP($C10&amp;1,'출퇴근 기록부_입력'!$C$1:$BBZ$37,5+AW$1,0),"")</f>
        <v/>
      </c>
      <c r="AX10" s="97" t="str">
        <f>IFERROR(HLOOKUP($C10&amp;1,'출퇴근 기록부_입력'!$C$1:$BBZ$37,5+AX$1,0),"")</f>
        <v/>
      </c>
      <c r="AY10" s="97" t="str">
        <f>IFERROR(HLOOKUP($C10&amp;1,'출퇴근 기록부_입력'!$C$1:$BBZ$37,5+AY$1,0),"")</f>
        <v/>
      </c>
      <c r="AZ10" s="97" t="str">
        <f>IFERROR(HLOOKUP($C10&amp;1,'출퇴근 기록부_입력'!$C$1:$BBZ$37,5+AZ$1,0),"")</f>
        <v/>
      </c>
      <c r="BA10" s="97" t="str">
        <f>IFERROR(HLOOKUP($C10&amp;1,'출퇴근 기록부_입력'!$C$1:$BBZ$37,5+BA$1,0),"")</f>
        <v/>
      </c>
      <c r="BB10" s="97" t="str">
        <f>IFERROR(HLOOKUP($C10&amp;1,'출퇴근 기록부_입력'!$C$1:$BBZ$37,5+BB$1,0),"")</f>
        <v/>
      </c>
      <c r="BC10" s="97" t="str">
        <f>IFERROR(HLOOKUP($C10&amp;1,'출퇴근 기록부_입력'!$C$1:$BBZ$37,5+BC$1,0),"")</f>
        <v/>
      </c>
      <c r="BD10" s="97" t="str">
        <f>IFERROR(HLOOKUP($C10&amp;1,'출퇴근 기록부_입력'!$C$1:$BBZ$37,5+BD$1,0),"")</f>
        <v/>
      </c>
      <c r="BE10" s="97" t="str">
        <f>IFERROR(HLOOKUP($C10&amp;1,'출퇴근 기록부_입력'!$C$1:$BBZ$37,5+BE$1,0),"")</f>
        <v/>
      </c>
      <c r="BF10" s="97" t="str">
        <f>IFERROR(HLOOKUP($C10&amp;1,'출퇴근 기록부_입력'!$C$1:$BBZ$37,5+BF$1,0),"")</f>
        <v/>
      </c>
      <c r="BG10" s="97" t="str">
        <f>IFERROR(HLOOKUP($C10&amp;1,'출퇴근 기록부_입력'!$C$1:$BBZ$37,5+BG$1,0),"")</f>
        <v/>
      </c>
      <c r="BH10" s="97" t="str">
        <f>IFERROR(HLOOKUP($C10&amp;1,'출퇴근 기록부_입력'!$C$1:$BBZ$37,5+BH$1,0),"")</f>
        <v/>
      </c>
      <c r="BI10" s="97" t="str">
        <f>IFERROR(HLOOKUP($C10&amp;1,'출퇴근 기록부_입력'!$C$1:$BBZ$37,5+BI$1,0),"")</f>
        <v/>
      </c>
      <c r="BJ10" s="97" t="str">
        <f>IFERROR(HLOOKUP($C10&amp;1,'출퇴근 기록부_입력'!$C$1:$BBZ$37,5+BJ$1,0),"")</f>
        <v/>
      </c>
      <c r="BK10" s="43" t="str">
        <f>IFERROR(HLOOKUP($C10&amp;1,'출퇴근 기록부_입력'!$C$1:$BBZ$37,5+BK$1,0),"")</f>
        <v/>
      </c>
    </row>
    <row r="11" spans="2:63" x14ac:dyDescent="0.2">
      <c r="B11" s="9">
        <v>4</v>
      </c>
      <c r="C11" s="208" t="str">
        <f>IFERROR(IF(HLOOKUP(B11,'출퇴근 기록부_입력'!$C$2:$BBZ$5,2,0)=0,"",HLOOKUP(B11,'출퇴근 기록부_입력'!$C$2:$BBZ$5,2,0)),"")</f>
        <v/>
      </c>
      <c r="D11" s="208"/>
      <c r="E11" s="207" t="str">
        <f>IFERROR(VLOOKUP($C11,직원정보_입력!$F:$I,2,0),"")</f>
        <v/>
      </c>
      <c r="F11" s="207"/>
      <c r="G11" s="207" t="str">
        <f>IFERROR(VLOOKUP($C11,직원정보_입력!$F:$I,3,0),"")</f>
        <v/>
      </c>
      <c r="H11" s="207"/>
      <c r="I11" s="207" t="str">
        <f>IFERROR(VLOOKUP($C11,직원정보_입력!$F:$I,4,0),"")</f>
        <v/>
      </c>
      <c r="J11" s="207"/>
      <c r="L11" s="29" t="str">
        <f>IFERROR(IF($C11="","",INT(HLOOKUP($C11&amp;3,'출퇴근 기록부_입력'!$C$1:$BBZ$37,37,0)+SUM($AC11:$AD11)*기준일시_입력!$Y$15)*24+HOUR(HLOOKUP($C11&amp;3,'출퇴근 기록부_입력'!$C$1:$BBZ$37,37,0)+SUM($AC11:$AD11)*기준일시_입력!$Y$15-INT(HLOOKUP($C11&amp;3,'출퇴근 기록부_입력'!$C$1:$BBZ$37,37,0)+SUM($AC11:$AD11)*기준일시_입력!$Y$15))),"")</f>
        <v/>
      </c>
      <c r="M11" s="30" t="s">
        <v>71</v>
      </c>
      <c r="N11" s="31" t="str">
        <f>IFERROR(IF($C11="","",MINUTE(HLOOKUP($C11&amp;3,'출퇴근 기록부_입력'!$C$1:$BBZ$37,37,0)+SUM($AC11:$AD11)*기준일시_입력!$Y$15-INT(HLOOKUP($C11&amp;3,'출퇴근 기록부_입력'!$C$1:$BBZ$37,37,0)+SUM($AC11:$AD11)*기준일시_입력!$Y$15))),"")</f>
        <v/>
      </c>
      <c r="O11" s="32" t="s">
        <v>72</v>
      </c>
      <c r="P11" s="29" t="str">
        <f>IFERROR(IF($C11="","",INT(HLOOKUP($C11&amp;2,'출퇴근 기록부_입력'!$C$1:$BBZ$37,37,0))*24+HOUR(HLOOKUP($C11&amp;2,'출퇴근 기록부_입력'!$C$1:$BBZ$37,37,0)-INT(HLOOKUP($C11&amp;2,'출퇴근 기록부_입력'!$C$1:$BBZ$37,37,0)))),"")</f>
        <v/>
      </c>
      <c r="Q11" s="30" t="s">
        <v>71</v>
      </c>
      <c r="R11" s="31" t="str">
        <f>IFERROR(IF($C11="","",MINUTE(HLOOKUP($C11&amp;2,'출퇴근 기록부_입력'!$C$1:$BBZ$37,37,0)-INT(HLOOKUP($C11&amp;2,'출퇴근 기록부_입력'!$C$1:$BBZ$37,37,0)))),"")</f>
        <v/>
      </c>
      <c r="S11" s="32" t="s">
        <v>72</v>
      </c>
      <c r="T11" s="12"/>
      <c r="U11" s="53" t="str">
        <f t="shared" si="1"/>
        <v/>
      </c>
      <c r="V11" s="26" t="str">
        <f t="shared" si="2"/>
        <v/>
      </c>
      <c r="W11" s="26" t="str">
        <f t="shared" si="2"/>
        <v/>
      </c>
      <c r="X11" s="26" t="str">
        <f t="shared" si="2"/>
        <v/>
      </c>
      <c r="Y11" s="26" t="str">
        <f t="shared" si="2"/>
        <v/>
      </c>
      <c r="Z11" s="131" t="str">
        <f t="shared" si="2"/>
        <v/>
      </c>
      <c r="AA11" s="26" t="str">
        <f t="shared" si="2"/>
        <v/>
      </c>
      <c r="AB11" s="26" t="str">
        <f t="shared" si="2"/>
        <v/>
      </c>
      <c r="AC11" s="26" t="str">
        <f t="shared" si="2"/>
        <v/>
      </c>
      <c r="AD11" s="26" t="str">
        <f t="shared" si="2"/>
        <v/>
      </c>
      <c r="AF11" s="211"/>
      <c r="AG11" s="97" t="str">
        <f>IFERROR(HLOOKUP($C11&amp;1,'출퇴근 기록부_입력'!$C$1:$BBZ$37,5+AG$1,0),"")</f>
        <v/>
      </c>
      <c r="AH11" s="97" t="str">
        <f>IFERROR(HLOOKUP($C11&amp;1,'출퇴근 기록부_입력'!$C$1:$BBZ$37,5+AH$1,0),"")</f>
        <v/>
      </c>
      <c r="AI11" s="97" t="str">
        <f>IFERROR(HLOOKUP($C11&amp;1,'출퇴근 기록부_입력'!$C$1:$BBZ$37,5+AI$1,0),"")</f>
        <v/>
      </c>
      <c r="AJ11" s="97" t="str">
        <f>IFERROR(HLOOKUP($C11&amp;1,'출퇴근 기록부_입력'!$C$1:$BBZ$37,5+AJ$1,0),"")</f>
        <v/>
      </c>
      <c r="AK11" s="97" t="str">
        <f>IFERROR(HLOOKUP($C11&amp;1,'출퇴근 기록부_입력'!$C$1:$BBZ$37,5+AK$1,0),"")</f>
        <v/>
      </c>
      <c r="AL11" s="97" t="str">
        <f>IFERROR(HLOOKUP($C11&amp;1,'출퇴근 기록부_입력'!$C$1:$BBZ$37,5+AL$1,0),"")</f>
        <v/>
      </c>
      <c r="AM11" s="97" t="str">
        <f>IFERROR(HLOOKUP($C11&amp;1,'출퇴근 기록부_입력'!$C$1:$BBZ$37,5+AM$1,0),"")</f>
        <v/>
      </c>
      <c r="AN11" s="97" t="str">
        <f>IFERROR(HLOOKUP($C11&amp;1,'출퇴근 기록부_입력'!$C$1:$BBZ$37,5+AN$1,0),"")</f>
        <v/>
      </c>
      <c r="AO11" s="97" t="str">
        <f>IFERROR(HLOOKUP($C11&amp;1,'출퇴근 기록부_입력'!$C$1:$BBZ$37,5+AO$1,0),"")</f>
        <v/>
      </c>
      <c r="AP11" s="97" t="str">
        <f>IFERROR(HLOOKUP($C11&amp;1,'출퇴근 기록부_입력'!$C$1:$BBZ$37,5+AP$1,0),"")</f>
        <v/>
      </c>
      <c r="AQ11" s="97" t="str">
        <f>IFERROR(HLOOKUP($C11&amp;1,'출퇴근 기록부_입력'!$C$1:$BBZ$37,5+AQ$1,0),"")</f>
        <v/>
      </c>
      <c r="AR11" s="97" t="str">
        <f>IFERROR(HLOOKUP($C11&amp;1,'출퇴근 기록부_입력'!$C$1:$BBZ$37,5+AR$1,0),"")</f>
        <v/>
      </c>
      <c r="AS11" s="97" t="str">
        <f>IFERROR(HLOOKUP($C11&amp;1,'출퇴근 기록부_입력'!$C$1:$BBZ$37,5+AS$1,0),"")</f>
        <v/>
      </c>
      <c r="AT11" s="97" t="str">
        <f>IFERROR(HLOOKUP($C11&amp;1,'출퇴근 기록부_입력'!$C$1:$BBZ$37,5+AT$1,0),"")</f>
        <v/>
      </c>
      <c r="AU11" s="97" t="str">
        <f>IFERROR(HLOOKUP($C11&amp;1,'출퇴근 기록부_입력'!$C$1:$BBZ$37,5+AU$1,0),"")</f>
        <v/>
      </c>
      <c r="AV11" s="97" t="str">
        <f>IFERROR(HLOOKUP($C11&amp;1,'출퇴근 기록부_입력'!$C$1:$BBZ$37,5+AV$1,0),"")</f>
        <v/>
      </c>
      <c r="AW11" s="97" t="str">
        <f>IFERROR(HLOOKUP($C11&amp;1,'출퇴근 기록부_입력'!$C$1:$BBZ$37,5+AW$1,0),"")</f>
        <v/>
      </c>
      <c r="AX11" s="97" t="str">
        <f>IFERROR(HLOOKUP($C11&amp;1,'출퇴근 기록부_입력'!$C$1:$BBZ$37,5+AX$1,0),"")</f>
        <v/>
      </c>
      <c r="AY11" s="97" t="str">
        <f>IFERROR(HLOOKUP($C11&amp;1,'출퇴근 기록부_입력'!$C$1:$BBZ$37,5+AY$1,0),"")</f>
        <v/>
      </c>
      <c r="AZ11" s="97" t="str">
        <f>IFERROR(HLOOKUP($C11&amp;1,'출퇴근 기록부_입력'!$C$1:$BBZ$37,5+AZ$1,0),"")</f>
        <v/>
      </c>
      <c r="BA11" s="97" t="str">
        <f>IFERROR(HLOOKUP($C11&amp;1,'출퇴근 기록부_입력'!$C$1:$BBZ$37,5+BA$1,0),"")</f>
        <v/>
      </c>
      <c r="BB11" s="97" t="str">
        <f>IFERROR(HLOOKUP($C11&amp;1,'출퇴근 기록부_입력'!$C$1:$BBZ$37,5+BB$1,0),"")</f>
        <v/>
      </c>
      <c r="BC11" s="97" t="str">
        <f>IFERROR(HLOOKUP($C11&amp;1,'출퇴근 기록부_입력'!$C$1:$BBZ$37,5+BC$1,0),"")</f>
        <v/>
      </c>
      <c r="BD11" s="97" t="str">
        <f>IFERROR(HLOOKUP($C11&amp;1,'출퇴근 기록부_입력'!$C$1:$BBZ$37,5+BD$1,0),"")</f>
        <v/>
      </c>
      <c r="BE11" s="97" t="str">
        <f>IFERROR(HLOOKUP($C11&amp;1,'출퇴근 기록부_입력'!$C$1:$BBZ$37,5+BE$1,0),"")</f>
        <v/>
      </c>
      <c r="BF11" s="97" t="str">
        <f>IFERROR(HLOOKUP($C11&amp;1,'출퇴근 기록부_입력'!$C$1:$BBZ$37,5+BF$1,0),"")</f>
        <v/>
      </c>
      <c r="BG11" s="97" t="str">
        <f>IFERROR(HLOOKUP($C11&amp;1,'출퇴근 기록부_입력'!$C$1:$BBZ$37,5+BG$1,0),"")</f>
        <v/>
      </c>
      <c r="BH11" s="97" t="str">
        <f>IFERROR(HLOOKUP($C11&amp;1,'출퇴근 기록부_입력'!$C$1:$BBZ$37,5+BH$1,0),"")</f>
        <v/>
      </c>
      <c r="BI11" s="97" t="str">
        <f>IFERROR(HLOOKUP($C11&amp;1,'출퇴근 기록부_입력'!$C$1:$BBZ$37,5+BI$1,0),"")</f>
        <v/>
      </c>
      <c r="BJ11" s="97" t="str">
        <f>IFERROR(HLOOKUP($C11&amp;1,'출퇴근 기록부_입력'!$C$1:$BBZ$37,5+BJ$1,0),"")</f>
        <v/>
      </c>
      <c r="BK11" s="43" t="str">
        <f>IFERROR(HLOOKUP($C11&amp;1,'출퇴근 기록부_입력'!$C$1:$BBZ$37,5+BK$1,0),"")</f>
        <v/>
      </c>
    </row>
    <row r="12" spans="2:63" x14ac:dyDescent="0.2">
      <c r="B12" s="9">
        <v>5</v>
      </c>
      <c r="C12" s="208" t="str">
        <f>IFERROR(IF(HLOOKUP(B12,'출퇴근 기록부_입력'!$C$2:$BBZ$5,2,0)=0,"",HLOOKUP(B12,'출퇴근 기록부_입력'!$C$2:$BBZ$5,2,0)),"")</f>
        <v/>
      </c>
      <c r="D12" s="208"/>
      <c r="E12" s="207" t="str">
        <f>IFERROR(VLOOKUP($C12,직원정보_입력!$F:$I,2,0),"")</f>
        <v/>
      </c>
      <c r="F12" s="207"/>
      <c r="G12" s="207" t="str">
        <f>IFERROR(VLOOKUP($C12,직원정보_입력!$F:$I,3,0),"")</f>
        <v/>
      </c>
      <c r="H12" s="207"/>
      <c r="I12" s="207" t="str">
        <f>IFERROR(VLOOKUP($C12,직원정보_입력!$F:$I,4,0),"")</f>
        <v/>
      </c>
      <c r="J12" s="207"/>
      <c r="L12" s="29" t="str">
        <f>IFERROR(IF($C12="","",INT(HLOOKUP($C12&amp;3,'출퇴근 기록부_입력'!$C$1:$BBZ$37,37,0)+SUM($AC12:$AD12)*기준일시_입력!$Y$15)*24+HOUR(HLOOKUP($C12&amp;3,'출퇴근 기록부_입력'!$C$1:$BBZ$37,37,0)+SUM($AC12:$AD12)*기준일시_입력!$Y$15-INT(HLOOKUP($C12&amp;3,'출퇴근 기록부_입력'!$C$1:$BBZ$37,37,0)+SUM($AC12:$AD12)*기준일시_입력!$Y$15))),"")</f>
        <v/>
      </c>
      <c r="M12" s="30" t="s">
        <v>71</v>
      </c>
      <c r="N12" s="31" t="str">
        <f>IFERROR(IF($C12="","",MINUTE(HLOOKUP($C12&amp;3,'출퇴근 기록부_입력'!$C$1:$BBZ$37,37,0)+SUM($AC12:$AD12)*기준일시_입력!$Y$15-INT(HLOOKUP($C12&amp;3,'출퇴근 기록부_입력'!$C$1:$BBZ$37,37,0)+SUM($AC12:$AD12)*기준일시_입력!$Y$15))),"")</f>
        <v/>
      </c>
      <c r="O12" s="32" t="s">
        <v>72</v>
      </c>
      <c r="P12" s="29" t="str">
        <f>IFERROR(IF($C12="","",INT(HLOOKUP($C12&amp;2,'출퇴근 기록부_입력'!$C$1:$BBZ$37,37,0))*24+HOUR(HLOOKUP($C12&amp;2,'출퇴근 기록부_입력'!$C$1:$BBZ$37,37,0)-INT(HLOOKUP($C12&amp;2,'출퇴근 기록부_입력'!$C$1:$BBZ$37,37,0)))),"")</f>
        <v/>
      </c>
      <c r="Q12" s="30" t="s">
        <v>71</v>
      </c>
      <c r="R12" s="31" t="str">
        <f>IFERROR(IF($C12="","",MINUTE(HLOOKUP($C12&amp;2,'출퇴근 기록부_입력'!$C$1:$BBZ$37,37,0)-INT(HLOOKUP($C12&amp;2,'출퇴근 기록부_입력'!$C$1:$BBZ$37,37,0)))),"")</f>
        <v/>
      </c>
      <c r="S12" s="32" t="s">
        <v>72</v>
      </c>
      <c r="T12" s="12"/>
      <c r="U12" s="53" t="str">
        <f t="shared" si="1"/>
        <v/>
      </c>
      <c r="V12" s="26" t="str">
        <f t="shared" si="2"/>
        <v/>
      </c>
      <c r="W12" s="26" t="str">
        <f t="shared" si="2"/>
        <v/>
      </c>
      <c r="X12" s="26" t="str">
        <f t="shared" si="2"/>
        <v/>
      </c>
      <c r="Y12" s="26" t="str">
        <f t="shared" si="2"/>
        <v/>
      </c>
      <c r="Z12" s="131" t="str">
        <f t="shared" si="2"/>
        <v/>
      </c>
      <c r="AA12" s="26" t="str">
        <f t="shared" si="2"/>
        <v/>
      </c>
      <c r="AB12" s="26" t="str">
        <f t="shared" si="2"/>
        <v/>
      </c>
      <c r="AC12" s="26" t="str">
        <f t="shared" si="2"/>
        <v/>
      </c>
      <c r="AD12" s="26" t="str">
        <f t="shared" si="2"/>
        <v/>
      </c>
      <c r="AF12" s="211"/>
      <c r="AG12" s="97" t="str">
        <f>IFERROR(HLOOKUP($C12&amp;1,'출퇴근 기록부_입력'!$C$1:$BBZ$37,5+AG$1,0),"")</f>
        <v/>
      </c>
      <c r="AH12" s="97" t="str">
        <f>IFERROR(HLOOKUP($C12&amp;1,'출퇴근 기록부_입력'!$C$1:$BBZ$37,5+AH$1,0),"")</f>
        <v/>
      </c>
      <c r="AI12" s="97" t="str">
        <f>IFERROR(HLOOKUP($C12&amp;1,'출퇴근 기록부_입력'!$C$1:$BBZ$37,5+AI$1,0),"")</f>
        <v/>
      </c>
      <c r="AJ12" s="97" t="str">
        <f>IFERROR(HLOOKUP($C12&amp;1,'출퇴근 기록부_입력'!$C$1:$BBZ$37,5+AJ$1,0),"")</f>
        <v/>
      </c>
      <c r="AK12" s="97" t="str">
        <f>IFERROR(HLOOKUP($C12&amp;1,'출퇴근 기록부_입력'!$C$1:$BBZ$37,5+AK$1,0),"")</f>
        <v/>
      </c>
      <c r="AL12" s="97" t="str">
        <f>IFERROR(HLOOKUP($C12&amp;1,'출퇴근 기록부_입력'!$C$1:$BBZ$37,5+AL$1,0),"")</f>
        <v/>
      </c>
      <c r="AM12" s="97" t="str">
        <f>IFERROR(HLOOKUP($C12&amp;1,'출퇴근 기록부_입력'!$C$1:$BBZ$37,5+AM$1,0),"")</f>
        <v/>
      </c>
      <c r="AN12" s="97" t="str">
        <f>IFERROR(HLOOKUP($C12&amp;1,'출퇴근 기록부_입력'!$C$1:$BBZ$37,5+AN$1,0),"")</f>
        <v/>
      </c>
      <c r="AO12" s="97" t="str">
        <f>IFERROR(HLOOKUP($C12&amp;1,'출퇴근 기록부_입력'!$C$1:$BBZ$37,5+AO$1,0),"")</f>
        <v/>
      </c>
      <c r="AP12" s="97" t="str">
        <f>IFERROR(HLOOKUP($C12&amp;1,'출퇴근 기록부_입력'!$C$1:$BBZ$37,5+AP$1,0),"")</f>
        <v/>
      </c>
      <c r="AQ12" s="97" t="str">
        <f>IFERROR(HLOOKUP($C12&amp;1,'출퇴근 기록부_입력'!$C$1:$BBZ$37,5+AQ$1,0),"")</f>
        <v/>
      </c>
      <c r="AR12" s="97" t="str">
        <f>IFERROR(HLOOKUP($C12&amp;1,'출퇴근 기록부_입력'!$C$1:$BBZ$37,5+AR$1,0),"")</f>
        <v/>
      </c>
      <c r="AS12" s="97" t="str">
        <f>IFERROR(HLOOKUP($C12&amp;1,'출퇴근 기록부_입력'!$C$1:$BBZ$37,5+AS$1,0),"")</f>
        <v/>
      </c>
      <c r="AT12" s="97" t="str">
        <f>IFERROR(HLOOKUP($C12&amp;1,'출퇴근 기록부_입력'!$C$1:$BBZ$37,5+AT$1,0),"")</f>
        <v/>
      </c>
      <c r="AU12" s="97" t="str">
        <f>IFERROR(HLOOKUP($C12&amp;1,'출퇴근 기록부_입력'!$C$1:$BBZ$37,5+AU$1,0),"")</f>
        <v/>
      </c>
      <c r="AV12" s="97" t="str">
        <f>IFERROR(HLOOKUP($C12&amp;1,'출퇴근 기록부_입력'!$C$1:$BBZ$37,5+AV$1,0),"")</f>
        <v/>
      </c>
      <c r="AW12" s="97" t="str">
        <f>IFERROR(HLOOKUP($C12&amp;1,'출퇴근 기록부_입력'!$C$1:$BBZ$37,5+AW$1,0),"")</f>
        <v/>
      </c>
      <c r="AX12" s="97" t="str">
        <f>IFERROR(HLOOKUP($C12&amp;1,'출퇴근 기록부_입력'!$C$1:$BBZ$37,5+AX$1,0),"")</f>
        <v/>
      </c>
      <c r="AY12" s="97" t="str">
        <f>IFERROR(HLOOKUP($C12&amp;1,'출퇴근 기록부_입력'!$C$1:$BBZ$37,5+AY$1,0),"")</f>
        <v/>
      </c>
      <c r="AZ12" s="97" t="str">
        <f>IFERROR(HLOOKUP($C12&amp;1,'출퇴근 기록부_입력'!$C$1:$BBZ$37,5+AZ$1,0),"")</f>
        <v/>
      </c>
      <c r="BA12" s="97" t="str">
        <f>IFERROR(HLOOKUP($C12&amp;1,'출퇴근 기록부_입력'!$C$1:$BBZ$37,5+BA$1,0),"")</f>
        <v/>
      </c>
      <c r="BB12" s="97" t="str">
        <f>IFERROR(HLOOKUP($C12&amp;1,'출퇴근 기록부_입력'!$C$1:$BBZ$37,5+BB$1,0),"")</f>
        <v/>
      </c>
      <c r="BC12" s="97" t="str">
        <f>IFERROR(HLOOKUP($C12&amp;1,'출퇴근 기록부_입력'!$C$1:$BBZ$37,5+BC$1,0),"")</f>
        <v/>
      </c>
      <c r="BD12" s="97" t="str">
        <f>IFERROR(HLOOKUP($C12&amp;1,'출퇴근 기록부_입력'!$C$1:$BBZ$37,5+BD$1,0),"")</f>
        <v/>
      </c>
      <c r="BE12" s="97" t="str">
        <f>IFERROR(HLOOKUP($C12&amp;1,'출퇴근 기록부_입력'!$C$1:$BBZ$37,5+BE$1,0),"")</f>
        <v/>
      </c>
      <c r="BF12" s="97" t="str">
        <f>IFERROR(HLOOKUP($C12&amp;1,'출퇴근 기록부_입력'!$C$1:$BBZ$37,5+BF$1,0),"")</f>
        <v/>
      </c>
      <c r="BG12" s="97" t="str">
        <f>IFERROR(HLOOKUP($C12&amp;1,'출퇴근 기록부_입력'!$C$1:$BBZ$37,5+BG$1,0),"")</f>
        <v/>
      </c>
      <c r="BH12" s="97" t="str">
        <f>IFERROR(HLOOKUP($C12&amp;1,'출퇴근 기록부_입력'!$C$1:$BBZ$37,5+BH$1,0),"")</f>
        <v/>
      </c>
      <c r="BI12" s="97" t="str">
        <f>IFERROR(HLOOKUP($C12&amp;1,'출퇴근 기록부_입력'!$C$1:$BBZ$37,5+BI$1,0),"")</f>
        <v/>
      </c>
      <c r="BJ12" s="97" t="str">
        <f>IFERROR(HLOOKUP($C12&amp;1,'출퇴근 기록부_입력'!$C$1:$BBZ$37,5+BJ$1,0),"")</f>
        <v/>
      </c>
      <c r="BK12" s="43" t="str">
        <f>IFERROR(HLOOKUP($C12&amp;1,'출퇴근 기록부_입력'!$C$1:$BBZ$37,5+BK$1,0),"")</f>
        <v/>
      </c>
    </row>
    <row r="13" spans="2:63" x14ac:dyDescent="0.2">
      <c r="B13" s="9">
        <v>6</v>
      </c>
      <c r="C13" s="208" t="str">
        <f>IFERROR(IF(HLOOKUP(B13,'출퇴근 기록부_입력'!$C$2:$BBZ$5,2,0)=0,"",HLOOKUP(B13,'출퇴근 기록부_입력'!$C$2:$BBZ$5,2,0)),"")</f>
        <v/>
      </c>
      <c r="D13" s="208"/>
      <c r="E13" s="207" t="str">
        <f>IFERROR(VLOOKUP($C13,직원정보_입력!$F:$I,2,0),"")</f>
        <v/>
      </c>
      <c r="F13" s="207"/>
      <c r="G13" s="207" t="str">
        <f>IFERROR(VLOOKUP($C13,직원정보_입력!$F:$I,3,0),"")</f>
        <v/>
      </c>
      <c r="H13" s="207"/>
      <c r="I13" s="207" t="str">
        <f>IFERROR(VLOOKUP($C13,직원정보_입력!$F:$I,4,0),"")</f>
        <v/>
      </c>
      <c r="J13" s="207"/>
      <c r="L13" s="29" t="str">
        <f>IFERROR(IF($C13="","",INT(HLOOKUP($C13&amp;3,'출퇴근 기록부_입력'!$C$1:$BBZ$37,37,0)+SUM($AC13:$AD13)*기준일시_입력!$Y$15)*24+HOUR(HLOOKUP($C13&amp;3,'출퇴근 기록부_입력'!$C$1:$BBZ$37,37,0)+SUM($AC13:$AD13)*기준일시_입력!$Y$15-INT(HLOOKUP($C13&amp;3,'출퇴근 기록부_입력'!$C$1:$BBZ$37,37,0)+SUM($AC13:$AD13)*기준일시_입력!$Y$15))),"")</f>
        <v/>
      </c>
      <c r="M13" s="30" t="s">
        <v>71</v>
      </c>
      <c r="N13" s="31" t="str">
        <f>IFERROR(IF($C13="","",MINUTE(HLOOKUP($C13&amp;3,'출퇴근 기록부_입력'!$C$1:$BBZ$37,37,0)+SUM($AC13:$AD13)*기준일시_입력!$Y$15-INT(HLOOKUP($C13&amp;3,'출퇴근 기록부_입력'!$C$1:$BBZ$37,37,0)+SUM($AC13:$AD13)*기준일시_입력!$Y$15))),"")</f>
        <v/>
      </c>
      <c r="O13" s="32" t="s">
        <v>72</v>
      </c>
      <c r="P13" s="29" t="str">
        <f>IFERROR(IF($C13="","",INT(HLOOKUP($C13&amp;2,'출퇴근 기록부_입력'!$C$1:$BBZ$37,37,0))*24+HOUR(HLOOKUP($C13&amp;2,'출퇴근 기록부_입력'!$C$1:$BBZ$37,37,0)-INT(HLOOKUP($C13&amp;2,'출퇴근 기록부_입력'!$C$1:$BBZ$37,37,0)))),"")</f>
        <v/>
      </c>
      <c r="Q13" s="30" t="s">
        <v>71</v>
      </c>
      <c r="R13" s="31" t="str">
        <f>IFERROR(IF($C13="","",MINUTE(HLOOKUP($C13&amp;2,'출퇴근 기록부_입력'!$C$1:$BBZ$37,37,0)-INT(HLOOKUP($C13&amp;2,'출퇴근 기록부_입력'!$C$1:$BBZ$37,37,0)))),"")</f>
        <v/>
      </c>
      <c r="S13" s="32" t="s">
        <v>72</v>
      </c>
      <c r="T13" s="12"/>
      <c r="U13" s="53" t="str">
        <f t="shared" si="1"/>
        <v/>
      </c>
      <c r="V13" s="26" t="str">
        <f t="shared" si="2"/>
        <v/>
      </c>
      <c r="W13" s="26" t="str">
        <f t="shared" si="2"/>
        <v/>
      </c>
      <c r="X13" s="26" t="str">
        <f t="shared" si="2"/>
        <v/>
      </c>
      <c r="Y13" s="26" t="str">
        <f t="shared" si="2"/>
        <v/>
      </c>
      <c r="Z13" s="131" t="str">
        <f t="shared" si="2"/>
        <v/>
      </c>
      <c r="AA13" s="26" t="str">
        <f t="shared" si="2"/>
        <v/>
      </c>
      <c r="AB13" s="26" t="str">
        <f t="shared" si="2"/>
        <v/>
      </c>
      <c r="AC13" s="26" t="str">
        <f t="shared" si="2"/>
        <v/>
      </c>
      <c r="AD13" s="26" t="str">
        <f t="shared" si="2"/>
        <v/>
      </c>
      <c r="AF13" s="211"/>
      <c r="AG13" s="97" t="str">
        <f>IFERROR(HLOOKUP($C13&amp;1,'출퇴근 기록부_입력'!$C$1:$BBZ$37,5+AG$1,0),"")</f>
        <v/>
      </c>
      <c r="AH13" s="97" t="str">
        <f>IFERROR(HLOOKUP($C13&amp;1,'출퇴근 기록부_입력'!$C$1:$BBZ$37,5+AH$1,0),"")</f>
        <v/>
      </c>
      <c r="AI13" s="97" t="str">
        <f>IFERROR(HLOOKUP($C13&amp;1,'출퇴근 기록부_입력'!$C$1:$BBZ$37,5+AI$1,0),"")</f>
        <v/>
      </c>
      <c r="AJ13" s="97" t="str">
        <f>IFERROR(HLOOKUP($C13&amp;1,'출퇴근 기록부_입력'!$C$1:$BBZ$37,5+AJ$1,0),"")</f>
        <v/>
      </c>
      <c r="AK13" s="97" t="str">
        <f>IFERROR(HLOOKUP($C13&amp;1,'출퇴근 기록부_입력'!$C$1:$BBZ$37,5+AK$1,0),"")</f>
        <v/>
      </c>
      <c r="AL13" s="97" t="str">
        <f>IFERROR(HLOOKUP($C13&amp;1,'출퇴근 기록부_입력'!$C$1:$BBZ$37,5+AL$1,0),"")</f>
        <v/>
      </c>
      <c r="AM13" s="97" t="str">
        <f>IFERROR(HLOOKUP($C13&amp;1,'출퇴근 기록부_입력'!$C$1:$BBZ$37,5+AM$1,0),"")</f>
        <v/>
      </c>
      <c r="AN13" s="97" t="str">
        <f>IFERROR(HLOOKUP($C13&amp;1,'출퇴근 기록부_입력'!$C$1:$BBZ$37,5+AN$1,0),"")</f>
        <v/>
      </c>
      <c r="AO13" s="97" t="str">
        <f>IFERROR(HLOOKUP($C13&amp;1,'출퇴근 기록부_입력'!$C$1:$BBZ$37,5+AO$1,0),"")</f>
        <v/>
      </c>
      <c r="AP13" s="97" t="str">
        <f>IFERROR(HLOOKUP($C13&amp;1,'출퇴근 기록부_입력'!$C$1:$BBZ$37,5+AP$1,0),"")</f>
        <v/>
      </c>
      <c r="AQ13" s="97" t="str">
        <f>IFERROR(HLOOKUP($C13&amp;1,'출퇴근 기록부_입력'!$C$1:$BBZ$37,5+AQ$1,0),"")</f>
        <v/>
      </c>
      <c r="AR13" s="97" t="str">
        <f>IFERROR(HLOOKUP($C13&amp;1,'출퇴근 기록부_입력'!$C$1:$BBZ$37,5+AR$1,0),"")</f>
        <v/>
      </c>
      <c r="AS13" s="97" t="str">
        <f>IFERROR(HLOOKUP($C13&amp;1,'출퇴근 기록부_입력'!$C$1:$BBZ$37,5+AS$1,0),"")</f>
        <v/>
      </c>
      <c r="AT13" s="97" t="str">
        <f>IFERROR(HLOOKUP($C13&amp;1,'출퇴근 기록부_입력'!$C$1:$BBZ$37,5+AT$1,0),"")</f>
        <v/>
      </c>
      <c r="AU13" s="97" t="str">
        <f>IFERROR(HLOOKUP($C13&amp;1,'출퇴근 기록부_입력'!$C$1:$BBZ$37,5+AU$1,0),"")</f>
        <v/>
      </c>
      <c r="AV13" s="97" t="str">
        <f>IFERROR(HLOOKUP($C13&amp;1,'출퇴근 기록부_입력'!$C$1:$BBZ$37,5+AV$1,0),"")</f>
        <v/>
      </c>
      <c r="AW13" s="97" t="str">
        <f>IFERROR(HLOOKUP($C13&amp;1,'출퇴근 기록부_입력'!$C$1:$BBZ$37,5+AW$1,0),"")</f>
        <v/>
      </c>
      <c r="AX13" s="97" t="str">
        <f>IFERROR(HLOOKUP($C13&amp;1,'출퇴근 기록부_입력'!$C$1:$BBZ$37,5+AX$1,0),"")</f>
        <v/>
      </c>
      <c r="AY13" s="97" t="str">
        <f>IFERROR(HLOOKUP($C13&amp;1,'출퇴근 기록부_입력'!$C$1:$BBZ$37,5+AY$1,0),"")</f>
        <v/>
      </c>
      <c r="AZ13" s="97" t="str">
        <f>IFERROR(HLOOKUP($C13&amp;1,'출퇴근 기록부_입력'!$C$1:$BBZ$37,5+AZ$1,0),"")</f>
        <v/>
      </c>
      <c r="BA13" s="97" t="str">
        <f>IFERROR(HLOOKUP($C13&amp;1,'출퇴근 기록부_입력'!$C$1:$BBZ$37,5+BA$1,0),"")</f>
        <v/>
      </c>
      <c r="BB13" s="97" t="str">
        <f>IFERROR(HLOOKUP($C13&amp;1,'출퇴근 기록부_입력'!$C$1:$BBZ$37,5+BB$1,0),"")</f>
        <v/>
      </c>
      <c r="BC13" s="97" t="str">
        <f>IFERROR(HLOOKUP($C13&amp;1,'출퇴근 기록부_입력'!$C$1:$BBZ$37,5+BC$1,0),"")</f>
        <v/>
      </c>
      <c r="BD13" s="97" t="str">
        <f>IFERROR(HLOOKUP($C13&amp;1,'출퇴근 기록부_입력'!$C$1:$BBZ$37,5+BD$1,0),"")</f>
        <v/>
      </c>
      <c r="BE13" s="97" t="str">
        <f>IFERROR(HLOOKUP($C13&amp;1,'출퇴근 기록부_입력'!$C$1:$BBZ$37,5+BE$1,0),"")</f>
        <v/>
      </c>
      <c r="BF13" s="97" t="str">
        <f>IFERROR(HLOOKUP($C13&amp;1,'출퇴근 기록부_입력'!$C$1:$BBZ$37,5+BF$1,0),"")</f>
        <v/>
      </c>
      <c r="BG13" s="97" t="str">
        <f>IFERROR(HLOOKUP($C13&amp;1,'출퇴근 기록부_입력'!$C$1:$BBZ$37,5+BG$1,0),"")</f>
        <v/>
      </c>
      <c r="BH13" s="97" t="str">
        <f>IFERROR(HLOOKUP($C13&amp;1,'출퇴근 기록부_입력'!$C$1:$BBZ$37,5+BH$1,0),"")</f>
        <v/>
      </c>
      <c r="BI13" s="97" t="str">
        <f>IFERROR(HLOOKUP($C13&amp;1,'출퇴근 기록부_입력'!$C$1:$BBZ$37,5+BI$1,0),"")</f>
        <v/>
      </c>
      <c r="BJ13" s="97" t="str">
        <f>IFERROR(HLOOKUP($C13&amp;1,'출퇴근 기록부_입력'!$C$1:$BBZ$37,5+BJ$1,0),"")</f>
        <v/>
      </c>
      <c r="BK13" s="43" t="str">
        <f>IFERROR(HLOOKUP($C13&amp;1,'출퇴근 기록부_입력'!$C$1:$BBZ$37,5+BK$1,0),"")</f>
        <v/>
      </c>
    </row>
    <row r="14" spans="2:63" x14ac:dyDescent="0.2">
      <c r="B14" s="9">
        <v>7</v>
      </c>
      <c r="C14" s="208" t="str">
        <f>IFERROR(IF(HLOOKUP(B14,'출퇴근 기록부_입력'!$C$2:$BBZ$5,2,0)=0,"",HLOOKUP(B14,'출퇴근 기록부_입력'!$C$2:$BBZ$5,2,0)),"")</f>
        <v/>
      </c>
      <c r="D14" s="208"/>
      <c r="E14" s="207" t="str">
        <f>IFERROR(VLOOKUP($C14,직원정보_입력!$F:$I,2,0),"")</f>
        <v/>
      </c>
      <c r="F14" s="207"/>
      <c r="G14" s="207" t="str">
        <f>IFERROR(VLOOKUP($C14,직원정보_입력!$F:$I,3,0),"")</f>
        <v/>
      </c>
      <c r="H14" s="207"/>
      <c r="I14" s="207" t="str">
        <f>IFERROR(VLOOKUP($C14,직원정보_입력!$F:$I,4,0),"")</f>
        <v/>
      </c>
      <c r="J14" s="207"/>
      <c r="L14" s="29" t="str">
        <f>IFERROR(IF($C14="","",INT(HLOOKUP($C14&amp;3,'출퇴근 기록부_입력'!$C$1:$BBZ$37,37,0)+SUM($AC14:$AD14)*기준일시_입력!$Y$15)*24+HOUR(HLOOKUP($C14&amp;3,'출퇴근 기록부_입력'!$C$1:$BBZ$37,37,0)+SUM($AC14:$AD14)*기준일시_입력!$Y$15-INT(HLOOKUP($C14&amp;3,'출퇴근 기록부_입력'!$C$1:$BBZ$37,37,0)+SUM($AC14:$AD14)*기준일시_입력!$Y$15))),"")</f>
        <v/>
      </c>
      <c r="M14" s="30" t="s">
        <v>71</v>
      </c>
      <c r="N14" s="31" t="str">
        <f>IFERROR(IF($C14="","",MINUTE(HLOOKUP($C14&amp;3,'출퇴근 기록부_입력'!$C$1:$BBZ$37,37,0)+SUM($AC14:$AD14)*기준일시_입력!$Y$15-INT(HLOOKUP($C14&amp;3,'출퇴근 기록부_입력'!$C$1:$BBZ$37,37,0)+SUM($AC14:$AD14)*기준일시_입력!$Y$15))),"")</f>
        <v/>
      </c>
      <c r="O14" s="32" t="s">
        <v>72</v>
      </c>
      <c r="P14" s="29" t="str">
        <f>IFERROR(IF($C14="","",INT(HLOOKUP($C14&amp;2,'출퇴근 기록부_입력'!$C$1:$BBZ$37,37,0))*24+HOUR(HLOOKUP($C14&amp;2,'출퇴근 기록부_입력'!$C$1:$BBZ$37,37,0)-INT(HLOOKUP($C14&amp;2,'출퇴근 기록부_입력'!$C$1:$BBZ$37,37,0)))),"")</f>
        <v/>
      </c>
      <c r="Q14" s="30" t="s">
        <v>71</v>
      </c>
      <c r="R14" s="31" t="str">
        <f>IFERROR(IF($C14="","",MINUTE(HLOOKUP($C14&amp;2,'출퇴근 기록부_입력'!$C$1:$BBZ$37,37,0)-INT(HLOOKUP($C14&amp;2,'출퇴근 기록부_입력'!$C$1:$BBZ$37,37,0)))),"")</f>
        <v/>
      </c>
      <c r="S14" s="32" t="s">
        <v>72</v>
      </c>
      <c r="T14" s="12"/>
      <c r="U14" s="53" t="str">
        <f t="shared" si="1"/>
        <v/>
      </c>
      <c r="V14" s="26" t="str">
        <f t="shared" si="2"/>
        <v/>
      </c>
      <c r="W14" s="26" t="str">
        <f t="shared" si="2"/>
        <v/>
      </c>
      <c r="X14" s="26" t="str">
        <f t="shared" si="2"/>
        <v/>
      </c>
      <c r="Y14" s="26" t="str">
        <f t="shared" si="2"/>
        <v/>
      </c>
      <c r="Z14" s="131" t="str">
        <f t="shared" si="2"/>
        <v/>
      </c>
      <c r="AA14" s="26" t="str">
        <f t="shared" si="2"/>
        <v/>
      </c>
      <c r="AB14" s="26" t="str">
        <f t="shared" si="2"/>
        <v/>
      </c>
      <c r="AC14" s="26" t="str">
        <f t="shared" si="2"/>
        <v/>
      </c>
      <c r="AD14" s="26" t="str">
        <f t="shared" si="2"/>
        <v/>
      </c>
      <c r="AF14" s="211"/>
      <c r="AG14" s="97" t="str">
        <f>IFERROR(HLOOKUP($C14&amp;1,'출퇴근 기록부_입력'!$C$1:$BBZ$37,5+AG$1,0),"")</f>
        <v/>
      </c>
      <c r="AH14" s="97" t="str">
        <f>IFERROR(HLOOKUP($C14&amp;1,'출퇴근 기록부_입력'!$C$1:$BBZ$37,5+AH$1,0),"")</f>
        <v/>
      </c>
      <c r="AI14" s="97" t="str">
        <f>IFERROR(HLOOKUP($C14&amp;1,'출퇴근 기록부_입력'!$C$1:$BBZ$37,5+AI$1,0),"")</f>
        <v/>
      </c>
      <c r="AJ14" s="97" t="str">
        <f>IFERROR(HLOOKUP($C14&amp;1,'출퇴근 기록부_입력'!$C$1:$BBZ$37,5+AJ$1,0),"")</f>
        <v/>
      </c>
      <c r="AK14" s="97" t="str">
        <f>IFERROR(HLOOKUP($C14&amp;1,'출퇴근 기록부_입력'!$C$1:$BBZ$37,5+AK$1,0),"")</f>
        <v/>
      </c>
      <c r="AL14" s="97" t="str">
        <f>IFERROR(HLOOKUP($C14&amp;1,'출퇴근 기록부_입력'!$C$1:$BBZ$37,5+AL$1,0),"")</f>
        <v/>
      </c>
      <c r="AM14" s="97" t="str">
        <f>IFERROR(HLOOKUP($C14&amp;1,'출퇴근 기록부_입력'!$C$1:$BBZ$37,5+AM$1,0),"")</f>
        <v/>
      </c>
      <c r="AN14" s="97" t="str">
        <f>IFERROR(HLOOKUP($C14&amp;1,'출퇴근 기록부_입력'!$C$1:$BBZ$37,5+AN$1,0),"")</f>
        <v/>
      </c>
      <c r="AO14" s="97" t="str">
        <f>IFERROR(HLOOKUP($C14&amp;1,'출퇴근 기록부_입력'!$C$1:$BBZ$37,5+AO$1,0),"")</f>
        <v/>
      </c>
      <c r="AP14" s="97" t="str">
        <f>IFERROR(HLOOKUP($C14&amp;1,'출퇴근 기록부_입력'!$C$1:$BBZ$37,5+AP$1,0),"")</f>
        <v/>
      </c>
      <c r="AQ14" s="97" t="str">
        <f>IFERROR(HLOOKUP($C14&amp;1,'출퇴근 기록부_입력'!$C$1:$BBZ$37,5+AQ$1,0),"")</f>
        <v/>
      </c>
      <c r="AR14" s="97" t="str">
        <f>IFERROR(HLOOKUP($C14&amp;1,'출퇴근 기록부_입력'!$C$1:$BBZ$37,5+AR$1,0),"")</f>
        <v/>
      </c>
      <c r="AS14" s="97" t="str">
        <f>IFERROR(HLOOKUP($C14&amp;1,'출퇴근 기록부_입력'!$C$1:$BBZ$37,5+AS$1,0),"")</f>
        <v/>
      </c>
      <c r="AT14" s="97" t="str">
        <f>IFERROR(HLOOKUP($C14&amp;1,'출퇴근 기록부_입력'!$C$1:$BBZ$37,5+AT$1,0),"")</f>
        <v/>
      </c>
      <c r="AU14" s="97" t="str">
        <f>IFERROR(HLOOKUP($C14&amp;1,'출퇴근 기록부_입력'!$C$1:$BBZ$37,5+AU$1,0),"")</f>
        <v/>
      </c>
      <c r="AV14" s="97" t="str">
        <f>IFERROR(HLOOKUP($C14&amp;1,'출퇴근 기록부_입력'!$C$1:$BBZ$37,5+AV$1,0),"")</f>
        <v/>
      </c>
      <c r="AW14" s="97" t="str">
        <f>IFERROR(HLOOKUP($C14&amp;1,'출퇴근 기록부_입력'!$C$1:$BBZ$37,5+AW$1,0),"")</f>
        <v/>
      </c>
      <c r="AX14" s="97" t="str">
        <f>IFERROR(HLOOKUP($C14&amp;1,'출퇴근 기록부_입력'!$C$1:$BBZ$37,5+AX$1,0),"")</f>
        <v/>
      </c>
      <c r="AY14" s="97" t="str">
        <f>IFERROR(HLOOKUP($C14&amp;1,'출퇴근 기록부_입력'!$C$1:$BBZ$37,5+AY$1,0),"")</f>
        <v/>
      </c>
      <c r="AZ14" s="97" t="str">
        <f>IFERROR(HLOOKUP($C14&amp;1,'출퇴근 기록부_입력'!$C$1:$BBZ$37,5+AZ$1,0),"")</f>
        <v/>
      </c>
      <c r="BA14" s="97" t="str">
        <f>IFERROR(HLOOKUP($C14&amp;1,'출퇴근 기록부_입력'!$C$1:$BBZ$37,5+BA$1,0),"")</f>
        <v/>
      </c>
      <c r="BB14" s="97" t="str">
        <f>IFERROR(HLOOKUP($C14&amp;1,'출퇴근 기록부_입력'!$C$1:$BBZ$37,5+BB$1,0),"")</f>
        <v/>
      </c>
      <c r="BC14" s="97" t="str">
        <f>IFERROR(HLOOKUP($C14&amp;1,'출퇴근 기록부_입력'!$C$1:$BBZ$37,5+BC$1,0),"")</f>
        <v/>
      </c>
      <c r="BD14" s="97" t="str">
        <f>IFERROR(HLOOKUP($C14&amp;1,'출퇴근 기록부_입력'!$C$1:$BBZ$37,5+BD$1,0),"")</f>
        <v/>
      </c>
      <c r="BE14" s="97" t="str">
        <f>IFERROR(HLOOKUP($C14&amp;1,'출퇴근 기록부_입력'!$C$1:$BBZ$37,5+BE$1,0),"")</f>
        <v/>
      </c>
      <c r="BF14" s="97" t="str">
        <f>IFERROR(HLOOKUP($C14&amp;1,'출퇴근 기록부_입력'!$C$1:$BBZ$37,5+BF$1,0),"")</f>
        <v/>
      </c>
      <c r="BG14" s="97" t="str">
        <f>IFERROR(HLOOKUP($C14&amp;1,'출퇴근 기록부_입력'!$C$1:$BBZ$37,5+BG$1,0),"")</f>
        <v/>
      </c>
      <c r="BH14" s="97" t="str">
        <f>IFERROR(HLOOKUP($C14&amp;1,'출퇴근 기록부_입력'!$C$1:$BBZ$37,5+BH$1,0),"")</f>
        <v/>
      </c>
      <c r="BI14" s="97" t="str">
        <f>IFERROR(HLOOKUP($C14&amp;1,'출퇴근 기록부_입력'!$C$1:$BBZ$37,5+BI$1,0),"")</f>
        <v/>
      </c>
      <c r="BJ14" s="97" t="str">
        <f>IFERROR(HLOOKUP($C14&amp;1,'출퇴근 기록부_입력'!$C$1:$BBZ$37,5+BJ$1,0),"")</f>
        <v/>
      </c>
      <c r="BK14" s="43" t="str">
        <f>IFERROR(HLOOKUP($C14&amp;1,'출퇴근 기록부_입력'!$C$1:$BBZ$37,5+BK$1,0),"")</f>
        <v/>
      </c>
    </row>
    <row r="15" spans="2:63" x14ac:dyDescent="0.2">
      <c r="B15" s="9">
        <v>8</v>
      </c>
      <c r="C15" s="208" t="str">
        <f>IFERROR(IF(HLOOKUP(B15,'출퇴근 기록부_입력'!$C$2:$BBZ$5,2,0)=0,"",HLOOKUP(B15,'출퇴근 기록부_입력'!$C$2:$BBZ$5,2,0)),"")</f>
        <v/>
      </c>
      <c r="D15" s="208"/>
      <c r="E15" s="207" t="str">
        <f>IFERROR(VLOOKUP($C15,직원정보_입력!$F:$I,2,0),"")</f>
        <v/>
      </c>
      <c r="F15" s="207"/>
      <c r="G15" s="207" t="str">
        <f>IFERROR(VLOOKUP($C15,직원정보_입력!$F:$I,3,0),"")</f>
        <v/>
      </c>
      <c r="H15" s="207"/>
      <c r="I15" s="207" t="str">
        <f>IFERROR(VLOOKUP($C15,직원정보_입력!$F:$I,4,0),"")</f>
        <v/>
      </c>
      <c r="J15" s="207"/>
      <c r="L15" s="29" t="str">
        <f>IFERROR(IF($C15="","",INT(HLOOKUP($C15&amp;3,'출퇴근 기록부_입력'!$C$1:$BBZ$37,37,0)+SUM($AC15:$AD15)*기준일시_입력!$Y$15)*24+HOUR(HLOOKUP($C15&amp;3,'출퇴근 기록부_입력'!$C$1:$BBZ$37,37,0)+SUM($AC15:$AD15)*기준일시_입력!$Y$15-INT(HLOOKUP($C15&amp;3,'출퇴근 기록부_입력'!$C$1:$BBZ$37,37,0)+SUM($AC15:$AD15)*기준일시_입력!$Y$15))),"")</f>
        <v/>
      </c>
      <c r="M15" s="30" t="s">
        <v>71</v>
      </c>
      <c r="N15" s="31" t="str">
        <f>IFERROR(IF($C15="","",MINUTE(HLOOKUP($C15&amp;3,'출퇴근 기록부_입력'!$C$1:$BBZ$37,37,0)+SUM($AC15:$AD15)*기준일시_입력!$Y$15-INT(HLOOKUP($C15&amp;3,'출퇴근 기록부_입력'!$C$1:$BBZ$37,37,0)+SUM($AC15:$AD15)*기준일시_입력!$Y$15))),"")</f>
        <v/>
      </c>
      <c r="O15" s="32" t="s">
        <v>72</v>
      </c>
      <c r="P15" s="29" t="str">
        <f>IFERROR(IF($C15="","",INT(HLOOKUP($C15&amp;2,'출퇴근 기록부_입력'!$C$1:$BBZ$37,37,0))*24+HOUR(HLOOKUP($C15&amp;2,'출퇴근 기록부_입력'!$C$1:$BBZ$37,37,0)-INT(HLOOKUP($C15&amp;2,'출퇴근 기록부_입력'!$C$1:$BBZ$37,37,0)))),"")</f>
        <v/>
      </c>
      <c r="Q15" s="30" t="s">
        <v>71</v>
      </c>
      <c r="R15" s="31" t="str">
        <f>IFERROR(IF($C15="","",MINUTE(HLOOKUP($C15&amp;2,'출퇴근 기록부_입력'!$C$1:$BBZ$37,37,0)-INT(HLOOKUP($C15&amp;2,'출퇴근 기록부_입력'!$C$1:$BBZ$37,37,0)))),"")</f>
        <v/>
      </c>
      <c r="S15" s="32" t="s">
        <v>72</v>
      </c>
      <c r="T15" s="12"/>
      <c r="U15" s="53" t="str">
        <f t="shared" si="1"/>
        <v/>
      </c>
      <c r="V15" s="26" t="str">
        <f t="shared" si="2"/>
        <v/>
      </c>
      <c r="W15" s="26" t="str">
        <f t="shared" si="2"/>
        <v/>
      </c>
      <c r="X15" s="26" t="str">
        <f t="shared" si="2"/>
        <v/>
      </c>
      <c r="Y15" s="26" t="str">
        <f t="shared" si="2"/>
        <v/>
      </c>
      <c r="Z15" s="131" t="str">
        <f t="shared" si="2"/>
        <v/>
      </c>
      <c r="AA15" s="26" t="str">
        <f t="shared" si="2"/>
        <v/>
      </c>
      <c r="AB15" s="26" t="str">
        <f t="shared" si="2"/>
        <v/>
      </c>
      <c r="AC15" s="26" t="str">
        <f t="shared" si="2"/>
        <v/>
      </c>
      <c r="AD15" s="26" t="str">
        <f t="shared" si="2"/>
        <v/>
      </c>
      <c r="AF15" s="211"/>
      <c r="AG15" s="97" t="str">
        <f>IFERROR(HLOOKUP($C15&amp;1,'출퇴근 기록부_입력'!$C$1:$BBZ$37,5+AG$1,0),"")</f>
        <v/>
      </c>
      <c r="AH15" s="97" t="str">
        <f>IFERROR(HLOOKUP($C15&amp;1,'출퇴근 기록부_입력'!$C$1:$BBZ$37,5+AH$1,0),"")</f>
        <v/>
      </c>
      <c r="AI15" s="97" t="str">
        <f>IFERROR(HLOOKUP($C15&amp;1,'출퇴근 기록부_입력'!$C$1:$BBZ$37,5+AI$1,0),"")</f>
        <v/>
      </c>
      <c r="AJ15" s="97" t="str">
        <f>IFERROR(HLOOKUP($C15&amp;1,'출퇴근 기록부_입력'!$C$1:$BBZ$37,5+AJ$1,0),"")</f>
        <v/>
      </c>
      <c r="AK15" s="97" t="str">
        <f>IFERROR(HLOOKUP($C15&amp;1,'출퇴근 기록부_입력'!$C$1:$BBZ$37,5+AK$1,0),"")</f>
        <v/>
      </c>
      <c r="AL15" s="97" t="str">
        <f>IFERROR(HLOOKUP($C15&amp;1,'출퇴근 기록부_입력'!$C$1:$BBZ$37,5+AL$1,0),"")</f>
        <v/>
      </c>
      <c r="AM15" s="97" t="str">
        <f>IFERROR(HLOOKUP($C15&amp;1,'출퇴근 기록부_입력'!$C$1:$BBZ$37,5+AM$1,0),"")</f>
        <v/>
      </c>
      <c r="AN15" s="97" t="str">
        <f>IFERROR(HLOOKUP($C15&amp;1,'출퇴근 기록부_입력'!$C$1:$BBZ$37,5+AN$1,0),"")</f>
        <v/>
      </c>
      <c r="AO15" s="97" t="str">
        <f>IFERROR(HLOOKUP($C15&amp;1,'출퇴근 기록부_입력'!$C$1:$BBZ$37,5+AO$1,0),"")</f>
        <v/>
      </c>
      <c r="AP15" s="97" t="str">
        <f>IFERROR(HLOOKUP($C15&amp;1,'출퇴근 기록부_입력'!$C$1:$BBZ$37,5+AP$1,0),"")</f>
        <v/>
      </c>
      <c r="AQ15" s="97" t="str">
        <f>IFERROR(HLOOKUP($C15&amp;1,'출퇴근 기록부_입력'!$C$1:$BBZ$37,5+AQ$1,0),"")</f>
        <v/>
      </c>
      <c r="AR15" s="97" t="str">
        <f>IFERROR(HLOOKUP($C15&amp;1,'출퇴근 기록부_입력'!$C$1:$BBZ$37,5+AR$1,0),"")</f>
        <v/>
      </c>
      <c r="AS15" s="97" t="str">
        <f>IFERROR(HLOOKUP($C15&amp;1,'출퇴근 기록부_입력'!$C$1:$BBZ$37,5+AS$1,0),"")</f>
        <v/>
      </c>
      <c r="AT15" s="97" t="str">
        <f>IFERROR(HLOOKUP($C15&amp;1,'출퇴근 기록부_입력'!$C$1:$BBZ$37,5+AT$1,0),"")</f>
        <v/>
      </c>
      <c r="AU15" s="97" t="str">
        <f>IFERROR(HLOOKUP($C15&amp;1,'출퇴근 기록부_입력'!$C$1:$BBZ$37,5+AU$1,0),"")</f>
        <v/>
      </c>
      <c r="AV15" s="97" t="str">
        <f>IFERROR(HLOOKUP($C15&amp;1,'출퇴근 기록부_입력'!$C$1:$BBZ$37,5+AV$1,0),"")</f>
        <v/>
      </c>
      <c r="AW15" s="97" t="str">
        <f>IFERROR(HLOOKUP($C15&amp;1,'출퇴근 기록부_입력'!$C$1:$BBZ$37,5+AW$1,0),"")</f>
        <v/>
      </c>
      <c r="AX15" s="97" t="str">
        <f>IFERROR(HLOOKUP($C15&amp;1,'출퇴근 기록부_입력'!$C$1:$BBZ$37,5+AX$1,0),"")</f>
        <v/>
      </c>
      <c r="AY15" s="97" t="str">
        <f>IFERROR(HLOOKUP($C15&amp;1,'출퇴근 기록부_입력'!$C$1:$BBZ$37,5+AY$1,0),"")</f>
        <v/>
      </c>
      <c r="AZ15" s="97" t="str">
        <f>IFERROR(HLOOKUP($C15&amp;1,'출퇴근 기록부_입력'!$C$1:$BBZ$37,5+AZ$1,0),"")</f>
        <v/>
      </c>
      <c r="BA15" s="97" t="str">
        <f>IFERROR(HLOOKUP($C15&amp;1,'출퇴근 기록부_입력'!$C$1:$BBZ$37,5+BA$1,0),"")</f>
        <v/>
      </c>
      <c r="BB15" s="97" t="str">
        <f>IFERROR(HLOOKUP($C15&amp;1,'출퇴근 기록부_입력'!$C$1:$BBZ$37,5+BB$1,0),"")</f>
        <v/>
      </c>
      <c r="BC15" s="97" t="str">
        <f>IFERROR(HLOOKUP($C15&amp;1,'출퇴근 기록부_입력'!$C$1:$BBZ$37,5+BC$1,0),"")</f>
        <v/>
      </c>
      <c r="BD15" s="97" t="str">
        <f>IFERROR(HLOOKUP($C15&amp;1,'출퇴근 기록부_입력'!$C$1:$BBZ$37,5+BD$1,0),"")</f>
        <v/>
      </c>
      <c r="BE15" s="97" t="str">
        <f>IFERROR(HLOOKUP($C15&amp;1,'출퇴근 기록부_입력'!$C$1:$BBZ$37,5+BE$1,0),"")</f>
        <v/>
      </c>
      <c r="BF15" s="97" t="str">
        <f>IFERROR(HLOOKUP($C15&amp;1,'출퇴근 기록부_입력'!$C$1:$BBZ$37,5+BF$1,0),"")</f>
        <v/>
      </c>
      <c r="BG15" s="97" t="str">
        <f>IFERROR(HLOOKUP($C15&amp;1,'출퇴근 기록부_입력'!$C$1:$BBZ$37,5+BG$1,0),"")</f>
        <v/>
      </c>
      <c r="BH15" s="97" t="str">
        <f>IFERROR(HLOOKUP($C15&amp;1,'출퇴근 기록부_입력'!$C$1:$BBZ$37,5+BH$1,0),"")</f>
        <v/>
      </c>
      <c r="BI15" s="97" t="str">
        <f>IFERROR(HLOOKUP($C15&amp;1,'출퇴근 기록부_입력'!$C$1:$BBZ$37,5+BI$1,0),"")</f>
        <v/>
      </c>
      <c r="BJ15" s="97" t="str">
        <f>IFERROR(HLOOKUP($C15&amp;1,'출퇴근 기록부_입력'!$C$1:$BBZ$37,5+BJ$1,0),"")</f>
        <v/>
      </c>
      <c r="BK15" s="43" t="str">
        <f>IFERROR(HLOOKUP($C15&amp;1,'출퇴근 기록부_입력'!$C$1:$BBZ$37,5+BK$1,0),"")</f>
        <v/>
      </c>
    </row>
    <row r="16" spans="2:63" x14ac:dyDescent="0.2">
      <c r="B16" s="9">
        <v>9</v>
      </c>
      <c r="C16" s="208" t="str">
        <f>IFERROR(IF(HLOOKUP(B16,'출퇴근 기록부_입력'!$C$2:$BBZ$5,2,0)=0,"",HLOOKUP(B16,'출퇴근 기록부_입력'!$C$2:$BBZ$5,2,0)),"")</f>
        <v/>
      </c>
      <c r="D16" s="208"/>
      <c r="E16" s="207" t="str">
        <f>IFERROR(VLOOKUP($C16,직원정보_입력!$F:$I,2,0),"")</f>
        <v/>
      </c>
      <c r="F16" s="207"/>
      <c r="G16" s="207" t="str">
        <f>IFERROR(VLOOKUP($C16,직원정보_입력!$F:$I,3,0),"")</f>
        <v/>
      </c>
      <c r="H16" s="207"/>
      <c r="I16" s="207" t="str">
        <f>IFERROR(VLOOKUP($C16,직원정보_입력!$F:$I,4,0),"")</f>
        <v/>
      </c>
      <c r="J16" s="207"/>
      <c r="L16" s="29" t="str">
        <f>IFERROR(IF($C16="","",INT(HLOOKUP($C16&amp;3,'출퇴근 기록부_입력'!$C$1:$BBZ$37,37,0)+SUM($AC16:$AD16)*기준일시_입력!$Y$15)*24+HOUR(HLOOKUP($C16&amp;3,'출퇴근 기록부_입력'!$C$1:$BBZ$37,37,0)+SUM($AC16:$AD16)*기준일시_입력!$Y$15-INT(HLOOKUP($C16&amp;3,'출퇴근 기록부_입력'!$C$1:$BBZ$37,37,0)+SUM($AC16:$AD16)*기준일시_입력!$Y$15))),"")</f>
        <v/>
      </c>
      <c r="M16" s="30" t="s">
        <v>71</v>
      </c>
      <c r="N16" s="31" t="str">
        <f>IFERROR(IF($C16="","",MINUTE(HLOOKUP($C16&amp;3,'출퇴근 기록부_입력'!$C$1:$BBZ$37,37,0)+SUM($AC16:$AD16)*기준일시_입력!$Y$15-INT(HLOOKUP($C16&amp;3,'출퇴근 기록부_입력'!$C$1:$BBZ$37,37,0)+SUM($AC16:$AD16)*기준일시_입력!$Y$15))),"")</f>
        <v/>
      </c>
      <c r="O16" s="32" t="s">
        <v>72</v>
      </c>
      <c r="P16" s="29" t="str">
        <f>IFERROR(IF($C16="","",INT(HLOOKUP($C16&amp;2,'출퇴근 기록부_입력'!$C$1:$BBZ$37,37,0))*24+HOUR(HLOOKUP($C16&amp;2,'출퇴근 기록부_입력'!$C$1:$BBZ$37,37,0)-INT(HLOOKUP($C16&amp;2,'출퇴근 기록부_입력'!$C$1:$BBZ$37,37,0)))),"")</f>
        <v/>
      </c>
      <c r="Q16" s="30" t="s">
        <v>71</v>
      </c>
      <c r="R16" s="31" t="str">
        <f>IFERROR(IF($C16="","",MINUTE(HLOOKUP($C16&amp;2,'출퇴근 기록부_입력'!$C$1:$BBZ$37,37,0)-INT(HLOOKUP($C16&amp;2,'출퇴근 기록부_입력'!$C$1:$BBZ$37,37,0)))),"")</f>
        <v/>
      </c>
      <c r="S16" s="32" t="s">
        <v>72</v>
      </c>
      <c r="T16" s="12"/>
      <c r="U16" s="53" t="str">
        <f t="shared" si="1"/>
        <v/>
      </c>
      <c r="V16" s="26" t="str">
        <f t="shared" si="2"/>
        <v/>
      </c>
      <c r="W16" s="26" t="str">
        <f t="shared" si="2"/>
        <v/>
      </c>
      <c r="X16" s="26" t="str">
        <f t="shared" si="2"/>
        <v/>
      </c>
      <c r="Y16" s="26" t="str">
        <f t="shared" si="2"/>
        <v/>
      </c>
      <c r="Z16" s="131" t="str">
        <f t="shared" si="2"/>
        <v/>
      </c>
      <c r="AA16" s="26" t="str">
        <f t="shared" si="2"/>
        <v/>
      </c>
      <c r="AB16" s="26" t="str">
        <f t="shared" si="2"/>
        <v/>
      </c>
      <c r="AC16" s="26" t="str">
        <f t="shared" si="2"/>
        <v/>
      </c>
      <c r="AD16" s="26" t="str">
        <f t="shared" si="2"/>
        <v/>
      </c>
      <c r="AF16" s="211"/>
      <c r="AG16" s="97" t="str">
        <f>IFERROR(HLOOKUP($C16&amp;1,'출퇴근 기록부_입력'!$C$1:$BBZ$37,5+AG$1,0),"")</f>
        <v/>
      </c>
      <c r="AH16" s="97" t="str">
        <f>IFERROR(HLOOKUP($C16&amp;1,'출퇴근 기록부_입력'!$C$1:$BBZ$37,5+AH$1,0),"")</f>
        <v/>
      </c>
      <c r="AI16" s="97" t="str">
        <f>IFERROR(HLOOKUP($C16&amp;1,'출퇴근 기록부_입력'!$C$1:$BBZ$37,5+AI$1,0),"")</f>
        <v/>
      </c>
      <c r="AJ16" s="97" t="str">
        <f>IFERROR(HLOOKUP($C16&amp;1,'출퇴근 기록부_입력'!$C$1:$BBZ$37,5+AJ$1,0),"")</f>
        <v/>
      </c>
      <c r="AK16" s="97" t="str">
        <f>IFERROR(HLOOKUP($C16&amp;1,'출퇴근 기록부_입력'!$C$1:$BBZ$37,5+AK$1,0),"")</f>
        <v/>
      </c>
      <c r="AL16" s="97" t="str">
        <f>IFERROR(HLOOKUP($C16&amp;1,'출퇴근 기록부_입력'!$C$1:$BBZ$37,5+AL$1,0),"")</f>
        <v/>
      </c>
      <c r="AM16" s="97" t="str">
        <f>IFERROR(HLOOKUP($C16&amp;1,'출퇴근 기록부_입력'!$C$1:$BBZ$37,5+AM$1,0),"")</f>
        <v/>
      </c>
      <c r="AN16" s="97" t="str">
        <f>IFERROR(HLOOKUP($C16&amp;1,'출퇴근 기록부_입력'!$C$1:$BBZ$37,5+AN$1,0),"")</f>
        <v/>
      </c>
      <c r="AO16" s="97" t="str">
        <f>IFERROR(HLOOKUP($C16&amp;1,'출퇴근 기록부_입력'!$C$1:$BBZ$37,5+AO$1,0),"")</f>
        <v/>
      </c>
      <c r="AP16" s="97" t="str">
        <f>IFERROR(HLOOKUP($C16&amp;1,'출퇴근 기록부_입력'!$C$1:$BBZ$37,5+AP$1,0),"")</f>
        <v/>
      </c>
      <c r="AQ16" s="97" t="str">
        <f>IFERROR(HLOOKUP($C16&amp;1,'출퇴근 기록부_입력'!$C$1:$BBZ$37,5+AQ$1,0),"")</f>
        <v/>
      </c>
      <c r="AR16" s="97" t="str">
        <f>IFERROR(HLOOKUP($C16&amp;1,'출퇴근 기록부_입력'!$C$1:$BBZ$37,5+AR$1,0),"")</f>
        <v/>
      </c>
      <c r="AS16" s="97" t="str">
        <f>IFERROR(HLOOKUP($C16&amp;1,'출퇴근 기록부_입력'!$C$1:$BBZ$37,5+AS$1,0),"")</f>
        <v/>
      </c>
      <c r="AT16" s="97" t="str">
        <f>IFERROR(HLOOKUP($C16&amp;1,'출퇴근 기록부_입력'!$C$1:$BBZ$37,5+AT$1,0),"")</f>
        <v/>
      </c>
      <c r="AU16" s="97" t="str">
        <f>IFERROR(HLOOKUP($C16&amp;1,'출퇴근 기록부_입력'!$C$1:$BBZ$37,5+AU$1,0),"")</f>
        <v/>
      </c>
      <c r="AV16" s="97" t="str">
        <f>IFERROR(HLOOKUP($C16&amp;1,'출퇴근 기록부_입력'!$C$1:$BBZ$37,5+AV$1,0),"")</f>
        <v/>
      </c>
      <c r="AW16" s="97" t="str">
        <f>IFERROR(HLOOKUP($C16&amp;1,'출퇴근 기록부_입력'!$C$1:$BBZ$37,5+AW$1,0),"")</f>
        <v/>
      </c>
      <c r="AX16" s="97" t="str">
        <f>IFERROR(HLOOKUP($C16&amp;1,'출퇴근 기록부_입력'!$C$1:$BBZ$37,5+AX$1,0),"")</f>
        <v/>
      </c>
      <c r="AY16" s="97" t="str">
        <f>IFERROR(HLOOKUP($C16&amp;1,'출퇴근 기록부_입력'!$C$1:$BBZ$37,5+AY$1,0),"")</f>
        <v/>
      </c>
      <c r="AZ16" s="97" t="str">
        <f>IFERROR(HLOOKUP($C16&amp;1,'출퇴근 기록부_입력'!$C$1:$BBZ$37,5+AZ$1,0),"")</f>
        <v/>
      </c>
      <c r="BA16" s="97" t="str">
        <f>IFERROR(HLOOKUP($C16&amp;1,'출퇴근 기록부_입력'!$C$1:$BBZ$37,5+BA$1,0),"")</f>
        <v/>
      </c>
      <c r="BB16" s="97" t="str">
        <f>IFERROR(HLOOKUP($C16&amp;1,'출퇴근 기록부_입력'!$C$1:$BBZ$37,5+BB$1,0),"")</f>
        <v/>
      </c>
      <c r="BC16" s="97" t="str">
        <f>IFERROR(HLOOKUP($C16&amp;1,'출퇴근 기록부_입력'!$C$1:$BBZ$37,5+BC$1,0),"")</f>
        <v/>
      </c>
      <c r="BD16" s="97" t="str">
        <f>IFERROR(HLOOKUP($C16&amp;1,'출퇴근 기록부_입력'!$C$1:$BBZ$37,5+BD$1,0),"")</f>
        <v/>
      </c>
      <c r="BE16" s="97" t="str">
        <f>IFERROR(HLOOKUP($C16&amp;1,'출퇴근 기록부_입력'!$C$1:$BBZ$37,5+BE$1,0),"")</f>
        <v/>
      </c>
      <c r="BF16" s="97" t="str">
        <f>IFERROR(HLOOKUP($C16&amp;1,'출퇴근 기록부_입력'!$C$1:$BBZ$37,5+BF$1,0),"")</f>
        <v/>
      </c>
      <c r="BG16" s="97" t="str">
        <f>IFERROR(HLOOKUP($C16&amp;1,'출퇴근 기록부_입력'!$C$1:$BBZ$37,5+BG$1,0),"")</f>
        <v/>
      </c>
      <c r="BH16" s="97" t="str">
        <f>IFERROR(HLOOKUP($C16&amp;1,'출퇴근 기록부_입력'!$C$1:$BBZ$37,5+BH$1,0),"")</f>
        <v/>
      </c>
      <c r="BI16" s="97" t="str">
        <f>IFERROR(HLOOKUP($C16&amp;1,'출퇴근 기록부_입력'!$C$1:$BBZ$37,5+BI$1,0),"")</f>
        <v/>
      </c>
      <c r="BJ16" s="97" t="str">
        <f>IFERROR(HLOOKUP($C16&amp;1,'출퇴근 기록부_입력'!$C$1:$BBZ$37,5+BJ$1,0),"")</f>
        <v/>
      </c>
      <c r="BK16" s="43" t="str">
        <f>IFERROR(HLOOKUP($C16&amp;1,'출퇴근 기록부_입력'!$C$1:$BBZ$37,5+BK$1,0),"")</f>
        <v/>
      </c>
    </row>
    <row r="17" spans="2:63" x14ac:dyDescent="0.2">
      <c r="B17" s="9">
        <v>10</v>
      </c>
      <c r="C17" s="208" t="str">
        <f>IFERROR(IF(HLOOKUP(B17,'출퇴근 기록부_입력'!$C$2:$BBZ$5,2,0)=0,"",HLOOKUP(B17,'출퇴근 기록부_입력'!$C$2:$BBZ$5,2,0)),"")</f>
        <v/>
      </c>
      <c r="D17" s="208"/>
      <c r="E17" s="207" t="str">
        <f>IFERROR(VLOOKUP($C17,직원정보_입력!$F:$I,2,0),"")</f>
        <v/>
      </c>
      <c r="F17" s="207"/>
      <c r="G17" s="207" t="str">
        <f>IFERROR(VLOOKUP($C17,직원정보_입력!$F:$I,3,0),"")</f>
        <v/>
      </c>
      <c r="H17" s="207"/>
      <c r="I17" s="207" t="str">
        <f>IFERROR(VLOOKUP($C17,직원정보_입력!$F:$I,4,0),"")</f>
        <v/>
      </c>
      <c r="J17" s="207"/>
      <c r="L17" s="29" t="str">
        <f>IFERROR(IF($C17="","",INT(HLOOKUP($C17&amp;3,'출퇴근 기록부_입력'!$C$1:$BBZ$37,37,0)+SUM($AC17:$AD17)*기준일시_입력!$Y$15)*24+HOUR(HLOOKUP($C17&amp;3,'출퇴근 기록부_입력'!$C$1:$BBZ$37,37,0)+SUM($AC17:$AD17)*기준일시_입력!$Y$15-INT(HLOOKUP($C17&amp;3,'출퇴근 기록부_입력'!$C$1:$BBZ$37,37,0)+SUM($AC17:$AD17)*기준일시_입력!$Y$15))),"")</f>
        <v/>
      </c>
      <c r="M17" s="30" t="s">
        <v>71</v>
      </c>
      <c r="N17" s="31" t="str">
        <f>IFERROR(IF($C17="","",MINUTE(HLOOKUP($C17&amp;3,'출퇴근 기록부_입력'!$C$1:$BBZ$37,37,0)+SUM($AC17:$AD17)*기준일시_입력!$Y$15-INT(HLOOKUP($C17&amp;3,'출퇴근 기록부_입력'!$C$1:$BBZ$37,37,0)+SUM($AC17:$AD17)*기준일시_입력!$Y$15))),"")</f>
        <v/>
      </c>
      <c r="O17" s="32" t="s">
        <v>72</v>
      </c>
      <c r="P17" s="29" t="str">
        <f>IFERROR(IF($C17="","",INT(HLOOKUP($C17&amp;2,'출퇴근 기록부_입력'!$C$1:$BBZ$37,37,0))*24+HOUR(HLOOKUP($C17&amp;2,'출퇴근 기록부_입력'!$C$1:$BBZ$37,37,0)-INT(HLOOKUP($C17&amp;2,'출퇴근 기록부_입력'!$C$1:$BBZ$37,37,0)))),"")</f>
        <v/>
      </c>
      <c r="Q17" s="30" t="s">
        <v>71</v>
      </c>
      <c r="R17" s="31" t="str">
        <f>IFERROR(IF($C17="","",MINUTE(HLOOKUP($C17&amp;2,'출퇴근 기록부_입력'!$C$1:$BBZ$37,37,0)-INT(HLOOKUP($C17&amp;2,'출퇴근 기록부_입력'!$C$1:$BBZ$37,37,0)))),"")</f>
        <v/>
      </c>
      <c r="S17" s="32" t="s">
        <v>72</v>
      </c>
      <c r="T17" s="12"/>
      <c r="U17" s="53" t="str">
        <f t="shared" si="1"/>
        <v/>
      </c>
      <c r="V17" s="26" t="str">
        <f t="shared" si="2"/>
        <v/>
      </c>
      <c r="W17" s="26" t="str">
        <f t="shared" si="2"/>
        <v/>
      </c>
      <c r="X17" s="26" t="str">
        <f t="shared" si="2"/>
        <v/>
      </c>
      <c r="Y17" s="26" t="str">
        <f t="shared" si="2"/>
        <v/>
      </c>
      <c r="Z17" s="131" t="str">
        <f t="shared" si="2"/>
        <v/>
      </c>
      <c r="AA17" s="26" t="str">
        <f t="shared" si="2"/>
        <v/>
      </c>
      <c r="AB17" s="26" t="str">
        <f t="shared" si="2"/>
        <v/>
      </c>
      <c r="AC17" s="26" t="str">
        <f t="shared" si="2"/>
        <v/>
      </c>
      <c r="AD17" s="26" t="str">
        <f t="shared" si="2"/>
        <v/>
      </c>
      <c r="AF17" s="211"/>
      <c r="AG17" s="97" t="str">
        <f>IFERROR(HLOOKUP($C17&amp;1,'출퇴근 기록부_입력'!$C$1:$BBZ$37,5+AG$1,0),"")</f>
        <v/>
      </c>
      <c r="AH17" s="97" t="str">
        <f>IFERROR(HLOOKUP($C17&amp;1,'출퇴근 기록부_입력'!$C$1:$BBZ$37,5+AH$1,0),"")</f>
        <v/>
      </c>
      <c r="AI17" s="97" t="str">
        <f>IFERROR(HLOOKUP($C17&amp;1,'출퇴근 기록부_입력'!$C$1:$BBZ$37,5+AI$1,0),"")</f>
        <v/>
      </c>
      <c r="AJ17" s="97" t="str">
        <f>IFERROR(HLOOKUP($C17&amp;1,'출퇴근 기록부_입력'!$C$1:$BBZ$37,5+AJ$1,0),"")</f>
        <v/>
      </c>
      <c r="AK17" s="97" t="str">
        <f>IFERROR(HLOOKUP($C17&amp;1,'출퇴근 기록부_입력'!$C$1:$BBZ$37,5+AK$1,0),"")</f>
        <v/>
      </c>
      <c r="AL17" s="97" t="str">
        <f>IFERROR(HLOOKUP($C17&amp;1,'출퇴근 기록부_입력'!$C$1:$BBZ$37,5+AL$1,0),"")</f>
        <v/>
      </c>
      <c r="AM17" s="97" t="str">
        <f>IFERROR(HLOOKUP($C17&amp;1,'출퇴근 기록부_입력'!$C$1:$BBZ$37,5+AM$1,0),"")</f>
        <v/>
      </c>
      <c r="AN17" s="97" t="str">
        <f>IFERROR(HLOOKUP($C17&amp;1,'출퇴근 기록부_입력'!$C$1:$BBZ$37,5+AN$1,0),"")</f>
        <v/>
      </c>
      <c r="AO17" s="97" t="str">
        <f>IFERROR(HLOOKUP($C17&amp;1,'출퇴근 기록부_입력'!$C$1:$BBZ$37,5+AO$1,0),"")</f>
        <v/>
      </c>
      <c r="AP17" s="97" t="str">
        <f>IFERROR(HLOOKUP($C17&amp;1,'출퇴근 기록부_입력'!$C$1:$BBZ$37,5+AP$1,0),"")</f>
        <v/>
      </c>
      <c r="AQ17" s="97" t="str">
        <f>IFERROR(HLOOKUP($C17&amp;1,'출퇴근 기록부_입력'!$C$1:$BBZ$37,5+AQ$1,0),"")</f>
        <v/>
      </c>
      <c r="AR17" s="97" t="str">
        <f>IFERROR(HLOOKUP($C17&amp;1,'출퇴근 기록부_입력'!$C$1:$BBZ$37,5+AR$1,0),"")</f>
        <v/>
      </c>
      <c r="AS17" s="97" t="str">
        <f>IFERROR(HLOOKUP($C17&amp;1,'출퇴근 기록부_입력'!$C$1:$BBZ$37,5+AS$1,0),"")</f>
        <v/>
      </c>
      <c r="AT17" s="97" t="str">
        <f>IFERROR(HLOOKUP($C17&amp;1,'출퇴근 기록부_입력'!$C$1:$BBZ$37,5+AT$1,0),"")</f>
        <v/>
      </c>
      <c r="AU17" s="97" t="str">
        <f>IFERROR(HLOOKUP($C17&amp;1,'출퇴근 기록부_입력'!$C$1:$BBZ$37,5+AU$1,0),"")</f>
        <v/>
      </c>
      <c r="AV17" s="97" t="str">
        <f>IFERROR(HLOOKUP($C17&amp;1,'출퇴근 기록부_입력'!$C$1:$BBZ$37,5+AV$1,0),"")</f>
        <v/>
      </c>
      <c r="AW17" s="97" t="str">
        <f>IFERROR(HLOOKUP($C17&amp;1,'출퇴근 기록부_입력'!$C$1:$BBZ$37,5+AW$1,0),"")</f>
        <v/>
      </c>
      <c r="AX17" s="97" t="str">
        <f>IFERROR(HLOOKUP($C17&amp;1,'출퇴근 기록부_입력'!$C$1:$BBZ$37,5+AX$1,0),"")</f>
        <v/>
      </c>
      <c r="AY17" s="97" t="str">
        <f>IFERROR(HLOOKUP($C17&amp;1,'출퇴근 기록부_입력'!$C$1:$BBZ$37,5+AY$1,0),"")</f>
        <v/>
      </c>
      <c r="AZ17" s="97" t="str">
        <f>IFERROR(HLOOKUP($C17&amp;1,'출퇴근 기록부_입력'!$C$1:$BBZ$37,5+AZ$1,0),"")</f>
        <v/>
      </c>
      <c r="BA17" s="97" t="str">
        <f>IFERROR(HLOOKUP($C17&amp;1,'출퇴근 기록부_입력'!$C$1:$BBZ$37,5+BA$1,0),"")</f>
        <v/>
      </c>
      <c r="BB17" s="97" t="str">
        <f>IFERROR(HLOOKUP($C17&amp;1,'출퇴근 기록부_입력'!$C$1:$BBZ$37,5+BB$1,0),"")</f>
        <v/>
      </c>
      <c r="BC17" s="97" t="str">
        <f>IFERROR(HLOOKUP($C17&amp;1,'출퇴근 기록부_입력'!$C$1:$BBZ$37,5+BC$1,0),"")</f>
        <v/>
      </c>
      <c r="BD17" s="97" t="str">
        <f>IFERROR(HLOOKUP($C17&amp;1,'출퇴근 기록부_입력'!$C$1:$BBZ$37,5+BD$1,0),"")</f>
        <v/>
      </c>
      <c r="BE17" s="97" t="str">
        <f>IFERROR(HLOOKUP($C17&amp;1,'출퇴근 기록부_입력'!$C$1:$BBZ$37,5+BE$1,0),"")</f>
        <v/>
      </c>
      <c r="BF17" s="97" t="str">
        <f>IFERROR(HLOOKUP($C17&amp;1,'출퇴근 기록부_입력'!$C$1:$BBZ$37,5+BF$1,0),"")</f>
        <v/>
      </c>
      <c r="BG17" s="97" t="str">
        <f>IFERROR(HLOOKUP($C17&amp;1,'출퇴근 기록부_입력'!$C$1:$BBZ$37,5+BG$1,0),"")</f>
        <v/>
      </c>
      <c r="BH17" s="97" t="str">
        <f>IFERROR(HLOOKUP($C17&amp;1,'출퇴근 기록부_입력'!$C$1:$BBZ$37,5+BH$1,0),"")</f>
        <v/>
      </c>
      <c r="BI17" s="97" t="str">
        <f>IFERROR(HLOOKUP($C17&amp;1,'출퇴근 기록부_입력'!$C$1:$BBZ$37,5+BI$1,0),"")</f>
        <v/>
      </c>
      <c r="BJ17" s="97" t="str">
        <f>IFERROR(HLOOKUP($C17&amp;1,'출퇴근 기록부_입력'!$C$1:$BBZ$37,5+BJ$1,0),"")</f>
        <v/>
      </c>
      <c r="BK17" s="43" t="str">
        <f>IFERROR(HLOOKUP($C17&amp;1,'출퇴근 기록부_입력'!$C$1:$BBZ$37,5+BK$1,0),"")</f>
        <v/>
      </c>
    </row>
    <row r="18" spans="2:63" x14ac:dyDescent="0.2">
      <c r="B18" s="9">
        <v>11</v>
      </c>
      <c r="C18" s="208" t="str">
        <f>IFERROR(IF(HLOOKUP(B18,'출퇴근 기록부_입력'!$C$2:$BBZ$5,2,0)=0,"",HLOOKUP(B18,'출퇴근 기록부_입력'!$C$2:$BBZ$5,2,0)),"")</f>
        <v/>
      </c>
      <c r="D18" s="208"/>
      <c r="E18" s="207" t="str">
        <f>IFERROR(VLOOKUP($C18,직원정보_입력!$F:$I,2,0),"")</f>
        <v/>
      </c>
      <c r="F18" s="207"/>
      <c r="G18" s="207" t="str">
        <f>IFERROR(VLOOKUP($C18,직원정보_입력!$F:$I,3,0),"")</f>
        <v/>
      </c>
      <c r="H18" s="207"/>
      <c r="I18" s="207" t="str">
        <f>IFERROR(VLOOKUP($C18,직원정보_입력!$F:$I,4,0),"")</f>
        <v/>
      </c>
      <c r="J18" s="207"/>
      <c r="L18" s="29" t="str">
        <f>IFERROR(IF($C18="","",INT(HLOOKUP($C18&amp;3,'출퇴근 기록부_입력'!$C$1:$BBZ$37,37,0)+SUM($AC18:$AD18)*기준일시_입력!$Y$15)*24+HOUR(HLOOKUP($C18&amp;3,'출퇴근 기록부_입력'!$C$1:$BBZ$37,37,0)+SUM($AC18:$AD18)*기준일시_입력!$Y$15-INT(HLOOKUP($C18&amp;3,'출퇴근 기록부_입력'!$C$1:$BBZ$37,37,0)+SUM($AC18:$AD18)*기준일시_입력!$Y$15))),"")</f>
        <v/>
      </c>
      <c r="M18" s="30" t="s">
        <v>71</v>
      </c>
      <c r="N18" s="31" t="str">
        <f>IFERROR(IF($C18="","",MINUTE(HLOOKUP($C18&amp;3,'출퇴근 기록부_입력'!$C$1:$BBZ$37,37,0)+SUM($AC18:$AD18)*기준일시_입력!$Y$15-INT(HLOOKUP($C18&amp;3,'출퇴근 기록부_입력'!$C$1:$BBZ$37,37,0)+SUM($AC18:$AD18)*기준일시_입력!$Y$15))),"")</f>
        <v/>
      </c>
      <c r="O18" s="32" t="s">
        <v>72</v>
      </c>
      <c r="P18" s="29" t="str">
        <f>IFERROR(IF($C18="","",INT(HLOOKUP($C18&amp;2,'출퇴근 기록부_입력'!$C$1:$BBZ$37,37,0))*24+HOUR(HLOOKUP($C18&amp;2,'출퇴근 기록부_입력'!$C$1:$BBZ$37,37,0)-INT(HLOOKUP($C18&amp;2,'출퇴근 기록부_입력'!$C$1:$BBZ$37,37,0)))),"")</f>
        <v/>
      </c>
      <c r="Q18" s="30" t="s">
        <v>71</v>
      </c>
      <c r="R18" s="31" t="str">
        <f>IFERROR(IF($C18="","",MINUTE(HLOOKUP($C18&amp;2,'출퇴근 기록부_입력'!$C$1:$BBZ$37,37,0)-INT(HLOOKUP($C18&amp;2,'출퇴근 기록부_입력'!$C$1:$BBZ$37,37,0)))),"")</f>
        <v/>
      </c>
      <c r="S18" s="32" t="s">
        <v>72</v>
      </c>
      <c r="T18" s="12"/>
      <c r="U18" s="53" t="str">
        <f t="shared" si="1"/>
        <v/>
      </c>
      <c r="V18" s="26" t="str">
        <f t="shared" ref="V18:AD27" si="3">IF($C18="","",COUNTIF($AG18:$BK18,V$7))</f>
        <v/>
      </c>
      <c r="W18" s="26" t="str">
        <f t="shared" si="3"/>
        <v/>
      </c>
      <c r="X18" s="26" t="str">
        <f t="shared" si="3"/>
        <v/>
      </c>
      <c r="Y18" s="26" t="str">
        <f t="shared" si="3"/>
        <v/>
      </c>
      <c r="Z18" s="131" t="str">
        <f t="shared" si="3"/>
        <v/>
      </c>
      <c r="AA18" s="26" t="str">
        <f t="shared" si="3"/>
        <v/>
      </c>
      <c r="AB18" s="26" t="str">
        <f t="shared" si="3"/>
        <v/>
      </c>
      <c r="AC18" s="26" t="str">
        <f t="shared" si="3"/>
        <v/>
      </c>
      <c r="AD18" s="26" t="str">
        <f t="shared" si="3"/>
        <v/>
      </c>
      <c r="AF18" s="211"/>
      <c r="AG18" s="97" t="str">
        <f>IFERROR(HLOOKUP($C18&amp;1,'출퇴근 기록부_입력'!$C$1:$BBZ$37,5+AG$1,0),"")</f>
        <v/>
      </c>
      <c r="AH18" s="97" t="str">
        <f>IFERROR(HLOOKUP($C18&amp;1,'출퇴근 기록부_입력'!$C$1:$BBZ$37,5+AH$1,0),"")</f>
        <v/>
      </c>
      <c r="AI18" s="97" t="str">
        <f>IFERROR(HLOOKUP($C18&amp;1,'출퇴근 기록부_입력'!$C$1:$BBZ$37,5+AI$1,0),"")</f>
        <v/>
      </c>
      <c r="AJ18" s="97" t="str">
        <f>IFERROR(HLOOKUP($C18&amp;1,'출퇴근 기록부_입력'!$C$1:$BBZ$37,5+AJ$1,0),"")</f>
        <v/>
      </c>
      <c r="AK18" s="97" t="str">
        <f>IFERROR(HLOOKUP($C18&amp;1,'출퇴근 기록부_입력'!$C$1:$BBZ$37,5+AK$1,0),"")</f>
        <v/>
      </c>
      <c r="AL18" s="97" t="str">
        <f>IFERROR(HLOOKUP($C18&amp;1,'출퇴근 기록부_입력'!$C$1:$BBZ$37,5+AL$1,0),"")</f>
        <v/>
      </c>
      <c r="AM18" s="97" t="str">
        <f>IFERROR(HLOOKUP($C18&amp;1,'출퇴근 기록부_입력'!$C$1:$BBZ$37,5+AM$1,0),"")</f>
        <v/>
      </c>
      <c r="AN18" s="97" t="str">
        <f>IFERROR(HLOOKUP($C18&amp;1,'출퇴근 기록부_입력'!$C$1:$BBZ$37,5+AN$1,0),"")</f>
        <v/>
      </c>
      <c r="AO18" s="97" t="str">
        <f>IFERROR(HLOOKUP($C18&amp;1,'출퇴근 기록부_입력'!$C$1:$BBZ$37,5+AO$1,0),"")</f>
        <v/>
      </c>
      <c r="AP18" s="97" t="str">
        <f>IFERROR(HLOOKUP($C18&amp;1,'출퇴근 기록부_입력'!$C$1:$BBZ$37,5+AP$1,0),"")</f>
        <v/>
      </c>
      <c r="AQ18" s="97" t="str">
        <f>IFERROR(HLOOKUP($C18&amp;1,'출퇴근 기록부_입력'!$C$1:$BBZ$37,5+AQ$1,0),"")</f>
        <v/>
      </c>
      <c r="AR18" s="97" t="str">
        <f>IFERROR(HLOOKUP($C18&amp;1,'출퇴근 기록부_입력'!$C$1:$BBZ$37,5+AR$1,0),"")</f>
        <v/>
      </c>
      <c r="AS18" s="97" t="str">
        <f>IFERROR(HLOOKUP($C18&amp;1,'출퇴근 기록부_입력'!$C$1:$BBZ$37,5+AS$1,0),"")</f>
        <v/>
      </c>
      <c r="AT18" s="97" t="str">
        <f>IFERROR(HLOOKUP($C18&amp;1,'출퇴근 기록부_입력'!$C$1:$BBZ$37,5+AT$1,0),"")</f>
        <v/>
      </c>
      <c r="AU18" s="97" t="str">
        <f>IFERROR(HLOOKUP($C18&amp;1,'출퇴근 기록부_입력'!$C$1:$BBZ$37,5+AU$1,0),"")</f>
        <v/>
      </c>
      <c r="AV18" s="97" t="str">
        <f>IFERROR(HLOOKUP($C18&amp;1,'출퇴근 기록부_입력'!$C$1:$BBZ$37,5+AV$1,0),"")</f>
        <v/>
      </c>
      <c r="AW18" s="97" t="str">
        <f>IFERROR(HLOOKUP($C18&amp;1,'출퇴근 기록부_입력'!$C$1:$BBZ$37,5+AW$1,0),"")</f>
        <v/>
      </c>
      <c r="AX18" s="97" t="str">
        <f>IFERROR(HLOOKUP($C18&amp;1,'출퇴근 기록부_입력'!$C$1:$BBZ$37,5+AX$1,0),"")</f>
        <v/>
      </c>
      <c r="AY18" s="97" t="str">
        <f>IFERROR(HLOOKUP($C18&amp;1,'출퇴근 기록부_입력'!$C$1:$BBZ$37,5+AY$1,0),"")</f>
        <v/>
      </c>
      <c r="AZ18" s="97" t="str">
        <f>IFERROR(HLOOKUP($C18&amp;1,'출퇴근 기록부_입력'!$C$1:$BBZ$37,5+AZ$1,0),"")</f>
        <v/>
      </c>
      <c r="BA18" s="97" t="str">
        <f>IFERROR(HLOOKUP($C18&amp;1,'출퇴근 기록부_입력'!$C$1:$BBZ$37,5+BA$1,0),"")</f>
        <v/>
      </c>
      <c r="BB18" s="97" t="str">
        <f>IFERROR(HLOOKUP($C18&amp;1,'출퇴근 기록부_입력'!$C$1:$BBZ$37,5+BB$1,0),"")</f>
        <v/>
      </c>
      <c r="BC18" s="97" t="str">
        <f>IFERROR(HLOOKUP($C18&amp;1,'출퇴근 기록부_입력'!$C$1:$BBZ$37,5+BC$1,0),"")</f>
        <v/>
      </c>
      <c r="BD18" s="97" t="str">
        <f>IFERROR(HLOOKUP($C18&amp;1,'출퇴근 기록부_입력'!$C$1:$BBZ$37,5+BD$1,0),"")</f>
        <v/>
      </c>
      <c r="BE18" s="97" t="str">
        <f>IFERROR(HLOOKUP($C18&amp;1,'출퇴근 기록부_입력'!$C$1:$BBZ$37,5+BE$1,0),"")</f>
        <v/>
      </c>
      <c r="BF18" s="97" t="str">
        <f>IFERROR(HLOOKUP($C18&amp;1,'출퇴근 기록부_입력'!$C$1:$BBZ$37,5+BF$1,0),"")</f>
        <v/>
      </c>
      <c r="BG18" s="97" t="str">
        <f>IFERROR(HLOOKUP($C18&amp;1,'출퇴근 기록부_입력'!$C$1:$BBZ$37,5+BG$1,0),"")</f>
        <v/>
      </c>
      <c r="BH18" s="97" t="str">
        <f>IFERROR(HLOOKUP($C18&amp;1,'출퇴근 기록부_입력'!$C$1:$BBZ$37,5+BH$1,0),"")</f>
        <v/>
      </c>
      <c r="BI18" s="97" t="str">
        <f>IFERROR(HLOOKUP($C18&amp;1,'출퇴근 기록부_입력'!$C$1:$BBZ$37,5+BI$1,0),"")</f>
        <v/>
      </c>
      <c r="BJ18" s="97" t="str">
        <f>IFERROR(HLOOKUP($C18&amp;1,'출퇴근 기록부_입력'!$C$1:$BBZ$37,5+BJ$1,0),"")</f>
        <v/>
      </c>
      <c r="BK18" s="43" t="str">
        <f>IFERROR(HLOOKUP($C18&amp;1,'출퇴근 기록부_입력'!$C$1:$BBZ$37,5+BK$1,0),"")</f>
        <v/>
      </c>
    </row>
    <row r="19" spans="2:63" x14ac:dyDescent="0.2">
      <c r="B19" s="9">
        <v>12</v>
      </c>
      <c r="C19" s="208" t="str">
        <f>IFERROR(IF(HLOOKUP(B19,'출퇴근 기록부_입력'!$C$2:$BBZ$5,2,0)=0,"",HLOOKUP(B19,'출퇴근 기록부_입력'!$C$2:$BBZ$5,2,0)),"")</f>
        <v/>
      </c>
      <c r="D19" s="208"/>
      <c r="E19" s="207" t="str">
        <f>IFERROR(VLOOKUP($C19,직원정보_입력!$F:$I,2,0),"")</f>
        <v/>
      </c>
      <c r="F19" s="207"/>
      <c r="G19" s="207" t="str">
        <f>IFERROR(VLOOKUP($C19,직원정보_입력!$F:$I,3,0),"")</f>
        <v/>
      </c>
      <c r="H19" s="207"/>
      <c r="I19" s="207" t="str">
        <f>IFERROR(VLOOKUP($C19,직원정보_입력!$F:$I,4,0),"")</f>
        <v/>
      </c>
      <c r="J19" s="207"/>
      <c r="L19" s="29" t="str">
        <f>IFERROR(IF($C19="","",INT(HLOOKUP($C19&amp;3,'출퇴근 기록부_입력'!$C$1:$BBZ$37,37,0)+SUM($AC19:$AD19)*기준일시_입력!$Y$15)*24+HOUR(HLOOKUP($C19&amp;3,'출퇴근 기록부_입력'!$C$1:$BBZ$37,37,0)+SUM($AC19:$AD19)*기준일시_입력!$Y$15-INT(HLOOKUP($C19&amp;3,'출퇴근 기록부_입력'!$C$1:$BBZ$37,37,0)+SUM($AC19:$AD19)*기준일시_입력!$Y$15))),"")</f>
        <v/>
      </c>
      <c r="M19" s="30" t="s">
        <v>71</v>
      </c>
      <c r="N19" s="31" t="str">
        <f>IFERROR(IF($C19="","",MINUTE(HLOOKUP($C19&amp;3,'출퇴근 기록부_입력'!$C$1:$BBZ$37,37,0)+SUM($AC19:$AD19)*기준일시_입력!$Y$15-INT(HLOOKUP($C19&amp;3,'출퇴근 기록부_입력'!$C$1:$BBZ$37,37,0)+SUM($AC19:$AD19)*기준일시_입력!$Y$15))),"")</f>
        <v/>
      </c>
      <c r="O19" s="32" t="s">
        <v>72</v>
      </c>
      <c r="P19" s="29" t="str">
        <f>IFERROR(IF($C19="","",INT(HLOOKUP($C19&amp;2,'출퇴근 기록부_입력'!$C$1:$BBZ$37,37,0))*24+HOUR(HLOOKUP($C19&amp;2,'출퇴근 기록부_입력'!$C$1:$BBZ$37,37,0)-INT(HLOOKUP($C19&amp;2,'출퇴근 기록부_입력'!$C$1:$BBZ$37,37,0)))),"")</f>
        <v/>
      </c>
      <c r="Q19" s="30" t="s">
        <v>71</v>
      </c>
      <c r="R19" s="31" t="str">
        <f>IFERROR(IF($C19="","",MINUTE(HLOOKUP($C19&amp;2,'출퇴근 기록부_입력'!$C$1:$BBZ$37,37,0)-INT(HLOOKUP($C19&amp;2,'출퇴근 기록부_입력'!$C$1:$BBZ$37,37,0)))),"")</f>
        <v/>
      </c>
      <c r="S19" s="32" t="s">
        <v>72</v>
      </c>
      <c r="T19" s="12"/>
      <c r="U19" s="53" t="str">
        <f t="shared" si="1"/>
        <v/>
      </c>
      <c r="V19" s="26" t="str">
        <f t="shared" si="3"/>
        <v/>
      </c>
      <c r="W19" s="26" t="str">
        <f t="shared" si="3"/>
        <v/>
      </c>
      <c r="X19" s="26" t="str">
        <f t="shared" si="3"/>
        <v/>
      </c>
      <c r="Y19" s="26" t="str">
        <f t="shared" si="3"/>
        <v/>
      </c>
      <c r="Z19" s="131" t="str">
        <f t="shared" si="3"/>
        <v/>
      </c>
      <c r="AA19" s="26" t="str">
        <f t="shared" si="3"/>
        <v/>
      </c>
      <c r="AB19" s="26" t="str">
        <f t="shared" si="3"/>
        <v/>
      </c>
      <c r="AC19" s="26" t="str">
        <f t="shared" si="3"/>
        <v/>
      </c>
      <c r="AD19" s="26" t="str">
        <f t="shared" si="3"/>
        <v/>
      </c>
      <c r="AF19" s="211"/>
      <c r="AG19" s="97" t="str">
        <f>IFERROR(HLOOKUP($C19&amp;1,'출퇴근 기록부_입력'!$C$1:$BBZ$37,5+AG$1,0),"")</f>
        <v/>
      </c>
      <c r="AH19" s="97" t="str">
        <f>IFERROR(HLOOKUP($C19&amp;1,'출퇴근 기록부_입력'!$C$1:$BBZ$37,5+AH$1,0),"")</f>
        <v/>
      </c>
      <c r="AI19" s="97" t="str">
        <f>IFERROR(HLOOKUP($C19&amp;1,'출퇴근 기록부_입력'!$C$1:$BBZ$37,5+AI$1,0),"")</f>
        <v/>
      </c>
      <c r="AJ19" s="97" t="str">
        <f>IFERROR(HLOOKUP($C19&amp;1,'출퇴근 기록부_입력'!$C$1:$BBZ$37,5+AJ$1,0),"")</f>
        <v/>
      </c>
      <c r="AK19" s="97" t="str">
        <f>IFERROR(HLOOKUP($C19&amp;1,'출퇴근 기록부_입력'!$C$1:$BBZ$37,5+AK$1,0),"")</f>
        <v/>
      </c>
      <c r="AL19" s="97" t="str">
        <f>IFERROR(HLOOKUP($C19&amp;1,'출퇴근 기록부_입력'!$C$1:$BBZ$37,5+AL$1,0),"")</f>
        <v/>
      </c>
      <c r="AM19" s="97" t="str">
        <f>IFERROR(HLOOKUP($C19&amp;1,'출퇴근 기록부_입력'!$C$1:$BBZ$37,5+AM$1,0),"")</f>
        <v/>
      </c>
      <c r="AN19" s="97" t="str">
        <f>IFERROR(HLOOKUP($C19&amp;1,'출퇴근 기록부_입력'!$C$1:$BBZ$37,5+AN$1,0),"")</f>
        <v/>
      </c>
      <c r="AO19" s="97" t="str">
        <f>IFERROR(HLOOKUP($C19&amp;1,'출퇴근 기록부_입력'!$C$1:$BBZ$37,5+AO$1,0),"")</f>
        <v/>
      </c>
      <c r="AP19" s="97" t="str">
        <f>IFERROR(HLOOKUP($C19&amp;1,'출퇴근 기록부_입력'!$C$1:$BBZ$37,5+AP$1,0),"")</f>
        <v/>
      </c>
      <c r="AQ19" s="97" t="str">
        <f>IFERROR(HLOOKUP($C19&amp;1,'출퇴근 기록부_입력'!$C$1:$BBZ$37,5+AQ$1,0),"")</f>
        <v/>
      </c>
      <c r="AR19" s="97" t="str">
        <f>IFERROR(HLOOKUP($C19&amp;1,'출퇴근 기록부_입력'!$C$1:$BBZ$37,5+AR$1,0),"")</f>
        <v/>
      </c>
      <c r="AS19" s="97" t="str">
        <f>IFERROR(HLOOKUP($C19&amp;1,'출퇴근 기록부_입력'!$C$1:$BBZ$37,5+AS$1,0),"")</f>
        <v/>
      </c>
      <c r="AT19" s="97" t="str">
        <f>IFERROR(HLOOKUP($C19&amp;1,'출퇴근 기록부_입력'!$C$1:$BBZ$37,5+AT$1,0),"")</f>
        <v/>
      </c>
      <c r="AU19" s="97" t="str">
        <f>IFERROR(HLOOKUP($C19&amp;1,'출퇴근 기록부_입력'!$C$1:$BBZ$37,5+AU$1,0),"")</f>
        <v/>
      </c>
      <c r="AV19" s="97" t="str">
        <f>IFERROR(HLOOKUP($C19&amp;1,'출퇴근 기록부_입력'!$C$1:$BBZ$37,5+AV$1,0),"")</f>
        <v/>
      </c>
      <c r="AW19" s="97" t="str">
        <f>IFERROR(HLOOKUP($C19&amp;1,'출퇴근 기록부_입력'!$C$1:$BBZ$37,5+AW$1,0),"")</f>
        <v/>
      </c>
      <c r="AX19" s="97" t="str">
        <f>IFERROR(HLOOKUP($C19&amp;1,'출퇴근 기록부_입력'!$C$1:$BBZ$37,5+AX$1,0),"")</f>
        <v/>
      </c>
      <c r="AY19" s="97" t="str">
        <f>IFERROR(HLOOKUP($C19&amp;1,'출퇴근 기록부_입력'!$C$1:$BBZ$37,5+AY$1,0),"")</f>
        <v/>
      </c>
      <c r="AZ19" s="97" t="str">
        <f>IFERROR(HLOOKUP($C19&amp;1,'출퇴근 기록부_입력'!$C$1:$BBZ$37,5+AZ$1,0),"")</f>
        <v/>
      </c>
      <c r="BA19" s="97" t="str">
        <f>IFERROR(HLOOKUP($C19&amp;1,'출퇴근 기록부_입력'!$C$1:$BBZ$37,5+BA$1,0),"")</f>
        <v/>
      </c>
      <c r="BB19" s="97" t="str">
        <f>IFERROR(HLOOKUP($C19&amp;1,'출퇴근 기록부_입력'!$C$1:$BBZ$37,5+BB$1,0),"")</f>
        <v/>
      </c>
      <c r="BC19" s="97" t="str">
        <f>IFERROR(HLOOKUP($C19&amp;1,'출퇴근 기록부_입력'!$C$1:$BBZ$37,5+BC$1,0),"")</f>
        <v/>
      </c>
      <c r="BD19" s="97" t="str">
        <f>IFERROR(HLOOKUP($C19&amp;1,'출퇴근 기록부_입력'!$C$1:$BBZ$37,5+BD$1,0),"")</f>
        <v/>
      </c>
      <c r="BE19" s="97" t="str">
        <f>IFERROR(HLOOKUP($C19&amp;1,'출퇴근 기록부_입력'!$C$1:$BBZ$37,5+BE$1,0),"")</f>
        <v/>
      </c>
      <c r="BF19" s="97" t="str">
        <f>IFERROR(HLOOKUP($C19&amp;1,'출퇴근 기록부_입력'!$C$1:$BBZ$37,5+BF$1,0),"")</f>
        <v/>
      </c>
      <c r="BG19" s="97" t="str">
        <f>IFERROR(HLOOKUP($C19&amp;1,'출퇴근 기록부_입력'!$C$1:$BBZ$37,5+BG$1,0),"")</f>
        <v/>
      </c>
      <c r="BH19" s="97" t="str">
        <f>IFERROR(HLOOKUP($C19&amp;1,'출퇴근 기록부_입력'!$C$1:$BBZ$37,5+BH$1,0),"")</f>
        <v/>
      </c>
      <c r="BI19" s="97" t="str">
        <f>IFERROR(HLOOKUP($C19&amp;1,'출퇴근 기록부_입력'!$C$1:$BBZ$37,5+BI$1,0),"")</f>
        <v/>
      </c>
      <c r="BJ19" s="97" t="str">
        <f>IFERROR(HLOOKUP($C19&amp;1,'출퇴근 기록부_입력'!$C$1:$BBZ$37,5+BJ$1,0),"")</f>
        <v/>
      </c>
      <c r="BK19" s="43" t="str">
        <f>IFERROR(HLOOKUP($C19&amp;1,'출퇴근 기록부_입력'!$C$1:$BBZ$37,5+BK$1,0),"")</f>
        <v/>
      </c>
    </row>
    <row r="20" spans="2:63" x14ac:dyDescent="0.2">
      <c r="B20" s="9">
        <v>13</v>
      </c>
      <c r="C20" s="208" t="str">
        <f>IFERROR(IF(HLOOKUP(B20,'출퇴근 기록부_입력'!$C$2:$BBZ$5,2,0)=0,"",HLOOKUP(B20,'출퇴근 기록부_입력'!$C$2:$BBZ$5,2,0)),"")</f>
        <v/>
      </c>
      <c r="D20" s="208"/>
      <c r="E20" s="207" t="str">
        <f>IFERROR(VLOOKUP($C20,직원정보_입력!$F:$I,2,0),"")</f>
        <v/>
      </c>
      <c r="F20" s="207"/>
      <c r="G20" s="207" t="str">
        <f>IFERROR(VLOOKUP($C20,직원정보_입력!$F:$I,3,0),"")</f>
        <v/>
      </c>
      <c r="H20" s="207"/>
      <c r="I20" s="207" t="str">
        <f>IFERROR(VLOOKUP($C20,직원정보_입력!$F:$I,4,0),"")</f>
        <v/>
      </c>
      <c r="J20" s="207"/>
      <c r="L20" s="29" t="str">
        <f>IFERROR(IF($C20="","",INT(HLOOKUP($C20&amp;3,'출퇴근 기록부_입력'!$C$1:$BBZ$37,37,0)+SUM($AC20:$AD20)*기준일시_입력!$Y$15)*24+HOUR(HLOOKUP($C20&amp;3,'출퇴근 기록부_입력'!$C$1:$BBZ$37,37,0)+SUM($AC20:$AD20)*기준일시_입력!$Y$15-INT(HLOOKUP($C20&amp;3,'출퇴근 기록부_입력'!$C$1:$BBZ$37,37,0)+SUM($AC20:$AD20)*기준일시_입력!$Y$15))),"")</f>
        <v/>
      </c>
      <c r="M20" s="30" t="s">
        <v>71</v>
      </c>
      <c r="N20" s="31" t="str">
        <f>IFERROR(IF($C20="","",MINUTE(HLOOKUP($C20&amp;3,'출퇴근 기록부_입력'!$C$1:$BBZ$37,37,0)+SUM($AC20:$AD20)*기준일시_입력!$Y$15-INT(HLOOKUP($C20&amp;3,'출퇴근 기록부_입력'!$C$1:$BBZ$37,37,0)+SUM($AC20:$AD20)*기준일시_입력!$Y$15))),"")</f>
        <v/>
      </c>
      <c r="O20" s="32" t="s">
        <v>72</v>
      </c>
      <c r="P20" s="29" t="str">
        <f>IFERROR(IF($C20="","",INT(HLOOKUP($C20&amp;2,'출퇴근 기록부_입력'!$C$1:$BBZ$37,37,0))*24+HOUR(HLOOKUP($C20&amp;2,'출퇴근 기록부_입력'!$C$1:$BBZ$37,37,0)-INT(HLOOKUP($C20&amp;2,'출퇴근 기록부_입력'!$C$1:$BBZ$37,37,0)))),"")</f>
        <v/>
      </c>
      <c r="Q20" s="30" t="s">
        <v>71</v>
      </c>
      <c r="R20" s="31" t="str">
        <f>IFERROR(IF($C20="","",MINUTE(HLOOKUP($C20&amp;2,'출퇴근 기록부_입력'!$C$1:$BBZ$37,37,0)-INT(HLOOKUP($C20&amp;2,'출퇴근 기록부_입력'!$C$1:$BBZ$37,37,0)))),"")</f>
        <v/>
      </c>
      <c r="S20" s="32" t="s">
        <v>72</v>
      </c>
      <c r="T20" s="12"/>
      <c r="U20" s="53" t="str">
        <f t="shared" si="1"/>
        <v/>
      </c>
      <c r="V20" s="26" t="str">
        <f t="shared" si="3"/>
        <v/>
      </c>
      <c r="W20" s="26" t="str">
        <f t="shared" si="3"/>
        <v/>
      </c>
      <c r="X20" s="26" t="str">
        <f t="shared" si="3"/>
        <v/>
      </c>
      <c r="Y20" s="26" t="str">
        <f t="shared" si="3"/>
        <v/>
      </c>
      <c r="Z20" s="131" t="str">
        <f t="shared" si="3"/>
        <v/>
      </c>
      <c r="AA20" s="26" t="str">
        <f t="shared" si="3"/>
        <v/>
      </c>
      <c r="AB20" s="26" t="str">
        <f t="shared" si="3"/>
        <v/>
      </c>
      <c r="AC20" s="26" t="str">
        <f t="shared" si="3"/>
        <v/>
      </c>
      <c r="AD20" s="26" t="str">
        <f t="shared" si="3"/>
        <v/>
      </c>
      <c r="AF20" s="211"/>
      <c r="AG20" s="97" t="str">
        <f>IFERROR(HLOOKUP($C20&amp;1,'출퇴근 기록부_입력'!$C$1:$BBZ$37,5+AG$1,0),"")</f>
        <v/>
      </c>
      <c r="AH20" s="97" t="str">
        <f>IFERROR(HLOOKUP($C20&amp;1,'출퇴근 기록부_입력'!$C$1:$BBZ$37,5+AH$1,0),"")</f>
        <v/>
      </c>
      <c r="AI20" s="97" t="str">
        <f>IFERROR(HLOOKUP($C20&amp;1,'출퇴근 기록부_입력'!$C$1:$BBZ$37,5+AI$1,0),"")</f>
        <v/>
      </c>
      <c r="AJ20" s="97" t="str">
        <f>IFERROR(HLOOKUP($C20&amp;1,'출퇴근 기록부_입력'!$C$1:$BBZ$37,5+AJ$1,0),"")</f>
        <v/>
      </c>
      <c r="AK20" s="97" t="str">
        <f>IFERROR(HLOOKUP($C20&amp;1,'출퇴근 기록부_입력'!$C$1:$BBZ$37,5+AK$1,0),"")</f>
        <v/>
      </c>
      <c r="AL20" s="97" t="str">
        <f>IFERROR(HLOOKUP($C20&amp;1,'출퇴근 기록부_입력'!$C$1:$BBZ$37,5+AL$1,0),"")</f>
        <v/>
      </c>
      <c r="AM20" s="97" t="str">
        <f>IFERROR(HLOOKUP($C20&amp;1,'출퇴근 기록부_입력'!$C$1:$BBZ$37,5+AM$1,0),"")</f>
        <v/>
      </c>
      <c r="AN20" s="97" t="str">
        <f>IFERROR(HLOOKUP($C20&amp;1,'출퇴근 기록부_입력'!$C$1:$BBZ$37,5+AN$1,0),"")</f>
        <v/>
      </c>
      <c r="AO20" s="97" t="str">
        <f>IFERROR(HLOOKUP($C20&amp;1,'출퇴근 기록부_입력'!$C$1:$BBZ$37,5+AO$1,0),"")</f>
        <v/>
      </c>
      <c r="AP20" s="97" t="str">
        <f>IFERROR(HLOOKUP($C20&amp;1,'출퇴근 기록부_입력'!$C$1:$BBZ$37,5+AP$1,0),"")</f>
        <v/>
      </c>
      <c r="AQ20" s="97" t="str">
        <f>IFERROR(HLOOKUP($C20&amp;1,'출퇴근 기록부_입력'!$C$1:$BBZ$37,5+AQ$1,0),"")</f>
        <v/>
      </c>
      <c r="AR20" s="97" t="str">
        <f>IFERROR(HLOOKUP($C20&amp;1,'출퇴근 기록부_입력'!$C$1:$BBZ$37,5+AR$1,0),"")</f>
        <v/>
      </c>
      <c r="AS20" s="97" t="str">
        <f>IFERROR(HLOOKUP($C20&amp;1,'출퇴근 기록부_입력'!$C$1:$BBZ$37,5+AS$1,0),"")</f>
        <v/>
      </c>
      <c r="AT20" s="97" t="str">
        <f>IFERROR(HLOOKUP($C20&amp;1,'출퇴근 기록부_입력'!$C$1:$BBZ$37,5+AT$1,0),"")</f>
        <v/>
      </c>
      <c r="AU20" s="97" t="str">
        <f>IFERROR(HLOOKUP($C20&amp;1,'출퇴근 기록부_입력'!$C$1:$BBZ$37,5+AU$1,0),"")</f>
        <v/>
      </c>
      <c r="AV20" s="97" t="str">
        <f>IFERROR(HLOOKUP($C20&amp;1,'출퇴근 기록부_입력'!$C$1:$BBZ$37,5+AV$1,0),"")</f>
        <v/>
      </c>
      <c r="AW20" s="97" t="str">
        <f>IFERROR(HLOOKUP($C20&amp;1,'출퇴근 기록부_입력'!$C$1:$BBZ$37,5+AW$1,0),"")</f>
        <v/>
      </c>
      <c r="AX20" s="97" t="str">
        <f>IFERROR(HLOOKUP($C20&amp;1,'출퇴근 기록부_입력'!$C$1:$BBZ$37,5+AX$1,0),"")</f>
        <v/>
      </c>
      <c r="AY20" s="97" t="str">
        <f>IFERROR(HLOOKUP($C20&amp;1,'출퇴근 기록부_입력'!$C$1:$BBZ$37,5+AY$1,0),"")</f>
        <v/>
      </c>
      <c r="AZ20" s="97" t="str">
        <f>IFERROR(HLOOKUP($C20&amp;1,'출퇴근 기록부_입력'!$C$1:$BBZ$37,5+AZ$1,0),"")</f>
        <v/>
      </c>
      <c r="BA20" s="97" t="str">
        <f>IFERROR(HLOOKUP($C20&amp;1,'출퇴근 기록부_입력'!$C$1:$BBZ$37,5+BA$1,0),"")</f>
        <v/>
      </c>
      <c r="BB20" s="97" t="str">
        <f>IFERROR(HLOOKUP($C20&amp;1,'출퇴근 기록부_입력'!$C$1:$BBZ$37,5+BB$1,0),"")</f>
        <v/>
      </c>
      <c r="BC20" s="97" t="str">
        <f>IFERROR(HLOOKUP($C20&amp;1,'출퇴근 기록부_입력'!$C$1:$BBZ$37,5+BC$1,0),"")</f>
        <v/>
      </c>
      <c r="BD20" s="97" t="str">
        <f>IFERROR(HLOOKUP($C20&amp;1,'출퇴근 기록부_입력'!$C$1:$BBZ$37,5+BD$1,0),"")</f>
        <v/>
      </c>
      <c r="BE20" s="97" t="str">
        <f>IFERROR(HLOOKUP($C20&amp;1,'출퇴근 기록부_입력'!$C$1:$BBZ$37,5+BE$1,0),"")</f>
        <v/>
      </c>
      <c r="BF20" s="97" t="str">
        <f>IFERROR(HLOOKUP($C20&amp;1,'출퇴근 기록부_입력'!$C$1:$BBZ$37,5+BF$1,0),"")</f>
        <v/>
      </c>
      <c r="BG20" s="97" t="str">
        <f>IFERROR(HLOOKUP($C20&amp;1,'출퇴근 기록부_입력'!$C$1:$BBZ$37,5+BG$1,0),"")</f>
        <v/>
      </c>
      <c r="BH20" s="97" t="str">
        <f>IFERROR(HLOOKUP($C20&amp;1,'출퇴근 기록부_입력'!$C$1:$BBZ$37,5+BH$1,0),"")</f>
        <v/>
      </c>
      <c r="BI20" s="97" t="str">
        <f>IFERROR(HLOOKUP($C20&amp;1,'출퇴근 기록부_입력'!$C$1:$BBZ$37,5+BI$1,0),"")</f>
        <v/>
      </c>
      <c r="BJ20" s="97" t="str">
        <f>IFERROR(HLOOKUP($C20&amp;1,'출퇴근 기록부_입력'!$C$1:$BBZ$37,5+BJ$1,0),"")</f>
        <v/>
      </c>
      <c r="BK20" s="43" t="str">
        <f>IFERROR(HLOOKUP($C20&amp;1,'출퇴근 기록부_입력'!$C$1:$BBZ$37,5+BK$1,0),"")</f>
        <v/>
      </c>
    </row>
    <row r="21" spans="2:63" x14ac:dyDescent="0.2">
      <c r="B21" s="9">
        <v>14</v>
      </c>
      <c r="C21" s="208" t="str">
        <f>IFERROR(IF(HLOOKUP(B21,'출퇴근 기록부_입력'!$C$2:$BBZ$5,2,0)=0,"",HLOOKUP(B21,'출퇴근 기록부_입력'!$C$2:$BBZ$5,2,0)),"")</f>
        <v/>
      </c>
      <c r="D21" s="208"/>
      <c r="E21" s="207" t="str">
        <f>IFERROR(VLOOKUP($C21,직원정보_입력!$F:$I,2,0),"")</f>
        <v/>
      </c>
      <c r="F21" s="207"/>
      <c r="G21" s="207" t="str">
        <f>IFERROR(VLOOKUP($C21,직원정보_입력!$F:$I,3,0),"")</f>
        <v/>
      </c>
      <c r="H21" s="207"/>
      <c r="I21" s="207" t="str">
        <f>IFERROR(VLOOKUP($C21,직원정보_입력!$F:$I,4,0),"")</f>
        <v/>
      </c>
      <c r="J21" s="207"/>
      <c r="L21" s="29" t="str">
        <f>IFERROR(IF($C21="","",INT(HLOOKUP($C21&amp;3,'출퇴근 기록부_입력'!$C$1:$BBZ$37,37,0)+SUM($AC21:$AD21)*기준일시_입력!$Y$15)*24+HOUR(HLOOKUP($C21&amp;3,'출퇴근 기록부_입력'!$C$1:$BBZ$37,37,0)+SUM($AC21:$AD21)*기준일시_입력!$Y$15-INT(HLOOKUP($C21&amp;3,'출퇴근 기록부_입력'!$C$1:$BBZ$37,37,0)+SUM($AC21:$AD21)*기준일시_입력!$Y$15))),"")</f>
        <v/>
      </c>
      <c r="M21" s="30" t="s">
        <v>71</v>
      </c>
      <c r="N21" s="31" t="str">
        <f>IFERROR(IF($C21="","",MINUTE(HLOOKUP($C21&amp;3,'출퇴근 기록부_입력'!$C$1:$BBZ$37,37,0)+SUM($AC21:$AD21)*기준일시_입력!$Y$15-INT(HLOOKUP($C21&amp;3,'출퇴근 기록부_입력'!$C$1:$BBZ$37,37,0)+SUM($AC21:$AD21)*기준일시_입력!$Y$15))),"")</f>
        <v/>
      </c>
      <c r="O21" s="32" t="s">
        <v>72</v>
      </c>
      <c r="P21" s="29" t="str">
        <f>IFERROR(IF($C21="","",INT(HLOOKUP($C21&amp;2,'출퇴근 기록부_입력'!$C$1:$BBZ$37,37,0))*24+HOUR(HLOOKUP($C21&amp;2,'출퇴근 기록부_입력'!$C$1:$BBZ$37,37,0)-INT(HLOOKUP($C21&amp;2,'출퇴근 기록부_입력'!$C$1:$BBZ$37,37,0)))),"")</f>
        <v/>
      </c>
      <c r="Q21" s="30" t="s">
        <v>71</v>
      </c>
      <c r="R21" s="31" t="str">
        <f>IFERROR(IF($C21="","",MINUTE(HLOOKUP($C21&amp;2,'출퇴근 기록부_입력'!$C$1:$BBZ$37,37,0)-INT(HLOOKUP($C21&amp;2,'출퇴근 기록부_입력'!$C$1:$BBZ$37,37,0)))),"")</f>
        <v/>
      </c>
      <c r="S21" s="32" t="s">
        <v>72</v>
      </c>
      <c r="T21" s="12"/>
      <c r="U21" s="53" t="str">
        <f t="shared" si="1"/>
        <v/>
      </c>
      <c r="V21" s="26" t="str">
        <f t="shared" si="3"/>
        <v/>
      </c>
      <c r="W21" s="26" t="str">
        <f t="shared" si="3"/>
        <v/>
      </c>
      <c r="X21" s="26" t="str">
        <f t="shared" si="3"/>
        <v/>
      </c>
      <c r="Y21" s="26" t="str">
        <f t="shared" si="3"/>
        <v/>
      </c>
      <c r="Z21" s="131" t="str">
        <f t="shared" si="3"/>
        <v/>
      </c>
      <c r="AA21" s="26" t="str">
        <f t="shared" si="3"/>
        <v/>
      </c>
      <c r="AB21" s="26" t="str">
        <f t="shared" si="3"/>
        <v/>
      </c>
      <c r="AC21" s="26" t="str">
        <f t="shared" si="3"/>
        <v/>
      </c>
      <c r="AD21" s="26" t="str">
        <f t="shared" si="3"/>
        <v/>
      </c>
      <c r="AF21" s="211"/>
      <c r="AG21" s="97" t="str">
        <f>IFERROR(HLOOKUP($C21&amp;1,'출퇴근 기록부_입력'!$C$1:$BBZ$37,5+AG$1,0),"")</f>
        <v/>
      </c>
      <c r="AH21" s="97" t="str">
        <f>IFERROR(HLOOKUP($C21&amp;1,'출퇴근 기록부_입력'!$C$1:$BBZ$37,5+AH$1,0),"")</f>
        <v/>
      </c>
      <c r="AI21" s="97" t="str">
        <f>IFERROR(HLOOKUP($C21&amp;1,'출퇴근 기록부_입력'!$C$1:$BBZ$37,5+AI$1,0),"")</f>
        <v/>
      </c>
      <c r="AJ21" s="97" t="str">
        <f>IFERROR(HLOOKUP($C21&amp;1,'출퇴근 기록부_입력'!$C$1:$BBZ$37,5+AJ$1,0),"")</f>
        <v/>
      </c>
      <c r="AK21" s="97" t="str">
        <f>IFERROR(HLOOKUP($C21&amp;1,'출퇴근 기록부_입력'!$C$1:$BBZ$37,5+AK$1,0),"")</f>
        <v/>
      </c>
      <c r="AL21" s="97" t="str">
        <f>IFERROR(HLOOKUP($C21&amp;1,'출퇴근 기록부_입력'!$C$1:$BBZ$37,5+AL$1,0),"")</f>
        <v/>
      </c>
      <c r="AM21" s="97" t="str">
        <f>IFERROR(HLOOKUP($C21&amp;1,'출퇴근 기록부_입력'!$C$1:$BBZ$37,5+AM$1,0),"")</f>
        <v/>
      </c>
      <c r="AN21" s="97" t="str">
        <f>IFERROR(HLOOKUP($C21&amp;1,'출퇴근 기록부_입력'!$C$1:$BBZ$37,5+AN$1,0),"")</f>
        <v/>
      </c>
      <c r="AO21" s="97" t="str">
        <f>IFERROR(HLOOKUP($C21&amp;1,'출퇴근 기록부_입력'!$C$1:$BBZ$37,5+AO$1,0),"")</f>
        <v/>
      </c>
      <c r="AP21" s="97" t="str">
        <f>IFERROR(HLOOKUP($C21&amp;1,'출퇴근 기록부_입력'!$C$1:$BBZ$37,5+AP$1,0),"")</f>
        <v/>
      </c>
      <c r="AQ21" s="97" t="str">
        <f>IFERROR(HLOOKUP($C21&amp;1,'출퇴근 기록부_입력'!$C$1:$BBZ$37,5+AQ$1,0),"")</f>
        <v/>
      </c>
      <c r="AR21" s="97" t="str">
        <f>IFERROR(HLOOKUP($C21&amp;1,'출퇴근 기록부_입력'!$C$1:$BBZ$37,5+AR$1,0),"")</f>
        <v/>
      </c>
      <c r="AS21" s="97" t="str">
        <f>IFERROR(HLOOKUP($C21&amp;1,'출퇴근 기록부_입력'!$C$1:$BBZ$37,5+AS$1,0),"")</f>
        <v/>
      </c>
      <c r="AT21" s="97" t="str">
        <f>IFERROR(HLOOKUP($C21&amp;1,'출퇴근 기록부_입력'!$C$1:$BBZ$37,5+AT$1,0),"")</f>
        <v/>
      </c>
      <c r="AU21" s="97" t="str">
        <f>IFERROR(HLOOKUP($C21&amp;1,'출퇴근 기록부_입력'!$C$1:$BBZ$37,5+AU$1,0),"")</f>
        <v/>
      </c>
      <c r="AV21" s="97" t="str">
        <f>IFERROR(HLOOKUP($C21&amp;1,'출퇴근 기록부_입력'!$C$1:$BBZ$37,5+AV$1,0),"")</f>
        <v/>
      </c>
      <c r="AW21" s="97" t="str">
        <f>IFERROR(HLOOKUP($C21&amp;1,'출퇴근 기록부_입력'!$C$1:$BBZ$37,5+AW$1,0),"")</f>
        <v/>
      </c>
      <c r="AX21" s="97" t="str">
        <f>IFERROR(HLOOKUP($C21&amp;1,'출퇴근 기록부_입력'!$C$1:$BBZ$37,5+AX$1,0),"")</f>
        <v/>
      </c>
      <c r="AY21" s="97" t="str">
        <f>IFERROR(HLOOKUP($C21&amp;1,'출퇴근 기록부_입력'!$C$1:$BBZ$37,5+AY$1,0),"")</f>
        <v/>
      </c>
      <c r="AZ21" s="97" t="str">
        <f>IFERROR(HLOOKUP($C21&amp;1,'출퇴근 기록부_입력'!$C$1:$BBZ$37,5+AZ$1,0),"")</f>
        <v/>
      </c>
      <c r="BA21" s="97" t="str">
        <f>IFERROR(HLOOKUP($C21&amp;1,'출퇴근 기록부_입력'!$C$1:$BBZ$37,5+BA$1,0),"")</f>
        <v/>
      </c>
      <c r="BB21" s="97" t="str">
        <f>IFERROR(HLOOKUP($C21&amp;1,'출퇴근 기록부_입력'!$C$1:$BBZ$37,5+BB$1,0),"")</f>
        <v/>
      </c>
      <c r="BC21" s="97" t="str">
        <f>IFERROR(HLOOKUP($C21&amp;1,'출퇴근 기록부_입력'!$C$1:$BBZ$37,5+BC$1,0),"")</f>
        <v/>
      </c>
      <c r="BD21" s="97" t="str">
        <f>IFERROR(HLOOKUP($C21&amp;1,'출퇴근 기록부_입력'!$C$1:$BBZ$37,5+BD$1,0),"")</f>
        <v/>
      </c>
      <c r="BE21" s="97" t="str">
        <f>IFERROR(HLOOKUP($C21&amp;1,'출퇴근 기록부_입력'!$C$1:$BBZ$37,5+BE$1,0),"")</f>
        <v/>
      </c>
      <c r="BF21" s="97" t="str">
        <f>IFERROR(HLOOKUP($C21&amp;1,'출퇴근 기록부_입력'!$C$1:$BBZ$37,5+BF$1,0),"")</f>
        <v/>
      </c>
      <c r="BG21" s="97" t="str">
        <f>IFERROR(HLOOKUP($C21&amp;1,'출퇴근 기록부_입력'!$C$1:$BBZ$37,5+BG$1,0),"")</f>
        <v/>
      </c>
      <c r="BH21" s="97" t="str">
        <f>IFERROR(HLOOKUP($C21&amp;1,'출퇴근 기록부_입력'!$C$1:$BBZ$37,5+BH$1,0),"")</f>
        <v/>
      </c>
      <c r="BI21" s="97" t="str">
        <f>IFERROR(HLOOKUP($C21&amp;1,'출퇴근 기록부_입력'!$C$1:$BBZ$37,5+BI$1,0),"")</f>
        <v/>
      </c>
      <c r="BJ21" s="97" t="str">
        <f>IFERROR(HLOOKUP($C21&amp;1,'출퇴근 기록부_입력'!$C$1:$BBZ$37,5+BJ$1,0),"")</f>
        <v/>
      </c>
      <c r="BK21" s="43" t="str">
        <f>IFERROR(HLOOKUP($C21&amp;1,'출퇴근 기록부_입력'!$C$1:$BBZ$37,5+BK$1,0),"")</f>
        <v/>
      </c>
    </row>
    <row r="22" spans="2:63" x14ac:dyDescent="0.2">
      <c r="B22" s="9">
        <v>15</v>
      </c>
      <c r="C22" s="208" t="str">
        <f>IFERROR(IF(HLOOKUP(B22,'출퇴근 기록부_입력'!$C$2:$BBZ$5,2,0)=0,"",HLOOKUP(B22,'출퇴근 기록부_입력'!$C$2:$BBZ$5,2,0)),"")</f>
        <v/>
      </c>
      <c r="D22" s="208"/>
      <c r="E22" s="207" t="str">
        <f>IFERROR(VLOOKUP($C22,직원정보_입력!$F:$I,2,0),"")</f>
        <v/>
      </c>
      <c r="F22" s="207"/>
      <c r="G22" s="207" t="str">
        <f>IFERROR(VLOOKUP($C22,직원정보_입력!$F:$I,3,0),"")</f>
        <v/>
      </c>
      <c r="H22" s="207"/>
      <c r="I22" s="207" t="str">
        <f>IFERROR(VLOOKUP($C22,직원정보_입력!$F:$I,4,0),"")</f>
        <v/>
      </c>
      <c r="J22" s="207"/>
      <c r="L22" s="29" t="str">
        <f>IFERROR(IF($C22="","",INT(HLOOKUP($C22&amp;3,'출퇴근 기록부_입력'!$C$1:$BBZ$37,37,0)+SUM($AC22:$AD22)*기준일시_입력!$Y$15)*24+HOUR(HLOOKUP($C22&amp;3,'출퇴근 기록부_입력'!$C$1:$BBZ$37,37,0)+SUM($AC22:$AD22)*기준일시_입력!$Y$15-INT(HLOOKUP($C22&amp;3,'출퇴근 기록부_입력'!$C$1:$BBZ$37,37,0)+SUM($AC22:$AD22)*기준일시_입력!$Y$15))),"")</f>
        <v/>
      </c>
      <c r="M22" s="30" t="s">
        <v>71</v>
      </c>
      <c r="N22" s="31" t="str">
        <f>IFERROR(IF($C22="","",MINUTE(HLOOKUP($C22&amp;3,'출퇴근 기록부_입력'!$C$1:$BBZ$37,37,0)+SUM($AC22:$AD22)*기준일시_입력!$Y$15-INT(HLOOKUP($C22&amp;3,'출퇴근 기록부_입력'!$C$1:$BBZ$37,37,0)+SUM($AC22:$AD22)*기준일시_입력!$Y$15))),"")</f>
        <v/>
      </c>
      <c r="O22" s="32" t="s">
        <v>72</v>
      </c>
      <c r="P22" s="29" t="str">
        <f>IFERROR(IF($C22="","",INT(HLOOKUP($C22&amp;2,'출퇴근 기록부_입력'!$C$1:$BBZ$37,37,0))*24+HOUR(HLOOKUP($C22&amp;2,'출퇴근 기록부_입력'!$C$1:$BBZ$37,37,0)-INT(HLOOKUP($C22&amp;2,'출퇴근 기록부_입력'!$C$1:$BBZ$37,37,0)))),"")</f>
        <v/>
      </c>
      <c r="Q22" s="30" t="s">
        <v>71</v>
      </c>
      <c r="R22" s="31" t="str">
        <f>IFERROR(IF($C22="","",MINUTE(HLOOKUP($C22&amp;2,'출퇴근 기록부_입력'!$C$1:$BBZ$37,37,0)-INT(HLOOKUP($C22&amp;2,'출퇴근 기록부_입력'!$C$1:$BBZ$37,37,0)))),"")</f>
        <v/>
      </c>
      <c r="S22" s="32" t="s">
        <v>72</v>
      </c>
      <c r="T22" s="12"/>
      <c r="U22" s="53" t="str">
        <f t="shared" si="1"/>
        <v/>
      </c>
      <c r="V22" s="26" t="str">
        <f t="shared" si="3"/>
        <v/>
      </c>
      <c r="W22" s="26" t="str">
        <f t="shared" si="3"/>
        <v/>
      </c>
      <c r="X22" s="26" t="str">
        <f t="shared" si="3"/>
        <v/>
      </c>
      <c r="Y22" s="26" t="str">
        <f t="shared" si="3"/>
        <v/>
      </c>
      <c r="Z22" s="131" t="str">
        <f t="shared" si="3"/>
        <v/>
      </c>
      <c r="AA22" s="26" t="str">
        <f t="shared" si="3"/>
        <v/>
      </c>
      <c r="AB22" s="26" t="str">
        <f t="shared" si="3"/>
        <v/>
      </c>
      <c r="AC22" s="26" t="str">
        <f t="shared" si="3"/>
        <v/>
      </c>
      <c r="AD22" s="26" t="str">
        <f t="shared" si="3"/>
        <v/>
      </c>
      <c r="AF22" s="211"/>
      <c r="AG22" s="97" t="str">
        <f>IFERROR(HLOOKUP($C22&amp;1,'출퇴근 기록부_입력'!$C$1:$BBZ$37,5+AG$1,0),"")</f>
        <v/>
      </c>
      <c r="AH22" s="97" t="str">
        <f>IFERROR(HLOOKUP($C22&amp;1,'출퇴근 기록부_입력'!$C$1:$BBZ$37,5+AH$1,0),"")</f>
        <v/>
      </c>
      <c r="AI22" s="97" t="str">
        <f>IFERROR(HLOOKUP($C22&amp;1,'출퇴근 기록부_입력'!$C$1:$BBZ$37,5+AI$1,0),"")</f>
        <v/>
      </c>
      <c r="AJ22" s="97" t="str">
        <f>IFERROR(HLOOKUP($C22&amp;1,'출퇴근 기록부_입력'!$C$1:$BBZ$37,5+AJ$1,0),"")</f>
        <v/>
      </c>
      <c r="AK22" s="97" t="str">
        <f>IFERROR(HLOOKUP($C22&amp;1,'출퇴근 기록부_입력'!$C$1:$BBZ$37,5+AK$1,0),"")</f>
        <v/>
      </c>
      <c r="AL22" s="97" t="str">
        <f>IFERROR(HLOOKUP($C22&amp;1,'출퇴근 기록부_입력'!$C$1:$BBZ$37,5+AL$1,0),"")</f>
        <v/>
      </c>
      <c r="AM22" s="97" t="str">
        <f>IFERROR(HLOOKUP($C22&amp;1,'출퇴근 기록부_입력'!$C$1:$BBZ$37,5+AM$1,0),"")</f>
        <v/>
      </c>
      <c r="AN22" s="97" t="str">
        <f>IFERROR(HLOOKUP($C22&amp;1,'출퇴근 기록부_입력'!$C$1:$BBZ$37,5+AN$1,0),"")</f>
        <v/>
      </c>
      <c r="AO22" s="97" t="str">
        <f>IFERROR(HLOOKUP($C22&amp;1,'출퇴근 기록부_입력'!$C$1:$BBZ$37,5+AO$1,0),"")</f>
        <v/>
      </c>
      <c r="AP22" s="97" t="str">
        <f>IFERROR(HLOOKUP($C22&amp;1,'출퇴근 기록부_입력'!$C$1:$BBZ$37,5+AP$1,0),"")</f>
        <v/>
      </c>
      <c r="AQ22" s="97" t="str">
        <f>IFERROR(HLOOKUP($C22&amp;1,'출퇴근 기록부_입력'!$C$1:$BBZ$37,5+AQ$1,0),"")</f>
        <v/>
      </c>
      <c r="AR22" s="97" t="str">
        <f>IFERROR(HLOOKUP($C22&amp;1,'출퇴근 기록부_입력'!$C$1:$BBZ$37,5+AR$1,0),"")</f>
        <v/>
      </c>
      <c r="AS22" s="97" t="str">
        <f>IFERROR(HLOOKUP($C22&amp;1,'출퇴근 기록부_입력'!$C$1:$BBZ$37,5+AS$1,0),"")</f>
        <v/>
      </c>
      <c r="AT22" s="97" t="str">
        <f>IFERROR(HLOOKUP($C22&amp;1,'출퇴근 기록부_입력'!$C$1:$BBZ$37,5+AT$1,0),"")</f>
        <v/>
      </c>
      <c r="AU22" s="97" t="str">
        <f>IFERROR(HLOOKUP($C22&amp;1,'출퇴근 기록부_입력'!$C$1:$BBZ$37,5+AU$1,0),"")</f>
        <v/>
      </c>
      <c r="AV22" s="97" t="str">
        <f>IFERROR(HLOOKUP($C22&amp;1,'출퇴근 기록부_입력'!$C$1:$BBZ$37,5+AV$1,0),"")</f>
        <v/>
      </c>
      <c r="AW22" s="97" t="str">
        <f>IFERROR(HLOOKUP($C22&amp;1,'출퇴근 기록부_입력'!$C$1:$BBZ$37,5+AW$1,0),"")</f>
        <v/>
      </c>
      <c r="AX22" s="97" t="str">
        <f>IFERROR(HLOOKUP($C22&amp;1,'출퇴근 기록부_입력'!$C$1:$BBZ$37,5+AX$1,0),"")</f>
        <v/>
      </c>
      <c r="AY22" s="97" t="str">
        <f>IFERROR(HLOOKUP($C22&amp;1,'출퇴근 기록부_입력'!$C$1:$BBZ$37,5+AY$1,0),"")</f>
        <v/>
      </c>
      <c r="AZ22" s="97" t="str">
        <f>IFERROR(HLOOKUP($C22&amp;1,'출퇴근 기록부_입력'!$C$1:$BBZ$37,5+AZ$1,0),"")</f>
        <v/>
      </c>
      <c r="BA22" s="97" t="str">
        <f>IFERROR(HLOOKUP($C22&amp;1,'출퇴근 기록부_입력'!$C$1:$BBZ$37,5+BA$1,0),"")</f>
        <v/>
      </c>
      <c r="BB22" s="97" t="str">
        <f>IFERROR(HLOOKUP($C22&amp;1,'출퇴근 기록부_입력'!$C$1:$BBZ$37,5+BB$1,0),"")</f>
        <v/>
      </c>
      <c r="BC22" s="97" t="str">
        <f>IFERROR(HLOOKUP($C22&amp;1,'출퇴근 기록부_입력'!$C$1:$BBZ$37,5+BC$1,0),"")</f>
        <v/>
      </c>
      <c r="BD22" s="97" t="str">
        <f>IFERROR(HLOOKUP($C22&amp;1,'출퇴근 기록부_입력'!$C$1:$BBZ$37,5+BD$1,0),"")</f>
        <v/>
      </c>
      <c r="BE22" s="97" t="str">
        <f>IFERROR(HLOOKUP($C22&amp;1,'출퇴근 기록부_입력'!$C$1:$BBZ$37,5+BE$1,0),"")</f>
        <v/>
      </c>
      <c r="BF22" s="97" t="str">
        <f>IFERROR(HLOOKUP($C22&amp;1,'출퇴근 기록부_입력'!$C$1:$BBZ$37,5+BF$1,0),"")</f>
        <v/>
      </c>
      <c r="BG22" s="97" t="str">
        <f>IFERROR(HLOOKUP($C22&amp;1,'출퇴근 기록부_입력'!$C$1:$BBZ$37,5+BG$1,0),"")</f>
        <v/>
      </c>
      <c r="BH22" s="97" t="str">
        <f>IFERROR(HLOOKUP($C22&amp;1,'출퇴근 기록부_입력'!$C$1:$BBZ$37,5+BH$1,0),"")</f>
        <v/>
      </c>
      <c r="BI22" s="97" t="str">
        <f>IFERROR(HLOOKUP($C22&amp;1,'출퇴근 기록부_입력'!$C$1:$BBZ$37,5+BI$1,0),"")</f>
        <v/>
      </c>
      <c r="BJ22" s="97" t="str">
        <f>IFERROR(HLOOKUP($C22&amp;1,'출퇴근 기록부_입력'!$C$1:$BBZ$37,5+BJ$1,0),"")</f>
        <v/>
      </c>
      <c r="BK22" s="43" t="str">
        <f>IFERROR(HLOOKUP($C22&amp;1,'출퇴근 기록부_입력'!$C$1:$BBZ$37,5+BK$1,0),"")</f>
        <v/>
      </c>
    </row>
    <row r="23" spans="2:63" x14ac:dyDescent="0.2">
      <c r="B23" s="9">
        <v>16</v>
      </c>
      <c r="C23" s="208" t="str">
        <f>IFERROR(IF(HLOOKUP(B23,'출퇴근 기록부_입력'!$C$2:$BBZ$5,2,0)=0,"",HLOOKUP(B23,'출퇴근 기록부_입력'!$C$2:$BBZ$5,2,0)),"")</f>
        <v/>
      </c>
      <c r="D23" s="208"/>
      <c r="E23" s="207" t="str">
        <f>IFERROR(VLOOKUP($C23,직원정보_입력!$F:$I,2,0),"")</f>
        <v/>
      </c>
      <c r="F23" s="207"/>
      <c r="G23" s="207" t="str">
        <f>IFERROR(VLOOKUP($C23,직원정보_입력!$F:$I,3,0),"")</f>
        <v/>
      </c>
      <c r="H23" s="207"/>
      <c r="I23" s="207" t="str">
        <f>IFERROR(VLOOKUP($C23,직원정보_입력!$F:$I,4,0),"")</f>
        <v/>
      </c>
      <c r="J23" s="207"/>
      <c r="L23" s="29" t="str">
        <f>IFERROR(IF($C23="","",INT(HLOOKUP($C23&amp;3,'출퇴근 기록부_입력'!$C$1:$BBZ$37,37,0)+SUM($AC23:$AD23)*기준일시_입력!$Y$15)*24+HOUR(HLOOKUP($C23&amp;3,'출퇴근 기록부_입력'!$C$1:$BBZ$37,37,0)+SUM($AC23:$AD23)*기준일시_입력!$Y$15-INT(HLOOKUP($C23&amp;3,'출퇴근 기록부_입력'!$C$1:$BBZ$37,37,0)+SUM($AC23:$AD23)*기준일시_입력!$Y$15))),"")</f>
        <v/>
      </c>
      <c r="M23" s="30" t="s">
        <v>71</v>
      </c>
      <c r="N23" s="31" t="str">
        <f>IFERROR(IF($C23="","",MINUTE(HLOOKUP($C23&amp;3,'출퇴근 기록부_입력'!$C$1:$BBZ$37,37,0)+SUM($AC23:$AD23)*기준일시_입력!$Y$15-INT(HLOOKUP($C23&amp;3,'출퇴근 기록부_입력'!$C$1:$BBZ$37,37,0)+SUM($AC23:$AD23)*기준일시_입력!$Y$15))),"")</f>
        <v/>
      </c>
      <c r="O23" s="32" t="s">
        <v>72</v>
      </c>
      <c r="P23" s="29" t="str">
        <f>IFERROR(IF($C23="","",INT(HLOOKUP($C23&amp;2,'출퇴근 기록부_입력'!$C$1:$BBZ$37,37,0))*24+HOUR(HLOOKUP($C23&amp;2,'출퇴근 기록부_입력'!$C$1:$BBZ$37,37,0)-INT(HLOOKUP($C23&amp;2,'출퇴근 기록부_입력'!$C$1:$BBZ$37,37,0)))),"")</f>
        <v/>
      </c>
      <c r="Q23" s="30" t="s">
        <v>71</v>
      </c>
      <c r="R23" s="31" t="str">
        <f>IFERROR(IF($C23="","",MINUTE(HLOOKUP($C23&amp;2,'출퇴근 기록부_입력'!$C$1:$BBZ$37,37,0)-INT(HLOOKUP($C23&amp;2,'출퇴근 기록부_입력'!$C$1:$BBZ$37,37,0)))),"")</f>
        <v/>
      </c>
      <c r="S23" s="32" t="s">
        <v>72</v>
      </c>
      <c r="T23" s="12"/>
      <c r="U23" s="53" t="str">
        <f t="shared" si="1"/>
        <v/>
      </c>
      <c r="V23" s="26" t="str">
        <f t="shared" si="3"/>
        <v/>
      </c>
      <c r="W23" s="26" t="str">
        <f t="shared" si="3"/>
        <v/>
      </c>
      <c r="X23" s="26" t="str">
        <f t="shared" si="3"/>
        <v/>
      </c>
      <c r="Y23" s="26" t="str">
        <f t="shared" si="3"/>
        <v/>
      </c>
      <c r="Z23" s="131" t="str">
        <f t="shared" si="3"/>
        <v/>
      </c>
      <c r="AA23" s="26" t="str">
        <f t="shared" si="3"/>
        <v/>
      </c>
      <c r="AB23" s="26" t="str">
        <f t="shared" si="3"/>
        <v/>
      </c>
      <c r="AC23" s="26" t="str">
        <f t="shared" si="3"/>
        <v/>
      </c>
      <c r="AD23" s="26" t="str">
        <f t="shared" si="3"/>
        <v/>
      </c>
      <c r="AF23" s="211"/>
      <c r="AG23" s="97" t="str">
        <f>IFERROR(HLOOKUP($C23&amp;1,'출퇴근 기록부_입력'!$C$1:$BBZ$37,5+AG$1,0),"")</f>
        <v/>
      </c>
      <c r="AH23" s="97" t="str">
        <f>IFERROR(HLOOKUP($C23&amp;1,'출퇴근 기록부_입력'!$C$1:$BBZ$37,5+AH$1,0),"")</f>
        <v/>
      </c>
      <c r="AI23" s="97" t="str">
        <f>IFERROR(HLOOKUP($C23&amp;1,'출퇴근 기록부_입력'!$C$1:$BBZ$37,5+AI$1,0),"")</f>
        <v/>
      </c>
      <c r="AJ23" s="97" t="str">
        <f>IFERROR(HLOOKUP($C23&amp;1,'출퇴근 기록부_입력'!$C$1:$BBZ$37,5+AJ$1,0),"")</f>
        <v/>
      </c>
      <c r="AK23" s="97" t="str">
        <f>IFERROR(HLOOKUP($C23&amp;1,'출퇴근 기록부_입력'!$C$1:$BBZ$37,5+AK$1,0),"")</f>
        <v/>
      </c>
      <c r="AL23" s="97" t="str">
        <f>IFERROR(HLOOKUP($C23&amp;1,'출퇴근 기록부_입력'!$C$1:$BBZ$37,5+AL$1,0),"")</f>
        <v/>
      </c>
      <c r="AM23" s="97" t="str">
        <f>IFERROR(HLOOKUP($C23&amp;1,'출퇴근 기록부_입력'!$C$1:$BBZ$37,5+AM$1,0),"")</f>
        <v/>
      </c>
      <c r="AN23" s="97" t="str">
        <f>IFERROR(HLOOKUP($C23&amp;1,'출퇴근 기록부_입력'!$C$1:$BBZ$37,5+AN$1,0),"")</f>
        <v/>
      </c>
      <c r="AO23" s="97" t="str">
        <f>IFERROR(HLOOKUP($C23&amp;1,'출퇴근 기록부_입력'!$C$1:$BBZ$37,5+AO$1,0),"")</f>
        <v/>
      </c>
      <c r="AP23" s="97" t="str">
        <f>IFERROR(HLOOKUP($C23&amp;1,'출퇴근 기록부_입력'!$C$1:$BBZ$37,5+AP$1,0),"")</f>
        <v/>
      </c>
      <c r="AQ23" s="97" t="str">
        <f>IFERROR(HLOOKUP($C23&amp;1,'출퇴근 기록부_입력'!$C$1:$BBZ$37,5+AQ$1,0),"")</f>
        <v/>
      </c>
      <c r="AR23" s="97" t="str">
        <f>IFERROR(HLOOKUP($C23&amp;1,'출퇴근 기록부_입력'!$C$1:$BBZ$37,5+AR$1,0),"")</f>
        <v/>
      </c>
      <c r="AS23" s="97" t="str">
        <f>IFERROR(HLOOKUP($C23&amp;1,'출퇴근 기록부_입력'!$C$1:$BBZ$37,5+AS$1,0),"")</f>
        <v/>
      </c>
      <c r="AT23" s="97" t="str">
        <f>IFERROR(HLOOKUP($C23&amp;1,'출퇴근 기록부_입력'!$C$1:$BBZ$37,5+AT$1,0),"")</f>
        <v/>
      </c>
      <c r="AU23" s="97" t="str">
        <f>IFERROR(HLOOKUP($C23&amp;1,'출퇴근 기록부_입력'!$C$1:$BBZ$37,5+AU$1,0),"")</f>
        <v/>
      </c>
      <c r="AV23" s="97" t="str">
        <f>IFERROR(HLOOKUP($C23&amp;1,'출퇴근 기록부_입력'!$C$1:$BBZ$37,5+AV$1,0),"")</f>
        <v/>
      </c>
      <c r="AW23" s="97" t="str">
        <f>IFERROR(HLOOKUP($C23&amp;1,'출퇴근 기록부_입력'!$C$1:$BBZ$37,5+AW$1,0),"")</f>
        <v/>
      </c>
      <c r="AX23" s="97" t="str">
        <f>IFERROR(HLOOKUP($C23&amp;1,'출퇴근 기록부_입력'!$C$1:$BBZ$37,5+AX$1,0),"")</f>
        <v/>
      </c>
      <c r="AY23" s="97" t="str">
        <f>IFERROR(HLOOKUP($C23&amp;1,'출퇴근 기록부_입력'!$C$1:$BBZ$37,5+AY$1,0),"")</f>
        <v/>
      </c>
      <c r="AZ23" s="97" t="str">
        <f>IFERROR(HLOOKUP($C23&amp;1,'출퇴근 기록부_입력'!$C$1:$BBZ$37,5+AZ$1,0),"")</f>
        <v/>
      </c>
      <c r="BA23" s="97" t="str">
        <f>IFERROR(HLOOKUP($C23&amp;1,'출퇴근 기록부_입력'!$C$1:$BBZ$37,5+BA$1,0),"")</f>
        <v/>
      </c>
      <c r="BB23" s="97" t="str">
        <f>IFERROR(HLOOKUP($C23&amp;1,'출퇴근 기록부_입력'!$C$1:$BBZ$37,5+BB$1,0),"")</f>
        <v/>
      </c>
      <c r="BC23" s="97" t="str">
        <f>IFERROR(HLOOKUP($C23&amp;1,'출퇴근 기록부_입력'!$C$1:$BBZ$37,5+BC$1,0),"")</f>
        <v/>
      </c>
      <c r="BD23" s="97" t="str">
        <f>IFERROR(HLOOKUP($C23&amp;1,'출퇴근 기록부_입력'!$C$1:$BBZ$37,5+BD$1,0),"")</f>
        <v/>
      </c>
      <c r="BE23" s="97" t="str">
        <f>IFERROR(HLOOKUP($C23&amp;1,'출퇴근 기록부_입력'!$C$1:$BBZ$37,5+BE$1,0),"")</f>
        <v/>
      </c>
      <c r="BF23" s="97" t="str">
        <f>IFERROR(HLOOKUP($C23&amp;1,'출퇴근 기록부_입력'!$C$1:$BBZ$37,5+BF$1,0),"")</f>
        <v/>
      </c>
      <c r="BG23" s="97" t="str">
        <f>IFERROR(HLOOKUP($C23&amp;1,'출퇴근 기록부_입력'!$C$1:$BBZ$37,5+BG$1,0),"")</f>
        <v/>
      </c>
      <c r="BH23" s="97" t="str">
        <f>IFERROR(HLOOKUP($C23&amp;1,'출퇴근 기록부_입력'!$C$1:$BBZ$37,5+BH$1,0),"")</f>
        <v/>
      </c>
      <c r="BI23" s="97" t="str">
        <f>IFERROR(HLOOKUP($C23&amp;1,'출퇴근 기록부_입력'!$C$1:$BBZ$37,5+BI$1,0),"")</f>
        <v/>
      </c>
      <c r="BJ23" s="97" t="str">
        <f>IFERROR(HLOOKUP($C23&amp;1,'출퇴근 기록부_입력'!$C$1:$BBZ$37,5+BJ$1,0),"")</f>
        <v/>
      </c>
      <c r="BK23" s="43" t="str">
        <f>IFERROR(HLOOKUP($C23&amp;1,'출퇴근 기록부_입력'!$C$1:$BBZ$37,5+BK$1,0),"")</f>
        <v/>
      </c>
    </row>
    <row r="24" spans="2:63" x14ac:dyDescent="0.2">
      <c r="B24" s="9">
        <v>17</v>
      </c>
      <c r="C24" s="208" t="str">
        <f>IFERROR(IF(HLOOKUP(B24,'출퇴근 기록부_입력'!$C$2:$BBZ$5,2,0)=0,"",HLOOKUP(B24,'출퇴근 기록부_입력'!$C$2:$BBZ$5,2,0)),"")</f>
        <v/>
      </c>
      <c r="D24" s="208"/>
      <c r="E24" s="207" t="str">
        <f>IFERROR(VLOOKUP($C24,직원정보_입력!$F:$I,2,0),"")</f>
        <v/>
      </c>
      <c r="F24" s="207"/>
      <c r="G24" s="207" t="str">
        <f>IFERROR(VLOOKUP($C24,직원정보_입력!$F:$I,3,0),"")</f>
        <v/>
      </c>
      <c r="H24" s="207"/>
      <c r="I24" s="207" t="str">
        <f>IFERROR(VLOOKUP($C24,직원정보_입력!$F:$I,4,0),"")</f>
        <v/>
      </c>
      <c r="J24" s="207"/>
      <c r="L24" s="29" t="str">
        <f>IFERROR(IF($C24="","",INT(HLOOKUP($C24&amp;3,'출퇴근 기록부_입력'!$C$1:$BBZ$37,37,0)+SUM($AC24:$AD24)*기준일시_입력!$Y$15)*24+HOUR(HLOOKUP($C24&amp;3,'출퇴근 기록부_입력'!$C$1:$BBZ$37,37,0)+SUM($AC24:$AD24)*기준일시_입력!$Y$15-INT(HLOOKUP($C24&amp;3,'출퇴근 기록부_입력'!$C$1:$BBZ$37,37,0)+SUM($AC24:$AD24)*기준일시_입력!$Y$15))),"")</f>
        <v/>
      </c>
      <c r="M24" s="30" t="s">
        <v>71</v>
      </c>
      <c r="N24" s="31" t="str">
        <f>IFERROR(IF($C24="","",MINUTE(HLOOKUP($C24&amp;3,'출퇴근 기록부_입력'!$C$1:$BBZ$37,37,0)+SUM($AC24:$AD24)*기준일시_입력!$Y$15-INT(HLOOKUP($C24&amp;3,'출퇴근 기록부_입력'!$C$1:$BBZ$37,37,0)+SUM($AC24:$AD24)*기준일시_입력!$Y$15))),"")</f>
        <v/>
      </c>
      <c r="O24" s="32" t="s">
        <v>72</v>
      </c>
      <c r="P24" s="29" t="str">
        <f>IFERROR(IF($C24="","",INT(HLOOKUP($C24&amp;2,'출퇴근 기록부_입력'!$C$1:$BBZ$37,37,0))*24+HOUR(HLOOKUP($C24&amp;2,'출퇴근 기록부_입력'!$C$1:$BBZ$37,37,0)-INT(HLOOKUP($C24&amp;2,'출퇴근 기록부_입력'!$C$1:$BBZ$37,37,0)))),"")</f>
        <v/>
      </c>
      <c r="Q24" s="30" t="s">
        <v>71</v>
      </c>
      <c r="R24" s="31" t="str">
        <f>IFERROR(IF($C24="","",MINUTE(HLOOKUP($C24&amp;2,'출퇴근 기록부_입력'!$C$1:$BBZ$37,37,0)-INT(HLOOKUP($C24&amp;2,'출퇴근 기록부_입력'!$C$1:$BBZ$37,37,0)))),"")</f>
        <v/>
      </c>
      <c r="S24" s="32" t="s">
        <v>72</v>
      </c>
      <c r="T24" s="12"/>
      <c r="U24" s="53" t="str">
        <f t="shared" si="1"/>
        <v/>
      </c>
      <c r="V24" s="26" t="str">
        <f t="shared" si="3"/>
        <v/>
      </c>
      <c r="W24" s="26" t="str">
        <f t="shared" si="3"/>
        <v/>
      </c>
      <c r="X24" s="26" t="str">
        <f t="shared" si="3"/>
        <v/>
      </c>
      <c r="Y24" s="26" t="str">
        <f t="shared" si="3"/>
        <v/>
      </c>
      <c r="Z24" s="131" t="str">
        <f t="shared" si="3"/>
        <v/>
      </c>
      <c r="AA24" s="26" t="str">
        <f t="shared" si="3"/>
        <v/>
      </c>
      <c r="AB24" s="26" t="str">
        <f t="shared" si="3"/>
        <v/>
      </c>
      <c r="AC24" s="26" t="str">
        <f t="shared" si="3"/>
        <v/>
      </c>
      <c r="AD24" s="26" t="str">
        <f t="shared" si="3"/>
        <v/>
      </c>
      <c r="AF24" s="211"/>
      <c r="AG24" s="97" t="str">
        <f>IFERROR(HLOOKUP($C24&amp;1,'출퇴근 기록부_입력'!$C$1:$BBZ$37,5+AG$1,0),"")</f>
        <v/>
      </c>
      <c r="AH24" s="97" t="str">
        <f>IFERROR(HLOOKUP($C24&amp;1,'출퇴근 기록부_입력'!$C$1:$BBZ$37,5+AH$1,0),"")</f>
        <v/>
      </c>
      <c r="AI24" s="97" t="str">
        <f>IFERROR(HLOOKUP($C24&amp;1,'출퇴근 기록부_입력'!$C$1:$BBZ$37,5+AI$1,0),"")</f>
        <v/>
      </c>
      <c r="AJ24" s="97" t="str">
        <f>IFERROR(HLOOKUP($C24&amp;1,'출퇴근 기록부_입력'!$C$1:$BBZ$37,5+AJ$1,0),"")</f>
        <v/>
      </c>
      <c r="AK24" s="97" t="str">
        <f>IFERROR(HLOOKUP($C24&amp;1,'출퇴근 기록부_입력'!$C$1:$BBZ$37,5+AK$1,0),"")</f>
        <v/>
      </c>
      <c r="AL24" s="97" t="str">
        <f>IFERROR(HLOOKUP($C24&amp;1,'출퇴근 기록부_입력'!$C$1:$BBZ$37,5+AL$1,0),"")</f>
        <v/>
      </c>
      <c r="AM24" s="97" t="str">
        <f>IFERROR(HLOOKUP($C24&amp;1,'출퇴근 기록부_입력'!$C$1:$BBZ$37,5+AM$1,0),"")</f>
        <v/>
      </c>
      <c r="AN24" s="97" t="str">
        <f>IFERROR(HLOOKUP($C24&amp;1,'출퇴근 기록부_입력'!$C$1:$BBZ$37,5+AN$1,0),"")</f>
        <v/>
      </c>
      <c r="AO24" s="97" t="str">
        <f>IFERROR(HLOOKUP($C24&amp;1,'출퇴근 기록부_입력'!$C$1:$BBZ$37,5+AO$1,0),"")</f>
        <v/>
      </c>
      <c r="AP24" s="97" t="str">
        <f>IFERROR(HLOOKUP($C24&amp;1,'출퇴근 기록부_입력'!$C$1:$BBZ$37,5+AP$1,0),"")</f>
        <v/>
      </c>
      <c r="AQ24" s="97" t="str">
        <f>IFERROR(HLOOKUP($C24&amp;1,'출퇴근 기록부_입력'!$C$1:$BBZ$37,5+AQ$1,0),"")</f>
        <v/>
      </c>
      <c r="AR24" s="97" t="str">
        <f>IFERROR(HLOOKUP($C24&amp;1,'출퇴근 기록부_입력'!$C$1:$BBZ$37,5+AR$1,0),"")</f>
        <v/>
      </c>
      <c r="AS24" s="97" t="str">
        <f>IFERROR(HLOOKUP($C24&amp;1,'출퇴근 기록부_입력'!$C$1:$BBZ$37,5+AS$1,0),"")</f>
        <v/>
      </c>
      <c r="AT24" s="97" t="str">
        <f>IFERROR(HLOOKUP($C24&amp;1,'출퇴근 기록부_입력'!$C$1:$BBZ$37,5+AT$1,0),"")</f>
        <v/>
      </c>
      <c r="AU24" s="97" t="str">
        <f>IFERROR(HLOOKUP($C24&amp;1,'출퇴근 기록부_입력'!$C$1:$BBZ$37,5+AU$1,0),"")</f>
        <v/>
      </c>
      <c r="AV24" s="97" t="str">
        <f>IFERROR(HLOOKUP($C24&amp;1,'출퇴근 기록부_입력'!$C$1:$BBZ$37,5+AV$1,0),"")</f>
        <v/>
      </c>
      <c r="AW24" s="97" t="str">
        <f>IFERROR(HLOOKUP($C24&amp;1,'출퇴근 기록부_입력'!$C$1:$BBZ$37,5+AW$1,0),"")</f>
        <v/>
      </c>
      <c r="AX24" s="97" t="str">
        <f>IFERROR(HLOOKUP($C24&amp;1,'출퇴근 기록부_입력'!$C$1:$BBZ$37,5+AX$1,0),"")</f>
        <v/>
      </c>
      <c r="AY24" s="97" t="str">
        <f>IFERROR(HLOOKUP($C24&amp;1,'출퇴근 기록부_입력'!$C$1:$BBZ$37,5+AY$1,0),"")</f>
        <v/>
      </c>
      <c r="AZ24" s="97" t="str">
        <f>IFERROR(HLOOKUP($C24&amp;1,'출퇴근 기록부_입력'!$C$1:$BBZ$37,5+AZ$1,0),"")</f>
        <v/>
      </c>
      <c r="BA24" s="97" t="str">
        <f>IFERROR(HLOOKUP($C24&amp;1,'출퇴근 기록부_입력'!$C$1:$BBZ$37,5+BA$1,0),"")</f>
        <v/>
      </c>
      <c r="BB24" s="97" t="str">
        <f>IFERROR(HLOOKUP($C24&amp;1,'출퇴근 기록부_입력'!$C$1:$BBZ$37,5+BB$1,0),"")</f>
        <v/>
      </c>
      <c r="BC24" s="97" t="str">
        <f>IFERROR(HLOOKUP($C24&amp;1,'출퇴근 기록부_입력'!$C$1:$BBZ$37,5+BC$1,0),"")</f>
        <v/>
      </c>
      <c r="BD24" s="97" t="str">
        <f>IFERROR(HLOOKUP($C24&amp;1,'출퇴근 기록부_입력'!$C$1:$BBZ$37,5+BD$1,0),"")</f>
        <v/>
      </c>
      <c r="BE24" s="97" t="str">
        <f>IFERROR(HLOOKUP($C24&amp;1,'출퇴근 기록부_입력'!$C$1:$BBZ$37,5+BE$1,0),"")</f>
        <v/>
      </c>
      <c r="BF24" s="97" t="str">
        <f>IFERROR(HLOOKUP($C24&amp;1,'출퇴근 기록부_입력'!$C$1:$BBZ$37,5+BF$1,0),"")</f>
        <v/>
      </c>
      <c r="BG24" s="97" t="str">
        <f>IFERROR(HLOOKUP($C24&amp;1,'출퇴근 기록부_입력'!$C$1:$BBZ$37,5+BG$1,0),"")</f>
        <v/>
      </c>
      <c r="BH24" s="97" t="str">
        <f>IFERROR(HLOOKUP($C24&amp;1,'출퇴근 기록부_입력'!$C$1:$BBZ$37,5+BH$1,0),"")</f>
        <v/>
      </c>
      <c r="BI24" s="97" t="str">
        <f>IFERROR(HLOOKUP($C24&amp;1,'출퇴근 기록부_입력'!$C$1:$BBZ$37,5+BI$1,0),"")</f>
        <v/>
      </c>
      <c r="BJ24" s="97" t="str">
        <f>IFERROR(HLOOKUP($C24&amp;1,'출퇴근 기록부_입력'!$C$1:$BBZ$37,5+BJ$1,0),"")</f>
        <v/>
      </c>
      <c r="BK24" s="43" t="str">
        <f>IFERROR(HLOOKUP($C24&amp;1,'출퇴근 기록부_입력'!$C$1:$BBZ$37,5+BK$1,0),"")</f>
        <v/>
      </c>
    </row>
    <row r="25" spans="2:63" x14ac:dyDescent="0.2">
      <c r="B25" s="9">
        <v>18</v>
      </c>
      <c r="C25" s="208" t="str">
        <f>IFERROR(IF(HLOOKUP(B25,'출퇴근 기록부_입력'!$C$2:$BBZ$5,2,0)=0,"",HLOOKUP(B25,'출퇴근 기록부_입력'!$C$2:$BBZ$5,2,0)),"")</f>
        <v/>
      </c>
      <c r="D25" s="208"/>
      <c r="E25" s="207" t="str">
        <f>IFERROR(VLOOKUP($C25,직원정보_입력!$F:$I,2,0),"")</f>
        <v/>
      </c>
      <c r="F25" s="207"/>
      <c r="G25" s="207" t="str">
        <f>IFERROR(VLOOKUP($C25,직원정보_입력!$F:$I,3,0),"")</f>
        <v/>
      </c>
      <c r="H25" s="207"/>
      <c r="I25" s="207" t="str">
        <f>IFERROR(VLOOKUP($C25,직원정보_입력!$F:$I,4,0),"")</f>
        <v/>
      </c>
      <c r="J25" s="207"/>
      <c r="L25" s="29" t="str">
        <f>IFERROR(IF($C25="","",INT(HLOOKUP($C25&amp;3,'출퇴근 기록부_입력'!$C$1:$BBZ$37,37,0)+SUM($AC25:$AD25)*기준일시_입력!$Y$15)*24+HOUR(HLOOKUP($C25&amp;3,'출퇴근 기록부_입력'!$C$1:$BBZ$37,37,0)+SUM($AC25:$AD25)*기준일시_입력!$Y$15-INT(HLOOKUP($C25&amp;3,'출퇴근 기록부_입력'!$C$1:$BBZ$37,37,0)+SUM($AC25:$AD25)*기준일시_입력!$Y$15))),"")</f>
        <v/>
      </c>
      <c r="M25" s="30" t="s">
        <v>71</v>
      </c>
      <c r="N25" s="31" t="str">
        <f>IFERROR(IF($C25="","",MINUTE(HLOOKUP($C25&amp;3,'출퇴근 기록부_입력'!$C$1:$BBZ$37,37,0)+SUM($AC25:$AD25)*기준일시_입력!$Y$15-INT(HLOOKUP($C25&amp;3,'출퇴근 기록부_입력'!$C$1:$BBZ$37,37,0)+SUM($AC25:$AD25)*기준일시_입력!$Y$15))),"")</f>
        <v/>
      </c>
      <c r="O25" s="32" t="s">
        <v>72</v>
      </c>
      <c r="P25" s="29" t="str">
        <f>IFERROR(IF($C25="","",INT(HLOOKUP($C25&amp;2,'출퇴근 기록부_입력'!$C$1:$BBZ$37,37,0))*24+HOUR(HLOOKUP($C25&amp;2,'출퇴근 기록부_입력'!$C$1:$BBZ$37,37,0)-INT(HLOOKUP($C25&amp;2,'출퇴근 기록부_입력'!$C$1:$BBZ$37,37,0)))),"")</f>
        <v/>
      </c>
      <c r="Q25" s="30" t="s">
        <v>71</v>
      </c>
      <c r="R25" s="31" t="str">
        <f>IFERROR(IF($C25="","",MINUTE(HLOOKUP($C25&amp;2,'출퇴근 기록부_입력'!$C$1:$BBZ$37,37,0)-INT(HLOOKUP($C25&amp;2,'출퇴근 기록부_입력'!$C$1:$BBZ$37,37,0)))),"")</f>
        <v/>
      </c>
      <c r="S25" s="32" t="s">
        <v>72</v>
      </c>
      <c r="T25" s="12"/>
      <c r="U25" s="53" t="str">
        <f t="shared" si="1"/>
        <v/>
      </c>
      <c r="V25" s="26" t="str">
        <f t="shared" si="3"/>
        <v/>
      </c>
      <c r="W25" s="26" t="str">
        <f t="shared" si="3"/>
        <v/>
      </c>
      <c r="X25" s="26" t="str">
        <f t="shared" si="3"/>
        <v/>
      </c>
      <c r="Y25" s="26" t="str">
        <f t="shared" si="3"/>
        <v/>
      </c>
      <c r="Z25" s="131" t="str">
        <f t="shared" si="3"/>
        <v/>
      </c>
      <c r="AA25" s="26" t="str">
        <f t="shared" si="3"/>
        <v/>
      </c>
      <c r="AB25" s="26" t="str">
        <f t="shared" si="3"/>
        <v/>
      </c>
      <c r="AC25" s="26" t="str">
        <f t="shared" si="3"/>
        <v/>
      </c>
      <c r="AD25" s="26" t="str">
        <f t="shared" si="3"/>
        <v/>
      </c>
      <c r="AF25" s="211"/>
      <c r="AG25" s="97" t="str">
        <f>IFERROR(HLOOKUP($C25&amp;1,'출퇴근 기록부_입력'!$C$1:$BBZ$37,5+AG$1,0),"")</f>
        <v/>
      </c>
      <c r="AH25" s="97" t="str">
        <f>IFERROR(HLOOKUP($C25&amp;1,'출퇴근 기록부_입력'!$C$1:$BBZ$37,5+AH$1,0),"")</f>
        <v/>
      </c>
      <c r="AI25" s="97" t="str">
        <f>IFERROR(HLOOKUP($C25&amp;1,'출퇴근 기록부_입력'!$C$1:$BBZ$37,5+AI$1,0),"")</f>
        <v/>
      </c>
      <c r="AJ25" s="97" t="str">
        <f>IFERROR(HLOOKUP($C25&amp;1,'출퇴근 기록부_입력'!$C$1:$BBZ$37,5+AJ$1,0),"")</f>
        <v/>
      </c>
      <c r="AK25" s="97" t="str">
        <f>IFERROR(HLOOKUP($C25&amp;1,'출퇴근 기록부_입력'!$C$1:$BBZ$37,5+AK$1,0),"")</f>
        <v/>
      </c>
      <c r="AL25" s="97" t="str">
        <f>IFERROR(HLOOKUP($C25&amp;1,'출퇴근 기록부_입력'!$C$1:$BBZ$37,5+AL$1,0),"")</f>
        <v/>
      </c>
      <c r="AM25" s="97" t="str">
        <f>IFERROR(HLOOKUP($C25&amp;1,'출퇴근 기록부_입력'!$C$1:$BBZ$37,5+AM$1,0),"")</f>
        <v/>
      </c>
      <c r="AN25" s="97" t="str">
        <f>IFERROR(HLOOKUP($C25&amp;1,'출퇴근 기록부_입력'!$C$1:$BBZ$37,5+AN$1,0),"")</f>
        <v/>
      </c>
      <c r="AO25" s="97" t="str">
        <f>IFERROR(HLOOKUP($C25&amp;1,'출퇴근 기록부_입력'!$C$1:$BBZ$37,5+AO$1,0),"")</f>
        <v/>
      </c>
      <c r="AP25" s="97" t="str">
        <f>IFERROR(HLOOKUP($C25&amp;1,'출퇴근 기록부_입력'!$C$1:$BBZ$37,5+AP$1,0),"")</f>
        <v/>
      </c>
      <c r="AQ25" s="97" t="str">
        <f>IFERROR(HLOOKUP($C25&amp;1,'출퇴근 기록부_입력'!$C$1:$BBZ$37,5+AQ$1,0),"")</f>
        <v/>
      </c>
      <c r="AR25" s="97" t="str">
        <f>IFERROR(HLOOKUP($C25&amp;1,'출퇴근 기록부_입력'!$C$1:$BBZ$37,5+AR$1,0),"")</f>
        <v/>
      </c>
      <c r="AS25" s="97" t="str">
        <f>IFERROR(HLOOKUP($C25&amp;1,'출퇴근 기록부_입력'!$C$1:$BBZ$37,5+AS$1,0),"")</f>
        <v/>
      </c>
      <c r="AT25" s="97" t="str">
        <f>IFERROR(HLOOKUP($C25&amp;1,'출퇴근 기록부_입력'!$C$1:$BBZ$37,5+AT$1,0),"")</f>
        <v/>
      </c>
      <c r="AU25" s="97" t="str">
        <f>IFERROR(HLOOKUP($C25&amp;1,'출퇴근 기록부_입력'!$C$1:$BBZ$37,5+AU$1,0),"")</f>
        <v/>
      </c>
      <c r="AV25" s="97" t="str">
        <f>IFERROR(HLOOKUP($C25&amp;1,'출퇴근 기록부_입력'!$C$1:$BBZ$37,5+AV$1,0),"")</f>
        <v/>
      </c>
      <c r="AW25" s="97" t="str">
        <f>IFERROR(HLOOKUP($C25&amp;1,'출퇴근 기록부_입력'!$C$1:$BBZ$37,5+AW$1,0),"")</f>
        <v/>
      </c>
      <c r="AX25" s="97" t="str">
        <f>IFERROR(HLOOKUP($C25&amp;1,'출퇴근 기록부_입력'!$C$1:$BBZ$37,5+AX$1,0),"")</f>
        <v/>
      </c>
      <c r="AY25" s="97" t="str">
        <f>IFERROR(HLOOKUP($C25&amp;1,'출퇴근 기록부_입력'!$C$1:$BBZ$37,5+AY$1,0),"")</f>
        <v/>
      </c>
      <c r="AZ25" s="97" t="str">
        <f>IFERROR(HLOOKUP($C25&amp;1,'출퇴근 기록부_입력'!$C$1:$BBZ$37,5+AZ$1,0),"")</f>
        <v/>
      </c>
      <c r="BA25" s="97" t="str">
        <f>IFERROR(HLOOKUP($C25&amp;1,'출퇴근 기록부_입력'!$C$1:$BBZ$37,5+BA$1,0),"")</f>
        <v/>
      </c>
      <c r="BB25" s="97" t="str">
        <f>IFERROR(HLOOKUP($C25&amp;1,'출퇴근 기록부_입력'!$C$1:$BBZ$37,5+BB$1,0),"")</f>
        <v/>
      </c>
      <c r="BC25" s="97" t="str">
        <f>IFERROR(HLOOKUP($C25&amp;1,'출퇴근 기록부_입력'!$C$1:$BBZ$37,5+BC$1,0),"")</f>
        <v/>
      </c>
      <c r="BD25" s="97" t="str">
        <f>IFERROR(HLOOKUP($C25&amp;1,'출퇴근 기록부_입력'!$C$1:$BBZ$37,5+BD$1,0),"")</f>
        <v/>
      </c>
      <c r="BE25" s="97" t="str">
        <f>IFERROR(HLOOKUP($C25&amp;1,'출퇴근 기록부_입력'!$C$1:$BBZ$37,5+BE$1,0),"")</f>
        <v/>
      </c>
      <c r="BF25" s="97" t="str">
        <f>IFERROR(HLOOKUP($C25&amp;1,'출퇴근 기록부_입력'!$C$1:$BBZ$37,5+BF$1,0),"")</f>
        <v/>
      </c>
      <c r="BG25" s="97" t="str">
        <f>IFERROR(HLOOKUP($C25&amp;1,'출퇴근 기록부_입력'!$C$1:$BBZ$37,5+BG$1,0),"")</f>
        <v/>
      </c>
      <c r="BH25" s="97" t="str">
        <f>IFERROR(HLOOKUP($C25&amp;1,'출퇴근 기록부_입력'!$C$1:$BBZ$37,5+BH$1,0),"")</f>
        <v/>
      </c>
      <c r="BI25" s="97" t="str">
        <f>IFERROR(HLOOKUP($C25&amp;1,'출퇴근 기록부_입력'!$C$1:$BBZ$37,5+BI$1,0),"")</f>
        <v/>
      </c>
      <c r="BJ25" s="97" t="str">
        <f>IFERROR(HLOOKUP($C25&amp;1,'출퇴근 기록부_입력'!$C$1:$BBZ$37,5+BJ$1,0),"")</f>
        <v/>
      </c>
      <c r="BK25" s="43" t="str">
        <f>IFERROR(HLOOKUP($C25&amp;1,'출퇴근 기록부_입력'!$C$1:$BBZ$37,5+BK$1,0),"")</f>
        <v/>
      </c>
    </row>
    <row r="26" spans="2:63" x14ac:dyDescent="0.2">
      <c r="B26" s="9">
        <v>19</v>
      </c>
      <c r="C26" s="208" t="str">
        <f>IFERROR(IF(HLOOKUP(B26,'출퇴근 기록부_입력'!$C$2:$BBZ$5,2,0)=0,"",HLOOKUP(B26,'출퇴근 기록부_입력'!$C$2:$BBZ$5,2,0)),"")</f>
        <v/>
      </c>
      <c r="D26" s="208"/>
      <c r="E26" s="207" t="str">
        <f>IFERROR(VLOOKUP($C26,직원정보_입력!$F:$I,2,0),"")</f>
        <v/>
      </c>
      <c r="F26" s="207"/>
      <c r="G26" s="207" t="str">
        <f>IFERROR(VLOOKUP($C26,직원정보_입력!$F:$I,3,0),"")</f>
        <v/>
      </c>
      <c r="H26" s="207"/>
      <c r="I26" s="207" t="str">
        <f>IFERROR(VLOOKUP($C26,직원정보_입력!$F:$I,4,0),"")</f>
        <v/>
      </c>
      <c r="J26" s="207"/>
      <c r="L26" s="29" t="str">
        <f>IFERROR(IF($C26="","",INT(HLOOKUP($C26&amp;3,'출퇴근 기록부_입력'!$C$1:$BBZ$37,37,0)+SUM($AC26:$AD26)*기준일시_입력!$Y$15)*24+HOUR(HLOOKUP($C26&amp;3,'출퇴근 기록부_입력'!$C$1:$BBZ$37,37,0)+SUM($AC26:$AD26)*기준일시_입력!$Y$15-INT(HLOOKUP($C26&amp;3,'출퇴근 기록부_입력'!$C$1:$BBZ$37,37,0)+SUM($AC26:$AD26)*기준일시_입력!$Y$15))),"")</f>
        <v/>
      </c>
      <c r="M26" s="30" t="s">
        <v>71</v>
      </c>
      <c r="N26" s="31" t="str">
        <f>IFERROR(IF($C26="","",MINUTE(HLOOKUP($C26&amp;3,'출퇴근 기록부_입력'!$C$1:$BBZ$37,37,0)+SUM($AC26:$AD26)*기준일시_입력!$Y$15-INT(HLOOKUP($C26&amp;3,'출퇴근 기록부_입력'!$C$1:$BBZ$37,37,0)+SUM($AC26:$AD26)*기준일시_입력!$Y$15))),"")</f>
        <v/>
      </c>
      <c r="O26" s="32" t="s">
        <v>72</v>
      </c>
      <c r="P26" s="29" t="str">
        <f>IFERROR(IF($C26="","",INT(HLOOKUP($C26&amp;2,'출퇴근 기록부_입력'!$C$1:$BBZ$37,37,0))*24+HOUR(HLOOKUP($C26&amp;2,'출퇴근 기록부_입력'!$C$1:$BBZ$37,37,0)-INT(HLOOKUP($C26&amp;2,'출퇴근 기록부_입력'!$C$1:$BBZ$37,37,0)))),"")</f>
        <v/>
      </c>
      <c r="Q26" s="30" t="s">
        <v>71</v>
      </c>
      <c r="R26" s="31" t="str">
        <f>IFERROR(IF($C26="","",MINUTE(HLOOKUP($C26&amp;2,'출퇴근 기록부_입력'!$C$1:$BBZ$37,37,0)-INT(HLOOKUP($C26&amp;2,'출퇴근 기록부_입력'!$C$1:$BBZ$37,37,0)))),"")</f>
        <v/>
      </c>
      <c r="S26" s="32" t="s">
        <v>72</v>
      </c>
      <c r="T26" s="12"/>
      <c r="U26" s="53" t="str">
        <f t="shared" si="1"/>
        <v/>
      </c>
      <c r="V26" s="26" t="str">
        <f t="shared" si="3"/>
        <v/>
      </c>
      <c r="W26" s="26" t="str">
        <f t="shared" si="3"/>
        <v/>
      </c>
      <c r="X26" s="26" t="str">
        <f t="shared" si="3"/>
        <v/>
      </c>
      <c r="Y26" s="26" t="str">
        <f t="shared" si="3"/>
        <v/>
      </c>
      <c r="Z26" s="131" t="str">
        <f t="shared" si="3"/>
        <v/>
      </c>
      <c r="AA26" s="26" t="str">
        <f t="shared" si="3"/>
        <v/>
      </c>
      <c r="AB26" s="26" t="str">
        <f t="shared" si="3"/>
        <v/>
      </c>
      <c r="AC26" s="26" t="str">
        <f t="shared" si="3"/>
        <v/>
      </c>
      <c r="AD26" s="26" t="str">
        <f t="shared" si="3"/>
        <v/>
      </c>
      <c r="AF26" s="211"/>
      <c r="AG26" s="97" t="str">
        <f>IFERROR(HLOOKUP($C26&amp;1,'출퇴근 기록부_입력'!$C$1:$BBZ$37,5+AG$1,0),"")</f>
        <v/>
      </c>
      <c r="AH26" s="97" t="str">
        <f>IFERROR(HLOOKUP($C26&amp;1,'출퇴근 기록부_입력'!$C$1:$BBZ$37,5+AH$1,0),"")</f>
        <v/>
      </c>
      <c r="AI26" s="97" t="str">
        <f>IFERROR(HLOOKUP($C26&amp;1,'출퇴근 기록부_입력'!$C$1:$BBZ$37,5+AI$1,0),"")</f>
        <v/>
      </c>
      <c r="AJ26" s="97" t="str">
        <f>IFERROR(HLOOKUP($C26&amp;1,'출퇴근 기록부_입력'!$C$1:$BBZ$37,5+AJ$1,0),"")</f>
        <v/>
      </c>
      <c r="AK26" s="97" t="str">
        <f>IFERROR(HLOOKUP($C26&amp;1,'출퇴근 기록부_입력'!$C$1:$BBZ$37,5+AK$1,0),"")</f>
        <v/>
      </c>
      <c r="AL26" s="97" t="str">
        <f>IFERROR(HLOOKUP($C26&amp;1,'출퇴근 기록부_입력'!$C$1:$BBZ$37,5+AL$1,0),"")</f>
        <v/>
      </c>
      <c r="AM26" s="97" t="str">
        <f>IFERROR(HLOOKUP($C26&amp;1,'출퇴근 기록부_입력'!$C$1:$BBZ$37,5+AM$1,0),"")</f>
        <v/>
      </c>
      <c r="AN26" s="97" t="str">
        <f>IFERROR(HLOOKUP($C26&amp;1,'출퇴근 기록부_입력'!$C$1:$BBZ$37,5+AN$1,0),"")</f>
        <v/>
      </c>
      <c r="AO26" s="97" t="str">
        <f>IFERROR(HLOOKUP($C26&amp;1,'출퇴근 기록부_입력'!$C$1:$BBZ$37,5+AO$1,0),"")</f>
        <v/>
      </c>
      <c r="AP26" s="97" t="str">
        <f>IFERROR(HLOOKUP($C26&amp;1,'출퇴근 기록부_입력'!$C$1:$BBZ$37,5+AP$1,0),"")</f>
        <v/>
      </c>
      <c r="AQ26" s="97" t="str">
        <f>IFERROR(HLOOKUP($C26&amp;1,'출퇴근 기록부_입력'!$C$1:$BBZ$37,5+AQ$1,0),"")</f>
        <v/>
      </c>
      <c r="AR26" s="97" t="str">
        <f>IFERROR(HLOOKUP($C26&amp;1,'출퇴근 기록부_입력'!$C$1:$BBZ$37,5+AR$1,0),"")</f>
        <v/>
      </c>
      <c r="AS26" s="97" t="str">
        <f>IFERROR(HLOOKUP($C26&amp;1,'출퇴근 기록부_입력'!$C$1:$BBZ$37,5+AS$1,0),"")</f>
        <v/>
      </c>
      <c r="AT26" s="97" t="str">
        <f>IFERROR(HLOOKUP($C26&amp;1,'출퇴근 기록부_입력'!$C$1:$BBZ$37,5+AT$1,0),"")</f>
        <v/>
      </c>
      <c r="AU26" s="97" t="str">
        <f>IFERROR(HLOOKUP($C26&amp;1,'출퇴근 기록부_입력'!$C$1:$BBZ$37,5+AU$1,0),"")</f>
        <v/>
      </c>
      <c r="AV26" s="97" t="str">
        <f>IFERROR(HLOOKUP($C26&amp;1,'출퇴근 기록부_입력'!$C$1:$BBZ$37,5+AV$1,0),"")</f>
        <v/>
      </c>
      <c r="AW26" s="97" t="str">
        <f>IFERROR(HLOOKUP($C26&amp;1,'출퇴근 기록부_입력'!$C$1:$BBZ$37,5+AW$1,0),"")</f>
        <v/>
      </c>
      <c r="AX26" s="97" t="str">
        <f>IFERROR(HLOOKUP($C26&amp;1,'출퇴근 기록부_입력'!$C$1:$BBZ$37,5+AX$1,0),"")</f>
        <v/>
      </c>
      <c r="AY26" s="97" t="str">
        <f>IFERROR(HLOOKUP($C26&amp;1,'출퇴근 기록부_입력'!$C$1:$BBZ$37,5+AY$1,0),"")</f>
        <v/>
      </c>
      <c r="AZ26" s="97" t="str">
        <f>IFERROR(HLOOKUP($C26&amp;1,'출퇴근 기록부_입력'!$C$1:$BBZ$37,5+AZ$1,0),"")</f>
        <v/>
      </c>
      <c r="BA26" s="97" t="str">
        <f>IFERROR(HLOOKUP($C26&amp;1,'출퇴근 기록부_입력'!$C$1:$BBZ$37,5+BA$1,0),"")</f>
        <v/>
      </c>
      <c r="BB26" s="97" t="str">
        <f>IFERROR(HLOOKUP($C26&amp;1,'출퇴근 기록부_입력'!$C$1:$BBZ$37,5+BB$1,0),"")</f>
        <v/>
      </c>
      <c r="BC26" s="97" t="str">
        <f>IFERROR(HLOOKUP($C26&amp;1,'출퇴근 기록부_입력'!$C$1:$BBZ$37,5+BC$1,0),"")</f>
        <v/>
      </c>
      <c r="BD26" s="97" t="str">
        <f>IFERROR(HLOOKUP($C26&amp;1,'출퇴근 기록부_입력'!$C$1:$BBZ$37,5+BD$1,0),"")</f>
        <v/>
      </c>
      <c r="BE26" s="97" t="str">
        <f>IFERROR(HLOOKUP($C26&amp;1,'출퇴근 기록부_입력'!$C$1:$BBZ$37,5+BE$1,0),"")</f>
        <v/>
      </c>
      <c r="BF26" s="97" t="str">
        <f>IFERROR(HLOOKUP($C26&amp;1,'출퇴근 기록부_입력'!$C$1:$BBZ$37,5+BF$1,0),"")</f>
        <v/>
      </c>
      <c r="BG26" s="97" t="str">
        <f>IFERROR(HLOOKUP($C26&amp;1,'출퇴근 기록부_입력'!$C$1:$BBZ$37,5+BG$1,0),"")</f>
        <v/>
      </c>
      <c r="BH26" s="97" t="str">
        <f>IFERROR(HLOOKUP($C26&amp;1,'출퇴근 기록부_입력'!$C$1:$BBZ$37,5+BH$1,0),"")</f>
        <v/>
      </c>
      <c r="BI26" s="97" t="str">
        <f>IFERROR(HLOOKUP($C26&amp;1,'출퇴근 기록부_입력'!$C$1:$BBZ$37,5+BI$1,0),"")</f>
        <v/>
      </c>
      <c r="BJ26" s="97" t="str">
        <f>IFERROR(HLOOKUP($C26&amp;1,'출퇴근 기록부_입력'!$C$1:$BBZ$37,5+BJ$1,0),"")</f>
        <v/>
      </c>
      <c r="BK26" s="43" t="str">
        <f>IFERROR(HLOOKUP($C26&amp;1,'출퇴근 기록부_입력'!$C$1:$BBZ$37,5+BK$1,0),"")</f>
        <v/>
      </c>
    </row>
    <row r="27" spans="2:63" x14ac:dyDescent="0.2">
      <c r="B27" s="9">
        <v>20</v>
      </c>
      <c r="C27" s="208" t="str">
        <f>IFERROR(IF(HLOOKUP(B27,'출퇴근 기록부_입력'!$C$2:$BBZ$5,2,0)=0,"",HLOOKUP(B27,'출퇴근 기록부_입력'!$C$2:$BBZ$5,2,0)),"")</f>
        <v/>
      </c>
      <c r="D27" s="208"/>
      <c r="E27" s="207" t="str">
        <f>IFERROR(VLOOKUP($C27,직원정보_입력!$F:$I,2,0),"")</f>
        <v/>
      </c>
      <c r="F27" s="207"/>
      <c r="G27" s="207" t="str">
        <f>IFERROR(VLOOKUP($C27,직원정보_입력!$F:$I,3,0),"")</f>
        <v/>
      </c>
      <c r="H27" s="207"/>
      <c r="I27" s="207" t="str">
        <f>IFERROR(VLOOKUP($C27,직원정보_입력!$F:$I,4,0),"")</f>
        <v/>
      </c>
      <c r="J27" s="207"/>
      <c r="L27" s="29" t="str">
        <f>IFERROR(IF($C27="","",INT(HLOOKUP($C27&amp;3,'출퇴근 기록부_입력'!$C$1:$BBZ$37,37,0)+SUM($AC27:$AD27)*기준일시_입력!$Y$15)*24+HOUR(HLOOKUP($C27&amp;3,'출퇴근 기록부_입력'!$C$1:$BBZ$37,37,0)+SUM($AC27:$AD27)*기준일시_입력!$Y$15-INT(HLOOKUP($C27&amp;3,'출퇴근 기록부_입력'!$C$1:$BBZ$37,37,0)+SUM($AC27:$AD27)*기준일시_입력!$Y$15))),"")</f>
        <v/>
      </c>
      <c r="M27" s="30" t="s">
        <v>71</v>
      </c>
      <c r="N27" s="31" t="str">
        <f>IFERROR(IF($C27="","",MINUTE(HLOOKUP($C27&amp;3,'출퇴근 기록부_입력'!$C$1:$BBZ$37,37,0)+SUM($AC27:$AD27)*기준일시_입력!$Y$15-INT(HLOOKUP($C27&amp;3,'출퇴근 기록부_입력'!$C$1:$BBZ$37,37,0)+SUM($AC27:$AD27)*기준일시_입력!$Y$15))),"")</f>
        <v/>
      </c>
      <c r="O27" s="32" t="s">
        <v>72</v>
      </c>
      <c r="P27" s="29" t="str">
        <f>IFERROR(IF($C27="","",INT(HLOOKUP($C27&amp;2,'출퇴근 기록부_입력'!$C$1:$BBZ$37,37,0))*24+HOUR(HLOOKUP($C27&amp;2,'출퇴근 기록부_입력'!$C$1:$BBZ$37,37,0)-INT(HLOOKUP($C27&amp;2,'출퇴근 기록부_입력'!$C$1:$BBZ$37,37,0)))),"")</f>
        <v/>
      </c>
      <c r="Q27" s="30" t="s">
        <v>71</v>
      </c>
      <c r="R27" s="31" t="str">
        <f>IFERROR(IF($C27="","",MINUTE(HLOOKUP($C27&amp;2,'출퇴근 기록부_입력'!$C$1:$BBZ$37,37,0)-INT(HLOOKUP($C27&amp;2,'출퇴근 기록부_입력'!$C$1:$BBZ$37,37,0)))),"")</f>
        <v/>
      </c>
      <c r="S27" s="32" t="s">
        <v>72</v>
      </c>
      <c r="T27" s="12"/>
      <c r="U27" s="53" t="str">
        <f t="shared" si="1"/>
        <v/>
      </c>
      <c r="V27" s="26" t="str">
        <f t="shared" si="3"/>
        <v/>
      </c>
      <c r="W27" s="26" t="str">
        <f t="shared" si="3"/>
        <v/>
      </c>
      <c r="X27" s="26" t="str">
        <f t="shared" si="3"/>
        <v/>
      </c>
      <c r="Y27" s="26" t="str">
        <f t="shared" si="3"/>
        <v/>
      </c>
      <c r="Z27" s="131" t="str">
        <f t="shared" si="3"/>
        <v/>
      </c>
      <c r="AA27" s="26" t="str">
        <f t="shared" si="3"/>
        <v/>
      </c>
      <c r="AB27" s="26" t="str">
        <f t="shared" si="3"/>
        <v/>
      </c>
      <c r="AC27" s="26" t="str">
        <f t="shared" si="3"/>
        <v/>
      </c>
      <c r="AD27" s="26" t="str">
        <f t="shared" si="3"/>
        <v/>
      </c>
      <c r="AF27" s="211"/>
      <c r="AG27" s="97" t="str">
        <f>IFERROR(HLOOKUP($C27&amp;1,'출퇴근 기록부_입력'!$C$1:$BBZ$37,5+AG$1,0),"")</f>
        <v/>
      </c>
      <c r="AH27" s="97" t="str">
        <f>IFERROR(HLOOKUP($C27&amp;1,'출퇴근 기록부_입력'!$C$1:$BBZ$37,5+AH$1,0),"")</f>
        <v/>
      </c>
      <c r="AI27" s="97" t="str">
        <f>IFERROR(HLOOKUP($C27&amp;1,'출퇴근 기록부_입력'!$C$1:$BBZ$37,5+AI$1,0),"")</f>
        <v/>
      </c>
      <c r="AJ27" s="97" t="str">
        <f>IFERROR(HLOOKUP($C27&amp;1,'출퇴근 기록부_입력'!$C$1:$BBZ$37,5+AJ$1,0),"")</f>
        <v/>
      </c>
      <c r="AK27" s="97" t="str">
        <f>IFERROR(HLOOKUP($C27&amp;1,'출퇴근 기록부_입력'!$C$1:$BBZ$37,5+AK$1,0),"")</f>
        <v/>
      </c>
      <c r="AL27" s="97" t="str">
        <f>IFERROR(HLOOKUP($C27&amp;1,'출퇴근 기록부_입력'!$C$1:$BBZ$37,5+AL$1,0),"")</f>
        <v/>
      </c>
      <c r="AM27" s="97" t="str">
        <f>IFERROR(HLOOKUP($C27&amp;1,'출퇴근 기록부_입력'!$C$1:$BBZ$37,5+AM$1,0),"")</f>
        <v/>
      </c>
      <c r="AN27" s="97" t="str">
        <f>IFERROR(HLOOKUP($C27&amp;1,'출퇴근 기록부_입력'!$C$1:$BBZ$37,5+AN$1,0),"")</f>
        <v/>
      </c>
      <c r="AO27" s="97" t="str">
        <f>IFERROR(HLOOKUP($C27&amp;1,'출퇴근 기록부_입력'!$C$1:$BBZ$37,5+AO$1,0),"")</f>
        <v/>
      </c>
      <c r="AP27" s="97" t="str">
        <f>IFERROR(HLOOKUP($C27&amp;1,'출퇴근 기록부_입력'!$C$1:$BBZ$37,5+AP$1,0),"")</f>
        <v/>
      </c>
      <c r="AQ27" s="97" t="str">
        <f>IFERROR(HLOOKUP($C27&amp;1,'출퇴근 기록부_입력'!$C$1:$BBZ$37,5+AQ$1,0),"")</f>
        <v/>
      </c>
      <c r="AR27" s="97" t="str">
        <f>IFERROR(HLOOKUP($C27&amp;1,'출퇴근 기록부_입력'!$C$1:$BBZ$37,5+AR$1,0),"")</f>
        <v/>
      </c>
      <c r="AS27" s="97" t="str">
        <f>IFERROR(HLOOKUP($C27&amp;1,'출퇴근 기록부_입력'!$C$1:$BBZ$37,5+AS$1,0),"")</f>
        <v/>
      </c>
      <c r="AT27" s="97" t="str">
        <f>IFERROR(HLOOKUP($C27&amp;1,'출퇴근 기록부_입력'!$C$1:$BBZ$37,5+AT$1,0),"")</f>
        <v/>
      </c>
      <c r="AU27" s="97" t="str">
        <f>IFERROR(HLOOKUP($C27&amp;1,'출퇴근 기록부_입력'!$C$1:$BBZ$37,5+AU$1,0),"")</f>
        <v/>
      </c>
      <c r="AV27" s="97" t="str">
        <f>IFERROR(HLOOKUP($C27&amp;1,'출퇴근 기록부_입력'!$C$1:$BBZ$37,5+AV$1,0),"")</f>
        <v/>
      </c>
      <c r="AW27" s="97" t="str">
        <f>IFERROR(HLOOKUP($C27&amp;1,'출퇴근 기록부_입력'!$C$1:$BBZ$37,5+AW$1,0),"")</f>
        <v/>
      </c>
      <c r="AX27" s="97" t="str">
        <f>IFERROR(HLOOKUP($C27&amp;1,'출퇴근 기록부_입력'!$C$1:$BBZ$37,5+AX$1,0),"")</f>
        <v/>
      </c>
      <c r="AY27" s="97" t="str">
        <f>IFERROR(HLOOKUP($C27&amp;1,'출퇴근 기록부_입력'!$C$1:$BBZ$37,5+AY$1,0),"")</f>
        <v/>
      </c>
      <c r="AZ27" s="97" t="str">
        <f>IFERROR(HLOOKUP($C27&amp;1,'출퇴근 기록부_입력'!$C$1:$BBZ$37,5+AZ$1,0),"")</f>
        <v/>
      </c>
      <c r="BA27" s="97" t="str">
        <f>IFERROR(HLOOKUP($C27&amp;1,'출퇴근 기록부_입력'!$C$1:$BBZ$37,5+BA$1,0),"")</f>
        <v/>
      </c>
      <c r="BB27" s="97" t="str">
        <f>IFERROR(HLOOKUP($C27&amp;1,'출퇴근 기록부_입력'!$C$1:$BBZ$37,5+BB$1,0),"")</f>
        <v/>
      </c>
      <c r="BC27" s="97" t="str">
        <f>IFERROR(HLOOKUP($C27&amp;1,'출퇴근 기록부_입력'!$C$1:$BBZ$37,5+BC$1,0),"")</f>
        <v/>
      </c>
      <c r="BD27" s="97" t="str">
        <f>IFERROR(HLOOKUP($C27&amp;1,'출퇴근 기록부_입력'!$C$1:$BBZ$37,5+BD$1,0),"")</f>
        <v/>
      </c>
      <c r="BE27" s="97" t="str">
        <f>IFERROR(HLOOKUP($C27&amp;1,'출퇴근 기록부_입력'!$C$1:$BBZ$37,5+BE$1,0),"")</f>
        <v/>
      </c>
      <c r="BF27" s="97" t="str">
        <f>IFERROR(HLOOKUP($C27&amp;1,'출퇴근 기록부_입력'!$C$1:$BBZ$37,5+BF$1,0),"")</f>
        <v/>
      </c>
      <c r="BG27" s="97" t="str">
        <f>IFERROR(HLOOKUP($C27&amp;1,'출퇴근 기록부_입력'!$C$1:$BBZ$37,5+BG$1,0),"")</f>
        <v/>
      </c>
      <c r="BH27" s="97" t="str">
        <f>IFERROR(HLOOKUP($C27&amp;1,'출퇴근 기록부_입력'!$C$1:$BBZ$37,5+BH$1,0),"")</f>
        <v/>
      </c>
      <c r="BI27" s="97" t="str">
        <f>IFERROR(HLOOKUP($C27&amp;1,'출퇴근 기록부_입력'!$C$1:$BBZ$37,5+BI$1,0),"")</f>
        <v/>
      </c>
      <c r="BJ27" s="97" t="str">
        <f>IFERROR(HLOOKUP($C27&amp;1,'출퇴근 기록부_입력'!$C$1:$BBZ$37,5+BJ$1,0),"")</f>
        <v/>
      </c>
      <c r="BK27" s="43" t="str">
        <f>IFERROR(HLOOKUP($C27&amp;1,'출퇴근 기록부_입력'!$C$1:$BBZ$37,5+BK$1,0),"")</f>
        <v/>
      </c>
    </row>
    <row r="28" spans="2:63" x14ac:dyDescent="0.2">
      <c r="B28" s="9">
        <v>21</v>
      </c>
      <c r="C28" s="208" t="str">
        <f>IFERROR(IF(HLOOKUP(B28,'출퇴근 기록부_입력'!$C$2:$BBZ$5,2,0)=0,"",HLOOKUP(B28,'출퇴근 기록부_입력'!$C$2:$BBZ$5,2,0)),"")</f>
        <v/>
      </c>
      <c r="D28" s="208"/>
      <c r="E28" s="207" t="str">
        <f>IFERROR(VLOOKUP($C28,직원정보_입력!$F:$I,2,0),"")</f>
        <v/>
      </c>
      <c r="F28" s="207"/>
      <c r="G28" s="207" t="str">
        <f>IFERROR(VLOOKUP($C28,직원정보_입력!$F:$I,3,0),"")</f>
        <v/>
      </c>
      <c r="H28" s="207"/>
      <c r="I28" s="207" t="str">
        <f>IFERROR(VLOOKUP($C28,직원정보_입력!$F:$I,4,0),"")</f>
        <v/>
      </c>
      <c r="J28" s="207"/>
      <c r="L28" s="29" t="str">
        <f>IFERROR(IF($C28="","",INT(HLOOKUP($C28&amp;3,'출퇴근 기록부_입력'!$C$1:$BBZ$37,37,0)+SUM($AC28:$AD28)*기준일시_입력!$Y$15)*24+HOUR(HLOOKUP($C28&amp;3,'출퇴근 기록부_입력'!$C$1:$BBZ$37,37,0)+SUM($AC28:$AD28)*기준일시_입력!$Y$15-INT(HLOOKUP($C28&amp;3,'출퇴근 기록부_입력'!$C$1:$BBZ$37,37,0)+SUM($AC28:$AD28)*기준일시_입력!$Y$15))),"")</f>
        <v/>
      </c>
      <c r="M28" s="30" t="s">
        <v>71</v>
      </c>
      <c r="N28" s="31" t="str">
        <f>IFERROR(IF($C28="","",MINUTE(HLOOKUP($C28&amp;3,'출퇴근 기록부_입력'!$C$1:$BBZ$37,37,0)+SUM($AC28:$AD28)*기준일시_입력!$Y$15-INT(HLOOKUP($C28&amp;3,'출퇴근 기록부_입력'!$C$1:$BBZ$37,37,0)+SUM($AC28:$AD28)*기준일시_입력!$Y$15))),"")</f>
        <v/>
      </c>
      <c r="O28" s="32" t="s">
        <v>72</v>
      </c>
      <c r="P28" s="29" t="str">
        <f>IFERROR(IF($C28="","",INT(HLOOKUP($C28&amp;2,'출퇴근 기록부_입력'!$C$1:$BBZ$37,37,0))*24+HOUR(HLOOKUP($C28&amp;2,'출퇴근 기록부_입력'!$C$1:$BBZ$37,37,0)-INT(HLOOKUP($C28&amp;2,'출퇴근 기록부_입력'!$C$1:$BBZ$37,37,0)))),"")</f>
        <v/>
      </c>
      <c r="Q28" s="30" t="s">
        <v>71</v>
      </c>
      <c r="R28" s="31" t="str">
        <f>IFERROR(IF($C28="","",MINUTE(HLOOKUP($C28&amp;2,'출퇴근 기록부_입력'!$C$1:$BBZ$37,37,0)-INT(HLOOKUP($C28&amp;2,'출퇴근 기록부_입력'!$C$1:$BBZ$37,37,0)))),"")</f>
        <v/>
      </c>
      <c r="S28" s="32" t="s">
        <v>72</v>
      </c>
      <c r="T28" s="12"/>
      <c r="U28" s="53" t="str">
        <f t="shared" si="1"/>
        <v/>
      </c>
      <c r="V28" s="26" t="str">
        <f t="shared" ref="V28:AD37" si="4">IF($C28="","",COUNTIF($AG28:$BK28,V$7))</f>
        <v/>
      </c>
      <c r="W28" s="26" t="str">
        <f t="shared" si="4"/>
        <v/>
      </c>
      <c r="X28" s="26" t="str">
        <f t="shared" si="4"/>
        <v/>
      </c>
      <c r="Y28" s="26" t="str">
        <f t="shared" si="4"/>
        <v/>
      </c>
      <c r="Z28" s="131" t="str">
        <f t="shared" si="4"/>
        <v/>
      </c>
      <c r="AA28" s="26" t="str">
        <f t="shared" si="4"/>
        <v/>
      </c>
      <c r="AB28" s="26" t="str">
        <f t="shared" si="4"/>
        <v/>
      </c>
      <c r="AC28" s="26" t="str">
        <f t="shared" si="4"/>
        <v/>
      </c>
      <c r="AD28" s="26" t="str">
        <f t="shared" si="4"/>
        <v/>
      </c>
      <c r="AF28" s="211"/>
      <c r="AG28" s="97" t="str">
        <f>IFERROR(HLOOKUP($C28&amp;1,'출퇴근 기록부_입력'!$C$1:$BBZ$37,5+AG$1,0),"")</f>
        <v/>
      </c>
      <c r="AH28" s="97" t="str">
        <f>IFERROR(HLOOKUP($C28&amp;1,'출퇴근 기록부_입력'!$C$1:$BBZ$37,5+AH$1,0),"")</f>
        <v/>
      </c>
      <c r="AI28" s="97" t="str">
        <f>IFERROR(HLOOKUP($C28&amp;1,'출퇴근 기록부_입력'!$C$1:$BBZ$37,5+AI$1,0),"")</f>
        <v/>
      </c>
      <c r="AJ28" s="97" t="str">
        <f>IFERROR(HLOOKUP($C28&amp;1,'출퇴근 기록부_입력'!$C$1:$BBZ$37,5+AJ$1,0),"")</f>
        <v/>
      </c>
      <c r="AK28" s="97" t="str">
        <f>IFERROR(HLOOKUP($C28&amp;1,'출퇴근 기록부_입력'!$C$1:$BBZ$37,5+AK$1,0),"")</f>
        <v/>
      </c>
      <c r="AL28" s="97" t="str">
        <f>IFERROR(HLOOKUP($C28&amp;1,'출퇴근 기록부_입력'!$C$1:$BBZ$37,5+AL$1,0),"")</f>
        <v/>
      </c>
      <c r="AM28" s="97" t="str">
        <f>IFERROR(HLOOKUP($C28&amp;1,'출퇴근 기록부_입력'!$C$1:$BBZ$37,5+AM$1,0),"")</f>
        <v/>
      </c>
      <c r="AN28" s="97" t="str">
        <f>IFERROR(HLOOKUP($C28&amp;1,'출퇴근 기록부_입력'!$C$1:$BBZ$37,5+AN$1,0),"")</f>
        <v/>
      </c>
      <c r="AO28" s="97" t="str">
        <f>IFERROR(HLOOKUP($C28&amp;1,'출퇴근 기록부_입력'!$C$1:$BBZ$37,5+AO$1,0),"")</f>
        <v/>
      </c>
      <c r="AP28" s="97" t="str">
        <f>IFERROR(HLOOKUP($C28&amp;1,'출퇴근 기록부_입력'!$C$1:$BBZ$37,5+AP$1,0),"")</f>
        <v/>
      </c>
      <c r="AQ28" s="97" t="str">
        <f>IFERROR(HLOOKUP($C28&amp;1,'출퇴근 기록부_입력'!$C$1:$BBZ$37,5+AQ$1,0),"")</f>
        <v/>
      </c>
      <c r="AR28" s="97" t="str">
        <f>IFERROR(HLOOKUP($C28&amp;1,'출퇴근 기록부_입력'!$C$1:$BBZ$37,5+AR$1,0),"")</f>
        <v/>
      </c>
      <c r="AS28" s="97" t="str">
        <f>IFERROR(HLOOKUP($C28&amp;1,'출퇴근 기록부_입력'!$C$1:$BBZ$37,5+AS$1,0),"")</f>
        <v/>
      </c>
      <c r="AT28" s="97" t="str">
        <f>IFERROR(HLOOKUP($C28&amp;1,'출퇴근 기록부_입력'!$C$1:$BBZ$37,5+AT$1,0),"")</f>
        <v/>
      </c>
      <c r="AU28" s="97" t="str">
        <f>IFERROR(HLOOKUP($C28&amp;1,'출퇴근 기록부_입력'!$C$1:$BBZ$37,5+AU$1,0),"")</f>
        <v/>
      </c>
      <c r="AV28" s="97" t="str">
        <f>IFERROR(HLOOKUP($C28&amp;1,'출퇴근 기록부_입력'!$C$1:$BBZ$37,5+AV$1,0),"")</f>
        <v/>
      </c>
      <c r="AW28" s="97" t="str">
        <f>IFERROR(HLOOKUP($C28&amp;1,'출퇴근 기록부_입력'!$C$1:$BBZ$37,5+AW$1,0),"")</f>
        <v/>
      </c>
      <c r="AX28" s="97" t="str">
        <f>IFERROR(HLOOKUP($C28&amp;1,'출퇴근 기록부_입력'!$C$1:$BBZ$37,5+AX$1,0),"")</f>
        <v/>
      </c>
      <c r="AY28" s="97" t="str">
        <f>IFERROR(HLOOKUP($C28&amp;1,'출퇴근 기록부_입력'!$C$1:$BBZ$37,5+AY$1,0),"")</f>
        <v/>
      </c>
      <c r="AZ28" s="97" t="str">
        <f>IFERROR(HLOOKUP($C28&amp;1,'출퇴근 기록부_입력'!$C$1:$BBZ$37,5+AZ$1,0),"")</f>
        <v/>
      </c>
      <c r="BA28" s="97" t="str">
        <f>IFERROR(HLOOKUP($C28&amp;1,'출퇴근 기록부_입력'!$C$1:$BBZ$37,5+BA$1,0),"")</f>
        <v/>
      </c>
      <c r="BB28" s="97" t="str">
        <f>IFERROR(HLOOKUP($C28&amp;1,'출퇴근 기록부_입력'!$C$1:$BBZ$37,5+BB$1,0),"")</f>
        <v/>
      </c>
      <c r="BC28" s="97" t="str">
        <f>IFERROR(HLOOKUP($C28&amp;1,'출퇴근 기록부_입력'!$C$1:$BBZ$37,5+BC$1,0),"")</f>
        <v/>
      </c>
      <c r="BD28" s="97" t="str">
        <f>IFERROR(HLOOKUP($C28&amp;1,'출퇴근 기록부_입력'!$C$1:$BBZ$37,5+BD$1,0),"")</f>
        <v/>
      </c>
      <c r="BE28" s="97" t="str">
        <f>IFERROR(HLOOKUP($C28&amp;1,'출퇴근 기록부_입력'!$C$1:$BBZ$37,5+BE$1,0),"")</f>
        <v/>
      </c>
      <c r="BF28" s="97" t="str">
        <f>IFERROR(HLOOKUP($C28&amp;1,'출퇴근 기록부_입력'!$C$1:$BBZ$37,5+BF$1,0),"")</f>
        <v/>
      </c>
      <c r="BG28" s="97" t="str">
        <f>IFERROR(HLOOKUP($C28&amp;1,'출퇴근 기록부_입력'!$C$1:$BBZ$37,5+BG$1,0),"")</f>
        <v/>
      </c>
      <c r="BH28" s="97" t="str">
        <f>IFERROR(HLOOKUP($C28&amp;1,'출퇴근 기록부_입력'!$C$1:$BBZ$37,5+BH$1,0),"")</f>
        <v/>
      </c>
      <c r="BI28" s="97" t="str">
        <f>IFERROR(HLOOKUP($C28&amp;1,'출퇴근 기록부_입력'!$C$1:$BBZ$37,5+BI$1,0),"")</f>
        <v/>
      </c>
      <c r="BJ28" s="97" t="str">
        <f>IFERROR(HLOOKUP($C28&amp;1,'출퇴근 기록부_입력'!$C$1:$BBZ$37,5+BJ$1,0),"")</f>
        <v/>
      </c>
      <c r="BK28" s="43" t="str">
        <f>IFERROR(HLOOKUP($C28&amp;1,'출퇴근 기록부_입력'!$C$1:$BBZ$37,5+BK$1,0),"")</f>
        <v/>
      </c>
    </row>
    <row r="29" spans="2:63" x14ac:dyDescent="0.2">
      <c r="B29" s="9">
        <v>22</v>
      </c>
      <c r="C29" s="208" t="str">
        <f>IFERROR(IF(HLOOKUP(B29,'출퇴근 기록부_입력'!$C$2:$BBZ$5,2,0)=0,"",HLOOKUP(B29,'출퇴근 기록부_입력'!$C$2:$BBZ$5,2,0)),"")</f>
        <v/>
      </c>
      <c r="D29" s="208"/>
      <c r="E29" s="207" t="str">
        <f>IFERROR(VLOOKUP($C29,직원정보_입력!$F:$I,2,0),"")</f>
        <v/>
      </c>
      <c r="F29" s="207"/>
      <c r="G29" s="207" t="str">
        <f>IFERROR(VLOOKUP($C29,직원정보_입력!$F:$I,3,0),"")</f>
        <v/>
      </c>
      <c r="H29" s="207"/>
      <c r="I29" s="207" t="str">
        <f>IFERROR(VLOOKUP($C29,직원정보_입력!$F:$I,4,0),"")</f>
        <v/>
      </c>
      <c r="J29" s="207"/>
      <c r="L29" s="29" t="str">
        <f>IFERROR(IF($C29="","",INT(HLOOKUP($C29&amp;3,'출퇴근 기록부_입력'!$C$1:$BBZ$37,37,0)+SUM($AC29:$AD29)*기준일시_입력!$Y$15)*24+HOUR(HLOOKUP($C29&amp;3,'출퇴근 기록부_입력'!$C$1:$BBZ$37,37,0)+SUM($AC29:$AD29)*기준일시_입력!$Y$15-INT(HLOOKUP($C29&amp;3,'출퇴근 기록부_입력'!$C$1:$BBZ$37,37,0)+SUM($AC29:$AD29)*기준일시_입력!$Y$15))),"")</f>
        <v/>
      </c>
      <c r="M29" s="30" t="s">
        <v>71</v>
      </c>
      <c r="N29" s="31" t="str">
        <f>IFERROR(IF($C29="","",MINUTE(HLOOKUP($C29&amp;3,'출퇴근 기록부_입력'!$C$1:$BBZ$37,37,0)+SUM($AC29:$AD29)*기준일시_입력!$Y$15-INT(HLOOKUP($C29&amp;3,'출퇴근 기록부_입력'!$C$1:$BBZ$37,37,0)+SUM($AC29:$AD29)*기준일시_입력!$Y$15))),"")</f>
        <v/>
      </c>
      <c r="O29" s="32" t="s">
        <v>72</v>
      </c>
      <c r="P29" s="29" t="str">
        <f>IFERROR(IF($C29="","",INT(HLOOKUP($C29&amp;2,'출퇴근 기록부_입력'!$C$1:$BBZ$37,37,0))*24+HOUR(HLOOKUP($C29&amp;2,'출퇴근 기록부_입력'!$C$1:$BBZ$37,37,0)-INT(HLOOKUP($C29&amp;2,'출퇴근 기록부_입력'!$C$1:$BBZ$37,37,0)))),"")</f>
        <v/>
      </c>
      <c r="Q29" s="30" t="s">
        <v>71</v>
      </c>
      <c r="R29" s="31" t="str">
        <f>IFERROR(IF($C29="","",MINUTE(HLOOKUP($C29&amp;2,'출퇴근 기록부_입력'!$C$1:$BBZ$37,37,0)-INT(HLOOKUP($C29&amp;2,'출퇴근 기록부_입력'!$C$1:$BBZ$37,37,0)))),"")</f>
        <v/>
      </c>
      <c r="S29" s="32" t="s">
        <v>72</v>
      </c>
      <c r="T29" s="12"/>
      <c r="U29" s="53" t="str">
        <f t="shared" si="1"/>
        <v/>
      </c>
      <c r="V29" s="26" t="str">
        <f t="shared" si="4"/>
        <v/>
      </c>
      <c r="W29" s="26" t="str">
        <f t="shared" si="4"/>
        <v/>
      </c>
      <c r="X29" s="26" t="str">
        <f t="shared" si="4"/>
        <v/>
      </c>
      <c r="Y29" s="26" t="str">
        <f t="shared" si="4"/>
        <v/>
      </c>
      <c r="Z29" s="131" t="str">
        <f t="shared" si="4"/>
        <v/>
      </c>
      <c r="AA29" s="26" t="str">
        <f t="shared" si="4"/>
        <v/>
      </c>
      <c r="AB29" s="26" t="str">
        <f t="shared" si="4"/>
        <v/>
      </c>
      <c r="AC29" s="26" t="str">
        <f t="shared" si="4"/>
        <v/>
      </c>
      <c r="AD29" s="26" t="str">
        <f t="shared" si="4"/>
        <v/>
      </c>
      <c r="AF29" s="211"/>
      <c r="AG29" s="97" t="str">
        <f>IFERROR(HLOOKUP($C29&amp;1,'출퇴근 기록부_입력'!$C$1:$BBZ$37,5+AG$1,0),"")</f>
        <v/>
      </c>
      <c r="AH29" s="97" t="str">
        <f>IFERROR(HLOOKUP($C29&amp;1,'출퇴근 기록부_입력'!$C$1:$BBZ$37,5+AH$1,0),"")</f>
        <v/>
      </c>
      <c r="AI29" s="97" t="str">
        <f>IFERROR(HLOOKUP($C29&amp;1,'출퇴근 기록부_입력'!$C$1:$BBZ$37,5+AI$1,0),"")</f>
        <v/>
      </c>
      <c r="AJ29" s="97" t="str">
        <f>IFERROR(HLOOKUP($C29&amp;1,'출퇴근 기록부_입력'!$C$1:$BBZ$37,5+AJ$1,0),"")</f>
        <v/>
      </c>
      <c r="AK29" s="97" t="str">
        <f>IFERROR(HLOOKUP($C29&amp;1,'출퇴근 기록부_입력'!$C$1:$BBZ$37,5+AK$1,0),"")</f>
        <v/>
      </c>
      <c r="AL29" s="97" t="str">
        <f>IFERROR(HLOOKUP($C29&amp;1,'출퇴근 기록부_입력'!$C$1:$BBZ$37,5+AL$1,0),"")</f>
        <v/>
      </c>
      <c r="AM29" s="97" t="str">
        <f>IFERROR(HLOOKUP($C29&amp;1,'출퇴근 기록부_입력'!$C$1:$BBZ$37,5+AM$1,0),"")</f>
        <v/>
      </c>
      <c r="AN29" s="97" t="str">
        <f>IFERROR(HLOOKUP($C29&amp;1,'출퇴근 기록부_입력'!$C$1:$BBZ$37,5+AN$1,0),"")</f>
        <v/>
      </c>
      <c r="AO29" s="97" t="str">
        <f>IFERROR(HLOOKUP($C29&amp;1,'출퇴근 기록부_입력'!$C$1:$BBZ$37,5+AO$1,0),"")</f>
        <v/>
      </c>
      <c r="AP29" s="97" t="str">
        <f>IFERROR(HLOOKUP($C29&amp;1,'출퇴근 기록부_입력'!$C$1:$BBZ$37,5+AP$1,0),"")</f>
        <v/>
      </c>
      <c r="AQ29" s="97" t="str">
        <f>IFERROR(HLOOKUP($C29&amp;1,'출퇴근 기록부_입력'!$C$1:$BBZ$37,5+AQ$1,0),"")</f>
        <v/>
      </c>
      <c r="AR29" s="97" t="str">
        <f>IFERROR(HLOOKUP($C29&amp;1,'출퇴근 기록부_입력'!$C$1:$BBZ$37,5+AR$1,0),"")</f>
        <v/>
      </c>
      <c r="AS29" s="97" t="str">
        <f>IFERROR(HLOOKUP($C29&amp;1,'출퇴근 기록부_입력'!$C$1:$BBZ$37,5+AS$1,0),"")</f>
        <v/>
      </c>
      <c r="AT29" s="97" t="str">
        <f>IFERROR(HLOOKUP($C29&amp;1,'출퇴근 기록부_입력'!$C$1:$BBZ$37,5+AT$1,0),"")</f>
        <v/>
      </c>
      <c r="AU29" s="97" t="str">
        <f>IFERROR(HLOOKUP($C29&amp;1,'출퇴근 기록부_입력'!$C$1:$BBZ$37,5+AU$1,0),"")</f>
        <v/>
      </c>
      <c r="AV29" s="97" t="str">
        <f>IFERROR(HLOOKUP($C29&amp;1,'출퇴근 기록부_입력'!$C$1:$BBZ$37,5+AV$1,0),"")</f>
        <v/>
      </c>
      <c r="AW29" s="97" t="str">
        <f>IFERROR(HLOOKUP($C29&amp;1,'출퇴근 기록부_입력'!$C$1:$BBZ$37,5+AW$1,0),"")</f>
        <v/>
      </c>
      <c r="AX29" s="97" t="str">
        <f>IFERROR(HLOOKUP($C29&amp;1,'출퇴근 기록부_입력'!$C$1:$BBZ$37,5+AX$1,0),"")</f>
        <v/>
      </c>
      <c r="AY29" s="97" t="str">
        <f>IFERROR(HLOOKUP($C29&amp;1,'출퇴근 기록부_입력'!$C$1:$BBZ$37,5+AY$1,0),"")</f>
        <v/>
      </c>
      <c r="AZ29" s="97" t="str">
        <f>IFERROR(HLOOKUP($C29&amp;1,'출퇴근 기록부_입력'!$C$1:$BBZ$37,5+AZ$1,0),"")</f>
        <v/>
      </c>
      <c r="BA29" s="97" t="str">
        <f>IFERROR(HLOOKUP($C29&amp;1,'출퇴근 기록부_입력'!$C$1:$BBZ$37,5+BA$1,0),"")</f>
        <v/>
      </c>
      <c r="BB29" s="97" t="str">
        <f>IFERROR(HLOOKUP($C29&amp;1,'출퇴근 기록부_입력'!$C$1:$BBZ$37,5+BB$1,0),"")</f>
        <v/>
      </c>
      <c r="BC29" s="97" t="str">
        <f>IFERROR(HLOOKUP($C29&amp;1,'출퇴근 기록부_입력'!$C$1:$BBZ$37,5+BC$1,0),"")</f>
        <v/>
      </c>
      <c r="BD29" s="97" t="str">
        <f>IFERROR(HLOOKUP($C29&amp;1,'출퇴근 기록부_입력'!$C$1:$BBZ$37,5+BD$1,0),"")</f>
        <v/>
      </c>
      <c r="BE29" s="97" t="str">
        <f>IFERROR(HLOOKUP($C29&amp;1,'출퇴근 기록부_입력'!$C$1:$BBZ$37,5+BE$1,0),"")</f>
        <v/>
      </c>
      <c r="BF29" s="97" t="str">
        <f>IFERROR(HLOOKUP($C29&amp;1,'출퇴근 기록부_입력'!$C$1:$BBZ$37,5+BF$1,0),"")</f>
        <v/>
      </c>
      <c r="BG29" s="97" t="str">
        <f>IFERROR(HLOOKUP($C29&amp;1,'출퇴근 기록부_입력'!$C$1:$BBZ$37,5+BG$1,0),"")</f>
        <v/>
      </c>
      <c r="BH29" s="97" t="str">
        <f>IFERROR(HLOOKUP($C29&amp;1,'출퇴근 기록부_입력'!$C$1:$BBZ$37,5+BH$1,0),"")</f>
        <v/>
      </c>
      <c r="BI29" s="97" t="str">
        <f>IFERROR(HLOOKUP($C29&amp;1,'출퇴근 기록부_입력'!$C$1:$BBZ$37,5+BI$1,0),"")</f>
        <v/>
      </c>
      <c r="BJ29" s="97" t="str">
        <f>IFERROR(HLOOKUP($C29&amp;1,'출퇴근 기록부_입력'!$C$1:$BBZ$37,5+BJ$1,0),"")</f>
        <v/>
      </c>
      <c r="BK29" s="43" t="str">
        <f>IFERROR(HLOOKUP($C29&amp;1,'출퇴근 기록부_입력'!$C$1:$BBZ$37,5+BK$1,0),"")</f>
        <v/>
      </c>
    </row>
    <row r="30" spans="2:63" x14ac:dyDescent="0.2">
      <c r="B30" s="9">
        <v>23</v>
      </c>
      <c r="C30" s="208" t="str">
        <f>IFERROR(IF(HLOOKUP(B30,'출퇴근 기록부_입력'!$C$2:$BBZ$5,2,0)=0,"",HLOOKUP(B30,'출퇴근 기록부_입력'!$C$2:$BBZ$5,2,0)),"")</f>
        <v/>
      </c>
      <c r="D30" s="208"/>
      <c r="E30" s="207" t="str">
        <f>IFERROR(VLOOKUP($C30,직원정보_입력!$F:$I,2,0),"")</f>
        <v/>
      </c>
      <c r="F30" s="207"/>
      <c r="G30" s="207" t="str">
        <f>IFERROR(VLOOKUP($C30,직원정보_입력!$F:$I,3,0),"")</f>
        <v/>
      </c>
      <c r="H30" s="207"/>
      <c r="I30" s="207" t="str">
        <f>IFERROR(VLOOKUP($C30,직원정보_입력!$F:$I,4,0),"")</f>
        <v/>
      </c>
      <c r="J30" s="207"/>
      <c r="L30" s="29" t="str">
        <f>IFERROR(IF($C30="","",INT(HLOOKUP($C30&amp;3,'출퇴근 기록부_입력'!$C$1:$BBZ$37,37,0)+SUM($AC30:$AD30)*기준일시_입력!$Y$15)*24+HOUR(HLOOKUP($C30&amp;3,'출퇴근 기록부_입력'!$C$1:$BBZ$37,37,0)+SUM($AC30:$AD30)*기준일시_입력!$Y$15-INT(HLOOKUP($C30&amp;3,'출퇴근 기록부_입력'!$C$1:$BBZ$37,37,0)+SUM($AC30:$AD30)*기준일시_입력!$Y$15))),"")</f>
        <v/>
      </c>
      <c r="M30" s="30" t="s">
        <v>71</v>
      </c>
      <c r="N30" s="31" t="str">
        <f>IFERROR(IF($C30="","",MINUTE(HLOOKUP($C30&amp;3,'출퇴근 기록부_입력'!$C$1:$BBZ$37,37,0)+SUM($AC30:$AD30)*기준일시_입력!$Y$15-INT(HLOOKUP($C30&amp;3,'출퇴근 기록부_입력'!$C$1:$BBZ$37,37,0)+SUM($AC30:$AD30)*기준일시_입력!$Y$15))),"")</f>
        <v/>
      </c>
      <c r="O30" s="32" t="s">
        <v>72</v>
      </c>
      <c r="P30" s="29" t="str">
        <f>IFERROR(IF($C30="","",INT(HLOOKUP($C30&amp;2,'출퇴근 기록부_입력'!$C$1:$BBZ$37,37,0))*24+HOUR(HLOOKUP($C30&amp;2,'출퇴근 기록부_입력'!$C$1:$BBZ$37,37,0)-INT(HLOOKUP($C30&amp;2,'출퇴근 기록부_입력'!$C$1:$BBZ$37,37,0)))),"")</f>
        <v/>
      </c>
      <c r="Q30" s="30" t="s">
        <v>71</v>
      </c>
      <c r="R30" s="31" t="str">
        <f>IFERROR(IF($C30="","",MINUTE(HLOOKUP($C30&amp;2,'출퇴근 기록부_입력'!$C$1:$BBZ$37,37,0)-INT(HLOOKUP($C30&amp;2,'출퇴근 기록부_입력'!$C$1:$BBZ$37,37,0)))),"")</f>
        <v/>
      </c>
      <c r="S30" s="32" t="s">
        <v>72</v>
      </c>
      <c r="T30" s="12"/>
      <c r="U30" s="53" t="str">
        <f t="shared" si="1"/>
        <v/>
      </c>
      <c r="V30" s="26" t="str">
        <f t="shared" si="4"/>
        <v/>
      </c>
      <c r="W30" s="26" t="str">
        <f t="shared" si="4"/>
        <v/>
      </c>
      <c r="X30" s="26" t="str">
        <f t="shared" si="4"/>
        <v/>
      </c>
      <c r="Y30" s="26" t="str">
        <f t="shared" si="4"/>
        <v/>
      </c>
      <c r="Z30" s="131" t="str">
        <f t="shared" si="4"/>
        <v/>
      </c>
      <c r="AA30" s="26" t="str">
        <f t="shared" si="4"/>
        <v/>
      </c>
      <c r="AB30" s="26" t="str">
        <f t="shared" si="4"/>
        <v/>
      </c>
      <c r="AC30" s="26" t="str">
        <f t="shared" si="4"/>
        <v/>
      </c>
      <c r="AD30" s="26" t="str">
        <f t="shared" si="4"/>
        <v/>
      </c>
      <c r="AF30" s="211"/>
      <c r="AG30" s="97" t="str">
        <f>IFERROR(HLOOKUP($C30&amp;1,'출퇴근 기록부_입력'!$C$1:$BBZ$37,5+AG$1,0),"")</f>
        <v/>
      </c>
      <c r="AH30" s="97" t="str">
        <f>IFERROR(HLOOKUP($C30&amp;1,'출퇴근 기록부_입력'!$C$1:$BBZ$37,5+AH$1,0),"")</f>
        <v/>
      </c>
      <c r="AI30" s="97" t="str">
        <f>IFERROR(HLOOKUP($C30&amp;1,'출퇴근 기록부_입력'!$C$1:$BBZ$37,5+AI$1,0),"")</f>
        <v/>
      </c>
      <c r="AJ30" s="97" t="str">
        <f>IFERROR(HLOOKUP($C30&amp;1,'출퇴근 기록부_입력'!$C$1:$BBZ$37,5+AJ$1,0),"")</f>
        <v/>
      </c>
      <c r="AK30" s="97" t="str">
        <f>IFERROR(HLOOKUP($C30&amp;1,'출퇴근 기록부_입력'!$C$1:$BBZ$37,5+AK$1,0),"")</f>
        <v/>
      </c>
      <c r="AL30" s="97" t="str">
        <f>IFERROR(HLOOKUP($C30&amp;1,'출퇴근 기록부_입력'!$C$1:$BBZ$37,5+AL$1,0),"")</f>
        <v/>
      </c>
      <c r="AM30" s="97" t="str">
        <f>IFERROR(HLOOKUP($C30&amp;1,'출퇴근 기록부_입력'!$C$1:$BBZ$37,5+AM$1,0),"")</f>
        <v/>
      </c>
      <c r="AN30" s="97" t="str">
        <f>IFERROR(HLOOKUP($C30&amp;1,'출퇴근 기록부_입력'!$C$1:$BBZ$37,5+AN$1,0),"")</f>
        <v/>
      </c>
      <c r="AO30" s="97" t="str">
        <f>IFERROR(HLOOKUP($C30&amp;1,'출퇴근 기록부_입력'!$C$1:$BBZ$37,5+AO$1,0),"")</f>
        <v/>
      </c>
      <c r="AP30" s="97" t="str">
        <f>IFERROR(HLOOKUP($C30&amp;1,'출퇴근 기록부_입력'!$C$1:$BBZ$37,5+AP$1,0),"")</f>
        <v/>
      </c>
      <c r="AQ30" s="97" t="str">
        <f>IFERROR(HLOOKUP($C30&amp;1,'출퇴근 기록부_입력'!$C$1:$BBZ$37,5+AQ$1,0),"")</f>
        <v/>
      </c>
      <c r="AR30" s="97" t="str">
        <f>IFERROR(HLOOKUP($C30&amp;1,'출퇴근 기록부_입력'!$C$1:$BBZ$37,5+AR$1,0),"")</f>
        <v/>
      </c>
      <c r="AS30" s="97" t="str">
        <f>IFERROR(HLOOKUP($C30&amp;1,'출퇴근 기록부_입력'!$C$1:$BBZ$37,5+AS$1,0),"")</f>
        <v/>
      </c>
      <c r="AT30" s="97" t="str">
        <f>IFERROR(HLOOKUP($C30&amp;1,'출퇴근 기록부_입력'!$C$1:$BBZ$37,5+AT$1,0),"")</f>
        <v/>
      </c>
      <c r="AU30" s="97" t="str">
        <f>IFERROR(HLOOKUP($C30&amp;1,'출퇴근 기록부_입력'!$C$1:$BBZ$37,5+AU$1,0),"")</f>
        <v/>
      </c>
      <c r="AV30" s="97" t="str">
        <f>IFERROR(HLOOKUP($C30&amp;1,'출퇴근 기록부_입력'!$C$1:$BBZ$37,5+AV$1,0),"")</f>
        <v/>
      </c>
      <c r="AW30" s="97" t="str">
        <f>IFERROR(HLOOKUP($C30&amp;1,'출퇴근 기록부_입력'!$C$1:$BBZ$37,5+AW$1,0),"")</f>
        <v/>
      </c>
      <c r="AX30" s="97" t="str">
        <f>IFERROR(HLOOKUP($C30&amp;1,'출퇴근 기록부_입력'!$C$1:$BBZ$37,5+AX$1,0),"")</f>
        <v/>
      </c>
      <c r="AY30" s="97" t="str">
        <f>IFERROR(HLOOKUP($C30&amp;1,'출퇴근 기록부_입력'!$C$1:$BBZ$37,5+AY$1,0),"")</f>
        <v/>
      </c>
      <c r="AZ30" s="97" t="str">
        <f>IFERROR(HLOOKUP($C30&amp;1,'출퇴근 기록부_입력'!$C$1:$BBZ$37,5+AZ$1,0),"")</f>
        <v/>
      </c>
      <c r="BA30" s="97" t="str">
        <f>IFERROR(HLOOKUP($C30&amp;1,'출퇴근 기록부_입력'!$C$1:$BBZ$37,5+BA$1,0),"")</f>
        <v/>
      </c>
      <c r="BB30" s="97" t="str">
        <f>IFERROR(HLOOKUP($C30&amp;1,'출퇴근 기록부_입력'!$C$1:$BBZ$37,5+BB$1,0),"")</f>
        <v/>
      </c>
      <c r="BC30" s="97" t="str">
        <f>IFERROR(HLOOKUP($C30&amp;1,'출퇴근 기록부_입력'!$C$1:$BBZ$37,5+BC$1,0),"")</f>
        <v/>
      </c>
      <c r="BD30" s="97" t="str">
        <f>IFERROR(HLOOKUP($C30&amp;1,'출퇴근 기록부_입력'!$C$1:$BBZ$37,5+BD$1,0),"")</f>
        <v/>
      </c>
      <c r="BE30" s="97" t="str">
        <f>IFERROR(HLOOKUP($C30&amp;1,'출퇴근 기록부_입력'!$C$1:$BBZ$37,5+BE$1,0),"")</f>
        <v/>
      </c>
      <c r="BF30" s="97" t="str">
        <f>IFERROR(HLOOKUP($C30&amp;1,'출퇴근 기록부_입력'!$C$1:$BBZ$37,5+BF$1,0),"")</f>
        <v/>
      </c>
      <c r="BG30" s="97" t="str">
        <f>IFERROR(HLOOKUP($C30&amp;1,'출퇴근 기록부_입력'!$C$1:$BBZ$37,5+BG$1,0),"")</f>
        <v/>
      </c>
      <c r="BH30" s="97" t="str">
        <f>IFERROR(HLOOKUP($C30&amp;1,'출퇴근 기록부_입력'!$C$1:$BBZ$37,5+BH$1,0),"")</f>
        <v/>
      </c>
      <c r="BI30" s="97" t="str">
        <f>IFERROR(HLOOKUP($C30&amp;1,'출퇴근 기록부_입력'!$C$1:$BBZ$37,5+BI$1,0),"")</f>
        <v/>
      </c>
      <c r="BJ30" s="97" t="str">
        <f>IFERROR(HLOOKUP($C30&amp;1,'출퇴근 기록부_입력'!$C$1:$BBZ$37,5+BJ$1,0),"")</f>
        <v/>
      </c>
      <c r="BK30" s="43" t="str">
        <f>IFERROR(HLOOKUP($C30&amp;1,'출퇴근 기록부_입력'!$C$1:$BBZ$37,5+BK$1,0),"")</f>
        <v/>
      </c>
    </row>
    <row r="31" spans="2:63" x14ac:dyDescent="0.2">
      <c r="B31" s="9">
        <v>24</v>
      </c>
      <c r="C31" s="208" t="str">
        <f>IFERROR(IF(HLOOKUP(B31,'출퇴근 기록부_입력'!$C$2:$BBZ$5,2,0)=0,"",HLOOKUP(B31,'출퇴근 기록부_입력'!$C$2:$BBZ$5,2,0)),"")</f>
        <v/>
      </c>
      <c r="D31" s="208"/>
      <c r="E31" s="207" t="str">
        <f>IFERROR(VLOOKUP($C31,직원정보_입력!$F:$I,2,0),"")</f>
        <v/>
      </c>
      <c r="F31" s="207"/>
      <c r="G31" s="207" t="str">
        <f>IFERROR(VLOOKUP($C31,직원정보_입력!$F:$I,3,0),"")</f>
        <v/>
      </c>
      <c r="H31" s="207"/>
      <c r="I31" s="207" t="str">
        <f>IFERROR(VLOOKUP($C31,직원정보_입력!$F:$I,4,0),"")</f>
        <v/>
      </c>
      <c r="J31" s="207"/>
      <c r="L31" s="29" t="str">
        <f>IFERROR(IF($C31="","",INT(HLOOKUP($C31&amp;3,'출퇴근 기록부_입력'!$C$1:$BBZ$37,37,0)+SUM($AC31:$AD31)*기준일시_입력!$Y$15)*24+HOUR(HLOOKUP($C31&amp;3,'출퇴근 기록부_입력'!$C$1:$BBZ$37,37,0)+SUM($AC31:$AD31)*기준일시_입력!$Y$15-INT(HLOOKUP($C31&amp;3,'출퇴근 기록부_입력'!$C$1:$BBZ$37,37,0)+SUM($AC31:$AD31)*기준일시_입력!$Y$15))),"")</f>
        <v/>
      </c>
      <c r="M31" s="30" t="s">
        <v>71</v>
      </c>
      <c r="N31" s="31" t="str">
        <f>IFERROR(IF($C31="","",MINUTE(HLOOKUP($C31&amp;3,'출퇴근 기록부_입력'!$C$1:$BBZ$37,37,0)+SUM($AC31:$AD31)*기준일시_입력!$Y$15-INT(HLOOKUP($C31&amp;3,'출퇴근 기록부_입력'!$C$1:$BBZ$37,37,0)+SUM($AC31:$AD31)*기준일시_입력!$Y$15))),"")</f>
        <v/>
      </c>
      <c r="O31" s="32" t="s">
        <v>72</v>
      </c>
      <c r="P31" s="29" t="str">
        <f>IFERROR(IF($C31="","",INT(HLOOKUP($C31&amp;2,'출퇴근 기록부_입력'!$C$1:$BBZ$37,37,0))*24+HOUR(HLOOKUP($C31&amp;2,'출퇴근 기록부_입력'!$C$1:$BBZ$37,37,0)-INT(HLOOKUP($C31&amp;2,'출퇴근 기록부_입력'!$C$1:$BBZ$37,37,0)))),"")</f>
        <v/>
      </c>
      <c r="Q31" s="30" t="s">
        <v>71</v>
      </c>
      <c r="R31" s="31" t="str">
        <f>IFERROR(IF($C31="","",MINUTE(HLOOKUP($C31&amp;2,'출퇴근 기록부_입력'!$C$1:$BBZ$37,37,0)-INT(HLOOKUP($C31&amp;2,'출퇴근 기록부_입력'!$C$1:$BBZ$37,37,0)))),"")</f>
        <v/>
      </c>
      <c r="S31" s="32" t="s">
        <v>72</v>
      </c>
      <c r="T31" s="12"/>
      <c r="U31" s="53" t="str">
        <f t="shared" si="1"/>
        <v/>
      </c>
      <c r="V31" s="26" t="str">
        <f t="shared" si="4"/>
        <v/>
      </c>
      <c r="W31" s="26" t="str">
        <f t="shared" si="4"/>
        <v/>
      </c>
      <c r="X31" s="26" t="str">
        <f t="shared" si="4"/>
        <v/>
      </c>
      <c r="Y31" s="26" t="str">
        <f t="shared" si="4"/>
        <v/>
      </c>
      <c r="Z31" s="131" t="str">
        <f t="shared" si="4"/>
        <v/>
      </c>
      <c r="AA31" s="26" t="str">
        <f t="shared" si="4"/>
        <v/>
      </c>
      <c r="AB31" s="26" t="str">
        <f t="shared" si="4"/>
        <v/>
      </c>
      <c r="AC31" s="26" t="str">
        <f t="shared" si="4"/>
        <v/>
      </c>
      <c r="AD31" s="26" t="str">
        <f t="shared" si="4"/>
        <v/>
      </c>
      <c r="AF31" s="211"/>
      <c r="AG31" s="97" t="str">
        <f>IFERROR(HLOOKUP($C31&amp;1,'출퇴근 기록부_입력'!$C$1:$BBZ$37,5+AG$1,0),"")</f>
        <v/>
      </c>
      <c r="AH31" s="97" t="str">
        <f>IFERROR(HLOOKUP($C31&amp;1,'출퇴근 기록부_입력'!$C$1:$BBZ$37,5+AH$1,0),"")</f>
        <v/>
      </c>
      <c r="AI31" s="97" t="str">
        <f>IFERROR(HLOOKUP($C31&amp;1,'출퇴근 기록부_입력'!$C$1:$BBZ$37,5+AI$1,0),"")</f>
        <v/>
      </c>
      <c r="AJ31" s="97" t="str">
        <f>IFERROR(HLOOKUP($C31&amp;1,'출퇴근 기록부_입력'!$C$1:$BBZ$37,5+AJ$1,0),"")</f>
        <v/>
      </c>
      <c r="AK31" s="97" t="str">
        <f>IFERROR(HLOOKUP($C31&amp;1,'출퇴근 기록부_입력'!$C$1:$BBZ$37,5+AK$1,0),"")</f>
        <v/>
      </c>
      <c r="AL31" s="97" t="str">
        <f>IFERROR(HLOOKUP($C31&amp;1,'출퇴근 기록부_입력'!$C$1:$BBZ$37,5+AL$1,0),"")</f>
        <v/>
      </c>
      <c r="AM31" s="97" t="str">
        <f>IFERROR(HLOOKUP($C31&amp;1,'출퇴근 기록부_입력'!$C$1:$BBZ$37,5+AM$1,0),"")</f>
        <v/>
      </c>
      <c r="AN31" s="97" t="str">
        <f>IFERROR(HLOOKUP($C31&amp;1,'출퇴근 기록부_입력'!$C$1:$BBZ$37,5+AN$1,0),"")</f>
        <v/>
      </c>
      <c r="AO31" s="97" t="str">
        <f>IFERROR(HLOOKUP($C31&amp;1,'출퇴근 기록부_입력'!$C$1:$BBZ$37,5+AO$1,0),"")</f>
        <v/>
      </c>
      <c r="AP31" s="97" t="str">
        <f>IFERROR(HLOOKUP($C31&amp;1,'출퇴근 기록부_입력'!$C$1:$BBZ$37,5+AP$1,0),"")</f>
        <v/>
      </c>
      <c r="AQ31" s="97" t="str">
        <f>IFERROR(HLOOKUP($C31&amp;1,'출퇴근 기록부_입력'!$C$1:$BBZ$37,5+AQ$1,0),"")</f>
        <v/>
      </c>
      <c r="AR31" s="97" t="str">
        <f>IFERROR(HLOOKUP($C31&amp;1,'출퇴근 기록부_입력'!$C$1:$BBZ$37,5+AR$1,0),"")</f>
        <v/>
      </c>
      <c r="AS31" s="97" t="str">
        <f>IFERROR(HLOOKUP($C31&amp;1,'출퇴근 기록부_입력'!$C$1:$BBZ$37,5+AS$1,0),"")</f>
        <v/>
      </c>
      <c r="AT31" s="97" t="str">
        <f>IFERROR(HLOOKUP($C31&amp;1,'출퇴근 기록부_입력'!$C$1:$BBZ$37,5+AT$1,0),"")</f>
        <v/>
      </c>
      <c r="AU31" s="97" t="str">
        <f>IFERROR(HLOOKUP($C31&amp;1,'출퇴근 기록부_입력'!$C$1:$BBZ$37,5+AU$1,0),"")</f>
        <v/>
      </c>
      <c r="AV31" s="97" t="str">
        <f>IFERROR(HLOOKUP($C31&amp;1,'출퇴근 기록부_입력'!$C$1:$BBZ$37,5+AV$1,0),"")</f>
        <v/>
      </c>
      <c r="AW31" s="97" t="str">
        <f>IFERROR(HLOOKUP($C31&amp;1,'출퇴근 기록부_입력'!$C$1:$BBZ$37,5+AW$1,0),"")</f>
        <v/>
      </c>
      <c r="AX31" s="97" t="str">
        <f>IFERROR(HLOOKUP($C31&amp;1,'출퇴근 기록부_입력'!$C$1:$BBZ$37,5+AX$1,0),"")</f>
        <v/>
      </c>
      <c r="AY31" s="97" t="str">
        <f>IFERROR(HLOOKUP($C31&amp;1,'출퇴근 기록부_입력'!$C$1:$BBZ$37,5+AY$1,0),"")</f>
        <v/>
      </c>
      <c r="AZ31" s="97" t="str">
        <f>IFERROR(HLOOKUP($C31&amp;1,'출퇴근 기록부_입력'!$C$1:$BBZ$37,5+AZ$1,0),"")</f>
        <v/>
      </c>
      <c r="BA31" s="97" t="str">
        <f>IFERROR(HLOOKUP($C31&amp;1,'출퇴근 기록부_입력'!$C$1:$BBZ$37,5+BA$1,0),"")</f>
        <v/>
      </c>
      <c r="BB31" s="97" t="str">
        <f>IFERROR(HLOOKUP($C31&amp;1,'출퇴근 기록부_입력'!$C$1:$BBZ$37,5+BB$1,0),"")</f>
        <v/>
      </c>
      <c r="BC31" s="97" t="str">
        <f>IFERROR(HLOOKUP($C31&amp;1,'출퇴근 기록부_입력'!$C$1:$BBZ$37,5+BC$1,0),"")</f>
        <v/>
      </c>
      <c r="BD31" s="97" t="str">
        <f>IFERROR(HLOOKUP($C31&amp;1,'출퇴근 기록부_입력'!$C$1:$BBZ$37,5+BD$1,0),"")</f>
        <v/>
      </c>
      <c r="BE31" s="97" t="str">
        <f>IFERROR(HLOOKUP($C31&amp;1,'출퇴근 기록부_입력'!$C$1:$BBZ$37,5+BE$1,0),"")</f>
        <v/>
      </c>
      <c r="BF31" s="97" t="str">
        <f>IFERROR(HLOOKUP($C31&amp;1,'출퇴근 기록부_입력'!$C$1:$BBZ$37,5+BF$1,0),"")</f>
        <v/>
      </c>
      <c r="BG31" s="97" t="str">
        <f>IFERROR(HLOOKUP($C31&amp;1,'출퇴근 기록부_입력'!$C$1:$BBZ$37,5+BG$1,0),"")</f>
        <v/>
      </c>
      <c r="BH31" s="97" t="str">
        <f>IFERROR(HLOOKUP($C31&amp;1,'출퇴근 기록부_입력'!$C$1:$BBZ$37,5+BH$1,0),"")</f>
        <v/>
      </c>
      <c r="BI31" s="97" t="str">
        <f>IFERROR(HLOOKUP($C31&amp;1,'출퇴근 기록부_입력'!$C$1:$BBZ$37,5+BI$1,0),"")</f>
        <v/>
      </c>
      <c r="BJ31" s="97" t="str">
        <f>IFERROR(HLOOKUP($C31&amp;1,'출퇴근 기록부_입력'!$C$1:$BBZ$37,5+BJ$1,0),"")</f>
        <v/>
      </c>
      <c r="BK31" s="43" t="str">
        <f>IFERROR(HLOOKUP($C31&amp;1,'출퇴근 기록부_입력'!$C$1:$BBZ$37,5+BK$1,0),"")</f>
        <v/>
      </c>
    </row>
    <row r="32" spans="2:63" x14ac:dyDescent="0.2">
      <c r="B32" s="9">
        <v>25</v>
      </c>
      <c r="C32" s="208" t="str">
        <f>IFERROR(IF(HLOOKUP(B32,'출퇴근 기록부_입력'!$C$2:$BBZ$5,2,0)=0,"",HLOOKUP(B32,'출퇴근 기록부_입력'!$C$2:$BBZ$5,2,0)),"")</f>
        <v/>
      </c>
      <c r="D32" s="208"/>
      <c r="E32" s="207" t="str">
        <f>IFERROR(VLOOKUP($C32,직원정보_입력!$F:$I,2,0),"")</f>
        <v/>
      </c>
      <c r="F32" s="207"/>
      <c r="G32" s="207" t="str">
        <f>IFERROR(VLOOKUP($C32,직원정보_입력!$F:$I,3,0),"")</f>
        <v/>
      </c>
      <c r="H32" s="207"/>
      <c r="I32" s="207" t="str">
        <f>IFERROR(VLOOKUP($C32,직원정보_입력!$F:$I,4,0),"")</f>
        <v/>
      </c>
      <c r="J32" s="207"/>
      <c r="L32" s="29" t="str">
        <f>IFERROR(IF($C32="","",INT(HLOOKUP($C32&amp;3,'출퇴근 기록부_입력'!$C$1:$BBZ$37,37,0)+SUM($AC32:$AD32)*기준일시_입력!$Y$15)*24+HOUR(HLOOKUP($C32&amp;3,'출퇴근 기록부_입력'!$C$1:$BBZ$37,37,0)+SUM($AC32:$AD32)*기준일시_입력!$Y$15-INT(HLOOKUP($C32&amp;3,'출퇴근 기록부_입력'!$C$1:$BBZ$37,37,0)+SUM($AC32:$AD32)*기준일시_입력!$Y$15))),"")</f>
        <v/>
      </c>
      <c r="M32" s="30" t="s">
        <v>71</v>
      </c>
      <c r="N32" s="31" t="str">
        <f>IFERROR(IF($C32="","",MINUTE(HLOOKUP($C32&amp;3,'출퇴근 기록부_입력'!$C$1:$BBZ$37,37,0)+SUM($AC32:$AD32)*기준일시_입력!$Y$15-INT(HLOOKUP($C32&amp;3,'출퇴근 기록부_입력'!$C$1:$BBZ$37,37,0)+SUM($AC32:$AD32)*기준일시_입력!$Y$15))),"")</f>
        <v/>
      </c>
      <c r="O32" s="32" t="s">
        <v>72</v>
      </c>
      <c r="P32" s="29" t="str">
        <f>IFERROR(IF($C32="","",INT(HLOOKUP($C32&amp;2,'출퇴근 기록부_입력'!$C$1:$BBZ$37,37,0))*24+HOUR(HLOOKUP($C32&amp;2,'출퇴근 기록부_입력'!$C$1:$BBZ$37,37,0)-INT(HLOOKUP($C32&amp;2,'출퇴근 기록부_입력'!$C$1:$BBZ$37,37,0)))),"")</f>
        <v/>
      </c>
      <c r="Q32" s="30" t="s">
        <v>71</v>
      </c>
      <c r="R32" s="31" t="str">
        <f>IFERROR(IF($C32="","",MINUTE(HLOOKUP($C32&amp;2,'출퇴근 기록부_입력'!$C$1:$BBZ$37,37,0)-INT(HLOOKUP($C32&amp;2,'출퇴근 기록부_입력'!$C$1:$BBZ$37,37,0)))),"")</f>
        <v/>
      </c>
      <c r="S32" s="32" t="s">
        <v>72</v>
      </c>
      <c r="T32" s="12"/>
      <c r="U32" s="53" t="str">
        <f t="shared" si="1"/>
        <v/>
      </c>
      <c r="V32" s="26" t="str">
        <f t="shared" si="4"/>
        <v/>
      </c>
      <c r="W32" s="26" t="str">
        <f t="shared" si="4"/>
        <v/>
      </c>
      <c r="X32" s="26" t="str">
        <f t="shared" si="4"/>
        <v/>
      </c>
      <c r="Y32" s="26" t="str">
        <f t="shared" si="4"/>
        <v/>
      </c>
      <c r="Z32" s="131" t="str">
        <f t="shared" si="4"/>
        <v/>
      </c>
      <c r="AA32" s="26" t="str">
        <f t="shared" si="4"/>
        <v/>
      </c>
      <c r="AB32" s="26" t="str">
        <f t="shared" si="4"/>
        <v/>
      </c>
      <c r="AC32" s="26" t="str">
        <f t="shared" si="4"/>
        <v/>
      </c>
      <c r="AD32" s="26" t="str">
        <f t="shared" si="4"/>
        <v/>
      </c>
      <c r="AF32" s="211"/>
      <c r="AG32" s="97" t="str">
        <f>IFERROR(HLOOKUP($C32&amp;1,'출퇴근 기록부_입력'!$C$1:$BBZ$37,5+AG$1,0),"")</f>
        <v/>
      </c>
      <c r="AH32" s="97" t="str">
        <f>IFERROR(HLOOKUP($C32&amp;1,'출퇴근 기록부_입력'!$C$1:$BBZ$37,5+AH$1,0),"")</f>
        <v/>
      </c>
      <c r="AI32" s="97" t="str">
        <f>IFERROR(HLOOKUP($C32&amp;1,'출퇴근 기록부_입력'!$C$1:$BBZ$37,5+AI$1,0),"")</f>
        <v/>
      </c>
      <c r="AJ32" s="97" t="str">
        <f>IFERROR(HLOOKUP($C32&amp;1,'출퇴근 기록부_입력'!$C$1:$BBZ$37,5+AJ$1,0),"")</f>
        <v/>
      </c>
      <c r="AK32" s="97" t="str">
        <f>IFERROR(HLOOKUP($C32&amp;1,'출퇴근 기록부_입력'!$C$1:$BBZ$37,5+AK$1,0),"")</f>
        <v/>
      </c>
      <c r="AL32" s="97" t="str">
        <f>IFERROR(HLOOKUP($C32&amp;1,'출퇴근 기록부_입력'!$C$1:$BBZ$37,5+AL$1,0),"")</f>
        <v/>
      </c>
      <c r="AM32" s="97" t="str">
        <f>IFERROR(HLOOKUP($C32&amp;1,'출퇴근 기록부_입력'!$C$1:$BBZ$37,5+AM$1,0),"")</f>
        <v/>
      </c>
      <c r="AN32" s="97" t="str">
        <f>IFERROR(HLOOKUP($C32&amp;1,'출퇴근 기록부_입력'!$C$1:$BBZ$37,5+AN$1,0),"")</f>
        <v/>
      </c>
      <c r="AO32" s="97" t="str">
        <f>IFERROR(HLOOKUP($C32&amp;1,'출퇴근 기록부_입력'!$C$1:$BBZ$37,5+AO$1,0),"")</f>
        <v/>
      </c>
      <c r="AP32" s="97" t="str">
        <f>IFERROR(HLOOKUP($C32&amp;1,'출퇴근 기록부_입력'!$C$1:$BBZ$37,5+AP$1,0),"")</f>
        <v/>
      </c>
      <c r="AQ32" s="97" t="str">
        <f>IFERROR(HLOOKUP($C32&amp;1,'출퇴근 기록부_입력'!$C$1:$BBZ$37,5+AQ$1,0),"")</f>
        <v/>
      </c>
      <c r="AR32" s="97" t="str">
        <f>IFERROR(HLOOKUP($C32&amp;1,'출퇴근 기록부_입력'!$C$1:$BBZ$37,5+AR$1,0),"")</f>
        <v/>
      </c>
      <c r="AS32" s="97" t="str">
        <f>IFERROR(HLOOKUP($C32&amp;1,'출퇴근 기록부_입력'!$C$1:$BBZ$37,5+AS$1,0),"")</f>
        <v/>
      </c>
      <c r="AT32" s="97" t="str">
        <f>IFERROR(HLOOKUP($C32&amp;1,'출퇴근 기록부_입력'!$C$1:$BBZ$37,5+AT$1,0),"")</f>
        <v/>
      </c>
      <c r="AU32" s="97" t="str">
        <f>IFERROR(HLOOKUP($C32&amp;1,'출퇴근 기록부_입력'!$C$1:$BBZ$37,5+AU$1,0),"")</f>
        <v/>
      </c>
      <c r="AV32" s="97" t="str">
        <f>IFERROR(HLOOKUP($C32&amp;1,'출퇴근 기록부_입력'!$C$1:$BBZ$37,5+AV$1,0),"")</f>
        <v/>
      </c>
      <c r="AW32" s="97" t="str">
        <f>IFERROR(HLOOKUP($C32&amp;1,'출퇴근 기록부_입력'!$C$1:$BBZ$37,5+AW$1,0),"")</f>
        <v/>
      </c>
      <c r="AX32" s="97" t="str">
        <f>IFERROR(HLOOKUP($C32&amp;1,'출퇴근 기록부_입력'!$C$1:$BBZ$37,5+AX$1,0),"")</f>
        <v/>
      </c>
      <c r="AY32" s="97" t="str">
        <f>IFERROR(HLOOKUP($C32&amp;1,'출퇴근 기록부_입력'!$C$1:$BBZ$37,5+AY$1,0),"")</f>
        <v/>
      </c>
      <c r="AZ32" s="97" t="str">
        <f>IFERROR(HLOOKUP($C32&amp;1,'출퇴근 기록부_입력'!$C$1:$BBZ$37,5+AZ$1,0),"")</f>
        <v/>
      </c>
      <c r="BA32" s="97" t="str">
        <f>IFERROR(HLOOKUP($C32&amp;1,'출퇴근 기록부_입력'!$C$1:$BBZ$37,5+BA$1,0),"")</f>
        <v/>
      </c>
      <c r="BB32" s="97" t="str">
        <f>IFERROR(HLOOKUP($C32&amp;1,'출퇴근 기록부_입력'!$C$1:$BBZ$37,5+BB$1,0),"")</f>
        <v/>
      </c>
      <c r="BC32" s="97" t="str">
        <f>IFERROR(HLOOKUP($C32&amp;1,'출퇴근 기록부_입력'!$C$1:$BBZ$37,5+BC$1,0),"")</f>
        <v/>
      </c>
      <c r="BD32" s="97" t="str">
        <f>IFERROR(HLOOKUP($C32&amp;1,'출퇴근 기록부_입력'!$C$1:$BBZ$37,5+BD$1,0),"")</f>
        <v/>
      </c>
      <c r="BE32" s="97" t="str">
        <f>IFERROR(HLOOKUP($C32&amp;1,'출퇴근 기록부_입력'!$C$1:$BBZ$37,5+BE$1,0),"")</f>
        <v/>
      </c>
      <c r="BF32" s="97" t="str">
        <f>IFERROR(HLOOKUP($C32&amp;1,'출퇴근 기록부_입력'!$C$1:$BBZ$37,5+BF$1,0),"")</f>
        <v/>
      </c>
      <c r="BG32" s="97" t="str">
        <f>IFERROR(HLOOKUP($C32&amp;1,'출퇴근 기록부_입력'!$C$1:$BBZ$37,5+BG$1,0),"")</f>
        <v/>
      </c>
      <c r="BH32" s="97" t="str">
        <f>IFERROR(HLOOKUP($C32&amp;1,'출퇴근 기록부_입력'!$C$1:$BBZ$37,5+BH$1,0),"")</f>
        <v/>
      </c>
      <c r="BI32" s="97" t="str">
        <f>IFERROR(HLOOKUP($C32&amp;1,'출퇴근 기록부_입력'!$C$1:$BBZ$37,5+BI$1,0),"")</f>
        <v/>
      </c>
      <c r="BJ32" s="97" t="str">
        <f>IFERROR(HLOOKUP($C32&amp;1,'출퇴근 기록부_입력'!$C$1:$BBZ$37,5+BJ$1,0),"")</f>
        <v/>
      </c>
      <c r="BK32" s="43" t="str">
        <f>IFERROR(HLOOKUP($C32&amp;1,'출퇴근 기록부_입력'!$C$1:$BBZ$37,5+BK$1,0),"")</f>
        <v/>
      </c>
    </row>
    <row r="33" spans="2:63" x14ac:dyDescent="0.2">
      <c r="B33" s="9">
        <v>26</v>
      </c>
      <c r="C33" s="208" t="str">
        <f>IFERROR(IF(HLOOKUP(B33,'출퇴근 기록부_입력'!$C$2:$BBZ$5,2,0)=0,"",HLOOKUP(B33,'출퇴근 기록부_입력'!$C$2:$BBZ$5,2,0)),"")</f>
        <v/>
      </c>
      <c r="D33" s="208"/>
      <c r="E33" s="207" t="str">
        <f>IFERROR(VLOOKUP($C33,직원정보_입력!$F:$I,2,0),"")</f>
        <v/>
      </c>
      <c r="F33" s="207"/>
      <c r="G33" s="207" t="str">
        <f>IFERROR(VLOOKUP($C33,직원정보_입력!$F:$I,3,0),"")</f>
        <v/>
      </c>
      <c r="H33" s="207"/>
      <c r="I33" s="207" t="str">
        <f>IFERROR(VLOOKUP($C33,직원정보_입력!$F:$I,4,0),"")</f>
        <v/>
      </c>
      <c r="J33" s="207"/>
      <c r="L33" s="29" t="str">
        <f>IFERROR(IF($C33="","",INT(HLOOKUP($C33&amp;3,'출퇴근 기록부_입력'!$C$1:$BBZ$37,37,0)+SUM($AC33:$AD33)*기준일시_입력!$Y$15)*24+HOUR(HLOOKUP($C33&amp;3,'출퇴근 기록부_입력'!$C$1:$BBZ$37,37,0)+SUM($AC33:$AD33)*기준일시_입력!$Y$15-INT(HLOOKUP($C33&amp;3,'출퇴근 기록부_입력'!$C$1:$BBZ$37,37,0)+SUM($AC33:$AD33)*기준일시_입력!$Y$15))),"")</f>
        <v/>
      </c>
      <c r="M33" s="30" t="s">
        <v>71</v>
      </c>
      <c r="N33" s="31" t="str">
        <f>IFERROR(IF($C33="","",MINUTE(HLOOKUP($C33&amp;3,'출퇴근 기록부_입력'!$C$1:$BBZ$37,37,0)+SUM($AC33:$AD33)*기준일시_입력!$Y$15-INT(HLOOKUP($C33&amp;3,'출퇴근 기록부_입력'!$C$1:$BBZ$37,37,0)+SUM($AC33:$AD33)*기준일시_입력!$Y$15))),"")</f>
        <v/>
      </c>
      <c r="O33" s="32" t="s">
        <v>72</v>
      </c>
      <c r="P33" s="29" t="str">
        <f>IFERROR(IF($C33="","",INT(HLOOKUP($C33&amp;2,'출퇴근 기록부_입력'!$C$1:$BBZ$37,37,0))*24+HOUR(HLOOKUP($C33&amp;2,'출퇴근 기록부_입력'!$C$1:$BBZ$37,37,0)-INT(HLOOKUP($C33&amp;2,'출퇴근 기록부_입력'!$C$1:$BBZ$37,37,0)))),"")</f>
        <v/>
      </c>
      <c r="Q33" s="30" t="s">
        <v>71</v>
      </c>
      <c r="R33" s="31" t="str">
        <f>IFERROR(IF($C33="","",MINUTE(HLOOKUP($C33&amp;2,'출퇴근 기록부_입력'!$C$1:$BBZ$37,37,0)-INT(HLOOKUP($C33&amp;2,'출퇴근 기록부_입력'!$C$1:$BBZ$37,37,0)))),"")</f>
        <v/>
      </c>
      <c r="S33" s="32" t="s">
        <v>72</v>
      </c>
      <c r="T33" s="12"/>
      <c r="U33" s="53" t="str">
        <f t="shared" si="1"/>
        <v/>
      </c>
      <c r="V33" s="26" t="str">
        <f t="shared" si="4"/>
        <v/>
      </c>
      <c r="W33" s="26" t="str">
        <f t="shared" si="4"/>
        <v/>
      </c>
      <c r="X33" s="26" t="str">
        <f t="shared" si="4"/>
        <v/>
      </c>
      <c r="Y33" s="26" t="str">
        <f t="shared" si="4"/>
        <v/>
      </c>
      <c r="Z33" s="131" t="str">
        <f t="shared" si="4"/>
        <v/>
      </c>
      <c r="AA33" s="26" t="str">
        <f t="shared" si="4"/>
        <v/>
      </c>
      <c r="AB33" s="26" t="str">
        <f t="shared" si="4"/>
        <v/>
      </c>
      <c r="AC33" s="26" t="str">
        <f t="shared" si="4"/>
        <v/>
      </c>
      <c r="AD33" s="26" t="str">
        <f t="shared" si="4"/>
        <v/>
      </c>
      <c r="AF33" s="211"/>
      <c r="AG33" s="97" t="str">
        <f>IFERROR(HLOOKUP($C33&amp;1,'출퇴근 기록부_입력'!$C$1:$BBZ$37,5+AG$1,0),"")</f>
        <v/>
      </c>
      <c r="AH33" s="97" t="str">
        <f>IFERROR(HLOOKUP($C33&amp;1,'출퇴근 기록부_입력'!$C$1:$BBZ$37,5+AH$1,0),"")</f>
        <v/>
      </c>
      <c r="AI33" s="97" t="str">
        <f>IFERROR(HLOOKUP($C33&amp;1,'출퇴근 기록부_입력'!$C$1:$BBZ$37,5+AI$1,0),"")</f>
        <v/>
      </c>
      <c r="AJ33" s="97" t="str">
        <f>IFERROR(HLOOKUP($C33&amp;1,'출퇴근 기록부_입력'!$C$1:$BBZ$37,5+AJ$1,0),"")</f>
        <v/>
      </c>
      <c r="AK33" s="97" t="str">
        <f>IFERROR(HLOOKUP($C33&amp;1,'출퇴근 기록부_입력'!$C$1:$BBZ$37,5+AK$1,0),"")</f>
        <v/>
      </c>
      <c r="AL33" s="97" t="str">
        <f>IFERROR(HLOOKUP($C33&amp;1,'출퇴근 기록부_입력'!$C$1:$BBZ$37,5+AL$1,0),"")</f>
        <v/>
      </c>
      <c r="AM33" s="97" t="str">
        <f>IFERROR(HLOOKUP($C33&amp;1,'출퇴근 기록부_입력'!$C$1:$BBZ$37,5+AM$1,0),"")</f>
        <v/>
      </c>
      <c r="AN33" s="97" t="str">
        <f>IFERROR(HLOOKUP($C33&amp;1,'출퇴근 기록부_입력'!$C$1:$BBZ$37,5+AN$1,0),"")</f>
        <v/>
      </c>
      <c r="AO33" s="97" t="str">
        <f>IFERROR(HLOOKUP($C33&amp;1,'출퇴근 기록부_입력'!$C$1:$BBZ$37,5+AO$1,0),"")</f>
        <v/>
      </c>
      <c r="AP33" s="97" t="str">
        <f>IFERROR(HLOOKUP($C33&amp;1,'출퇴근 기록부_입력'!$C$1:$BBZ$37,5+AP$1,0),"")</f>
        <v/>
      </c>
      <c r="AQ33" s="97" t="str">
        <f>IFERROR(HLOOKUP($C33&amp;1,'출퇴근 기록부_입력'!$C$1:$BBZ$37,5+AQ$1,0),"")</f>
        <v/>
      </c>
      <c r="AR33" s="97" t="str">
        <f>IFERROR(HLOOKUP($C33&amp;1,'출퇴근 기록부_입력'!$C$1:$BBZ$37,5+AR$1,0),"")</f>
        <v/>
      </c>
      <c r="AS33" s="97" t="str">
        <f>IFERROR(HLOOKUP($C33&amp;1,'출퇴근 기록부_입력'!$C$1:$BBZ$37,5+AS$1,0),"")</f>
        <v/>
      </c>
      <c r="AT33" s="97" t="str">
        <f>IFERROR(HLOOKUP($C33&amp;1,'출퇴근 기록부_입력'!$C$1:$BBZ$37,5+AT$1,0),"")</f>
        <v/>
      </c>
      <c r="AU33" s="97" t="str">
        <f>IFERROR(HLOOKUP($C33&amp;1,'출퇴근 기록부_입력'!$C$1:$BBZ$37,5+AU$1,0),"")</f>
        <v/>
      </c>
      <c r="AV33" s="97" t="str">
        <f>IFERROR(HLOOKUP($C33&amp;1,'출퇴근 기록부_입력'!$C$1:$BBZ$37,5+AV$1,0),"")</f>
        <v/>
      </c>
      <c r="AW33" s="97" t="str">
        <f>IFERROR(HLOOKUP($C33&amp;1,'출퇴근 기록부_입력'!$C$1:$BBZ$37,5+AW$1,0),"")</f>
        <v/>
      </c>
      <c r="AX33" s="97" t="str">
        <f>IFERROR(HLOOKUP($C33&amp;1,'출퇴근 기록부_입력'!$C$1:$BBZ$37,5+AX$1,0),"")</f>
        <v/>
      </c>
      <c r="AY33" s="97" t="str">
        <f>IFERROR(HLOOKUP($C33&amp;1,'출퇴근 기록부_입력'!$C$1:$BBZ$37,5+AY$1,0),"")</f>
        <v/>
      </c>
      <c r="AZ33" s="97" t="str">
        <f>IFERROR(HLOOKUP($C33&amp;1,'출퇴근 기록부_입력'!$C$1:$BBZ$37,5+AZ$1,0),"")</f>
        <v/>
      </c>
      <c r="BA33" s="97" t="str">
        <f>IFERROR(HLOOKUP($C33&amp;1,'출퇴근 기록부_입력'!$C$1:$BBZ$37,5+BA$1,0),"")</f>
        <v/>
      </c>
      <c r="BB33" s="97" t="str">
        <f>IFERROR(HLOOKUP($C33&amp;1,'출퇴근 기록부_입력'!$C$1:$BBZ$37,5+BB$1,0),"")</f>
        <v/>
      </c>
      <c r="BC33" s="97" t="str">
        <f>IFERROR(HLOOKUP($C33&amp;1,'출퇴근 기록부_입력'!$C$1:$BBZ$37,5+BC$1,0),"")</f>
        <v/>
      </c>
      <c r="BD33" s="97" t="str">
        <f>IFERROR(HLOOKUP($C33&amp;1,'출퇴근 기록부_입력'!$C$1:$BBZ$37,5+BD$1,0),"")</f>
        <v/>
      </c>
      <c r="BE33" s="97" t="str">
        <f>IFERROR(HLOOKUP($C33&amp;1,'출퇴근 기록부_입력'!$C$1:$BBZ$37,5+BE$1,0),"")</f>
        <v/>
      </c>
      <c r="BF33" s="97" t="str">
        <f>IFERROR(HLOOKUP($C33&amp;1,'출퇴근 기록부_입력'!$C$1:$BBZ$37,5+BF$1,0),"")</f>
        <v/>
      </c>
      <c r="BG33" s="97" t="str">
        <f>IFERROR(HLOOKUP($C33&amp;1,'출퇴근 기록부_입력'!$C$1:$BBZ$37,5+BG$1,0),"")</f>
        <v/>
      </c>
      <c r="BH33" s="97" t="str">
        <f>IFERROR(HLOOKUP($C33&amp;1,'출퇴근 기록부_입력'!$C$1:$BBZ$37,5+BH$1,0),"")</f>
        <v/>
      </c>
      <c r="BI33" s="97" t="str">
        <f>IFERROR(HLOOKUP($C33&amp;1,'출퇴근 기록부_입력'!$C$1:$BBZ$37,5+BI$1,0),"")</f>
        <v/>
      </c>
      <c r="BJ33" s="97" t="str">
        <f>IFERROR(HLOOKUP($C33&amp;1,'출퇴근 기록부_입력'!$C$1:$BBZ$37,5+BJ$1,0),"")</f>
        <v/>
      </c>
      <c r="BK33" s="43" t="str">
        <f>IFERROR(HLOOKUP($C33&amp;1,'출퇴근 기록부_입력'!$C$1:$BBZ$37,5+BK$1,0),"")</f>
        <v/>
      </c>
    </row>
    <row r="34" spans="2:63" x14ac:dyDescent="0.2">
      <c r="B34" s="9">
        <v>27</v>
      </c>
      <c r="C34" s="208" t="str">
        <f>IFERROR(IF(HLOOKUP(B34,'출퇴근 기록부_입력'!$C$2:$BBZ$5,2,0)=0,"",HLOOKUP(B34,'출퇴근 기록부_입력'!$C$2:$BBZ$5,2,0)),"")</f>
        <v/>
      </c>
      <c r="D34" s="208"/>
      <c r="E34" s="207" t="str">
        <f>IFERROR(VLOOKUP($C34,직원정보_입력!$F:$I,2,0),"")</f>
        <v/>
      </c>
      <c r="F34" s="207"/>
      <c r="G34" s="207" t="str">
        <f>IFERROR(VLOOKUP($C34,직원정보_입력!$F:$I,3,0),"")</f>
        <v/>
      </c>
      <c r="H34" s="207"/>
      <c r="I34" s="207" t="str">
        <f>IFERROR(VLOOKUP($C34,직원정보_입력!$F:$I,4,0),"")</f>
        <v/>
      </c>
      <c r="J34" s="207"/>
      <c r="L34" s="29" t="str">
        <f>IFERROR(IF($C34="","",INT(HLOOKUP($C34&amp;3,'출퇴근 기록부_입력'!$C$1:$BBZ$37,37,0)+SUM($AC34:$AD34)*기준일시_입력!$Y$15)*24+HOUR(HLOOKUP($C34&amp;3,'출퇴근 기록부_입력'!$C$1:$BBZ$37,37,0)+SUM($AC34:$AD34)*기준일시_입력!$Y$15-INT(HLOOKUP($C34&amp;3,'출퇴근 기록부_입력'!$C$1:$BBZ$37,37,0)+SUM($AC34:$AD34)*기준일시_입력!$Y$15))),"")</f>
        <v/>
      </c>
      <c r="M34" s="30" t="s">
        <v>71</v>
      </c>
      <c r="N34" s="31" t="str">
        <f>IFERROR(IF($C34="","",MINUTE(HLOOKUP($C34&amp;3,'출퇴근 기록부_입력'!$C$1:$BBZ$37,37,0)+SUM($AC34:$AD34)*기준일시_입력!$Y$15-INT(HLOOKUP($C34&amp;3,'출퇴근 기록부_입력'!$C$1:$BBZ$37,37,0)+SUM($AC34:$AD34)*기준일시_입력!$Y$15))),"")</f>
        <v/>
      </c>
      <c r="O34" s="32" t="s">
        <v>72</v>
      </c>
      <c r="P34" s="29" t="str">
        <f>IFERROR(IF($C34="","",INT(HLOOKUP($C34&amp;2,'출퇴근 기록부_입력'!$C$1:$BBZ$37,37,0))*24+HOUR(HLOOKUP($C34&amp;2,'출퇴근 기록부_입력'!$C$1:$BBZ$37,37,0)-INT(HLOOKUP($C34&amp;2,'출퇴근 기록부_입력'!$C$1:$BBZ$37,37,0)))),"")</f>
        <v/>
      </c>
      <c r="Q34" s="30" t="s">
        <v>71</v>
      </c>
      <c r="R34" s="31" t="str">
        <f>IFERROR(IF($C34="","",MINUTE(HLOOKUP($C34&amp;2,'출퇴근 기록부_입력'!$C$1:$BBZ$37,37,0)-INT(HLOOKUP($C34&amp;2,'출퇴근 기록부_입력'!$C$1:$BBZ$37,37,0)))),"")</f>
        <v/>
      </c>
      <c r="S34" s="32" t="s">
        <v>72</v>
      </c>
      <c r="T34" s="12"/>
      <c r="U34" s="53" t="str">
        <f t="shared" si="1"/>
        <v/>
      </c>
      <c r="V34" s="26" t="str">
        <f t="shared" si="4"/>
        <v/>
      </c>
      <c r="W34" s="26" t="str">
        <f t="shared" si="4"/>
        <v/>
      </c>
      <c r="X34" s="26" t="str">
        <f t="shared" si="4"/>
        <v/>
      </c>
      <c r="Y34" s="26" t="str">
        <f t="shared" si="4"/>
        <v/>
      </c>
      <c r="Z34" s="131" t="str">
        <f t="shared" si="4"/>
        <v/>
      </c>
      <c r="AA34" s="26" t="str">
        <f t="shared" si="4"/>
        <v/>
      </c>
      <c r="AB34" s="26" t="str">
        <f t="shared" si="4"/>
        <v/>
      </c>
      <c r="AC34" s="26" t="str">
        <f t="shared" si="4"/>
        <v/>
      </c>
      <c r="AD34" s="26" t="str">
        <f t="shared" si="4"/>
        <v/>
      </c>
      <c r="AF34" s="211"/>
      <c r="AG34" s="97" t="str">
        <f>IFERROR(HLOOKUP($C34&amp;1,'출퇴근 기록부_입력'!$C$1:$BBZ$37,5+AG$1,0),"")</f>
        <v/>
      </c>
      <c r="AH34" s="97" t="str">
        <f>IFERROR(HLOOKUP($C34&amp;1,'출퇴근 기록부_입력'!$C$1:$BBZ$37,5+AH$1,0),"")</f>
        <v/>
      </c>
      <c r="AI34" s="97" t="str">
        <f>IFERROR(HLOOKUP($C34&amp;1,'출퇴근 기록부_입력'!$C$1:$BBZ$37,5+AI$1,0),"")</f>
        <v/>
      </c>
      <c r="AJ34" s="97" t="str">
        <f>IFERROR(HLOOKUP($C34&amp;1,'출퇴근 기록부_입력'!$C$1:$BBZ$37,5+AJ$1,0),"")</f>
        <v/>
      </c>
      <c r="AK34" s="97" t="str">
        <f>IFERROR(HLOOKUP($C34&amp;1,'출퇴근 기록부_입력'!$C$1:$BBZ$37,5+AK$1,0),"")</f>
        <v/>
      </c>
      <c r="AL34" s="97" t="str">
        <f>IFERROR(HLOOKUP($C34&amp;1,'출퇴근 기록부_입력'!$C$1:$BBZ$37,5+AL$1,0),"")</f>
        <v/>
      </c>
      <c r="AM34" s="97" t="str">
        <f>IFERROR(HLOOKUP($C34&amp;1,'출퇴근 기록부_입력'!$C$1:$BBZ$37,5+AM$1,0),"")</f>
        <v/>
      </c>
      <c r="AN34" s="97" t="str">
        <f>IFERROR(HLOOKUP($C34&amp;1,'출퇴근 기록부_입력'!$C$1:$BBZ$37,5+AN$1,0),"")</f>
        <v/>
      </c>
      <c r="AO34" s="97" t="str">
        <f>IFERROR(HLOOKUP($C34&amp;1,'출퇴근 기록부_입력'!$C$1:$BBZ$37,5+AO$1,0),"")</f>
        <v/>
      </c>
      <c r="AP34" s="97" t="str">
        <f>IFERROR(HLOOKUP($C34&amp;1,'출퇴근 기록부_입력'!$C$1:$BBZ$37,5+AP$1,0),"")</f>
        <v/>
      </c>
      <c r="AQ34" s="97" t="str">
        <f>IFERROR(HLOOKUP($C34&amp;1,'출퇴근 기록부_입력'!$C$1:$BBZ$37,5+AQ$1,0),"")</f>
        <v/>
      </c>
      <c r="AR34" s="97" t="str">
        <f>IFERROR(HLOOKUP($C34&amp;1,'출퇴근 기록부_입력'!$C$1:$BBZ$37,5+AR$1,0),"")</f>
        <v/>
      </c>
      <c r="AS34" s="97" t="str">
        <f>IFERROR(HLOOKUP($C34&amp;1,'출퇴근 기록부_입력'!$C$1:$BBZ$37,5+AS$1,0),"")</f>
        <v/>
      </c>
      <c r="AT34" s="97" t="str">
        <f>IFERROR(HLOOKUP($C34&amp;1,'출퇴근 기록부_입력'!$C$1:$BBZ$37,5+AT$1,0),"")</f>
        <v/>
      </c>
      <c r="AU34" s="97" t="str">
        <f>IFERROR(HLOOKUP($C34&amp;1,'출퇴근 기록부_입력'!$C$1:$BBZ$37,5+AU$1,0),"")</f>
        <v/>
      </c>
      <c r="AV34" s="97" t="str">
        <f>IFERROR(HLOOKUP($C34&amp;1,'출퇴근 기록부_입력'!$C$1:$BBZ$37,5+AV$1,0),"")</f>
        <v/>
      </c>
      <c r="AW34" s="97" t="str">
        <f>IFERROR(HLOOKUP($C34&amp;1,'출퇴근 기록부_입력'!$C$1:$BBZ$37,5+AW$1,0),"")</f>
        <v/>
      </c>
      <c r="AX34" s="97" t="str">
        <f>IFERROR(HLOOKUP($C34&amp;1,'출퇴근 기록부_입력'!$C$1:$BBZ$37,5+AX$1,0),"")</f>
        <v/>
      </c>
      <c r="AY34" s="97" t="str">
        <f>IFERROR(HLOOKUP($C34&amp;1,'출퇴근 기록부_입력'!$C$1:$BBZ$37,5+AY$1,0),"")</f>
        <v/>
      </c>
      <c r="AZ34" s="97" t="str">
        <f>IFERROR(HLOOKUP($C34&amp;1,'출퇴근 기록부_입력'!$C$1:$BBZ$37,5+AZ$1,0),"")</f>
        <v/>
      </c>
      <c r="BA34" s="97" t="str">
        <f>IFERROR(HLOOKUP($C34&amp;1,'출퇴근 기록부_입력'!$C$1:$BBZ$37,5+BA$1,0),"")</f>
        <v/>
      </c>
      <c r="BB34" s="97" t="str">
        <f>IFERROR(HLOOKUP($C34&amp;1,'출퇴근 기록부_입력'!$C$1:$BBZ$37,5+BB$1,0),"")</f>
        <v/>
      </c>
      <c r="BC34" s="97" t="str">
        <f>IFERROR(HLOOKUP($C34&amp;1,'출퇴근 기록부_입력'!$C$1:$BBZ$37,5+BC$1,0),"")</f>
        <v/>
      </c>
      <c r="BD34" s="97" t="str">
        <f>IFERROR(HLOOKUP($C34&amp;1,'출퇴근 기록부_입력'!$C$1:$BBZ$37,5+BD$1,0),"")</f>
        <v/>
      </c>
      <c r="BE34" s="97" t="str">
        <f>IFERROR(HLOOKUP($C34&amp;1,'출퇴근 기록부_입력'!$C$1:$BBZ$37,5+BE$1,0),"")</f>
        <v/>
      </c>
      <c r="BF34" s="97" t="str">
        <f>IFERROR(HLOOKUP($C34&amp;1,'출퇴근 기록부_입력'!$C$1:$BBZ$37,5+BF$1,0),"")</f>
        <v/>
      </c>
      <c r="BG34" s="97" t="str">
        <f>IFERROR(HLOOKUP($C34&amp;1,'출퇴근 기록부_입력'!$C$1:$BBZ$37,5+BG$1,0),"")</f>
        <v/>
      </c>
      <c r="BH34" s="97" t="str">
        <f>IFERROR(HLOOKUP($C34&amp;1,'출퇴근 기록부_입력'!$C$1:$BBZ$37,5+BH$1,0),"")</f>
        <v/>
      </c>
      <c r="BI34" s="97" t="str">
        <f>IFERROR(HLOOKUP($C34&amp;1,'출퇴근 기록부_입력'!$C$1:$BBZ$37,5+BI$1,0),"")</f>
        <v/>
      </c>
      <c r="BJ34" s="97" t="str">
        <f>IFERROR(HLOOKUP($C34&amp;1,'출퇴근 기록부_입력'!$C$1:$BBZ$37,5+BJ$1,0),"")</f>
        <v/>
      </c>
      <c r="BK34" s="43" t="str">
        <f>IFERROR(HLOOKUP($C34&amp;1,'출퇴근 기록부_입력'!$C$1:$BBZ$37,5+BK$1,0),"")</f>
        <v/>
      </c>
    </row>
    <row r="35" spans="2:63" x14ac:dyDescent="0.2">
      <c r="B35" s="9">
        <v>28</v>
      </c>
      <c r="C35" s="208" t="str">
        <f>IFERROR(IF(HLOOKUP(B35,'출퇴근 기록부_입력'!$C$2:$BBZ$5,2,0)=0,"",HLOOKUP(B35,'출퇴근 기록부_입력'!$C$2:$BBZ$5,2,0)),"")</f>
        <v/>
      </c>
      <c r="D35" s="208"/>
      <c r="E35" s="207" t="str">
        <f>IFERROR(VLOOKUP($C35,직원정보_입력!$F:$I,2,0),"")</f>
        <v/>
      </c>
      <c r="F35" s="207"/>
      <c r="G35" s="207" t="str">
        <f>IFERROR(VLOOKUP($C35,직원정보_입력!$F:$I,3,0),"")</f>
        <v/>
      </c>
      <c r="H35" s="207"/>
      <c r="I35" s="207" t="str">
        <f>IFERROR(VLOOKUP($C35,직원정보_입력!$F:$I,4,0),"")</f>
        <v/>
      </c>
      <c r="J35" s="207"/>
      <c r="L35" s="29" t="str">
        <f>IFERROR(IF($C35="","",INT(HLOOKUP($C35&amp;3,'출퇴근 기록부_입력'!$C$1:$BBZ$37,37,0)+SUM($AC35:$AD35)*기준일시_입력!$Y$15)*24+HOUR(HLOOKUP($C35&amp;3,'출퇴근 기록부_입력'!$C$1:$BBZ$37,37,0)+SUM($AC35:$AD35)*기준일시_입력!$Y$15-INT(HLOOKUP($C35&amp;3,'출퇴근 기록부_입력'!$C$1:$BBZ$37,37,0)+SUM($AC35:$AD35)*기준일시_입력!$Y$15))),"")</f>
        <v/>
      </c>
      <c r="M35" s="30" t="s">
        <v>71</v>
      </c>
      <c r="N35" s="31" t="str">
        <f>IFERROR(IF($C35="","",MINUTE(HLOOKUP($C35&amp;3,'출퇴근 기록부_입력'!$C$1:$BBZ$37,37,0)+SUM($AC35:$AD35)*기준일시_입력!$Y$15-INT(HLOOKUP($C35&amp;3,'출퇴근 기록부_입력'!$C$1:$BBZ$37,37,0)+SUM($AC35:$AD35)*기준일시_입력!$Y$15))),"")</f>
        <v/>
      </c>
      <c r="O35" s="32" t="s">
        <v>72</v>
      </c>
      <c r="P35" s="29" t="str">
        <f>IFERROR(IF($C35="","",INT(HLOOKUP($C35&amp;2,'출퇴근 기록부_입력'!$C$1:$BBZ$37,37,0))*24+HOUR(HLOOKUP($C35&amp;2,'출퇴근 기록부_입력'!$C$1:$BBZ$37,37,0)-INT(HLOOKUP($C35&amp;2,'출퇴근 기록부_입력'!$C$1:$BBZ$37,37,0)))),"")</f>
        <v/>
      </c>
      <c r="Q35" s="30" t="s">
        <v>71</v>
      </c>
      <c r="R35" s="31" t="str">
        <f>IFERROR(IF($C35="","",MINUTE(HLOOKUP($C35&amp;2,'출퇴근 기록부_입력'!$C$1:$BBZ$37,37,0)-INT(HLOOKUP($C35&amp;2,'출퇴근 기록부_입력'!$C$1:$BBZ$37,37,0)))),"")</f>
        <v/>
      </c>
      <c r="S35" s="32" t="s">
        <v>72</v>
      </c>
      <c r="T35" s="12"/>
      <c r="U35" s="53" t="str">
        <f t="shared" si="1"/>
        <v/>
      </c>
      <c r="V35" s="26" t="str">
        <f t="shared" si="4"/>
        <v/>
      </c>
      <c r="W35" s="26" t="str">
        <f t="shared" si="4"/>
        <v/>
      </c>
      <c r="X35" s="26" t="str">
        <f t="shared" si="4"/>
        <v/>
      </c>
      <c r="Y35" s="26" t="str">
        <f t="shared" si="4"/>
        <v/>
      </c>
      <c r="Z35" s="131" t="str">
        <f t="shared" si="4"/>
        <v/>
      </c>
      <c r="AA35" s="26" t="str">
        <f t="shared" si="4"/>
        <v/>
      </c>
      <c r="AB35" s="26" t="str">
        <f t="shared" si="4"/>
        <v/>
      </c>
      <c r="AC35" s="26" t="str">
        <f t="shared" si="4"/>
        <v/>
      </c>
      <c r="AD35" s="26" t="str">
        <f t="shared" si="4"/>
        <v/>
      </c>
      <c r="AF35" s="211"/>
      <c r="AG35" s="97" t="str">
        <f>IFERROR(HLOOKUP($C35&amp;1,'출퇴근 기록부_입력'!$C$1:$BBZ$37,5+AG$1,0),"")</f>
        <v/>
      </c>
      <c r="AH35" s="97" t="str">
        <f>IFERROR(HLOOKUP($C35&amp;1,'출퇴근 기록부_입력'!$C$1:$BBZ$37,5+AH$1,0),"")</f>
        <v/>
      </c>
      <c r="AI35" s="97" t="str">
        <f>IFERROR(HLOOKUP($C35&amp;1,'출퇴근 기록부_입력'!$C$1:$BBZ$37,5+AI$1,0),"")</f>
        <v/>
      </c>
      <c r="AJ35" s="97" t="str">
        <f>IFERROR(HLOOKUP($C35&amp;1,'출퇴근 기록부_입력'!$C$1:$BBZ$37,5+AJ$1,0),"")</f>
        <v/>
      </c>
      <c r="AK35" s="97" t="str">
        <f>IFERROR(HLOOKUP($C35&amp;1,'출퇴근 기록부_입력'!$C$1:$BBZ$37,5+AK$1,0),"")</f>
        <v/>
      </c>
      <c r="AL35" s="97" t="str">
        <f>IFERROR(HLOOKUP($C35&amp;1,'출퇴근 기록부_입력'!$C$1:$BBZ$37,5+AL$1,0),"")</f>
        <v/>
      </c>
      <c r="AM35" s="97" t="str">
        <f>IFERROR(HLOOKUP($C35&amp;1,'출퇴근 기록부_입력'!$C$1:$BBZ$37,5+AM$1,0),"")</f>
        <v/>
      </c>
      <c r="AN35" s="97" t="str">
        <f>IFERROR(HLOOKUP($C35&amp;1,'출퇴근 기록부_입력'!$C$1:$BBZ$37,5+AN$1,0),"")</f>
        <v/>
      </c>
      <c r="AO35" s="97" t="str">
        <f>IFERROR(HLOOKUP($C35&amp;1,'출퇴근 기록부_입력'!$C$1:$BBZ$37,5+AO$1,0),"")</f>
        <v/>
      </c>
      <c r="AP35" s="97" t="str">
        <f>IFERROR(HLOOKUP($C35&amp;1,'출퇴근 기록부_입력'!$C$1:$BBZ$37,5+AP$1,0),"")</f>
        <v/>
      </c>
      <c r="AQ35" s="97" t="str">
        <f>IFERROR(HLOOKUP($C35&amp;1,'출퇴근 기록부_입력'!$C$1:$BBZ$37,5+AQ$1,0),"")</f>
        <v/>
      </c>
      <c r="AR35" s="97" t="str">
        <f>IFERROR(HLOOKUP($C35&amp;1,'출퇴근 기록부_입력'!$C$1:$BBZ$37,5+AR$1,0),"")</f>
        <v/>
      </c>
      <c r="AS35" s="97" t="str">
        <f>IFERROR(HLOOKUP($C35&amp;1,'출퇴근 기록부_입력'!$C$1:$BBZ$37,5+AS$1,0),"")</f>
        <v/>
      </c>
      <c r="AT35" s="97" t="str">
        <f>IFERROR(HLOOKUP($C35&amp;1,'출퇴근 기록부_입력'!$C$1:$BBZ$37,5+AT$1,0),"")</f>
        <v/>
      </c>
      <c r="AU35" s="97" t="str">
        <f>IFERROR(HLOOKUP($C35&amp;1,'출퇴근 기록부_입력'!$C$1:$BBZ$37,5+AU$1,0),"")</f>
        <v/>
      </c>
      <c r="AV35" s="97" t="str">
        <f>IFERROR(HLOOKUP($C35&amp;1,'출퇴근 기록부_입력'!$C$1:$BBZ$37,5+AV$1,0),"")</f>
        <v/>
      </c>
      <c r="AW35" s="97" t="str">
        <f>IFERROR(HLOOKUP($C35&amp;1,'출퇴근 기록부_입력'!$C$1:$BBZ$37,5+AW$1,0),"")</f>
        <v/>
      </c>
      <c r="AX35" s="97" t="str">
        <f>IFERROR(HLOOKUP($C35&amp;1,'출퇴근 기록부_입력'!$C$1:$BBZ$37,5+AX$1,0),"")</f>
        <v/>
      </c>
      <c r="AY35" s="97" t="str">
        <f>IFERROR(HLOOKUP($C35&amp;1,'출퇴근 기록부_입력'!$C$1:$BBZ$37,5+AY$1,0),"")</f>
        <v/>
      </c>
      <c r="AZ35" s="97" t="str">
        <f>IFERROR(HLOOKUP($C35&amp;1,'출퇴근 기록부_입력'!$C$1:$BBZ$37,5+AZ$1,0),"")</f>
        <v/>
      </c>
      <c r="BA35" s="97" t="str">
        <f>IFERROR(HLOOKUP($C35&amp;1,'출퇴근 기록부_입력'!$C$1:$BBZ$37,5+BA$1,0),"")</f>
        <v/>
      </c>
      <c r="BB35" s="97" t="str">
        <f>IFERROR(HLOOKUP($C35&amp;1,'출퇴근 기록부_입력'!$C$1:$BBZ$37,5+BB$1,0),"")</f>
        <v/>
      </c>
      <c r="BC35" s="97" t="str">
        <f>IFERROR(HLOOKUP($C35&amp;1,'출퇴근 기록부_입력'!$C$1:$BBZ$37,5+BC$1,0),"")</f>
        <v/>
      </c>
      <c r="BD35" s="97" t="str">
        <f>IFERROR(HLOOKUP($C35&amp;1,'출퇴근 기록부_입력'!$C$1:$BBZ$37,5+BD$1,0),"")</f>
        <v/>
      </c>
      <c r="BE35" s="97" t="str">
        <f>IFERROR(HLOOKUP($C35&amp;1,'출퇴근 기록부_입력'!$C$1:$BBZ$37,5+BE$1,0),"")</f>
        <v/>
      </c>
      <c r="BF35" s="97" t="str">
        <f>IFERROR(HLOOKUP($C35&amp;1,'출퇴근 기록부_입력'!$C$1:$BBZ$37,5+BF$1,0),"")</f>
        <v/>
      </c>
      <c r="BG35" s="97" t="str">
        <f>IFERROR(HLOOKUP($C35&amp;1,'출퇴근 기록부_입력'!$C$1:$BBZ$37,5+BG$1,0),"")</f>
        <v/>
      </c>
      <c r="BH35" s="97" t="str">
        <f>IFERROR(HLOOKUP($C35&amp;1,'출퇴근 기록부_입력'!$C$1:$BBZ$37,5+BH$1,0),"")</f>
        <v/>
      </c>
      <c r="BI35" s="97" t="str">
        <f>IFERROR(HLOOKUP($C35&amp;1,'출퇴근 기록부_입력'!$C$1:$BBZ$37,5+BI$1,0),"")</f>
        <v/>
      </c>
      <c r="BJ35" s="97" t="str">
        <f>IFERROR(HLOOKUP($C35&amp;1,'출퇴근 기록부_입력'!$C$1:$BBZ$37,5+BJ$1,0),"")</f>
        <v/>
      </c>
      <c r="BK35" s="43" t="str">
        <f>IFERROR(HLOOKUP($C35&amp;1,'출퇴근 기록부_입력'!$C$1:$BBZ$37,5+BK$1,0),"")</f>
        <v/>
      </c>
    </row>
    <row r="36" spans="2:63" x14ac:dyDescent="0.2">
      <c r="B36" s="9">
        <v>29</v>
      </c>
      <c r="C36" s="208" t="str">
        <f>IFERROR(IF(HLOOKUP(B36,'출퇴근 기록부_입력'!$C$2:$BBZ$5,2,0)=0,"",HLOOKUP(B36,'출퇴근 기록부_입력'!$C$2:$BBZ$5,2,0)),"")</f>
        <v/>
      </c>
      <c r="D36" s="208"/>
      <c r="E36" s="207" t="str">
        <f>IFERROR(VLOOKUP($C36,직원정보_입력!$F:$I,2,0),"")</f>
        <v/>
      </c>
      <c r="F36" s="207"/>
      <c r="G36" s="207" t="str">
        <f>IFERROR(VLOOKUP($C36,직원정보_입력!$F:$I,3,0),"")</f>
        <v/>
      </c>
      <c r="H36" s="207"/>
      <c r="I36" s="207" t="str">
        <f>IFERROR(VLOOKUP($C36,직원정보_입력!$F:$I,4,0),"")</f>
        <v/>
      </c>
      <c r="J36" s="207"/>
      <c r="L36" s="29" t="str">
        <f>IFERROR(IF($C36="","",INT(HLOOKUP($C36&amp;3,'출퇴근 기록부_입력'!$C$1:$BBZ$37,37,0)+SUM($AC36:$AD36)*기준일시_입력!$Y$15)*24+HOUR(HLOOKUP($C36&amp;3,'출퇴근 기록부_입력'!$C$1:$BBZ$37,37,0)+SUM($AC36:$AD36)*기준일시_입력!$Y$15-INT(HLOOKUP($C36&amp;3,'출퇴근 기록부_입력'!$C$1:$BBZ$37,37,0)+SUM($AC36:$AD36)*기준일시_입력!$Y$15))),"")</f>
        <v/>
      </c>
      <c r="M36" s="30" t="s">
        <v>71</v>
      </c>
      <c r="N36" s="31" t="str">
        <f>IFERROR(IF($C36="","",MINUTE(HLOOKUP($C36&amp;3,'출퇴근 기록부_입력'!$C$1:$BBZ$37,37,0)+SUM($AC36:$AD36)*기준일시_입력!$Y$15-INT(HLOOKUP($C36&amp;3,'출퇴근 기록부_입력'!$C$1:$BBZ$37,37,0)+SUM($AC36:$AD36)*기준일시_입력!$Y$15))),"")</f>
        <v/>
      </c>
      <c r="O36" s="32" t="s">
        <v>72</v>
      </c>
      <c r="P36" s="29" t="str">
        <f>IFERROR(IF($C36="","",INT(HLOOKUP($C36&amp;2,'출퇴근 기록부_입력'!$C$1:$BBZ$37,37,0))*24+HOUR(HLOOKUP($C36&amp;2,'출퇴근 기록부_입력'!$C$1:$BBZ$37,37,0)-INT(HLOOKUP($C36&amp;2,'출퇴근 기록부_입력'!$C$1:$BBZ$37,37,0)))),"")</f>
        <v/>
      </c>
      <c r="Q36" s="30" t="s">
        <v>71</v>
      </c>
      <c r="R36" s="31" t="str">
        <f>IFERROR(IF($C36="","",MINUTE(HLOOKUP($C36&amp;2,'출퇴근 기록부_입력'!$C$1:$BBZ$37,37,0)-INT(HLOOKUP($C36&amp;2,'출퇴근 기록부_입력'!$C$1:$BBZ$37,37,0)))),"")</f>
        <v/>
      </c>
      <c r="S36" s="32" t="s">
        <v>72</v>
      </c>
      <c r="T36" s="12"/>
      <c r="U36" s="53" t="str">
        <f t="shared" si="1"/>
        <v/>
      </c>
      <c r="V36" s="26" t="str">
        <f t="shared" si="4"/>
        <v/>
      </c>
      <c r="W36" s="26" t="str">
        <f t="shared" si="4"/>
        <v/>
      </c>
      <c r="X36" s="26" t="str">
        <f t="shared" si="4"/>
        <v/>
      </c>
      <c r="Y36" s="26" t="str">
        <f t="shared" si="4"/>
        <v/>
      </c>
      <c r="Z36" s="131" t="str">
        <f t="shared" si="4"/>
        <v/>
      </c>
      <c r="AA36" s="26" t="str">
        <f t="shared" si="4"/>
        <v/>
      </c>
      <c r="AB36" s="26" t="str">
        <f t="shared" si="4"/>
        <v/>
      </c>
      <c r="AC36" s="26" t="str">
        <f t="shared" si="4"/>
        <v/>
      </c>
      <c r="AD36" s="26" t="str">
        <f t="shared" si="4"/>
        <v/>
      </c>
      <c r="AF36" s="211"/>
      <c r="AG36" s="97" t="str">
        <f>IFERROR(HLOOKUP($C36&amp;1,'출퇴근 기록부_입력'!$C$1:$BBZ$37,5+AG$1,0),"")</f>
        <v/>
      </c>
      <c r="AH36" s="97" t="str">
        <f>IFERROR(HLOOKUP($C36&amp;1,'출퇴근 기록부_입력'!$C$1:$BBZ$37,5+AH$1,0),"")</f>
        <v/>
      </c>
      <c r="AI36" s="97" t="str">
        <f>IFERROR(HLOOKUP($C36&amp;1,'출퇴근 기록부_입력'!$C$1:$BBZ$37,5+AI$1,0),"")</f>
        <v/>
      </c>
      <c r="AJ36" s="97" t="str">
        <f>IFERROR(HLOOKUP($C36&amp;1,'출퇴근 기록부_입력'!$C$1:$BBZ$37,5+AJ$1,0),"")</f>
        <v/>
      </c>
      <c r="AK36" s="97" t="str">
        <f>IFERROR(HLOOKUP($C36&amp;1,'출퇴근 기록부_입력'!$C$1:$BBZ$37,5+AK$1,0),"")</f>
        <v/>
      </c>
      <c r="AL36" s="97" t="str">
        <f>IFERROR(HLOOKUP($C36&amp;1,'출퇴근 기록부_입력'!$C$1:$BBZ$37,5+AL$1,0),"")</f>
        <v/>
      </c>
      <c r="AM36" s="97" t="str">
        <f>IFERROR(HLOOKUP($C36&amp;1,'출퇴근 기록부_입력'!$C$1:$BBZ$37,5+AM$1,0),"")</f>
        <v/>
      </c>
      <c r="AN36" s="97" t="str">
        <f>IFERROR(HLOOKUP($C36&amp;1,'출퇴근 기록부_입력'!$C$1:$BBZ$37,5+AN$1,0),"")</f>
        <v/>
      </c>
      <c r="AO36" s="97" t="str">
        <f>IFERROR(HLOOKUP($C36&amp;1,'출퇴근 기록부_입력'!$C$1:$BBZ$37,5+AO$1,0),"")</f>
        <v/>
      </c>
      <c r="AP36" s="97" t="str">
        <f>IFERROR(HLOOKUP($C36&amp;1,'출퇴근 기록부_입력'!$C$1:$BBZ$37,5+AP$1,0),"")</f>
        <v/>
      </c>
      <c r="AQ36" s="97" t="str">
        <f>IFERROR(HLOOKUP($C36&amp;1,'출퇴근 기록부_입력'!$C$1:$BBZ$37,5+AQ$1,0),"")</f>
        <v/>
      </c>
      <c r="AR36" s="97" t="str">
        <f>IFERROR(HLOOKUP($C36&amp;1,'출퇴근 기록부_입력'!$C$1:$BBZ$37,5+AR$1,0),"")</f>
        <v/>
      </c>
      <c r="AS36" s="97" t="str">
        <f>IFERROR(HLOOKUP($C36&amp;1,'출퇴근 기록부_입력'!$C$1:$BBZ$37,5+AS$1,0),"")</f>
        <v/>
      </c>
      <c r="AT36" s="97" t="str">
        <f>IFERROR(HLOOKUP($C36&amp;1,'출퇴근 기록부_입력'!$C$1:$BBZ$37,5+AT$1,0),"")</f>
        <v/>
      </c>
      <c r="AU36" s="97" t="str">
        <f>IFERROR(HLOOKUP($C36&amp;1,'출퇴근 기록부_입력'!$C$1:$BBZ$37,5+AU$1,0),"")</f>
        <v/>
      </c>
      <c r="AV36" s="97" t="str">
        <f>IFERROR(HLOOKUP($C36&amp;1,'출퇴근 기록부_입력'!$C$1:$BBZ$37,5+AV$1,0),"")</f>
        <v/>
      </c>
      <c r="AW36" s="97" t="str">
        <f>IFERROR(HLOOKUP($C36&amp;1,'출퇴근 기록부_입력'!$C$1:$BBZ$37,5+AW$1,0),"")</f>
        <v/>
      </c>
      <c r="AX36" s="97" t="str">
        <f>IFERROR(HLOOKUP($C36&amp;1,'출퇴근 기록부_입력'!$C$1:$BBZ$37,5+AX$1,0),"")</f>
        <v/>
      </c>
      <c r="AY36" s="97" t="str">
        <f>IFERROR(HLOOKUP($C36&amp;1,'출퇴근 기록부_입력'!$C$1:$BBZ$37,5+AY$1,0),"")</f>
        <v/>
      </c>
      <c r="AZ36" s="97" t="str">
        <f>IFERROR(HLOOKUP($C36&amp;1,'출퇴근 기록부_입력'!$C$1:$BBZ$37,5+AZ$1,0),"")</f>
        <v/>
      </c>
      <c r="BA36" s="97" t="str">
        <f>IFERROR(HLOOKUP($C36&amp;1,'출퇴근 기록부_입력'!$C$1:$BBZ$37,5+BA$1,0),"")</f>
        <v/>
      </c>
      <c r="BB36" s="97" t="str">
        <f>IFERROR(HLOOKUP($C36&amp;1,'출퇴근 기록부_입력'!$C$1:$BBZ$37,5+BB$1,0),"")</f>
        <v/>
      </c>
      <c r="BC36" s="97" t="str">
        <f>IFERROR(HLOOKUP($C36&amp;1,'출퇴근 기록부_입력'!$C$1:$BBZ$37,5+BC$1,0),"")</f>
        <v/>
      </c>
      <c r="BD36" s="97" t="str">
        <f>IFERROR(HLOOKUP($C36&amp;1,'출퇴근 기록부_입력'!$C$1:$BBZ$37,5+BD$1,0),"")</f>
        <v/>
      </c>
      <c r="BE36" s="97" t="str">
        <f>IFERROR(HLOOKUP($C36&amp;1,'출퇴근 기록부_입력'!$C$1:$BBZ$37,5+BE$1,0),"")</f>
        <v/>
      </c>
      <c r="BF36" s="97" t="str">
        <f>IFERROR(HLOOKUP($C36&amp;1,'출퇴근 기록부_입력'!$C$1:$BBZ$37,5+BF$1,0),"")</f>
        <v/>
      </c>
      <c r="BG36" s="97" t="str">
        <f>IFERROR(HLOOKUP($C36&amp;1,'출퇴근 기록부_입력'!$C$1:$BBZ$37,5+BG$1,0),"")</f>
        <v/>
      </c>
      <c r="BH36" s="97" t="str">
        <f>IFERROR(HLOOKUP($C36&amp;1,'출퇴근 기록부_입력'!$C$1:$BBZ$37,5+BH$1,0),"")</f>
        <v/>
      </c>
      <c r="BI36" s="97" t="str">
        <f>IFERROR(HLOOKUP($C36&amp;1,'출퇴근 기록부_입력'!$C$1:$BBZ$37,5+BI$1,0),"")</f>
        <v/>
      </c>
      <c r="BJ36" s="97" t="str">
        <f>IFERROR(HLOOKUP($C36&amp;1,'출퇴근 기록부_입력'!$C$1:$BBZ$37,5+BJ$1,0),"")</f>
        <v/>
      </c>
      <c r="BK36" s="43" t="str">
        <f>IFERROR(HLOOKUP($C36&amp;1,'출퇴근 기록부_입력'!$C$1:$BBZ$37,5+BK$1,0),"")</f>
        <v/>
      </c>
    </row>
    <row r="37" spans="2:63" x14ac:dyDescent="0.2">
      <c r="B37" s="9">
        <v>30</v>
      </c>
      <c r="C37" s="208" t="str">
        <f>IFERROR(IF(HLOOKUP(B37,'출퇴근 기록부_입력'!$C$2:$BBZ$5,2,0)=0,"",HLOOKUP(B37,'출퇴근 기록부_입력'!$C$2:$BBZ$5,2,0)),"")</f>
        <v/>
      </c>
      <c r="D37" s="208"/>
      <c r="E37" s="207" t="str">
        <f>IFERROR(VLOOKUP($C37,직원정보_입력!$F:$I,2,0),"")</f>
        <v/>
      </c>
      <c r="F37" s="207"/>
      <c r="G37" s="207" t="str">
        <f>IFERROR(VLOOKUP($C37,직원정보_입력!$F:$I,3,0),"")</f>
        <v/>
      </c>
      <c r="H37" s="207"/>
      <c r="I37" s="207" t="str">
        <f>IFERROR(VLOOKUP($C37,직원정보_입력!$F:$I,4,0),"")</f>
        <v/>
      </c>
      <c r="J37" s="207"/>
      <c r="L37" s="29" t="str">
        <f>IFERROR(IF($C37="","",INT(HLOOKUP($C37&amp;3,'출퇴근 기록부_입력'!$C$1:$BBZ$37,37,0)+SUM($AC37:$AD37)*기준일시_입력!$Y$15)*24+HOUR(HLOOKUP($C37&amp;3,'출퇴근 기록부_입력'!$C$1:$BBZ$37,37,0)+SUM($AC37:$AD37)*기준일시_입력!$Y$15-INT(HLOOKUP($C37&amp;3,'출퇴근 기록부_입력'!$C$1:$BBZ$37,37,0)+SUM($AC37:$AD37)*기준일시_입력!$Y$15))),"")</f>
        <v/>
      </c>
      <c r="M37" s="30" t="s">
        <v>71</v>
      </c>
      <c r="N37" s="31" t="str">
        <f>IFERROR(IF($C37="","",MINUTE(HLOOKUP($C37&amp;3,'출퇴근 기록부_입력'!$C$1:$BBZ$37,37,0)+SUM($AC37:$AD37)*기준일시_입력!$Y$15-INT(HLOOKUP($C37&amp;3,'출퇴근 기록부_입력'!$C$1:$BBZ$37,37,0)+SUM($AC37:$AD37)*기준일시_입력!$Y$15))),"")</f>
        <v/>
      </c>
      <c r="O37" s="32" t="s">
        <v>72</v>
      </c>
      <c r="P37" s="29" t="str">
        <f>IFERROR(IF($C37="","",INT(HLOOKUP($C37&amp;2,'출퇴근 기록부_입력'!$C$1:$BBZ$37,37,0))*24+HOUR(HLOOKUP($C37&amp;2,'출퇴근 기록부_입력'!$C$1:$BBZ$37,37,0)-INT(HLOOKUP($C37&amp;2,'출퇴근 기록부_입력'!$C$1:$BBZ$37,37,0)))),"")</f>
        <v/>
      </c>
      <c r="Q37" s="30" t="s">
        <v>71</v>
      </c>
      <c r="R37" s="31" t="str">
        <f>IFERROR(IF($C37="","",MINUTE(HLOOKUP($C37&amp;2,'출퇴근 기록부_입력'!$C$1:$BBZ$37,37,0)-INT(HLOOKUP($C37&amp;2,'출퇴근 기록부_입력'!$C$1:$BBZ$37,37,0)))),"")</f>
        <v/>
      </c>
      <c r="S37" s="32" t="s">
        <v>72</v>
      </c>
      <c r="T37" s="12"/>
      <c r="U37" s="53" t="str">
        <f t="shared" si="1"/>
        <v/>
      </c>
      <c r="V37" s="26" t="str">
        <f t="shared" si="4"/>
        <v/>
      </c>
      <c r="W37" s="26" t="str">
        <f t="shared" si="4"/>
        <v/>
      </c>
      <c r="X37" s="26" t="str">
        <f t="shared" si="4"/>
        <v/>
      </c>
      <c r="Y37" s="26" t="str">
        <f t="shared" si="4"/>
        <v/>
      </c>
      <c r="Z37" s="131" t="str">
        <f t="shared" si="4"/>
        <v/>
      </c>
      <c r="AA37" s="26" t="str">
        <f t="shared" si="4"/>
        <v/>
      </c>
      <c r="AB37" s="26" t="str">
        <f t="shared" si="4"/>
        <v/>
      </c>
      <c r="AC37" s="26" t="str">
        <f t="shared" si="4"/>
        <v/>
      </c>
      <c r="AD37" s="26" t="str">
        <f t="shared" si="4"/>
        <v/>
      </c>
      <c r="AF37" s="211"/>
      <c r="AG37" s="97" t="str">
        <f>IFERROR(HLOOKUP($C37&amp;1,'출퇴근 기록부_입력'!$C$1:$BBZ$37,5+AG$1,0),"")</f>
        <v/>
      </c>
      <c r="AH37" s="97" t="str">
        <f>IFERROR(HLOOKUP($C37&amp;1,'출퇴근 기록부_입력'!$C$1:$BBZ$37,5+AH$1,0),"")</f>
        <v/>
      </c>
      <c r="AI37" s="97" t="str">
        <f>IFERROR(HLOOKUP($C37&amp;1,'출퇴근 기록부_입력'!$C$1:$BBZ$37,5+AI$1,0),"")</f>
        <v/>
      </c>
      <c r="AJ37" s="97" t="str">
        <f>IFERROR(HLOOKUP($C37&amp;1,'출퇴근 기록부_입력'!$C$1:$BBZ$37,5+AJ$1,0),"")</f>
        <v/>
      </c>
      <c r="AK37" s="97" t="str">
        <f>IFERROR(HLOOKUP($C37&amp;1,'출퇴근 기록부_입력'!$C$1:$BBZ$37,5+AK$1,0),"")</f>
        <v/>
      </c>
      <c r="AL37" s="97" t="str">
        <f>IFERROR(HLOOKUP($C37&amp;1,'출퇴근 기록부_입력'!$C$1:$BBZ$37,5+AL$1,0),"")</f>
        <v/>
      </c>
      <c r="AM37" s="97" t="str">
        <f>IFERROR(HLOOKUP($C37&amp;1,'출퇴근 기록부_입력'!$C$1:$BBZ$37,5+AM$1,0),"")</f>
        <v/>
      </c>
      <c r="AN37" s="97" t="str">
        <f>IFERROR(HLOOKUP($C37&amp;1,'출퇴근 기록부_입력'!$C$1:$BBZ$37,5+AN$1,0),"")</f>
        <v/>
      </c>
      <c r="AO37" s="97" t="str">
        <f>IFERROR(HLOOKUP($C37&amp;1,'출퇴근 기록부_입력'!$C$1:$BBZ$37,5+AO$1,0),"")</f>
        <v/>
      </c>
      <c r="AP37" s="97" t="str">
        <f>IFERROR(HLOOKUP($C37&amp;1,'출퇴근 기록부_입력'!$C$1:$BBZ$37,5+AP$1,0),"")</f>
        <v/>
      </c>
      <c r="AQ37" s="97" t="str">
        <f>IFERROR(HLOOKUP($C37&amp;1,'출퇴근 기록부_입력'!$C$1:$BBZ$37,5+AQ$1,0),"")</f>
        <v/>
      </c>
      <c r="AR37" s="97" t="str">
        <f>IFERROR(HLOOKUP($C37&amp;1,'출퇴근 기록부_입력'!$C$1:$BBZ$37,5+AR$1,0),"")</f>
        <v/>
      </c>
      <c r="AS37" s="97" t="str">
        <f>IFERROR(HLOOKUP($C37&amp;1,'출퇴근 기록부_입력'!$C$1:$BBZ$37,5+AS$1,0),"")</f>
        <v/>
      </c>
      <c r="AT37" s="97" t="str">
        <f>IFERROR(HLOOKUP($C37&amp;1,'출퇴근 기록부_입력'!$C$1:$BBZ$37,5+AT$1,0),"")</f>
        <v/>
      </c>
      <c r="AU37" s="97" t="str">
        <f>IFERROR(HLOOKUP($C37&amp;1,'출퇴근 기록부_입력'!$C$1:$BBZ$37,5+AU$1,0),"")</f>
        <v/>
      </c>
      <c r="AV37" s="97" t="str">
        <f>IFERROR(HLOOKUP($C37&amp;1,'출퇴근 기록부_입력'!$C$1:$BBZ$37,5+AV$1,0),"")</f>
        <v/>
      </c>
      <c r="AW37" s="97" t="str">
        <f>IFERROR(HLOOKUP($C37&amp;1,'출퇴근 기록부_입력'!$C$1:$BBZ$37,5+AW$1,0),"")</f>
        <v/>
      </c>
      <c r="AX37" s="97" t="str">
        <f>IFERROR(HLOOKUP($C37&amp;1,'출퇴근 기록부_입력'!$C$1:$BBZ$37,5+AX$1,0),"")</f>
        <v/>
      </c>
      <c r="AY37" s="97" t="str">
        <f>IFERROR(HLOOKUP($C37&amp;1,'출퇴근 기록부_입력'!$C$1:$BBZ$37,5+AY$1,0),"")</f>
        <v/>
      </c>
      <c r="AZ37" s="97" t="str">
        <f>IFERROR(HLOOKUP($C37&amp;1,'출퇴근 기록부_입력'!$C$1:$BBZ$37,5+AZ$1,0),"")</f>
        <v/>
      </c>
      <c r="BA37" s="97" t="str">
        <f>IFERROR(HLOOKUP($C37&amp;1,'출퇴근 기록부_입력'!$C$1:$BBZ$37,5+BA$1,0),"")</f>
        <v/>
      </c>
      <c r="BB37" s="97" t="str">
        <f>IFERROR(HLOOKUP($C37&amp;1,'출퇴근 기록부_입력'!$C$1:$BBZ$37,5+BB$1,0),"")</f>
        <v/>
      </c>
      <c r="BC37" s="97" t="str">
        <f>IFERROR(HLOOKUP($C37&amp;1,'출퇴근 기록부_입력'!$C$1:$BBZ$37,5+BC$1,0),"")</f>
        <v/>
      </c>
      <c r="BD37" s="97" t="str">
        <f>IFERROR(HLOOKUP($C37&amp;1,'출퇴근 기록부_입력'!$C$1:$BBZ$37,5+BD$1,0),"")</f>
        <v/>
      </c>
      <c r="BE37" s="97" t="str">
        <f>IFERROR(HLOOKUP($C37&amp;1,'출퇴근 기록부_입력'!$C$1:$BBZ$37,5+BE$1,0),"")</f>
        <v/>
      </c>
      <c r="BF37" s="97" t="str">
        <f>IFERROR(HLOOKUP($C37&amp;1,'출퇴근 기록부_입력'!$C$1:$BBZ$37,5+BF$1,0),"")</f>
        <v/>
      </c>
      <c r="BG37" s="97" t="str">
        <f>IFERROR(HLOOKUP($C37&amp;1,'출퇴근 기록부_입력'!$C$1:$BBZ$37,5+BG$1,0),"")</f>
        <v/>
      </c>
      <c r="BH37" s="97" t="str">
        <f>IFERROR(HLOOKUP($C37&amp;1,'출퇴근 기록부_입력'!$C$1:$BBZ$37,5+BH$1,0),"")</f>
        <v/>
      </c>
      <c r="BI37" s="97" t="str">
        <f>IFERROR(HLOOKUP($C37&amp;1,'출퇴근 기록부_입력'!$C$1:$BBZ$37,5+BI$1,0),"")</f>
        <v/>
      </c>
      <c r="BJ37" s="97" t="str">
        <f>IFERROR(HLOOKUP($C37&amp;1,'출퇴근 기록부_입력'!$C$1:$BBZ$37,5+BJ$1,0),"")</f>
        <v/>
      </c>
      <c r="BK37" s="43" t="str">
        <f>IFERROR(HLOOKUP($C37&amp;1,'출퇴근 기록부_입력'!$C$1:$BBZ$37,5+BK$1,0),"")</f>
        <v/>
      </c>
    </row>
    <row r="38" spans="2:63" x14ac:dyDescent="0.2">
      <c r="B38" s="9">
        <v>31</v>
      </c>
      <c r="C38" s="208" t="str">
        <f>IFERROR(IF(HLOOKUP(B38,'출퇴근 기록부_입력'!$C$2:$BBZ$5,2,0)=0,"",HLOOKUP(B38,'출퇴근 기록부_입력'!$C$2:$BBZ$5,2,0)),"")</f>
        <v/>
      </c>
      <c r="D38" s="208"/>
      <c r="E38" s="207" t="str">
        <f>IFERROR(VLOOKUP($C38,직원정보_입력!$F:$I,2,0),"")</f>
        <v/>
      </c>
      <c r="F38" s="207"/>
      <c r="G38" s="207" t="str">
        <f>IFERROR(VLOOKUP($C38,직원정보_입력!$F:$I,3,0),"")</f>
        <v/>
      </c>
      <c r="H38" s="207"/>
      <c r="I38" s="207" t="str">
        <f>IFERROR(VLOOKUP($C38,직원정보_입력!$F:$I,4,0),"")</f>
        <v/>
      </c>
      <c r="J38" s="207"/>
      <c r="L38" s="29" t="str">
        <f>IFERROR(IF($C38="","",INT(HLOOKUP($C38&amp;3,'출퇴근 기록부_입력'!$C$1:$BBZ$37,37,0)+SUM($AC38:$AD38)*기준일시_입력!$Y$15)*24+HOUR(HLOOKUP($C38&amp;3,'출퇴근 기록부_입력'!$C$1:$BBZ$37,37,0)+SUM($AC38:$AD38)*기준일시_입력!$Y$15-INT(HLOOKUP($C38&amp;3,'출퇴근 기록부_입력'!$C$1:$BBZ$37,37,0)+SUM($AC38:$AD38)*기준일시_입력!$Y$15))),"")</f>
        <v/>
      </c>
      <c r="M38" s="30" t="s">
        <v>71</v>
      </c>
      <c r="N38" s="31" t="str">
        <f>IFERROR(IF($C38="","",MINUTE(HLOOKUP($C38&amp;3,'출퇴근 기록부_입력'!$C$1:$BBZ$37,37,0)+SUM($AC38:$AD38)*기준일시_입력!$Y$15-INT(HLOOKUP($C38&amp;3,'출퇴근 기록부_입력'!$C$1:$BBZ$37,37,0)+SUM($AC38:$AD38)*기준일시_입력!$Y$15))),"")</f>
        <v/>
      </c>
      <c r="O38" s="32" t="s">
        <v>72</v>
      </c>
      <c r="P38" s="29" t="str">
        <f>IFERROR(IF($C38="","",INT(HLOOKUP($C38&amp;2,'출퇴근 기록부_입력'!$C$1:$BBZ$37,37,0))*24+HOUR(HLOOKUP($C38&amp;2,'출퇴근 기록부_입력'!$C$1:$BBZ$37,37,0)-INT(HLOOKUP($C38&amp;2,'출퇴근 기록부_입력'!$C$1:$BBZ$37,37,0)))),"")</f>
        <v/>
      </c>
      <c r="Q38" s="30" t="s">
        <v>71</v>
      </c>
      <c r="R38" s="31" t="str">
        <f>IFERROR(IF($C38="","",MINUTE(HLOOKUP($C38&amp;2,'출퇴근 기록부_입력'!$C$1:$BBZ$37,37,0)-INT(HLOOKUP($C38&amp;2,'출퇴근 기록부_입력'!$C$1:$BBZ$37,37,0)))),"")</f>
        <v/>
      </c>
      <c r="S38" s="32" t="s">
        <v>72</v>
      </c>
      <c r="T38" s="12"/>
      <c r="U38" s="53" t="str">
        <f t="shared" si="1"/>
        <v/>
      </c>
      <c r="V38" s="26" t="str">
        <f t="shared" ref="V38:AD47" si="5">IF($C38="","",COUNTIF($AG38:$BK38,V$7))</f>
        <v/>
      </c>
      <c r="W38" s="26" t="str">
        <f t="shared" si="5"/>
        <v/>
      </c>
      <c r="X38" s="26" t="str">
        <f t="shared" si="5"/>
        <v/>
      </c>
      <c r="Y38" s="26" t="str">
        <f t="shared" si="5"/>
        <v/>
      </c>
      <c r="Z38" s="131" t="str">
        <f t="shared" si="5"/>
        <v/>
      </c>
      <c r="AA38" s="26" t="str">
        <f t="shared" si="5"/>
        <v/>
      </c>
      <c r="AB38" s="26" t="str">
        <f t="shared" si="5"/>
        <v/>
      </c>
      <c r="AC38" s="26" t="str">
        <f t="shared" si="5"/>
        <v/>
      </c>
      <c r="AD38" s="26" t="str">
        <f t="shared" si="5"/>
        <v/>
      </c>
      <c r="AF38" s="211"/>
      <c r="AG38" s="97" t="str">
        <f>IFERROR(HLOOKUP($C38&amp;1,'출퇴근 기록부_입력'!$C$1:$BBZ$37,5+AG$1,0),"")</f>
        <v/>
      </c>
      <c r="AH38" s="97" t="str">
        <f>IFERROR(HLOOKUP($C38&amp;1,'출퇴근 기록부_입력'!$C$1:$BBZ$37,5+AH$1,0),"")</f>
        <v/>
      </c>
      <c r="AI38" s="97" t="str">
        <f>IFERROR(HLOOKUP($C38&amp;1,'출퇴근 기록부_입력'!$C$1:$BBZ$37,5+AI$1,0),"")</f>
        <v/>
      </c>
      <c r="AJ38" s="97" t="str">
        <f>IFERROR(HLOOKUP($C38&amp;1,'출퇴근 기록부_입력'!$C$1:$BBZ$37,5+AJ$1,0),"")</f>
        <v/>
      </c>
      <c r="AK38" s="97" t="str">
        <f>IFERROR(HLOOKUP($C38&amp;1,'출퇴근 기록부_입력'!$C$1:$BBZ$37,5+AK$1,0),"")</f>
        <v/>
      </c>
      <c r="AL38" s="97" t="str">
        <f>IFERROR(HLOOKUP($C38&amp;1,'출퇴근 기록부_입력'!$C$1:$BBZ$37,5+AL$1,0),"")</f>
        <v/>
      </c>
      <c r="AM38" s="97" t="str">
        <f>IFERROR(HLOOKUP($C38&amp;1,'출퇴근 기록부_입력'!$C$1:$BBZ$37,5+AM$1,0),"")</f>
        <v/>
      </c>
      <c r="AN38" s="97" t="str">
        <f>IFERROR(HLOOKUP($C38&amp;1,'출퇴근 기록부_입력'!$C$1:$BBZ$37,5+AN$1,0),"")</f>
        <v/>
      </c>
      <c r="AO38" s="97" t="str">
        <f>IFERROR(HLOOKUP($C38&amp;1,'출퇴근 기록부_입력'!$C$1:$BBZ$37,5+AO$1,0),"")</f>
        <v/>
      </c>
      <c r="AP38" s="97" t="str">
        <f>IFERROR(HLOOKUP($C38&amp;1,'출퇴근 기록부_입력'!$C$1:$BBZ$37,5+AP$1,0),"")</f>
        <v/>
      </c>
      <c r="AQ38" s="97" t="str">
        <f>IFERROR(HLOOKUP($C38&amp;1,'출퇴근 기록부_입력'!$C$1:$BBZ$37,5+AQ$1,0),"")</f>
        <v/>
      </c>
      <c r="AR38" s="97" t="str">
        <f>IFERROR(HLOOKUP($C38&amp;1,'출퇴근 기록부_입력'!$C$1:$BBZ$37,5+AR$1,0),"")</f>
        <v/>
      </c>
      <c r="AS38" s="97" t="str">
        <f>IFERROR(HLOOKUP($C38&amp;1,'출퇴근 기록부_입력'!$C$1:$BBZ$37,5+AS$1,0),"")</f>
        <v/>
      </c>
      <c r="AT38" s="97" t="str">
        <f>IFERROR(HLOOKUP($C38&amp;1,'출퇴근 기록부_입력'!$C$1:$BBZ$37,5+AT$1,0),"")</f>
        <v/>
      </c>
      <c r="AU38" s="97" t="str">
        <f>IFERROR(HLOOKUP($C38&amp;1,'출퇴근 기록부_입력'!$C$1:$BBZ$37,5+AU$1,0),"")</f>
        <v/>
      </c>
      <c r="AV38" s="97" t="str">
        <f>IFERROR(HLOOKUP($C38&amp;1,'출퇴근 기록부_입력'!$C$1:$BBZ$37,5+AV$1,0),"")</f>
        <v/>
      </c>
      <c r="AW38" s="97" t="str">
        <f>IFERROR(HLOOKUP($C38&amp;1,'출퇴근 기록부_입력'!$C$1:$BBZ$37,5+AW$1,0),"")</f>
        <v/>
      </c>
      <c r="AX38" s="97" t="str">
        <f>IFERROR(HLOOKUP($C38&amp;1,'출퇴근 기록부_입력'!$C$1:$BBZ$37,5+AX$1,0),"")</f>
        <v/>
      </c>
      <c r="AY38" s="97" t="str">
        <f>IFERROR(HLOOKUP($C38&amp;1,'출퇴근 기록부_입력'!$C$1:$BBZ$37,5+AY$1,0),"")</f>
        <v/>
      </c>
      <c r="AZ38" s="97" t="str">
        <f>IFERROR(HLOOKUP($C38&amp;1,'출퇴근 기록부_입력'!$C$1:$BBZ$37,5+AZ$1,0),"")</f>
        <v/>
      </c>
      <c r="BA38" s="97" t="str">
        <f>IFERROR(HLOOKUP($C38&amp;1,'출퇴근 기록부_입력'!$C$1:$BBZ$37,5+BA$1,0),"")</f>
        <v/>
      </c>
      <c r="BB38" s="97" t="str">
        <f>IFERROR(HLOOKUP($C38&amp;1,'출퇴근 기록부_입력'!$C$1:$BBZ$37,5+BB$1,0),"")</f>
        <v/>
      </c>
      <c r="BC38" s="97" t="str">
        <f>IFERROR(HLOOKUP($C38&amp;1,'출퇴근 기록부_입력'!$C$1:$BBZ$37,5+BC$1,0),"")</f>
        <v/>
      </c>
      <c r="BD38" s="97" t="str">
        <f>IFERROR(HLOOKUP($C38&amp;1,'출퇴근 기록부_입력'!$C$1:$BBZ$37,5+BD$1,0),"")</f>
        <v/>
      </c>
      <c r="BE38" s="97" t="str">
        <f>IFERROR(HLOOKUP($C38&amp;1,'출퇴근 기록부_입력'!$C$1:$BBZ$37,5+BE$1,0),"")</f>
        <v/>
      </c>
      <c r="BF38" s="97" t="str">
        <f>IFERROR(HLOOKUP($C38&amp;1,'출퇴근 기록부_입력'!$C$1:$BBZ$37,5+BF$1,0),"")</f>
        <v/>
      </c>
      <c r="BG38" s="97" t="str">
        <f>IFERROR(HLOOKUP($C38&amp;1,'출퇴근 기록부_입력'!$C$1:$BBZ$37,5+BG$1,0),"")</f>
        <v/>
      </c>
      <c r="BH38" s="97" t="str">
        <f>IFERROR(HLOOKUP($C38&amp;1,'출퇴근 기록부_입력'!$C$1:$BBZ$37,5+BH$1,0),"")</f>
        <v/>
      </c>
      <c r="BI38" s="97" t="str">
        <f>IFERROR(HLOOKUP($C38&amp;1,'출퇴근 기록부_입력'!$C$1:$BBZ$37,5+BI$1,0),"")</f>
        <v/>
      </c>
      <c r="BJ38" s="97" t="str">
        <f>IFERROR(HLOOKUP($C38&amp;1,'출퇴근 기록부_입력'!$C$1:$BBZ$37,5+BJ$1,0),"")</f>
        <v/>
      </c>
      <c r="BK38" s="43" t="str">
        <f>IFERROR(HLOOKUP($C38&amp;1,'출퇴근 기록부_입력'!$C$1:$BBZ$37,5+BK$1,0),"")</f>
        <v/>
      </c>
    </row>
    <row r="39" spans="2:63" x14ac:dyDescent="0.2">
      <c r="B39" s="9">
        <v>32</v>
      </c>
      <c r="C39" s="208" t="str">
        <f>IFERROR(IF(HLOOKUP(B39,'출퇴근 기록부_입력'!$C$2:$BBZ$5,2,0)=0,"",HLOOKUP(B39,'출퇴근 기록부_입력'!$C$2:$BBZ$5,2,0)),"")</f>
        <v/>
      </c>
      <c r="D39" s="208"/>
      <c r="E39" s="207" t="str">
        <f>IFERROR(VLOOKUP($C39,직원정보_입력!$F:$I,2,0),"")</f>
        <v/>
      </c>
      <c r="F39" s="207"/>
      <c r="G39" s="207" t="str">
        <f>IFERROR(VLOOKUP($C39,직원정보_입력!$F:$I,3,0),"")</f>
        <v/>
      </c>
      <c r="H39" s="207"/>
      <c r="I39" s="207" t="str">
        <f>IFERROR(VLOOKUP($C39,직원정보_입력!$F:$I,4,0),"")</f>
        <v/>
      </c>
      <c r="J39" s="207"/>
      <c r="L39" s="29" t="str">
        <f>IFERROR(IF($C39="","",INT(HLOOKUP($C39&amp;3,'출퇴근 기록부_입력'!$C$1:$BBZ$37,37,0)+SUM($AC39:$AD39)*기준일시_입력!$Y$15)*24+HOUR(HLOOKUP($C39&amp;3,'출퇴근 기록부_입력'!$C$1:$BBZ$37,37,0)+SUM($AC39:$AD39)*기준일시_입력!$Y$15-INT(HLOOKUP($C39&amp;3,'출퇴근 기록부_입력'!$C$1:$BBZ$37,37,0)+SUM($AC39:$AD39)*기준일시_입력!$Y$15))),"")</f>
        <v/>
      </c>
      <c r="M39" s="30" t="s">
        <v>71</v>
      </c>
      <c r="N39" s="31" t="str">
        <f>IFERROR(IF($C39="","",MINUTE(HLOOKUP($C39&amp;3,'출퇴근 기록부_입력'!$C$1:$BBZ$37,37,0)+SUM($AC39:$AD39)*기준일시_입력!$Y$15-INT(HLOOKUP($C39&amp;3,'출퇴근 기록부_입력'!$C$1:$BBZ$37,37,0)+SUM($AC39:$AD39)*기준일시_입력!$Y$15))),"")</f>
        <v/>
      </c>
      <c r="O39" s="32" t="s">
        <v>72</v>
      </c>
      <c r="P39" s="29" t="str">
        <f>IFERROR(IF($C39="","",INT(HLOOKUP($C39&amp;2,'출퇴근 기록부_입력'!$C$1:$BBZ$37,37,0))*24+HOUR(HLOOKUP($C39&amp;2,'출퇴근 기록부_입력'!$C$1:$BBZ$37,37,0)-INT(HLOOKUP($C39&amp;2,'출퇴근 기록부_입력'!$C$1:$BBZ$37,37,0)))),"")</f>
        <v/>
      </c>
      <c r="Q39" s="30" t="s">
        <v>71</v>
      </c>
      <c r="R39" s="31" t="str">
        <f>IFERROR(IF($C39="","",MINUTE(HLOOKUP($C39&amp;2,'출퇴근 기록부_입력'!$C$1:$BBZ$37,37,0)-INT(HLOOKUP($C39&amp;2,'출퇴근 기록부_입력'!$C$1:$BBZ$37,37,0)))),"")</f>
        <v/>
      </c>
      <c r="S39" s="32" t="s">
        <v>72</v>
      </c>
      <c r="T39" s="12"/>
      <c r="U39" s="53" t="str">
        <f t="shared" si="1"/>
        <v/>
      </c>
      <c r="V39" s="26" t="str">
        <f t="shared" si="5"/>
        <v/>
      </c>
      <c r="W39" s="26" t="str">
        <f t="shared" si="5"/>
        <v/>
      </c>
      <c r="X39" s="26" t="str">
        <f t="shared" si="5"/>
        <v/>
      </c>
      <c r="Y39" s="26" t="str">
        <f t="shared" si="5"/>
        <v/>
      </c>
      <c r="Z39" s="131" t="str">
        <f t="shared" si="5"/>
        <v/>
      </c>
      <c r="AA39" s="26" t="str">
        <f t="shared" si="5"/>
        <v/>
      </c>
      <c r="AB39" s="26" t="str">
        <f t="shared" si="5"/>
        <v/>
      </c>
      <c r="AC39" s="26" t="str">
        <f t="shared" si="5"/>
        <v/>
      </c>
      <c r="AD39" s="26" t="str">
        <f t="shared" si="5"/>
        <v/>
      </c>
      <c r="AF39" s="211"/>
      <c r="AG39" s="97" t="str">
        <f>IFERROR(HLOOKUP($C39&amp;1,'출퇴근 기록부_입력'!$C$1:$BBZ$37,5+AG$1,0),"")</f>
        <v/>
      </c>
      <c r="AH39" s="97" t="str">
        <f>IFERROR(HLOOKUP($C39&amp;1,'출퇴근 기록부_입력'!$C$1:$BBZ$37,5+AH$1,0),"")</f>
        <v/>
      </c>
      <c r="AI39" s="97" t="str">
        <f>IFERROR(HLOOKUP($C39&amp;1,'출퇴근 기록부_입력'!$C$1:$BBZ$37,5+AI$1,0),"")</f>
        <v/>
      </c>
      <c r="AJ39" s="97" t="str">
        <f>IFERROR(HLOOKUP($C39&amp;1,'출퇴근 기록부_입력'!$C$1:$BBZ$37,5+AJ$1,0),"")</f>
        <v/>
      </c>
      <c r="AK39" s="97" t="str">
        <f>IFERROR(HLOOKUP($C39&amp;1,'출퇴근 기록부_입력'!$C$1:$BBZ$37,5+AK$1,0),"")</f>
        <v/>
      </c>
      <c r="AL39" s="97" t="str">
        <f>IFERROR(HLOOKUP($C39&amp;1,'출퇴근 기록부_입력'!$C$1:$BBZ$37,5+AL$1,0),"")</f>
        <v/>
      </c>
      <c r="AM39" s="97" t="str">
        <f>IFERROR(HLOOKUP($C39&amp;1,'출퇴근 기록부_입력'!$C$1:$BBZ$37,5+AM$1,0),"")</f>
        <v/>
      </c>
      <c r="AN39" s="97" t="str">
        <f>IFERROR(HLOOKUP($C39&amp;1,'출퇴근 기록부_입력'!$C$1:$BBZ$37,5+AN$1,0),"")</f>
        <v/>
      </c>
      <c r="AO39" s="97" t="str">
        <f>IFERROR(HLOOKUP($C39&amp;1,'출퇴근 기록부_입력'!$C$1:$BBZ$37,5+AO$1,0),"")</f>
        <v/>
      </c>
      <c r="AP39" s="97" t="str">
        <f>IFERROR(HLOOKUP($C39&amp;1,'출퇴근 기록부_입력'!$C$1:$BBZ$37,5+AP$1,0),"")</f>
        <v/>
      </c>
      <c r="AQ39" s="97" t="str">
        <f>IFERROR(HLOOKUP($C39&amp;1,'출퇴근 기록부_입력'!$C$1:$BBZ$37,5+AQ$1,0),"")</f>
        <v/>
      </c>
      <c r="AR39" s="97" t="str">
        <f>IFERROR(HLOOKUP($C39&amp;1,'출퇴근 기록부_입력'!$C$1:$BBZ$37,5+AR$1,0),"")</f>
        <v/>
      </c>
      <c r="AS39" s="97" t="str">
        <f>IFERROR(HLOOKUP($C39&amp;1,'출퇴근 기록부_입력'!$C$1:$BBZ$37,5+AS$1,0),"")</f>
        <v/>
      </c>
      <c r="AT39" s="97" t="str">
        <f>IFERROR(HLOOKUP($C39&amp;1,'출퇴근 기록부_입력'!$C$1:$BBZ$37,5+AT$1,0),"")</f>
        <v/>
      </c>
      <c r="AU39" s="97" t="str">
        <f>IFERROR(HLOOKUP($C39&amp;1,'출퇴근 기록부_입력'!$C$1:$BBZ$37,5+AU$1,0),"")</f>
        <v/>
      </c>
      <c r="AV39" s="97" t="str">
        <f>IFERROR(HLOOKUP($C39&amp;1,'출퇴근 기록부_입력'!$C$1:$BBZ$37,5+AV$1,0),"")</f>
        <v/>
      </c>
      <c r="AW39" s="97" t="str">
        <f>IFERROR(HLOOKUP($C39&amp;1,'출퇴근 기록부_입력'!$C$1:$BBZ$37,5+AW$1,0),"")</f>
        <v/>
      </c>
      <c r="AX39" s="97" t="str">
        <f>IFERROR(HLOOKUP($C39&amp;1,'출퇴근 기록부_입력'!$C$1:$BBZ$37,5+AX$1,0),"")</f>
        <v/>
      </c>
      <c r="AY39" s="97" t="str">
        <f>IFERROR(HLOOKUP($C39&amp;1,'출퇴근 기록부_입력'!$C$1:$BBZ$37,5+AY$1,0),"")</f>
        <v/>
      </c>
      <c r="AZ39" s="97" t="str">
        <f>IFERROR(HLOOKUP($C39&amp;1,'출퇴근 기록부_입력'!$C$1:$BBZ$37,5+AZ$1,0),"")</f>
        <v/>
      </c>
      <c r="BA39" s="97" t="str">
        <f>IFERROR(HLOOKUP($C39&amp;1,'출퇴근 기록부_입력'!$C$1:$BBZ$37,5+BA$1,0),"")</f>
        <v/>
      </c>
      <c r="BB39" s="97" t="str">
        <f>IFERROR(HLOOKUP($C39&amp;1,'출퇴근 기록부_입력'!$C$1:$BBZ$37,5+BB$1,0),"")</f>
        <v/>
      </c>
      <c r="BC39" s="97" t="str">
        <f>IFERROR(HLOOKUP($C39&amp;1,'출퇴근 기록부_입력'!$C$1:$BBZ$37,5+BC$1,0),"")</f>
        <v/>
      </c>
      <c r="BD39" s="97" t="str">
        <f>IFERROR(HLOOKUP($C39&amp;1,'출퇴근 기록부_입력'!$C$1:$BBZ$37,5+BD$1,0),"")</f>
        <v/>
      </c>
      <c r="BE39" s="97" t="str">
        <f>IFERROR(HLOOKUP($C39&amp;1,'출퇴근 기록부_입력'!$C$1:$BBZ$37,5+BE$1,0),"")</f>
        <v/>
      </c>
      <c r="BF39" s="97" t="str">
        <f>IFERROR(HLOOKUP($C39&amp;1,'출퇴근 기록부_입력'!$C$1:$BBZ$37,5+BF$1,0),"")</f>
        <v/>
      </c>
      <c r="BG39" s="97" t="str">
        <f>IFERROR(HLOOKUP($C39&amp;1,'출퇴근 기록부_입력'!$C$1:$BBZ$37,5+BG$1,0),"")</f>
        <v/>
      </c>
      <c r="BH39" s="97" t="str">
        <f>IFERROR(HLOOKUP($C39&amp;1,'출퇴근 기록부_입력'!$C$1:$BBZ$37,5+BH$1,0),"")</f>
        <v/>
      </c>
      <c r="BI39" s="97" t="str">
        <f>IFERROR(HLOOKUP($C39&amp;1,'출퇴근 기록부_입력'!$C$1:$BBZ$37,5+BI$1,0),"")</f>
        <v/>
      </c>
      <c r="BJ39" s="97" t="str">
        <f>IFERROR(HLOOKUP($C39&amp;1,'출퇴근 기록부_입력'!$C$1:$BBZ$37,5+BJ$1,0),"")</f>
        <v/>
      </c>
      <c r="BK39" s="43" t="str">
        <f>IFERROR(HLOOKUP($C39&amp;1,'출퇴근 기록부_입력'!$C$1:$BBZ$37,5+BK$1,0),"")</f>
        <v/>
      </c>
    </row>
    <row r="40" spans="2:63" x14ac:dyDescent="0.2">
      <c r="B40" s="9">
        <v>33</v>
      </c>
      <c r="C40" s="208" t="str">
        <f>IFERROR(IF(HLOOKUP(B40,'출퇴근 기록부_입력'!$C$2:$BBZ$5,2,0)=0,"",HLOOKUP(B40,'출퇴근 기록부_입력'!$C$2:$BBZ$5,2,0)),"")</f>
        <v/>
      </c>
      <c r="D40" s="208"/>
      <c r="E40" s="207" t="str">
        <f>IFERROR(VLOOKUP($C40,직원정보_입력!$F:$I,2,0),"")</f>
        <v/>
      </c>
      <c r="F40" s="207"/>
      <c r="G40" s="207" t="str">
        <f>IFERROR(VLOOKUP($C40,직원정보_입력!$F:$I,3,0),"")</f>
        <v/>
      </c>
      <c r="H40" s="207"/>
      <c r="I40" s="207" t="str">
        <f>IFERROR(VLOOKUP($C40,직원정보_입력!$F:$I,4,0),"")</f>
        <v/>
      </c>
      <c r="J40" s="207"/>
      <c r="L40" s="29" t="str">
        <f>IFERROR(IF($C40="","",INT(HLOOKUP($C40&amp;3,'출퇴근 기록부_입력'!$C$1:$BBZ$37,37,0)+SUM($AC40:$AD40)*기준일시_입력!$Y$15)*24+HOUR(HLOOKUP($C40&amp;3,'출퇴근 기록부_입력'!$C$1:$BBZ$37,37,0)+SUM($AC40:$AD40)*기준일시_입력!$Y$15-INT(HLOOKUP($C40&amp;3,'출퇴근 기록부_입력'!$C$1:$BBZ$37,37,0)+SUM($AC40:$AD40)*기준일시_입력!$Y$15))),"")</f>
        <v/>
      </c>
      <c r="M40" s="30" t="s">
        <v>71</v>
      </c>
      <c r="N40" s="31" t="str">
        <f>IFERROR(IF($C40="","",MINUTE(HLOOKUP($C40&amp;3,'출퇴근 기록부_입력'!$C$1:$BBZ$37,37,0)+SUM($AC40:$AD40)*기준일시_입력!$Y$15-INT(HLOOKUP($C40&amp;3,'출퇴근 기록부_입력'!$C$1:$BBZ$37,37,0)+SUM($AC40:$AD40)*기준일시_입력!$Y$15))),"")</f>
        <v/>
      </c>
      <c r="O40" s="32" t="s">
        <v>72</v>
      </c>
      <c r="P40" s="29" t="str">
        <f>IFERROR(IF($C40="","",INT(HLOOKUP($C40&amp;2,'출퇴근 기록부_입력'!$C$1:$BBZ$37,37,0))*24+HOUR(HLOOKUP($C40&amp;2,'출퇴근 기록부_입력'!$C$1:$BBZ$37,37,0)-INT(HLOOKUP($C40&amp;2,'출퇴근 기록부_입력'!$C$1:$BBZ$37,37,0)))),"")</f>
        <v/>
      </c>
      <c r="Q40" s="30" t="s">
        <v>71</v>
      </c>
      <c r="R40" s="31" t="str">
        <f>IFERROR(IF($C40="","",MINUTE(HLOOKUP($C40&amp;2,'출퇴근 기록부_입력'!$C$1:$BBZ$37,37,0)-INT(HLOOKUP($C40&amp;2,'출퇴근 기록부_입력'!$C$1:$BBZ$37,37,0)))),"")</f>
        <v/>
      </c>
      <c r="S40" s="32" t="s">
        <v>72</v>
      </c>
      <c r="T40" s="12"/>
      <c r="U40" s="53" t="str">
        <f t="shared" ref="U40:U57" si="6">IFERROR(IF($C40="","",IF(SUM(V40,AC40:AD40)&gt;=$R$4,"○","X")),"")</f>
        <v/>
      </c>
      <c r="V40" s="26" t="str">
        <f t="shared" si="5"/>
        <v/>
      </c>
      <c r="W40" s="26" t="str">
        <f t="shared" si="5"/>
        <v/>
      </c>
      <c r="X40" s="26" t="str">
        <f t="shared" si="5"/>
        <v/>
      </c>
      <c r="Y40" s="26" t="str">
        <f t="shared" si="5"/>
        <v/>
      </c>
      <c r="Z40" s="131" t="str">
        <f t="shared" si="5"/>
        <v/>
      </c>
      <c r="AA40" s="26" t="str">
        <f t="shared" si="5"/>
        <v/>
      </c>
      <c r="AB40" s="26" t="str">
        <f t="shared" si="5"/>
        <v/>
      </c>
      <c r="AC40" s="26" t="str">
        <f t="shared" si="5"/>
        <v/>
      </c>
      <c r="AD40" s="26" t="str">
        <f t="shared" si="5"/>
        <v/>
      </c>
      <c r="AF40" s="211"/>
      <c r="AG40" s="97" t="str">
        <f>IFERROR(HLOOKUP($C40&amp;1,'출퇴근 기록부_입력'!$C$1:$BBZ$37,5+AG$1,0),"")</f>
        <v/>
      </c>
      <c r="AH40" s="97" t="str">
        <f>IFERROR(HLOOKUP($C40&amp;1,'출퇴근 기록부_입력'!$C$1:$BBZ$37,5+AH$1,0),"")</f>
        <v/>
      </c>
      <c r="AI40" s="97" t="str">
        <f>IFERROR(HLOOKUP($C40&amp;1,'출퇴근 기록부_입력'!$C$1:$BBZ$37,5+AI$1,0),"")</f>
        <v/>
      </c>
      <c r="AJ40" s="97" t="str">
        <f>IFERROR(HLOOKUP($C40&amp;1,'출퇴근 기록부_입력'!$C$1:$BBZ$37,5+AJ$1,0),"")</f>
        <v/>
      </c>
      <c r="AK40" s="97" t="str">
        <f>IFERROR(HLOOKUP($C40&amp;1,'출퇴근 기록부_입력'!$C$1:$BBZ$37,5+AK$1,0),"")</f>
        <v/>
      </c>
      <c r="AL40" s="97" t="str">
        <f>IFERROR(HLOOKUP($C40&amp;1,'출퇴근 기록부_입력'!$C$1:$BBZ$37,5+AL$1,0),"")</f>
        <v/>
      </c>
      <c r="AM40" s="97" t="str">
        <f>IFERROR(HLOOKUP($C40&amp;1,'출퇴근 기록부_입력'!$C$1:$BBZ$37,5+AM$1,0),"")</f>
        <v/>
      </c>
      <c r="AN40" s="97" t="str">
        <f>IFERROR(HLOOKUP($C40&amp;1,'출퇴근 기록부_입력'!$C$1:$BBZ$37,5+AN$1,0),"")</f>
        <v/>
      </c>
      <c r="AO40" s="97" t="str">
        <f>IFERROR(HLOOKUP($C40&amp;1,'출퇴근 기록부_입력'!$C$1:$BBZ$37,5+AO$1,0),"")</f>
        <v/>
      </c>
      <c r="AP40" s="97" t="str">
        <f>IFERROR(HLOOKUP($C40&amp;1,'출퇴근 기록부_입력'!$C$1:$BBZ$37,5+AP$1,0),"")</f>
        <v/>
      </c>
      <c r="AQ40" s="97" t="str">
        <f>IFERROR(HLOOKUP($C40&amp;1,'출퇴근 기록부_입력'!$C$1:$BBZ$37,5+AQ$1,0),"")</f>
        <v/>
      </c>
      <c r="AR40" s="97" t="str">
        <f>IFERROR(HLOOKUP($C40&amp;1,'출퇴근 기록부_입력'!$C$1:$BBZ$37,5+AR$1,0),"")</f>
        <v/>
      </c>
      <c r="AS40" s="97" t="str">
        <f>IFERROR(HLOOKUP($C40&amp;1,'출퇴근 기록부_입력'!$C$1:$BBZ$37,5+AS$1,0),"")</f>
        <v/>
      </c>
      <c r="AT40" s="97" t="str">
        <f>IFERROR(HLOOKUP($C40&amp;1,'출퇴근 기록부_입력'!$C$1:$BBZ$37,5+AT$1,0),"")</f>
        <v/>
      </c>
      <c r="AU40" s="97" t="str">
        <f>IFERROR(HLOOKUP($C40&amp;1,'출퇴근 기록부_입력'!$C$1:$BBZ$37,5+AU$1,0),"")</f>
        <v/>
      </c>
      <c r="AV40" s="97" t="str">
        <f>IFERROR(HLOOKUP($C40&amp;1,'출퇴근 기록부_입력'!$C$1:$BBZ$37,5+AV$1,0),"")</f>
        <v/>
      </c>
      <c r="AW40" s="97" t="str">
        <f>IFERROR(HLOOKUP($C40&amp;1,'출퇴근 기록부_입력'!$C$1:$BBZ$37,5+AW$1,0),"")</f>
        <v/>
      </c>
      <c r="AX40" s="97" t="str">
        <f>IFERROR(HLOOKUP($C40&amp;1,'출퇴근 기록부_입력'!$C$1:$BBZ$37,5+AX$1,0),"")</f>
        <v/>
      </c>
      <c r="AY40" s="97" t="str">
        <f>IFERROR(HLOOKUP($C40&amp;1,'출퇴근 기록부_입력'!$C$1:$BBZ$37,5+AY$1,0),"")</f>
        <v/>
      </c>
      <c r="AZ40" s="97" t="str">
        <f>IFERROR(HLOOKUP($C40&amp;1,'출퇴근 기록부_입력'!$C$1:$BBZ$37,5+AZ$1,0),"")</f>
        <v/>
      </c>
      <c r="BA40" s="97" t="str">
        <f>IFERROR(HLOOKUP($C40&amp;1,'출퇴근 기록부_입력'!$C$1:$BBZ$37,5+BA$1,0),"")</f>
        <v/>
      </c>
      <c r="BB40" s="97" t="str">
        <f>IFERROR(HLOOKUP($C40&amp;1,'출퇴근 기록부_입력'!$C$1:$BBZ$37,5+BB$1,0),"")</f>
        <v/>
      </c>
      <c r="BC40" s="97" t="str">
        <f>IFERROR(HLOOKUP($C40&amp;1,'출퇴근 기록부_입력'!$C$1:$BBZ$37,5+BC$1,0),"")</f>
        <v/>
      </c>
      <c r="BD40" s="97" t="str">
        <f>IFERROR(HLOOKUP($C40&amp;1,'출퇴근 기록부_입력'!$C$1:$BBZ$37,5+BD$1,0),"")</f>
        <v/>
      </c>
      <c r="BE40" s="97" t="str">
        <f>IFERROR(HLOOKUP($C40&amp;1,'출퇴근 기록부_입력'!$C$1:$BBZ$37,5+BE$1,0),"")</f>
        <v/>
      </c>
      <c r="BF40" s="97" t="str">
        <f>IFERROR(HLOOKUP($C40&amp;1,'출퇴근 기록부_입력'!$C$1:$BBZ$37,5+BF$1,0),"")</f>
        <v/>
      </c>
      <c r="BG40" s="97" t="str">
        <f>IFERROR(HLOOKUP($C40&amp;1,'출퇴근 기록부_입력'!$C$1:$BBZ$37,5+BG$1,0),"")</f>
        <v/>
      </c>
      <c r="BH40" s="97" t="str">
        <f>IFERROR(HLOOKUP($C40&amp;1,'출퇴근 기록부_입력'!$C$1:$BBZ$37,5+BH$1,0),"")</f>
        <v/>
      </c>
      <c r="BI40" s="97" t="str">
        <f>IFERROR(HLOOKUP($C40&amp;1,'출퇴근 기록부_입력'!$C$1:$BBZ$37,5+BI$1,0),"")</f>
        <v/>
      </c>
      <c r="BJ40" s="97" t="str">
        <f>IFERROR(HLOOKUP($C40&amp;1,'출퇴근 기록부_입력'!$C$1:$BBZ$37,5+BJ$1,0),"")</f>
        <v/>
      </c>
      <c r="BK40" s="43" t="str">
        <f>IFERROR(HLOOKUP($C40&amp;1,'출퇴근 기록부_입력'!$C$1:$BBZ$37,5+BK$1,0),"")</f>
        <v/>
      </c>
    </row>
    <row r="41" spans="2:63" x14ac:dyDescent="0.2">
      <c r="B41" s="9">
        <v>34</v>
      </c>
      <c r="C41" s="208" t="str">
        <f>IFERROR(IF(HLOOKUP(B41,'출퇴근 기록부_입력'!$C$2:$BBZ$5,2,0)=0,"",HLOOKUP(B41,'출퇴근 기록부_입력'!$C$2:$BBZ$5,2,0)),"")</f>
        <v/>
      </c>
      <c r="D41" s="208"/>
      <c r="E41" s="207" t="str">
        <f>IFERROR(VLOOKUP($C41,직원정보_입력!$F:$I,2,0),"")</f>
        <v/>
      </c>
      <c r="F41" s="207"/>
      <c r="G41" s="207" t="str">
        <f>IFERROR(VLOOKUP($C41,직원정보_입력!$F:$I,3,0),"")</f>
        <v/>
      </c>
      <c r="H41" s="207"/>
      <c r="I41" s="207" t="str">
        <f>IFERROR(VLOOKUP($C41,직원정보_입력!$F:$I,4,0),"")</f>
        <v/>
      </c>
      <c r="J41" s="207"/>
      <c r="L41" s="29" t="str">
        <f>IFERROR(IF($C41="","",INT(HLOOKUP($C41&amp;3,'출퇴근 기록부_입력'!$C$1:$BBZ$37,37,0)+SUM($AC41:$AD41)*기준일시_입력!$Y$15)*24+HOUR(HLOOKUP($C41&amp;3,'출퇴근 기록부_입력'!$C$1:$BBZ$37,37,0)+SUM($AC41:$AD41)*기준일시_입력!$Y$15-INT(HLOOKUP($C41&amp;3,'출퇴근 기록부_입력'!$C$1:$BBZ$37,37,0)+SUM($AC41:$AD41)*기준일시_입력!$Y$15))),"")</f>
        <v/>
      </c>
      <c r="M41" s="30" t="s">
        <v>71</v>
      </c>
      <c r="N41" s="31" t="str">
        <f>IFERROR(IF($C41="","",MINUTE(HLOOKUP($C41&amp;3,'출퇴근 기록부_입력'!$C$1:$BBZ$37,37,0)+SUM($AC41:$AD41)*기준일시_입력!$Y$15-INT(HLOOKUP($C41&amp;3,'출퇴근 기록부_입력'!$C$1:$BBZ$37,37,0)+SUM($AC41:$AD41)*기준일시_입력!$Y$15))),"")</f>
        <v/>
      </c>
      <c r="O41" s="32" t="s">
        <v>72</v>
      </c>
      <c r="P41" s="29" t="str">
        <f>IFERROR(IF($C41="","",INT(HLOOKUP($C41&amp;2,'출퇴근 기록부_입력'!$C$1:$BBZ$37,37,0))*24+HOUR(HLOOKUP($C41&amp;2,'출퇴근 기록부_입력'!$C$1:$BBZ$37,37,0)-INT(HLOOKUP($C41&amp;2,'출퇴근 기록부_입력'!$C$1:$BBZ$37,37,0)))),"")</f>
        <v/>
      </c>
      <c r="Q41" s="30" t="s">
        <v>71</v>
      </c>
      <c r="R41" s="31" t="str">
        <f>IFERROR(IF($C41="","",MINUTE(HLOOKUP($C41&amp;2,'출퇴근 기록부_입력'!$C$1:$BBZ$37,37,0)-INT(HLOOKUP($C41&amp;2,'출퇴근 기록부_입력'!$C$1:$BBZ$37,37,0)))),"")</f>
        <v/>
      </c>
      <c r="S41" s="32" t="s">
        <v>72</v>
      </c>
      <c r="T41" s="12"/>
      <c r="U41" s="53" t="str">
        <f t="shared" si="6"/>
        <v/>
      </c>
      <c r="V41" s="26" t="str">
        <f t="shared" si="5"/>
        <v/>
      </c>
      <c r="W41" s="26" t="str">
        <f t="shared" si="5"/>
        <v/>
      </c>
      <c r="X41" s="26" t="str">
        <f t="shared" si="5"/>
        <v/>
      </c>
      <c r="Y41" s="26" t="str">
        <f t="shared" si="5"/>
        <v/>
      </c>
      <c r="Z41" s="131" t="str">
        <f t="shared" si="5"/>
        <v/>
      </c>
      <c r="AA41" s="26" t="str">
        <f t="shared" si="5"/>
        <v/>
      </c>
      <c r="AB41" s="26" t="str">
        <f t="shared" si="5"/>
        <v/>
      </c>
      <c r="AC41" s="26" t="str">
        <f t="shared" si="5"/>
        <v/>
      </c>
      <c r="AD41" s="26" t="str">
        <f t="shared" si="5"/>
        <v/>
      </c>
      <c r="AF41" s="211"/>
      <c r="AG41" s="97" t="str">
        <f>IFERROR(HLOOKUP($C41&amp;1,'출퇴근 기록부_입력'!$C$1:$BBZ$37,5+AG$1,0),"")</f>
        <v/>
      </c>
      <c r="AH41" s="97" t="str">
        <f>IFERROR(HLOOKUP($C41&amp;1,'출퇴근 기록부_입력'!$C$1:$BBZ$37,5+AH$1,0),"")</f>
        <v/>
      </c>
      <c r="AI41" s="97" t="str">
        <f>IFERROR(HLOOKUP($C41&amp;1,'출퇴근 기록부_입력'!$C$1:$BBZ$37,5+AI$1,0),"")</f>
        <v/>
      </c>
      <c r="AJ41" s="97" t="str">
        <f>IFERROR(HLOOKUP($C41&amp;1,'출퇴근 기록부_입력'!$C$1:$BBZ$37,5+AJ$1,0),"")</f>
        <v/>
      </c>
      <c r="AK41" s="97" t="str">
        <f>IFERROR(HLOOKUP($C41&amp;1,'출퇴근 기록부_입력'!$C$1:$BBZ$37,5+AK$1,0),"")</f>
        <v/>
      </c>
      <c r="AL41" s="97" t="str">
        <f>IFERROR(HLOOKUP($C41&amp;1,'출퇴근 기록부_입력'!$C$1:$BBZ$37,5+AL$1,0),"")</f>
        <v/>
      </c>
      <c r="AM41" s="97" t="str">
        <f>IFERROR(HLOOKUP($C41&amp;1,'출퇴근 기록부_입력'!$C$1:$BBZ$37,5+AM$1,0),"")</f>
        <v/>
      </c>
      <c r="AN41" s="97" t="str">
        <f>IFERROR(HLOOKUP($C41&amp;1,'출퇴근 기록부_입력'!$C$1:$BBZ$37,5+AN$1,0),"")</f>
        <v/>
      </c>
      <c r="AO41" s="97" t="str">
        <f>IFERROR(HLOOKUP($C41&amp;1,'출퇴근 기록부_입력'!$C$1:$BBZ$37,5+AO$1,0),"")</f>
        <v/>
      </c>
      <c r="AP41" s="97" t="str">
        <f>IFERROR(HLOOKUP($C41&amp;1,'출퇴근 기록부_입력'!$C$1:$BBZ$37,5+AP$1,0),"")</f>
        <v/>
      </c>
      <c r="AQ41" s="97" t="str">
        <f>IFERROR(HLOOKUP($C41&amp;1,'출퇴근 기록부_입력'!$C$1:$BBZ$37,5+AQ$1,0),"")</f>
        <v/>
      </c>
      <c r="AR41" s="97" t="str">
        <f>IFERROR(HLOOKUP($C41&amp;1,'출퇴근 기록부_입력'!$C$1:$BBZ$37,5+AR$1,0),"")</f>
        <v/>
      </c>
      <c r="AS41" s="97" t="str">
        <f>IFERROR(HLOOKUP($C41&amp;1,'출퇴근 기록부_입력'!$C$1:$BBZ$37,5+AS$1,0),"")</f>
        <v/>
      </c>
      <c r="AT41" s="97" t="str">
        <f>IFERROR(HLOOKUP($C41&amp;1,'출퇴근 기록부_입력'!$C$1:$BBZ$37,5+AT$1,0),"")</f>
        <v/>
      </c>
      <c r="AU41" s="97" t="str">
        <f>IFERROR(HLOOKUP($C41&amp;1,'출퇴근 기록부_입력'!$C$1:$BBZ$37,5+AU$1,0),"")</f>
        <v/>
      </c>
      <c r="AV41" s="97" t="str">
        <f>IFERROR(HLOOKUP($C41&amp;1,'출퇴근 기록부_입력'!$C$1:$BBZ$37,5+AV$1,0),"")</f>
        <v/>
      </c>
      <c r="AW41" s="97" t="str">
        <f>IFERROR(HLOOKUP($C41&amp;1,'출퇴근 기록부_입력'!$C$1:$BBZ$37,5+AW$1,0),"")</f>
        <v/>
      </c>
      <c r="AX41" s="97" t="str">
        <f>IFERROR(HLOOKUP($C41&amp;1,'출퇴근 기록부_입력'!$C$1:$BBZ$37,5+AX$1,0),"")</f>
        <v/>
      </c>
      <c r="AY41" s="97" t="str">
        <f>IFERROR(HLOOKUP($C41&amp;1,'출퇴근 기록부_입력'!$C$1:$BBZ$37,5+AY$1,0),"")</f>
        <v/>
      </c>
      <c r="AZ41" s="97" t="str">
        <f>IFERROR(HLOOKUP($C41&amp;1,'출퇴근 기록부_입력'!$C$1:$BBZ$37,5+AZ$1,0),"")</f>
        <v/>
      </c>
      <c r="BA41" s="97" t="str">
        <f>IFERROR(HLOOKUP($C41&amp;1,'출퇴근 기록부_입력'!$C$1:$BBZ$37,5+BA$1,0),"")</f>
        <v/>
      </c>
      <c r="BB41" s="97" t="str">
        <f>IFERROR(HLOOKUP($C41&amp;1,'출퇴근 기록부_입력'!$C$1:$BBZ$37,5+BB$1,0),"")</f>
        <v/>
      </c>
      <c r="BC41" s="97" t="str">
        <f>IFERROR(HLOOKUP($C41&amp;1,'출퇴근 기록부_입력'!$C$1:$BBZ$37,5+BC$1,0),"")</f>
        <v/>
      </c>
      <c r="BD41" s="97" t="str">
        <f>IFERROR(HLOOKUP($C41&amp;1,'출퇴근 기록부_입력'!$C$1:$BBZ$37,5+BD$1,0),"")</f>
        <v/>
      </c>
      <c r="BE41" s="97" t="str">
        <f>IFERROR(HLOOKUP($C41&amp;1,'출퇴근 기록부_입력'!$C$1:$BBZ$37,5+BE$1,0),"")</f>
        <v/>
      </c>
      <c r="BF41" s="97" t="str">
        <f>IFERROR(HLOOKUP($C41&amp;1,'출퇴근 기록부_입력'!$C$1:$BBZ$37,5+BF$1,0),"")</f>
        <v/>
      </c>
      <c r="BG41" s="97" t="str">
        <f>IFERROR(HLOOKUP($C41&amp;1,'출퇴근 기록부_입력'!$C$1:$BBZ$37,5+BG$1,0),"")</f>
        <v/>
      </c>
      <c r="BH41" s="97" t="str">
        <f>IFERROR(HLOOKUP($C41&amp;1,'출퇴근 기록부_입력'!$C$1:$BBZ$37,5+BH$1,0),"")</f>
        <v/>
      </c>
      <c r="BI41" s="97" t="str">
        <f>IFERROR(HLOOKUP($C41&amp;1,'출퇴근 기록부_입력'!$C$1:$BBZ$37,5+BI$1,0),"")</f>
        <v/>
      </c>
      <c r="BJ41" s="97" t="str">
        <f>IFERROR(HLOOKUP($C41&amp;1,'출퇴근 기록부_입력'!$C$1:$BBZ$37,5+BJ$1,0),"")</f>
        <v/>
      </c>
      <c r="BK41" s="43" t="str">
        <f>IFERROR(HLOOKUP($C41&amp;1,'출퇴근 기록부_입력'!$C$1:$BBZ$37,5+BK$1,0),"")</f>
        <v/>
      </c>
    </row>
    <row r="42" spans="2:63" x14ac:dyDescent="0.2">
      <c r="B42" s="9">
        <v>35</v>
      </c>
      <c r="C42" s="208" t="str">
        <f>IFERROR(IF(HLOOKUP(B42,'출퇴근 기록부_입력'!$C$2:$BBZ$5,2,0)=0,"",HLOOKUP(B42,'출퇴근 기록부_입력'!$C$2:$BBZ$5,2,0)),"")</f>
        <v/>
      </c>
      <c r="D42" s="208"/>
      <c r="E42" s="207" t="str">
        <f>IFERROR(VLOOKUP($C42,직원정보_입력!$F:$I,2,0),"")</f>
        <v/>
      </c>
      <c r="F42" s="207"/>
      <c r="G42" s="207" t="str">
        <f>IFERROR(VLOOKUP($C42,직원정보_입력!$F:$I,3,0),"")</f>
        <v/>
      </c>
      <c r="H42" s="207"/>
      <c r="I42" s="207" t="str">
        <f>IFERROR(VLOOKUP($C42,직원정보_입력!$F:$I,4,0),"")</f>
        <v/>
      </c>
      <c r="J42" s="207"/>
      <c r="L42" s="29" t="str">
        <f>IFERROR(IF($C42="","",INT(HLOOKUP($C42&amp;3,'출퇴근 기록부_입력'!$C$1:$BBZ$37,37,0)+SUM($AC42:$AD42)*기준일시_입력!$Y$15)*24+HOUR(HLOOKUP($C42&amp;3,'출퇴근 기록부_입력'!$C$1:$BBZ$37,37,0)+SUM($AC42:$AD42)*기준일시_입력!$Y$15-INT(HLOOKUP($C42&amp;3,'출퇴근 기록부_입력'!$C$1:$BBZ$37,37,0)+SUM($AC42:$AD42)*기준일시_입력!$Y$15))),"")</f>
        <v/>
      </c>
      <c r="M42" s="30" t="s">
        <v>71</v>
      </c>
      <c r="N42" s="31" t="str">
        <f>IFERROR(IF($C42="","",MINUTE(HLOOKUP($C42&amp;3,'출퇴근 기록부_입력'!$C$1:$BBZ$37,37,0)+SUM($AC42:$AD42)*기준일시_입력!$Y$15-INT(HLOOKUP($C42&amp;3,'출퇴근 기록부_입력'!$C$1:$BBZ$37,37,0)+SUM($AC42:$AD42)*기준일시_입력!$Y$15))),"")</f>
        <v/>
      </c>
      <c r="O42" s="32" t="s">
        <v>72</v>
      </c>
      <c r="P42" s="29" t="str">
        <f>IFERROR(IF($C42="","",INT(HLOOKUP($C42&amp;2,'출퇴근 기록부_입력'!$C$1:$BBZ$37,37,0))*24+HOUR(HLOOKUP($C42&amp;2,'출퇴근 기록부_입력'!$C$1:$BBZ$37,37,0)-INT(HLOOKUP($C42&amp;2,'출퇴근 기록부_입력'!$C$1:$BBZ$37,37,0)))),"")</f>
        <v/>
      </c>
      <c r="Q42" s="30" t="s">
        <v>71</v>
      </c>
      <c r="R42" s="31" t="str">
        <f>IFERROR(IF($C42="","",MINUTE(HLOOKUP($C42&amp;2,'출퇴근 기록부_입력'!$C$1:$BBZ$37,37,0)-INT(HLOOKUP($C42&amp;2,'출퇴근 기록부_입력'!$C$1:$BBZ$37,37,0)))),"")</f>
        <v/>
      </c>
      <c r="S42" s="32" t="s">
        <v>72</v>
      </c>
      <c r="T42" s="12"/>
      <c r="U42" s="53" t="str">
        <f t="shared" si="6"/>
        <v/>
      </c>
      <c r="V42" s="26" t="str">
        <f t="shared" si="5"/>
        <v/>
      </c>
      <c r="W42" s="26" t="str">
        <f t="shared" si="5"/>
        <v/>
      </c>
      <c r="X42" s="26" t="str">
        <f t="shared" si="5"/>
        <v/>
      </c>
      <c r="Y42" s="26" t="str">
        <f t="shared" si="5"/>
        <v/>
      </c>
      <c r="Z42" s="131" t="str">
        <f t="shared" si="5"/>
        <v/>
      </c>
      <c r="AA42" s="26" t="str">
        <f t="shared" si="5"/>
        <v/>
      </c>
      <c r="AB42" s="26" t="str">
        <f t="shared" si="5"/>
        <v/>
      </c>
      <c r="AC42" s="26" t="str">
        <f t="shared" si="5"/>
        <v/>
      </c>
      <c r="AD42" s="26" t="str">
        <f t="shared" si="5"/>
        <v/>
      </c>
      <c r="AF42" s="211"/>
      <c r="AG42" s="97" t="str">
        <f>IFERROR(HLOOKUP($C42&amp;1,'출퇴근 기록부_입력'!$C$1:$BBZ$37,5+AG$1,0),"")</f>
        <v/>
      </c>
      <c r="AH42" s="97" t="str">
        <f>IFERROR(HLOOKUP($C42&amp;1,'출퇴근 기록부_입력'!$C$1:$BBZ$37,5+AH$1,0),"")</f>
        <v/>
      </c>
      <c r="AI42" s="97" t="str">
        <f>IFERROR(HLOOKUP($C42&amp;1,'출퇴근 기록부_입력'!$C$1:$BBZ$37,5+AI$1,0),"")</f>
        <v/>
      </c>
      <c r="AJ42" s="97" t="str">
        <f>IFERROR(HLOOKUP($C42&amp;1,'출퇴근 기록부_입력'!$C$1:$BBZ$37,5+AJ$1,0),"")</f>
        <v/>
      </c>
      <c r="AK42" s="97" t="str">
        <f>IFERROR(HLOOKUP($C42&amp;1,'출퇴근 기록부_입력'!$C$1:$BBZ$37,5+AK$1,0),"")</f>
        <v/>
      </c>
      <c r="AL42" s="97" t="str">
        <f>IFERROR(HLOOKUP($C42&amp;1,'출퇴근 기록부_입력'!$C$1:$BBZ$37,5+AL$1,0),"")</f>
        <v/>
      </c>
      <c r="AM42" s="97" t="str">
        <f>IFERROR(HLOOKUP($C42&amp;1,'출퇴근 기록부_입력'!$C$1:$BBZ$37,5+AM$1,0),"")</f>
        <v/>
      </c>
      <c r="AN42" s="97" t="str">
        <f>IFERROR(HLOOKUP($C42&amp;1,'출퇴근 기록부_입력'!$C$1:$BBZ$37,5+AN$1,0),"")</f>
        <v/>
      </c>
      <c r="AO42" s="97" t="str">
        <f>IFERROR(HLOOKUP($C42&amp;1,'출퇴근 기록부_입력'!$C$1:$BBZ$37,5+AO$1,0),"")</f>
        <v/>
      </c>
      <c r="AP42" s="97" t="str">
        <f>IFERROR(HLOOKUP($C42&amp;1,'출퇴근 기록부_입력'!$C$1:$BBZ$37,5+AP$1,0),"")</f>
        <v/>
      </c>
      <c r="AQ42" s="97" t="str">
        <f>IFERROR(HLOOKUP($C42&amp;1,'출퇴근 기록부_입력'!$C$1:$BBZ$37,5+AQ$1,0),"")</f>
        <v/>
      </c>
      <c r="AR42" s="97" t="str">
        <f>IFERROR(HLOOKUP($C42&amp;1,'출퇴근 기록부_입력'!$C$1:$BBZ$37,5+AR$1,0),"")</f>
        <v/>
      </c>
      <c r="AS42" s="97" t="str">
        <f>IFERROR(HLOOKUP($C42&amp;1,'출퇴근 기록부_입력'!$C$1:$BBZ$37,5+AS$1,0),"")</f>
        <v/>
      </c>
      <c r="AT42" s="97" t="str">
        <f>IFERROR(HLOOKUP($C42&amp;1,'출퇴근 기록부_입력'!$C$1:$BBZ$37,5+AT$1,0),"")</f>
        <v/>
      </c>
      <c r="AU42" s="97" t="str">
        <f>IFERROR(HLOOKUP($C42&amp;1,'출퇴근 기록부_입력'!$C$1:$BBZ$37,5+AU$1,0),"")</f>
        <v/>
      </c>
      <c r="AV42" s="97" t="str">
        <f>IFERROR(HLOOKUP($C42&amp;1,'출퇴근 기록부_입력'!$C$1:$BBZ$37,5+AV$1,0),"")</f>
        <v/>
      </c>
      <c r="AW42" s="97" t="str">
        <f>IFERROR(HLOOKUP($C42&amp;1,'출퇴근 기록부_입력'!$C$1:$BBZ$37,5+AW$1,0),"")</f>
        <v/>
      </c>
      <c r="AX42" s="97" t="str">
        <f>IFERROR(HLOOKUP($C42&amp;1,'출퇴근 기록부_입력'!$C$1:$BBZ$37,5+AX$1,0),"")</f>
        <v/>
      </c>
      <c r="AY42" s="97" t="str">
        <f>IFERROR(HLOOKUP($C42&amp;1,'출퇴근 기록부_입력'!$C$1:$BBZ$37,5+AY$1,0),"")</f>
        <v/>
      </c>
      <c r="AZ42" s="97" t="str">
        <f>IFERROR(HLOOKUP($C42&amp;1,'출퇴근 기록부_입력'!$C$1:$BBZ$37,5+AZ$1,0),"")</f>
        <v/>
      </c>
      <c r="BA42" s="97" t="str">
        <f>IFERROR(HLOOKUP($C42&amp;1,'출퇴근 기록부_입력'!$C$1:$BBZ$37,5+BA$1,0),"")</f>
        <v/>
      </c>
      <c r="BB42" s="97" t="str">
        <f>IFERROR(HLOOKUP($C42&amp;1,'출퇴근 기록부_입력'!$C$1:$BBZ$37,5+BB$1,0),"")</f>
        <v/>
      </c>
      <c r="BC42" s="97" t="str">
        <f>IFERROR(HLOOKUP($C42&amp;1,'출퇴근 기록부_입력'!$C$1:$BBZ$37,5+BC$1,0),"")</f>
        <v/>
      </c>
      <c r="BD42" s="97" t="str">
        <f>IFERROR(HLOOKUP($C42&amp;1,'출퇴근 기록부_입력'!$C$1:$BBZ$37,5+BD$1,0),"")</f>
        <v/>
      </c>
      <c r="BE42" s="97" t="str">
        <f>IFERROR(HLOOKUP($C42&amp;1,'출퇴근 기록부_입력'!$C$1:$BBZ$37,5+BE$1,0),"")</f>
        <v/>
      </c>
      <c r="BF42" s="97" t="str">
        <f>IFERROR(HLOOKUP($C42&amp;1,'출퇴근 기록부_입력'!$C$1:$BBZ$37,5+BF$1,0),"")</f>
        <v/>
      </c>
      <c r="BG42" s="97" t="str">
        <f>IFERROR(HLOOKUP($C42&amp;1,'출퇴근 기록부_입력'!$C$1:$BBZ$37,5+BG$1,0),"")</f>
        <v/>
      </c>
      <c r="BH42" s="97" t="str">
        <f>IFERROR(HLOOKUP($C42&amp;1,'출퇴근 기록부_입력'!$C$1:$BBZ$37,5+BH$1,0),"")</f>
        <v/>
      </c>
      <c r="BI42" s="97" t="str">
        <f>IFERROR(HLOOKUP($C42&amp;1,'출퇴근 기록부_입력'!$C$1:$BBZ$37,5+BI$1,0),"")</f>
        <v/>
      </c>
      <c r="BJ42" s="97" t="str">
        <f>IFERROR(HLOOKUP($C42&amp;1,'출퇴근 기록부_입력'!$C$1:$BBZ$37,5+BJ$1,0),"")</f>
        <v/>
      </c>
      <c r="BK42" s="43" t="str">
        <f>IFERROR(HLOOKUP($C42&amp;1,'출퇴근 기록부_입력'!$C$1:$BBZ$37,5+BK$1,0),"")</f>
        <v/>
      </c>
    </row>
    <row r="43" spans="2:63" x14ac:dyDescent="0.2">
      <c r="B43" s="9">
        <v>36</v>
      </c>
      <c r="C43" s="208" t="str">
        <f>IFERROR(IF(HLOOKUP(B43,'출퇴근 기록부_입력'!$C$2:$BBZ$5,2,0)=0,"",HLOOKUP(B43,'출퇴근 기록부_입력'!$C$2:$BBZ$5,2,0)),"")</f>
        <v/>
      </c>
      <c r="D43" s="208"/>
      <c r="E43" s="207" t="str">
        <f>IFERROR(VLOOKUP($C43,직원정보_입력!$F:$I,2,0),"")</f>
        <v/>
      </c>
      <c r="F43" s="207"/>
      <c r="G43" s="207" t="str">
        <f>IFERROR(VLOOKUP($C43,직원정보_입력!$F:$I,3,0),"")</f>
        <v/>
      </c>
      <c r="H43" s="207"/>
      <c r="I43" s="207" t="str">
        <f>IFERROR(VLOOKUP($C43,직원정보_입력!$F:$I,4,0),"")</f>
        <v/>
      </c>
      <c r="J43" s="207"/>
      <c r="L43" s="29" t="str">
        <f>IFERROR(IF($C43="","",INT(HLOOKUP($C43&amp;3,'출퇴근 기록부_입력'!$C$1:$BBZ$37,37,0)+SUM($AC43:$AD43)*기준일시_입력!$Y$15)*24+HOUR(HLOOKUP($C43&amp;3,'출퇴근 기록부_입력'!$C$1:$BBZ$37,37,0)+SUM($AC43:$AD43)*기준일시_입력!$Y$15-INT(HLOOKUP($C43&amp;3,'출퇴근 기록부_입력'!$C$1:$BBZ$37,37,0)+SUM($AC43:$AD43)*기준일시_입력!$Y$15))),"")</f>
        <v/>
      </c>
      <c r="M43" s="30" t="s">
        <v>71</v>
      </c>
      <c r="N43" s="31" t="str">
        <f>IFERROR(IF($C43="","",MINUTE(HLOOKUP($C43&amp;3,'출퇴근 기록부_입력'!$C$1:$BBZ$37,37,0)+SUM($AC43:$AD43)*기준일시_입력!$Y$15-INT(HLOOKUP($C43&amp;3,'출퇴근 기록부_입력'!$C$1:$BBZ$37,37,0)+SUM($AC43:$AD43)*기준일시_입력!$Y$15))),"")</f>
        <v/>
      </c>
      <c r="O43" s="32" t="s">
        <v>72</v>
      </c>
      <c r="P43" s="29" t="str">
        <f>IFERROR(IF($C43="","",INT(HLOOKUP($C43&amp;2,'출퇴근 기록부_입력'!$C$1:$BBZ$37,37,0))*24+HOUR(HLOOKUP($C43&amp;2,'출퇴근 기록부_입력'!$C$1:$BBZ$37,37,0)-INT(HLOOKUP($C43&amp;2,'출퇴근 기록부_입력'!$C$1:$BBZ$37,37,0)))),"")</f>
        <v/>
      </c>
      <c r="Q43" s="30" t="s">
        <v>71</v>
      </c>
      <c r="R43" s="31" t="str">
        <f>IFERROR(IF($C43="","",MINUTE(HLOOKUP($C43&amp;2,'출퇴근 기록부_입력'!$C$1:$BBZ$37,37,0)-INT(HLOOKUP($C43&amp;2,'출퇴근 기록부_입력'!$C$1:$BBZ$37,37,0)))),"")</f>
        <v/>
      </c>
      <c r="S43" s="32" t="s">
        <v>72</v>
      </c>
      <c r="T43" s="12"/>
      <c r="U43" s="53" t="str">
        <f t="shared" si="6"/>
        <v/>
      </c>
      <c r="V43" s="26" t="str">
        <f t="shared" si="5"/>
        <v/>
      </c>
      <c r="W43" s="26" t="str">
        <f t="shared" si="5"/>
        <v/>
      </c>
      <c r="X43" s="26" t="str">
        <f t="shared" si="5"/>
        <v/>
      </c>
      <c r="Y43" s="26" t="str">
        <f t="shared" si="5"/>
        <v/>
      </c>
      <c r="Z43" s="131" t="str">
        <f t="shared" si="5"/>
        <v/>
      </c>
      <c r="AA43" s="26" t="str">
        <f t="shared" si="5"/>
        <v/>
      </c>
      <c r="AB43" s="26" t="str">
        <f t="shared" si="5"/>
        <v/>
      </c>
      <c r="AC43" s="26" t="str">
        <f t="shared" si="5"/>
        <v/>
      </c>
      <c r="AD43" s="26" t="str">
        <f t="shared" si="5"/>
        <v/>
      </c>
      <c r="AF43" s="211"/>
      <c r="AG43" s="97" t="str">
        <f>IFERROR(HLOOKUP($C43&amp;1,'출퇴근 기록부_입력'!$C$1:$BBZ$37,5+AG$1,0),"")</f>
        <v/>
      </c>
      <c r="AH43" s="97" t="str">
        <f>IFERROR(HLOOKUP($C43&amp;1,'출퇴근 기록부_입력'!$C$1:$BBZ$37,5+AH$1,0),"")</f>
        <v/>
      </c>
      <c r="AI43" s="97" t="str">
        <f>IFERROR(HLOOKUP($C43&amp;1,'출퇴근 기록부_입력'!$C$1:$BBZ$37,5+AI$1,0),"")</f>
        <v/>
      </c>
      <c r="AJ43" s="97" t="str">
        <f>IFERROR(HLOOKUP($C43&amp;1,'출퇴근 기록부_입력'!$C$1:$BBZ$37,5+AJ$1,0),"")</f>
        <v/>
      </c>
      <c r="AK43" s="97" t="str">
        <f>IFERROR(HLOOKUP($C43&amp;1,'출퇴근 기록부_입력'!$C$1:$BBZ$37,5+AK$1,0),"")</f>
        <v/>
      </c>
      <c r="AL43" s="97" t="str">
        <f>IFERROR(HLOOKUP($C43&amp;1,'출퇴근 기록부_입력'!$C$1:$BBZ$37,5+AL$1,0),"")</f>
        <v/>
      </c>
      <c r="AM43" s="97" t="str">
        <f>IFERROR(HLOOKUP($C43&amp;1,'출퇴근 기록부_입력'!$C$1:$BBZ$37,5+AM$1,0),"")</f>
        <v/>
      </c>
      <c r="AN43" s="97" t="str">
        <f>IFERROR(HLOOKUP($C43&amp;1,'출퇴근 기록부_입력'!$C$1:$BBZ$37,5+AN$1,0),"")</f>
        <v/>
      </c>
      <c r="AO43" s="97" t="str">
        <f>IFERROR(HLOOKUP($C43&amp;1,'출퇴근 기록부_입력'!$C$1:$BBZ$37,5+AO$1,0),"")</f>
        <v/>
      </c>
      <c r="AP43" s="97" t="str">
        <f>IFERROR(HLOOKUP($C43&amp;1,'출퇴근 기록부_입력'!$C$1:$BBZ$37,5+AP$1,0),"")</f>
        <v/>
      </c>
      <c r="AQ43" s="97" t="str">
        <f>IFERROR(HLOOKUP($C43&amp;1,'출퇴근 기록부_입력'!$C$1:$BBZ$37,5+AQ$1,0),"")</f>
        <v/>
      </c>
      <c r="AR43" s="97" t="str">
        <f>IFERROR(HLOOKUP($C43&amp;1,'출퇴근 기록부_입력'!$C$1:$BBZ$37,5+AR$1,0),"")</f>
        <v/>
      </c>
      <c r="AS43" s="97" t="str">
        <f>IFERROR(HLOOKUP($C43&amp;1,'출퇴근 기록부_입력'!$C$1:$BBZ$37,5+AS$1,0),"")</f>
        <v/>
      </c>
      <c r="AT43" s="97" t="str">
        <f>IFERROR(HLOOKUP($C43&amp;1,'출퇴근 기록부_입력'!$C$1:$BBZ$37,5+AT$1,0),"")</f>
        <v/>
      </c>
      <c r="AU43" s="97" t="str">
        <f>IFERROR(HLOOKUP($C43&amp;1,'출퇴근 기록부_입력'!$C$1:$BBZ$37,5+AU$1,0),"")</f>
        <v/>
      </c>
      <c r="AV43" s="97" t="str">
        <f>IFERROR(HLOOKUP($C43&amp;1,'출퇴근 기록부_입력'!$C$1:$BBZ$37,5+AV$1,0),"")</f>
        <v/>
      </c>
      <c r="AW43" s="97" t="str">
        <f>IFERROR(HLOOKUP($C43&amp;1,'출퇴근 기록부_입력'!$C$1:$BBZ$37,5+AW$1,0),"")</f>
        <v/>
      </c>
      <c r="AX43" s="97" t="str">
        <f>IFERROR(HLOOKUP($C43&amp;1,'출퇴근 기록부_입력'!$C$1:$BBZ$37,5+AX$1,0),"")</f>
        <v/>
      </c>
      <c r="AY43" s="97" t="str">
        <f>IFERROR(HLOOKUP($C43&amp;1,'출퇴근 기록부_입력'!$C$1:$BBZ$37,5+AY$1,0),"")</f>
        <v/>
      </c>
      <c r="AZ43" s="97" t="str">
        <f>IFERROR(HLOOKUP($C43&amp;1,'출퇴근 기록부_입력'!$C$1:$BBZ$37,5+AZ$1,0),"")</f>
        <v/>
      </c>
      <c r="BA43" s="97" t="str">
        <f>IFERROR(HLOOKUP($C43&amp;1,'출퇴근 기록부_입력'!$C$1:$BBZ$37,5+BA$1,0),"")</f>
        <v/>
      </c>
      <c r="BB43" s="97" t="str">
        <f>IFERROR(HLOOKUP($C43&amp;1,'출퇴근 기록부_입력'!$C$1:$BBZ$37,5+BB$1,0),"")</f>
        <v/>
      </c>
      <c r="BC43" s="97" t="str">
        <f>IFERROR(HLOOKUP($C43&amp;1,'출퇴근 기록부_입력'!$C$1:$BBZ$37,5+BC$1,0),"")</f>
        <v/>
      </c>
      <c r="BD43" s="97" t="str">
        <f>IFERROR(HLOOKUP($C43&amp;1,'출퇴근 기록부_입력'!$C$1:$BBZ$37,5+BD$1,0),"")</f>
        <v/>
      </c>
      <c r="BE43" s="97" t="str">
        <f>IFERROR(HLOOKUP($C43&amp;1,'출퇴근 기록부_입력'!$C$1:$BBZ$37,5+BE$1,0),"")</f>
        <v/>
      </c>
      <c r="BF43" s="97" t="str">
        <f>IFERROR(HLOOKUP($C43&amp;1,'출퇴근 기록부_입력'!$C$1:$BBZ$37,5+BF$1,0),"")</f>
        <v/>
      </c>
      <c r="BG43" s="97" t="str">
        <f>IFERROR(HLOOKUP($C43&amp;1,'출퇴근 기록부_입력'!$C$1:$BBZ$37,5+BG$1,0),"")</f>
        <v/>
      </c>
      <c r="BH43" s="97" t="str">
        <f>IFERROR(HLOOKUP($C43&amp;1,'출퇴근 기록부_입력'!$C$1:$BBZ$37,5+BH$1,0),"")</f>
        <v/>
      </c>
      <c r="BI43" s="97" t="str">
        <f>IFERROR(HLOOKUP($C43&amp;1,'출퇴근 기록부_입력'!$C$1:$BBZ$37,5+BI$1,0),"")</f>
        <v/>
      </c>
      <c r="BJ43" s="97" t="str">
        <f>IFERROR(HLOOKUP($C43&amp;1,'출퇴근 기록부_입력'!$C$1:$BBZ$37,5+BJ$1,0),"")</f>
        <v/>
      </c>
      <c r="BK43" s="43" t="str">
        <f>IFERROR(HLOOKUP($C43&amp;1,'출퇴근 기록부_입력'!$C$1:$BBZ$37,5+BK$1,0),"")</f>
        <v/>
      </c>
    </row>
    <row r="44" spans="2:63" x14ac:dyDescent="0.2">
      <c r="B44" s="9">
        <v>37</v>
      </c>
      <c r="C44" s="208" t="str">
        <f>IFERROR(IF(HLOOKUP(B44,'출퇴근 기록부_입력'!$C$2:$BBZ$5,2,0)=0,"",HLOOKUP(B44,'출퇴근 기록부_입력'!$C$2:$BBZ$5,2,0)),"")</f>
        <v/>
      </c>
      <c r="D44" s="208"/>
      <c r="E44" s="207" t="str">
        <f>IFERROR(VLOOKUP($C44,직원정보_입력!$F:$I,2,0),"")</f>
        <v/>
      </c>
      <c r="F44" s="207"/>
      <c r="G44" s="207" t="str">
        <f>IFERROR(VLOOKUP($C44,직원정보_입력!$F:$I,3,0),"")</f>
        <v/>
      </c>
      <c r="H44" s="207"/>
      <c r="I44" s="207" t="str">
        <f>IFERROR(VLOOKUP($C44,직원정보_입력!$F:$I,4,0),"")</f>
        <v/>
      </c>
      <c r="J44" s="207"/>
      <c r="L44" s="29" t="str">
        <f>IFERROR(IF($C44="","",INT(HLOOKUP($C44&amp;3,'출퇴근 기록부_입력'!$C$1:$BBZ$37,37,0)+SUM($AC44:$AD44)*기준일시_입력!$Y$15)*24+HOUR(HLOOKUP($C44&amp;3,'출퇴근 기록부_입력'!$C$1:$BBZ$37,37,0)+SUM($AC44:$AD44)*기준일시_입력!$Y$15-INT(HLOOKUP($C44&amp;3,'출퇴근 기록부_입력'!$C$1:$BBZ$37,37,0)+SUM($AC44:$AD44)*기준일시_입력!$Y$15))),"")</f>
        <v/>
      </c>
      <c r="M44" s="30" t="s">
        <v>71</v>
      </c>
      <c r="N44" s="31" t="str">
        <f>IFERROR(IF($C44="","",MINUTE(HLOOKUP($C44&amp;3,'출퇴근 기록부_입력'!$C$1:$BBZ$37,37,0)+SUM($AC44:$AD44)*기준일시_입력!$Y$15-INT(HLOOKUP($C44&amp;3,'출퇴근 기록부_입력'!$C$1:$BBZ$37,37,0)+SUM($AC44:$AD44)*기준일시_입력!$Y$15))),"")</f>
        <v/>
      </c>
      <c r="O44" s="32" t="s">
        <v>72</v>
      </c>
      <c r="P44" s="29" t="str">
        <f>IFERROR(IF($C44="","",INT(HLOOKUP($C44&amp;2,'출퇴근 기록부_입력'!$C$1:$BBZ$37,37,0))*24+HOUR(HLOOKUP($C44&amp;2,'출퇴근 기록부_입력'!$C$1:$BBZ$37,37,0)-INT(HLOOKUP($C44&amp;2,'출퇴근 기록부_입력'!$C$1:$BBZ$37,37,0)))),"")</f>
        <v/>
      </c>
      <c r="Q44" s="30" t="s">
        <v>71</v>
      </c>
      <c r="R44" s="31" t="str">
        <f>IFERROR(IF($C44="","",MINUTE(HLOOKUP($C44&amp;2,'출퇴근 기록부_입력'!$C$1:$BBZ$37,37,0)-INT(HLOOKUP($C44&amp;2,'출퇴근 기록부_입력'!$C$1:$BBZ$37,37,0)))),"")</f>
        <v/>
      </c>
      <c r="S44" s="32" t="s">
        <v>72</v>
      </c>
      <c r="T44" s="12"/>
      <c r="U44" s="53" t="str">
        <f t="shared" si="6"/>
        <v/>
      </c>
      <c r="V44" s="26" t="str">
        <f t="shared" si="5"/>
        <v/>
      </c>
      <c r="W44" s="26" t="str">
        <f t="shared" si="5"/>
        <v/>
      </c>
      <c r="X44" s="26" t="str">
        <f t="shared" si="5"/>
        <v/>
      </c>
      <c r="Y44" s="26" t="str">
        <f t="shared" si="5"/>
        <v/>
      </c>
      <c r="Z44" s="131" t="str">
        <f t="shared" si="5"/>
        <v/>
      </c>
      <c r="AA44" s="26" t="str">
        <f t="shared" si="5"/>
        <v/>
      </c>
      <c r="AB44" s="26" t="str">
        <f t="shared" si="5"/>
        <v/>
      </c>
      <c r="AC44" s="26" t="str">
        <f t="shared" si="5"/>
        <v/>
      </c>
      <c r="AD44" s="26" t="str">
        <f t="shared" si="5"/>
        <v/>
      </c>
      <c r="AF44" s="211"/>
      <c r="AG44" s="97" t="str">
        <f>IFERROR(HLOOKUP($C44&amp;1,'출퇴근 기록부_입력'!$C$1:$BBZ$37,5+AG$1,0),"")</f>
        <v/>
      </c>
      <c r="AH44" s="97" t="str">
        <f>IFERROR(HLOOKUP($C44&amp;1,'출퇴근 기록부_입력'!$C$1:$BBZ$37,5+AH$1,0),"")</f>
        <v/>
      </c>
      <c r="AI44" s="97" t="str">
        <f>IFERROR(HLOOKUP($C44&amp;1,'출퇴근 기록부_입력'!$C$1:$BBZ$37,5+AI$1,0),"")</f>
        <v/>
      </c>
      <c r="AJ44" s="97" t="str">
        <f>IFERROR(HLOOKUP($C44&amp;1,'출퇴근 기록부_입력'!$C$1:$BBZ$37,5+AJ$1,0),"")</f>
        <v/>
      </c>
      <c r="AK44" s="97" t="str">
        <f>IFERROR(HLOOKUP($C44&amp;1,'출퇴근 기록부_입력'!$C$1:$BBZ$37,5+AK$1,0),"")</f>
        <v/>
      </c>
      <c r="AL44" s="97" t="str">
        <f>IFERROR(HLOOKUP($C44&amp;1,'출퇴근 기록부_입력'!$C$1:$BBZ$37,5+AL$1,0),"")</f>
        <v/>
      </c>
      <c r="AM44" s="97" t="str">
        <f>IFERROR(HLOOKUP($C44&amp;1,'출퇴근 기록부_입력'!$C$1:$BBZ$37,5+AM$1,0),"")</f>
        <v/>
      </c>
      <c r="AN44" s="97" t="str">
        <f>IFERROR(HLOOKUP($C44&amp;1,'출퇴근 기록부_입력'!$C$1:$BBZ$37,5+AN$1,0),"")</f>
        <v/>
      </c>
      <c r="AO44" s="97" t="str">
        <f>IFERROR(HLOOKUP($C44&amp;1,'출퇴근 기록부_입력'!$C$1:$BBZ$37,5+AO$1,0),"")</f>
        <v/>
      </c>
      <c r="AP44" s="97" t="str">
        <f>IFERROR(HLOOKUP($C44&amp;1,'출퇴근 기록부_입력'!$C$1:$BBZ$37,5+AP$1,0),"")</f>
        <v/>
      </c>
      <c r="AQ44" s="97" t="str">
        <f>IFERROR(HLOOKUP($C44&amp;1,'출퇴근 기록부_입력'!$C$1:$BBZ$37,5+AQ$1,0),"")</f>
        <v/>
      </c>
      <c r="AR44" s="97" t="str">
        <f>IFERROR(HLOOKUP($C44&amp;1,'출퇴근 기록부_입력'!$C$1:$BBZ$37,5+AR$1,0),"")</f>
        <v/>
      </c>
      <c r="AS44" s="97" t="str">
        <f>IFERROR(HLOOKUP($C44&amp;1,'출퇴근 기록부_입력'!$C$1:$BBZ$37,5+AS$1,0),"")</f>
        <v/>
      </c>
      <c r="AT44" s="97" t="str">
        <f>IFERROR(HLOOKUP($C44&amp;1,'출퇴근 기록부_입력'!$C$1:$BBZ$37,5+AT$1,0),"")</f>
        <v/>
      </c>
      <c r="AU44" s="97" t="str">
        <f>IFERROR(HLOOKUP($C44&amp;1,'출퇴근 기록부_입력'!$C$1:$BBZ$37,5+AU$1,0),"")</f>
        <v/>
      </c>
      <c r="AV44" s="97" t="str">
        <f>IFERROR(HLOOKUP($C44&amp;1,'출퇴근 기록부_입력'!$C$1:$BBZ$37,5+AV$1,0),"")</f>
        <v/>
      </c>
      <c r="AW44" s="97" t="str">
        <f>IFERROR(HLOOKUP($C44&amp;1,'출퇴근 기록부_입력'!$C$1:$BBZ$37,5+AW$1,0),"")</f>
        <v/>
      </c>
      <c r="AX44" s="97" t="str">
        <f>IFERROR(HLOOKUP($C44&amp;1,'출퇴근 기록부_입력'!$C$1:$BBZ$37,5+AX$1,0),"")</f>
        <v/>
      </c>
      <c r="AY44" s="97" t="str">
        <f>IFERROR(HLOOKUP($C44&amp;1,'출퇴근 기록부_입력'!$C$1:$BBZ$37,5+AY$1,0),"")</f>
        <v/>
      </c>
      <c r="AZ44" s="97" t="str">
        <f>IFERROR(HLOOKUP($C44&amp;1,'출퇴근 기록부_입력'!$C$1:$BBZ$37,5+AZ$1,0),"")</f>
        <v/>
      </c>
      <c r="BA44" s="97" t="str">
        <f>IFERROR(HLOOKUP($C44&amp;1,'출퇴근 기록부_입력'!$C$1:$BBZ$37,5+BA$1,0),"")</f>
        <v/>
      </c>
      <c r="BB44" s="97" t="str">
        <f>IFERROR(HLOOKUP($C44&amp;1,'출퇴근 기록부_입력'!$C$1:$BBZ$37,5+BB$1,0),"")</f>
        <v/>
      </c>
      <c r="BC44" s="97" t="str">
        <f>IFERROR(HLOOKUP($C44&amp;1,'출퇴근 기록부_입력'!$C$1:$BBZ$37,5+BC$1,0),"")</f>
        <v/>
      </c>
      <c r="BD44" s="97" t="str">
        <f>IFERROR(HLOOKUP($C44&amp;1,'출퇴근 기록부_입력'!$C$1:$BBZ$37,5+BD$1,0),"")</f>
        <v/>
      </c>
      <c r="BE44" s="97" t="str">
        <f>IFERROR(HLOOKUP($C44&amp;1,'출퇴근 기록부_입력'!$C$1:$BBZ$37,5+BE$1,0),"")</f>
        <v/>
      </c>
      <c r="BF44" s="97" t="str">
        <f>IFERROR(HLOOKUP($C44&amp;1,'출퇴근 기록부_입력'!$C$1:$BBZ$37,5+BF$1,0),"")</f>
        <v/>
      </c>
      <c r="BG44" s="97" t="str">
        <f>IFERROR(HLOOKUP($C44&amp;1,'출퇴근 기록부_입력'!$C$1:$BBZ$37,5+BG$1,0),"")</f>
        <v/>
      </c>
      <c r="BH44" s="97" t="str">
        <f>IFERROR(HLOOKUP($C44&amp;1,'출퇴근 기록부_입력'!$C$1:$BBZ$37,5+BH$1,0),"")</f>
        <v/>
      </c>
      <c r="BI44" s="97" t="str">
        <f>IFERROR(HLOOKUP($C44&amp;1,'출퇴근 기록부_입력'!$C$1:$BBZ$37,5+BI$1,0),"")</f>
        <v/>
      </c>
      <c r="BJ44" s="97" t="str">
        <f>IFERROR(HLOOKUP($C44&amp;1,'출퇴근 기록부_입력'!$C$1:$BBZ$37,5+BJ$1,0),"")</f>
        <v/>
      </c>
      <c r="BK44" s="43" t="str">
        <f>IFERROR(HLOOKUP($C44&amp;1,'출퇴근 기록부_입력'!$C$1:$BBZ$37,5+BK$1,0),"")</f>
        <v/>
      </c>
    </row>
    <row r="45" spans="2:63" x14ac:dyDescent="0.2">
      <c r="B45" s="9">
        <v>38</v>
      </c>
      <c r="C45" s="208" t="str">
        <f>IFERROR(IF(HLOOKUP(B45,'출퇴근 기록부_입력'!$C$2:$BBZ$5,2,0)=0,"",HLOOKUP(B45,'출퇴근 기록부_입력'!$C$2:$BBZ$5,2,0)),"")</f>
        <v/>
      </c>
      <c r="D45" s="208"/>
      <c r="E45" s="207" t="str">
        <f>IFERROR(VLOOKUP($C45,직원정보_입력!$F:$I,2,0),"")</f>
        <v/>
      </c>
      <c r="F45" s="207"/>
      <c r="G45" s="207" t="str">
        <f>IFERROR(VLOOKUP($C45,직원정보_입력!$F:$I,3,0),"")</f>
        <v/>
      </c>
      <c r="H45" s="207"/>
      <c r="I45" s="207" t="str">
        <f>IFERROR(VLOOKUP($C45,직원정보_입력!$F:$I,4,0),"")</f>
        <v/>
      </c>
      <c r="J45" s="207"/>
      <c r="L45" s="29" t="str">
        <f>IFERROR(IF($C45="","",INT(HLOOKUP($C45&amp;3,'출퇴근 기록부_입력'!$C$1:$BBZ$37,37,0)+SUM($AC45:$AD45)*기준일시_입력!$Y$15)*24+HOUR(HLOOKUP($C45&amp;3,'출퇴근 기록부_입력'!$C$1:$BBZ$37,37,0)+SUM($AC45:$AD45)*기준일시_입력!$Y$15-INT(HLOOKUP($C45&amp;3,'출퇴근 기록부_입력'!$C$1:$BBZ$37,37,0)+SUM($AC45:$AD45)*기준일시_입력!$Y$15))),"")</f>
        <v/>
      </c>
      <c r="M45" s="30" t="s">
        <v>71</v>
      </c>
      <c r="N45" s="31" t="str">
        <f>IFERROR(IF($C45="","",MINUTE(HLOOKUP($C45&amp;3,'출퇴근 기록부_입력'!$C$1:$BBZ$37,37,0)+SUM($AC45:$AD45)*기준일시_입력!$Y$15-INT(HLOOKUP($C45&amp;3,'출퇴근 기록부_입력'!$C$1:$BBZ$37,37,0)+SUM($AC45:$AD45)*기준일시_입력!$Y$15))),"")</f>
        <v/>
      </c>
      <c r="O45" s="32" t="s">
        <v>72</v>
      </c>
      <c r="P45" s="29" t="str">
        <f>IFERROR(IF($C45="","",INT(HLOOKUP($C45&amp;2,'출퇴근 기록부_입력'!$C$1:$BBZ$37,37,0))*24+HOUR(HLOOKUP($C45&amp;2,'출퇴근 기록부_입력'!$C$1:$BBZ$37,37,0)-INT(HLOOKUP($C45&amp;2,'출퇴근 기록부_입력'!$C$1:$BBZ$37,37,0)))),"")</f>
        <v/>
      </c>
      <c r="Q45" s="30" t="s">
        <v>71</v>
      </c>
      <c r="R45" s="31" t="str">
        <f>IFERROR(IF($C45="","",MINUTE(HLOOKUP($C45&amp;2,'출퇴근 기록부_입력'!$C$1:$BBZ$37,37,0)-INT(HLOOKUP($C45&amp;2,'출퇴근 기록부_입력'!$C$1:$BBZ$37,37,0)))),"")</f>
        <v/>
      </c>
      <c r="S45" s="32" t="s">
        <v>72</v>
      </c>
      <c r="T45" s="12"/>
      <c r="U45" s="53" t="str">
        <f t="shared" si="6"/>
        <v/>
      </c>
      <c r="V45" s="26" t="str">
        <f t="shared" si="5"/>
        <v/>
      </c>
      <c r="W45" s="26" t="str">
        <f t="shared" si="5"/>
        <v/>
      </c>
      <c r="X45" s="26" t="str">
        <f t="shared" si="5"/>
        <v/>
      </c>
      <c r="Y45" s="26" t="str">
        <f t="shared" si="5"/>
        <v/>
      </c>
      <c r="Z45" s="131" t="str">
        <f t="shared" si="5"/>
        <v/>
      </c>
      <c r="AA45" s="26" t="str">
        <f t="shared" si="5"/>
        <v/>
      </c>
      <c r="AB45" s="26" t="str">
        <f t="shared" si="5"/>
        <v/>
      </c>
      <c r="AC45" s="26" t="str">
        <f t="shared" si="5"/>
        <v/>
      </c>
      <c r="AD45" s="26" t="str">
        <f t="shared" si="5"/>
        <v/>
      </c>
      <c r="AF45" s="211"/>
      <c r="AG45" s="97" t="str">
        <f>IFERROR(HLOOKUP($C45&amp;1,'출퇴근 기록부_입력'!$C$1:$BBZ$37,5+AG$1,0),"")</f>
        <v/>
      </c>
      <c r="AH45" s="97" t="str">
        <f>IFERROR(HLOOKUP($C45&amp;1,'출퇴근 기록부_입력'!$C$1:$BBZ$37,5+AH$1,0),"")</f>
        <v/>
      </c>
      <c r="AI45" s="97" t="str">
        <f>IFERROR(HLOOKUP($C45&amp;1,'출퇴근 기록부_입력'!$C$1:$BBZ$37,5+AI$1,0),"")</f>
        <v/>
      </c>
      <c r="AJ45" s="97" t="str">
        <f>IFERROR(HLOOKUP($C45&amp;1,'출퇴근 기록부_입력'!$C$1:$BBZ$37,5+AJ$1,0),"")</f>
        <v/>
      </c>
      <c r="AK45" s="97" t="str">
        <f>IFERROR(HLOOKUP($C45&amp;1,'출퇴근 기록부_입력'!$C$1:$BBZ$37,5+AK$1,0),"")</f>
        <v/>
      </c>
      <c r="AL45" s="97" t="str">
        <f>IFERROR(HLOOKUP($C45&amp;1,'출퇴근 기록부_입력'!$C$1:$BBZ$37,5+AL$1,0),"")</f>
        <v/>
      </c>
      <c r="AM45" s="97" t="str">
        <f>IFERROR(HLOOKUP($C45&amp;1,'출퇴근 기록부_입력'!$C$1:$BBZ$37,5+AM$1,0),"")</f>
        <v/>
      </c>
      <c r="AN45" s="97" t="str">
        <f>IFERROR(HLOOKUP($C45&amp;1,'출퇴근 기록부_입력'!$C$1:$BBZ$37,5+AN$1,0),"")</f>
        <v/>
      </c>
      <c r="AO45" s="97" t="str">
        <f>IFERROR(HLOOKUP($C45&amp;1,'출퇴근 기록부_입력'!$C$1:$BBZ$37,5+AO$1,0),"")</f>
        <v/>
      </c>
      <c r="AP45" s="97" t="str">
        <f>IFERROR(HLOOKUP($C45&amp;1,'출퇴근 기록부_입력'!$C$1:$BBZ$37,5+AP$1,0),"")</f>
        <v/>
      </c>
      <c r="AQ45" s="97" t="str">
        <f>IFERROR(HLOOKUP($C45&amp;1,'출퇴근 기록부_입력'!$C$1:$BBZ$37,5+AQ$1,0),"")</f>
        <v/>
      </c>
      <c r="AR45" s="97" t="str">
        <f>IFERROR(HLOOKUP($C45&amp;1,'출퇴근 기록부_입력'!$C$1:$BBZ$37,5+AR$1,0),"")</f>
        <v/>
      </c>
      <c r="AS45" s="97" t="str">
        <f>IFERROR(HLOOKUP($C45&amp;1,'출퇴근 기록부_입력'!$C$1:$BBZ$37,5+AS$1,0),"")</f>
        <v/>
      </c>
      <c r="AT45" s="97" t="str">
        <f>IFERROR(HLOOKUP($C45&amp;1,'출퇴근 기록부_입력'!$C$1:$BBZ$37,5+AT$1,0),"")</f>
        <v/>
      </c>
      <c r="AU45" s="97" t="str">
        <f>IFERROR(HLOOKUP($C45&amp;1,'출퇴근 기록부_입력'!$C$1:$BBZ$37,5+AU$1,0),"")</f>
        <v/>
      </c>
      <c r="AV45" s="97" t="str">
        <f>IFERROR(HLOOKUP($C45&amp;1,'출퇴근 기록부_입력'!$C$1:$BBZ$37,5+AV$1,0),"")</f>
        <v/>
      </c>
      <c r="AW45" s="97" t="str">
        <f>IFERROR(HLOOKUP($C45&amp;1,'출퇴근 기록부_입력'!$C$1:$BBZ$37,5+AW$1,0),"")</f>
        <v/>
      </c>
      <c r="AX45" s="97" t="str">
        <f>IFERROR(HLOOKUP($C45&amp;1,'출퇴근 기록부_입력'!$C$1:$BBZ$37,5+AX$1,0),"")</f>
        <v/>
      </c>
      <c r="AY45" s="97" t="str">
        <f>IFERROR(HLOOKUP($C45&amp;1,'출퇴근 기록부_입력'!$C$1:$BBZ$37,5+AY$1,0),"")</f>
        <v/>
      </c>
      <c r="AZ45" s="97" t="str">
        <f>IFERROR(HLOOKUP($C45&amp;1,'출퇴근 기록부_입력'!$C$1:$BBZ$37,5+AZ$1,0),"")</f>
        <v/>
      </c>
      <c r="BA45" s="97" t="str">
        <f>IFERROR(HLOOKUP($C45&amp;1,'출퇴근 기록부_입력'!$C$1:$BBZ$37,5+BA$1,0),"")</f>
        <v/>
      </c>
      <c r="BB45" s="97" t="str">
        <f>IFERROR(HLOOKUP($C45&amp;1,'출퇴근 기록부_입력'!$C$1:$BBZ$37,5+BB$1,0),"")</f>
        <v/>
      </c>
      <c r="BC45" s="97" t="str">
        <f>IFERROR(HLOOKUP($C45&amp;1,'출퇴근 기록부_입력'!$C$1:$BBZ$37,5+BC$1,0),"")</f>
        <v/>
      </c>
      <c r="BD45" s="97" t="str">
        <f>IFERROR(HLOOKUP($C45&amp;1,'출퇴근 기록부_입력'!$C$1:$BBZ$37,5+BD$1,0),"")</f>
        <v/>
      </c>
      <c r="BE45" s="97" t="str">
        <f>IFERROR(HLOOKUP($C45&amp;1,'출퇴근 기록부_입력'!$C$1:$BBZ$37,5+BE$1,0),"")</f>
        <v/>
      </c>
      <c r="BF45" s="97" t="str">
        <f>IFERROR(HLOOKUP($C45&amp;1,'출퇴근 기록부_입력'!$C$1:$BBZ$37,5+BF$1,0),"")</f>
        <v/>
      </c>
      <c r="BG45" s="97" t="str">
        <f>IFERROR(HLOOKUP($C45&amp;1,'출퇴근 기록부_입력'!$C$1:$BBZ$37,5+BG$1,0),"")</f>
        <v/>
      </c>
      <c r="BH45" s="97" t="str">
        <f>IFERROR(HLOOKUP($C45&amp;1,'출퇴근 기록부_입력'!$C$1:$BBZ$37,5+BH$1,0),"")</f>
        <v/>
      </c>
      <c r="BI45" s="97" t="str">
        <f>IFERROR(HLOOKUP($C45&amp;1,'출퇴근 기록부_입력'!$C$1:$BBZ$37,5+BI$1,0),"")</f>
        <v/>
      </c>
      <c r="BJ45" s="97" t="str">
        <f>IFERROR(HLOOKUP($C45&amp;1,'출퇴근 기록부_입력'!$C$1:$BBZ$37,5+BJ$1,0),"")</f>
        <v/>
      </c>
      <c r="BK45" s="43" t="str">
        <f>IFERROR(HLOOKUP($C45&amp;1,'출퇴근 기록부_입력'!$C$1:$BBZ$37,5+BK$1,0),"")</f>
        <v/>
      </c>
    </row>
    <row r="46" spans="2:63" x14ac:dyDescent="0.2">
      <c r="B46" s="9">
        <v>39</v>
      </c>
      <c r="C46" s="208" t="str">
        <f>IFERROR(IF(HLOOKUP(B46,'출퇴근 기록부_입력'!$C$2:$BBZ$5,2,0)=0,"",HLOOKUP(B46,'출퇴근 기록부_입력'!$C$2:$BBZ$5,2,0)),"")</f>
        <v/>
      </c>
      <c r="D46" s="208"/>
      <c r="E46" s="207" t="str">
        <f>IFERROR(VLOOKUP($C46,직원정보_입력!$F:$I,2,0),"")</f>
        <v/>
      </c>
      <c r="F46" s="207"/>
      <c r="G46" s="207" t="str">
        <f>IFERROR(VLOOKUP($C46,직원정보_입력!$F:$I,3,0),"")</f>
        <v/>
      </c>
      <c r="H46" s="207"/>
      <c r="I46" s="207" t="str">
        <f>IFERROR(VLOOKUP($C46,직원정보_입력!$F:$I,4,0),"")</f>
        <v/>
      </c>
      <c r="J46" s="207"/>
      <c r="L46" s="29" t="str">
        <f>IFERROR(IF($C46="","",INT(HLOOKUP($C46&amp;3,'출퇴근 기록부_입력'!$C$1:$BBZ$37,37,0)+SUM($AC46:$AD46)*기준일시_입력!$Y$15)*24+HOUR(HLOOKUP($C46&amp;3,'출퇴근 기록부_입력'!$C$1:$BBZ$37,37,0)+SUM($AC46:$AD46)*기준일시_입력!$Y$15-INT(HLOOKUP($C46&amp;3,'출퇴근 기록부_입력'!$C$1:$BBZ$37,37,0)+SUM($AC46:$AD46)*기준일시_입력!$Y$15))),"")</f>
        <v/>
      </c>
      <c r="M46" s="30" t="s">
        <v>71</v>
      </c>
      <c r="N46" s="31" t="str">
        <f>IFERROR(IF($C46="","",MINUTE(HLOOKUP($C46&amp;3,'출퇴근 기록부_입력'!$C$1:$BBZ$37,37,0)+SUM($AC46:$AD46)*기준일시_입력!$Y$15-INT(HLOOKUP($C46&amp;3,'출퇴근 기록부_입력'!$C$1:$BBZ$37,37,0)+SUM($AC46:$AD46)*기준일시_입력!$Y$15))),"")</f>
        <v/>
      </c>
      <c r="O46" s="32" t="s">
        <v>72</v>
      </c>
      <c r="P46" s="29" t="str">
        <f>IFERROR(IF($C46="","",INT(HLOOKUP($C46&amp;2,'출퇴근 기록부_입력'!$C$1:$BBZ$37,37,0))*24+HOUR(HLOOKUP($C46&amp;2,'출퇴근 기록부_입력'!$C$1:$BBZ$37,37,0)-INT(HLOOKUP($C46&amp;2,'출퇴근 기록부_입력'!$C$1:$BBZ$37,37,0)))),"")</f>
        <v/>
      </c>
      <c r="Q46" s="30" t="s">
        <v>71</v>
      </c>
      <c r="R46" s="31" t="str">
        <f>IFERROR(IF($C46="","",MINUTE(HLOOKUP($C46&amp;2,'출퇴근 기록부_입력'!$C$1:$BBZ$37,37,0)-INT(HLOOKUP($C46&amp;2,'출퇴근 기록부_입력'!$C$1:$BBZ$37,37,0)))),"")</f>
        <v/>
      </c>
      <c r="S46" s="32" t="s">
        <v>72</v>
      </c>
      <c r="T46" s="12"/>
      <c r="U46" s="53" t="str">
        <f t="shared" si="6"/>
        <v/>
      </c>
      <c r="V46" s="26" t="str">
        <f t="shared" si="5"/>
        <v/>
      </c>
      <c r="W46" s="26" t="str">
        <f t="shared" si="5"/>
        <v/>
      </c>
      <c r="X46" s="26" t="str">
        <f t="shared" si="5"/>
        <v/>
      </c>
      <c r="Y46" s="26" t="str">
        <f t="shared" si="5"/>
        <v/>
      </c>
      <c r="Z46" s="131" t="str">
        <f t="shared" si="5"/>
        <v/>
      </c>
      <c r="AA46" s="26" t="str">
        <f t="shared" si="5"/>
        <v/>
      </c>
      <c r="AB46" s="26" t="str">
        <f t="shared" si="5"/>
        <v/>
      </c>
      <c r="AC46" s="26" t="str">
        <f t="shared" si="5"/>
        <v/>
      </c>
      <c r="AD46" s="26" t="str">
        <f t="shared" si="5"/>
        <v/>
      </c>
      <c r="AF46" s="211"/>
      <c r="AG46" s="97" t="str">
        <f>IFERROR(HLOOKUP($C46&amp;1,'출퇴근 기록부_입력'!$C$1:$BBZ$37,5+AG$1,0),"")</f>
        <v/>
      </c>
      <c r="AH46" s="97" t="str">
        <f>IFERROR(HLOOKUP($C46&amp;1,'출퇴근 기록부_입력'!$C$1:$BBZ$37,5+AH$1,0),"")</f>
        <v/>
      </c>
      <c r="AI46" s="97" t="str">
        <f>IFERROR(HLOOKUP($C46&amp;1,'출퇴근 기록부_입력'!$C$1:$BBZ$37,5+AI$1,0),"")</f>
        <v/>
      </c>
      <c r="AJ46" s="97" t="str">
        <f>IFERROR(HLOOKUP($C46&amp;1,'출퇴근 기록부_입력'!$C$1:$BBZ$37,5+AJ$1,0),"")</f>
        <v/>
      </c>
      <c r="AK46" s="97" t="str">
        <f>IFERROR(HLOOKUP($C46&amp;1,'출퇴근 기록부_입력'!$C$1:$BBZ$37,5+AK$1,0),"")</f>
        <v/>
      </c>
      <c r="AL46" s="97" t="str">
        <f>IFERROR(HLOOKUP($C46&amp;1,'출퇴근 기록부_입력'!$C$1:$BBZ$37,5+AL$1,0),"")</f>
        <v/>
      </c>
      <c r="AM46" s="97" t="str">
        <f>IFERROR(HLOOKUP($C46&amp;1,'출퇴근 기록부_입력'!$C$1:$BBZ$37,5+AM$1,0),"")</f>
        <v/>
      </c>
      <c r="AN46" s="97" t="str">
        <f>IFERROR(HLOOKUP($C46&amp;1,'출퇴근 기록부_입력'!$C$1:$BBZ$37,5+AN$1,0),"")</f>
        <v/>
      </c>
      <c r="AO46" s="97" t="str">
        <f>IFERROR(HLOOKUP($C46&amp;1,'출퇴근 기록부_입력'!$C$1:$BBZ$37,5+AO$1,0),"")</f>
        <v/>
      </c>
      <c r="AP46" s="97" t="str">
        <f>IFERROR(HLOOKUP($C46&amp;1,'출퇴근 기록부_입력'!$C$1:$BBZ$37,5+AP$1,0),"")</f>
        <v/>
      </c>
      <c r="AQ46" s="97" t="str">
        <f>IFERROR(HLOOKUP($C46&amp;1,'출퇴근 기록부_입력'!$C$1:$BBZ$37,5+AQ$1,0),"")</f>
        <v/>
      </c>
      <c r="AR46" s="97" t="str">
        <f>IFERROR(HLOOKUP($C46&amp;1,'출퇴근 기록부_입력'!$C$1:$BBZ$37,5+AR$1,0),"")</f>
        <v/>
      </c>
      <c r="AS46" s="97" t="str">
        <f>IFERROR(HLOOKUP($C46&amp;1,'출퇴근 기록부_입력'!$C$1:$BBZ$37,5+AS$1,0),"")</f>
        <v/>
      </c>
      <c r="AT46" s="97" t="str">
        <f>IFERROR(HLOOKUP($C46&amp;1,'출퇴근 기록부_입력'!$C$1:$BBZ$37,5+AT$1,0),"")</f>
        <v/>
      </c>
      <c r="AU46" s="97" t="str">
        <f>IFERROR(HLOOKUP($C46&amp;1,'출퇴근 기록부_입력'!$C$1:$BBZ$37,5+AU$1,0),"")</f>
        <v/>
      </c>
      <c r="AV46" s="97" t="str">
        <f>IFERROR(HLOOKUP($C46&amp;1,'출퇴근 기록부_입력'!$C$1:$BBZ$37,5+AV$1,0),"")</f>
        <v/>
      </c>
      <c r="AW46" s="97" t="str">
        <f>IFERROR(HLOOKUP($C46&amp;1,'출퇴근 기록부_입력'!$C$1:$BBZ$37,5+AW$1,0),"")</f>
        <v/>
      </c>
      <c r="AX46" s="97" t="str">
        <f>IFERROR(HLOOKUP($C46&amp;1,'출퇴근 기록부_입력'!$C$1:$BBZ$37,5+AX$1,0),"")</f>
        <v/>
      </c>
      <c r="AY46" s="97" t="str">
        <f>IFERROR(HLOOKUP($C46&amp;1,'출퇴근 기록부_입력'!$C$1:$BBZ$37,5+AY$1,0),"")</f>
        <v/>
      </c>
      <c r="AZ46" s="97" t="str">
        <f>IFERROR(HLOOKUP($C46&amp;1,'출퇴근 기록부_입력'!$C$1:$BBZ$37,5+AZ$1,0),"")</f>
        <v/>
      </c>
      <c r="BA46" s="97" t="str">
        <f>IFERROR(HLOOKUP($C46&amp;1,'출퇴근 기록부_입력'!$C$1:$BBZ$37,5+BA$1,0),"")</f>
        <v/>
      </c>
      <c r="BB46" s="97" t="str">
        <f>IFERROR(HLOOKUP($C46&amp;1,'출퇴근 기록부_입력'!$C$1:$BBZ$37,5+BB$1,0),"")</f>
        <v/>
      </c>
      <c r="BC46" s="97" t="str">
        <f>IFERROR(HLOOKUP($C46&amp;1,'출퇴근 기록부_입력'!$C$1:$BBZ$37,5+BC$1,0),"")</f>
        <v/>
      </c>
      <c r="BD46" s="97" t="str">
        <f>IFERROR(HLOOKUP($C46&amp;1,'출퇴근 기록부_입력'!$C$1:$BBZ$37,5+BD$1,0),"")</f>
        <v/>
      </c>
      <c r="BE46" s="97" t="str">
        <f>IFERROR(HLOOKUP($C46&amp;1,'출퇴근 기록부_입력'!$C$1:$BBZ$37,5+BE$1,0),"")</f>
        <v/>
      </c>
      <c r="BF46" s="97" t="str">
        <f>IFERROR(HLOOKUP($C46&amp;1,'출퇴근 기록부_입력'!$C$1:$BBZ$37,5+BF$1,0),"")</f>
        <v/>
      </c>
      <c r="BG46" s="97" t="str">
        <f>IFERROR(HLOOKUP($C46&amp;1,'출퇴근 기록부_입력'!$C$1:$BBZ$37,5+BG$1,0),"")</f>
        <v/>
      </c>
      <c r="BH46" s="97" t="str">
        <f>IFERROR(HLOOKUP($C46&amp;1,'출퇴근 기록부_입력'!$C$1:$BBZ$37,5+BH$1,0),"")</f>
        <v/>
      </c>
      <c r="BI46" s="97" t="str">
        <f>IFERROR(HLOOKUP($C46&amp;1,'출퇴근 기록부_입력'!$C$1:$BBZ$37,5+BI$1,0),"")</f>
        <v/>
      </c>
      <c r="BJ46" s="97" t="str">
        <f>IFERROR(HLOOKUP($C46&amp;1,'출퇴근 기록부_입력'!$C$1:$BBZ$37,5+BJ$1,0),"")</f>
        <v/>
      </c>
      <c r="BK46" s="43" t="str">
        <f>IFERROR(HLOOKUP($C46&amp;1,'출퇴근 기록부_입력'!$C$1:$BBZ$37,5+BK$1,0),"")</f>
        <v/>
      </c>
    </row>
    <row r="47" spans="2:63" x14ac:dyDescent="0.2">
      <c r="B47" s="9">
        <v>40</v>
      </c>
      <c r="C47" s="208" t="str">
        <f>IFERROR(IF(HLOOKUP(B47,'출퇴근 기록부_입력'!$C$2:$BBZ$5,2,0)=0,"",HLOOKUP(B47,'출퇴근 기록부_입력'!$C$2:$BBZ$5,2,0)),"")</f>
        <v/>
      </c>
      <c r="D47" s="208"/>
      <c r="E47" s="207" t="str">
        <f>IFERROR(VLOOKUP($C47,직원정보_입력!$F:$I,2,0),"")</f>
        <v/>
      </c>
      <c r="F47" s="207"/>
      <c r="G47" s="207" t="str">
        <f>IFERROR(VLOOKUP($C47,직원정보_입력!$F:$I,3,0),"")</f>
        <v/>
      </c>
      <c r="H47" s="207"/>
      <c r="I47" s="207" t="str">
        <f>IFERROR(VLOOKUP($C47,직원정보_입력!$F:$I,4,0),"")</f>
        <v/>
      </c>
      <c r="J47" s="207"/>
      <c r="L47" s="29" t="str">
        <f>IFERROR(IF($C47="","",INT(HLOOKUP($C47&amp;3,'출퇴근 기록부_입력'!$C$1:$BBZ$37,37,0)+SUM($AC47:$AD47)*기준일시_입력!$Y$15)*24+HOUR(HLOOKUP($C47&amp;3,'출퇴근 기록부_입력'!$C$1:$BBZ$37,37,0)+SUM($AC47:$AD47)*기준일시_입력!$Y$15-INT(HLOOKUP($C47&amp;3,'출퇴근 기록부_입력'!$C$1:$BBZ$37,37,0)+SUM($AC47:$AD47)*기준일시_입력!$Y$15))),"")</f>
        <v/>
      </c>
      <c r="M47" s="30" t="s">
        <v>71</v>
      </c>
      <c r="N47" s="31" t="str">
        <f>IFERROR(IF($C47="","",MINUTE(HLOOKUP($C47&amp;3,'출퇴근 기록부_입력'!$C$1:$BBZ$37,37,0)+SUM($AC47:$AD47)*기준일시_입력!$Y$15-INT(HLOOKUP($C47&amp;3,'출퇴근 기록부_입력'!$C$1:$BBZ$37,37,0)+SUM($AC47:$AD47)*기준일시_입력!$Y$15))),"")</f>
        <v/>
      </c>
      <c r="O47" s="32" t="s">
        <v>72</v>
      </c>
      <c r="P47" s="29" t="str">
        <f>IFERROR(IF($C47="","",INT(HLOOKUP($C47&amp;2,'출퇴근 기록부_입력'!$C$1:$BBZ$37,37,0))*24+HOUR(HLOOKUP($C47&amp;2,'출퇴근 기록부_입력'!$C$1:$BBZ$37,37,0)-INT(HLOOKUP($C47&amp;2,'출퇴근 기록부_입력'!$C$1:$BBZ$37,37,0)))),"")</f>
        <v/>
      </c>
      <c r="Q47" s="30" t="s">
        <v>71</v>
      </c>
      <c r="R47" s="31" t="str">
        <f>IFERROR(IF($C47="","",MINUTE(HLOOKUP($C47&amp;2,'출퇴근 기록부_입력'!$C$1:$BBZ$37,37,0)-INT(HLOOKUP($C47&amp;2,'출퇴근 기록부_입력'!$C$1:$BBZ$37,37,0)))),"")</f>
        <v/>
      </c>
      <c r="S47" s="32" t="s">
        <v>72</v>
      </c>
      <c r="T47" s="12"/>
      <c r="U47" s="53" t="str">
        <f t="shared" si="6"/>
        <v/>
      </c>
      <c r="V47" s="26" t="str">
        <f t="shared" si="5"/>
        <v/>
      </c>
      <c r="W47" s="26" t="str">
        <f t="shared" si="5"/>
        <v/>
      </c>
      <c r="X47" s="26" t="str">
        <f t="shared" si="5"/>
        <v/>
      </c>
      <c r="Y47" s="26" t="str">
        <f t="shared" si="5"/>
        <v/>
      </c>
      <c r="Z47" s="131" t="str">
        <f t="shared" si="5"/>
        <v/>
      </c>
      <c r="AA47" s="26" t="str">
        <f t="shared" si="5"/>
        <v/>
      </c>
      <c r="AB47" s="26" t="str">
        <f t="shared" si="5"/>
        <v/>
      </c>
      <c r="AC47" s="26" t="str">
        <f t="shared" si="5"/>
        <v/>
      </c>
      <c r="AD47" s="26" t="str">
        <f t="shared" si="5"/>
        <v/>
      </c>
      <c r="AF47" s="211"/>
      <c r="AG47" s="97" t="str">
        <f>IFERROR(HLOOKUP($C47&amp;1,'출퇴근 기록부_입력'!$C$1:$BBZ$37,5+AG$1,0),"")</f>
        <v/>
      </c>
      <c r="AH47" s="97" t="str">
        <f>IFERROR(HLOOKUP($C47&amp;1,'출퇴근 기록부_입력'!$C$1:$BBZ$37,5+AH$1,0),"")</f>
        <v/>
      </c>
      <c r="AI47" s="97" t="str">
        <f>IFERROR(HLOOKUP($C47&amp;1,'출퇴근 기록부_입력'!$C$1:$BBZ$37,5+AI$1,0),"")</f>
        <v/>
      </c>
      <c r="AJ47" s="97" t="str">
        <f>IFERROR(HLOOKUP($C47&amp;1,'출퇴근 기록부_입력'!$C$1:$BBZ$37,5+AJ$1,0),"")</f>
        <v/>
      </c>
      <c r="AK47" s="97" t="str">
        <f>IFERROR(HLOOKUP($C47&amp;1,'출퇴근 기록부_입력'!$C$1:$BBZ$37,5+AK$1,0),"")</f>
        <v/>
      </c>
      <c r="AL47" s="97" t="str">
        <f>IFERROR(HLOOKUP($C47&amp;1,'출퇴근 기록부_입력'!$C$1:$BBZ$37,5+AL$1,0),"")</f>
        <v/>
      </c>
      <c r="AM47" s="97" t="str">
        <f>IFERROR(HLOOKUP($C47&amp;1,'출퇴근 기록부_입력'!$C$1:$BBZ$37,5+AM$1,0),"")</f>
        <v/>
      </c>
      <c r="AN47" s="97" t="str">
        <f>IFERROR(HLOOKUP($C47&amp;1,'출퇴근 기록부_입력'!$C$1:$BBZ$37,5+AN$1,0),"")</f>
        <v/>
      </c>
      <c r="AO47" s="97" t="str">
        <f>IFERROR(HLOOKUP($C47&amp;1,'출퇴근 기록부_입력'!$C$1:$BBZ$37,5+AO$1,0),"")</f>
        <v/>
      </c>
      <c r="AP47" s="97" t="str">
        <f>IFERROR(HLOOKUP($C47&amp;1,'출퇴근 기록부_입력'!$C$1:$BBZ$37,5+AP$1,0),"")</f>
        <v/>
      </c>
      <c r="AQ47" s="97" t="str">
        <f>IFERROR(HLOOKUP($C47&amp;1,'출퇴근 기록부_입력'!$C$1:$BBZ$37,5+AQ$1,0),"")</f>
        <v/>
      </c>
      <c r="AR47" s="97" t="str">
        <f>IFERROR(HLOOKUP($C47&amp;1,'출퇴근 기록부_입력'!$C$1:$BBZ$37,5+AR$1,0),"")</f>
        <v/>
      </c>
      <c r="AS47" s="97" t="str">
        <f>IFERROR(HLOOKUP($C47&amp;1,'출퇴근 기록부_입력'!$C$1:$BBZ$37,5+AS$1,0),"")</f>
        <v/>
      </c>
      <c r="AT47" s="97" t="str">
        <f>IFERROR(HLOOKUP($C47&amp;1,'출퇴근 기록부_입력'!$C$1:$BBZ$37,5+AT$1,0),"")</f>
        <v/>
      </c>
      <c r="AU47" s="97" t="str">
        <f>IFERROR(HLOOKUP($C47&amp;1,'출퇴근 기록부_입력'!$C$1:$BBZ$37,5+AU$1,0),"")</f>
        <v/>
      </c>
      <c r="AV47" s="97" t="str">
        <f>IFERROR(HLOOKUP($C47&amp;1,'출퇴근 기록부_입력'!$C$1:$BBZ$37,5+AV$1,0),"")</f>
        <v/>
      </c>
      <c r="AW47" s="97" t="str">
        <f>IFERROR(HLOOKUP($C47&amp;1,'출퇴근 기록부_입력'!$C$1:$BBZ$37,5+AW$1,0),"")</f>
        <v/>
      </c>
      <c r="AX47" s="97" t="str">
        <f>IFERROR(HLOOKUP($C47&amp;1,'출퇴근 기록부_입력'!$C$1:$BBZ$37,5+AX$1,0),"")</f>
        <v/>
      </c>
      <c r="AY47" s="97" t="str">
        <f>IFERROR(HLOOKUP($C47&amp;1,'출퇴근 기록부_입력'!$C$1:$BBZ$37,5+AY$1,0),"")</f>
        <v/>
      </c>
      <c r="AZ47" s="97" t="str">
        <f>IFERROR(HLOOKUP($C47&amp;1,'출퇴근 기록부_입력'!$C$1:$BBZ$37,5+AZ$1,0),"")</f>
        <v/>
      </c>
      <c r="BA47" s="97" t="str">
        <f>IFERROR(HLOOKUP($C47&amp;1,'출퇴근 기록부_입력'!$C$1:$BBZ$37,5+BA$1,0),"")</f>
        <v/>
      </c>
      <c r="BB47" s="97" t="str">
        <f>IFERROR(HLOOKUP($C47&amp;1,'출퇴근 기록부_입력'!$C$1:$BBZ$37,5+BB$1,0),"")</f>
        <v/>
      </c>
      <c r="BC47" s="97" t="str">
        <f>IFERROR(HLOOKUP($C47&amp;1,'출퇴근 기록부_입력'!$C$1:$BBZ$37,5+BC$1,0),"")</f>
        <v/>
      </c>
      <c r="BD47" s="97" t="str">
        <f>IFERROR(HLOOKUP($C47&amp;1,'출퇴근 기록부_입력'!$C$1:$BBZ$37,5+BD$1,0),"")</f>
        <v/>
      </c>
      <c r="BE47" s="97" t="str">
        <f>IFERROR(HLOOKUP($C47&amp;1,'출퇴근 기록부_입력'!$C$1:$BBZ$37,5+BE$1,0),"")</f>
        <v/>
      </c>
      <c r="BF47" s="97" t="str">
        <f>IFERROR(HLOOKUP($C47&amp;1,'출퇴근 기록부_입력'!$C$1:$BBZ$37,5+BF$1,0),"")</f>
        <v/>
      </c>
      <c r="BG47" s="97" t="str">
        <f>IFERROR(HLOOKUP($C47&amp;1,'출퇴근 기록부_입력'!$C$1:$BBZ$37,5+BG$1,0),"")</f>
        <v/>
      </c>
      <c r="BH47" s="97" t="str">
        <f>IFERROR(HLOOKUP($C47&amp;1,'출퇴근 기록부_입력'!$C$1:$BBZ$37,5+BH$1,0),"")</f>
        <v/>
      </c>
      <c r="BI47" s="97" t="str">
        <f>IFERROR(HLOOKUP($C47&amp;1,'출퇴근 기록부_입력'!$C$1:$BBZ$37,5+BI$1,0),"")</f>
        <v/>
      </c>
      <c r="BJ47" s="97" t="str">
        <f>IFERROR(HLOOKUP($C47&amp;1,'출퇴근 기록부_입력'!$C$1:$BBZ$37,5+BJ$1,0),"")</f>
        <v/>
      </c>
      <c r="BK47" s="43" t="str">
        <f>IFERROR(HLOOKUP($C47&amp;1,'출퇴근 기록부_입력'!$C$1:$BBZ$37,5+BK$1,0),"")</f>
        <v/>
      </c>
    </row>
    <row r="48" spans="2:63" x14ac:dyDescent="0.2">
      <c r="B48" s="9">
        <v>41</v>
      </c>
      <c r="C48" s="208" t="str">
        <f>IFERROR(IF(HLOOKUP(B48,'출퇴근 기록부_입력'!$C$2:$BBZ$5,2,0)=0,"",HLOOKUP(B48,'출퇴근 기록부_입력'!$C$2:$BBZ$5,2,0)),"")</f>
        <v/>
      </c>
      <c r="D48" s="208"/>
      <c r="E48" s="207" t="str">
        <f>IFERROR(VLOOKUP($C48,직원정보_입력!$F:$I,2,0),"")</f>
        <v/>
      </c>
      <c r="F48" s="207"/>
      <c r="G48" s="207" t="str">
        <f>IFERROR(VLOOKUP($C48,직원정보_입력!$F:$I,3,0),"")</f>
        <v/>
      </c>
      <c r="H48" s="207"/>
      <c r="I48" s="207" t="str">
        <f>IFERROR(VLOOKUP($C48,직원정보_입력!$F:$I,4,0),"")</f>
        <v/>
      </c>
      <c r="J48" s="207"/>
      <c r="L48" s="29" t="str">
        <f>IFERROR(IF($C48="","",INT(HLOOKUP($C48&amp;3,'출퇴근 기록부_입력'!$C$1:$BBZ$37,37,0)+SUM($AC48:$AD48)*기준일시_입력!$Y$15)*24+HOUR(HLOOKUP($C48&amp;3,'출퇴근 기록부_입력'!$C$1:$BBZ$37,37,0)+SUM($AC48:$AD48)*기준일시_입력!$Y$15-INT(HLOOKUP($C48&amp;3,'출퇴근 기록부_입력'!$C$1:$BBZ$37,37,0)+SUM($AC48:$AD48)*기준일시_입력!$Y$15))),"")</f>
        <v/>
      </c>
      <c r="M48" s="30" t="s">
        <v>71</v>
      </c>
      <c r="N48" s="31" t="str">
        <f>IFERROR(IF($C48="","",MINUTE(HLOOKUP($C48&amp;3,'출퇴근 기록부_입력'!$C$1:$BBZ$37,37,0)+SUM($AC48:$AD48)*기준일시_입력!$Y$15-INT(HLOOKUP($C48&amp;3,'출퇴근 기록부_입력'!$C$1:$BBZ$37,37,0)+SUM($AC48:$AD48)*기준일시_입력!$Y$15))),"")</f>
        <v/>
      </c>
      <c r="O48" s="32" t="s">
        <v>72</v>
      </c>
      <c r="P48" s="29" t="str">
        <f>IFERROR(IF($C48="","",INT(HLOOKUP($C48&amp;2,'출퇴근 기록부_입력'!$C$1:$BBZ$37,37,0))*24+HOUR(HLOOKUP($C48&amp;2,'출퇴근 기록부_입력'!$C$1:$BBZ$37,37,0)-INT(HLOOKUP($C48&amp;2,'출퇴근 기록부_입력'!$C$1:$BBZ$37,37,0)))),"")</f>
        <v/>
      </c>
      <c r="Q48" s="30" t="s">
        <v>71</v>
      </c>
      <c r="R48" s="31" t="str">
        <f>IFERROR(IF($C48="","",MINUTE(HLOOKUP($C48&amp;2,'출퇴근 기록부_입력'!$C$1:$BBZ$37,37,0)-INT(HLOOKUP($C48&amp;2,'출퇴근 기록부_입력'!$C$1:$BBZ$37,37,0)))),"")</f>
        <v/>
      </c>
      <c r="S48" s="32" t="s">
        <v>72</v>
      </c>
      <c r="T48" s="12"/>
      <c r="U48" s="53" t="str">
        <f t="shared" si="6"/>
        <v/>
      </c>
      <c r="V48" s="26" t="str">
        <f t="shared" ref="V48:AD58" si="7">IF($C48="","",COUNTIF($AG48:$BK48,V$7))</f>
        <v/>
      </c>
      <c r="W48" s="26" t="str">
        <f t="shared" si="7"/>
        <v/>
      </c>
      <c r="X48" s="26" t="str">
        <f t="shared" si="7"/>
        <v/>
      </c>
      <c r="Y48" s="26" t="str">
        <f t="shared" si="7"/>
        <v/>
      </c>
      <c r="Z48" s="131" t="str">
        <f t="shared" si="7"/>
        <v/>
      </c>
      <c r="AA48" s="26" t="str">
        <f t="shared" si="7"/>
        <v/>
      </c>
      <c r="AB48" s="26" t="str">
        <f t="shared" si="7"/>
        <v/>
      </c>
      <c r="AC48" s="26" t="str">
        <f t="shared" si="7"/>
        <v/>
      </c>
      <c r="AD48" s="26" t="str">
        <f t="shared" si="7"/>
        <v/>
      </c>
      <c r="AF48" s="211"/>
      <c r="AG48" s="97" t="str">
        <f>IFERROR(HLOOKUP($C48&amp;1,'출퇴근 기록부_입력'!$C$1:$BBZ$37,5+AG$1,0),"")</f>
        <v/>
      </c>
      <c r="AH48" s="97" t="str">
        <f>IFERROR(HLOOKUP($C48&amp;1,'출퇴근 기록부_입력'!$C$1:$BBZ$37,5+AH$1,0),"")</f>
        <v/>
      </c>
      <c r="AI48" s="97" t="str">
        <f>IFERROR(HLOOKUP($C48&amp;1,'출퇴근 기록부_입력'!$C$1:$BBZ$37,5+AI$1,0),"")</f>
        <v/>
      </c>
      <c r="AJ48" s="97" t="str">
        <f>IFERROR(HLOOKUP($C48&amp;1,'출퇴근 기록부_입력'!$C$1:$BBZ$37,5+AJ$1,0),"")</f>
        <v/>
      </c>
      <c r="AK48" s="97" t="str">
        <f>IFERROR(HLOOKUP($C48&amp;1,'출퇴근 기록부_입력'!$C$1:$BBZ$37,5+AK$1,0),"")</f>
        <v/>
      </c>
      <c r="AL48" s="97" t="str">
        <f>IFERROR(HLOOKUP($C48&amp;1,'출퇴근 기록부_입력'!$C$1:$BBZ$37,5+AL$1,0),"")</f>
        <v/>
      </c>
      <c r="AM48" s="97" t="str">
        <f>IFERROR(HLOOKUP($C48&amp;1,'출퇴근 기록부_입력'!$C$1:$BBZ$37,5+AM$1,0),"")</f>
        <v/>
      </c>
      <c r="AN48" s="97" t="str">
        <f>IFERROR(HLOOKUP($C48&amp;1,'출퇴근 기록부_입력'!$C$1:$BBZ$37,5+AN$1,0),"")</f>
        <v/>
      </c>
      <c r="AO48" s="97" t="str">
        <f>IFERROR(HLOOKUP($C48&amp;1,'출퇴근 기록부_입력'!$C$1:$BBZ$37,5+AO$1,0),"")</f>
        <v/>
      </c>
      <c r="AP48" s="97" t="str">
        <f>IFERROR(HLOOKUP($C48&amp;1,'출퇴근 기록부_입력'!$C$1:$BBZ$37,5+AP$1,0),"")</f>
        <v/>
      </c>
      <c r="AQ48" s="97" t="str">
        <f>IFERROR(HLOOKUP($C48&amp;1,'출퇴근 기록부_입력'!$C$1:$BBZ$37,5+AQ$1,0),"")</f>
        <v/>
      </c>
      <c r="AR48" s="97" t="str">
        <f>IFERROR(HLOOKUP($C48&amp;1,'출퇴근 기록부_입력'!$C$1:$BBZ$37,5+AR$1,0),"")</f>
        <v/>
      </c>
      <c r="AS48" s="97" t="str">
        <f>IFERROR(HLOOKUP($C48&amp;1,'출퇴근 기록부_입력'!$C$1:$BBZ$37,5+AS$1,0),"")</f>
        <v/>
      </c>
      <c r="AT48" s="97" t="str">
        <f>IFERROR(HLOOKUP($C48&amp;1,'출퇴근 기록부_입력'!$C$1:$BBZ$37,5+AT$1,0),"")</f>
        <v/>
      </c>
      <c r="AU48" s="97" t="str">
        <f>IFERROR(HLOOKUP($C48&amp;1,'출퇴근 기록부_입력'!$C$1:$BBZ$37,5+AU$1,0),"")</f>
        <v/>
      </c>
      <c r="AV48" s="97" t="str">
        <f>IFERROR(HLOOKUP($C48&amp;1,'출퇴근 기록부_입력'!$C$1:$BBZ$37,5+AV$1,0),"")</f>
        <v/>
      </c>
      <c r="AW48" s="97" t="str">
        <f>IFERROR(HLOOKUP($C48&amp;1,'출퇴근 기록부_입력'!$C$1:$BBZ$37,5+AW$1,0),"")</f>
        <v/>
      </c>
      <c r="AX48" s="97" t="str">
        <f>IFERROR(HLOOKUP($C48&amp;1,'출퇴근 기록부_입력'!$C$1:$BBZ$37,5+AX$1,0),"")</f>
        <v/>
      </c>
      <c r="AY48" s="97" t="str">
        <f>IFERROR(HLOOKUP($C48&amp;1,'출퇴근 기록부_입력'!$C$1:$BBZ$37,5+AY$1,0),"")</f>
        <v/>
      </c>
      <c r="AZ48" s="97" t="str">
        <f>IFERROR(HLOOKUP($C48&amp;1,'출퇴근 기록부_입력'!$C$1:$BBZ$37,5+AZ$1,0),"")</f>
        <v/>
      </c>
      <c r="BA48" s="97" t="str">
        <f>IFERROR(HLOOKUP($C48&amp;1,'출퇴근 기록부_입력'!$C$1:$BBZ$37,5+BA$1,0),"")</f>
        <v/>
      </c>
      <c r="BB48" s="97" t="str">
        <f>IFERROR(HLOOKUP($C48&amp;1,'출퇴근 기록부_입력'!$C$1:$BBZ$37,5+BB$1,0),"")</f>
        <v/>
      </c>
      <c r="BC48" s="97" t="str">
        <f>IFERROR(HLOOKUP($C48&amp;1,'출퇴근 기록부_입력'!$C$1:$BBZ$37,5+BC$1,0),"")</f>
        <v/>
      </c>
      <c r="BD48" s="97" t="str">
        <f>IFERROR(HLOOKUP($C48&amp;1,'출퇴근 기록부_입력'!$C$1:$BBZ$37,5+BD$1,0),"")</f>
        <v/>
      </c>
      <c r="BE48" s="97" t="str">
        <f>IFERROR(HLOOKUP($C48&amp;1,'출퇴근 기록부_입력'!$C$1:$BBZ$37,5+BE$1,0),"")</f>
        <v/>
      </c>
      <c r="BF48" s="97" t="str">
        <f>IFERROR(HLOOKUP($C48&amp;1,'출퇴근 기록부_입력'!$C$1:$BBZ$37,5+BF$1,0),"")</f>
        <v/>
      </c>
      <c r="BG48" s="97" t="str">
        <f>IFERROR(HLOOKUP($C48&amp;1,'출퇴근 기록부_입력'!$C$1:$BBZ$37,5+BG$1,0),"")</f>
        <v/>
      </c>
      <c r="BH48" s="97" t="str">
        <f>IFERROR(HLOOKUP($C48&amp;1,'출퇴근 기록부_입력'!$C$1:$BBZ$37,5+BH$1,0),"")</f>
        <v/>
      </c>
      <c r="BI48" s="97" t="str">
        <f>IFERROR(HLOOKUP($C48&amp;1,'출퇴근 기록부_입력'!$C$1:$BBZ$37,5+BI$1,0),"")</f>
        <v/>
      </c>
      <c r="BJ48" s="97" t="str">
        <f>IFERROR(HLOOKUP($C48&amp;1,'출퇴근 기록부_입력'!$C$1:$BBZ$37,5+BJ$1,0),"")</f>
        <v/>
      </c>
      <c r="BK48" s="43" t="str">
        <f>IFERROR(HLOOKUP($C48&amp;1,'출퇴근 기록부_입력'!$C$1:$BBZ$37,5+BK$1,0),"")</f>
        <v/>
      </c>
    </row>
    <row r="49" spans="2:63" x14ac:dyDescent="0.2">
      <c r="B49" s="9">
        <v>42</v>
      </c>
      <c r="C49" s="208" t="str">
        <f>IFERROR(IF(HLOOKUP(B49,'출퇴근 기록부_입력'!$C$2:$BBZ$5,2,0)=0,"",HLOOKUP(B49,'출퇴근 기록부_입력'!$C$2:$BBZ$5,2,0)),"")</f>
        <v/>
      </c>
      <c r="D49" s="208"/>
      <c r="E49" s="207" t="str">
        <f>IFERROR(VLOOKUP($C49,직원정보_입력!$F:$I,2,0),"")</f>
        <v/>
      </c>
      <c r="F49" s="207"/>
      <c r="G49" s="207" t="str">
        <f>IFERROR(VLOOKUP($C49,직원정보_입력!$F:$I,3,0),"")</f>
        <v/>
      </c>
      <c r="H49" s="207"/>
      <c r="I49" s="207" t="str">
        <f>IFERROR(VLOOKUP($C49,직원정보_입력!$F:$I,4,0),"")</f>
        <v/>
      </c>
      <c r="J49" s="207"/>
      <c r="L49" s="29" t="str">
        <f>IFERROR(IF($C49="","",INT(HLOOKUP($C49&amp;3,'출퇴근 기록부_입력'!$C$1:$BBZ$37,37,0)+SUM($AC49:$AD49)*기준일시_입력!$Y$15)*24+HOUR(HLOOKUP($C49&amp;3,'출퇴근 기록부_입력'!$C$1:$BBZ$37,37,0)+SUM($AC49:$AD49)*기준일시_입력!$Y$15-INT(HLOOKUP($C49&amp;3,'출퇴근 기록부_입력'!$C$1:$BBZ$37,37,0)+SUM($AC49:$AD49)*기준일시_입력!$Y$15))),"")</f>
        <v/>
      </c>
      <c r="M49" s="30" t="s">
        <v>71</v>
      </c>
      <c r="N49" s="31" t="str">
        <f>IFERROR(IF($C49="","",MINUTE(HLOOKUP($C49&amp;3,'출퇴근 기록부_입력'!$C$1:$BBZ$37,37,0)+SUM($AC49:$AD49)*기준일시_입력!$Y$15-INT(HLOOKUP($C49&amp;3,'출퇴근 기록부_입력'!$C$1:$BBZ$37,37,0)+SUM($AC49:$AD49)*기준일시_입력!$Y$15))),"")</f>
        <v/>
      </c>
      <c r="O49" s="32" t="s">
        <v>72</v>
      </c>
      <c r="P49" s="29" t="str">
        <f>IFERROR(IF($C49="","",INT(HLOOKUP($C49&amp;2,'출퇴근 기록부_입력'!$C$1:$BBZ$37,37,0))*24+HOUR(HLOOKUP($C49&amp;2,'출퇴근 기록부_입력'!$C$1:$BBZ$37,37,0)-INT(HLOOKUP($C49&amp;2,'출퇴근 기록부_입력'!$C$1:$BBZ$37,37,0)))),"")</f>
        <v/>
      </c>
      <c r="Q49" s="30" t="s">
        <v>71</v>
      </c>
      <c r="R49" s="31" t="str">
        <f>IFERROR(IF($C49="","",MINUTE(HLOOKUP($C49&amp;2,'출퇴근 기록부_입력'!$C$1:$BBZ$37,37,0)-INT(HLOOKUP($C49&amp;2,'출퇴근 기록부_입력'!$C$1:$BBZ$37,37,0)))),"")</f>
        <v/>
      </c>
      <c r="S49" s="32" t="s">
        <v>72</v>
      </c>
      <c r="T49" s="12"/>
      <c r="U49" s="53" t="str">
        <f t="shared" si="6"/>
        <v/>
      </c>
      <c r="V49" s="26" t="str">
        <f t="shared" si="7"/>
        <v/>
      </c>
      <c r="W49" s="26" t="str">
        <f t="shared" si="7"/>
        <v/>
      </c>
      <c r="X49" s="26" t="str">
        <f t="shared" si="7"/>
        <v/>
      </c>
      <c r="Y49" s="26" t="str">
        <f t="shared" si="7"/>
        <v/>
      </c>
      <c r="Z49" s="131" t="str">
        <f t="shared" si="7"/>
        <v/>
      </c>
      <c r="AA49" s="26" t="str">
        <f t="shared" si="7"/>
        <v/>
      </c>
      <c r="AB49" s="26" t="str">
        <f t="shared" si="7"/>
        <v/>
      </c>
      <c r="AC49" s="26" t="str">
        <f t="shared" si="7"/>
        <v/>
      </c>
      <c r="AD49" s="26" t="str">
        <f t="shared" si="7"/>
        <v/>
      </c>
      <c r="AF49" s="211"/>
      <c r="AG49" s="97" t="str">
        <f>IFERROR(HLOOKUP($C49&amp;1,'출퇴근 기록부_입력'!$C$1:$BBZ$37,5+AG$1,0),"")</f>
        <v/>
      </c>
      <c r="AH49" s="97" t="str">
        <f>IFERROR(HLOOKUP($C49&amp;1,'출퇴근 기록부_입력'!$C$1:$BBZ$37,5+AH$1,0),"")</f>
        <v/>
      </c>
      <c r="AI49" s="97" t="str">
        <f>IFERROR(HLOOKUP($C49&amp;1,'출퇴근 기록부_입력'!$C$1:$BBZ$37,5+AI$1,0),"")</f>
        <v/>
      </c>
      <c r="AJ49" s="97" t="str">
        <f>IFERROR(HLOOKUP($C49&amp;1,'출퇴근 기록부_입력'!$C$1:$BBZ$37,5+AJ$1,0),"")</f>
        <v/>
      </c>
      <c r="AK49" s="97" t="str">
        <f>IFERROR(HLOOKUP($C49&amp;1,'출퇴근 기록부_입력'!$C$1:$BBZ$37,5+AK$1,0),"")</f>
        <v/>
      </c>
      <c r="AL49" s="97" t="str">
        <f>IFERROR(HLOOKUP($C49&amp;1,'출퇴근 기록부_입력'!$C$1:$BBZ$37,5+AL$1,0),"")</f>
        <v/>
      </c>
      <c r="AM49" s="97" t="str">
        <f>IFERROR(HLOOKUP($C49&amp;1,'출퇴근 기록부_입력'!$C$1:$BBZ$37,5+AM$1,0),"")</f>
        <v/>
      </c>
      <c r="AN49" s="97" t="str">
        <f>IFERROR(HLOOKUP($C49&amp;1,'출퇴근 기록부_입력'!$C$1:$BBZ$37,5+AN$1,0),"")</f>
        <v/>
      </c>
      <c r="AO49" s="97" t="str">
        <f>IFERROR(HLOOKUP($C49&amp;1,'출퇴근 기록부_입력'!$C$1:$BBZ$37,5+AO$1,0),"")</f>
        <v/>
      </c>
      <c r="AP49" s="97" t="str">
        <f>IFERROR(HLOOKUP($C49&amp;1,'출퇴근 기록부_입력'!$C$1:$BBZ$37,5+AP$1,0),"")</f>
        <v/>
      </c>
      <c r="AQ49" s="97" t="str">
        <f>IFERROR(HLOOKUP($C49&amp;1,'출퇴근 기록부_입력'!$C$1:$BBZ$37,5+AQ$1,0),"")</f>
        <v/>
      </c>
      <c r="AR49" s="97" t="str">
        <f>IFERROR(HLOOKUP($C49&amp;1,'출퇴근 기록부_입력'!$C$1:$BBZ$37,5+AR$1,0),"")</f>
        <v/>
      </c>
      <c r="AS49" s="97" t="str">
        <f>IFERROR(HLOOKUP($C49&amp;1,'출퇴근 기록부_입력'!$C$1:$BBZ$37,5+AS$1,0),"")</f>
        <v/>
      </c>
      <c r="AT49" s="97" t="str">
        <f>IFERROR(HLOOKUP($C49&amp;1,'출퇴근 기록부_입력'!$C$1:$BBZ$37,5+AT$1,0),"")</f>
        <v/>
      </c>
      <c r="AU49" s="97" t="str">
        <f>IFERROR(HLOOKUP($C49&amp;1,'출퇴근 기록부_입력'!$C$1:$BBZ$37,5+AU$1,0),"")</f>
        <v/>
      </c>
      <c r="AV49" s="97" t="str">
        <f>IFERROR(HLOOKUP($C49&amp;1,'출퇴근 기록부_입력'!$C$1:$BBZ$37,5+AV$1,0),"")</f>
        <v/>
      </c>
      <c r="AW49" s="97" t="str">
        <f>IFERROR(HLOOKUP($C49&amp;1,'출퇴근 기록부_입력'!$C$1:$BBZ$37,5+AW$1,0),"")</f>
        <v/>
      </c>
      <c r="AX49" s="97" t="str">
        <f>IFERROR(HLOOKUP($C49&amp;1,'출퇴근 기록부_입력'!$C$1:$BBZ$37,5+AX$1,0),"")</f>
        <v/>
      </c>
      <c r="AY49" s="97" t="str">
        <f>IFERROR(HLOOKUP($C49&amp;1,'출퇴근 기록부_입력'!$C$1:$BBZ$37,5+AY$1,0),"")</f>
        <v/>
      </c>
      <c r="AZ49" s="97" t="str">
        <f>IFERROR(HLOOKUP($C49&amp;1,'출퇴근 기록부_입력'!$C$1:$BBZ$37,5+AZ$1,0),"")</f>
        <v/>
      </c>
      <c r="BA49" s="97" t="str">
        <f>IFERROR(HLOOKUP($C49&amp;1,'출퇴근 기록부_입력'!$C$1:$BBZ$37,5+BA$1,0),"")</f>
        <v/>
      </c>
      <c r="BB49" s="97" t="str">
        <f>IFERROR(HLOOKUP($C49&amp;1,'출퇴근 기록부_입력'!$C$1:$BBZ$37,5+BB$1,0),"")</f>
        <v/>
      </c>
      <c r="BC49" s="97" t="str">
        <f>IFERROR(HLOOKUP($C49&amp;1,'출퇴근 기록부_입력'!$C$1:$BBZ$37,5+BC$1,0),"")</f>
        <v/>
      </c>
      <c r="BD49" s="97" t="str">
        <f>IFERROR(HLOOKUP($C49&amp;1,'출퇴근 기록부_입력'!$C$1:$BBZ$37,5+BD$1,0),"")</f>
        <v/>
      </c>
      <c r="BE49" s="97" t="str">
        <f>IFERROR(HLOOKUP($C49&amp;1,'출퇴근 기록부_입력'!$C$1:$BBZ$37,5+BE$1,0),"")</f>
        <v/>
      </c>
      <c r="BF49" s="97" t="str">
        <f>IFERROR(HLOOKUP($C49&amp;1,'출퇴근 기록부_입력'!$C$1:$BBZ$37,5+BF$1,0),"")</f>
        <v/>
      </c>
      <c r="BG49" s="97" t="str">
        <f>IFERROR(HLOOKUP($C49&amp;1,'출퇴근 기록부_입력'!$C$1:$BBZ$37,5+BG$1,0),"")</f>
        <v/>
      </c>
      <c r="BH49" s="97" t="str">
        <f>IFERROR(HLOOKUP($C49&amp;1,'출퇴근 기록부_입력'!$C$1:$BBZ$37,5+BH$1,0),"")</f>
        <v/>
      </c>
      <c r="BI49" s="97" t="str">
        <f>IFERROR(HLOOKUP($C49&amp;1,'출퇴근 기록부_입력'!$C$1:$BBZ$37,5+BI$1,0),"")</f>
        <v/>
      </c>
      <c r="BJ49" s="97" t="str">
        <f>IFERROR(HLOOKUP($C49&amp;1,'출퇴근 기록부_입력'!$C$1:$BBZ$37,5+BJ$1,0),"")</f>
        <v/>
      </c>
      <c r="BK49" s="43" t="str">
        <f>IFERROR(HLOOKUP($C49&amp;1,'출퇴근 기록부_입력'!$C$1:$BBZ$37,5+BK$1,0),"")</f>
        <v/>
      </c>
    </row>
    <row r="50" spans="2:63" x14ac:dyDescent="0.2">
      <c r="B50" s="9">
        <v>43</v>
      </c>
      <c r="C50" s="208" t="str">
        <f>IFERROR(IF(HLOOKUP(B50,'출퇴근 기록부_입력'!$C$2:$BBZ$5,2,0)=0,"",HLOOKUP(B50,'출퇴근 기록부_입력'!$C$2:$BBZ$5,2,0)),"")</f>
        <v/>
      </c>
      <c r="D50" s="208"/>
      <c r="E50" s="207" t="str">
        <f>IFERROR(VLOOKUP($C50,직원정보_입력!$F:$I,2,0),"")</f>
        <v/>
      </c>
      <c r="F50" s="207"/>
      <c r="G50" s="207" t="str">
        <f>IFERROR(VLOOKUP($C50,직원정보_입력!$F:$I,3,0),"")</f>
        <v/>
      </c>
      <c r="H50" s="207"/>
      <c r="I50" s="207" t="str">
        <f>IFERROR(VLOOKUP($C50,직원정보_입력!$F:$I,4,0),"")</f>
        <v/>
      </c>
      <c r="J50" s="207"/>
      <c r="L50" s="29" t="str">
        <f>IFERROR(IF($C50="","",INT(HLOOKUP($C50&amp;3,'출퇴근 기록부_입력'!$C$1:$BBZ$37,37,0)+SUM($AC50:$AD50)*기준일시_입력!$Y$15)*24+HOUR(HLOOKUP($C50&amp;3,'출퇴근 기록부_입력'!$C$1:$BBZ$37,37,0)+SUM($AC50:$AD50)*기준일시_입력!$Y$15-INT(HLOOKUP($C50&amp;3,'출퇴근 기록부_입력'!$C$1:$BBZ$37,37,0)+SUM($AC50:$AD50)*기준일시_입력!$Y$15))),"")</f>
        <v/>
      </c>
      <c r="M50" s="30" t="s">
        <v>71</v>
      </c>
      <c r="N50" s="31" t="str">
        <f>IFERROR(IF($C50="","",MINUTE(HLOOKUP($C50&amp;3,'출퇴근 기록부_입력'!$C$1:$BBZ$37,37,0)+SUM($AC50:$AD50)*기준일시_입력!$Y$15-INT(HLOOKUP($C50&amp;3,'출퇴근 기록부_입력'!$C$1:$BBZ$37,37,0)+SUM($AC50:$AD50)*기준일시_입력!$Y$15))),"")</f>
        <v/>
      </c>
      <c r="O50" s="32" t="s">
        <v>72</v>
      </c>
      <c r="P50" s="29" t="str">
        <f>IFERROR(IF($C50="","",INT(HLOOKUP($C50&amp;2,'출퇴근 기록부_입력'!$C$1:$BBZ$37,37,0))*24+HOUR(HLOOKUP($C50&amp;2,'출퇴근 기록부_입력'!$C$1:$BBZ$37,37,0)-INT(HLOOKUP($C50&amp;2,'출퇴근 기록부_입력'!$C$1:$BBZ$37,37,0)))),"")</f>
        <v/>
      </c>
      <c r="Q50" s="30" t="s">
        <v>71</v>
      </c>
      <c r="R50" s="31" t="str">
        <f>IFERROR(IF($C50="","",MINUTE(HLOOKUP($C50&amp;2,'출퇴근 기록부_입력'!$C$1:$BBZ$37,37,0)-INT(HLOOKUP($C50&amp;2,'출퇴근 기록부_입력'!$C$1:$BBZ$37,37,0)))),"")</f>
        <v/>
      </c>
      <c r="S50" s="32" t="s">
        <v>72</v>
      </c>
      <c r="T50" s="12"/>
      <c r="U50" s="53" t="str">
        <f t="shared" si="6"/>
        <v/>
      </c>
      <c r="V50" s="26" t="str">
        <f t="shared" si="7"/>
        <v/>
      </c>
      <c r="W50" s="26" t="str">
        <f t="shared" si="7"/>
        <v/>
      </c>
      <c r="X50" s="26" t="str">
        <f t="shared" si="7"/>
        <v/>
      </c>
      <c r="Y50" s="26" t="str">
        <f t="shared" si="7"/>
        <v/>
      </c>
      <c r="Z50" s="131" t="str">
        <f t="shared" si="7"/>
        <v/>
      </c>
      <c r="AA50" s="26" t="str">
        <f t="shared" si="7"/>
        <v/>
      </c>
      <c r="AB50" s="26" t="str">
        <f t="shared" si="7"/>
        <v/>
      </c>
      <c r="AC50" s="26" t="str">
        <f t="shared" si="7"/>
        <v/>
      </c>
      <c r="AD50" s="26" t="str">
        <f t="shared" si="7"/>
        <v/>
      </c>
      <c r="AF50" s="211"/>
      <c r="AG50" s="97" t="str">
        <f>IFERROR(HLOOKUP($C50&amp;1,'출퇴근 기록부_입력'!$C$1:$BBZ$37,5+AG$1,0),"")</f>
        <v/>
      </c>
      <c r="AH50" s="97" t="str">
        <f>IFERROR(HLOOKUP($C50&amp;1,'출퇴근 기록부_입력'!$C$1:$BBZ$37,5+AH$1,0),"")</f>
        <v/>
      </c>
      <c r="AI50" s="97" t="str">
        <f>IFERROR(HLOOKUP($C50&amp;1,'출퇴근 기록부_입력'!$C$1:$BBZ$37,5+AI$1,0),"")</f>
        <v/>
      </c>
      <c r="AJ50" s="97" t="str">
        <f>IFERROR(HLOOKUP($C50&amp;1,'출퇴근 기록부_입력'!$C$1:$BBZ$37,5+AJ$1,0),"")</f>
        <v/>
      </c>
      <c r="AK50" s="97" t="str">
        <f>IFERROR(HLOOKUP($C50&amp;1,'출퇴근 기록부_입력'!$C$1:$BBZ$37,5+AK$1,0),"")</f>
        <v/>
      </c>
      <c r="AL50" s="97" t="str">
        <f>IFERROR(HLOOKUP($C50&amp;1,'출퇴근 기록부_입력'!$C$1:$BBZ$37,5+AL$1,0),"")</f>
        <v/>
      </c>
      <c r="AM50" s="97" t="str">
        <f>IFERROR(HLOOKUP($C50&amp;1,'출퇴근 기록부_입력'!$C$1:$BBZ$37,5+AM$1,0),"")</f>
        <v/>
      </c>
      <c r="AN50" s="97" t="str">
        <f>IFERROR(HLOOKUP($C50&amp;1,'출퇴근 기록부_입력'!$C$1:$BBZ$37,5+AN$1,0),"")</f>
        <v/>
      </c>
      <c r="AO50" s="97" t="str">
        <f>IFERROR(HLOOKUP($C50&amp;1,'출퇴근 기록부_입력'!$C$1:$BBZ$37,5+AO$1,0),"")</f>
        <v/>
      </c>
      <c r="AP50" s="97" t="str">
        <f>IFERROR(HLOOKUP($C50&amp;1,'출퇴근 기록부_입력'!$C$1:$BBZ$37,5+AP$1,0),"")</f>
        <v/>
      </c>
      <c r="AQ50" s="97" t="str">
        <f>IFERROR(HLOOKUP($C50&amp;1,'출퇴근 기록부_입력'!$C$1:$BBZ$37,5+AQ$1,0),"")</f>
        <v/>
      </c>
      <c r="AR50" s="97" t="str">
        <f>IFERROR(HLOOKUP($C50&amp;1,'출퇴근 기록부_입력'!$C$1:$BBZ$37,5+AR$1,0),"")</f>
        <v/>
      </c>
      <c r="AS50" s="97" t="str">
        <f>IFERROR(HLOOKUP($C50&amp;1,'출퇴근 기록부_입력'!$C$1:$BBZ$37,5+AS$1,0),"")</f>
        <v/>
      </c>
      <c r="AT50" s="97" t="str">
        <f>IFERROR(HLOOKUP($C50&amp;1,'출퇴근 기록부_입력'!$C$1:$BBZ$37,5+AT$1,0),"")</f>
        <v/>
      </c>
      <c r="AU50" s="97" t="str">
        <f>IFERROR(HLOOKUP($C50&amp;1,'출퇴근 기록부_입력'!$C$1:$BBZ$37,5+AU$1,0),"")</f>
        <v/>
      </c>
      <c r="AV50" s="97" t="str">
        <f>IFERROR(HLOOKUP($C50&amp;1,'출퇴근 기록부_입력'!$C$1:$BBZ$37,5+AV$1,0),"")</f>
        <v/>
      </c>
      <c r="AW50" s="97" t="str">
        <f>IFERROR(HLOOKUP($C50&amp;1,'출퇴근 기록부_입력'!$C$1:$BBZ$37,5+AW$1,0),"")</f>
        <v/>
      </c>
      <c r="AX50" s="97" t="str">
        <f>IFERROR(HLOOKUP($C50&amp;1,'출퇴근 기록부_입력'!$C$1:$BBZ$37,5+AX$1,0),"")</f>
        <v/>
      </c>
      <c r="AY50" s="97" t="str">
        <f>IFERROR(HLOOKUP($C50&amp;1,'출퇴근 기록부_입력'!$C$1:$BBZ$37,5+AY$1,0),"")</f>
        <v/>
      </c>
      <c r="AZ50" s="97" t="str">
        <f>IFERROR(HLOOKUP($C50&amp;1,'출퇴근 기록부_입력'!$C$1:$BBZ$37,5+AZ$1,0),"")</f>
        <v/>
      </c>
      <c r="BA50" s="97" t="str">
        <f>IFERROR(HLOOKUP($C50&amp;1,'출퇴근 기록부_입력'!$C$1:$BBZ$37,5+BA$1,0),"")</f>
        <v/>
      </c>
      <c r="BB50" s="97" t="str">
        <f>IFERROR(HLOOKUP($C50&amp;1,'출퇴근 기록부_입력'!$C$1:$BBZ$37,5+BB$1,0),"")</f>
        <v/>
      </c>
      <c r="BC50" s="97" t="str">
        <f>IFERROR(HLOOKUP($C50&amp;1,'출퇴근 기록부_입력'!$C$1:$BBZ$37,5+BC$1,0),"")</f>
        <v/>
      </c>
      <c r="BD50" s="97" t="str">
        <f>IFERROR(HLOOKUP($C50&amp;1,'출퇴근 기록부_입력'!$C$1:$BBZ$37,5+BD$1,0),"")</f>
        <v/>
      </c>
      <c r="BE50" s="97" t="str">
        <f>IFERROR(HLOOKUP($C50&amp;1,'출퇴근 기록부_입력'!$C$1:$BBZ$37,5+BE$1,0),"")</f>
        <v/>
      </c>
      <c r="BF50" s="97" t="str">
        <f>IFERROR(HLOOKUP($C50&amp;1,'출퇴근 기록부_입력'!$C$1:$BBZ$37,5+BF$1,0),"")</f>
        <v/>
      </c>
      <c r="BG50" s="97" t="str">
        <f>IFERROR(HLOOKUP($C50&amp;1,'출퇴근 기록부_입력'!$C$1:$BBZ$37,5+BG$1,0),"")</f>
        <v/>
      </c>
      <c r="BH50" s="97" t="str">
        <f>IFERROR(HLOOKUP($C50&amp;1,'출퇴근 기록부_입력'!$C$1:$BBZ$37,5+BH$1,0),"")</f>
        <v/>
      </c>
      <c r="BI50" s="97" t="str">
        <f>IFERROR(HLOOKUP($C50&amp;1,'출퇴근 기록부_입력'!$C$1:$BBZ$37,5+BI$1,0),"")</f>
        <v/>
      </c>
      <c r="BJ50" s="97" t="str">
        <f>IFERROR(HLOOKUP($C50&amp;1,'출퇴근 기록부_입력'!$C$1:$BBZ$37,5+BJ$1,0),"")</f>
        <v/>
      </c>
      <c r="BK50" s="43" t="str">
        <f>IFERROR(HLOOKUP($C50&amp;1,'출퇴근 기록부_입력'!$C$1:$BBZ$37,5+BK$1,0),"")</f>
        <v/>
      </c>
    </row>
    <row r="51" spans="2:63" x14ac:dyDescent="0.2">
      <c r="B51" s="9">
        <v>44</v>
      </c>
      <c r="C51" s="208" t="str">
        <f>IFERROR(IF(HLOOKUP(B51,'출퇴근 기록부_입력'!$C$2:$BBZ$5,2,0)=0,"",HLOOKUP(B51,'출퇴근 기록부_입력'!$C$2:$BBZ$5,2,0)),"")</f>
        <v/>
      </c>
      <c r="D51" s="208"/>
      <c r="E51" s="207" t="str">
        <f>IFERROR(VLOOKUP($C51,직원정보_입력!$F:$I,2,0),"")</f>
        <v/>
      </c>
      <c r="F51" s="207"/>
      <c r="G51" s="207" t="str">
        <f>IFERROR(VLOOKUP($C51,직원정보_입력!$F:$I,3,0),"")</f>
        <v/>
      </c>
      <c r="H51" s="207"/>
      <c r="I51" s="207" t="str">
        <f>IFERROR(VLOOKUP($C51,직원정보_입력!$F:$I,4,0),"")</f>
        <v/>
      </c>
      <c r="J51" s="207"/>
      <c r="L51" s="29" t="str">
        <f>IFERROR(IF($C51="","",INT(HLOOKUP($C51&amp;3,'출퇴근 기록부_입력'!$C$1:$BBZ$37,37,0)+SUM($AC51:$AD51)*기준일시_입력!$Y$15)*24+HOUR(HLOOKUP($C51&amp;3,'출퇴근 기록부_입력'!$C$1:$BBZ$37,37,0)+SUM($AC51:$AD51)*기준일시_입력!$Y$15-INT(HLOOKUP($C51&amp;3,'출퇴근 기록부_입력'!$C$1:$BBZ$37,37,0)+SUM($AC51:$AD51)*기준일시_입력!$Y$15))),"")</f>
        <v/>
      </c>
      <c r="M51" s="30" t="s">
        <v>71</v>
      </c>
      <c r="N51" s="31" t="str">
        <f>IFERROR(IF($C51="","",MINUTE(HLOOKUP($C51&amp;3,'출퇴근 기록부_입력'!$C$1:$BBZ$37,37,0)+SUM($AC51:$AD51)*기준일시_입력!$Y$15-INT(HLOOKUP($C51&amp;3,'출퇴근 기록부_입력'!$C$1:$BBZ$37,37,0)+SUM($AC51:$AD51)*기준일시_입력!$Y$15))),"")</f>
        <v/>
      </c>
      <c r="O51" s="32" t="s">
        <v>72</v>
      </c>
      <c r="P51" s="29" t="str">
        <f>IFERROR(IF($C51="","",INT(HLOOKUP($C51&amp;2,'출퇴근 기록부_입력'!$C$1:$BBZ$37,37,0))*24+HOUR(HLOOKUP($C51&amp;2,'출퇴근 기록부_입력'!$C$1:$BBZ$37,37,0)-INT(HLOOKUP($C51&amp;2,'출퇴근 기록부_입력'!$C$1:$BBZ$37,37,0)))),"")</f>
        <v/>
      </c>
      <c r="Q51" s="30" t="s">
        <v>71</v>
      </c>
      <c r="R51" s="31" t="str">
        <f>IFERROR(IF($C51="","",MINUTE(HLOOKUP($C51&amp;2,'출퇴근 기록부_입력'!$C$1:$BBZ$37,37,0)-INT(HLOOKUP($C51&amp;2,'출퇴근 기록부_입력'!$C$1:$BBZ$37,37,0)))),"")</f>
        <v/>
      </c>
      <c r="S51" s="32" t="s">
        <v>72</v>
      </c>
      <c r="T51" s="12"/>
      <c r="U51" s="53" t="str">
        <f t="shared" si="6"/>
        <v/>
      </c>
      <c r="V51" s="26" t="str">
        <f t="shared" si="7"/>
        <v/>
      </c>
      <c r="W51" s="26" t="str">
        <f t="shared" si="7"/>
        <v/>
      </c>
      <c r="X51" s="26" t="str">
        <f t="shared" si="7"/>
        <v/>
      </c>
      <c r="Y51" s="26" t="str">
        <f t="shared" si="7"/>
        <v/>
      </c>
      <c r="Z51" s="131" t="str">
        <f t="shared" si="7"/>
        <v/>
      </c>
      <c r="AA51" s="26" t="str">
        <f t="shared" si="7"/>
        <v/>
      </c>
      <c r="AB51" s="26" t="str">
        <f t="shared" si="7"/>
        <v/>
      </c>
      <c r="AC51" s="26" t="str">
        <f t="shared" si="7"/>
        <v/>
      </c>
      <c r="AD51" s="26" t="str">
        <f t="shared" si="7"/>
        <v/>
      </c>
      <c r="AF51" s="211"/>
      <c r="AG51" s="97" t="str">
        <f>IFERROR(HLOOKUP($C51&amp;1,'출퇴근 기록부_입력'!$C$1:$BBZ$37,5+AG$1,0),"")</f>
        <v/>
      </c>
      <c r="AH51" s="97" t="str">
        <f>IFERROR(HLOOKUP($C51&amp;1,'출퇴근 기록부_입력'!$C$1:$BBZ$37,5+AH$1,0),"")</f>
        <v/>
      </c>
      <c r="AI51" s="97" t="str">
        <f>IFERROR(HLOOKUP($C51&amp;1,'출퇴근 기록부_입력'!$C$1:$BBZ$37,5+AI$1,0),"")</f>
        <v/>
      </c>
      <c r="AJ51" s="97" t="str">
        <f>IFERROR(HLOOKUP($C51&amp;1,'출퇴근 기록부_입력'!$C$1:$BBZ$37,5+AJ$1,0),"")</f>
        <v/>
      </c>
      <c r="AK51" s="97" t="str">
        <f>IFERROR(HLOOKUP($C51&amp;1,'출퇴근 기록부_입력'!$C$1:$BBZ$37,5+AK$1,0),"")</f>
        <v/>
      </c>
      <c r="AL51" s="97" t="str">
        <f>IFERROR(HLOOKUP($C51&amp;1,'출퇴근 기록부_입력'!$C$1:$BBZ$37,5+AL$1,0),"")</f>
        <v/>
      </c>
      <c r="AM51" s="97" t="str">
        <f>IFERROR(HLOOKUP($C51&amp;1,'출퇴근 기록부_입력'!$C$1:$BBZ$37,5+AM$1,0),"")</f>
        <v/>
      </c>
      <c r="AN51" s="97" t="str">
        <f>IFERROR(HLOOKUP($C51&amp;1,'출퇴근 기록부_입력'!$C$1:$BBZ$37,5+AN$1,0),"")</f>
        <v/>
      </c>
      <c r="AO51" s="97" t="str">
        <f>IFERROR(HLOOKUP($C51&amp;1,'출퇴근 기록부_입력'!$C$1:$BBZ$37,5+AO$1,0),"")</f>
        <v/>
      </c>
      <c r="AP51" s="97" t="str">
        <f>IFERROR(HLOOKUP($C51&amp;1,'출퇴근 기록부_입력'!$C$1:$BBZ$37,5+AP$1,0),"")</f>
        <v/>
      </c>
      <c r="AQ51" s="97" t="str">
        <f>IFERROR(HLOOKUP($C51&amp;1,'출퇴근 기록부_입력'!$C$1:$BBZ$37,5+AQ$1,0),"")</f>
        <v/>
      </c>
      <c r="AR51" s="97" t="str">
        <f>IFERROR(HLOOKUP($C51&amp;1,'출퇴근 기록부_입력'!$C$1:$BBZ$37,5+AR$1,0),"")</f>
        <v/>
      </c>
      <c r="AS51" s="97" t="str">
        <f>IFERROR(HLOOKUP($C51&amp;1,'출퇴근 기록부_입력'!$C$1:$BBZ$37,5+AS$1,0),"")</f>
        <v/>
      </c>
      <c r="AT51" s="97" t="str">
        <f>IFERROR(HLOOKUP($C51&amp;1,'출퇴근 기록부_입력'!$C$1:$BBZ$37,5+AT$1,0),"")</f>
        <v/>
      </c>
      <c r="AU51" s="97" t="str">
        <f>IFERROR(HLOOKUP($C51&amp;1,'출퇴근 기록부_입력'!$C$1:$BBZ$37,5+AU$1,0),"")</f>
        <v/>
      </c>
      <c r="AV51" s="97" t="str">
        <f>IFERROR(HLOOKUP($C51&amp;1,'출퇴근 기록부_입력'!$C$1:$BBZ$37,5+AV$1,0),"")</f>
        <v/>
      </c>
      <c r="AW51" s="97" t="str">
        <f>IFERROR(HLOOKUP($C51&amp;1,'출퇴근 기록부_입력'!$C$1:$BBZ$37,5+AW$1,0),"")</f>
        <v/>
      </c>
      <c r="AX51" s="97" t="str">
        <f>IFERROR(HLOOKUP($C51&amp;1,'출퇴근 기록부_입력'!$C$1:$BBZ$37,5+AX$1,0),"")</f>
        <v/>
      </c>
      <c r="AY51" s="97" t="str">
        <f>IFERROR(HLOOKUP($C51&amp;1,'출퇴근 기록부_입력'!$C$1:$BBZ$37,5+AY$1,0),"")</f>
        <v/>
      </c>
      <c r="AZ51" s="97" t="str">
        <f>IFERROR(HLOOKUP($C51&amp;1,'출퇴근 기록부_입력'!$C$1:$BBZ$37,5+AZ$1,0),"")</f>
        <v/>
      </c>
      <c r="BA51" s="97" t="str">
        <f>IFERROR(HLOOKUP($C51&amp;1,'출퇴근 기록부_입력'!$C$1:$BBZ$37,5+BA$1,0),"")</f>
        <v/>
      </c>
      <c r="BB51" s="97" t="str">
        <f>IFERROR(HLOOKUP($C51&amp;1,'출퇴근 기록부_입력'!$C$1:$BBZ$37,5+BB$1,0),"")</f>
        <v/>
      </c>
      <c r="BC51" s="97" t="str">
        <f>IFERROR(HLOOKUP($C51&amp;1,'출퇴근 기록부_입력'!$C$1:$BBZ$37,5+BC$1,0),"")</f>
        <v/>
      </c>
      <c r="BD51" s="97" t="str">
        <f>IFERROR(HLOOKUP($C51&amp;1,'출퇴근 기록부_입력'!$C$1:$BBZ$37,5+BD$1,0),"")</f>
        <v/>
      </c>
      <c r="BE51" s="97" t="str">
        <f>IFERROR(HLOOKUP($C51&amp;1,'출퇴근 기록부_입력'!$C$1:$BBZ$37,5+BE$1,0),"")</f>
        <v/>
      </c>
      <c r="BF51" s="97" t="str">
        <f>IFERROR(HLOOKUP($C51&amp;1,'출퇴근 기록부_입력'!$C$1:$BBZ$37,5+BF$1,0),"")</f>
        <v/>
      </c>
      <c r="BG51" s="97" t="str">
        <f>IFERROR(HLOOKUP($C51&amp;1,'출퇴근 기록부_입력'!$C$1:$BBZ$37,5+BG$1,0),"")</f>
        <v/>
      </c>
      <c r="BH51" s="97" t="str">
        <f>IFERROR(HLOOKUP($C51&amp;1,'출퇴근 기록부_입력'!$C$1:$BBZ$37,5+BH$1,0),"")</f>
        <v/>
      </c>
      <c r="BI51" s="97" t="str">
        <f>IFERROR(HLOOKUP($C51&amp;1,'출퇴근 기록부_입력'!$C$1:$BBZ$37,5+BI$1,0),"")</f>
        <v/>
      </c>
      <c r="BJ51" s="97" t="str">
        <f>IFERROR(HLOOKUP($C51&amp;1,'출퇴근 기록부_입력'!$C$1:$BBZ$37,5+BJ$1,0),"")</f>
        <v/>
      </c>
      <c r="BK51" s="43" t="str">
        <f>IFERROR(HLOOKUP($C51&amp;1,'출퇴근 기록부_입력'!$C$1:$BBZ$37,5+BK$1,0),"")</f>
        <v/>
      </c>
    </row>
    <row r="52" spans="2:63" x14ac:dyDescent="0.2">
      <c r="B52" s="9">
        <v>45</v>
      </c>
      <c r="C52" s="208" t="str">
        <f>IFERROR(IF(HLOOKUP(B52,'출퇴근 기록부_입력'!$C$2:$BBZ$5,2,0)=0,"",HLOOKUP(B52,'출퇴근 기록부_입력'!$C$2:$BBZ$5,2,0)),"")</f>
        <v/>
      </c>
      <c r="D52" s="208"/>
      <c r="E52" s="207" t="str">
        <f>IFERROR(VLOOKUP($C52,직원정보_입력!$F:$I,2,0),"")</f>
        <v/>
      </c>
      <c r="F52" s="207"/>
      <c r="G52" s="207" t="str">
        <f>IFERROR(VLOOKUP($C52,직원정보_입력!$F:$I,3,0),"")</f>
        <v/>
      </c>
      <c r="H52" s="207"/>
      <c r="I52" s="207" t="str">
        <f>IFERROR(VLOOKUP($C52,직원정보_입력!$F:$I,4,0),"")</f>
        <v/>
      </c>
      <c r="J52" s="207"/>
      <c r="L52" s="29" t="str">
        <f>IFERROR(IF($C52="","",INT(HLOOKUP($C52&amp;3,'출퇴근 기록부_입력'!$C$1:$BBZ$37,37,0)+SUM($AC52:$AD52)*기준일시_입력!$Y$15)*24+HOUR(HLOOKUP($C52&amp;3,'출퇴근 기록부_입력'!$C$1:$BBZ$37,37,0)+SUM($AC52:$AD52)*기준일시_입력!$Y$15-INT(HLOOKUP($C52&amp;3,'출퇴근 기록부_입력'!$C$1:$BBZ$37,37,0)+SUM($AC52:$AD52)*기준일시_입력!$Y$15))),"")</f>
        <v/>
      </c>
      <c r="M52" s="30" t="s">
        <v>71</v>
      </c>
      <c r="N52" s="31" t="str">
        <f>IFERROR(IF($C52="","",MINUTE(HLOOKUP($C52&amp;3,'출퇴근 기록부_입력'!$C$1:$BBZ$37,37,0)+SUM($AC52:$AD52)*기준일시_입력!$Y$15-INT(HLOOKUP($C52&amp;3,'출퇴근 기록부_입력'!$C$1:$BBZ$37,37,0)+SUM($AC52:$AD52)*기준일시_입력!$Y$15))),"")</f>
        <v/>
      </c>
      <c r="O52" s="32" t="s">
        <v>72</v>
      </c>
      <c r="P52" s="29" t="str">
        <f>IFERROR(IF($C52="","",INT(HLOOKUP($C52&amp;2,'출퇴근 기록부_입력'!$C$1:$BBZ$37,37,0))*24+HOUR(HLOOKUP($C52&amp;2,'출퇴근 기록부_입력'!$C$1:$BBZ$37,37,0)-INT(HLOOKUP($C52&amp;2,'출퇴근 기록부_입력'!$C$1:$BBZ$37,37,0)))),"")</f>
        <v/>
      </c>
      <c r="Q52" s="30" t="s">
        <v>71</v>
      </c>
      <c r="R52" s="31" t="str">
        <f>IFERROR(IF($C52="","",MINUTE(HLOOKUP($C52&amp;2,'출퇴근 기록부_입력'!$C$1:$BBZ$37,37,0)-INT(HLOOKUP($C52&amp;2,'출퇴근 기록부_입력'!$C$1:$BBZ$37,37,0)))),"")</f>
        <v/>
      </c>
      <c r="S52" s="32" t="s">
        <v>72</v>
      </c>
      <c r="T52" s="12"/>
      <c r="U52" s="53" t="str">
        <f t="shared" si="6"/>
        <v/>
      </c>
      <c r="V52" s="26" t="str">
        <f t="shared" si="7"/>
        <v/>
      </c>
      <c r="W52" s="26" t="str">
        <f t="shared" si="7"/>
        <v/>
      </c>
      <c r="X52" s="26" t="str">
        <f t="shared" si="7"/>
        <v/>
      </c>
      <c r="Y52" s="26" t="str">
        <f t="shared" si="7"/>
        <v/>
      </c>
      <c r="Z52" s="131" t="str">
        <f t="shared" si="7"/>
        <v/>
      </c>
      <c r="AA52" s="26" t="str">
        <f t="shared" si="7"/>
        <v/>
      </c>
      <c r="AB52" s="26" t="str">
        <f t="shared" si="7"/>
        <v/>
      </c>
      <c r="AC52" s="26" t="str">
        <f t="shared" si="7"/>
        <v/>
      </c>
      <c r="AD52" s="26" t="str">
        <f t="shared" si="7"/>
        <v/>
      </c>
      <c r="AF52" s="211"/>
      <c r="AG52" s="97" t="str">
        <f>IFERROR(HLOOKUP($C52&amp;1,'출퇴근 기록부_입력'!$C$1:$BBZ$37,5+AG$1,0),"")</f>
        <v/>
      </c>
      <c r="AH52" s="97" t="str">
        <f>IFERROR(HLOOKUP($C52&amp;1,'출퇴근 기록부_입력'!$C$1:$BBZ$37,5+AH$1,0),"")</f>
        <v/>
      </c>
      <c r="AI52" s="97" t="str">
        <f>IFERROR(HLOOKUP($C52&amp;1,'출퇴근 기록부_입력'!$C$1:$BBZ$37,5+AI$1,0),"")</f>
        <v/>
      </c>
      <c r="AJ52" s="97" t="str">
        <f>IFERROR(HLOOKUP($C52&amp;1,'출퇴근 기록부_입력'!$C$1:$BBZ$37,5+AJ$1,0),"")</f>
        <v/>
      </c>
      <c r="AK52" s="97" t="str">
        <f>IFERROR(HLOOKUP($C52&amp;1,'출퇴근 기록부_입력'!$C$1:$BBZ$37,5+AK$1,0),"")</f>
        <v/>
      </c>
      <c r="AL52" s="97" t="str">
        <f>IFERROR(HLOOKUP($C52&amp;1,'출퇴근 기록부_입력'!$C$1:$BBZ$37,5+AL$1,0),"")</f>
        <v/>
      </c>
      <c r="AM52" s="97" t="str">
        <f>IFERROR(HLOOKUP($C52&amp;1,'출퇴근 기록부_입력'!$C$1:$BBZ$37,5+AM$1,0),"")</f>
        <v/>
      </c>
      <c r="AN52" s="97" t="str">
        <f>IFERROR(HLOOKUP($C52&amp;1,'출퇴근 기록부_입력'!$C$1:$BBZ$37,5+AN$1,0),"")</f>
        <v/>
      </c>
      <c r="AO52" s="97" t="str">
        <f>IFERROR(HLOOKUP($C52&amp;1,'출퇴근 기록부_입력'!$C$1:$BBZ$37,5+AO$1,0),"")</f>
        <v/>
      </c>
      <c r="AP52" s="97" t="str">
        <f>IFERROR(HLOOKUP($C52&amp;1,'출퇴근 기록부_입력'!$C$1:$BBZ$37,5+AP$1,0),"")</f>
        <v/>
      </c>
      <c r="AQ52" s="97" t="str">
        <f>IFERROR(HLOOKUP($C52&amp;1,'출퇴근 기록부_입력'!$C$1:$BBZ$37,5+AQ$1,0),"")</f>
        <v/>
      </c>
      <c r="AR52" s="97" t="str">
        <f>IFERROR(HLOOKUP($C52&amp;1,'출퇴근 기록부_입력'!$C$1:$BBZ$37,5+AR$1,0),"")</f>
        <v/>
      </c>
      <c r="AS52" s="97" t="str">
        <f>IFERROR(HLOOKUP($C52&amp;1,'출퇴근 기록부_입력'!$C$1:$BBZ$37,5+AS$1,0),"")</f>
        <v/>
      </c>
      <c r="AT52" s="97" t="str">
        <f>IFERROR(HLOOKUP($C52&amp;1,'출퇴근 기록부_입력'!$C$1:$BBZ$37,5+AT$1,0),"")</f>
        <v/>
      </c>
      <c r="AU52" s="97" t="str">
        <f>IFERROR(HLOOKUP($C52&amp;1,'출퇴근 기록부_입력'!$C$1:$BBZ$37,5+AU$1,0),"")</f>
        <v/>
      </c>
      <c r="AV52" s="97" t="str">
        <f>IFERROR(HLOOKUP($C52&amp;1,'출퇴근 기록부_입력'!$C$1:$BBZ$37,5+AV$1,0),"")</f>
        <v/>
      </c>
      <c r="AW52" s="97" t="str">
        <f>IFERROR(HLOOKUP($C52&amp;1,'출퇴근 기록부_입력'!$C$1:$BBZ$37,5+AW$1,0),"")</f>
        <v/>
      </c>
      <c r="AX52" s="97" t="str">
        <f>IFERROR(HLOOKUP($C52&amp;1,'출퇴근 기록부_입력'!$C$1:$BBZ$37,5+AX$1,0),"")</f>
        <v/>
      </c>
      <c r="AY52" s="97" t="str">
        <f>IFERROR(HLOOKUP($C52&amp;1,'출퇴근 기록부_입력'!$C$1:$BBZ$37,5+AY$1,0),"")</f>
        <v/>
      </c>
      <c r="AZ52" s="97" t="str">
        <f>IFERROR(HLOOKUP($C52&amp;1,'출퇴근 기록부_입력'!$C$1:$BBZ$37,5+AZ$1,0),"")</f>
        <v/>
      </c>
      <c r="BA52" s="97" t="str">
        <f>IFERROR(HLOOKUP($C52&amp;1,'출퇴근 기록부_입력'!$C$1:$BBZ$37,5+BA$1,0),"")</f>
        <v/>
      </c>
      <c r="BB52" s="97" t="str">
        <f>IFERROR(HLOOKUP($C52&amp;1,'출퇴근 기록부_입력'!$C$1:$BBZ$37,5+BB$1,0),"")</f>
        <v/>
      </c>
      <c r="BC52" s="97" t="str">
        <f>IFERROR(HLOOKUP($C52&amp;1,'출퇴근 기록부_입력'!$C$1:$BBZ$37,5+BC$1,0),"")</f>
        <v/>
      </c>
      <c r="BD52" s="97" t="str">
        <f>IFERROR(HLOOKUP($C52&amp;1,'출퇴근 기록부_입력'!$C$1:$BBZ$37,5+BD$1,0),"")</f>
        <v/>
      </c>
      <c r="BE52" s="97" t="str">
        <f>IFERROR(HLOOKUP($C52&amp;1,'출퇴근 기록부_입력'!$C$1:$BBZ$37,5+BE$1,0),"")</f>
        <v/>
      </c>
      <c r="BF52" s="97" t="str">
        <f>IFERROR(HLOOKUP($C52&amp;1,'출퇴근 기록부_입력'!$C$1:$BBZ$37,5+BF$1,0),"")</f>
        <v/>
      </c>
      <c r="BG52" s="97" t="str">
        <f>IFERROR(HLOOKUP($C52&amp;1,'출퇴근 기록부_입력'!$C$1:$BBZ$37,5+BG$1,0),"")</f>
        <v/>
      </c>
      <c r="BH52" s="97" t="str">
        <f>IFERROR(HLOOKUP($C52&amp;1,'출퇴근 기록부_입력'!$C$1:$BBZ$37,5+BH$1,0),"")</f>
        <v/>
      </c>
      <c r="BI52" s="97" t="str">
        <f>IFERROR(HLOOKUP($C52&amp;1,'출퇴근 기록부_입력'!$C$1:$BBZ$37,5+BI$1,0),"")</f>
        <v/>
      </c>
      <c r="BJ52" s="97" t="str">
        <f>IFERROR(HLOOKUP($C52&amp;1,'출퇴근 기록부_입력'!$C$1:$BBZ$37,5+BJ$1,0),"")</f>
        <v/>
      </c>
      <c r="BK52" s="43" t="str">
        <f>IFERROR(HLOOKUP($C52&amp;1,'출퇴근 기록부_입력'!$C$1:$BBZ$37,5+BK$1,0),"")</f>
        <v/>
      </c>
    </row>
    <row r="53" spans="2:63" x14ac:dyDescent="0.2">
      <c r="B53" s="9">
        <v>46</v>
      </c>
      <c r="C53" s="208" t="str">
        <f>IFERROR(IF(HLOOKUP(B53,'출퇴근 기록부_입력'!$C$2:$BBZ$5,2,0)=0,"",HLOOKUP(B53,'출퇴근 기록부_입력'!$C$2:$BBZ$5,2,0)),"")</f>
        <v/>
      </c>
      <c r="D53" s="208"/>
      <c r="E53" s="207" t="str">
        <f>IFERROR(VLOOKUP($C53,직원정보_입력!$F:$I,2,0),"")</f>
        <v/>
      </c>
      <c r="F53" s="207"/>
      <c r="G53" s="207" t="str">
        <f>IFERROR(VLOOKUP($C53,직원정보_입력!$F:$I,3,0),"")</f>
        <v/>
      </c>
      <c r="H53" s="207"/>
      <c r="I53" s="207" t="str">
        <f>IFERROR(VLOOKUP($C53,직원정보_입력!$F:$I,4,0),"")</f>
        <v/>
      </c>
      <c r="J53" s="207"/>
      <c r="L53" s="29" t="str">
        <f>IFERROR(IF($C53="","",INT(HLOOKUP($C53&amp;3,'출퇴근 기록부_입력'!$C$1:$BBZ$37,37,0)+SUM($AC53:$AD53)*기준일시_입력!$Y$15)*24+HOUR(HLOOKUP($C53&amp;3,'출퇴근 기록부_입력'!$C$1:$BBZ$37,37,0)+SUM($AC53:$AD53)*기준일시_입력!$Y$15-INT(HLOOKUP($C53&amp;3,'출퇴근 기록부_입력'!$C$1:$BBZ$37,37,0)+SUM($AC53:$AD53)*기준일시_입력!$Y$15))),"")</f>
        <v/>
      </c>
      <c r="M53" s="30" t="s">
        <v>71</v>
      </c>
      <c r="N53" s="31" t="str">
        <f>IFERROR(IF($C53="","",MINUTE(HLOOKUP($C53&amp;3,'출퇴근 기록부_입력'!$C$1:$BBZ$37,37,0)+SUM($AC53:$AD53)*기준일시_입력!$Y$15-INT(HLOOKUP($C53&amp;3,'출퇴근 기록부_입력'!$C$1:$BBZ$37,37,0)+SUM($AC53:$AD53)*기준일시_입력!$Y$15))),"")</f>
        <v/>
      </c>
      <c r="O53" s="32" t="s">
        <v>72</v>
      </c>
      <c r="P53" s="29" t="str">
        <f>IFERROR(IF($C53="","",INT(HLOOKUP($C53&amp;2,'출퇴근 기록부_입력'!$C$1:$BBZ$37,37,0))*24+HOUR(HLOOKUP($C53&amp;2,'출퇴근 기록부_입력'!$C$1:$BBZ$37,37,0)-INT(HLOOKUP($C53&amp;2,'출퇴근 기록부_입력'!$C$1:$BBZ$37,37,0)))),"")</f>
        <v/>
      </c>
      <c r="Q53" s="30" t="s">
        <v>71</v>
      </c>
      <c r="R53" s="31" t="str">
        <f>IFERROR(IF($C53="","",MINUTE(HLOOKUP($C53&amp;2,'출퇴근 기록부_입력'!$C$1:$BBZ$37,37,0)-INT(HLOOKUP($C53&amp;2,'출퇴근 기록부_입력'!$C$1:$BBZ$37,37,0)))),"")</f>
        <v/>
      </c>
      <c r="S53" s="32" t="s">
        <v>72</v>
      </c>
      <c r="T53" s="12"/>
      <c r="U53" s="53" t="str">
        <f t="shared" si="6"/>
        <v/>
      </c>
      <c r="V53" s="26" t="str">
        <f t="shared" si="7"/>
        <v/>
      </c>
      <c r="W53" s="26" t="str">
        <f t="shared" si="7"/>
        <v/>
      </c>
      <c r="X53" s="26" t="str">
        <f t="shared" si="7"/>
        <v/>
      </c>
      <c r="Y53" s="26" t="str">
        <f t="shared" si="7"/>
        <v/>
      </c>
      <c r="Z53" s="131" t="str">
        <f t="shared" si="7"/>
        <v/>
      </c>
      <c r="AA53" s="26" t="str">
        <f t="shared" si="7"/>
        <v/>
      </c>
      <c r="AB53" s="26" t="str">
        <f t="shared" si="7"/>
        <v/>
      </c>
      <c r="AC53" s="26" t="str">
        <f t="shared" si="7"/>
        <v/>
      </c>
      <c r="AD53" s="26" t="str">
        <f t="shared" si="7"/>
        <v/>
      </c>
      <c r="AF53" s="211"/>
      <c r="AG53" s="97" t="str">
        <f>IFERROR(HLOOKUP($C53&amp;1,'출퇴근 기록부_입력'!$C$1:$BBZ$37,5+AG$1,0),"")</f>
        <v/>
      </c>
      <c r="AH53" s="97" t="str">
        <f>IFERROR(HLOOKUP($C53&amp;1,'출퇴근 기록부_입력'!$C$1:$BBZ$37,5+AH$1,0),"")</f>
        <v/>
      </c>
      <c r="AI53" s="97" t="str">
        <f>IFERROR(HLOOKUP($C53&amp;1,'출퇴근 기록부_입력'!$C$1:$BBZ$37,5+AI$1,0),"")</f>
        <v/>
      </c>
      <c r="AJ53" s="97" t="str">
        <f>IFERROR(HLOOKUP($C53&amp;1,'출퇴근 기록부_입력'!$C$1:$BBZ$37,5+AJ$1,0),"")</f>
        <v/>
      </c>
      <c r="AK53" s="97" t="str">
        <f>IFERROR(HLOOKUP($C53&amp;1,'출퇴근 기록부_입력'!$C$1:$BBZ$37,5+AK$1,0),"")</f>
        <v/>
      </c>
      <c r="AL53" s="97" t="str">
        <f>IFERROR(HLOOKUP($C53&amp;1,'출퇴근 기록부_입력'!$C$1:$BBZ$37,5+AL$1,0),"")</f>
        <v/>
      </c>
      <c r="AM53" s="97" t="str">
        <f>IFERROR(HLOOKUP($C53&amp;1,'출퇴근 기록부_입력'!$C$1:$BBZ$37,5+AM$1,0),"")</f>
        <v/>
      </c>
      <c r="AN53" s="97" t="str">
        <f>IFERROR(HLOOKUP($C53&amp;1,'출퇴근 기록부_입력'!$C$1:$BBZ$37,5+AN$1,0),"")</f>
        <v/>
      </c>
      <c r="AO53" s="97" t="str">
        <f>IFERROR(HLOOKUP($C53&amp;1,'출퇴근 기록부_입력'!$C$1:$BBZ$37,5+AO$1,0),"")</f>
        <v/>
      </c>
      <c r="AP53" s="97" t="str">
        <f>IFERROR(HLOOKUP($C53&amp;1,'출퇴근 기록부_입력'!$C$1:$BBZ$37,5+AP$1,0),"")</f>
        <v/>
      </c>
      <c r="AQ53" s="97" t="str">
        <f>IFERROR(HLOOKUP($C53&amp;1,'출퇴근 기록부_입력'!$C$1:$BBZ$37,5+AQ$1,0),"")</f>
        <v/>
      </c>
      <c r="AR53" s="97" t="str">
        <f>IFERROR(HLOOKUP($C53&amp;1,'출퇴근 기록부_입력'!$C$1:$BBZ$37,5+AR$1,0),"")</f>
        <v/>
      </c>
      <c r="AS53" s="97" t="str">
        <f>IFERROR(HLOOKUP($C53&amp;1,'출퇴근 기록부_입력'!$C$1:$BBZ$37,5+AS$1,0),"")</f>
        <v/>
      </c>
      <c r="AT53" s="97" t="str">
        <f>IFERROR(HLOOKUP($C53&amp;1,'출퇴근 기록부_입력'!$C$1:$BBZ$37,5+AT$1,0),"")</f>
        <v/>
      </c>
      <c r="AU53" s="97" t="str">
        <f>IFERROR(HLOOKUP($C53&amp;1,'출퇴근 기록부_입력'!$C$1:$BBZ$37,5+AU$1,0),"")</f>
        <v/>
      </c>
      <c r="AV53" s="97" t="str">
        <f>IFERROR(HLOOKUP($C53&amp;1,'출퇴근 기록부_입력'!$C$1:$BBZ$37,5+AV$1,0),"")</f>
        <v/>
      </c>
      <c r="AW53" s="97" t="str">
        <f>IFERROR(HLOOKUP($C53&amp;1,'출퇴근 기록부_입력'!$C$1:$BBZ$37,5+AW$1,0),"")</f>
        <v/>
      </c>
      <c r="AX53" s="97" t="str">
        <f>IFERROR(HLOOKUP($C53&amp;1,'출퇴근 기록부_입력'!$C$1:$BBZ$37,5+AX$1,0),"")</f>
        <v/>
      </c>
      <c r="AY53" s="97" t="str">
        <f>IFERROR(HLOOKUP($C53&amp;1,'출퇴근 기록부_입력'!$C$1:$BBZ$37,5+AY$1,0),"")</f>
        <v/>
      </c>
      <c r="AZ53" s="97" t="str">
        <f>IFERROR(HLOOKUP($C53&amp;1,'출퇴근 기록부_입력'!$C$1:$BBZ$37,5+AZ$1,0),"")</f>
        <v/>
      </c>
      <c r="BA53" s="97" t="str">
        <f>IFERROR(HLOOKUP($C53&amp;1,'출퇴근 기록부_입력'!$C$1:$BBZ$37,5+BA$1,0),"")</f>
        <v/>
      </c>
      <c r="BB53" s="97" t="str">
        <f>IFERROR(HLOOKUP($C53&amp;1,'출퇴근 기록부_입력'!$C$1:$BBZ$37,5+BB$1,0),"")</f>
        <v/>
      </c>
      <c r="BC53" s="97" t="str">
        <f>IFERROR(HLOOKUP($C53&amp;1,'출퇴근 기록부_입력'!$C$1:$BBZ$37,5+BC$1,0),"")</f>
        <v/>
      </c>
      <c r="BD53" s="97" t="str">
        <f>IFERROR(HLOOKUP($C53&amp;1,'출퇴근 기록부_입력'!$C$1:$BBZ$37,5+BD$1,0),"")</f>
        <v/>
      </c>
      <c r="BE53" s="97" t="str">
        <f>IFERROR(HLOOKUP($C53&amp;1,'출퇴근 기록부_입력'!$C$1:$BBZ$37,5+BE$1,0),"")</f>
        <v/>
      </c>
      <c r="BF53" s="97" t="str">
        <f>IFERROR(HLOOKUP($C53&amp;1,'출퇴근 기록부_입력'!$C$1:$BBZ$37,5+BF$1,0),"")</f>
        <v/>
      </c>
      <c r="BG53" s="97" t="str">
        <f>IFERROR(HLOOKUP($C53&amp;1,'출퇴근 기록부_입력'!$C$1:$BBZ$37,5+BG$1,0),"")</f>
        <v/>
      </c>
      <c r="BH53" s="97" t="str">
        <f>IFERROR(HLOOKUP($C53&amp;1,'출퇴근 기록부_입력'!$C$1:$BBZ$37,5+BH$1,0),"")</f>
        <v/>
      </c>
      <c r="BI53" s="97" t="str">
        <f>IFERROR(HLOOKUP($C53&amp;1,'출퇴근 기록부_입력'!$C$1:$BBZ$37,5+BI$1,0),"")</f>
        <v/>
      </c>
      <c r="BJ53" s="97" t="str">
        <f>IFERROR(HLOOKUP($C53&amp;1,'출퇴근 기록부_입력'!$C$1:$BBZ$37,5+BJ$1,0),"")</f>
        <v/>
      </c>
      <c r="BK53" s="43" t="str">
        <f>IFERROR(HLOOKUP($C53&amp;1,'출퇴근 기록부_입력'!$C$1:$BBZ$37,5+BK$1,0),"")</f>
        <v/>
      </c>
    </row>
    <row r="54" spans="2:63" x14ac:dyDescent="0.2">
      <c r="B54" s="9">
        <v>47</v>
      </c>
      <c r="C54" s="208" t="str">
        <f>IFERROR(IF(HLOOKUP(B54,'출퇴근 기록부_입력'!$C$2:$BBZ$5,2,0)=0,"",HLOOKUP(B54,'출퇴근 기록부_입력'!$C$2:$BBZ$5,2,0)),"")</f>
        <v/>
      </c>
      <c r="D54" s="208"/>
      <c r="E54" s="207" t="str">
        <f>IFERROR(VLOOKUP($C54,직원정보_입력!$F:$I,2,0),"")</f>
        <v/>
      </c>
      <c r="F54" s="207"/>
      <c r="G54" s="207" t="str">
        <f>IFERROR(VLOOKUP($C54,직원정보_입력!$F:$I,3,0),"")</f>
        <v/>
      </c>
      <c r="H54" s="207"/>
      <c r="I54" s="207" t="str">
        <f>IFERROR(VLOOKUP($C54,직원정보_입력!$F:$I,4,0),"")</f>
        <v/>
      </c>
      <c r="J54" s="207"/>
      <c r="L54" s="29" t="str">
        <f>IFERROR(IF($C54="","",INT(HLOOKUP($C54&amp;3,'출퇴근 기록부_입력'!$C$1:$BBZ$37,37,0)+SUM($AC54:$AD54)*기준일시_입력!$Y$15)*24+HOUR(HLOOKUP($C54&amp;3,'출퇴근 기록부_입력'!$C$1:$BBZ$37,37,0)+SUM($AC54:$AD54)*기준일시_입력!$Y$15-INT(HLOOKUP($C54&amp;3,'출퇴근 기록부_입력'!$C$1:$BBZ$37,37,0)+SUM($AC54:$AD54)*기준일시_입력!$Y$15))),"")</f>
        <v/>
      </c>
      <c r="M54" s="30" t="s">
        <v>71</v>
      </c>
      <c r="N54" s="31" t="str">
        <f>IFERROR(IF($C54="","",MINUTE(HLOOKUP($C54&amp;3,'출퇴근 기록부_입력'!$C$1:$BBZ$37,37,0)+SUM($AC54:$AD54)*기준일시_입력!$Y$15-INT(HLOOKUP($C54&amp;3,'출퇴근 기록부_입력'!$C$1:$BBZ$37,37,0)+SUM($AC54:$AD54)*기준일시_입력!$Y$15))),"")</f>
        <v/>
      </c>
      <c r="O54" s="32" t="s">
        <v>72</v>
      </c>
      <c r="P54" s="29" t="str">
        <f>IFERROR(IF($C54="","",INT(HLOOKUP($C54&amp;2,'출퇴근 기록부_입력'!$C$1:$BBZ$37,37,0))*24+HOUR(HLOOKUP($C54&amp;2,'출퇴근 기록부_입력'!$C$1:$BBZ$37,37,0)-INT(HLOOKUP($C54&amp;2,'출퇴근 기록부_입력'!$C$1:$BBZ$37,37,0)))),"")</f>
        <v/>
      </c>
      <c r="Q54" s="30" t="s">
        <v>71</v>
      </c>
      <c r="R54" s="31" t="str">
        <f>IFERROR(IF($C54="","",MINUTE(HLOOKUP($C54&amp;2,'출퇴근 기록부_입력'!$C$1:$BBZ$37,37,0)-INT(HLOOKUP($C54&amp;2,'출퇴근 기록부_입력'!$C$1:$BBZ$37,37,0)))),"")</f>
        <v/>
      </c>
      <c r="S54" s="32" t="s">
        <v>72</v>
      </c>
      <c r="T54" s="12"/>
      <c r="U54" s="53" t="str">
        <f t="shared" si="6"/>
        <v/>
      </c>
      <c r="V54" s="26" t="str">
        <f t="shared" si="7"/>
        <v/>
      </c>
      <c r="W54" s="26" t="str">
        <f t="shared" si="7"/>
        <v/>
      </c>
      <c r="X54" s="26" t="str">
        <f t="shared" si="7"/>
        <v/>
      </c>
      <c r="Y54" s="26" t="str">
        <f t="shared" si="7"/>
        <v/>
      </c>
      <c r="Z54" s="131" t="str">
        <f t="shared" si="7"/>
        <v/>
      </c>
      <c r="AA54" s="26" t="str">
        <f t="shared" si="7"/>
        <v/>
      </c>
      <c r="AB54" s="26" t="str">
        <f t="shared" si="7"/>
        <v/>
      </c>
      <c r="AC54" s="26" t="str">
        <f t="shared" si="7"/>
        <v/>
      </c>
      <c r="AD54" s="26" t="str">
        <f t="shared" si="7"/>
        <v/>
      </c>
      <c r="AF54" s="211"/>
      <c r="AG54" s="97" t="str">
        <f>IFERROR(HLOOKUP($C54&amp;1,'출퇴근 기록부_입력'!$C$1:$BBZ$37,5+AG$1,0),"")</f>
        <v/>
      </c>
      <c r="AH54" s="97" t="str">
        <f>IFERROR(HLOOKUP($C54&amp;1,'출퇴근 기록부_입력'!$C$1:$BBZ$37,5+AH$1,0),"")</f>
        <v/>
      </c>
      <c r="AI54" s="97" t="str">
        <f>IFERROR(HLOOKUP($C54&amp;1,'출퇴근 기록부_입력'!$C$1:$BBZ$37,5+AI$1,0),"")</f>
        <v/>
      </c>
      <c r="AJ54" s="97" t="str">
        <f>IFERROR(HLOOKUP($C54&amp;1,'출퇴근 기록부_입력'!$C$1:$BBZ$37,5+AJ$1,0),"")</f>
        <v/>
      </c>
      <c r="AK54" s="97" t="str">
        <f>IFERROR(HLOOKUP($C54&amp;1,'출퇴근 기록부_입력'!$C$1:$BBZ$37,5+AK$1,0),"")</f>
        <v/>
      </c>
      <c r="AL54" s="97" t="str">
        <f>IFERROR(HLOOKUP($C54&amp;1,'출퇴근 기록부_입력'!$C$1:$BBZ$37,5+AL$1,0),"")</f>
        <v/>
      </c>
      <c r="AM54" s="97" t="str">
        <f>IFERROR(HLOOKUP($C54&amp;1,'출퇴근 기록부_입력'!$C$1:$BBZ$37,5+AM$1,0),"")</f>
        <v/>
      </c>
      <c r="AN54" s="97" t="str">
        <f>IFERROR(HLOOKUP($C54&amp;1,'출퇴근 기록부_입력'!$C$1:$BBZ$37,5+AN$1,0),"")</f>
        <v/>
      </c>
      <c r="AO54" s="97" t="str">
        <f>IFERROR(HLOOKUP($C54&amp;1,'출퇴근 기록부_입력'!$C$1:$BBZ$37,5+AO$1,0),"")</f>
        <v/>
      </c>
      <c r="AP54" s="97" t="str">
        <f>IFERROR(HLOOKUP($C54&amp;1,'출퇴근 기록부_입력'!$C$1:$BBZ$37,5+AP$1,0),"")</f>
        <v/>
      </c>
      <c r="AQ54" s="97" t="str">
        <f>IFERROR(HLOOKUP($C54&amp;1,'출퇴근 기록부_입력'!$C$1:$BBZ$37,5+AQ$1,0),"")</f>
        <v/>
      </c>
      <c r="AR54" s="97" t="str">
        <f>IFERROR(HLOOKUP($C54&amp;1,'출퇴근 기록부_입력'!$C$1:$BBZ$37,5+AR$1,0),"")</f>
        <v/>
      </c>
      <c r="AS54" s="97" t="str">
        <f>IFERROR(HLOOKUP($C54&amp;1,'출퇴근 기록부_입력'!$C$1:$BBZ$37,5+AS$1,0),"")</f>
        <v/>
      </c>
      <c r="AT54" s="97" t="str">
        <f>IFERROR(HLOOKUP($C54&amp;1,'출퇴근 기록부_입력'!$C$1:$BBZ$37,5+AT$1,0),"")</f>
        <v/>
      </c>
      <c r="AU54" s="97" t="str">
        <f>IFERROR(HLOOKUP($C54&amp;1,'출퇴근 기록부_입력'!$C$1:$BBZ$37,5+AU$1,0),"")</f>
        <v/>
      </c>
      <c r="AV54" s="97" t="str">
        <f>IFERROR(HLOOKUP($C54&amp;1,'출퇴근 기록부_입력'!$C$1:$BBZ$37,5+AV$1,0),"")</f>
        <v/>
      </c>
      <c r="AW54" s="97" t="str">
        <f>IFERROR(HLOOKUP($C54&amp;1,'출퇴근 기록부_입력'!$C$1:$BBZ$37,5+AW$1,0),"")</f>
        <v/>
      </c>
      <c r="AX54" s="97" t="str">
        <f>IFERROR(HLOOKUP($C54&amp;1,'출퇴근 기록부_입력'!$C$1:$BBZ$37,5+AX$1,0),"")</f>
        <v/>
      </c>
      <c r="AY54" s="97" t="str">
        <f>IFERROR(HLOOKUP($C54&amp;1,'출퇴근 기록부_입력'!$C$1:$BBZ$37,5+AY$1,0),"")</f>
        <v/>
      </c>
      <c r="AZ54" s="97" t="str">
        <f>IFERROR(HLOOKUP($C54&amp;1,'출퇴근 기록부_입력'!$C$1:$BBZ$37,5+AZ$1,0),"")</f>
        <v/>
      </c>
      <c r="BA54" s="97" t="str">
        <f>IFERROR(HLOOKUP($C54&amp;1,'출퇴근 기록부_입력'!$C$1:$BBZ$37,5+BA$1,0),"")</f>
        <v/>
      </c>
      <c r="BB54" s="97" t="str">
        <f>IFERROR(HLOOKUP($C54&amp;1,'출퇴근 기록부_입력'!$C$1:$BBZ$37,5+BB$1,0),"")</f>
        <v/>
      </c>
      <c r="BC54" s="97" t="str">
        <f>IFERROR(HLOOKUP($C54&amp;1,'출퇴근 기록부_입력'!$C$1:$BBZ$37,5+BC$1,0),"")</f>
        <v/>
      </c>
      <c r="BD54" s="97" t="str">
        <f>IFERROR(HLOOKUP($C54&amp;1,'출퇴근 기록부_입력'!$C$1:$BBZ$37,5+BD$1,0),"")</f>
        <v/>
      </c>
      <c r="BE54" s="97" t="str">
        <f>IFERROR(HLOOKUP($C54&amp;1,'출퇴근 기록부_입력'!$C$1:$BBZ$37,5+BE$1,0),"")</f>
        <v/>
      </c>
      <c r="BF54" s="97" t="str">
        <f>IFERROR(HLOOKUP($C54&amp;1,'출퇴근 기록부_입력'!$C$1:$BBZ$37,5+BF$1,0),"")</f>
        <v/>
      </c>
      <c r="BG54" s="97" t="str">
        <f>IFERROR(HLOOKUP($C54&amp;1,'출퇴근 기록부_입력'!$C$1:$BBZ$37,5+BG$1,0),"")</f>
        <v/>
      </c>
      <c r="BH54" s="97" t="str">
        <f>IFERROR(HLOOKUP($C54&amp;1,'출퇴근 기록부_입력'!$C$1:$BBZ$37,5+BH$1,0),"")</f>
        <v/>
      </c>
      <c r="BI54" s="97" t="str">
        <f>IFERROR(HLOOKUP($C54&amp;1,'출퇴근 기록부_입력'!$C$1:$BBZ$37,5+BI$1,0),"")</f>
        <v/>
      </c>
      <c r="BJ54" s="97" t="str">
        <f>IFERROR(HLOOKUP($C54&amp;1,'출퇴근 기록부_입력'!$C$1:$BBZ$37,5+BJ$1,0),"")</f>
        <v/>
      </c>
      <c r="BK54" s="43" t="str">
        <f>IFERROR(HLOOKUP($C54&amp;1,'출퇴근 기록부_입력'!$C$1:$BBZ$37,5+BK$1,0),"")</f>
        <v/>
      </c>
    </row>
    <row r="55" spans="2:63" x14ac:dyDescent="0.2">
      <c r="B55" s="9">
        <v>48</v>
      </c>
      <c r="C55" s="208" t="str">
        <f>IFERROR(IF(HLOOKUP(B55,'출퇴근 기록부_입력'!$C$2:$BBZ$5,2,0)=0,"",HLOOKUP(B55,'출퇴근 기록부_입력'!$C$2:$BBZ$5,2,0)),"")</f>
        <v/>
      </c>
      <c r="D55" s="208"/>
      <c r="E55" s="207" t="str">
        <f>IFERROR(VLOOKUP($C55,직원정보_입력!$F:$I,2,0),"")</f>
        <v/>
      </c>
      <c r="F55" s="207"/>
      <c r="G55" s="207" t="str">
        <f>IFERROR(VLOOKUP($C55,직원정보_입력!$F:$I,3,0),"")</f>
        <v/>
      </c>
      <c r="H55" s="207"/>
      <c r="I55" s="207" t="str">
        <f>IFERROR(VLOOKUP($C55,직원정보_입력!$F:$I,4,0),"")</f>
        <v/>
      </c>
      <c r="J55" s="207"/>
      <c r="L55" s="29" t="str">
        <f>IFERROR(IF($C55="","",INT(HLOOKUP($C55&amp;3,'출퇴근 기록부_입력'!$C$1:$BBZ$37,37,0)+SUM($AC55:$AD55)*기준일시_입력!$Y$15)*24+HOUR(HLOOKUP($C55&amp;3,'출퇴근 기록부_입력'!$C$1:$BBZ$37,37,0)+SUM($AC55:$AD55)*기준일시_입력!$Y$15-INT(HLOOKUP($C55&amp;3,'출퇴근 기록부_입력'!$C$1:$BBZ$37,37,0)+SUM($AC55:$AD55)*기준일시_입력!$Y$15))),"")</f>
        <v/>
      </c>
      <c r="M55" s="30" t="s">
        <v>71</v>
      </c>
      <c r="N55" s="31" t="str">
        <f>IFERROR(IF($C55="","",MINUTE(HLOOKUP($C55&amp;3,'출퇴근 기록부_입력'!$C$1:$BBZ$37,37,0)+SUM($AC55:$AD55)*기준일시_입력!$Y$15-INT(HLOOKUP($C55&amp;3,'출퇴근 기록부_입력'!$C$1:$BBZ$37,37,0)+SUM($AC55:$AD55)*기준일시_입력!$Y$15))),"")</f>
        <v/>
      </c>
      <c r="O55" s="32" t="s">
        <v>72</v>
      </c>
      <c r="P55" s="29" t="str">
        <f>IFERROR(IF($C55="","",INT(HLOOKUP($C55&amp;2,'출퇴근 기록부_입력'!$C$1:$BBZ$37,37,0))*24+HOUR(HLOOKUP($C55&amp;2,'출퇴근 기록부_입력'!$C$1:$BBZ$37,37,0)-INT(HLOOKUP($C55&amp;2,'출퇴근 기록부_입력'!$C$1:$BBZ$37,37,0)))),"")</f>
        <v/>
      </c>
      <c r="Q55" s="30" t="s">
        <v>71</v>
      </c>
      <c r="R55" s="31" t="str">
        <f>IFERROR(IF($C55="","",MINUTE(HLOOKUP($C55&amp;2,'출퇴근 기록부_입력'!$C$1:$BBZ$37,37,0)-INT(HLOOKUP($C55&amp;2,'출퇴근 기록부_입력'!$C$1:$BBZ$37,37,0)))),"")</f>
        <v/>
      </c>
      <c r="S55" s="32" t="s">
        <v>72</v>
      </c>
      <c r="T55" s="12"/>
      <c r="U55" s="53" t="str">
        <f t="shared" si="6"/>
        <v/>
      </c>
      <c r="V55" s="26" t="str">
        <f t="shared" si="7"/>
        <v/>
      </c>
      <c r="W55" s="26" t="str">
        <f t="shared" si="7"/>
        <v/>
      </c>
      <c r="X55" s="26" t="str">
        <f t="shared" si="7"/>
        <v/>
      </c>
      <c r="Y55" s="26" t="str">
        <f t="shared" si="7"/>
        <v/>
      </c>
      <c r="Z55" s="131" t="str">
        <f t="shared" si="7"/>
        <v/>
      </c>
      <c r="AA55" s="26" t="str">
        <f t="shared" si="7"/>
        <v/>
      </c>
      <c r="AB55" s="26" t="str">
        <f t="shared" si="7"/>
        <v/>
      </c>
      <c r="AC55" s="26" t="str">
        <f t="shared" si="7"/>
        <v/>
      </c>
      <c r="AD55" s="26" t="str">
        <f t="shared" si="7"/>
        <v/>
      </c>
      <c r="AF55" s="211"/>
      <c r="AG55" s="97" t="str">
        <f>IFERROR(HLOOKUP($C55&amp;1,'출퇴근 기록부_입력'!$C$1:$BBZ$37,5+AG$1,0),"")</f>
        <v/>
      </c>
      <c r="AH55" s="97" t="str">
        <f>IFERROR(HLOOKUP($C55&amp;1,'출퇴근 기록부_입력'!$C$1:$BBZ$37,5+AH$1,0),"")</f>
        <v/>
      </c>
      <c r="AI55" s="97" t="str">
        <f>IFERROR(HLOOKUP($C55&amp;1,'출퇴근 기록부_입력'!$C$1:$BBZ$37,5+AI$1,0),"")</f>
        <v/>
      </c>
      <c r="AJ55" s="97" t="str">
        <f>IFERROR(HLOOKUP($C55&amp;1,'출퇴근 기록부_입력'!$C$1:$BBZ$37,5+AJ$1,0),"")</f>
        <v/>
      </c>
      <c r="AK55" s="97" t="str">
        <f>IFERROR(HLOOKUP($C55&amp;1,'출퇴근 기록부_입력'!$C$1:$BBZ$37,5+AK$1,0),"")</f>
        <v/>
      </c>
      <c r="AL55" s="97" t="str">
        <f>IFERROR(HLOOKUP($C55&amp;1,'출퇴근 기록부_입력'!$C$1:$BBZ$37,5+AL$1,0),"")</f>
        <v/>
      </c>
      <c r="AM55" s="97" t="str">
        <f>IFERROR(HLOOKUP($C55&amp;1,'출퇴근 기록부_입력'!$C$1:$BBZ$37,5+AM$1,0),"")</f>
        <v/>
      </c>
      <c r="AN55" s="97" t="str">
        <f>IFERROR(HLOOKUP($C55&amp;1,'출퇴근 기록부_입력'!$C$1:$BBZ$37,5+AN$1,0),"")</f>
        <v/>
      </c>
      <c r="AO55" s="97" t="str">
        <f>IFERROR(HLOOKUP($C55&amp;1,'출퇴근 기록부_입력'!$C$1:$BBZ$37,5+AO$1,0),"")</f>
        <v/>
      </c>
      <c r="AP55" s="97" t="str">
        <f>IFERROR(HLOOKUP($C55&amp;1,'출퇴근 기록부_입력'!$C$1:$BBZ$37,5+AP$1,0),"")</f>
        <v/>
      </c>
      <c r="AQ55" s="97" t="str">
        <f>IFERROR(HLOOKUP($C55&amp;1,'출퇴근 기록부_입력'!$C$1:$BBZ$37,5+AQ$1,0),"")</f>
        <v/>
      </c>
      <c r="AR55" s="97" t="str">
        <f>IFERROR(HLOOKUP($C55&amp;1,'출퇴근 기록부_입력'!$C$1:$BBZ$37,5+AR$1,0),"")</f>
        <v/>
      </c>
      <c r="AS55" s="97" t="str">
        <f>IFERROR(HLOOKUP($C55&amp;1,'출퇴근 기록부_입력'!$C$1:$BBZ$37,5+AS$1,0),"")</f>
        <v/>
      </c>
      <c r="AT55" s="97" t="str">
        <f>IFERROR(HLOOKUP($C55&amp;1,'출퇴근 기록부_입력'!$C$1:$BBZ$37,5+AT$1,0),"")</f>
        <v/>
      </c>
      <c r="AU55" s="97" t="str">
        <f>IFERROR(HLOOKUP($C55&amp;1,'출퇴근 기록부_입력'!$C$1:$BBZ$37,5+AU$1,0),"")</f>
        <v/>
      </c>
      <c r="AV55" s="97" t="str">
        <f>IFERROR(HLOOKUP($C55&amp;1,'출퇴근 기록부_입력'!$C$1:$BBZ$37,5+AV$1,0),"")</f>
        <v/>
      </c>
      <c r="AW55" s="97" t="str">
        <f>IFERROR(HLOOKUP($C55&amp;1,'출퇴근 기록부_입력'!$C$1:$BBZ$37,5+AW$1,0),"")</f>
        <v/>
      </c>
      <c r="AX55" s="97" t="str">
        <f>IFERROR(HLOOKUP($C55&amp;1,'출퇴근 기록부_입력'!$C$1:$BBZ$37,5+AX$1,0),"")</f>
        <v/>
      </c>
      <c r="AY55" s="97" t="str">
        <f>IFERROR(HLOOKUP($C55&amp;1,'출퇴근 기록부_입력'!$C$1:$BBZ$37,5+AY$1,0),"")</f>
        <v/>
      </c>
      <c r="AZ55" s="97" t="str">
        <f>IFERROR(HLOOKUP($C55&amp;1,'출퇴근 기록부_입력'!$C$1:$BBZ$37,5+AZ$1,0),"")</f>
        <v/>
      </c>
      <c r="BA55" s="97" t="str">
        <f>IFERROR(HLOOKUP($C55&amp;1,'출퇴근 기록부_입력'!$C$1:$BBZ$37,5+BA$1,0),"")</f>
        <v/>
      </c>
      <c r="BB55" s="97" t="str">
        <f>IFERROR(HLOOKUP($C55&amp;1,'출퇴근 기록부_입력'!$C$1:$BBZ$37,5+BB$1,0),"")</f>
        <v/>
      </c>
      <c r="BC55" s="97" t="str">
        <f>IFERROR(HLOOKUP($C55&amp;1,'출퇴근 기록부_입력'!$C$1:$BBZ$37,5+BC$1,0),"")</f>
        <v/>
      </c>
      <c r="BD55" s="97" t="str">
        <f>IFERROR(HLOOKUP($C55&amp;1,'출퇴근 기록부_입력'!$C$1:$BBZ$37,5+BD$1,0),"")</f>
        <v/>
      </c>
      <c r="BE55" s="97" t="str">
        <f>IFERROR(HLOOKUP($C55&amp;1,'출퇴근 기록부_입력'!$C$1:$BBZ$37,5+BE$1,0),"")</f>
        <v/>
      </c>
      <c r="BF55" s="97" t="str">
        <f>IFERROR(HLOOKUP($C55&amp;1,'출퇴근 기록부_입력'!$C$1:$BBZ$37,5+BF$1,0),"")</f>
        <v/>
      </c>
      <c r="BG55" s="97" t="str">
        <f>IFERROR(HLOOKUP($C55&amp;1,'출퇴근 기록부_입력'!$C$1:$BBZ$37,5+BG$1,0),"")</f>
        <v/>
      </c>
      <c r="BH55" s="97" t="str">
        <f>IFERROR(HLOOKUP($C55&amp;1,'출퇴근 기록부_입력'!$C$1:$BBZ$37,5+BH$1,0),"")</f>
        <v/>
      </c>
      <c r="BI55" s="97" t="str">
        <f>IFERROR(HLOOKUP($C55&amp;1,'출퇴근 기록부_입력'!$C$1:$BBZ$37,5+BI$1,0),"")</f>
        <v/>
      </c>
      <c r="BJ55" s="97" t="str">
        <f>IFERROR(HLOOKUP($C55&amp;1,'출퇴근 기록부_입력'!$C$1:$BBZ$37,5+BJ$1,0),"")</f>
        <v/>
      </c>
      <c r="BK55" s="43" t="str">
        <f>IFERROR(HLOOKUP($C55&amp;1,'출퇴근 기록부_입력'!$C$1:$BBZ$37,5+BK$1,0),"")</f>
        <v/>
      </c>
    </row>
    <row r="56" spans="2:63" x14ac:dyDescent="0.2">
      <c r="B56" s="9">
        <v>49</v>
      </c>
      <c r="C56" s="208" t="str">
        <f>IFERROR(IF(HLOOKUP(B56,'출퇴근 기록부_입력'!$C$2:$BBZ$5,2,0)=0,"",HLOOKUP(B56,'출퇴근 기록부_입력'!$C$2:$BBZ$5,2,0)),"")</f>
        <v/>
      </c>
      <c r="D56" s="208"/>
      <c r="E56" s="207" t="str">
        <f>IFERROR(VLOOKUP($C56,직원정보_입력!$F:$I,2,0),"")</f>
        <v/>
      </c>
      <c r="F56" s="207"/>
      <c r="G56" s="207" t="str">
        <f>IFERROR(VLOOKUP($C56,직원정보_입력!$F:$I,3,0),"")</f>
        <v/>
      </c>
      <c r="H56" s="207"/>
      <c r="I56" s="207" t="str">
        <f>IFERROR(VLOOKUP($C56,직원정보_입력!$F:$I,4,0),"")</f>
        <v/>
      </c>
      <c r="J56" s="207"/>
      <c r="L56" s="29" t="str">
        <f>IFERROR(IF($C56="","",INT(HLOOKUP($C56&amp;3,'출퇴근 기록부_입력'!$C$1:$BBZ$37,37,0)+SUM($AC56:$AD56)*기준일시_입력!$Y$15)*24+HOUR(HLOOKUP($C56&amp;3,'출퇴근 기록부_입력'!$C$1:$BBZ$37,37,0)+SUM($AC56:$AD56)*기준일시_입력!$Y$15-INT(HLOOKUP($C56&amp;3,'출퇴근 기록부_입력'!$C$1:$BBZ$37,37,0)+SUM($AC56:$AD56)*기준일시_입력!$Y$15))),"")</f>
        <v/>
      </c>
      <c r="M56" s="30" t="s">
        <v>71</v>
      </c>
      <c r="N56" s="31" t="str">
        <f>IFERROR(IF($C56="","",MINUTE(HLOOKUP($C56&amp;3,'출퇴근 기록부_입력'!$C$1:$BBZ$37,37,0)+SUM($AC56:$AD56)*기준일시_입력!$Y$15-INT(HLOOKUP($C56&amp;3,'출퇴근 기록부_입력'!$C$1:$BBZ$37,37,0)+SUM($AC56:$AD56)*기준일시_입력!$Y$15))),"")</f>
        <v/>
      </c>
      <c r="O56" s="32" t="s">
        <v>72</v>
      </c>
      <c r="P56" s="29" t="str">
        <f>IFERROR(IF($C56="","",INT(HLOOKUP($C56&amp;2,'출퇴근 기록부_입력'!$C$1:$BBZ$37,37,0))*24+HOUR(HLOOKUP($C56&amp;2,'출퇴근 기록부_입력'!$C$1:$BBZ$37,37,0)-INT(HLOOKUP($C56&amp;2,'출퇴근 기록부_입력'!$C$1:$BBZ$37,37,0)))),"")</f>
        <v/>
      </c>
      <c r="Q56" s="30" t="s">
        <v>71</v>
      </c>
      <c r="R56" s="31" t="str">
        <f>IFERROR(IF($C56="","",MINUTE(HLOOKUP($C56&amp;2,'출퇴근 기록부_입력'!$C$1:$BBZ$37,37,0)-INT(HLOOKUP($C56&amp;2,'출퇴근 기록부_입력'!$C$1:$BBZ$37,37,0)))),"")</f>
        <v/>
      </c>
      <c r="S56" s="32" t="s">
        <v>72</v>
      </c>
      <c r="T56" s="12"/>
      <c r="U56" s="53" t="str">
        <f t="shared" si="6"/>
        <v/>
      </c>
      <c r="V56" s="26" t="str">
        <f t="shared" si="7"/>
        <v/>
      </c>
      <c r="W56" s="26" t="str">
        <f t="shared" si="7"/>
        <v/>
      </c>
      <c r="X56" s="26" t="str">
        <f t="shared" si="7"/>
        <v/>
      </c>
      <c r="Y56" s="26" t="str">
        <f t="shared" si="7"/>
        <v/>
      </c>
      <c r="Z56" s="131" t="str">
        <f t="shared" si="7"/>
        <v/>
      </c>
      <c r="AA56" s="26" t="str">
        <f t="shared" si="7"/>
        <v/>
      </c>
      <c r="AB56" s="26" t="str">
        <f t="shared" si="7"/>
        <v/>
      </c>
      <c r="AC56" s="26" t="str">
        <f t="shared" si="7"/>
        <v/>
      </c>
      <c r="AD56" s="26" t="str">
        <f t="shared" si="7"/>
        <v/>
      </c>
      <c r="AF56" s="211"/>
      <c r="AG56" s="97" t="str">
        <f>IFERROR(HLOOKUP($C56&amp;1,'출퇴근 기록부_입력'!$C$1:$BBZ$37,5+AG$1,0),"")</f>
        <v/>
      </c>
      <c r="AH56" s="97" t="str">
        <f>IFERROR(HLOOKUP($C56&amp;1,'출퇴근 기록부_입력'!$C$1:$BBZ$37,5+AH$1,0),"")</f>
        <v/>
      </c>
      <c r="AI56" s="97" t="str">
        <f>IFERROR(HLOOKUP($C56&amp;1,'출퇴근 기록부_입력'!$C$1:$BBZ$37,5+AI$1,0),"")</f>
        <v/>
      </c>
      <c r="AJ56" s="97" t="str">
        <f>IFERROR(HLOOKUP($C56&amp;1,'출퇴근 기록부_입력'!$C$1:$BBZ$37,5+AJ$1,0),"")</f>
        <v/>
      </c>
      <c r="AK56" s="97" t="str">
        <f>IFERROR(HLOOKUP($C56&amp;1,'출퇴근 기록부_입력'!$C$1:$BBZ$37,5+AK$1,0),"")</f>
        <v/>
      </c>
      <c r="AL56" s="97" t="str">
        <f>IFERROR(HLOOKUP($C56&amp;1,'출퇴근 기록부_입력'!$C$1:$BBZ$37,5+AL$1,0),"")</f>
        <v/>
      </c>
      <c r="AM56" s="97" t="str">
        <f>IFERROR(HLOOKUP($C56&amp;1,'출퇴근 기록부_입력'!$C$1:$BBZ$37,5+AM$1,0),"")</f>
        <v/>
      </c>
      <c r="AN56" s="97" t="str">
        <f>IFERROR(HLOOKUP($C56&amp;1,'출퇴근 기록부_입력'!$C$1:$BBZ$37,5+AN$1,0),"")</f>
        <v/>
      </c>
      <c r="AO56" s="97" t="str">
        <f>IFERROR(HLOOKUP($C56&amp;1,'출퇴근 기록부_입력'!$C$1:$BBZ$37,5+AO$1,0),"")</f>
        <v/>
      </c>
      <c r="AP56" s="97" t="str">
        <f>IFERROR(HLOOKUP($C56&amp;1,'출퇴근 기록부_입력'!$C$1:$BBZ$37,5+AP$1,0),"")</f>
        <v/>
      </c>
      <c r="AQ56" s="97" t="str">
        <f>IFERROR(HLOOKUP($C56&amp;1,'출퇴근 기록부_입력'!$C$1:$BBZ$37,5+AQ$1,0),"")</f>
        <v/>
      </c>
      <c r="AR56" s="97" t="str">
        <f>IFERROR(HLOOKUP($C56&amp;1,'출퇴근 기록부_입력'!$C$1:$BBZ$37,5+AR$1,0),"")</f>
        <v/>
      </c>
      <c r="AS56" s="97" t="str">
        <f>IFERROR(HLOOKUP($C56&amp;1,'출퇴근 기록부_입력'!$C$1:$BBZ$37,5+AS$1,0),"")</f>
        <v/>
      </c>
      <c r="AT56" s="97" t="str">
        <f>IFERROR(HLOOKUP($C56&amp;1,'출퇴근 기록부_입력'!$C$1:$BBZ$37,5+AT$1,0),"")</f>
        <v/>
      </c>
      <c r="AU56" s="97" t="str">
        <f>IFERROR(HLOOKUP($C56&amp;1,'출퇴근 기록부_입력'!$C$1:$BBZ$37,5+AU$1,0),"")</f>
        <v/>
      </c>
      <c r="AV56" s="97" t="str">
        <f>IFERROR(HLOOKUP($C56&amp;1,'출퇴근 기록부_입력'!$C$1:$BBZ$37,5+AV$1,0),"")</f>
        <v/>
      </c>
      <c r="AW56" s="97" t="str">
        <f>IFERROR(HLOOKUP($C56&amp;1,'출퇴근 기록부_입력'!$C$1:$BBZ$37,5+AW$1,0),"")</f>
        <v/>
      </c>
      <c r="AX56" s="97" t="str">
        <f>IFERROR(HLOOKUP($C56&amp;1,'출퇴근 기록부_입력'!$C$1:$BBZ$37,5+AX$1,0),"")</f>
        <v/>
      </c>
      <c r="AY56" s="97" t="str">
        <f>IFERROR(HLOOKUP($C56&amp;1,'출퇴근 기록부_입력'!$C$1:$BBZ$37,5+AY$1,0),"")</f>
        <v/>
      </c>
      <c r="AZ56" s="97" t="str">
        <f>IFERROR(HLOOKUP($C56&amp;1,'출퇴근 기록부_입력'!$C$1:$BBZ$37,5+AZ$1,0),"")</f>
        <v/>
      </c>
      <c r="BA56" s="97" t="str">
        <f>IFERROR(HLOOKUP($C56&amp;1,'출퇴근 기록부_입력'!$C$1:$BBZ$37,5+BA$1,0),"")</f>
        <v/>
      </c>
      <c r="BB56" s="97" t="str">
        <f>IFERROR(HLOOKUP($C56&amp;1,'출퇴근 기록부_입력'!$C$1:$BBZ$37,5+BB$1,0),"")</f>
        <v/>
      </c>
      <c r="BC56" s="97" t="str">
        <f>IFERROR(HLOOKUP($C56&amp;1,'출퇴근 기록부_입력'!$C$1:$BBZ$37,5+BC$1,0),"")</f>
        <v/>
      </c>
      <c r="BD56" s="97" t="str">
        <f>IFERROR(HLOOKUP($C56&amp;1,'출퇴근 기록부_입력'!$C$1:$BBZ$37,5+BD$1,0),"")</f>
        <v/>
      </c>
      <c r="BE56" s="97" t="str">
        <f>IFERROR(HLOOKUP($C56&amp;1,'출퇴근 기록부_입력'!$C$1:$BBZ$37,5+BE$1,0),"")</f>
        <v/>
      </c>
      <c r="BF56" s="97" t="str">
        <f>IFERROR(HLOOKUP($C56&amp;1,'출퇴근 기록부_입력'!$C$1:$BBZ$37,5+BF$1,0),"")</f>
        <v/>
      </c>
      <c r="BG56" s="97" t="str">
        <f>IFERROR(HLOOKUP($C56&amp;1,'출퇴근 기록부_입력'!$C$1:$BBZ$37,5+BG$1,0),"")</f>
        <v/>
      </c>
      <c r="BH56" s="97" t="str">
        <f>IFERROR(HLOOKUP($C56&amp;1,'출퇴근 기록부_입력'!$C$1:$BBZ$37,5+BH$1,0),"")</f>
        <v/>
      </c>
      <c r="BI56" s="97" t="str">
        <f>IFERROR(HLOOKUP($C56&amp;1,'출퇴근 기록부_입력'!$C$1:$BBZ$37,5+BI$1,0),"")</f>
        <v/>
      </c>
      <c r="BJ56" s="97" t="str">
        <f>IFERROR(HLOOKUP($C56&amp;1,'출퇴근 기록부_입력'!$C$1:$BBZ$37,5+BJ$1,0),"")</f>
        <v/>
      </c>
      <c r="BK56" s="43" t="str">
        <f>IFERROR(HLOOKUP($C56&amp;1,'출퇴근 기록부_입력'!$C$1:$BBZ$37,5+BK$1,0),"")</f>
        <v/>
      </c>
    </row>
    <row r="57" spans="2:63" x14ac:dyDescent="0.2">
      <c r="B57" s="9">
        <v>50</v>
      </c>
      <c r="C57" s="208" t="str">
        <f>IFERROR(IF(HLOOKUP(B57,'출퇴근 기록부_입력'!$C$2:$BBZ$5,2,0)=0,"",HLOOKUP(B57,'출퇴근 기록부_입력'!$C$2:$BBZ$5,2,0)),"")</f>
        <v/>
      </c>
      <c r="D57" s="208"/>
      <c r="E57" s="207" t="str">
        <f>IFERROR(VLOOKUP($C57,직원정보_입력!$F:$I,2,0),"")</f>
        <v/>
      </c>
      <c r="F57" s="207"/>
      <c r="G57" s="207" t="str">
        <f>IFERROR(VLOOKUP($C57,직원정보_입력!$F:$I,3,0),"")</f>
        <v/>
      </c>
      <c r="H57" s="207"/>
      <c r="I57" s="207" t="str">
        <f>IFERROR(VLOOKUP($C57,직원정보_입력!$F:$I,4,0),"")</f>
        <v/>
      </c>
      <c r="J57" s="207"/>
      <c r="L57" s="29" t="str">
        <f>IFERROR(IF($C57="","",INT(HLOOKUP($C57&amp;3,'출퇴근 기록부_입력'!$C$1:$BBZ$37,37,0)+SUM($AC57:$AD57)*기준일시_입력!$Y$15)*24+HOUR(HLOOKUP($C57&amp;3,'출퇴근 기록부_입력'!$C$1:$BBZ$37,37,0)+SUM($AC57:$AD57)*기준일시_입력!$Y$15-INT(HLOOKUP($C57&amp;3,'출퇴근 기록부_입력'!$C$1:$BBZ$37,37,0)+SUM($AC57:$AD57)*기준일시_입력!$Y$15))),"")</f>
        <v/>
      </c>
      <c r="M57" s="30" t="s">
        <v>71</v>
      </c>
      <c r="N57" s="31" t="str">
        <f>IFERROR(IF($C57="","",MINUTE(HLOOKUP($C57&amp;3,'출퇴근 기록부_입력'!$C$1:$BBZ$37,37,0)+SUM($AC57:$AD57)*기준일시_입력!$Y$15-INT(HLOOKUP($C57&amp;3,'출퇴근 기록부_입력'!$C$1:$BBZ$37,37,0)+SUM($AC57:$AD57)*기준일시_입력!$Y$15))),"")</f>
        <v/>
      </c>
      <c r="O57" s="32" t="s">
        <v>72</v>
      </c>
      <c r="P57" s="29" t="str">
        <f>IFERROR(IF($C57="","",INT(HLOOKUP($C57&amp;2,'출퇴근 기록부_입력'!$C$1:$BBZ$37,37,0))*24+HOUR(HLOOKUP($C57&amp;2,'출퇴근 기록부_입력'!$C$1:$BBZ$37,37,0)-INT(HLOOKUP($C57&amp;2,'출퇴근 기록부_입력'!$C$1:$BBZ$37,37,0)))),"")</f>
        <v/>
      </c>
      <c r="Q57" s="30" t="s">
        <v>71</v>
      </c>
      <c r="R57" s="31" t="str">
        <f>IFERROR(IF($C57="","",MINUTE(HLOOKUP($C57&amp;2,'출퇴근 기록부_입력'!$C$1:$BBZ$37,37,0)-INT(HLOOKUP($C57&amp;2,'출퇴근 기록부_입력'!$C$1:$BBZ$37,37,0)))),"")</f>
        <v/>
      </c>
      <c r="S57" s="32" t="s">
        <v>72</v>
      </c>
      <c r="T57" s="12"/>
      <c r="U57" s="53" t="str">
        <f t="shared" si="6"/>
        <v/>
      </c>
      <c r="V57" s="26" t="str">
        <f t="shared" si="7"/>
        <v/>
      </c>
      <c r="W57" s="26" t="str">
        <f t="shared" si="7"/>
        <v/>
      </c>
      <c r="X57" s="26" t="str">
        <f t="shared" si="7"/>
        <v/>
      </c>
      <c r="Y57" s="26" t="str">
        <f t="shared" si="7"/>
        <v/>
      </c>
      <c r="Z57" s="131" t="str">
        <f t="shared" si="7"/>
        <v/>
      </c>
      <c r="AA57" s="26" t="str">
        <f t="shared" si="7"/>
        <v/>
      </c>
      <c r="AB57" s="26" t="str">
        <f t="shared" si="7"/>
        <v/>
      </c>
      <c r="AC57" s="26" t="str">
        <f t="shared" si="7"/>
        <v/>
      </c>
      <c r="AD57" s="26" t="str">
        <f t="shared" si="7"/>
        <v/>
      </c>
      <c r="AF57" s="211"/>
      <c r="AG57" s="119" t="str">
        <f>IFERROR(HLOOKUP($C57&amp;1,'출퇴근 기록부_입력'!$C$1:$BBZ$37,5+AG$1,0),"")</f>
        <v/>
      </c>
      <c r="AH57" s="119" t="str">
        <f>IFERROR(HLOOKUP($C57&amp;1,'출퇴근 기록부_입력'!$C$1:$BBZ$37,5+AH$1,0),"")</f>
        <v/>
      </c>
      <c r="AI57" s="119" t="str">
        <f>IFERROR(HLOOKUP($C57&amp;1,'출퇴근 기록부_입력'!$C$1:$BBZ$37,5+AI$1,0),"")</f>
        <v/>
      </c>
      <c r="AJ57" s="119" t="str">
        <f>IFERROR(HLOOKUP($C57&amp;1,'출퇴근 기록부_입력'!$C$1:$BBZ$37,5+AJ$1,0),"")</f>
        <v/>
      </c>
      <c r="AK57" s="119" t="str">
        <f>IFERROR(HLOOKUP($C57&amp;1,'출퇴근 기록부_입력'!$C$1:$BBZ$37,5+AK$1,0),"")</f>
        <v/>
      </c>
      <c r="AL57" s="119" t="str">
        <f>IFERROR(HLOOKUP($C57&amp;1,'출퇴근 기록부_입력'!$C$1:$BBZ$37,5+AL$1,0),"")</f>
        <v/>
      </c>
      <c r="AM57" s="119" t="str">
        <f>IFERROR(HLOOKUP($C57&amp;1,'출퇴근 기록부_입력'!$C$1:$BBZ$37,5+AM$1,0),"")</f>
        <v/>
      </c>
      <c r="AN57" s="119" t="str">
        <f>IFERROR(HLOOKUP($C57&amp;1,'출퇴근 기록부_입력'!$C$1:$BBZ$37,5+AN$1,0),"")</f>
        <v/>
      </c>
      <c r="AO57" s="119" t="str">
        <f>IFERROR(HLOOKUP($C57&amp;1,'출퇴근 기록부_입력'!$C$1:$BBZ$37,5+AO$1,0),"")</f>
        <v/>
      </c>
      <c r="AP57" s="119" t="str">
        <f>IFERROR(HLOOKUP($C57&amp;1,'출퇴근 기록부_입력'!$C$1:$BBZ$37,5+AP$1,0),"")</f>
        <v/>
      </c>
      <c r="AQ57" s="119" t="str">
        <f>IFERROR(HLOOKUP($C57&amp;1,'출퇴근 기록부_입력'!$C$1:$BBZ$37,5+AQ$1,0),"")</f>
        <v/>
      </c>
      <c r="AR57" s="119" t="str">
        <f>IFERROR(HLOOKUP($C57&amp;1,'출퇴근 기록부_입력'!$C$1:$BBZ$37,5+AR$1,0),"")</f>
        <v/>
      </c>
      <c r="AS57" s="119" t="str">
        <f>IFERROR(HLOOKUP($C57&amp;1,'출퇴근 기록부_입력'!$C$1:$BBZ$37,5+AS$1,0),"")</f>
        <v/>
      </c>
      <c r="AT57" s="119" t="str">
        <f>IFERROR(HLOOKUP($C57&amp;1,'출퇴근 기록부_입력'!$C$1:$BBZ$37,5+AT$1,0),"")</f>
        <v/>
      </c>
      <c r="AU57" s="119" t="str">
        <f>IFERROR(HLOOKUP($C57&amp;1,'출퇴근 기록부_입력'!$C$1:$BBZ$37,5+AU$1,0),"")</f>
        <v/>
      </c>
      <c r="AV57" s="119" t="str">
        <f>IFERROR(HLOOKUP($C57&amp;1,'출퇴근 기록부_입력'!$C$1:$BBZ$37,5+AV$1,0),"")</f>
        <v/>
      </c>
      <c r="AW57" s="119" t="str">
        <f>IFERROR(HLOOKUP($C57&amp;1,'출퇴근 기록부_입력'!$C$1:$BBZ$37,5+AW$1,0),"")</f>
        <v/>
      </c>
      <c r="AX57" s="119" t="str">
        <f>IFERROR(HLOOKUP($C57&amp;1,'출퇴근 기록부_입력'!$C$1:$BBZ$37,5+AX$1,0),"")</f>
        <v/>
      </c>
      <c r="AY57" s="119" t="str">
        <f>IFERROR(HLOOKUP($C57&amp;1,'출퇴근 기록부_입력'!$C$1:$BBZ$37,5+AY$1,0),"")</f>
        <v/>
      </c>
      <c r="AZ57" s="119" t="str">
        <f>IFERROR(HLOOKUP($C57&amp;1,'출퇴근 기록부_입력'!$C$1:$BBZ$37,5+AZ$1,0),"")</f>
        <v/>
      </c>
      <c r="BA57" s="119" t="str">
        <f>IFERROR(HLOOKUP($C57&amp;1,'출퇴근 기록부_입력'!$C$1:$BBZ$37,5+BA$1,0),"")</f>
        <v/>
      </c>
      <c r="BB57" s="119" t="str">
        <f>IFERROR(HLOOKUP($C57&amp;1,'출퇴근 기록부_입력'!$C$1:$BBZ$37,5+BB$1,0),"")</f>
        <v/>
      </c>
      <c r="BC57" s="119" t="str">
        <f>IFERROR(HLOOKUP($C57&amp;1,'출퇴근 기록부_입력'!$C$1:$BBZ$37,5+BC$1,0),"")</f>
        <v/>
      </c>
      <c r="BD57" s="119" t="str">
        <f>IFERROR(HLOOKUP($C57&amp;1,'출퇴근 기록부_입력'!$C$1:$BBZ$37,5+BD$1,0),"")</f>
        <v/>
      </c>
      <c r="BE57" s="119" t="str">
        <f>IFERROR(HLOOKUP($C57&amp;1,'출퇴근 기록부_입력'!$C$1:$BBZ$37,5+BE$1,0),"")</f>
        <v/>
      </c>
      <c r="BF57" s="119" t="str">
        <f>IFERROR(HLOOKUP($C57&amp;1,'출퇴근 기록부_입력'!$C$1:$BBZ$37,5+BF$1,0),"")</f>
        <v/>
      </c>
      <c r="BG57" s="119" t="str">
        <f>IFERROR(HLOOKUP($C57&amp;1,'출퇴근 기록부_입력'!$C$1:$BBZ$37,5+BG$1,0),"")</f>
        <v/>
      </c>
      <c r="BH57" s="119" t="str">
        <f>IFERROR(HLOOKUP($C57&amp;1,'출퇴근 기록부_입력'!$C$1:$BBZ$37,5+BH$1,0),"")</f>
        <v/>
      </c>
      <c r="BI57" s="119" t="str">
        <f>IFERROR(HLOOKUP($C57&amp;1,'출퇴근 기록부_입력'!$C$1:$BBZ$37,5+BI$1,0),"")</f>
        <v/>
      </c>
      <c r="BJ57" s="119" t="str">
        <f>IFERROR(HLOOKUP($C57&amp;1,'출퇴근 기록부_입력'!$C$1:$BBZ$37,5+BJ$1,0),"")</f>
        <v/>
      </c>
      <c r="BK57" s="120" t="str">
        <f>IFERROR(HLOOKUP($C57&amp;1,'출퇴근 기록부_입력'!$C$1:$BBZ$37,5+BK$1,0),"")</f>
        <v/>
      </c>
    </row>
    <row r="58" spans="2:63" ht="12.75" thickBot="1" x14ac:dyDescent="0.25">
      <c r="B58" s="97">
        <v>51</v>
      </c>
      <c r="C58" s="208" t="str">
        <f>IFERROR(IF(HLOOKUP(B58,'출퇴근 기록부_입력'!$C$2:$BBZ$5,2,0)=0,"",HLOOKUP(B58,'출퇴근 기록부_입력'!$C$2:$BBZ$5,2,0)),"")</f>
        <v/>
      </c>
      <c r="D58" s="208"/>
      <c r="E58" s="207" t="str">
        <f>IFERROR(VLOOKUP($C58,직원정보_입력!$F:$I,2,0),"")</f>
        <v/>
      </c>
      <c r="F58" s="207"/>
      <c r="G58" s="207" t="str">
        <f>IFERROR(VLOOKUP($C58,직원정보_입력!$F:$I,3,0),"")</f>
        <v/>
      </c>
      <c r="H58" s="207"/>
      <c r="I58" s="207" t="str">
        <f>IFERROR(VLOOKUP($C58,직원정보_입력!$F:$I,4,0),"")</f>
        <v/>
      </c>
      <c r="J58" s="207"/>
      <c r="L58" s="29" t="str">
        <f>IFERROR(IF($C58="","",INT(HLOOKUP($C58&amp;3,'출퇴근 기록부_입력'!$C$1:$BBZ$37,37,0)+SUM($AC58:$AD58)*기준일시_입력!$Y$15)*24+HOUR(HLOOKUP($C58&amp;3,'출퇴근 기록부_입력'!$C$1:$BBZ$37,37,0)+SUM($AC58:$AD58)*기준일시_입력!$Y$15-INT(HLOOKUP($C58&amp;3,'출퇴근 기록부_입력'!$C$1:$BBZ$37,37,0)+SUM($AC58:$AD58)*기준일시_입력!$Y$15))),"")</f>
        <v/>
      </c>
      <c r="M58" s="30" t="s">
        <v>71</v>
      </c>
      <c r="N58" s="31" t="str">
        <f>IFERROR(IF($C58="","",MINUTE(HLOOKUP($C58&amp;3,'출퇴근 기록부_입력'!$C$1:$BBZ$37,37,0)+SUM($AC58:$AD58)*기준일시_입력!$Y$15-INT(HLOOKUP($C58&amp;3,'출퇴근 기록부_입력'!$C$1:$BBZ$37,37,0)+SUM($AC58:$AD58)*기준일시_입력!$Y$15))),"")</f>
        <v/>
      </c>
      <c r="O58" s="32" t="s">
        <v>72</v>
      </c>
      <c r="P58" s="29" t="str">
        <f>IFERROR(IF($C58="","",INT(HLOOKUP($C58&amp;2,'출퇴근 기록부_입력'!$C$1:$BBZ$37,37,0))*24+HOUR(HLOOKUP($C58&amp;2,'출퇴근 기록부_입력'!$C$1:$BBZ$37,37,0)-INT(HLOOKUP($C58&amp;2,'출퇴근 기록부_입력'!$C$1:$BBZ$37,37,0)))),"")</f>
        <v/>
      </c>
      <c r="Q58" s="30" t="s">
        <v>71</v>
      </c>
      <c r="R58" s="31" t="str">
        <f>IFERROR(IF($C58="","",MINUTE(HLOOKUP($C58&amp;2,'출퇴근 기록부_입력'!$C$1:$BBZ$37,37,0)-INT(HLOOKUP($C58&amp;2,'출퇴근 기록부_입력'!$C$1:$BBZ$37,37,0)))),"")</f>
        <v/>
      </c>
      <c r="S58" s="32" t="s">
        <v>72</v>
      </c>
      <c r="T58" s="12"/>
      <c r="U58" s="53" t="str">
        <f t="shared" ref="U58" si="8">IFERROR(IF($C58="","",IF(SUM(V58,AC58:AD58)&gt;=$R$4,"○","X")),"")</f>
        <v/>
      </c>
      <c r="V58" s="26" t="str">
        <f t="shared" si="7"/>
        <v/>
      </c>
      <c r="W58" s="26" t="str">
        <f t="shared" si="7"/>
        <v/>
      </c>
      <c r="X58" s="26" t="str">
        <f t="shared" si="7"/>
        <v/>
      </c>
      <c r="Y58" s="26" t="str">
        <f t="shared" si="7"/>
        <v/>
      </c>
      <c r="Z58" s="131" t="str">
        <f t="shared" si="7"/>
        <v/>
      </c>
      <c r="AA58" s="26" t="str">
        <f t="shared" si="7"/>
        <v/>
      </c>
      <c r="AB58" s="26" t="str">
        <f t="shared" si="7"/>
        <v/>
      </c>
      <c r="AC58" s="26" t="str">
        <f t="shared" si="7"/>
        <v/>
      </c>
      <c r="AD58" s="26" t="str">
        <f t="shared" si="7"/>
        <v/>
      </c>
      <c r="AF58" s="212"/>
      <c r="AG58" s="44" t="str">
        <f>IFERROR(HLOOKUP($C58&amp;1,'출퇴근 기록부_입력'!$C$1:$BBZ$37,5+AG$1,0),"")</f>
        <v/>
      </c>
      <c r="AH58" s="44" t="str">
        <f>IFERROR(HLOOKUP($C58&amp;1,'출퇴근 기록부_입력'!$C$1:$BBZ$37,5+AH$1,0),"")</f>
        <v/>
      </c>
      <c r="AI58" s="44" t="str">
        <f>IFERROR(HLOOKUP($C58&amp;1,'출퇴근 기록부_입력'!$C$1:$BBZ$37,5+AI$1,0),"")</f>
        <v/>
      </c>
      <c r="AJ58" s="44" t="str">
        <f>IFERROR(HLOOKUP($C58&amp;1,'출퇴근 기록부_입력'!$C$1:$BBZ$37,5+AJ$1,0),"")</f>
        <v/>
      </c>
      <c r="AK58" s="44" t="str">
        <f>IFERROR(HLOOKUP($C58&amp;1,'출퇴근 기록부_입력'!$C$1:$BBZ$37,5+AK$1,0),"")</f>
        <v/>
      </c>
      <c r="AL58" s="44" t="str">
        <f>IFERROR(HLOOKUP($C58&amp;1,'출퇴근 기록부_입력'!$C$1:$BBZ$37,5+AL$1,0),"")</f>
        <v/>
      </c>
      <c r="AM58" s="44" t="str">
        <f>IFERROR(HLOOKUP($C58&amp;1,'출퇴근 기록부_입력'!$C$1:$BBZ$37,5+AM$1,0),"")</f>
        <v/>
      </c>
      <c r="AN58" s="44" t="str">
        <f>IFERROR(HLOOKUP($C58&amp;1,'출퇴근 기록부_입력'!$C$1:$BBZ$37,5+AN$1,0),"")</f>
        <v/>
      </c>
      <c r="AO58" s="44" t="str">
        <f>IFERROR(HLOOKUP($C58&amp;1,'출퇴근 기록부_입력'!$C$1:$BBZ$37,5+AO$1,0),"")</f>
        <v/>
      </c>
      <c r="AP58" s="44" t="str">
        <f>IFERROR(HLOOKUP($C58&amp;1,'출퇴근 기록부_입력'!$C$1:$BBZ$37,5+AP$1,0),"")</f>
        <v/>
      </c>
      <c r="AQ58" s="44" t="str">
        <f>IFERROR(HLOOKUP($C58&amp;1,'출퇴근 기록부_입력'!$C$1:$BBZ$37,5+AQ$1,0),"")</f>
        <v/>
      </c>
      <c r="AR58" s="44" t="str">
        <f>IFERROR(HLOOKUP($C58&amp;1,'출퇴근 기록부_입력'!$C$1:$BBZ$37,5+AR$1,0),"")</f>
        <v/>
      </c>
      <c r="AS58" s="44" t="str">
        <f>IFERROR(HLOOKUP($C58&amp;1,'출퇴근 기록부_입력'!$C$1:$BBZ$37,5+AS$1,0),"")</f>
        <v/>
      </c>
      <c r="AT58" s="44" t="str">
        <f>IFERROR(HLOOKUP($C58&amp;1,'출퇴근 기록부_입력'!$C$1:$BBZ$37,5+AT$1,0),"")</f>
        <v/>
      </c>
      <c r="AU58" s="44" t="str">
        <f>IFERROR(HLOOKUP($C58&amp;1,'출퇴근 기록부_입력'!$C$1:$BBZ$37,5+AU$1,0),"")</f>
        <v/>
      </c>
      <c r="AV58" s="44" t="str">
        <f>IFERROR(HLOOKUP($C58&amp;1,'출퇴근 기록부_입력'!$C$1:$BBZ$37,5+AV$1,0),"")</f>
        <v/>
      </c>
      <c r="AW58" s="44" t="str">
        <f>IFERROR(HLOOKUP($C58&amp;1,'출퇴근 기록부_입력'!$C$1:$BBZ$37,5+AW$1,0),"")</f>
        <v/>
      </c>
      <c r="AX58" s="44" t="str">
        <f>IFERROR(HLOOKUP($C58&amp;1,'출퇴근 기록부_입력'!$C$1:$BBZ$37,5+AX$1,0),"")</f>
        <v/>
      </c>
      <c r="AY58" s="44" t="str">
        <f>IFERROR(HLOOKUP($C58&amp;1,'출퇴근 기록부_입력'!$C$1:$BBZ$37,5+AY$1,0),"")</f>
        <v/>
      </c>
      <c r="AZ58" s="44" t="str">
        <f>IFERROR(HLOOKUP($C58&amp;1,'출퇴근 기록부_입력'!$C$1:$BBZ$37,5+AZ$1,0),"")</f>
        <v/>
      </c>
      <c r="BA58" s="44" t="str">
        <f>IFERROR(HLOOKUP($C58&amp;1,'출퇴근 기록부_입력'!$C$1:$BBZ$37,5+BA$1,0),"")</f>
        <v/>
      </c>
      <c r="BB58" s="44" t="str">
        <f>IFERROR(HLOOKUP($C58&amp;1,'출퇴근 기록부_입력'!$C$1:$BBZ$37,5+BB$1,0),"")</f>
        <v/>
      </c>
      <c r="BC58" s="44" t="str">
        <f>IFERROR(HLOOKUP($C58&amp;1,'출퇴근 기록부_입력'!$C$1:$BBZ$37,5+BC$1,0),"")</f>
        <v/>
      </c>
      <c r="BD58" s="44" t="str">
        <f>IFERROR(HLOOKUP($C58&amp;1,'출퇴근 기록부_입력'!$C$1:$BBZ$37,5+BD$1,0),"")</f>
        <v/>
      </c>
      <c r="BE58" s="44" t="str">
        <f>IFERROR(HLOOKUP($C58&amp;1,'출퇴근 기록부_입력'!$C$1:$BBZ$37,5+BE$1,0),"")</f>
        <v/>
      </c>
      <c r="BF58" s="44" t="str">
        <f>IFERROR(HLOOKUP($C58&amp;1,'출퇴근 기록부_입력'!$C$1:$BBZ$37,5+BF$1,0),"")</f>
        <v/>
      </c>
      <c r="BG58" s="44" t="str">
        <f>IFERROR(HLOOKUP($C58&amp;1,'출퇴근 기록부_입력'!$C$1:$BBZ$37,5+BG$1,0),"")</f>
        <v/>
      </c>
      <c r="BH58" s="44" t="str">
        <f>IFERROR(HLOOKUP($C58&amp;1,'출퇴근 기록부_입력'!$C$1:$BBZ$37,5+BH$1,0),"")</f>
        <v/>
      </c>
      <c r="BI58" s="44" t="str">
        <f>IFERROR(HLOOKUP($C58&amp;1,'출퇴근 기록부_입력'!$C$1:$BBZ$37,5+BI$1,0),"")</f>
        <v/>
      </c>
      <c r="BJ58" s="44" t="str">
        <f>IFERROR(HLOOKUP($C58&amp;1,'출퇴근 기록부_입력'!$C$1:$BBZ$37,5+BJ$1,0),"")</f>
        <v/>
      </c>
      <c r="BK58" s="45" t="str">
        <f>IFERROR(HLOOKUP($C58&amp;1,'출퇴근 기록부_입력'!$C$1:$BBZ$37,5+BK$1,0),"")</f>
        <v/>
      </c>
    </row>
    <row r="59" spans="2:63" x14ac:dyDescent="0.2">
      <c r="C59" s="1"/>
      <c r="D59" s="1"/>
      <c r="M59" s="12"/>
      <c r="O59" s="12"/>
      <c r="Q59" s="12"/>
      <c r="S59" s="12"/>
      <c r="T59" s="12"/>
      <c r="V59" s="22"/>
      <c r="W59" s="22"/>
      <c r="X59" s="22"/>
      <c r="Y59" s="22"/>
      <c r="Z59" s="130"/>
      <c r="AA59" s="22"/>
      <c r="AB59" s="22"/>
      <c r="AC59" s="22"/>
      <c r="AD59" s="22"/>
    </row>
    <row r="60" spans="2:63" x14ac:dyDescent="0.2">
      <c r="C60" s="1"/>
      <c r="D60" s="1"/>
      <c r="M60" s="12"/>
      <c r="O60" s="12"/>
      <c r="Q60" s="12"/>
      <c r="S60" s="12"/>
      <c r="T60" s="12"/>
      <c r="V60" s="22"/>
      <c r="W60" s="22"/>
      <c r="X60" s="22"/>
      <c r="Y60" s="22"/>
      <c r="Z60" s="130"/>
      <c r="AA60" s="22"/>
      <c r="AB60" s="22"/>
      <c r="AC60" s="22"/>
      <c r="AD60" s="22"/>
    </row>
    <row r="61" spans="2:63" x14ac:dyDescent="0.2">
      <c r="C61" s="1"/>
      <c r="D61" s="1"/>
      <c r="M61" s="12"/>
      <c r="O61" s="12"/>
      <c r="Q61" s="12"/>
      <c r="S61" s="12"/>
      <c r="T61" s="12"/>
      <c r="V61" s="22"/>
      <c r="W61" s="22"/>
      <c r="X61" s="22"/>
      <c r="Y61" s="22"/>
      <c r="Z61" s="130"/>
      <c r="AA61" s="22"/>
      <c r="AB61" s="22"/>
      <c r="AC61" s="22"/>
      <c r="AD61" s="22"/>
    </row>
    <row r="62" spans="2:63" x14ac:dyDescent="0.2">
      <c r="C62" s="1"/>
      <c r="D62" s="1"/>
      <c r="M62" s="12"/>
      <c r="O62" s="12"/>
      <c r="Q62" s="12"/>
      <c r="S62" s="12"/>
      <c r="T62" s="12"/>
      <c r="V62" s="22"/>
      <c r="W62" s="22"/>
      <c r="X62" s="22"/>
      <c r="Y62" s="22"/>
      <c r="Z62" s="130"/>
      <c r="AA62" s="22"/>
      <c r="AB62" s="22"/>
      <c r="AC62" s="22"/>
      <c r="AD62" s="22"/>
    </row>
    <row r="63" spans="2:63" x14ac:dyDescent="0.2">
      <c r="C63" s="1"/>
      <c r="D63" s="1"/>
      <c r="M63" s="12"/>
      <c r="O63" s="12"/>
      <c r="Q63" s="12"/>
      <c r="S63" s="12"/>
      <c r="T63" s="12"/>
      <c r="V63" s="22"/>
      <c r="W63" s="22"/>
      <c r="X63" s="22"/>
      <c r="Y63" s="22"/>
      <c r="Z63" s="130"/>
      <c r="AA63" s="22"/>
      <c r="AB63" s="22"/>
      <c r="AC63" s="22"/>
      <c r="AD63" s="22"/>
    </row>
    <row r="64" spans="2:63" x14ac:dyDescent="0.2">
      <c r="C64" s="1"/>
      <c r="D64" s="1"/>
      <c r="M64" s="12"/>
      <c r="O64" s="12"/>
      <c r="Q64" s="12"/>
      <c r="S64" s="12"/>
      <c r="T64" s="12"/>
      <c r="V64" s="22"/>
      <c r="W64" s="22"/>
      <c r="X64" s="22"/>
      <c r="Y64" s="22"/>
      <c r="Z64" s="130"/>
      <c r="AA64" s="22"/>
      <c r="AB64" s="22"/>
      <c r="AC64" s="22"/>
      <c r="AD64" s="22"/>
    </row>
    <row r="65" spans="3:30" x14ac:dyDescent="0.2">
      <c r="C65" s="1"/>
      <c r="D65" s="1"/>
      <c r="M65" s="12"/>
      <c r="O65" s="12"/>
      <c r="Q65" s="12"/>
      <c r="S65" s="12"/>
      <c r="T65" s="12"/>
      <c r="V65" s="22"/>
      <c r="W65" s="22"/>
      <c r="X65" s="22"/>
      <c r="Y65" s="22"/>
      <c r="Z65" s="130"/>
      <c r="AA65" s="22"/>
      <c r="AB65" s="22"/>
      <c r="AC65" s="22"/>
      <c r="AD65" s="22"/>
    </row>
    <row r="66" spans="3:30" x14ac:dyDescent="0.2">
      <c r="C66" s="1"/>
      <c r="D66" s="1"/>
      <c r="M66" s="12"/>
      <c r="O66" s="12"/>
      <c r="Q66" s="12"/>
      <c r="S66" s="12"/>
      <c r="T66" s="12"/>
      <c r="V66" s="22"/>
      <c r="W66" s="22"/>
      <c r="X66" s="22"/>
      <c r="Y66" s="22"/>
      <c r="Z66" s="130"/>
      <c r="AA66" s="22"/>
      <c r="AB66" s="22"/>
      <c r="AC66" s="22"/>
      <c r="AD66" s="22"/>
    </row>
    <row r="67" spans="3:30" x14ac:dyDescent="0.2">
      <c r="C67" s="1"/>
      <c r="D67" s="1"/>
      <c r="M67" s="12"/>
      <c r="O67" s="12"/>
      <c r="Q67" s="12"/>
      <c r="S67" s="12"/>
      <c r="T67" s="12"/>
      <c r="V67" s="22"/>
      <c r="W67" s="22"/>
      <c r="X67" s="22"/>
      <c r="Y67" s="22"/>
      <c r="Z67" s="130"/>
      <c r="AA67" s="22"/>
      <c r="AB67" s="22"/>
      <c r="AC67" s="22"/>
      <c r="AD67" s="22"/>
    </row>
    <row r="68" spans="3:30" x14ac:dyDescent="0.2">
      <c r="C68" s="1"/>
      <c r="D68" s="1"/>
      <c r="M68" s="12"/>
      <c r="O68" s="12"/>
      <c r="Q68" s="12"/>
      <c r="S68" s="12"/>
      <c r="T68" s="12"/>
      <c r="V68" s="22"/>
      <c r="W68" s="22"/>
      <c r="X68" s="22"/>
      <c r="Y68" s="22"/>
      <c r="Z68" s="130"/>
      <c r="AA68" s="22"/>
      <c r="AB68" s="22"/>
      <c r="AC68" s="22"/>
      <c r="AD68" s="22"/>
    </row>
    <row r="69" spans="3:30" x14ac:dyDescent="0.2">
      <c r="C69" s="1"/>
      <c r="D69" s="1"/>
      <c r="M69" s="12"/>
      <c r="O69" s="12"/>
      <c r="Q69" s="12"/>
      <c r="S69" s="12"/>
      <c r="T69" s="12"/>
      <c r="V69" s="22"/>
      <c r="W69" s="22"/>
      <c r="X69" s="22"/>
      <c r="Y69" s="22"/>
      <c r="Z69" s="130"/>
      <c r="AA69" s="22"/>
      <c r="AB69" s="22"/>
      <c r="AC69" s="22"/>
      <c r="AD69" s="22"/>
    </row>
    <row r="70" spans="3:30" x14ac:dyDescent="0.2">
      <c r="C70" s="1"/>
      <c r="D70" s="1"/>
      <c r="M70" s="12"/>
      <c r="O70" s="12"/>
      <c r="Q70" s="12"/>
      <c r="S70" s="12"/>
      <c r="T70" s="12"/>
      <c r="V70" s="22"/>
      <c r="W70" s="22"/>
      <c r="X70" s="22"/>
      <c r="Y70" s="22"/>
      <c r="Z70" s="130"/>
      <c r="AA70" s="22"/>
      <c r="AB70" s="22"/>
      <c r="AC70" s="22"/>
      <c r="AD70" s="22"/>
    </row>
    <row r="71" spans="3:30" x14ac:dyDescent="0.2">
      <c r="C71" s="1"/>
      <c r="D71" s="1"/>
      <c r="M71" s="12"/>
      <c r="O71" s="12"/>
      <c r="Q71" s="12"/>
      <c r="S71" s="12"/>
      <c r="T71" s="12"/>
      <c r="V71" s="22"/>
      <c r="W71" s="22"/>
      <c r="X71" s="22"/>
      <c r="Y71" s="22"/>
      <c r="Z71" s="130"/>
      <c r="AA71" s="22"/>
      <c r="AB71" s="22"/>
      <c r="AC71" s="22"/>
      <c r="AD71" s="22"/>
    </row>
    <row r="72" spans="3:30" x14ac:dyDescent="0.2">
      <c r="C72" s="1"/>
      <c r="D72" s="1"/>
      <c r="M72" s="12"/>
      <c r="O72" s="12"/>
      <c r="Q72" s="12"/>
      <c r="S72" s="12"/>
      <c r="T72" s="12"/>
      <c r="V72" s="22"/>
      <c r="W72" s="22"/>
      <c r="X72" s="22"/>
      <c r="Y72" s="22"/>
      <c r="Z72" s="130"/>
      <c r="AA72" s="22"/>
      <c r="AB72" s="22"/>
      <c r="AC72" s="22"/>
      <c r="AD72" s="22"/>
    </row>
    <row r="73" spans="3:30" x14ac:dyDescent="0.2">
      <c r="C73" s="1"/>
      <c r="D73" s="1"/>
      <c r="M73" s="12"/>
      <c r="O73" s="12"/>
      <c r="Q73" s="12"/>
      <c r="S73" s="12"/>
      <c r="T73" s="12"/>
      <c r="V73" s="22"/>
      <c r="W73" s="22"/>
      <c r="X73" s="22"/>
      <c r="Y73" s="22"/>
      <c r="Z73" s="130"/>
      <c r="AA73" s="22"/>
      <c r="AB73" s="22"/>
      <c r="AC73" s="22"/>
      <c r="AD73" s="22"/>
    </row>
    <row r="74" spans="3:30" x14ac:dyDescent="0.2">
      <c r="C74" s="1"/>
      <c r="D74" s="1"/>
      <c r="M74" s="12"/>
      <c r="O74" s="12"/>
      <c r="Q74" s="12"/>
      <c r="S74" s="12"/>
      <c r="T74" s="12"/>
      <c r="V74" s="22"/>
      <c r="W74" s="22"/>
      <c r="X74" s="22"/>
      <c r="Y74" s="22"/>
      <c r="Z74" s="130"/>
      <c r="AA74" s="22"/>
      <c r="AB74" s="22"/>
      <c r="AC74" s="22"/>
      <c r="AD74" s="22"/>
    </row>
    <row r="75" spans="3:30" x14ac:dyDescent="0.2">
      <c r="C75" s="1"/>
      <c r="D75" s="1"/>
      <c r="M75" s="12"/>
      <c r="O75" s="12"/>
      <c r="Q75" s="12"/>
      <c r="S75" s="12"/>
      <c r="T75" s="12"/>
      <c r="V75" s="22"/>
      <c r="W75" s="22"/>
      <c r="X75" s="22"/>
      <c r="Y75" s="22"/>
      <c r="Z75" s="130"/>
      <c r="AA75" s="22"/>
      <c r="AB75" s="22"/>
      <c r="AC75" s="22"/>
      <c r="AD75" s="22"/>
    </row>
    <row r="76" spans="3:30" x14ac:dyDescent="0.2">
      <c r="C76" s="1"/>
      <c r="D76" s="1"/>
      <c r="M76" s="12"/>
      <c r="O76" s="12"/>
      <c r="Q76" s="12"/>
      <c r="S76" s="12"/>
      <c r="T76" s="12"/>
      <c r="V76" s="22"/>
      <c r="W76" s="22"/>
      <c r="X76" s="22"/>
      <c r="Y76" s="22"/>
      <c r="Z76" s="130"/>
      <c r="AA76" s="22"/>
      <c r="AB76" s="22"/>
      <c r="AC76" s="22"/>
      <c r="AD76" s="22"/>
    </row>
    <row r="77" spans="3:30" x14ac:dyDescent="0.2">
      <c r="C77" s="1"/>
      <c r="D77" s="1"/>
      <c r="M77" s="12"/>
      <c r="O77" s="12"/>
      <c r="Q77" s="12"/>
      <c r="S77" s="12"/>
      <c r="T77" s="12"/>
      <c r="V77" s="22"/>
      <c r="W77" s="22"/>
      <c r="X77" s="22"/>
      <c r="Y77" s="22"/>
      <c r="Z77" s="130"/>
      <c r="AA77" s="22"/>
      <c r="AB77" s="22"/>
      <c r="AC77" s="22"/>
      <c r="AD77" s="22"/>
    </row>
    <row r="78" spans="3:30" x14ac:dyDescent="0.2">
      <c r="C78" s="1"/>
      <c r="D78" s="1"/>
      <c r="M78" s="12"/>
      <c r="O78" s="12"/>
      <c r="Q78" s="12"/>
      <c r="S78" s="12"/>
      <c r="T78" s="12"/>
      <c r="V78" s="22"/>
      <c r="W78" s="22"/>
      <c r="X78" s="22"/>
      <c r="Y78" s="22"/>
      <c r="Z78" s="130"/>
      <c r="AA78" s="22"/>
      <c r="AB78" s="22"/>
      <c r="AC78" s="22"/>
      <c r="AD78" s="22"/>
    </row>
    <row r="79" spans="3:30" x14ac:dyDescent="0.2">
      <c r="C79" s="1"/>
      <c r="D79" s="1"/>
      <c r="M79" s="12"/>
      <c r="O79" s="12"/>
      <c r="Q79" s="12"/>
      <c r="S79" s="12"/>
      <c r="T79" s="12"/>
      <c r="V79" s="22"/>
      <c r="W79" s="22"/>
      <c r="X79" s="22"/>
      <c r="Y79" s="22"/>
      <c r="Z79" s="130"/>
      <c r="AA79" s="22"/>
      <c r="AB79" s="22"/>
      <c r="AC79" s="22"/>
      <c r="AD79" s="22"/>
    </row>
    <row r="80" spans="3:30" x14ac:dyDescent="0.2">
      <c r="C80" s="1"/>
      <c r="D80" s="1"/>
      <c r="M80" s="12"/>
      <c r="O80" s="12"/>
      <c r="Q80" s="12"/>
      <c r="S80" s="12"/>
      <c r="T80" s="12"/>
      <c r="V80" s="22"/>
      <c r="W80" s="22"/>
      <c r="X80" s="22"/>
      <c r="Y80" s="22"/>
      <c r="Z80" s="130"/>
      <c r="AA80" s="22"/>
      <c r="AB80" s="22"/>
      <c r="AC80" s="22"/>
      <c r="AD80" s="22"/>
    </row>
    <row r="81" spans="3:30" x14ac:dyDescent="0.2">
      <c r="C81" s="1"/>
      <c r="D81" s="1"/>
      <c r="M81" s="12"/>
      <c r="O81" s="12"/>
      <c r="Q81" s="12"/>
      <c r="S81" s="12"/>
      <c r="T81" s="12"/>
      <c r="V81" s="22"/>
      <c r="W81" s="22"/>
      <c r="X81" s="22"/>
      <c r="Y81" s="22"/>
      <c r="Z81" s="130"/>
      <c r="AA81" s="22"/>
      <c r="AB81" s="22"/>
      <c r="AC81" s="22"/>
      <c r="AD81" s="22"/>
    </row>
    <row r="82" spans="3:30" x14ac:dyDescent="0.2">
      <c r="C82" s="1"/>
      <c r="D82" s="1"/>
      <c r="M82" s="12"/>
      <c r="O82" s="12"/>
      <c r="Q82" s="12"/>
      <c r="S82" s="12"/>
      <c r="T82" s="12"/>
      <c r="V82" s="22"/>
      <c r="W82" s="22"/>
      <c r="X82" s="22"/>
      <c r="Y82" s="22"/>
      <c r="Z82" s="130"/>
      <c r="AA82" s="22"/>
      <c r="AB82" s="22"/>
      <c r="AC82" s="22"/>
      <c r="AD82" s="22"/>
    </row>
    <row r="83" spans="3:30" x14ac:dyDescent="0.2">
      <c r="C83" s="1"/>
      <c r="D83" s="1"/>
      <c r="M83" s="12"/>
      <c r="O83" s="12"/>
      <c r="Q83" s="12"/>
      <c r="S83" s="12"/>
      <c r="T83" s="12"/>
      <c r="V83" s="22"/>
      <c r="W83" s="22"/>
      <c r="X83" s="22"/>
      <c r="Y83" s="22"/>
      <c r="Z83" s="130"/>
      <c r="AA83" s="22"/>
      <c r="AB83" s="22"/>
      <c r="AC83" s="22"/>
      <c r="AD83" s="22"/>
    </row>
    <row r="84" spans="3:30" x14ac:dyDescent="0.2">
      <c r="C84" s="1"/>
      <c r="D84" s="1"/>
      <c r="M84" s="12"/>
      <c r="O84" s="12"/>
      <c r="Q84" s="12"/>
      <c r="S84" s="12"/>
      <c r="T84" s="12"/>
      <c r="V84" s="22"/>
      <c r="W84" s="22"/>
      <c r="X84" s="22"/>
      <c r="Y84" s="22"/>
      <c r="Z84" s="130"/>
      <c r="AA84" s="22"/>
      <c r="AB84" s="22"/>
      <c r="AC84" s="22"/>
      <c r="AD84" s="22"/>
    </row>
    <row r="85" spans="3:30" x14ac:dyDescent="0.2">
      <c r="C85" s="1"/>
      <c r="D85" s="1"/>
      <c r="M85" s="12"/>
      <c r="O85" s="12"/>
      <c r="Q85" s="12"/>
      <c r="S85" s="12"/>
      <c r="T85" s="12"/>
      <c r="V85" s="22"/>
      <c r="W85" s="22"/>
      <c r="X85" s="22"/>
      <c r="Y85" s="22"/>
      <c r="Z85" s="130"/>
      <c r="AA85" s="22"/>
      <c r="AB85" s="22"/>
      <c r="AC85" s="22"/>
      <c r="AD85" s="22"/>
    </row>
    <row r="86" spans="3:30" x14ac:dyDescent="0.2">
      <c r="C86" s="1"/>
      <c r="D86" s="1"/>
      <c r="M86" s="12"/>
      <c r="O86" s="12"/>
      <c r="Q86" s="12"/>
      <c r="S86" s="12"/>
      <c r="T86" s="12"/>
      <c r="V86" s="22"/>
      <c r="W86" s="22"/>
      <c r="X86" s="22"/>
      <c r="Y86" s="22"/>
      <c r="Z86" s="130"/>
      <c r="AA86" s="22"/>
      <c r="AB86" s="22"/>
      <c r="AC86" s="22"/>
      <c r="AD86" s="22"/>
    </row>
    <row r="87" spans="3:30" x14ac:dyDescent="0.2">
      <c r="C87" s="1"/>
      <c r="D87" s="1"/>
      <c r="M87" s="12"/>
      <c r="O87" s="12"/>
      <c r="Q87" s="12"/>
      <c r="S87" s="12"/>
      <c r="T87" s="12"/>
      <c r="V87" s="22"/>
      <c r="W87" s="22"/>
      <c r="X87" s="22"/>
      <c r="Y87" s="22"/>
      <c r="Z87" s="130"/>
      <c r="AA87" s="22"/>
      <c r="AB87" s="22"/>
      <c r="AC87" s="22"/>
      <c r="AD87" s="22"/>
    </row>
    <row r="88" spans="3:30" x14ac:dyDescent="0.2">
      <c r="C88" s="1"/>
      <c r="D88" s="1"/>
      <c r="M88" s="12"/>
      <c r="O88" s="12"/>
      <c r="Q88" s="12"/>
      <c r="S88" s="12"/>
      <c r="T88" s="12"/>
      <c r="V88" s="22"/>
      <c r="W88" s="22"/>
      <c r="X88" s="22"/>
      <c r="Y88" s="22"/>
      <c r="Z88" s="130"/>
      <c r="AA88" s="22"/>
      <c r="AB88" s="22"/>
      <c r="AC88" s="22"/>
      <c r="AD88" s="22"/>
    </row>
    <row r="89" spans="3:30" x14ac:dyDescent="0.2">
      <c r="C89" s="1"/>
      <c r="D89" s="1"/>
      <c r="M89" s="12"/>
      <c r="O89" s="12"/>
      <c r="Q89" s="12"/>
      <c r="S89" s="12"/>
      <c r="T89" s="12"/>
      <c r="V89" s="22"/>
      <c r="W89" s="22"/>
      <c r="X89" s="22"/>
      <c r="Y89" s="22"/>
      <c r="Z89" s="130"/>
      <c r="AA89" s="22"/>
      <c r="AB89" s="22"/>
      <c r="AC89" s="22"/>
      <c r="AD89" s="22"/>
    </row>
    <row r="90" spans="3:30" x14ac:dyDescent="0.2">
      <c r="C90" s="1"/>
      <c r="D90" s="1"/>
      <c r="M90" s="12"/>
      <c r="O90" s="12"/>
      <c r="Q90" s="12"/>
      <c r="S90" s="12"/>
      <c r="T90" s="12"/>
      <c r="V90" s="22"/>
      <c r="W90" s="22"/>
      <c r="X90" s="22"/>
      <c r="Y90" s="22"/>
      <c r="Z90" s="130"/>
      <c r="AA90" s="22"/>
      <c r="AB90" s="22"/>
      <c r="AC90" s="22"/>
      <c r="AD90" s="22"/>
    </row>
    <row r="91" spans="3:30" x14ac:dyDescent="0.2">
      <c r="C91" s="1"/>
      <c r="D91" s="1"/>
      <c r="M91" s="12"/>
      <c r="O91" s="12"/>
      <c r="Q91" s="12"/>
      <c r="S91" s="12"/>
      <c r="T91" s="12"/>
      <c r="V91" s="22"/>
      <c r="W91" s="22"/>
      <c r="X91" s="22"/>
      <c r="Y91" s="22"/>
      <c r="Z91" s="130"/>
      <c r="AA91" s="22"/>
      <c r="AB91" s="22"/>
      <c r="AC91" s="22"/>
      <c r="AD91" s="22"/>
    </row>
    <row r="92" spans="3:30" x14ac:dyDescent="0.2">
      <c r="C92" s="1"/>
      <c r="D92" s="1"/>
      <c r="M92" s="12"/>
      <c r="O92" s="12"/>
      <c r="Q92" s="12"/>
      <c r="S92" s="12"/>
      <c r="T92" s="12"/>
      <c r="V92" s="22"/>
      <c r="W92" s="22"/>
      <c r="X92" s="22"/>
      <c r="Y92" s="22"/>
      <c r="Z92" s="130"/>
      <c r="AA92" s="22"/>
      <c r="AB92" s="22"/>
      <c r="AC92" s="22"/>
      <c r="AD92" s="22"/>
    </row>
    <row r="93" spans="3:30" x14ac:dyDescent="0.2">
      <c r="C93" s="1"/>
      <c r="D93" s="1"/>
      <c r="M93" s="12"/>
      <c r="O93" s="12"/>
      <c r="Q93" s="12"/>
      <c r="S93" s="12"/>
      <c r="T93" s="12"/>
      <c r="V93" s="22"/>
      <c r="W93" s="22"/>
      <c r="X93" s="22"/>
      <c r="Y93" s="22"/>
      <c r="Z93" s="130"/>
      <c r="AA93" s="22"/>
      <c r="AB93" s="22"/>
      <c r="AC93" s="22"/>
      <c r="AD93" s="22"/>
    </row>
    <row r="94" spans="3:30" x14ac:dyDescent="0.2">
      <c r="C94" s="1"/>
      <c r="D94" s="1"/>
      <c r="M94" s="12"/>
      <c r="O94" s="12"/>
      <c r="Q94" s="12"/>
      <c r="S94" s="12"/>
      <c r="T94" s="12"/>
      <c r="V94" s="22"/>
      <c r="W94" s="22"/>
      <c r="X94" s="22"/>
      <c r="Y94" s="22"/>
      <c r="Z94" s="130"/>
      <c r="AA94" s="22"/>
      <c r="AB94" s="22"/>
      <c r="AC94" s="22"/>
      <c r="AD94" s="22"/>
    </row>
    <row r="95" spans="3:30" x14ac:dyDescent="0.2">
      <c r="C95" s="1"/>
      <c r="D95" s="1"/>
      <c r="M95" s="12"/>
      <c r="O95" s="12"/>
      <c r="Q95" s="12"/>
      <c r="S95" s="12"/>
      <c r="T95" s="12"/>
      <c r="V95" s="22"/>
      <c r="W95" s="22"/>
      <c r="X95" s="22"/>
      <c r="Y95" s="22"/>
      <c r="Z95" s="130"/>
      <c r="AA95" s="22"/>
      <c r="AB95" s="22"/>
      <c r="AC95" s="22"/>
      <c r="AD95" s="22"/>
    </row>
    <row r="96" spans="3:30" x14ac:dyDescent="0.2">
      <c r="C96" s="1"/>
      <c r="D96" s="1"/>
      <c r="M96" s="12"/>
      <c r="O96" s="12"/>
      <c r="Q96" s="12"/>
      <c r="S96" s="12"/>
      <c r="T96" s="12"/>
      <c r="V96" s="22"/>
      <c r="W96" s="22"/>
      <c r="X96" s="22"/>
      <c r="Y96" s="22"/>
      <c r="Z96" s="130"/>
      <c r="AA96" s="22"/>
      <c r="AB96" s="22"/>
      <c r="AC96" s="22"/>
      <c r="AD96" s="22"/>
    </row>
    <row r="97" spans="3:30" x14ac:dyDescent="0.2">
      <c r="C97" s="1"/>
      <c r="D97" s="1"/>
      <c r="M97" s="12"/>
      <c r="O97" s="12"/>
      <c r="Q97" s="12"/>
      <c r="S97" s="12"/>
      <c r="T97" s="12"/>
      <c r="V97" s="22"/>
      <c r="W97" s="22"/>
      <c r="X97" s="22"/>
      <c r="Y97" s="22"/>
      <c r="Z97" s="130"/>
      <c r="AA97" s="22"/>
      <c r="AB97" s="22"/>
      <c r="AC97" s="22"/>
      <c r="AD97" s="22"/>
    </row>
    <row r="98" spans="3:30" x14ac:dyDescent="0.2">
      <c r="C98" s="1"/>
      <c r="D98" s="1"/>
      <c r="M98" s="12"/>
      <c r="O98" s="12"/>
      <c r="Q98" s="12"/>
      <c r="S98" s="12"/>
      <c r="T98" s="12"/>
      <c r="V98" s="22"/>
      <c r="W98" s="22"/>
      <c r="X98" s="22"/>
      <c r="Y98" s="22"/>
      <c r="Z98" s="130"/>
      <c r="AA98" s="22"/>
      <c r="AB98" s="22"/>
      <c r="AC98" s="22"/>
      <c r="AD98" s="22"/>
    </row>
    <row r="99" spans="3:30" x14ac:dyDescent="0.2">
      <c r="C99" s="1"/>
      <c r="D99" s="1"/>
      <c r="M99" s="12"/>
      <c r="O99" s="12"/>
      <c r="Q99" s="12"/>
      <c r="S99" s="12"/>
      <c r="T99" s="12"/>
      <c r="V99" s="22"/>
      <c r="W99" s="22"/>
      <c r="X99" s="22"/>
      <c r="Y99" s="22"/>
      <c r="Z99" s="130"/>
      <c r="AA99" s="22"/>
      <c r="AB99" s="22"/>
      <c r="AC99" s="22"/>
      <c r="AD99" s="22"/>
    </row>
    <row r="100" spans="3:30" x14ac:dyDescent="0.2">
      <c r="C100" s="1"/>
      <c r="D100" s="1"/>
      <c r="M100" s="12"/>
      <c r="O100" s="12"/>
      <c r="Q100" s="12"/>
      <c r="S100" s="12"/>
      <c r="T100" s="12"/>
      <c r="V100" s="22"/>
      <c r="W100" s="22"/>
      <c r="X100" s="22"/>
      <c r="Y100" s="22"/>
      <c r="Z100" s="130"/>
      <c r="AA100" s="22"/>
      <c r="AB100" s="22"/>
      <c r="AC100" s="22"/>
      <c r="AD100" s="22"/>
    </row>
    <row r="101" spans="3:30" x14ac:dyDescent="0.2">
      <c r="C101" s="1"/>
      <c r="D101" s="1"/>
      <c r="M101" s="12"/>
      <c r="O101" s="12"/>
      <c r="Q101" s="12"/>
      <c r="S101" s="12"/>
      <c r="T101" s="12"/>
      <c r="V101" s="22"/>
      <c r="W101" s="22"/>
      <c r="X101" s="22"/>
      <c r="Y101" s="22"/>
      <c r="Z101" s="130"/>
      <c r="AA101" s="22"/>
      <c r="AB101" s="22"/>
      <c r="AC101" s="22"/>
      <c r="AD101" s="22"/>
    </row>
    <row r="102" spans="3:30" x14ac:dyDescent="0.2">
      <c r="C102" s="1"/>
      <c r="D102" s="1"/>
      <c r="M102" s="12"/>
      <c r="O102" s="12"/>
      <c r="Q102" s="12"/>
      <c r="S102" s="12"/>
      <c r="T102" s="12"/>
      <c r="V102" s="22"/>
      <c r="W102" s="22"/>
      <c r="X102" s="22"/>
      <c r="Y102" s="22"/>
      <c r="Z102" s="130"/>
      <c r="AA102" s="22"/>
      <c r="AB102" s="22"/>
      <c r="AC102" s="22"/>
      <c r="AD102" s="22"/>
    </row>
    <row r="103" spans="3:30" x14ac:dyDescent="0.2">
      <c r="C103" s="1"/>
      <c r="D103" s="1"/>
      <c r="M103" s="12"/>
      <c r="O103" s="12"/>
      <c r="Q103" s="12"/>
      <c r="S103" s="12"/>
      <c r="T103" s="12"/>
      <c r="V103" s="22"/>
      <c r="W103" s="22"/>
      <c r="X103" s="22"/>
      <c r="Y103" s="22"/>
      <c r="Z103" s="130"/>
      <c r="AA103" s="22"/>
      <c r="AB103" s="22"/>
      <c r="AC103" s="22"/>
      <c r="AD103" s="22"/>
    </row>
    <row r="104" spans="3:30" x14ac:dyDescent="0.2">
      <c r="C104" s="1"/>
      <c r="D104" s="1"/>
      <c r="M104" s="12"/>
      <c r="O104" s="12"/>
      <c r="Q104" s="12"/>
      <c r="S104" s="12"/>
      <c r="T104" s="12"/>
      <c r="V104" s="22"/>
      <c r="W104" s="22"/>
      <c r="X104" s="22"/>
      <c r="Y104" s="22"/>
      <c r="Z104" s="130"/>
      <c r="AA104" s="22"/>
      <c r="AB104" s="22"/>
      <c r="AC104" s="22"/>
      <c r="AD104" s="22"/>
    </row>
    <row r="105" spans="3:30" x14ac:dyDescent="0.2">
      <c r="C105" s="1"/>
      <c r="D105" s="1"/>
      <c r="M105" s="12"/>
      <c r="O105" s="12"/>
      <c r="Q105" s="12"/>
      <c r="S105" s="12"/>
      <c r="T105" s="12"/>
      <c r="V105" s="22"/>
      <c r="W105" s="22"/>
      <c r="X105" s="22"/>
      <c r="Y105" s="22"/>
      <c r="Z105" s="130"/>
      <c r="AA105" s="22"/>
      <c r="AB105" s="22"/>
      <c r="AC105" s="22"/>
      <c r="AD105" s="22"/>
    </row>
    <row r="106" spans="3:30" x14ac:dyDescent="0.2">
      <c r="C106" s="1"/>
      <c r="D106" s="1"/>
      <c r="M106" s="12"/>
      <c r="O106" s="12"/>
      <c r="Q106" s="12"/>
      <c r="S106" s="12"/>
      <c r="T106" s="12"/>
      <c r="V106" s="22"/>
      <c r="W106" s="22"/>
      <c r="X106" s="22"/>
      <c r="Y106" s="22"/>
      <c r="Z106" s="130"/>
      <c r="AA106" s="22"/>
      <c r="AB106" s="22"/>
      <c r="AC106" s="22"/>
      <c r="AD106" s="22"/>
    </row>
    <row r="107" spans="3:30" x14ac:dyDescent="0.2">
      <c r="C107" s="1"/>
      <c r="D107" s="1"/>
      <c r="M107" s="12"/>
      <c r="O107" s="12"/>
      <c r="Q107" s="12"/>
      <c r="S107" s="12"/>
      <c r="T107" s="12"/>
      <c r="V107" s="22"/>
      <c r="W107" s="22"/>
      <c r="X107" s="22"/>
      <c r="Y107" s="22"/>
      <c r="Z107" s="130"/>
      <c r="AA107" s="22"/>
      <c r="AB107" s="22"/>
      <c r="AC107" s="22"/>
      <c r="AD107" s="22"/>
    </row>
    <row r="108" spans="3:30" x14ac:dyDescent="0.2">
      <c r="C108" s="1"/>
      <c r="D108" s="1"/>
      <c r="M108" s="12"/>
      <c r="O108" s="12"/>
      <c r="Q108" s="12"/>
      <c r="S108" s="12"/>
      <c r="T108" s="12"/>
      <c r="V108" s="22"/>
      <c r="W108" s="22"/>
      <c r="X108" s="22"/>
      <c r="Y108" s="22"/>
      <c r="Z108" s="130"/>
      <c r="AA108" s="22"/>
      <c r="AB108" s="22"/>
      <c r="AC108" s="22"/>
      <c r="AD108" s="22"/>
    </row>
    <row r="109" spans="3:30" x14ac:dyDescent="0.2">
      <c r="C109" s="1"/>
      <c r="D109" s="1"/>
      <c r="M109" s="12"/>
      <c r="O109" s="12"/>
      <c r="Q109" s="12"/>
      <c r="S109" s="12"/>
      <c r="T109" s="12"/>
      <c r="V109" s="22"/>
      <c r="W109" s="22"/>
      <c r="X109" s="22"/>
      <c r="Y109" s="22"/>
      <c r="Z109" s="130"/>
      <c r="AA109" s="22"/>
      <c r="AB109" s="22"/>
      <c r="AC109" s="22"/>
      <c r="AD109" s="22"/>
    </row>
    <row r="110" spans="3:30" x14ac:dyDescent="0.2">
      <c r="C110" s="1"/>
      <c r="D110" s="1"/>
      <c r="M110" s="12"/>
      <c r="O110" s="12"/>
      <c r="Q110" s="12"/>
      <c r="S110" s="12"/>
      <c r="T110" s="12"/>
      <c r="V110" s="22"/>
      <c r="W110" s="22"/>
      <c r="X110" s="22"/>
      <c r="Y110" s="22"/>
      <c r="Z110" s="130"/>
      <c r="AA110" s="22"/>
      <c r="AB110" s="22"/>
      <c r="AC110" s="22"/>
      <c r="AD110" s="22"/>
    </row>
    <row r="111" spans="3:30" x14ac:dyDescent="0.2">
      <c r="C111" s="1"/>
      <c r="D111" s="1"/>
      <c r="M111" s="12"/>
      <c r="O111" s="12"/>
      <c r="Q111" s="12"/>
      <c r="S111" s="12"/>
      <c r="T111" s="12"/>
      <c r="V111" s="22"/>
      <c r="W111" s="22"/>
      <c r="X111" s="22"/>
      <c r="Y111" s="22"/>
      <c r="Z111" s="130"/>
      <c r="AA111" s="22"/>
      <c r="AB111" s="22"/>
      <c r="AC111" s="22"/>
      <c r="AD111" s="22"/>
    </row>
    <row r="112" spans="3:30" x14ac:dyDescent="0.2">
      <c r="C112" s="1"/>
      <c r="D112" s="1"/>
      <c r="M112" s="12"/>
      <c r="O112" s="12"/>
      <c r="Q112" s="12"/>
      <c r="S112" s="12"/>
      <c r="T112" s="12"/>
      <c r="V112" s="22"/>
      <c r="W112" s="22"/>
      <c r="X112" s="22"/>
      <c r="Y112" s="22"/>
      <c r="Z112" s="130"/>
      <c r="AA112" s="22"/>
      <c r="AB112" s="22"/>
      <c r="AC112" s="22"/>
      <c r="AD112" s="22"/>
    </row>
    <row r="113" spans="3:30" x14ac:dyDescent="0.2">
      <c r="C113" s="1"/>
      <c r="D113" s="1"/>
      <c r="M113" s="12"/>
      <c r="O113" s="12"/>
      <c r="Q113" s="12"/>
      <c r="S113" s="12"/>
      <c r="T113" s="12"/>
      <c r="V113" s="22"/>
      <c r="W113" s="22"/>
      <c r="X113" s="22"/>
      <c r="Y113" s="22"/>
      <c r="Z113" s="130"/>
      <c r="AA113" s="22"/>
      <c r="AB113" s="22"/>
      <c r="AC113" s="22"/>
      <c r="AD113" s="22"/>
    </row>
    <row r="114" spans="3:30" x14ac:dyDescent="0.2">
      <c r="C114" s="1"/>
      <c r="D114" s="1"/>
      <c r="M114" s="12"/>
      <c r="O114" s="12"/>
      <c r="Q114" s="12"/>
      <c r="S114" s="12"/>
      <c r="T114" s="12"/>
      <c r="V114" s="22"/>
      <c r="W114" s="22"/>
      <c r="X114" s="22"/>
      <c r="Y114" s="22"/>
      <c r="Z114" s="130"/>
      <c r="AA114" s="22"/>
      <c r="AB114" s="22"/>
      <c r="AC114" s="22"/>
      <c r="AD114" s="22"/>
    </row>
    <row r="115" spans="3:30" x14ac:dyDescent="0.2">
      <c r="C115" s="1"/>
      <c r="D115" s="1"/>
      <c r="M115" s="12"/>
      <c r="O115" s="12"/>
      <c r="Q115" s="12"/>
      <c r="S115" s="12"/>
      <c r="T115" s="12"/>
      <c r="V115" s="22"/>
      <c r="W115" s="22"/>
      <c r="X115" s="22"/>
      <c r="Y115" s="22"/>
      <c r="Z115" s="130"/>
      <c r="AA115" s="22"/>
      <c r="AB115" s="22"/>
      <c r="AC115" s="22"/>
      <c r="AD115" s="22"/>
    </row>
    <row r="116" spans="3:30" x14ac:dyDescent="0.2">
      <c r="C116" s="1"/>
      <c r="D116" s="1"/>
      <c r="M116" s="12"/>
      <c r="O116" s="12"/>
      <c r="Q116" s="12"/>
      <c r="S116" s="12"/>
      <c r="T116" s="12"/>
      <c r="V116" s="22"/>
      <c r="W116" s="22"/>
      <c r="X116" s="22"/>
      <c r="Y116" s="22"/>
      <c r="Z116" s="130"/>
      <c r="AA116" s="22"/>
      <c r="AB116" s="22"/>
      <c r="AC116" s="22"/>
      <c r="AD116" s="22"/>
    </row>
    <row r="117" spans="3:30" x14ac:dyDescent="0.2">
      <c r="C117" s="1"/>
      <c r="D117" s="1"/>
      <c r="M117" s="12"/>
      <c r="O117" s="12"/>
      <c r="Q117" s="12"/>
      <c r="S117" s="12"/>
      <c r="T117" s="12"/>
      <c r="V117" s="22"/>
      <c r="W117" s="22"/>
      <c r="X117" s="22"/>
      <c r="Y117" s="22"/>
      <c r="Z117" s="130"/>
      <c r="AA117" s="22"/>
      <c r="AB117" s="22"/>
      <c r="AC117" s="22"/>
      <c r="AD117" s="22"/>
    </row>
    <row r="118" spans="3:30" x14ac:dyDescent="0.2">
      <c r="C118" s="1"/>
      <c r="D118" s="1"/>
      <c r="M118" s="12"/>
      <c r="O118" s="12"/>
      <c r="Q118" s="12"/>
      <c r="S118" s="12"/>
      <c r="T118" s="12"/>
      <c r="V118" s="22"/>
      <c r="W118" s="22"/>
      <c r="X118" s="22"/>
      <c r="Y118" s="22"/>
      <c r="Z118" s="130"/>
      <c r="AA118" s="22"/>
      <c r="AB118" s="22"/>
      <c r="AC118" s="22"/>
      <c r="AD118" s="22"/>
    </row>
    <row r="119" spans="3:30" x14ac:dyDescent="0.2">
      <c r="C119" s="1"/>
      <c r="D119" s="1"/>
      <c r="M119" s="12"/>
      <c r="O119" s="12"/>
      <c r="Q119" s="12"/>
      <c r="S119" s="12"/>
      <c r="T119" s="12"/>
      <c r="V119" s="22"/>
      <c r="W119" s="22"/>
      <c r="X119" s="22"/>
      <c r="Y119" s="22"/>
      <c r="Z119" s="130"/>
      <c r="AA119" s="22"/>
      <c r="AB119" s="22"/>
      <c r="AC119" s="22"/>
      <c r="AD119" s="22"/>
    </row>
    <row r="120" spans="3:30" x14ac:dyDescent="0.2">
      <c r="C120" s="1"/>
      <c r="D120" s="1"/>
      <c r="M120" s="12"/>
      <c r="O120" s="12"/>
      <c r="Q120" s="12"/>
      <c r="S120" s="12"/>
      <c r="T120" s="12"/>
      <c r="V120" s="22"/>
      <c r="W120" s="22"/>
      <c r="X120" s="22"/>
      <c r="Y120" s="22"/>
      <c r="Z120" s="130"/>
      <c r="AA120" s="22"/>
      <c r="AB120" s="22"/>
      <c r="AC120" s="22"/>
      <c r="AD120" s="22"/>
    </row>
    <row r="121" spans="3:30" x14ac:dyDescent="0.2">
      <c r="C121" s="1"/>
      <c r="D121" s="1"/>
      <c r="M121" s="12"/>
      <c r="O121" s="12"/>
      <c r="Q121" s="12"/>
      <c r="S121" s="12"/>
      <c r="T121" s="12"/>
      <c r="V121" s="22"/>
      <c r="W121" s="22"/>
      <c r="X121" s="22"/>
      <c r="Y121" s="22"/>
      <c r="Z121" s="130"/>
      <c r="AA121" s="22"/>
      <c r="AB121" s="22"/>
      <c r="AC121" s="22"/>
      <c r="AD121" s="22"/>
    </row>
    <row r="122" spans="3:30" x14ac:dyDescent="0.2">
      <c r="C122" s="1"/>
      <c r="D122" s="1"/>
      <c r="M122" s="12"/>
      <c r="O122" s="12"/>
      <c r="Q122" s="12"/>
      <c r="S122" s="12"/>
      <c r="T122" s="12"/>
      <c r="V122" s="22"/>
      <c r="W122" s="22"/>
      <c r="X122" s="22"/>
      <c r="Y122" s="22"/>
      <c r="Z122" s="130"/>
      <c r="AA122" s="22"/>
      <c r="AB122" s="22"/>
      <c r="AC122" s="22"/>
      <c r="AD122" s="22"/>
    </row>
    <row r="123" spans="3:30" x14ac:dyDescent="0.2">
      <c r="C123" s="1"/>
      <c r="D123" s="1"/>
      <c r="M123" s="12"/>
      <c r="O123" s="12"/>
      <c r="Q123" s="12"/>
      <c r="S123" s="12"/>
      <c r="T123" s="12"/>
      <c r="V123" s="22"/>
      <c r="W123" s="22"/>
      <c r="X123" s="22"/>
      <c r="Y123" s="22"/>
      <c r="Z123" s="130"/>
      <c r="AA123" s="22"/>
      <c r="AB123" s="22"/>
      <c r="AC123" s="22"/>
      <c r="AD123" s="22"/>
    </row>
    <row r="124" spans="3:30" x14ac:dyDescent="0.2">
      <c r="C124" s="1"/>
      <c r="D124" s="1"/>
      <c r="M124" s="12"/>
      <c r="O124" s="12"/>
      <c r="Q124" s="12"/>
      <c r="S124" s="12"/>
      <c r="T124" s="12"/>
      <c r="V124" s="22"/>
      <c r="W124" s="22"/>
      <c r="X124" s="22"/>
      <c r="Y124" s="22"/>
      <c r="Z124" s="130"/>
      <c r="AA124" s="22"/>
      <c r="AB124" s="22"/>
      <c r="AC124" s="22"/>
      <c r="AD124" s="22"/>
    </row>
    <row r="125" spans="3:30" x14ac:dyDescent="0.2">
      <c r="C125" s="1"/>
      <c r="D125" s="1"/>
      <c r="M125" s="12"/>
      <c r="O125" s="12"/>
      <c r="Q125" s="12"/>
      <c r="S125" s="12"/>
      <c r="T125" s="12"/>
      <c r="V125" s="22"/>
      <c r="W125" s="22"/>
      <c r="X125" s="22"/>
      <c r="Y125" s="22"/>
      <c r="Z125" s="130"/>
      <c r="AA125" s="22"/>
      <c r="AB125" s="22"/>
      <c r="AC125" s="22"/>
      <c r="AD125" s="22"/>
    </row>
    <row r="126" spans="3:30" x14ac:dyDescent="0.2">
      <c r="C126" s="1"/>
      <c r="D126" s="1"/>
      <c r="M126" s="12"/>
      <c r="O126" s="12"/>
      <c r="Q126" s="12"/>
      <c r="S126" s="12"/>
      <c r="T126" s="12"/>
      <c r="V126" s="22"/>
      <c r="W126" s="22"/>
      <c r="X126" s="22"/>
      <c r="Y126" s="22"/>
      <c r="Z126" s="130"/>
      <c r="AA126" s="22"/>
      <c r="AB126" s="22"/>
      <c r="AC126" s="22"/>
      <c r="AD126" s="22"/>
    </row>
    <row r="127" spans="3:30" x14ac:dyDescent="0.2">
      <c r="C127" s="1"/>
      <c r="D127" s="1"/>
      <c r="M127" s="12"/>
      <c r="O127" s="12"/>
      <c r="Q127" s="12"/>
      <c r="S127" s="12"/>
      <c r="T127" s="12"/>
      <c r="V127" s="22"/>
      <c r="W127" s="22"/>
      <c r="X127" s="22"/>
      <c r="Y127" s="22"/>
      <c r="Z127" s="130"/>
      <c r="AA127" s="22"/>
      <c r="AB127" s="22"/>
      <c r="AC127" s="22"/>
      <c r="AD127" s="22"/>
    </row>
    <row r="128" spans="3:30" x14ac:dyDescent="0.2">
      <c r="C128" s="1"/>
      <c r="D128" s="1"/>
      <c r="M128" s="12"/>
      <c r="O128" s="12"/>
      <c r="Q128" s="12"/>
      <c r="S128" s="12"/>
      <c r="T128" s="12"/>
      <c r="V128" s="22"/>
      <c r="W128" s="22"/>
      <c r="X128" s="22"/>
      <c r="Y128" s="22"/>
      <c r="Z128" s="130"/>
      <c r="AA128" s="22"/>
      <c r="AB128" s="22"/>
      <c r="AC128" s="22"/>
      <c r="AD128" s="22"/>
    </row>
    <row r="129" spans="3:30" x14ac:dyDescent="0.2">
      <c r="C129" s="1"/>
      <c r="D129" s="1"/>
      <c r="M129" s="12"/>
      <c r="O129" s="12"/>
      <c r="Q129" s="12"/>
      <c r="S129" s="12"/>
      <c r="T129" s="12"/>
      <c r="V129" s="22"/>
      <c r="W129" s="22"/>
      <c r="X129" s="22"/>
      <c r="Y129" s="22"/>
      <c r="Z129" s="130"/>
      <c r="AA129" s="22"/>
      <c r="AB129" s="22"/>
      <c r="AC129" s="22"/>
      <c r="AD129" s="22"/>
    </row>
    <row r="130" spans="3:30" x14ac:dyDescent="0.2">
      <c r="C130" s="1"/>
      <c r="D130" s="1"/>
      <c r="M130" s="12"/>
      <c r="O130" s="12"/>
      <c r="Q130" s="12"/>
      <c r="S130" s="12"/>
      <c r="T130" s="12"/>
      <c r="V130" s="22"/>
      <c r="W130" s="22"/>
      <c r="X130" s="22"/>
      <c r="Y130" s="22"/>
      <c r="Z130" s="130"/>
      <c r="AA130" s="22"/>
      <c r="AB130" s="22"/>
      <c r="AC130" s="22"/>
      <c r="AD130" s="22"/>
    </row>
    <row r="131" spans="3:30" x14ac:dyDescent="0.2">
      <c r="C131" s="1"/>
      <c r="D131" s="1"/>
      <c r="M131" s="12"/>
      <c r="O131" s="12"/>
      <c r="Q131" s="12"/>
      <c r="S131" s="12"/>
      <c r="T131" s="12"/>
      <c r="V131" s="22"/>
      <c r="W131" s="22"/>
      <c r="X131" s="22"/>
      <c r="Y131" s="22"/>
      <c r="Z131" s="130"/>
      <c r="AA131" s="22"/>
      <c r="AB131" s="22"/>
      <c r="AC131" s="22"/>
      <c r="AD131" s="22"/>
    </row>
    <row r="132" spans="3:30" x14ac:dyDescent="0.2">
      <c r="C132" s="1"/>
      <c r="D132" s="1"/>
      <c r="M132" s="12"/>
      <c r="O132" s="12"/>
      <c r="Q132" s="12"/>
      <c r="S132" s="12"/>
      <c r="T132" s="12"/>
      <c r="V132" s="22"/>
      <c r="W132" s="22"/>
      <c r="X132" s="22"/>
      <c r="Y132" s="22"/>
      <c r="Z132" s="130"/>
      <c r="AA132" s="22"/>
      <c r="AB132" s="22"/>
      <c r="AC132" s="22"/>
      <c r="AD132" s="22"/>
    </row>
    <row r="133" spans="3:30" x14ac:dyDescent="0.2">
      <c r="C133" s="1"/>
      <c r="D133" s="1"/>
      <c r="M133" s="12"/>
      <c r="O133" s="12"/>
      <c r="Q133" s="12"/>
      <c r="S133" s="12"/>
      <c r="T133" s="12"/>
      <c r="V133" s="22"/>
      <c r="W133" s="22"/>
      <c r="X133" s="22"/>
      <c r="Y133" s="22"/>
      <c r="Z133" s="130"/>
      <c r="AA133" s="22"/>
      <c r="AB133" s="22"/>
      <c r="AC133" s="22"/>
      <c r="AD133" s="22"/>
    </row>
    <row r="134" spans="3:30" x14ac:dyDescent="0.2">
      <c r="C134" s="1"/>
      <c r="D134" s="1"/>
      <c r="M134" s="12"/>
      <c r="O134" s="12"/>
      <c r="Q134" s="12"/>
      <c r="S134" s="12"/>
      <c r="T134" s="12"/>
      <c r="V134" s="22"/>
      <c r="W134" s="22"/>
      <c r="X134" s="22"/>
      <c r="Y134" s="22"/>
      <c r="Z134" s="130"/>
      <c r="AA134" s="22"/>
      <c r="AB134" s="22"/>
      <c r="AC134" s="22"/>
      <c r="AD134" s="22"/>
    </row>
    <row r="135" spans="3:30" x14ac:dyDescent="0.2">
      <c r="C135" s="1"/>
      <c r="D135" s="1"/>
      <c r="M135" s="12"/>
      <c r="O135" s="12"/>
      <c r="Q135" s="12"/>
      <c r="S135" s="12"/>
      <c r="T135" s="12"/>
      <c r="V135" s="22"/>
      <c r="W135" s="22"/>
      <c r="X135" s="22"/>
      <c r="Y135" s="22"/>
      <c r="Z135" s="130"/>
      <c r="AA135" s="22"/>
      <c r="AB135" s="22"/>
      <c r="AC135" s="22"/>
      <c r="AD135" s="22"/>
    </row>
    <row r="136" spans="3:30" x14ac:dyDescent="0.2">
      <c r="C136" s="1"/>
      <c r="D136" s="1"/>
      <c r="M136" s="12"/>
      <c r="O136" s="12"/>
      <c r="Q136" s="12"/>
      <c r="S136" s="12"/>
      <c r="T136" s="12"/>
      <c r="V136" s="22"/>
      <c r="W136" s="22"/>
      <c r="X136" s="22"/>
      <c r="Y136" s="22"/>
      <c r="Z136" s="130"/>
      <c r="AA136" s="22"/>
      <c r="AB136" s="22"/>
      <c r="AC136" s="22"/>
      <c r="AD136" s="22"/>
    </row>
    <row r="137" spans="3:30" x14ac:dyDescent="0.2">
      <c r="C137" s="1"/>
      <c r="D137" s="1"/>
      <c r="M137" s="12"/>
      <c r="O137" s="12"/>
      <c r="Q137" s="12"/>
      <c r="S137" s="12"/>
      <c r="T137" s="12"/>
      <c r="V137" s="22"/>
      <c r="W137" s="22"/>
      <c r="X137" s="22"/>
      <c r="Y137" s="22"/>
      <c r="Z137" s="130"/>
      <c r="AA137" s="22"/>
      <c r="AB137" s="22"/>
      <c r="AC137" s="22"/>
      <c r="AD137" s="22"/>
    </row>
    <row r="138" spans="3:30" x14ac:dyDescent="0.2">
      <c r="C138" s="1"/>
      <c r="D138" s="1"/>
      <c r="M138" s="12"/>
      <c r="O138" s="12"/>
      <c r="Q138" s="12"/>
      <c r="S138" s="12"/>
      <c r="T138" s="12"/>
      <c r="V138" s="22"/>
      <c r="W138" s="22"/>
      <c r="X138" s="22"/>
      <c r="Y138" s="22"/>
      <c r="Z138" s="130"/>
      <c r="AA138" s="22"/>
      <c r="AB138" s="22"/>
      <c r="AC138" s="22"/>
      <c r="AD138" s="22"/>
    </row>
    <row r="139" spans="3:30" x14ac:dyDescent="0.2">
      <c r="C139" s="1"/>
      <c r="D139" s="1"/>
      <c r="M139" s="12"/>
      <c r="O139" s="12"/>
      <c r="Q139" s="12"/>
      <c r="S139" s="12"/>
      <c r="T139" s="12"/>
      <c r="V139" s="22"/>
      <c r="W139" s="22"/>
      <c r="X139" s="22"/>
      <c r="Y139" s="22"/>
      <c r="Z139" s="130"/>
      <c r="AA139" s="22"/>
      <c r="AB139" s="22"/>
      <c r="AC139" s="22"/>
      <c r="AD139" s="22"/>
    </row>
    <row r="140" spans="3:30" x14ac:dyDescent="0.2">
      <c r="C140" s="1"/>
      <c r="D140" s="1"/>
      <c r="M140" s="12"/>
      <c r="O140" s="12"/>
      <c r="Q140" s="12"/>
      <c r="S140" s="12"/>
      <c r="T140" s="12"/>
      <c r="V140" s="22"/>
      <c r="W140" s="22"/>
      <c r="X140" s="22"/>
      <c r="Y140" s="22"/>
      <c r="Z140" s="130"/>
      <c r="AA140" s="22"/>
      <c r="AB140" s="22"/>
      <c r="AC140" s="22"/>
      <c r="AD140" s="22"/>
    </row>
    <row r="141" spans="3:30" x14ac:dyDescent="0.2">
      <c r="C141" s="1"/>
      <c r="D141" s="1"/>
      <c r="M141" s="12"/>
      <c r="O141" s="12"/>
      <c r="Q141" s="12"/>
      <c r="S141" s="12"/>
      <c r="T141" s="12"/>
      <c r="V141" s="22"/>
      <c r="W141" s="22"/>
      <c r="X141" s="22"/>
      <c r="Y141" s="22"/>
      <c r="Z141" s="130"/>
      <c r="AA141" s="22"/>
      <c r="AB141" s="22"/>
      <c r="AC141" s="22"/>
      <c r="AD141" s="22"/>
    </row>
    <row r="142" spans="3:30" x14ac:dyDescent="0.2">
      <c r="C142" s="1"/>
      <c r="D142" s="1"/>
      <c r="M142" s="12"/>
      <c r="O142" s="12"/>
      <c r="Q142" s="12"/>
      <c r="S142" s="12"/>
      <c r="T142" s="12"/>
      <c r="V142" s="22"/>
      <c r="W142" s="22"/>
      <c r="X142" s="22"/>
      <c r="Y142" s="22"/>
      <c r="Z142" s="130"/>
      <c r="AA142" s="22"/>
      <c r="AB142" s="22"/>
      <c r="AC142" s="22"/>
      <c r="AD142" s="22"/>
    </row>
    <row r="143" spans="3:30" x14ac:dyDescent="0.2">
      <c r="C143" s="1"/>
      <c r="D143" s="1"/>
      <c r="M143" s="12"/>
      <c r="O143" s="12"/>
      <c r="Q143" s="12"/>
      <c r="S143" s="12"/>
      <c r="T143" s="12"/>
      <c r="V143" s="22"/>
      <c r="W143" s="22"/>
      <c r="X143" s="22"/>
      <c r="Y143" s="22"/>
      <c r="Z143" s="130"/>
      <c r="AA143" s="22"/>
      <c r="AB143" s="22"/>
      <c r="AC143" s="22"/>
      <c r="AD143" s="22"/>
    </row>
    <row r="144" spans="3:30" x14ac:dyDescent="0.2">
      <c r="C144" s="1"/>
      <c r="D144" s="1"/>
      <c r="M144" s="12"/>
      <c r="O144" s="12"/>
      <c r="Q144" s="12"/>
      <c r="S144" s="12"/>
      <c r="T144" s="12"/>
      <c r="V144" s="22"/>
      <c r="W144" s="22"/>
      <c r="X144" s="22"/>
      <c r="Y144" s="22"/>
      <c r="Z144" s="130"/>
      <c r="AA144" s="22"/>
      <c r="AB144" s="22"/>
      <c r="AC144" s="22"/>
      <c r="AD144" s="22"/>
    </row>
    <row r="145" spans="3:30" x14ac:dyDescent="0.2">
      <c r="C145" s="1"/>
      <c r="D145" s="1"/>
      <c r="M145" s="12"/>
      <c r="O145" s="12"/>
      <c r="Q145" s="12"/>
      <c r="S145" s="12"/>
      <c r="T145" s="12"/>
      <c r="V145" s="22"/>
      <c r="W145" s="22"/>
      <c r="X145" s="22"/>
      <c r="Y145" s="22"/>
      <c r="Z145" s="130"/>
      <c r="AA145" s="22"/>
      <c r="AB145" s="22"/>
      <c r="AC145" s="22"/>
      <c r="AD145" s="22"/>
    </row>
    <row r="146" spans="3:30" x14ac:dyDescent="0.2">
      <c r="C146" s="1"/>
      <c r="D146" s="1"/>
      <c r="M146" s="12"/>
      <c r="O146" s="12"/>
      <c r="Q146" s="12"/>
      <c r="S146" s="12"/>
      <c r="T146" s="12"/>
      <c r="V146" s="22"/>
      <c r="W146" s="22"/>
      <c r="X146" s="22"/>
      <c r="Y146" s="22"/>
      <c r="Z146" s="130"/>
      <c r="AA146" s="22"/>
      <c r="AB146" s="22"/>
      <c r="AC146" s="22"/>
      <c r="AD146" s="22"/>
    </row>
    <row r="147" spans="3:30" x14ac:dyDescent="0.2">
      <c r="C147" s="1"/>
      <c r="D147" s="1"/>
      <c r="M147" s="12"/>
      <c r="O147" s="12"/>
      <c r="Q147" s="12"/>
      <c r="S147" s="12"/>
      <c r="T147" s="12"/>
      <c r="V147" s="22"/>
      <c r="W147" s="22"/>
      <c r="X147" s="22"/>
      <c r="Y147" s="22"/>
      <c r="Z147" s="130"/>
      <c r="AA147" s="22"/>
      <c r="AB147" s="22"/>
      <c r="AC147" s="22"/>
      <c r="AD147" s="22"/>
    </row>
    <row r="148" spans="3:30" x14ac:dyDescent="0.2">
      <c r="C148" s="1"/>
      <c r="D148" s="1"/>
      <c r="M148" s="12"/>
      <c r="O148" s="12"/>
      <c r="Q148" s="12"/>
      <c r="S148" s="12"/>
      <c r="T148" s="12"/>
      <c r="V148" s="22"/>
      <c r="W148" s="22"/>
      <c r="X148" s="22"/>
      <c r="Y148" s="22"/>
      <c r="Z148" s="130"/>
      <c r="AA148" s="22"/>
      <c r="AB148" s="22"/>
      <c r="AC148" s="22"/>
      <c r="AD148" s="22"/>
    </row>
    <row r="149" spans="3:30" x14ac:dyDescent="0.2">
      <c r="C149" s="1"/>
      <c r="D149" s="1"/>
      <c r="M149" s="12"/>
      <c r="O149" s="12"/>
      <c r="Q149" s="12"/>
      <c r="S149" s="12"/>
      <c r="T149" s="12"/>
      <c r="V149" s="22"/>
      <c r="W149" s="22"/>
      <c r="X149" s="22"/>
      <c r="Y149" s="22"/>
      <c r="Z149" s="130"/>
      <c r="AA149" s="22"/>
      <c r="AB149" s="22"/>
      <c r="AC149" s="22"/>
      <c r="AD149" s="22"/>
    </row>
    <row r="150" spans="3:30" x14ac:dyDescent="0.2">
      <c r="C150" s="1"/>
      <c r="D150" s="1"/>
      <c r="M150" s="12"/>
      <c r="O150" s="12"/>
      <c r="Q150" s="12"/>
      <c r="S150" s="12"/>
      <c r="T150" s="12"/>
      <c r="V150" s="22"/>
      <c r="W150" s="22"/>
      <c r="X150" s="22"/>
      <c r="Y150" s="22"/>
      <c r="Z150" s="130"/>
      <c r="AA150" s="22"/>
      <c r="AB150" s="22"/>
      <c r="AC150" s="22"/>
      <c r="AD150" s="22"/>
    </row>
    <row r="151" spans="3:30" x14ac:dyDescent="0.2">
      <c r="C151" s="1"/>
      <c r="D151" s="1"/>
      <c r="M151" s="12"/>
      <c r="O151" s="12"/>
      <c r="Q151" s="12"/>
      <c r="S151" s="12"/>
      <c r="T151" s="12"/>
      <c r="V151" s="22"/>
      <c r="W151" s="22"/>
      <c r="X151" s="22"/>
      <c r="Y151" s="22"/>
      <c r="Z151" s="130"/>
      <c r="AA151" s="22"/>
      <c r="AB151" s="22"/>
      <c r="AC151" s="22"/>
      <c r="AD151" s="22"/>
    </row>
    <row r="152" spans="3:30" x14ac:dyDescent="0.2">
      <c r="C152" s="1"/>
      <c r="D152" s="1"/>
      <c r="M152" s="12"/>
      <c r="O152" s="12"/>
      <c r="Q152" s="12"/>
      <c r="S152" s="12"/>
      <c r="T152" s="12"/>
      <c r="V152" s="22"/>
      <c r="W152" s="22"/>
      <c r="X152" s="22"/>
      <c r="Y152" s="22"/>
      <c r="Z152" s="130"/>
      <c r="AA152" s="22"/>
      <c r="AB152" s="22"/>
      <c r="AC152" s="22"/>
      <c r="AD152" s="22"/>
    </row>
    <row r="153" spans="3:30" x14ac:dyDescent="0.2">
      <c r="C153" s="1"/>
      <c r="D153" s="1"/>
      <c r="M153" s="12"/>
      <c r="O153" s="12"/>
      <c r="Q153" s="12"/>
      <c r="S153" s="12"/>
      <c r="T153" s="12"/>
      <c r="V153" s="22"/>
      <c r="W153" s="22"/>
      <c r="X153" s="22"/>
      <c r="Y153" s="22"/>
      <c r="Z153" s="130"/>
      <c r="AA153" s="22"/>
      <c r="AB153" s="22"/>
      <c r="AC153" s="22"/>
      <c r="AD153" s="22"/>
    </row>
    <row r="154" spans="3:30" x14ac:dyDescent="0.2">
      <c r="C154" s="1"/>
      <c r="D154" s="1"/>
      <c r="M154" s="12"/>
      <c r="O154" s="12"/>
      <c r="Q154" s="12"/>
      <c r="S154" s="12"/>
      <c r="T154" s="12"/>
      <c r="V154" s="22"/>
      <c r="W154" s="22"/>
      <c r="X154" s="22"/>
      <c r="Y154" s="22"/>
      <c r="Z154" s="130"/>
      <c r="AA154" s="22"/>
      <c r="AB154" s="22"/>
      <c r="AC154" s="22"/>
      <c r="AD154" s="22"/>
    </row>
    <row r="155" spans="3:30" x14ac:dyDescent="0.2">
      <c r="C155" s="1"/>
      <c r="D155" s="1"/>
      <c r="M155" s="12"/>
      <c r="O155" s="12"/>
      <c r="Q155" s="12"/>
      <c r="S155" s="12"/>
      <c r="T155" s="12"/>
      <c r="V155" s="22"/>
      <c r="W155" s="22"/>
      <c r="X155" s="22"/>
      <c r="Y155" s="22"/>
      <c r="Z155" s="130"/>
      <c r="AA155" s="22"/>
      <c r="AB155" s="22"/>
      <c r="AC155" s="22"/>
      <c r="AD155" s="22"/>
    </row>
    <row r="156" spans="3:30" x14ac:dyDescent="0.2">
      <c r="C156" s="1"/>
      <c r="D156" s="1"/>
      <c r="M156" s="12"/>
      <c r="O156" s="12"/>
      <c r="Q156" s="12"/>
      <c r="S156" s="12"/>
      <c r="T156" s="12"/>
      <c r="V156" s="22"/>
      <c r="W156" s="22"/>
      <c r="X156" s="22"/>
      <c r="Y156" s="22"/>
      <c r="Z156" s="130"/>
      <c r="AA156" s="22"/>
      <c r="AB156" s="22"/>
      <c r="AC156" s="22"/>
      <c r="AD156" s="22"/>
    </row>
    <row r="157" spans="3:30" x14ac:dyDescent="0.2">
      <c r="C157" s="1"/>
      <c r="D157" s="1"/>
      <c r="M157" s="12"/>
      <c r="O157" s="12"/>
      <c r="Q157" s="12"/>
      <c r="S157" s="12"/>
      <c r="T157" s="12"/>
      <c r="V157" s="22"/>
      <c r="W157" s="22"/>
      <c r="X157" s="22"/>
      <c r="Y157" s="22"/>
      <c r="Z157" s="130"/>
      <c r="AA157" s="22"/>
      <c r="AB157" s="22"/>
      <c r="AC157" s="22"/>
      <c r="AD157" s="22"/>
    </row>
    <row r="158" spans="3:30" x14ac:dyDescent="0.2">
      <c r="C158" s="1"/>
      <c r="D158" s="1"/>
      <c r="M158" s="12"/>
      <c r="O158" s="12"/>
      <c r="Q158" s="12"/>
      <c r="S158" s="12"/>
      <c r="T158" s="12"/>
      <c r="V158" s="22"/>
      <c r="W158" s="22"/>
      <c r="X158" s="22"/>
      <c r="Y158" s="22"/>
      <c r="Z158" s="130"/>
      <c r="AA158" s="22"/>
      <c r="AB158" s="22"/>
      <c r="AC158" s="22"/>
      <c r="AD158" s="22"/>
    </row>
    <row r="159" spans="3:30" x14ac:dyDescent="0.2">
      <c r="C159" s="1"/>
      <c r="D159" s="1"/>
      <c r="M159" s="12"/>
      <c r="O159" s="12"/>
      <c r="Q159" s="12"/>
      <c r="S159" s="12"/>
      <c r="T159" s="12"/>
      <c r="V159" s="22"/>
      <c r="W159" s="22"/>
      <c r="X159" s="22"/>
      <c r="Y159" s="22"/>
      <c r="Z159" s="130"/>
      <c r="AA159" s="22"/>
      <c r="AB159" s="22"/>
      <c r="AC159" s="22"/>
      <c r="AD159" s="22"/>
    </row>
    <row r="160" spans="3:30" x14ac:dyDescent="0.2">
      <c r="C160" s="1"/>
      <c r="D160" s="1"/>
      <c r="M160" s="12"/>
      <c r="O160" s="12"/>
      <c r="Q160" s="12"/>
      <c r="S160" s="12"/>
      <c r="T160" s="12"/>
      <c r="V160" s="22"/>
      <c r="W160" s="22"/>
      <c r="X160" s="22"/>
      <c r="Y160" s="22"/>
      <c r="Z160" s="130"/>
      <c r="AA160" s="22"/>
      <c r="AB160" s="22"/>
      <c r="AC160" s="22"/>
      <c r="AD160" s="22"/>
    </row>
    <row r="161" spans="3:30" x14ac:dyDescent="0.2">
      <c r="C161" s="1"/>
      <c r="D161" s="1"/>
      <c r="M161" s="12"/>
      <c r="O161" s="12"/>
      <c r="Q161" s="12"/>
      <c r="S161" s="12"/>
      <c r="T161" s="12"/>
      <c r="V161" s="22"/>
      <c r="W161" s="22"/>
      <c r="X161" s="22"/>
      <c r="Y161" s="22"/>
      <c r="Z161" s="130"/>
      <c r="AA161" s="22"/>
      <c r="AB161" s="22"/>
      <c r="AC161" s="22"/>
      <c r="AD161" s="22"/>
    </row>
    <row r="162" spans="3:30" x14ac:dyDescent="0.2">
      <c r="C162" s="1"/>
      <c r="D162" s="1"/>
      <c r="M162" s="12"/>
      <c r="O162" s="12"/>
      <c r="Q162" s="12"/>
      <c r="S162" s="12"/>
      <c r="T162" s="12"/>
      <c r="V162" s="22"/>
      <c r="W162" s="22"/>
      <c r="X162" s="22"/>
      <c r="Y162" s="22"/>
      <c r="Z162" s="130"/>
      <c r="AA162" s="22"/>
      <c r="AB162" s="22"/>
      <c r="AC162" s="22"/>
      <c r="AD162" s="22"/>
    </row>
    <row r="163" spans="3:30" x14ac:dyDescent="0.2">
      <c r="C163" s="1"/>
      <c r="D163" s="1"/>
      <c r="M163" s="12"/>
      <c r="O163" s="12"/>
      <c r="Q163" s="12"/>
      <c r="S163" s="12"/>
      <c r="T163" s="12"/>
      <c r="V163" s="22"/>
      <c r="W163" s="22"/>
      <c r="X163" s="22"/>
      <c r="Y163" s="22"/>
      <c r="Z163" s="130"/>
      <c r="AA163" s="22"/>
      <c r="AB163" s="22"/>
      <c r="AC163" s="22"/>
      <c r="AD163" s="22"/>
    </row>
    <row r="164" spans="3:30" x14ac:dyDescent="0.2">
      <c r="C164" s="1"/>
      <c r="D164" s="1"/>
      <c r="M164" s="12"/>
      <c r="O164" s="12"/>
      <c r="Q164" s="12"/>
      <c r="S164" s="12"/>
      <c r="T164" s="12"/>
      <c r="V164" s="22"/>
      <c r="W164" s="22"/>
      <c r="X164" s="22"/>
      <c r="Y164" s="22"/>
      <c r="Z164" s="130"/>
      <c r="AA164" s="22"/>
      <c r="AB164" s="22"/>
      <c r="AC164" s="22"/>
      <c r="AD164" s="22"/>
    </row>
    <row r="165" spans="3:30" x14ac:dyDescent="0.2">
      <c r="C165" s="1"/>
      <c r="D165" s="1"/>
      <c r="M165" s="12"/>
      <c r="O165" s="12"/>
      <c r="Q165" s="12"/>
      <c r="S165" s="12"/>
      <c r="T165" s="12"/>
      <c r="V165" s="22"/>
      <c r="W165" s="22"/>
      <c r="X165" s="22"/>
      <c r="Y165" s="22"/>
      <c r="Z165" s="130"/>
      <c r="AA165" s="22"/>
      <c r="AB165" s="22"/>
      <c r="AC165" s="22"/>
      <c r="AD165" s="22"/>
    </row>
    <row r="166" spans="3:30" x14ac:dyDescent="0.2">
      <c r="C166" s="1"/>
      <c r="D166" s="1"/>
      <c r="M166" s="12"/>
      <c r="O166" s="12"/>
      <c r="Q166" s="12"/>
      <c r="S166" s="12"/>
      <c r="T166" s="12"/>
      <c r="V166" s="22"/>
      <c r="W166" s="22"/>
      <c r="X166" s="22"/>
      <c r="Y166" s="22"/>
      <c r="Z166" s="130"/>
      <c r="AA166" s="22"/>
      <c r="AB166" s="22"/>
      <c r="AC166" s="22"/>
      <c r="AD166" s="22"/>
    </row>
    <row r="167" spans="3:30" x14ac:dyDescent="0.2">
      <c r="C167" s="1"/>
      <c r="D167" s="1"/>
      <c r="M167" s="12"/>
      <c r="O167" s="12"/>
      <c r="Q167" s="12"/>
      <c r="S167" s="12"/>
      <c r="T167" s="12"/>
      <c r="V167" s="22"/>
      <c r="W167" s="22"/>
      <c r="X167" s="22"/>
      <c r="Y167" s="22"/>
      <c r="Z167" s="130"/>
      <c r="AA167" s="22"/>
      <c r="AB167" s="22"/>
      <c r="AC167" s="22"/>
      <c r="AD167" s="22"/>
    </row>
    <row r="168" spans="3:30" x14ac:dyDescent="0.2">
      <c r="C168" s="1"/>
      <c r="D168" s="1"/>
      <c r="M168" s="12"/>
      <c r="O168" s="12"/>
      <c r="Q168" s="12"/>
      <c r="S168" s="12"/>
      <c r="T168" s="12"/>
      <c r="V168" s="22"/>
      <c r="W168" s="22"/>
      <c r="X168" s="22"/>
      <c r="Y168" s="22"/>
      <c r="Z168" s="130"/>
      <c r="AA168" s="22"/>
      <c r="AB168" s="22"/>
      <c r="AC168" s="22"/>
      <c r="AD168" s="22"/>
    </row>
    <row r="169" spans="3:30" x14ac:dyDescent="0.2">
      <c r="C169" s="1"/>
      <c r="D169" s="1"/>
      <c r="M169" s="12"/>
      <c r="O169" s="12"/>
      <c r="Q169" s="12"/>
      <c r="S169" s="12"/>
      <c r="T169" s="12"/>
      <c r="V169" s="22"/>
      <c r="W169" s="22"/>
      <c r="X169" s="22"/>
      <c r="Y169" s="22"/>
      <c r="Z169" s="130"/>
      <c r="AA169" s="22"/>
      <c r="AB169" s="22"/>
      <c r="AC169" s="22"/>
      <c r="AD169" s="22"/>
    </row>
    <row r="170" spans="3:30" x14ac:dyDescent="0.2">
      <c r="C170" s="1"/>
      <c r="D170" s="1"/>
      <c r="M170" s="12"/>
      <c r="O170" s="12"/>
      <c r="Q170" s="12"/>
      <c r="S170" s="12"/>
      <c r="T170" s="12"/>
      <c r="V170" s="22"/>
      <c r="W170" s="22"/>
      <c r="X170" s="22"/>
      <c r="Y170" s="22"/>
      <c r="Z170" s="130"/>
      <c r="AA170" s="22"/>
      <c r="AB170" s="22"/>
      <c r="AC170" s="22"/>
      <c r="AD170" s="22"/>
    </row>
    <row r="171" spans="3:30" x14ac:dyDescent="0.2">
      <c r="C171" s="1"/>
      <c r="D171" s="1"/>
      <c r="M171" s="12"/>
      <c r="O171" s="12"/>
      <c r="Q171" s="12"/>
      <c r="S171" s="12"/>
      <c r="T171" s="12"/>
      <c r="V171" s="22"/>
      <c r="W171" s="22"/>
      <c r="X171" s="22"/>
      <c r="Y171" s="22"/>
      <c r="Z171" s="130"/>
      <c r="AA171" s="22"/>
      <c r="AB171" s="22"/>
      <c r="AC171" s="22"/>
      <c r="AD171" s="22"/>
    </row>
    <row r="172" spans="3:30" x14ac:dyDescent="0.2">
      <c r="C172" s="1"/>
      <c r="D172" s="1"/>
      <c r="M172" s="12"/>
      <c r="O172" s="12"/>
      <c r="Q172" s="12"/>
      <c r="S172" s="12"/>
      <c r="T172" s="12"/>
      <c r="V172" s="22"/>
      <c r="W172" s="22"/>
      <c r="X172" s="22"/>
      <c r="Y172" s="22"/>
      <c r="Z172" s="130"/>
      <c r="AA172" s="22"/>
      <c r="AB172" s="22"/>
      <c r="AC172" s="22"/>
      <c r="AD172" s="22"/>
    </row>
    <row r="173" spans="3:30" x14ac:dyDescent="0.2">
      <c r="C173" s="1"/>
      <c r="D173" s="1"/>
      <c r="M173" s="12"/>
      <c r="O173" s="12"/>
      <c r="Q173" s="12"/>
      <c r="S173" s="12"/>
      <c r="T173" s="12"/>
      <c r="V173" s="22"/>
      <c r="W173" s="22"/>
      <c r="X173" s="22"/>
      <c r="Y173" s="22"/>
      <c r="Z173" s="130"/>
      <c r="AA173" s="22"/>
      <c r="AB173" s="22"/>
      <c r="AC173" s="22"/>
      <c r="AD173" s="22"/>
    </row>
    <row r="174" spans="3:30" x14ac:dyDescent="0.2">
      <c r="C174" s="1"/>
      <c r="D174" s="1"/>
      <c r="M174" s="12"/>
      <c r="O174" s="12"/>
      <c r="Q174" s="12"/>
      <c r="S174" s="12"/>
      <c r="T174" s="12"/>
      <c r="V174" s="22"/>
      <c r="W174" s="22"/>
      <c r="X174" s="22"/>
      <c r="Y174" s="22"/>
      <c r="Z174" s="130"/>
      <c r="AA174" s="22"/>
      <c r="AB174" s="22"/>
      <c r="AC174" s="22"/>
      <c r="AD174" s="22"/>
    </row>
    <row r="175" spans="3:30" x14ac:dyDescent="0.2">
      <c r="C175" s="1"/>
      <c r="D175" s="1"/>
      <c r="M175" s="12"/>
      <c r="O175" s="12"/>
      <c r="Q175" s="12"/>
      <c r="S175" s="12"/>
      <c r="T175" s="12"/>
      <c r="V175" s="22"/>
      <c r="W175" s="22"/>
      <c r="X175" s="22"/>
      <c r="Y175" s="22"/>
      <c r="Z175" s="130"/>
      <c r="AA175" s="22"/>
      <c r="AB175" s="22"/>
      <c r="AC175" s="22"/>
      <c r="AD175" s="22"/>
    </row>
    <row r="176" spans="3:30" x14ac:dyDescent="0.2">
      <c r="C176" s="1"/>
      <c r="D176" s="1"/>
      <c r="M176" s="12"/>
      <c r="O176" s="12"/>
      <c r="Q176" s="12"/>
      <c r="S176" s="12"/>
      <c r="T176" s="12"/>
      <c r="V176" s="22"/>
      <c r="W176" s="22"/>
      <c r="X176" s="22"/>
      <c r="Y176" s="22"/>
      <c r="Z176" s="130"/>
      <c r="AA176" s="22"/>
      <c r="AB176" s="22"/>
      <c r="AC176" s="22"/>
      <c r="AD176" s="22"/>
    </row>
    <row r="177" spans="3:30" x14ac:dyDescent="0.2">
      <c r="C177" s="1"/>
      <c r="D177" s="1"/>
      <c r="M177" s="12"/>
      <c r="O177" s="12"/>
      <c r="Q177" s="12"/>
      <c r="S177" s="12"/>
      <c r="T177" s="12"/>
      <c r="V177" s="22"/>
      <c r="W177" s="22"/>
      <c r="X177" s="22"/>
      <c r="Y177" s="22"/>
      <c r="Z177" s="130"/>
      <c r="AA177" s="22"/>
      <c r="AB177" s="22"/>
      <c r="AC177" s="22"/>
      <c r="AD177" s="22"/>
    </row>
    <row r="178" spans="3:30" x14ac:dyDescent="0.2">
      <c r="C178" s="1"/>
      <c r="D178" s="1"/>
      <c r="M178" s="12"/>
      <c r="O178" s="12"/>
      <c r="Q178" s="12"/>
      <c r="S178" s="12"/>
      <c r="T178" s="12"/>
      <c r="V178" s="22"/>
      <c r="W178" s="22"/>
      <c r="X178" s="22"/>
      <c r="Y178" s="22"/>
      <c r="Z178" s="130"/>
      <c r="AA178" s="22"/>
      <c r="AB178" s="22"/>
      <c r="AC178" s="22"/>
      <c r="AD178" s="22"/>
    </row>
    <row r="179" spans="3:30" x14ac:dyDescent="0.2">
      <c r="C179" s="1"/>
      <c r="D179" s="1"/>
      <c r="M179" s="12"/>
      <c r="O179" s="12"/>
      <c r="Q179" s="12"/>
      <c r="S179" s="12"/>
      <c r="T179" s="12"/>
      <c r="V179" s="22"/>
      <c r="W179" s="22"/>
      <c r="X179" s="22"/>
      <c r="Y179" s="22"/>
      <c r="Z179" s="130"/>
      <c r="AA179" s="22"/>
      <c r="AB179" s="22"/>
      <c r="AC179" s="22"/>
      <c r="AD179" s="22"/>
    </row>
    <row r="180" spans="3:30" x14ac:dyDescent="0.2">
      <c r="C180" s="1"/>
      <c r="D180" s="1"/>
      <c r="M180" s="12"/>
      <c r="O180" s="12"/>
      <c r="Q180" s="12"/>
      <c r="S180" s="12"/>
      <c r="T180" s="12"/>
      <c r="V180" s="22"/>
      <c r="W180" s="22"/>
      <c r="X180" s="22"/>
      <c r="Y180" s="22"/>
      <c r="Z180" s="130"/>
      <c r="AA180" s="22"/>
      <c r="AB180" s="22"/>
      <c r="AC180" s="22"/>
      <c r="AD180" s="22"/>
    </row>
    <row r="181" spans="3:30" x14ac:dyDescent="0.2">
      <c r="C181" s="1"/>
      <c r="D181" s="1"/>
      <c r="M181" s="12"/>
      <c r="O181" s="12"/>
      <c r="Q181" s="12"/>
      <c r="S181" s="12"/>
      <c r="T181" s="12"/>
      <c r="V181" s="22"/>
      <c r="W181" s="22"/>
      <c r="X181" s="22"/>
      <c r="Y181" s="22"/>
      <c r="Z181" s="130"/>
      <c r="AA181" s="22"/>
      <c r="AB181" s="22"/>
      <c r="AC181" s="22"/>
      <c r="AD181" s="22"/>
    </row>
    <row r="182" spans="3:30" x14ac:dyDescent="0.2">
      <c r="C182" s="1"/>
      <c r="D182" s="1"/>
      <c r="M182" s="12"/>
      <c r="O182" s="12"/>
      <c r="Q182" s="12"/>
      <c r="S182" s="12"/>
      <c r="T182" s="12"/>
      <c r="V182" s="22"/>
      <c r="W182" s="22"/>
      <c r="X182" s="22"/>
      <c r="Y182" s="22"/>
      <c r="Z182" s="130"/>
      <c r="AA182" s="22"/>
      <c r="AB182" s="22"/>
      <c r="AC182" s="22"/>
      <c r="AD182" s="22"/>
    </row>
    <row r="183" spans="3:30" x14ac:dyDescent="0.2">
      <c r="C183" s="1"/>
      <c r="D183" s="1"/>
      <c r="M183" s="12"/>
      <c r="O183" s="12"/>
      <c r="Q183" s="12"/>
      <c r="S183" s="12"/>
      <c r="T183" s="12"/>
      <c r="V183" s="22"/>
      <c r="W183" s="22"/>
      <c r="X183" s="22"/>
      <c r="Y183" s="22"/>
      <c r="Z183" s="130"/>
      <c r="AA183" s="22"/>
      <c r="AB183" s="22"/>
      <c r="AC183" s="22"/>
      <c r="AD183" s="22"/>
    </row>
    <row r="184" spans="3:30" x14ac:dyDescent="0.2">
      <c r="C184" s="1"/>
      <c r="D184" s="1"/>
      <c r="M184" s="12"/>
      <c r="O184" s="12"/>
      <c r="Q184" s="12"/>
      <c r="S184" s="12"/>
      <c r="T184" s="12"/>
      <c r="V184" s="22"/>
      <c r="W184" s="22"/>
      <c r="X184" s="22"/>
      <c r="Y184" s="22"/>
      <c r="Z184" s="130"/>
      <c r="AA184" s="22"/>
      <c r="AB184" s="22"/>
      <c r="AC184" s="22"/>
      <c r="AD184" s="22"/>
    </row>
    <row r="185" spans="3:30" x14ac:dyDescent="0.2">
      <c r="C185" s="1"/>
      <c r="D185" s="1"/>
      <c r="M185" s="12"/>
      <c r="O185" s="12"/>
      <c r="Q185" s="12"/>
      <c r="S185" s="12"/>
      <c r="T185" s="12"/>
      <c r="V185" s="22"/>
      <c r="W185" s="22"/>
      <c r="X185" s="22"/>
      <c r="Y185" s="22"/>
      <c r="Z185" s="130"/>
      <c r="AA185" s="22"/>
      <c r="AB185" s="22"/>
      <c r="AC185" s="22"/>
      <c r="AD185" s="22"/>
    </row>
    <row r="186" spans="3:30" x14ac:dyDescent="0.2">
      <c r="C186" s="1"/>
      <c r="D186" s="1"/>
      <c r="M186" s="12"/>
      <c r="O186" s="12"/>
      <c r="Q186" s="12"/>
      <c r="S186" s="12"/>
      <c r="T186" s="12"/>
      <c r="V186" s="22"/>
      <c r="W186" s="22"/>
      <c r="X186" s="22"/>
      <c r="Y186" s="22"/>
      <c r="Z186" s="130"/>
      <c r="AA186" s="22"/>
      <c r="AB186" s="22"/>
      <c r="AC186" s="22"/>
      <c r="AD186" s="22"/>
    </row>
    <row r="187" spans="3:30" x14ac:dyDescent="0.2">
      <c r="C187" s="1"/>
      <c r="D187" s="1"/>
      <c r="M187" s="12"/>
      <c r="O187" s="12"/>
      <c r="Q187" s="12"/>
      <c r="S187" s="12"/>
      <c r="T187" s="12"/>
      <c r="V187" s="22"/>
      <c r="W187" s="22"/>
      <c r="X187" s="22"/>
      <c r="Y187" s="22"/>
      <c r="Z187" s="130"/>
      <c r="AA187" s="22"/>
      <c r="AB187" s="22"/>
      <c r="AC187" s="22"/>
      <c r="AD187" s="22"/>
    </row>
    <row r="188" spans="3:30" x14ac:dyDescent="0.2">
      <c r="C188" s="1"/>
      <c r="D188" s="1"/>
      <c r="M188" s="12"/>
      <c r="O188" s="12"/>
      <c r="Q188" s="12"/>
      <c r="S188" s="12"/>
      <c r="T188" s="12"/>
      <c r="V188" s="22"/>
      <c r="W188" s="22"/>
      <c r="X188" s="22"/>
      <c r="Y188" s="22"/>
      <c r="Z188" s="130"/>
      <c r="AA188" s="22"/>
      <c r="AB188" s="22"/>
      <c r="AC188" s="22"/>
      <c r="AD188" s="22"/>
    </row>
    <row r="189" spans="3:30" x14ac:dyDescent="0.2">
      <c r="C189" s="1"/>
      <c r="D189" s="1"/>
      <c r="M189" s="12"/>
      <c r="O189" s="12"/>
      <c r="Q189" s="12"/>
      <c r="S189" s="12"/>
      <c r="T189" s="12"/>
      <c r="V189" s="22"/>
      <c r="W189" s="22"/>
      <c r="X189" s="22"/>
      <c r="Y189" s="22"/>
      <c r="Z189" s="130"/>
      <c r="AA189" s="22"/>
      <c r="AB189" s="22"/>
      <c r="AC189" s="22"/>
      <c r="AD189" s="22"/>
    </row>
    <row r="190" spans="3:30" x14ac:dyDescent="0.2">
      <c r="C190" s="1"/>
      <c r="D190" s="1"/>
      <c r="M190" s="12"/>
      <c r="O190" s="12"/>
      <c r="Q190" s="12"/>
      <c r="S190" s="12"/>
      <c r="T190" s="12"/>
      <c r="V190" s="22"/>
      <c r="W190" s="22"/>
      <c r="X190" s="22"/>
      <c r="Y190" s="22"/>
      <c r="Z190" s="130"/>
      <c r="AA190" s="22"/>
      <c r="AB190" s="22"/>
      <c r="AC190" s="22"/>
      <c r="AD190" s="22"/>
    </row>
    <row r="191" spans="3:30" x14ac:dyDescent="0.2">
      <c r="C191" s="1"/>
      <c r="D191" s="1"/>
      <c r="M191" s="12"/>
      <c r="O191" s="12"/>
      <c r="Q191" s="12"/>
      <c r="S191" s="12"/>
      <c r="T191" s="12"/>
      <c r="V191" s="22"/>
      <c r="W191" s="22"/>
      <c r="X191" s="22"/>
      <c r="Y191" s="22"/>
      <c r="Z191" s="130"/>
      <c r="AA191" s="22"/>
      <c r="AB191" s="22"/>
      <c r="AC191" s="22"/>
      <c r="AD191" s="22"/>
    </row>
    <row r="192" spans="3:30" x14ac:dyDescent="0.2">
      <c r="C192" s="1"/>
      <c r="D192" s="1"/>
      <c r="M192" s="12"/>
      <c r="O192" s="12"/>
      <c r="Q192" s="12"/>
      <c r="S192" s="12"/>
      <c r="T192" s="12"/>
      <c r="V192" s="22"/>
      <c r="W192" s="22"/>
      <c r="X192" s="22"/>
      <c r="Y192" s="22"/>
      <c r="Z192" s="130"/>
      <c r="AA192" s="22"/>
      <c r="AB192" s="22"/>
      <c r="AC192" s="22"/>
      <c r="AD192" s="22"/>
    </row>
    <row r="193" spans="3:30" x14ac:dyDescent="0.2">
      <c r="C193" s="1"/>
      <c r="D193" s="1"/>
      <c r="M193" s="12"/>
      <c r="O193" s="12"/>
      <c r="Q193" s="12"/>
      <c r="S193" s="12"/>
      <c r="T193" s="12"/>
      <c r="V193" s="22"/>
      <c r="W193" s="22"/>
      <c r="X193" s="22"/>
      <c r="Y193" s="22"/>
      <c r="Z193" s="130"/>
      <c r="AA193" s="22"/>
      <c r="AB193" s="22"/>
      <c r="AC193" s="22"/>
      <c r="AD193" s="22"/>
    </row>
    <row r="194" spans="3:30" x14ac:dyDescent="0.2">
      <c r="C194" s="1"/>
      <c r="D194" s="1"/>
      <c r="M194" s="12"/>
      <c r="O194" s="12"/>
      <c r="Q194" s="12"/>
      <c r="S194" s="12"/>
      <c r="T194" s="12"/>
      <c r="V194" s="22"/>
      <c r="W194" s="22"/>
      <c r="X194" s="22"/>
      <c r="Y194" s="22"/>
      <c r="Z194" s="130"/>
      <c r="AA194" s="22"/>
      <c r="AB194" s="22"/>
      <c r="AC194" s="22"/>
      <c r="AD194" s="22"/>
    </row>
    <row r="195" spans="3:30" x14ac:dyDescent="0.2">
      <c r="C195" s="1"/>
      <c r="D195" s="1"/>
      <c r="M195" s="12"/>
      <c r="O195" s="12"/>
      <c r="Q195" s="12"/>
      <c r="S195" s="12"/>
      <c r="T195" s="12"/>
      <c r="V195" s="22"/>
      <c r="W195" s="22"/>
      <c r="X195" s="22"/>
      <c r="Y195" s="22"/>
      <c r="Z195" s="130"/>
      <c r="AA195" s="22"/>
      <c r="AB195" s="22"/>
      <c r="AC195" s="22"/>
      <c r="AD195" s="22"/>
    </row>
    <row r="196" spans="3:30" x14ac:dyDescent="0.2">
      <c r="C196" s="1"/>
      <c r="D196" s="1"/>
      <c r="M196" s="12"/>
      <c r="O196" s="12"/>
      <c r="Q196" s="12"/>
      <c r="S196" s="12"/>
      <c r="T196" s="12"/>
      <c r="V196" s="22"/>
      <c r="W196" s="22"/>
      <c r="X196" s="22"/>
      <c r="Y196" s="22"/>
      <c r="Z196" s="130"/>
      <c r="AA196" s="22"/>
      <c r="AB196" s="22"/>
      <c r="AC196" s="22"/>
      <c r="AD196" s="22"/>
    </row>
    <row r="197" spans="3:30" x14ac:dyDescent="0.2">
      <c r="C197" s="1"/>
      <c r="D197" s="1"/>
      <c r="M197" s="12"/>
      <c r="O197" s="12"/>
      <c r="Q197" s="12"/>
      <c r="S197" s="12"/>
      <c r="T197" s="12"/>
      <c r="V197" s="22"/>
      <c r="W197" s="22"/>
      <c r="X197" s="22"/>
      <c r="Y197" s="22"/>
      <c r="Z197" s="130"/>
      <c r="AA197" s="22"/>
      <c r="AB197" s="22"/>
      <c r="AC197" s="22"/>
      <c r="AD197" s="22"/>
    </row>
    <row r="198" spans="3:30" x14ac:dyDescent="0.2">
      <c r="C198" s="1"/>
      <c r="D198" s="1"/>
      <c r="M198" s="12"/>
      <c r="O198" s="12"/>
      <c r="Q198" s="12"/>
      <c r="S198" s="12"/>
      <c r="T198" s="12"/>
      <c r="V198" s="22"/>
      <c r="W198" s="22"/>
      <c r="X198" s="22"/>
      <c r="Y198" s="22"/>
      <c r="Z198" s="130"/>
      <c r="AA198" s="22"/>
      <c r="AB198" s="22"/>
      <c r="AC198" s="22"/>
      <c r="AD198" s="22"/>
    </row>
    <row r="199" spans="3:30" x14ac:dyDescent="0.2">
      <c r="C199" s="1"/>
      <c r="D199" s="1"/>
      <c r="M199" s="12"/>
      <c r="O199" s="12"/>
      <c r="Q199" s="12"/>
      <c r="S199" s="12"/>
      <c r="T199" s="12"/>
      <c r="V199" s="22"/>
      <c r="W199" s="22"/>
      <c r="X199" s="22"/>
      <c r="Y199" s="22"/>
      <c r="Z199" s="130"/>
      <c r="AA199" s="22"/>
      <c r="AB199" s="22"/>
      <c r="AC199" s="22"/>
      <c r="AD199" s="22"/>
    </row>
    <row r="200" spans="3:30" x14ac:dyDescent="0.2">
      <c r="C200" s="1"/>
      <c r="D200" s="1"/>
      <c r="M200" s="12"/>
      <c r="O200" s="12"/>
      <c r="Q200" s="12"/>
      <c r="S200" s="12"/>
      <c r="T200" s="12"/>
      <c r="V200" s="22"/>
      <c r="W200" s="22"/>
      <c r="X200" s="22"/>
      <c r="Y200" s="22"/>
      <c r="Z200" s="130"/>
      <c r="AA200" s="22"/>
      <c r="AB200" s="22"/>
      <c r="AC200" s="22"/>
      <c r="AD200" s="22"/>
    </row>
    <row r="201" spans="3:30" x14ac:dyDescent="0.2">
      <c r="C201" s="1"/>
      <c r="D201" s="1"/>
      <c r="M201" s="12"/>
      <c r="O201" s="12"/>
      <c r="Q201" s="12"/>
      <c r="S201" s="12"/>
      <c r="T201" s="12"/>
      <c r="V201" s="22"/>
      <c r="W201" s="22"/>
      <c r="X201" s="22"/>
      <c r="Y201" s="22"/>
      <c r="Z201" s="130"/>
      <c r="AA201" s="22"/>
      <c r="AB201" s="22"/>
      <c r="AC201" s="22"/>
      <c r="AD201" s="22"/>
    </row>
    <row r="202" spans="3:30" x14ac:dyDescent="0.2">
      <c r="C202" s="1"/>
      <c r="D202" s="1"/>
      <c r="M202" s="12"/>
      <c r="O202" s="12"/>
      <c r="Q202" s="12"/>
      <c r="S202" s="12"/>
      <c r="T202" s="12"/>
      <c r="V202" s="22"/>
      <c r="W202" s="22"/>
      <c r="X202" s="22"/>
      <c r="Y202" s="22"/>
      <c r="Z202" s="130"/>
      <c r="AA202" s="22"/>
      <c r="AB202" s="22"/>
      <c r="AC202" s="22"/>
      <c r="AD202" s="22"/>
    </row>
    <row r="203" spans="3:30" x14ac:dyDescent="0.2">
      <c r="C203" s="1"/>
      <c r="D203" s="1"/>
      <c r="M203" s="12"/>
      <c r="O203" s="12"/>
      <c r="Q203" s="12"/>
      <c r="S203" s="12"/>
      <c r="T203" s="12"/>
      <c r="V203" s="22"/>
      <c r="W203" s="22"/>
      <c r="X203" s="22"/>
      <c r="Y203" s="22"/>
      <c r="Z203" s="130"/>
      <c r="AA203" s="22"/>
      <c r="AB203" s="22"/>
      <c r="AC203" s="22"/>
      <c r="AD203" s="22"/>
    </row>
    <row r="204" spans="3:30" x14ac:dyDescent="0.2">
      <c r="C204" s="1"/>
      <c r="D204" s="1"/>
      <c r="M204" s="12"/>
      <c r="O204" s="12"/>
      <c r="Q204" s="12"/>
      <c r="S204" s="12"/>
      <c r="T204" s="12"/>
      <c r="V204" s="22"/>
      <c r="W204" s="22"/>
      <c r="X204" s="22"/>
      <c r="Y204" s="22"/>
      <c r="Z204" s="130"/>
      <c r="AA204" s="22"/>
      <c r="AB204" s="22"/>
      <c r="AC204" s="22"/>
      <c r="AD204" s="22"/>
    </row>
    <row r="205" spans="3:30" x14ac:dyDescent="0.2">
      <c r="C205" s="1"/>
      <c r="D205" s="1"/>
      <c r="M205" s="12"/>
      <c r="O205" s="12"/>
      <c r="Q205" s="12"/>
      <c r="S205" s="12"/>
      <c r="T205" s="12"/>
      <c r="V205" s="22"/>
      <c r="W205" s="22"/>
      <c r="X205" s="22"/>
      <c r="Y205" s="22"/>
      <c r="Z205" s="130"/>
      <c r="AA205" s="22"/>
      <c r="AB205" s="22"/>
      <c r="AC205" s="22"/>
      <c r="AD205" s="22"/>
    </row>
    <row r="206" spans="3:30" x14ac:dyDescent="0.2">
      <c r="C206" s="1"/>
      <c r="D206" s="1"/>
      <c r="M206" s="12"/>
      <c r="O206" s="12"/>
      <c r="Q206" s="12"/>
      <c r="S206" s="12"/>
      <c r="T206" s="12"/>
      <c r="V206" s="22"/>
      <c r="W206" s="22"/>
      <c r="X206" s="22"/>
      <c r="Y206" s="22"/>
      <c r="Z206" s="130"/>
      <c r="AA206" s="22"/>
      <c r="AB206" s="22"/>
      <c r="AC206" s="22"/>
      <c r="AD206" s="22"/>
    </row>
    <row r="207" spans="3:30" x14ac:dyDescent="0.2">
      <c r="C207" s="1"/>
      <c r="D207" s="1"/>
      <c r="M207" s="12"/>
      <c r="O207" s="12"/>
      <c r="Q207" s="12"/>
      <c r="S207" s="12"/>
      <c r="T207" s="12"/>
      <c r="V207" s="22"/>
      <c r="W207" s="22"/>
      <c r="X207" s="22"/>
      <c r="Y207" s="22"/>
      <c r="Z207" s="130"/>
      <c r="AA207" s="22"/>
      <c r="AB207" s="22"/>
      <c r="AC207" s="22"/>
      <c r="AD207" s="22"/>
    </row>
  </sheetData>
  <sheetProtection password="BDF4" sheet="1" objects="1" scenarios="1" selectLockedCells="1"/>
  <mergeCells count="223">
    <mergeCell ref="C58:D58"/>
    <mergeCell ref="E58:F58"/>
    <mergeCell ref="G58:H58"/>
    <mergeCell ref="I58:J58"/>
    <mergeCell ref="AF8:AF58"/>
    <mergeCell ref="C57:D57"/>
    <mergeCell ref="E57:F57"/>
    <mergeCell ref="G57:H57"/>
    <mergeCell ref="I57:J57"/>
    <mergeCell ref="I52:J52"/>
    <mergeCell ref="C49:D49"/>
    <mergeCell ref="E49:F49"/>
    <mergeCell ref="G49:H49"/>
    <mergeCell ref="I49:J49"/>
    <mergeCell ref="C50:D50"/>
    <mergeCell ref="E50:F50"/>
    <mergeCell ref="G50:H50"/>
    <mergeCell ref="I50:J50"/>
    <mergeCell ref="C47:D47"/>
    <mergeCell ref="E47:F47"/>
    <mergeCell ref="G47:H47"/>
    <mergeCell ref="I47:J47"/>
    <mergeCell ref="C48:D48"/>
    <mergeCell ref="E48:F48"/>
    <mergeCell ref="P4:Q4"/>
    <mergeCell ref="C55:D55"/>
    <mergeCell ref="E55:F55"/>
    <mergeCell ref="G55:H55"/>
    <mergeCell ref="I55:J55"/>
    <mergeCell ref="C56:D56"/>
    <mergeCell ref="E56:F56"/>
    <mergeCell ref="G56:H56"/>
    <mergeCell ref="I56:J56"/>
    <mergeCell ref="C53:D53"/>
    <mergeCell ref="E53:F53"/>
    <mergeCell ref="G53:H53"/>
    <mergeCell ref="I53:J53"/>
    <mergeCell ref="C54:D54"/>
    <mergeCell ref="E54:F54"/>
    <mergeCell ref="G54:H54"/>
    <mergeCell ref="I54:J54"/>
    <mergeCell ref="C51:D51"/>
    <mergeCell ref="E51:F51"/>
    <mergeCell ref="G51:H51"/>
    <mergeCell ref="I51:J51"/>
    <mergeCell ref="C52:D52"/>
    <mergeCell ref="E52:F52"/>
    <mergeCell ref="G52:H52"/>
    <mergeCell ref="G48:H48"/>
    <mergeCell ref="I48:J48"/>
    <mergeCell ref="C45:D45"/>
    <mergeCell ref="E45:F45"/>
    <mergeCell ref="G45:H45"/>
    <mergeCell ref="I45:J45"/>
    <mergeCell ref="C46:D46"/>
    <mergeCell ref="E46:F46"/>
    <mergeCell ref="G46:H46"/>
    <mergeCell ref="I46:J46"/>
    <mergeCell ref="C43:D43"/>
    <mergeCell ref="E43:F43"/>
    <mergeCell ref="G43:H43"/>
    <mergeCell ref="I43:J43"/>
    <mergeCell ref="C44:D44"/>
    <mergeCell ref="E44:F44"/>
    <mergeCell ref="G44:H44"/>
    <mergeCell ref="I44:J44"/>
    <mergeCell ref="C41:D41"/>
    <mergeCell ref="E41:F41"/>
    <mergeCell ref="G41:H41"/>
    <mergeCell ref="I41:J41"/>
    <mergeCell ref="C42:D42"/>
    <mergeCell ref="E42:F42"/>
    <mergeCell ref="G42:H42"/>
    <mergeCell ref="I42:J42"/>
    <mergeCell ref="C39:D39"/>
    <mergeCell ref="E39:F39"/>
    <mergeCell ref="G39:H39"/>
    <mergeCell ref="I39:J39"/>
    <mergeCell ref="C40:D40"/>
    <mergeCell ref="E40:F40"/>
    <mergeCell ref="G40:H40"/>
    <mergeCell ref="I40:J40"/>
    <mergeCell ref="C37:D37"/>
    <mergeCell ref="E37:F37"/>
    <mergeCell ref="G37:H37"/>
    <mergeCell ref="I37:J37"/>
    <mergeCell ref="C38:D38"/>
    <mergeCell ref="E38:F38"/>
    <mergeCell ref="G38:H38"/>
    <mergeCell ref="I38:J38"/>
    <mergeCell ref="C35:D35"/>
    <mergeCell ref="E35:F35"/>
    <mergeCell ref="G35:H35"/>
    <mergeCell ref="I35:J35"/>
    <mergeCell ref="C36:D36"/>
    <mergeCell ref="E36:F36"/>
    <mergeCell ref="G36:H36"/>
    <mergeCell ref="I36:J36"/>
    <mergeCell ref="C33:D33"/>
    <mergeCell ref="E33:F33"/>
    <mergeCell ref="G33:H33"/>
    <mergeCell ref="I33:J33"/>
    <mergeCell ref="C34:D34"/>
    <mergeCell ref="E34:F34"/>
    <mergeCell ref="G34:H34"/>
    <mergeCell ref="I34:J34"/>
    <mergeCell ref="C31:D31"/>
    <mergeCell ref="E31:F31"/>
    <mergeCell ref="G31:H31"/>
    <mergeCell ref="I31:J31"/>
    <mergeCell ref="C32:D32"/>
    <mergeCell ref="E32:F32"/>
    <mergeCell ref="G32:H32"/>
    <mergeCell ref="I32:J32"/>
    <mergeCell ref="C29:D29"/>
    <mergeCell ref="E29:F29"/>
    <mergeCell ref="G29:H29"/>
    <mergeCell ref="I29:J29"/>
    <mergeCell ref="C30:D30"/>
    <mergeCell ref="E30:F30"/>
    <mergeCell ref="G30:H30"/>
    <mergeCell ref="I30:J30"/>
    <mergeCell ref="C27:D27"/>
    <mergeCell ref="E27:F27"/>
    <mergeCell ref="G27:H27"/>
    <mergeCell ref="I27:J27"/>
    <mergeCell ref="C28:D28"/>
    <mergeCell ref="E28:F28"/>
    <mergeCell ref="G28:H28"/>
    <mergeCell ref="I28:J28"/>
    <mergeCell ref="C25:D25"/>
    <mergeCell ref="E25:F25"/>
    <mergeCell ref="G25:H25"/>
    <mergeCell ref="I25:J25"/>
    <mergeCell ref="C26:D26"/>
    <mergeCell ref="E26:F26"/>
    <mergeCell ref="G26:H26"/>
    <mergeCell ref="I26:J26"/>
    <mergeCell ref="C23:D23"/>
    <mergeCell ref="E23:F23"/>
    <mergeCell ref="G23:H23"/>
    <mergeCell ref="I23:J23"/>
    <mergeCell ref="C24:D24"/>
    <mergeCell ref="E24:F24"/>
    <mergeCell ref="G24:H24"/>
    <mergeCell ref="I24:J24"/>
    <mergeCell ref="C21:D21"/>
    <mergeCell ref="E21:F21"/>
    <mergeCell ref="G21:H21"/>
    <mergeCell ref="I21:J21"/>
    <mergeCell ref="C22:D22"/>
    <mergeCell ref="E22:F22"/>
    <mergeCell ref="G22:H22"/>
    <mergeCell ref="I22:J22"/>
    <mergeCell ref="C19:D19"/>
    <mergeCell ref="E19:F19"/>
    <mergeCell ref="G19:H19"/>
    <mergeCell ref="I19:J19"/>
    <mergeCell ref="C20:D20"/>
    <mergeCell ref="E20:F20"/>
    <mergeCell ref="G20:H20"/>
    <mergeCell ref="I20:J20"/>
    <mergeCell ref="C17:D17"/>
    <mergeCell ref="E17:F17"/>
    <mergeCell ref="G17:H17"/>
    <mergeCell ref="I17:J17"/>
    <mergeCell ref="C18:D18"/>
    <mergeCell ref="E18:F18"/>
    <mergeCell ref="G18:H18"/>
    <mergeCell ref="I18:J18"/>
    <mergeCell ref="C15:D15"/>
    <mergeCell ref="E15:F15"/>
    <mergeCell ref="G15:H15"/>
    <mergeCell ref="I15:J15"/>
    <mergeCell ref="C16:D16"/>
    <mergeCell ref="E16:F16"/>
    <mergeCell ref="G16:H16"/>
    <mergeCell ref="I16:J16"/>
    <mergeCell ref="C13:D13"/>
    <mergeCell ref="E13:F13"/>
    <mergeCell ref="G13:H13"/>
    <mergeCell ref="I13:J13"/>
    <mergeCell ref="C14:D14"/>
    <mergeCell ref="E14:F14"/>
    <mergeCell ref="G14:H14"/>
    <mergeCell ref="I14:J14"/>
    <mergeCell ref="C11:D11"/>
    <mergeCell ref="E11:F11"/>
    <mergeCell ref="G11:H11"/>
    <mergeCell ref="I11:J11"/>
    <mergeCell ref="C12:D12"/>
    <mergeCell ref="E12:F12"/>
    <mergeCell ref="G12:H12"/>
    <mergeCell ref="I12:J12"/>
    <mergeCell ref="C9:D9"/>
    <mergeCell ref="E9:F9"/>
    <mergeCell ref="G9:H9"/>
    <mergeCell ref="I9:J9"/>
    <mergeCell ref="C10:D10"/>
    <mergeCell ref="E10:F10"/>
    <mergeCell ref="G10:H10"/>
    <mergeCell ref="I10:J10"/>
    <mergeCell ref="C5:D7"/>
    <mergeCell ref="B5:B7"/>
    <mergeCell ref="I8:J8"/>
    <mergeCell ref="G8:H8"/>
    <mergeCell ref="E8:F8"/>
    <mergeCell ref="C8:D8"/>
    <mergeCell ref="I5:J7"/>
    <mergeCell ref="G5:H7"/>
    <mergeCell ref="E5:F7"/>
    <mergeCell ref="AA5:AA6"/>
    <mergeCell ref="AB5:AB6"/>
    <mergeCell ref="AC5:AC6"/>
    <mergeCell ref="AD5:AD6"/>
    <mergeCell ref="L5:O7"/>
    <mergeCell ref="P7:S7"/>
    <mergeCell ref="U5:U7"/>
    <mergeCell ref="V5:V6"/>
    <mergeCell ref="W5:W6"/>
    <mergeCell ref="X5:X6"/>
    <mergeCell ref="Y5:Y6"/>
    <mergeCell ref="Z5:Z6"/>
  </mergeCells>
  <phoneticPr fontId="1" type="noConversion"/>
  <conditionalFormatting sqref="AG5:BK57">
    <cfRule type="expression" dxfId="155" priority="4">
      <formula>AG$7="V"</formula>
    </cfRule>
    <cfRule type="expression" dxfId="154" priority="5">
      <formula>AG$6="일"</formula>
    </cfRule>
    <cfRule type="expression" dxfId="153" priority="6">
      <formula>AG$6="토"</formula>
    </cfRule>
  </conditionalFormatting>
  <conditionalFormatting sqref="AG58:BK58">
    <cfRule type="expression" dxfId="152" priority="1">
      <formula>AG$7="V"</formula>
    </cfRule>
    <cfRule type="expression" dxfId="151" priority="2">
      <formula>AG$6="일"</formula>
    </cfRule>
    <cfRule type="expression" dxfId="150" priority="3">
      <formula>AG$6="토"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"/>
    </sheetView>
  </sheetViews>
  <sheetFormatPr defaultRowHeight="12" x14ac:dyDescent="0.2"/>
  <sheetData>
    <row r="1" spans="1:1" x14ac:dyDescent="0.2">
      <c r="A1" t="s">
        <v>12</v>
      </c>
    </row>
    <row r="3" spans="1:1" x14ac:dyDescent="0.2">
      <c r="A3" t="s">
        <v>14</v>
      </c>
    </row>
    <row r="4" spans="1:1" x14ac:dyDescent="0.2">
      <c r="A4" t="s">
        <v>13</v>
      </c>
    </row>
    <row r="5" spans="1:1" s="122" customFormat="1" x14ac:dyDescent="0.2">
      <c r="A5" s="122" t="s">
        <v>124</v>
      </c>
    </row>
    <row r="6" spans="1:1" x14ac:dyDescent="0.2">
      <c r="A6" t="s">
        <v>15</v>
      </c>
    </row>
    <row r="7" spans="1:1" x14ac:dyDescent="0.2">
      <c r="A7" t="s">
        <v>16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5</vt:i4>
      </vt:variant>
    </vt:vector>
  </HeadingPairs>
  <TitlesOfParts>
    <vt:vector size="5" baseType="lpstr">
      <vt:lpstr>기준일시_입력</vt:lpstr>
      <vt:lpstr>직원정보_입력</vt:lpstr>
      <vt:lpstr>출퇴근 기록부_입력</vt:lpstr>
      <vt:lpstr>출퇴근현황표_출력</vt:lpstr>
      <vt:lpstr>KEY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home</cp:lastModifiedBy>
  <cp:lastPrinted>2016-02-11T08:13:53Z</cp:lastPrinted>
  <dcterms:created xsi:type="dcterms:W3CDTF">2016-02-11T06:30:33Z</dcterms:created>
  <dcterms:modified xsi:type="dcterms:W3CDTF">2016-03-01T05:49:41Z</dcterms:modified>
</cp:coreProperties>
</file>